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data\datafolder7\DeskTopXP\現在進行形\資料-学会\成長関連\体格指数関連公開ファイル\"/>
    </mc:Choice>
  </mc:AlternateContent>
  <xr:revisionPtr revIDLastSave="0" documentId="13_ncr:1_{7993AEF4-4ACB-4751-B71A-9A7D3AC4BF61}" xr6:coauthVersionLast="47" xr6:coauthVersionMax="47" xr10:uidLastSave="{00000000-0000-0000-0000-000000000000}"/>
  <workbookProtection workbookAlgorithmName="SHA-512" workbookHashValue="wi15y+wDcEqou75xdDF4eP1YfByvIoKKJr+TPIEz8SeKFQTsiAHcVj8cHnQeg3qjOOF4KV5MYwNwcCWLQT2nQw==" workbookSaltValue="zJp2/zPbp0ODiSZFvw14VQ==" workbookSpinCount="100000" lockStructure="1"/>
  <bookViews>
    <workbookView xWindow="-120" yWindow="-120" windowWidth="38640" windowHeight="21240" tabRatio="806" activeTab="16" xr2:uid="{00000000-000D-0000-FFFF-FFFF00000000}"/>
  </bookViews>
  <sheets>
    <sheet name="入力シート1" sheetId="11" r:id="rId1"/>
    <sheet name="入力シート2" sheetId="24" r:id="rId2"/>
    <sheet name="入力シート3" sheetId="29" r:id="rId3"/>
    <sheet name="入力シート4" sheetId="30" r:id="rId4"/>
    <sheet name="入力シート5" sheetId="31" r:id="rId5"/>
    <sheet name="入力シート6" sheetId="34" r:id="rId6"/>
    <sheet name="グラフを描く" sheetId="28" r:id="rId7"/>
    <sheet name="男児 (幼児)" sheetId="32" r:id="rId8"/>
    <sheet name="男児" sheetId="25" r:id="rId9"/>
    <sheet name="女児(幼児)" sheetId="33" r:id="rId10"/>
    <sheet name="女児" sheetId="26" r:id="rId11"/>
    <sheet name="GraphData" sheetId="27" state="hidden" r:id="rId12"/>
    <sheet name="DropDownList" sheetId="8" state="hidden" r:id="rId13"/>
    <sheet name="Height" sheetId="1" state="hidden" r:id="rId14"/>
    <sheet name="StdBW" sheetId="2" state="hidden" r:id="rId15"/>
    <sheet name="BMI LMS" sheetId="3" state="hidden" r:id="rId16"/>
    <sheet name="readme" sheetId="12" r:id="rId17"/>
  </sheets>
  <definedNames>
    <definedName name="FemaleAge">OFFSET(GraphData!$K$6,0,0,GraphData!$E$127,1)</definedName>
    <definedName name="FemaleAgePreschool">OFFSET(GraphData!$K$6,0,0,GraphData!$E$128,1)</definedName>
    <definedName name="FemaleHeight">OFFSET(GraphData!$L$6,0,0,GraphData!$E$127,1)</definedName>
    <definedName name="FemaleHeightPreschool">OFFSET(GraphData!$L$6,0,0,GraphData!$E$128,1)</definedName>
    <definedName name="FemaleWeight">OFFSET(GraphData!$M$6,0,0,GraphData!$E$127,1)</definedName>
    <definedName name="FemaleWeightPreschool">OFFSET(GraphData!$M$6,0,0,GraphData!$E$128,1)</definedName>
    <definedName name="Hfemalemean">Height!$B$22:$S$33</definedName>
    <definedName name="Hfemalesd">Height!$U$22:$AL$33</definedName>
    <definedName name="Hmalemean">Height!$B$5:$S$16</definedName>
    <definedName name="Hmalesd">Height!$U$5:$AL$16</definedName>
    <definedName name="itoOI">StdBW!$H$6:$K$11</definedName>
    <definedName name="MaleAge">OFFSET(GraphData!$E$6,0,0,GraphData!$E$127,1)</definedName>
    <definedName name="MaleAgePreschool">OFFSET(GraphData!$E$6,0,0,GraphData!$E$128,1)</definedName>
    <definedName name="MaleHeight">OFFSET(GraphData!$F$6,0,0,GraphData!$E$127,1)</definedName>
    <definedName name="MaleHeightPreschool">OFFSET(GraphData!$F$6,0,0,GraphData!$E$128,1)</definedName>
    <definedName name="MaleWeight">OFFSET(GraphData!$G$6,0,0,GraphData!$E$127,1)</definedName>
    <definedName name="MaleWeightPreschool">OFFSET(GraphData!$G$6,0,0,GraphData!$E$128,1)</definedName>
    <definedName name="muratafemale">StdBW!$C$18:$D$30</definedName>
    <definedName name="muratamale">StdBW!$C$4:$D$16</definedName>
    <definedName name="num">GraphData!$A$21:$A$30</definedName>
    <definedName name="シート名">GraphData!$A$12:$A$17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31" l="1"/>
  <c r="I6" i="31"/>
  <c r="I5" i="31"/>
  <c r="K755" i="30"/>
  <c r="K754" i="30"/>
  <c r="K753" i="30"/>
  <c r="J752" i="30"/>
  <c r="J751" i="30"/>
  <c r="J750" i="30"/>
  <c r="J749" i="30"/>
  <c r="K1002" i="29"/>
  <c r="K1116" i="24"/>
  <c r="K1115" i="24"/>
  <c r="K1114" i="24"/>
  <c r="K1113" i="24"/>
  <c r="K1112" i="24"/>
  <c r="K1111" i="24"/>
  <c r="K1110" i="24"/>
  <c r="K1109" i="24"/>
  <c r="K1108" i="24"/>
  <c r="K1107" i="24"/>
  <c r="K1106" i="24"/>
  <c r="K1105" i="24"/>
  <c r="K1104" i="24"/>
  <c r="K1103" i="24"/>
  <c r="K1102" i="24"/>
  <c r="K1101" i="24"/>
  <c r="K1100" i="24"/>
  <c r="K1099" i="24"/>
  <c r="K1098" i="24"/>
  <c r="K1097" i="24"/>
  <c r="K1096" i="24"/>
  <c r="K1095" i="24"/>
  <c r="K1094" i="24"/>
  <c r="K1093" i="24"/>
  <c r="K1092" i="24"/>
  <c r="K1091" i="24"/>
  <c r="K1090" i="24"/>
  <c r="K1089" i="24"/>
  <c r="K1088" i="24"/>
  <c r="K1087" i="24"/>
  <c r="K1086" i="24"/>
  <c r="K1085" i="24"/>
  <c r="K1084" i="24"/>
  <c r="K1083" i="24"/>
  <c r="K1082" i="24"/>
  <c r="K1081" i="24"/>
  <c r="K1080" i="24"/>
  <c r="K1079" i="24"/>
  <c r="K1078" i="24"/>
  <c r="K1077" i="24"/>
  <c r="K1076" i="24"/>
  <c r="K1075" i="24"/>
  <c r="K1074" i="24"/>
  <c r="K1073" i="24"/>
  <c r="K1072" i="24"/>
  <c r="K1071" i="24"/>
  <c r="K1070" i="24"/>
  <c r="K1069" i="24"/>
  <c r="K1068" i="24"/>
  <c r="K1067" i="24"/>
  <c r="K1066" i="24"/>
  <c r="K1065" i="24"/>
  <c r="K1064" i="24"/>
  <c r="K1063" i="24"/>
  <c r="K1062" i="24"/>
  <c r="K1061" i="24"/>
  <c r="K1060" i="24"/>
  <c r="K1059" i="24"/>
  <c r="K1058" i="24"/>
  <c r="K1057" i="24"/>
  <c r="K1056" i="24"/>
  <c r="K1055" i="24"/>
  <c r="K1054" i="24"/>
  <c r="K1053" i="24"/>
  <c r="K1052" i="24"/>
  <c r="K1051" i="24"/>
  <c r="K1050" i="24"/>
  <c r="K1049" i="24"/>
  <c r="K1048" i="24"/>
  <c r="K1047" i="24"/>
  <c r="K1046" i="24"/>
  <c r="K1045" i="24"/>
  <c r="K1044" i="24"/>
  <c r="K1043" i="24"/>
  <c r="K1042" i="24"/>
  <c r="K1041" i="24"/>
  <c r="K1040" i="24"/>
  <c r="K1039" i="24"/>
  <c r="K1038" i="24"/>
  <c r="K1037" i="24"/>
  <c r="K1036" i="24"/>
  <c r="K1035" i="24"/>
  <c r="K1034" i="24"/>
  <c r="K1033" i="24"/>
  <c r="K1032" i="24"/>
  <c r="K1031" i="24"/>
  <c r="K1030" i="24"/>
  <c r="K1029" i="24"/>
  <c r="K1028" i="24"/>
  <c r="K1027" i="24"/>
  <c r="K1026" i="24"/>
  <c r="K1025" i="24"/>
  <c r="K1024" i="24"/>
  <c r="K1023" i="24"/>
  <c r="K1022" i="24"/>
  <c r="K1021" i="24"/>
  <c r="K1020" i="24"/>
  <c r="K1019" i="24"/>
  <c r="K1018" i="24"/>
  <c r="K1017" i="24"/>
  <c r="K1016" i="24"/>
  <c r="K1015" i="24"/>
  <c r="K1014" i="24"/>
  <c r="K1013" i="24"/>
  <c r="K1012" i="24"/>
  <c r="K1011" i="24"/>
  <c r="K1010" i="24"/>
  <c r="K1009" i="24"/>
  <c r="K1008" i="24"/>
  <c r="K1007" i="24"/>
  <c r="K1006" i="24"/>
  <c r="K1005" i="24"/>
  <c r="K1004" i="24"/>
  <c r="K1003" i="24"/>
  <c r="K1002" i="24"/>
  <c r="K1001" i="24"/>
  <c r="K1000" i="24"/>
  <c r="K999" i="24"/>
  <c r="K998" i="24"/>
  <c r="K997" i="24"/>
  <c r="K1126" i="11"/>
  <c r="K1125" i="11"/>
  <c r="K1124" i="11"/>
  <c r="K1123" i="11"/>
  <c r="K1122" i="11"/>
  <c r="K1121" i="11"/>
  <c r="K1001" i="11"/>
  <c r="K1000" i="11"/>
  <c r="K999" i="11"/>
  <c r="K998" i="11"/>
  <c r="K1115" i="11"/>
  <c r="K1114" i="11"/>
  <c r="K1113" i="11"/>
  <c r="K1112" i="11"/>
  <c r="K1111" i="11"/>
  <c r="K1110" i="11"/>
  <c r="K1109" i="11"/>
  <c r="K1108" i="11"/>
  <c r="K1107" i="11"/>
  <c r="K1106" i="11"/>
  <c r="K1105" i="11"/>
  <c r="K1104" i="11"/>
  <c r="K1103" i="11"/>
  <c r="K1102" i="11"/>
  <c r="K1101" i="11"/>
  <c r="K1100" i="11"/>
  <c r="K1099" i="11"/>
  <c r="K1098" i="11"/>
  <c r="K1097" i="11"/>
  <c r="K1096" i="11"/>
  <c r="K1095" i="11"/>
  <c r="K1094" i="11"/>
  <c r="K1093" i="11"/>
  <c r="K1092" i="11"/>
  <c r="K1091" i="11"/>
  <c r="K1090" i="11"/>
  <c r="K1089" i="11"/>
  <c r="K1088" i="11"/>
  <c r="K1087" i="11"/>
  <c r="K1086" i="11"/>
  <c r="K1085" i="11"/>
  <c r="K1084" i="11"/>
  <c r="K1083" i="11"/>
  <c r="K1082" i="11"/>
  <c r="K1081" i="11"/>
  <c r="K1080" i="11"/>
  <c r="K1079" i="11"/>
  <c r="K1078" i="11"/>
  <c r="K1077" i="11"/>
  <c r="K1076" i="11"/>
  <c r="K1075" i="11"/>
  <c r="K1074" i="11"/>
  <c r="K1073" i="11"/>
  <c r="K1072" i="11"/>
  <c r="K1071" i="11"/>
  <c r="K1070" i="11"/>
  <c r="K1069" i="11"/>
  <c r="K1068" i="11"/>
  <c r="K1067" i="11"/>
  <c r="K1066" i="11"/>
  <c r="K1065" i="11"/>
  <c r="K1064" i="11"/>
  <c r="K1063" i="11"/>
  <c r="K1062" i="11"/>
  <c r="K1061" i="11"/>
  <c r="K1060" i="11"/>
  <c r="K1059" i="11"/>
  <c r="K1058" i="11"/>
  <c r="K1057" i="11"/>
  <c r="K1056" i="11"/>
  <c r="K1055" i="11"/>
  <c r="K1054" i="11"/>
  <c r="K1053" i="11"/>
  <c r="K1052" i="11"/>
  <c r="K1051" i="11"/>
  <c r="K1050" i="11"/>
  <c r="K1049" i="11"/>
  <c r="K1048" i="11"/>
  <c r="K1047" i="11"/>
  <c r="K1046" i="11"/>
  <c r="K1045" i="11"/>
  <c r="K1044" i="11"/>
  <c r="K1043" i="11"/>
  <c r="K1042" i="11"/>
  <c r="K1041" i="11"/>
  <c r="K1040" i="11"/>
  <c r="K1039" i="11"/>
  <c r="K1038" i="11"/>
  <c r="K1037" i="11"/>
  <c r="K1036" i="11"/>
  <c r="K1035" i="11"/>
  <c r="K1034" i="11"/>
  <c r="K1033" i="11"/>
  <c r="K1032" i="11"/>
  <c r="K1031" i="11"/>
  <c r="K1030" i="11"/>
  <c r="K1029" i="11"/>
  <c r="K1028" i="11"/>
  <c r="K1027" i="11"/>
  <c r="K1026" i="11"/>
  <c r="K1025" i="11"/>
  <c r="K1024" i="11"/>
  <c r="K1023" i="11"/>
  <c r="K1022" i="11"/>
  <c r="K1021" i="11"/>
  <c r="K1020" i="11"/>
  <c r="K1019" i="11"/>
  <c r="K1018" i="11"/>
  <c r="K1017" i="11"/>
  <c r="K1016" i="11"/>
  <c r="K1015" i="11"/>
  <c r="K1014" i="11"/>
  <c r="K1013" i="11"/>
  <c r="K1012" i="11"/>
  <c r="K1011" i="11"/>
  <c r="K1010" i="11"/>
  <c r="K1009" i="11"/>
  <c r="K1008" i="11"/>
  <c r="K1007" i="11"/>
  <c r="K1006" i="11"/>
  <c r="K1005" i="11"/>
  <c r="K1004" i="11"/>
  <c r="K1003" i="11"/>
  <c r="K1002" i="11"/>
  <c r="K997" i="11"/>
  <c r="K377" i="24"/>
  <c r="K253" i="24"/>
  <c r="K129" i="24"/>
  <c r="K5" i="24"/>
  <c r="J998" i="24"/>
  <c r="J997" i="24"/>
  <c r="B7" i="11"/>
  <c r="I1123" i="11"/>
  <c r="I1122" i="11"/>
  <c r="I1121" i="11"/>
  <c r="R1121" i="11"/>
  <c r="J998" i="11"/>
  <c r="J997" i="11"/>
  <c r="Y1235" i="11"/>
  <c r="Y1203" i="11"/>
  <c r="Y1171" i="11"/>
  <c r="Y1139" i="11"/>
  <c r="X1099" i="11"/>
  <c r="X1067" i="11"/>
  <c r="X1035" i="11"/>
  <c r="X1003" i="11"/>
  <c r="O253" i="30"/>
  <c r="T7" i="11"/>
  <c r="T6" i="11"/>
  <c r="T5" i="11"/>
  <c r="O1240" i="11"/>
  <c r="Y1240" i="11" s="1"/>
  <c r="O1239" i="11"/>
  <c r="X1239" i="11" s="1"/>
  <c r="O1238" i="11"/>
  <c r="Y1238" i="11" s="1"/>
  <c r="O1237" i="11"/>
  <c r="Y1237" i="11" s="1"/>
  <c r="O1236" i="11"/>
  <c r="Y1236" i="11" s="1"/>
  <c r="O1235" i="11"/>
  <c r="X1235" i="11" s="1"/>
  <c r="O1234" i="11"/>
  <c r="Y1234" i="11" s="1"/>
  <c r="O1233" i="11"/>
  <c r="Y1233" i="11" s="1"/>
  <c r="O1232" i="11"/>
  <c r="Y1232" i="11" s="1"/>
  <c r="O1231" i="11"/>
  <c r="X1231" i="11" s="1"/>
  <c r="O1230" i="11"/>
  <c r="Y1230" i="11" s="1"/>
  <c r="O1229" i="11"/>
  <c r="Y1229" i="11" s="1"/>
  <c r="O1228" i="11"/>
  <c r="Y1228" i="11" s="1"/>
  <c r="O1227" i="11"/>
  <c r="X1227" i="11" s="1"/>
  <c r="O1226" i="11"/>
  <c r="Y1226" i="11" s="1"/>
  <c r="O1225" i="11"/>
  <c r="Y1225" i="11" s="1"/>
  <c r="O1224" i="11"/>
  <c r="Y1224" i="11" s="1"/>
  <c r="O1223" i="11"/>
  <c r="X1223" i="11" s="1"/>
  <c r="O1222" i="11"/>
  <c r="Y1222" i="11" s="1"/>
  <c r="O1221" i="11"/>
  <c r="Y1221" i="11" s="1"/>
  <c r="O1220" i="11"/>
  <c r="Y1220" i="11" s="1"/>
  <c r="O1219" i="11"/>
  <c r="X1219" i="11" s="1"/>
  <c r="O1218" i="11"/>
  <c r="Y1218" i="11" s="1"/>
  <c r="O1217" i="11"/>
  <c r="Y1217" i="11" s="1"/>
  <c r="O1216" i="11"/>
  <c r="Y1216" i="11" s="1"/>
  <c r="O1215" i="11"/>
  <c r="X1215" i="11" s="1"/>
  <c r="O1214" i="11"/>
  <c r="Y1214" i="11" s="1"/>
  <c r="O1213" i="11"/>
  <c r="Y1213" i="11" s="1"/>
  <c r="O1212" i="11"/>
  <c r="Y1212" i="11" s="1"/>
  <c r="O1211" i="11"/>
  <c r="X1211" i="11" s="1"/>
  <c r="O1210" i="11"/>
  <c r="Y1210" i="11" s="1"/>
  <c r="O1209" i="11"/>
  <c r="Y1209" i="11" s="1"/>
  <c r="O1208" i="11"/>
  <c r="Y1208" i="11" s="1"/>
  <c r="O1207" i="11"/>
  <c r="X1207" i="11" s="1"/>
  <c r="O1206" i="11"/>
  <c r="Y1206" i="11" s="1"/>
  <c r="O1205" i="11"/>
  <c r="Y1205" i="11" s="1"/>
  <c r="O1204" i="11"/>
  <c r="Y1204" i="11" s="1"/>
  <c r="O1203" i="11"/>
  <c r="X1203" i="11" s="1"/>
  <c r="O1202" i="11"/>
  <c r="Y1202" i="11" s="1"/>
  <c r="O1201" i="11"/>
  <c r="Y1201" i="11" s="1"/>
  <c r="O1200" i="11"/>
  <c r="Y1200" i="11" s="1"/>
  <c r="O1199" i="11"/>
  <c r="X1199" i="11" s="1"/>
  <c r="O1198" i="11"/>
  <c r="Y1198" i="11" s="1"/>
  <c r="O1197" i="11"/>
  <c r="Y1197" i="11" s="1"/>
  <c r="O1196" i="11"/>
  <c r="Y1196" i="11" s="1"/>
  <c r="O1195" i="11"/>
  <c r="X1195" i="11" s="1"/>
  <c r="O1194" i="11"/>
  <c r="Y1194" i="11" s="1"/>
  <c r="O1193" i="11"/>
  <c r="Y1193" i="11" s="1"/>
  <c r="O1192" i="11"/>
  <c r="Y1192" i="11" s="1"/>
  <c r="O1191" i="11"/>
  <c r="X1191" i="11" s="1"/>
  <c r="O1190" i="11"/>
  <c r="Y1190" i="11" s="1"/>
  <c r="O1189" i="11"/>
  <c r="Y1189" i="11" s="1"/>
  <c r="O1188" i="11"/>
  <c r="Y1188" i="11" s="1"/>
  <c r="O1187" i="11"/>
  <c r="X1187" i="11" s="1"/>
  <c r="O1186" i="11"/>
  <c r="Y1186" i="11" s="1"/>
  <c r="O1185" i="11"/>
  <c r="Y1185" i="11" s="1"/>
  <c r="O1184" i="11"/>
  <c r="Y1184" i="11" s="1"/>
  <c r="O1183" i="11"/>
  <c r="X1183" i="11" s="1"/>
  <c r="O1182" i="11"/>
  <c r="Y1182" i="11" s="1"/>
  <c r="O1181" i="11"/>
  <c r="Y1181" i="11" s="1"/>
  <c r="O1180" i="11"/>
  <c r="Y1180" i="11" s="1"/>
  <c r="O1179" i="11"/>
  <c r="X1179" i="11" s="1"/>
  <c r="O1178" i="11"/>
  <c r="Y1178" i="11" s="1"/>
  <c r="O1177" i="11"/>
  <c r="Y1177" i="11" s="1"/>
  <c r="O1176" i="11"/>
  <c r="Y1176" i="11" s="1"/>
  <c r="O1175" i="11"/>
  <c r="X1175" i="11" s="1"/>
  <c r="O1174" i="11"/>
  <c r="Y1174" i="11" s="1"/>
  <c r="O1173" i="11"/>
  <c r="Y1173" i="11" s="1"/>
  <c r="O1172" i="11"/>
  <c r="Y1172" i="11" s="1"/>
  <c r="O1171" i="11"/>
  <c r="X1171" i="11" s="1"/>
  <c r="O1170" i="11"/>
  <c r="Y1170" i="11" s="1"/>
  <c r="O1169" i="11"/>
  <c r="Y1169" i="11" s="1"/>
  <c r="O1168" i="11"/>
  <c r="Y1168" i="11" s="1"/>
  <c r="O1167" i="11"/>
  <c r="X1167" i="11" s="1"/>
  <c r="O1166" i="11"/>
  <c r="Y1166" i="11" s="1"/>
  <c r="O1165" i="11"/>
  <c r="Y1165" i="11" s="1"/>
  <c r="O1164" i="11"/>
  <c r="Y1164" i="11" s="1"/>
  <c r="O1163" i="11"/>
  <c r="X1163" i="11" s="1"/>
  <c r="O1162" i="11"/>
  <c r="Y1162" i="11" s="1"/>
  <c r="O1161" i="11"/>
  <c r="Y1161" i="11" s="1"/>
  <c r="O1160" i="11"/>
  <c r="Y1160" i="11" s="1"/>
  <c r="O1159" i="11"/>
  <c r="X1159" i="11" s="1"/>
  <c r="O1158" i="11"/>
  <c r="Y1158" i="11" s="1"/>
  <c r="O1157" i="11"/>
  <c r="Y1157" i="11" s="1"/>
  <c r="O1156" i="11"/>
  <c r="Y1156" i="11" s="1"/>
  <c r="O1155" i="11"/>
  <c r="X1155" i="11" s="1"/>
  <c r="O1154" i="11"/>
  <c r="Y1154" i="11" s="1"/>
  <c r="O1153" i="11"/>
  <c r="Y1153" i="11" s="1"/>
  <c r="O1152" i="11"/>
  <c r="Y1152" i="11" s="1"/>
  <c r="O1151" i="11"/>
  <c r="X1151" i="11" s="1"/>
  <c r="O1150" i="11"/>
  <c r="Y1150" i="11" s="1"/>
  <c r="O1149" i="11"/>
  <c r="Y1149" i="11" s="1"/>
  <c r="O1148" i="11"/>
  <c r="Y1148" i="11" s="1"/>
  <c r="O1147" i="11"/>
  <c r="X1147" i="11" s="1"/>
  <c r="O1146" i="11"/>
  <c r="Y1146" i="11" s="1"/>
  <c r="O1145" i="11"/>
  <c r="Y1145" i="11" s="1"/>
  <c r="O1144" i="11"/>
  <c r="Y1144" i="11" s="1"/>
  <c r="O1143" i="11"/>
  <c r="X1143" i="11" s="1"/>
  <c r="O1142" i="11"/>
  <c r="Y1142" i="11" s="1"/>
  <c r="O1141" i="11"/>
  <c r="Y1141" i="11" s="1"/>
  <c r="O1140" i="11"/>
  <c r="Y1140" i="11" s="1"/>
  <c r="O1139" i="11"/>
  <c r="X1139" i="11" s="1"/>
  <c r="O1138" i="11"/>
  <c r="Y1138" i="11" s="1"/>
  <c r="O1137" i="11"/>
  <c r="Y1137" i="11" s="1"/>
  <c r="O1136" i="11"/>
  <c r="Y1136" i="11" s="1"/>
  <c r="O1135" i="11"/>
  <c r="X1135" i="11" s="1"/>
  <c r="O1134" i="11"/>
  <c r="Y1134" i="11" s="1"/>
  <c r="O1133" i="11"/>
  <c r="Y1133" i="11" s="1"/>
  <c r="O1132" i="11"/>
  <c r="Y1132" i="11" s="1"/>
  <c r="O1131" i="11"/>
  <c r="X1131" i="11" s="1"/>
  <c r="O1130" i="11"/>
  <c r="Y1130" i="11" s="1"/>
  <c r="O1129" i="11"/>
  <c r="Y1129" i="11" s="1"/>
  <c r="O1128" i="11"/>
  <c r="Y1128" i="11" s="1"/>
  <c r="O1127" i="11"/>
  <c r="X1127" i="11" s="1"/>
  <c r="O1126" i="11"/>
  <c r="Y1126" i="11" s="1"/>
  <c r="O1125" i="11"/>
  <c r="Y1125" i="11" s="1"/>
  <c r="O1124" i="11"/>
  <c r="Y1124" i="11" s="1"/>
  <c r="O1123" i="11"/>
  <c r="X1123" i="11" s="1"/>
  <c r="O1122" i="11"/>
  <c r="Y1122" i="11" s="1"/>
  <c r="O1121" i="11"/>
  <c r="Y1121" i="11" s="1"/>
  <c r="O1116" i="11"/>
  <c r="O1115" i="11"/>
  <c r="X1115" i="11" s="1"/>
  <c r="O1114" i="11"/>
  <c r="Y1114" i="11" s="1"/>
  <c r="O1113" i="11"/>
  <c r="Y1113" i="11" s="1"/>
  <c r="O1112" i="11"/>
  <c r="O1111" i="11"/>
  <c r="X1111" i="11" s="1"/>
  <c r="O1110" i="11"/>
  <c r="Y1110" i="11" s="1"/>
  <c r="O1109" i="11"/>
  <c r="Y1109" i="11" s="1"/>
  <c r="O1108" i="11"/>
  <c r="O1107" i="11"/>
  <c r="X1107" i="11" s="1"/>
  <c r="O1106" i="11"/>
  <c r="Y1106" i="11" s="1"/>
  <c r="O1105" i="11"/>
  <c r="Y1105" i="11" s="1"/>
  <c r="O1104" i="11"/>
  <c r="O1103" i="11"/>
  <c r="X1103" i="11" s="1"/>
  <c r="O1102" i="11"/>
  <c r="Y1102" i="11" s="1"/>
  <c r="O1101" i="11"/>
  <c r="Y1101" i="11" s="1"/>
  <c r="O1100" i="11"/>
  <c r="O1099" i="11"/>
  <c r="O1098" i="11"/>
  <c r="Y1098" i="11" s="1"/>
  <c r="O1097" i="11"/>
  <c r="Y1097" i="11" s="1"/>
  <c r="O1096" i="11"/>
  <c r="O1095" i="11"/>
  <c r="X1095" i="11" s="1"/>
  <c r="O1094" i="11"/>
  <c r="Y1094" i="11" s="1"/>
  <c r="O1093" i="11"/>
  <c r="Y1093" i="11" s="1"/>
  <c r="O1092" i="11"/>
  <c r="O1091" i="11"/>
  <c r="X1091" i="11" s="1"/>
  <c r="O1090" i="11"/>
  <c r="Y1090" i="11" s="1"/>
  <c r="O1089" i="11"/>
  <c r="Y1089" i="11" s="1"/>
  <c r="O1088" i="11"/>
  <c r="O1087" i="11"/>
  <c r="X1087" i="11" s="1"/>
  <c r="O1086" i="11"/>
  <c r="Y1086" i="11" s="1"/>
  <c r="O1085" i="11"/>
  <c r="Y1085" i="11" s="1"/>
  <c r="O1084" i="11"/>
  <c r="O1083" i="11"/>
  <c r="X1083" i="11" s="1"/>
  <c r="O1082" i="11"/>
  <c r="Y1082" i="11" s="1"/>
  <c r="O1081" i="11"/>
  <c r="Y1081" i="11" s="1"/>
  <c r="O1080" i="11"/>
  <c r="O1079" i="11"/>
  <c r="X1079" i="11" s="1"/>
  <c r="O1078" i="11"/>
  <c r="Y1078" i="11" s="1"/>
  <c r="O1077" i="11"/>
  <c r="Y1077" i="11" s="1"/>
  <c r="O1076" i="11"/>
  <c r="O1075" i="11"/>
  <c r="X1075" i="11" s="1"/>
  <c r="O1074" i="11"/>
  <c r="Y1074" i="11" s="1"/>
  <c r="O1073" i="11"/>
  <c r="Y1073" i="11" s="1"/>
  <c r="O1072" i="11"/>
  <c r="O1071" i="11"/>
  <c r="X1071" i="11" s="1"/>
  <c r="O1070" i="11"/>
  <c r="Y1070" i="11" s="1"/>
  <c r="O1069" i="11"/>
  <c r="Y1069" i="11" s="1"/>
  <c r="O1068" i="11"/>
  <c r="O1067" i="11"/>
  <c r="O1066" i="11"/>
  <c r="Y1066" i="11" s="1"/>
  <c r="O1065" i="11"/>
  <c r="Y1065" i="11" s="1"/>
  <c r="O1064" i="11"/>
  <c r="O1063" i="11"/>
  <c r="X1063" i="11" s="1"/>
  <c r="O1062" i="11"/>
  <c r="Y1062" i="11" s="1"/>
  <c r="O1061" i="11"/>
  <c r="Y1061" i="11" s="1"/>
  <c r="O1060" i="11"/>
  <c r="O1059" i="11"/>
  <c r="X1059" i="11" s="1"/>
  <c r="O1058" i="11"/>
  <c r="Y1058" i="11" s="1"/>
  <c r="O1057" i="11"/>
  <c r="Y1057" i="11" s="1"/>
  <c r="O1056" i="11"/>
  <c r="O1055" i="11"/>
  <c r="X1055" i="11" s="1"/>
  <c r="O1054" i="11"/>
  <c r="Y1054" i="11" s="1"/>
  <c r="O1053" i="11"/>
  <c r="Y1053" i="11" s="1"/>
  <c r="O1052" i="11"/>
  <c r="O1051" i="11"/>
  <c r="X1051" i="11" s="1"/>
  <c r="O1050" i="11"/>
  <c r="Y1050" i="11" s="1"/>
  <c r="O1049" i="11"/>
  <c r="Y1049" i="11" s="1"/>
  <c r="O1048" i="11"/>
  <c r="O1047" i="11"/>
  <c r="X1047" i="11" s="1"/>
  <c r="O1046" i="11"/>
  <c r="Y1046" i="11" s="1"/>
  <c r="O1045" i="11"/>
  <c r="Y1045" i="11" s="1"/>
  <c r="O1044" i="11"/>
  <c r="O1043" i="11"/>
  <c r="X1043" i="11" s="1"/>
  <c r="O1042" i="11"/>
  <c r="Y1042" i="11" s="1"/>
  <c r="O1041" i="11"/>
  <c r="Y1041" i="11" s="1"/>
  <c r="O1040" i="11"/>
  <c r="O1039" i="11"/>
  <c r="X1039" i="11" s="1"/>
  <c r="O1038" i="11"/>
  <c r="Y1038" i="11" s="1"/>
  <c r="O1037" i="11"/>
  <c r="Y1037" i="11" s="1"/>
  <c r="O1036" i="11"/>
  <c r="O1035" i="11"/>
  <c r="O1034" i="11"/>
  <c r="Y1034" i="11" s="1"/>
  <c r="O1033" i="11"/>
  <c r="Y1033" i="11" s="1"/>
  <c r="O1032" i="11"/>
  <c r="O1031" i="11"/>
  <c r="X1031" i="11" s="1"/>
  <c r="O1030" i="11"/>
  <c r="Y1030" i="11" s="1"/>
  <c r="O1029" i="11"/>
  <c r="Y1029" i="11" s="1"/>
  <c r="O1028" i="11"/>
  <c r="O1027" i="11"/>
  <c r="X1027" i="11" s="1"/>
  <c r="O1026" i="11"/>
  <c r="Y1026" i="11" s="1"/>
  <c r="O1025" i="11"/>
  <c r="Y1025" i="11" s="1"/>
  <c r="O1024" i="11"/>
  <c r="O1023" i="11"/>
  <c r="X1023" i="11" s="1"/>
  <c r="O1022" i="11"/>
  <c r="Y1022" i="11" s="1"/>
  <c r="O1021" i="11"/>
  <c r="Y1021" i="11" s="1"/>
  <c r="O1020" i="11"/>
  <c r="O1019" i="11"/>
  <c r="X1019" i="11" s="1"/>
  <c r="O1018" i="11"/>
  <c r="Y1018" i="11" s="1"/>
  <c r="O1017" i="11"/>
  <c r="Y1017" i="11" s="1"/>
  <c r="O1016" i="11"/>
  <c r="O1015" i="11"/>
  <c r="X1015" i="11" s="1"/>
  <c r="O1014" i="11"/>
  <c r="Y1014" i="11" s="1"/>
  <c r="O1013" i="11"/>
  <c r="Y1013" i="11" s="1"/>
  <c r="O1012" i="11"/>
  <c r="O1011" i="11"/>
  <c r="X1011" i="11" s="1"/>
  <c r="O1010" i="11"/>
  <c r="Y1010" i="11" s="1"/>
  <c r="O1009" i="11"/>
  <c r="Y1009" i="11" s="1"/>
  <c r="O1008" i="11"/>
  <c r="O1007" i="11"/>
  <c r="X1007" i="11" s="1"/>
  <c r="O1006" i="11"/>
  <c r="Y1006" i="11" s="1"/>
  <c r="O1005" i="11"/>
  <c r="Y1005" i="11" s="1"/>
  <c r="O1004" i="11"/>
  <c r="Y1004" i="11" s="1"/>
  <c r="O1003" i="11"/>
  <c r="Y1003" i="11" s="1"/>
  <c r="O1002" i="11"/>
  <c r="Y1002" i="11" s="1"/>
  <c r="O1001" i="11"/>
  <c r="Y1001" i="11" s="1"/>
  <c r="O1000" i="11"/>
  <c r="Y1000" i="11" s="1"/>
  <c r="O999" i="11"/>
  <c r="Y999" i="11" s="1"/>
  <c r="O998" i="11"/>
  <c r="Y998" i="11" s="1"/>
  <c r="O997" i="11"/>
  <c r="Y997" i="11" s="1"/>
  <c r="O873" i="11"/>
  <c r="Y873" i="11" s="1"/>
  <c r="O749" i="11"/>
  <c r="Y749" i="11" s="1"/>
  <c r="O625" i="11"/>
  <c r="Y625" i="11" s="1"/>
  <c r="O501" i="11"/>
  <c r="O502" i="11" s="1"/>
  <c r="O377" i="11"/>
  <c r="O378" i="11" s="1"/>
  <c r="O253" i="11"/>
  <c r="O254" i="11" s="1"/>
  <c r="O255" i="11" s="1"/>
  <c r="O256" i="11" s="1"/>
  <c r="O257" i="11" s="1"/>
  <c r="O258" i="11" s="1"/>
  <c r="O259" i="11" s="1"/>
  <c r="O260" i="11" s="1"/>
  <c r="O261" i="11" s="1"/>
  <c r="O262" i="11" s="1"/>
  <c r="O263" i="11" s="1"/>
  <c r="O264" i="11" s="1"/>
  <c r="O265" i="11" s="1"/>
  <c r="O266" i="11" s="1"/>
  <c r="O267" i="11" s="1"/>
  <c r="O268" i="11" s="1"/>
  <c r="O269" i="11" s="1"/>
  <c r="O270" i="11" s="1"/>
  <c r="O271" i="11" s="1"/>
  <c r="O272" i="11" s="1"/>
  <c r="O273" i="11" s="1"/>
  <c r="O274" i="11" s="1"/>
  <c r="O275" i="11" s="1"/>
  <c r="O276" i="11" s="1"/>
  <c r="O277" i="11" s="1"/>
  <c r="O278" i="11" s="1"/>
  <c r="O279" i="11" s="1"/>
  <c r="O280" i="11" s="1"/>
  <c r="O281" i="11" s="1"/>
  <c r="O282" i="11" s="1"/>
  <c r="O283" i="11" s="1"/>
  <c r="O284" i="11" s="1"/>
  <c r="O285" i="11" s="1"/>
  <c r="O286" i="11" s="1"/>
  <c r="O287" i="11" s="1"/>
  <c r="O288" i="11" s="1"/>
  <c r="O289" i="11" s="1"/>
  <c r="O290" i="11" s="1"/>
  <c r="O291" i="11" s="1"/>
  <c r="O292" i="11" s="1"/>
  <c r="O293" i="11" s="1"/>
  <c r="O294" i="11" s="1"/>
  <c r="O295" i="11" s="1"/>
  <c r="O296" i="11" s="1"/>
  <c r="O297" i="11" s="1"/>
  <c r="O298" i="11" s="1"/>
  <c r="O299" i="11" s="1"/>
  <c r="O300" i="11" s="1"/>
  <c r="O301" i="11" s="1"/>
  <c r="O302" i="11" s="1"/>
  <c r="O303" i="11" s="1"/>
  <c r="O304" i="11" s="1"/>
  <c r="O305" i="11" s="1"/>
  <c r="O306" i="11" s="1"/>
  <c r="O307" i="11" s="1"/>
  <c r="O308" i="11" s="1"/>
  <c r="O309" i="11" s="1"/>
  <c r="O310" i="11" s="1"/>
  <c r="O311" i="11" s="1"/>
  <c r="O312" i="11" s="1"/>
  <c r="O313" i="11" s="1"/>
  <c r="O314" i="11" s="1"/>
  <c r="O315" i="11" s="1"/>
  <c r="O316" i="11" s="1"/>
  <c r="O317" i="11" s="1"/>
  <c r="O318" i="11" s="1"/>
  <c r="O319" i="11" s="1"/>
  <c r="O320" i="11" s="1"/>
  <c r="O321" i="11" s="1"/>
  <c r="O322" i="11" s="1"/>
  <c r="O323" i="11" s="1"/>
  <c r="O324" i="11" s="1"/>
  <c r="O325" i="11" s="1"/>
  <c r="O326" i="11" s="1"/>
  <c r="O327" i="11" s="1"/>
  <c r="O328" i="11" s="1"/>
  <c r="O329" i="11" s="1"/>
  <c r="O330" i="11" s="1"/>
  <c r="O331" i="11" s="1"/>
  <c r="O332" i="11" s="1"/>
  <c r="O333" i="11" s="1"/>
  <c r="O334" i="11" s="1"/>
  <c r="O335" i="11" s="1"/>
  <c r="O336" i="11" s="1"/>
  <c r="O337" i="11" s="1"/>
  <c r="O338" i="11" s="1"/>
  <c r="O339" i="11" s="1"/>
  <c r="O340" i="11" s="1"/>
  <c r="O341" i="11" s="1"/>
  <c r="O342" i="11" s="1"/>
  <c r="O343" i="11" s="1"/>
  <c r="O344" i="11" s="1"/>
  <c r="O345" i="11" s="1"/>
  <c r="O346" i="11" s="1"/>
  <c r="O347" i="11" s="1"/>
  <c r="O348" i="11" s="1"/>
  <c r="O349" i="11" s="1"/>
  <c r="O350" i="11" s="1"/>
  <c r="O351" i="11" s="1"/>
  <c r="O352" i="11" s="1"/>
  <c r="O353" i="11" s="1"/>
  <c r="O354" i="11" s="1"/>
  <c r="O355" i="11" s="1"/>
  <c r="O356" i="11" s="1"/>
  <c r="O357" i="11" s="1"/>
  <c r="O358" i="11" s="1"/>
  <c r="O359" i="11" s="1"/>
  <c r="O360" i="11" s="1"/>
  <c r="O361" i="11" s="1"/>
  <c r="O362" i="11" s="1"/>
  <c r="O363" i="11" s="1"/>
  <c r="O364" i="11" s="1"/>
  <c r="O365" i="11" s="1"/>
  <c r="O366" i="11" s="1"/>
  <c r="O367" i="11" s="1"/>
  <c r="O368" i="11" s="1"/>
  <c r="O369" i="11" s="1"/>
  <c r="O370" i="11" s="1"/>
  <c r="O371" i="11" s="1"/>
  <c r="O372" i="11" s="1"/>
  <c r="Y372" i="11" s="1"/>
  <c r="O129" i="11"/>
  <c r="O130" i="11" s="1"/>
  <c r="O131" i="11" s="1"/>
  <c r="O132" i="11" s="1"/>
  <c r="O133" i="11" s="1"/>
  <c r="O134" i="11" s="1"/>
  <c r="O135" i="11" s="1"/>
  <c r="O136" i="11" s="1"/>
  <c r="O137" i="11" s="1"/>
  <c r="O138" i="11" s="1"/>
  <c r="O139" i="11" s="1"/>
  <c r="O140" i="11" s="1"/>
  <c r="O141" i="11" s="1"/>
  <c r="O142" i="11" s="1"/>
  <c r="O143" i="11" s="1"/>
  <c r="O144" i="11" s="1"/>
  <c r="O145" i="11" s="1"/>
  <c r="O146" i="11" s="1"/>
  <c r="O147" i="11" s="1"/>
  <c r="O148" i="11" s="1"/>
  <c r="O149" i="11" s="1"/>
  <c r="O150" i="11" s="1"/>
  <c r="O151" i="11" s="1"/>
  <c r="O152" i="11" s="1"/>
  <c r="O153" i="11" s="1"/>
  <c r="O154" i="11" s="1"/>
  <c r="O155" i="11" s="1"/>
  <c r="O156" i="11" s="1"/>
  <c r="O157" i="11" s="1"/>
  <c r="O158" i="11" s="1"/>
  <c r="O159" i="11" s="1"/>
  <c r="O160" i="11" s="1"/>
  <c r="O161" i="11" s="1"/>
  <c r="O162" i="11" s="1"/>
  <c r="O163" i="11" s="1"/>
  <c r="O164" i="11" s="1"/>
  <c r="O165" i="11" s="1"/>
  <c r="O166" i="11" s="1"/>
  <c r="O167" i="11" s="1"/>
  <c r="O168" i="11" s="1"/>
  <c r="O169" i="11" s="1"/>
  <c r="O170" i="11" s="1"/>
  <c r="O171" i="11" s="1"/>
  <c r="O172" i="11" s="1"/>
  <c r="O173" i="11" s="1"/>
  <c r="O174" i="11" s="1"/>
  <c r="O175" i="11" s="1"/>
  <c r="O176" i="11" s="1"/>
  <c r="O177" i="11" s="1"/>
  <c r="O178" i="11" s="1"/>
  <c r="O179" i="11" s="1"/>
  <c r="O180" i="11" s="1"/>
  <c r="O181" i="11" s="1"/>
  <c r="O182" i="11" s="1"/>
  <c r="O183" i="11" s="1"/>
  <c r="O184" i="11" s="1"/>
  <c r="O185" i="11" s="1"/>
  <c r="O186" i="11" s="1"/>
  <c r="O187" i="11" s="1"/>
  <c r="O188" i="11" s="1"/>
  <c r="O189" i="11" s="1"/>
  <c r="O190" i="11" s="1"/>
  <c r="O191" i="11" s="1"/>
  <c r="O192" i="11" s="1"/>
  <c r="O193" i="11" s="1"/>
  <c r="O194" i="11" s="1"/>
  <c r="O195" i="11" s="1"/>
  <c r="O196" i="11" s="1"/>
  <c r="O197" i="11" s="1"/>
  <c r="O198" i="11" s="1"/>
  <c r="O199" i="11" s="1"/>
  <c r="O200" i="11" s="1"/>
  <c r="O201" i="11" s="1"/>
  <c r="O202" i="11" s="1"/>
  <c r="O203" i="11" s="1"/>
  <c r="O204" i="11" s="1"/>
  <c r="O205" i="11" s="1"/>
  <c r="O206" i="11" s="1"/>
  <c r="O207" i="11" s="1"/>
  <c r="O208" i="11" s="1"/>
  <c r="O209" i="11" s="1"/>
  <c r="O210" i="11" s="1"/>
  <c r="O211" i="11" s="1"/>
  <c r="O212" i="11" s="1"/>
  <c r="O213" i="11" s="1"/>
  <c r="O214" i="11" s="1"/>
  <c r="O215" i="11" s="1"/>
  <c r="O216" i="11" s="1"/>
  <c r="O217" i="11" s="1"/>
  <c r="O218" i="11" s="1"/>
  <c r="O219" i="11" s="1"/>
  <c r="O220" i="11" s="1"/>
  <c r="O221" i="11" s="1"/>
  <c r="O222" i="11" s="1"/>
  <c r="O223" i="11" s="1"/>
  <c r="O224" i="11" s="1"/>
  <c r="O225" i="11" s="1"/>
  <c r="O226" i="11" s="1"/>
  <c r="O227" i="11" s="1"/>
  <c r="O228" i="11" s="1"/>
  <c r="O229" i="11" s="1"/>
  <c r="O230" i="11" s="1"/>
  <c r="O231" i="11" s="1"/>
  <c r="O232" i="11" s="1"/>
  <c r="O233" i="11" s="1"/>
  <c r="O234" i="11" s="1"/>
  <c r="O235" i="11" s="1"/>
  <c r="O236" i="11" s="1"/>
  <c r="O237" i="11" s="1"/>
  <c r="O238" i="11" s="1"/>
  <c r="O239" i="11" s="1"/>
  <c r="O240" i="11" s="1"/>
  <c r="O241" i="11" s="1"/>
  <c r="O242" i="11" s="1"/>
  <c r="O243" i="11" s="1"/>
  <c r="O244" i="11" s="1"/>
  <c r="O245" i="11" s="1"/>
  <c r="O246" i="11" s="1"/>
  <c r="O247" i="11" s="1"/>
  <c r="O248" i="11" s="1"/>
  <c r="Y248" i="11" s="1"/>
  <c r="O5" i="11"/>
  <c r="O6" i="11" s="1"/>
  <c r="O7" i="11" s="1"/>
  <c r="O8" i="11" s="1"/>
  <c r="O6" i="24"/>
  <c r="O5" i="24"/>
  <c r="X5" i="24" s="1"/>
  <c r="O1240" i="24"/>
  <c r="O1239" i="24"/>
  <c r="O1238" i="24"/>
  <c r="O1237" i="24"/>
  <c r="O1236" i="24"/>
  <c r="O1235" i="24"/>
  <c r="O1234" i="24"/>
  <c r="O1233" i="24"/>
  <c r="O1232" i="24"/>
  <c r="O1231" i="24"/>
  <c r="O1230" i="24"/>
  <c r="O1229" i="24"/>
  <c r="O1228" i="24"/>
  <c r="O1227" i="24"/>
  <c r="O1226" i="24"/>
  <c r="O1225" i="24"/>
  <c r="O1224" i="24"/>
  <c r="O1223" i="24"/>
  <c r="O1222" i="24"/>
  <c r="O1221" i="24"/>
  <c r="O1220" i="24"/>
  <c r="O1219" i="24"/>
  <c r="O1218" i="24"/>
  <c r="O1217" i="24"/>
  <c r="O1216" i="24"/>
  <c r="O1215" i="24"/>
  <c r="O1214" i="24"/>
  <c r="O1213" i="24"/>
  <c r="O1212" i="24"/>
  <c r="O1211" i="24"/>
  <c r="O1210" i="24"/>
  <c r="O1209" i="24"/>
  <c r="O1208" i="24"/>
  <c r="O1207" i="24"/>
  <c r="O1206" i="24"/>
  <c r="O1205" i="24"/>
  <c r="O1204" i="24"/>
  <c r="O1203" i="24"/>
  <c r="O1202" i="24"/>
  <c r="O1201" i="24"/>
  <c r="O1200" i="24"/>
  <c r="O1199" i="24"/>
  <c r="O1198" i="24"/>
  <c r="O1197" i="24"/>
  <c r="O1196" i="24"/>
  <c r="O1195" i="24"/>
  <c r="O1194" i="24"/>
  <c r="O1193" i="24"/>
  <c r="O1192" i="24"/>
  <c r="O1191" i="24"/>
  <c r="O1190" i="24"/>
  <c r="O1189" i="24"/>
  <c r="O1188" i="24"/>
  <c r="O1187" i="24"/>
  <c r="O1186" i="24"/>
  <c r="O1185" i="24"/>
  <c r="O1184" i="24"/>
  <c r="O1183" i="24"/>
  <c r="O1182" i="24"/>
  <c r="O1181" i="24"/>
  <c r="O1180" i="24"/>
  <c r="O1179" i="24"/>
  <c r="O1178" i="24"/>
  <c r="O1177" i="24"/>
  <c r="O1176" i="24"/>
  <c r="O1175" i="24"/>
  <c r="O1174" i="24"/>
  <c r="O1173" i="24"/>
  <c r="O1172" i="24"/>
  <c r="O1171" i="24"/>
  <c r="O1170" i="24"/>
  <c r="O1169" i="24"/>
  <c r="O1168" i="24"/>
  <c r="O1167" i="24"/>
  <c r="Y1167" i="24" s="1"/>
  <c r="O1166" i="24"/>
  <c r="O1165" i="24"/>
  <c r="O1164" i="24"/>
  <c r="O1163" i="24"/>
  <c r="O1162" i="24"/>
  <c r="O1161" i="24"/>
  <c r="O1160" i="24"/>
  <c r="O1159" i="24"/>
  <c r="O1158" i="24"/>
  <c r="O1157" i="24"/>
  <c r="O1156" i="24"/>
  <c r="O1155" i="24"/>
  <c r="O1154" i="24"/>
  <c r="O1153" i="24"/>
  <c r="O1152" i="24"/>
  <c r="O1151" i="24"/>
  <c r="O1150" i="24"/>
  <c r="O1149" i="24"/>
  <c r="O1148" i="24"/>
  <c r="O1147" i="24"/>
  <c r="O1146" i="24"/>
  <c r="O1145" i="24"/>
  <c r="O1144" i="24"/>
  <c r="O1143" i="24"/>
  <c r="O1142" i="24"/>
  <c r="O1141" i="24"/>
  <c r="O1140" i="24"/>
  <c r="O1139" i="24"/>
  <c r="O1138" i="24"/>
  <c r="O1137" i="24"/>
  <c r="O1136" i="24"/>
  <c r="O1135" i="24"/>
  <c r="O1134" i="24"/>
  <c r="O1133" i="24"/>
  <c r="O1132" i="24"/>
  <c r="O1131" i="24"/>
  <c r="O1130" i="24"/>
  <c r="O1129" i="24"/>
  <c r="O1128" i="24"/>
  <c r="O1127" i="24"/>
  <c r="O1126" i="24"/>
  <c r="O1125" i="24"/>
  <c r="O1124" i="24"/>
  <c r="O1123" i="24"/>
  <c r="O1122" i="24"/>
  <c r="O1121" i="24"/>
  <c r="O1116" i="24"/>
  <c r="O1115" i="24"/>
  <c r="O1114" i="24"/>
  <c r="O1113" i="24"/>
  <c r="O1112" i="24"/>
  <c r="O1111" i="24"/>
  <c r="O1110" i="24"/>
  <c r="O1109" i="24"/>
  <c r="O1108" i="24"/>
  <c r="O1107" i="24"/>
  <c r="O1106" i="24"/>
  <c r="O1105" i="24"/>
  <c r="O1104" i="24"/>
  <c r="O1103" i="24"/>
  <c r="O1102" i="24"/>
  <c r="O1101" i="24"/>
  <c r="O1100" i="24"/>
  <c r="O1099" i="24"/>
  <c r="O1098" i="24"/>
  <c r="O1097" i="24"/>
  <c r="O1096" i="24"/>
  <c r="O1095" i="24"/>
  <c r="O1094" i="24"/>
  <c r="O1093" i="24"/>
  <c r="O1092" i="24"/>
  <c r="O1091" i="24"/>
  <c r="O1090" i="24"/>
  <c r="O1089" i="24"/>
  <c r="O1088" i="24"/>
  <c r="O1087" i="24"/>
  <c r="O1086" i="24"/>
  <c r="O1085" i="24"/>
  <c r="O1084" i="24"/>
  <c r="O1083" i="24"/>
  <c r="O1082" i="24"/>
  <c r="O1081" i="24"/>
  <c r="O1080" i="24"/>
  <c r="O1079" i="24"/>
  <c r="O1078" i="24"/>
  <c r="O1077" i="24"/>
  <c r="O1076" i="24"/>
  <c r="O1075" i="24"/>
  <c r="O1074" i="24"/>
  <c r="O1073" i="24"/>
  <c r="O1072" i="24"/>
  <c r="O1071" i="24"/>
  <c r="O1070" i="24"/>
  <c r="O1069" i="24"/>
  <c r="O1068" i="24"/>
  <c r="O1067" i="24"/>
  <c r="O1066" i="24"/>
  <c r="O1065" i="24"/>
  <c r="O1064" i="24"/>
  <c r="O1063" i="24"/>
  <c r="O1062" i="24"/>
  <c r="O1061" i="24"/>
  <c r="O1060" i="24"/>
  <c r="O1059" i="24"/>
  <c r="O1058" i="24"/>
  <c r="O1057" i="24"/>
  <c r="O1056" i="24"/>
  <c r="O1055" i="24"/>
  <c r="O1054" i="24"/>
  <c r="O1053" i="24"/>
  <c r="O1052" i="24"/>
  <c r="O1051" i="24"/>
  <c r="O1050" i="24"/>
  <c r="O1049" i="24"/>
  <c r="O1048" i="24"/>
  <c r="O1047" i="24"/>
  <c r="O1046" i="24"/>
  <c r="O1045" i="24"/>
  <c r="O1044" i="24"/>
  <c r="O1043" i="24"/>
  <c r="O1042" i="24"/>
  <c r="O1041" i="24"/>
  <c r="O1040" i="24"/>
  <c r="O1039" i="24"/>
  <c r="O1038" i="24"/>
  <c r="O1037" i="24"/>
  <c r="O1036" i="24"/>
  <c r="O1035" i="24"/>
  <c r="Y1035" i="24" s="1"/>
  <c r="O1034" i="24"/>
  <c r="O1033" i="24"/>
  <c r="O1032" i="24"/>
  <c r="O1031" i="24"/>
  <c r="O1030" i="24"/>
  <c r="O1029" i="24"/>
  <c r="O1028" i="24"/>
  <c r="O1027" i="24"/>
  <c r="O1026" i="24"/>
  <c r="O1025" i="24"/>
  <c r="O1024" i="24"/>
  <c r="O1023" i="24"/>
  <c r="O1022" i="24"/>
  <c r="O1021" i="24"/>
  <c r="O1020" i="24"/>
  <c r="O1019" i="24"/>
  <c r="O1018" i="24"/>
  <c r="O1017" i="24"/>
  <c r="O1016" i="24"/>
  <c r="O1015" i="24"/>
  <c r="O1014" i="24"/>
  <c r="O1013" i="24"/>
  <c r="O1012" i="24"/>
  <c r="O1011" i="24"/>
  <c r="O1010" i="24"/>
  <c r="O1009" i="24"/>
  <c r="O1008" i="24"/>
  <c r="O1007" i="24"/>
  <c r="O1006" i="24"/>
  <c r="O1005" i="24"/>
  <c r="O1004" i="24"/>
  <c r="O1003" i="24"/>
  <c r="O1002" i="24"/>
  <c r="O1001" i="24"/>
  <c r="O1000" i="24"/>
  <c r="O999" i="24"/>
  <c r="O998" i="24"/>
  <c r="O997" i="24"/>
  <c r="O873" i="24"/>
  <c r="O749" i="24"/>
  <c r="O625" i="24"/>
  <c r="O501" i="24"/>
  <c r="O377" i="24"/>
  <c r="O253" i="24"/>
  <c r="O129" i="24"/>
  <c r="Y129" i="24" s="1"/>
  <c r="O129" i="29"/>
  <c r="O5" i="29"/>
  <c r="Z131" i="11"/>
  <c r="Z130" i="11"/>
  <c r="Z129" i="11"/>
  <c r="R130" i="11"/>
  <c r="R129" i="11"/>
  <c r="Z248" i="11"/>
  <c r="T248" i="11"/>
  <c r="S248" i="11"/>
  <c r="R248" i="11"/>
  <c r="Z247" i="11"/>
  <c r="T247" i="11"/>
  <c r="S247" i="11"/>
  <c r="R247" i="11"/>
  <c r="Z246" i="11"/>
  <c r="T246" i="11"/>
  <c r="S246" i="11"/>
  <c r="R246" i="11"/>
  <c r="Z245" i="11"/>
  <c r="T245" i="11"/>
  <c r="S245" i="11"/>
  <c r="R245" i="11"/>
  <c r="Z244" i="11"/>
  <c r="T244" i="11"/>
  <c r="S244" i="11"/>
  <c r="R244" i="11"/>
  <c r="Z243" i="11"/>
  <c r="T243" i="11"/>
  <c r="S243" i="11"/>
  <c r="R243" i="11"/>
  <c r="Z242" i="11"/>
  <c r="T242" i="11"/>
  <c r="S242" i="11"/>
  <c r="R242" i="11"/>
  <c r="Z241" i="11"/>
  <c r="T241" i="11"/>
  <c r="S241" i="11"/>
  <c r="R241" i="11"/>
  <c r="Z240" i="11"/>
  <c r="T240" i="11"/>
  <c r="S240" i="11"/>
  <c r="R240" i="11"/>
  <c r="Z239" i="11"/>
  <c r="T239" i="11"/>
  <c r="S239" i="11"/>
  <c r="R239" i="11"/>
  <c r="Z238" i="11"/>
  <c r="T238" i="11"/>
  <c r="S238" i="11"/>
  <c r="R238" i="11"/>
  <c r="Z237" i="11"/>
  <c r="T237" i="11"/>
  <c r="S237" i="11"/>
  <c r="R237" i="11"/>
  <c r="Z236" i="11"/>
  <c r="T236" i="11"/>
  <c r="S236" i="11"/>
  <c r="R236" i="11"/>
  <c r="Z235" i="11"/>
  <c r="T235" i="11"/>
  <c r="S235" i="11"/>
  <c r="R235" i="11"/>
  <c r="Z234" i="11"/>
  <c r="T234" i="11"/>
  <c r="S234" i="11"/>
  <c r="R234" i="11"/>
  <c r="Z233" i="11"/>
  <c r="T233" i="11"/>
  <c r="S233" i="11"/>
  <c r="R233" i="11"/>
  <c r="Z232" i="11"/>
  <c r="T232" i="11"/>
  <c r="S232" i="11"/>
  <c r="R232" i="11"/>
  <c r="Z231" i="11"/>
  <c r="T231" i="11"/>
  <c r="S231" i="11"/>
  <c r="R231" i="11"/>
  <c r="Z230" i="11"/>
  <c r="T230" i="11"/>
  <c r="S230" i="11"/>
  <c r="R230" i="11"/>
  <c r="Z229" i="11"/>
  <c r="T229" i="11"/>
  <c r="S229" i="11"/>
  <c r="R229" i="11"/>
  <c r="Z228" i="11"/>
  <c r="T228" i="11"/>
  <c r="S228" i="11"/>
  <c r="R228" i="11"/>
  <c r="Z227" i="11"/>
  <c r="T227" i="11"/>
  <c r="S227" i="11"/>
  <c r="R227" i="11"/>
  <c r="Z226" i="11"/>
  <c r="T226" i="11"/>
  <c r="S226" i="11"/>
  <c r="R226" i="11"/>
  <c r="Z225" i="11"/>
  <c r="T225" i="11"/>
  <c r="S225" i="11"/>
  <c r="R225" i="11"/>
  <c r="Z224" i="11"/>
  <c r="T224" i="11"/>
  <c r="S224" i="11"/>
  <c r="R224" i="11"/>
  <c r="Z223" i="11"/>
  <c r="T223" i="11"/>
  <c r="S223" i="11"/>
  <c r="R223" i="11"/>
  <c r="Z222" i="11"/>
  <c r="T222" i="11"/>
  <c r="S222" i="11"/>
  <c r="R222" i="11"/>
  <c r="Z221" i="11"/>
  <c r="T221" i="11"/>
  <c r="S221" i="11"/>
  <c r="R221" i="11"/>
  <c r="Z220" i="11"/>
  <c r="T220" i="11"/>
  <c r="S220" i="11"/>
  <c r="R220" i="11"/>
  <c r="Z219" i="11"/>
  <c r="T219" i="11"/>
  <c r="S219" i="11"/>
  <c r="R219" i="11"/>
  <c r="Z218" i="11"/>
  <c r="T218" i="11"/>
  <c r="S218" i="11"/>
  <c r="R218" i="11"/>
  <c r="Z217" i="11"/>
  <c r="T217" i="11"/>
  <c r="S217" i="11"/>
  <c r="R217" i="11"/>
  <c r="Z216" i="11"/>
  <c r="T216" i="11"/>
  <c r="S216" i="11"/>
  <c r="R216" i="11"/>
  <c r="Z215" i="11"/>
  <c r="T215" i="11"/>
  <c r="S215" i="11"/>
  <c r="R215" i="11"/>
  <c r="Z214" i="11"/>
  <c r="T214" i="11"/>
  <c r="S214" i="11"/>
  <c r="R214" i="11"/>
  <c r="Z213" i="11"/>
  <c r="T213" i="11"/>
  <c r="S213" i="11"/>
  <c r="R213" i="11"/>
  <c r="Z212" i="11"/>
  <c r="T212" i="11"/>
  <c r="S212" i="11"/>
  <c r="R212" i="11"/>
  <c r="Z211" i="11"/>
  <c r="T211" i="11"/>
  <c r="S211" i="11"/>
  <c r="R211" i="11"/>
  <c r="Z210" i="11"/>
  <c r="T210" i="11"/>
  <c r="S210" i="11"/>
  <c r="R210" i="11"/>
  <c r="Z209" i="11"/>
  <c r="T209" i="11"/>
  <c r="S209" i="11"/>
  <c r="R209" i="11"/>
  <c r="Z208" i="11"/>
  <c r="T208" i="11"/>
  <c r="S208" i="11"/>
  <c r="R208" i="11"/>
  <c r="Z207" i="11"/>
  <c r="T207" i="11"/>
  <c r="S207" i="11"/>
  <c r="R207" i="11"/>
  <c r="Z206" i="11"/>
  <c r="T206" i="11"/>
  <c r="S206" i="11"/>
  <c r="R206" i="11"/>
  <c r="Z205" i="11"/>
  <c r="T205" i="11"/>
  <c r="S205" i="11"/>
  <c r="R205" i="11"/>
  <c r="Z204" i="11"/>
  <c r="T204" i="11"/>
  <c r="S204" i="11"/>
  <c r="R204" i="11"/>
  <c r="Z203" i="11"/>
  <c r="T203" i="11"/>
  <c r="S203" i="11"/>
  <c r="R203" i="11"/>
  <c r="Z202" i="11"/>
  <c r="T202" i="11"/>
  <c r="S202" i="11"/>
  <c r="R202" i="11"/>
  <c r="Z201" i="11"/>
  <c r="T201" i="11"/>
  <c r="S201" i="11"/>
  <c r="R201" i="11"/>
  <c r="Z200" i="11"/>
  <c r="T200" i="11"/>
  <c r="S200" i="11"/>
  <c r="R200" i="11"/>
  <c r="Z199" i="11"/>
  <c r="T199" i="11"/>
  <c r="S199" i="11"/>
  <c r="R199" i="11"/>
  <c r="Z198" i="11"/>
  <c r="T198" i="11"/>
  <c r="S198" i="11"/>
  <c r="R198" i="11"/>
  <c r="Z197" i="11"/>
  <c r="T197" i="11"/>
  <c r="S197" i="11"/>
  <c r="R197" i="11"/>
  <c r="Z196" i="11"/>
  <c r="T196" i="11"/>
  <c r="S196" i="11"/>
  <c r="R196" i="11"/>
  <c r="Z195" i="11"/>
  <c r="T195" i="11"/>
  <c r="S195" i="11"/>
  <c r="R195" i="11"/>
  <c r="Z194" i="11"/>
  <c r="T194" i="11"/>
  <c r="S194" i="11"/>
  <c r="R194" i="11"/>
  <c r="Z193" i="11"/>
  <c r="T193" i="11"/>
  <c r="S193" i="11"/>
  <c r="R193" i="11"/>
  <c r="Z192" i="11"/>
  <c r="T192" i="11"/>
  <c r="S192" i="11"/>
  <c r="R192" i="11"/>
  <c r="Z191" i="11"/>
  <c r="T191" i="11"/>
  <c r="S191" i="11"/>
  <c r="R191" i="11"/>
  <c r="Z190" i="11"/>
  <c r="T190" i="11"/>
  <c r="S190" i="11"/>
  <c r="R190" i="11"/>
  <c r="Z189" i="11"/>
  <c r="T189" i="11"/>
  <c r="S189" i="11"/>
  <c r="R189" i="11"/>
  <c r="Z188" i="11"/>
  <c r="T188" i="11"/>
  <c r="S188" i="11"/>
  <c r="R188" i="11"/>
  <c r="Z187" i="11"/>
  <c r="T187" i="11"/>
  <c r="S187" i="11"/>
  <c r="R187" i="11"/>
  <c r="Z186" i="11"/>
  <c r="T186" i="11"/>
  <c r="S186" i="11"/>
  <c r="R186" i="11"/>
  <c r="Z185" i="11"/>
  <c r="T185" i="11"/>
  <c r="S185" i="11"/>
  <c r="R185" i="11"/>
  <c r="Z184" i="11"/>
  <c r="T184" i="11"/>
  <c r="S184" i="11"/>
  <c r="R184" i="11"/>
  <c r="Z183" i="11"/>
  <c r="T183" i="11"/>
  <c r="S183" i="11"/>
  <c r="R183" i="11"/>
  <c r="Z182" i="11"/>
  <c r="T182" i="11"/>
  <c r="S182" i="11"/>
  <c r="R182" i="11"/>
  <c r="Z181" i="11"/>
  <c r="T181" i="11"/>
  <c r="S181" i="11"/>
  <c r="R181" i="11"/>
  <c r="Z180" i="11"/>
  <c r="T180" i="11"/>
  <c r="S180" i="11"/>
  <c r="R180" i="11"/>
  <c r="Z179" i="11"/>
  <c r="T179" i="11"/>
  <c r="S179" i="11"/>
  <c r="R179" i="11"/>
  <c r="Z178" i="11"/>
  <c r="T178" i="11"/>
  <c r="S178" i="11"/>
  <c r="R178" i="11"/>
  <c r="Z177" i="11"/>
  <c r="T177" i="11"/>
  <c r="S177" i="11"/>
  <c r="R177" i="11"/>
  <c r="Z176" i="11"/>
  <c r="T176" i="11"/>
  <c r="S176" i="11"/>
  <c r="R176" i="11"/>
  <c r="Z175" i="11"/>
  <c r="T175" i="11"/>
  <c r="S175" i="11"/>
  <c r="R175" i="11"/>
  <c r="Z174" i="11"/>
  <c r="T174" i="11"/>
  <c r="S174" i="11"/>
  <c r="R174" i="11"/>
  <c r="Z173" i="11"/>
  <c r="T173" i="11"/>
  <c r="S173" i="11"/>
  <c r="R173" i="11"/>
  <c r="Z172" i="11"/>
  <c r="T172" i="11"/>
  <c r="S172" i="11"/>
  <c r="R172" i="11"/>
  <c r="Z171" i="11"/>
  <c r="T171" i="11"/>
  <c r="S171" i="11"/>
  <c r="R171" i="11"/>
  <c r="Z170" i="11"/>
  <c r="T170" i="11"/>
  <c r="S170" i="11"/>
  <c r="R170" i="11"/>
  <c r="Z169" i="11"/>
  <c r="T169" i="11"/>
  <c r="S169" i="11"/>
  <c r="R169" i="11"/>
  <c r="Z168" i="11"/>
  <c r="T168" i="11"/>
  <c r="S168" i="11"/>
  <c r="R168" i="11"/>
  <c r="Z167" i="11"/>
  <c r="T167" i="11"/>
  <c r="S167" i="11"/>
  <c r="R167" i="11"/>
  <c r="Z166" i="11"/>
  <c r="T166" i="11"/>
  <c r="S166" i="11"/>
  <c r="R166" i="11"/>
  <c r="Z165" i="11"/>
  <c r="T165" i="11"/>
  <c r="S165" i="11"/>
  <c r="R165" i="11"/>
  <c r="Z164" i="11"/>
  <c r="T164" i="11"/>
  <c r="S164" i="11"/>
  <c r="R164" i="11"/>
  <c r="Z163" i="11"/>
  <c r="T163" i="11"/>
  <c r="S163" i="11"/>
  <c r="R163" i="11"/>
  <c r="Z162" i="11"/>
  <c r="T162" i="11"/>
  <c r="S162" i="11"/>
  <c r="R162" i="11"/>
  <c r="Z161" i="11"/>
  <c r="T161" i="11"/>
  <c r="S161" i="11"/>
  <c r="R161" i="11"/>
  <c r="Z160" i="11"/>
  <c r="T160" i="11"/>
  <c r="S160" i="11"/>
  <c r="R160" i="11"/>
  <c r="Z159" i="11"/>
  <c r="T159" i="11"/>
  <c r="S159" i="11"/>
  <c r="R159" i="11"/>
  <c r="Z158" i="11"/>
  <c r="T158" i="11"/>
  <c r="S158" i="11"/>
  <c r="R158" i="11"/>
  <c r="Z157" i="11"/>
  <c r="T157" i="11"/>
  <c r="S157" i="11"/>
  <c r="R157" i="11"/>
  <c r="Z156" i="11"/>
  <c r="T156" i="11"/>
  <c r="S156" i="11"/>
  <c r="R156" i="11"/>
  <c r="Z155" i="11"/>
  <c r="T155" i="11"/>
  <c r="S155" i="11"/>
  <c r="R155" i="11"/>
  <c r="Z154" i="11"/>
  <c r="T154" i="11"/>
  <c r="S154" i="11"/>
  <c r="R154" i="11"/>
  <c r="Z153" i="11"/>
  <c r="T153" i="11"/>
  <c r="S153" i="11"/>
  <c r="R153" i="11"/>
  <c r="Z152" i="11"/>
  <c r="T152" i="11"/>
  <c r="S152" i="11"/>
  <c r="R152" i="11"/>
  <c r="Z151" i="11"/>
  <c r="T151" i="11"/>
  <c r="S151" i="11"/>
  <c r="R151" i="11"/>
  <c r="Z150" i="11"/>
  <c r="T150" i="11"/>
  <c r="S150" i="11"/>
  <c r="R150" i="11"/>
  <c r="Z149" i="11"/>
  <c r="T149" i="11"/>
  <c r="S149" i="11"/>
  <c r="R149" i="11"/>
  <c r="Z148" i="11"/>
  <c r="T148" i="11"/>
  <c r="S148" i="11"/>
  <c r="R148" i="11"/>
  <c r="Z147" i="11"/>
  <c r="T147" i="11"/>
  <c r="S147" i="11"/>
  <c r="R147" i="11"/>
  <c r="Z146" i="11"/>
  <c r="T146" i="11"/>
  <c r="S146" i="11"/>
  <c r="R146" i="11"/>
  <c r="Z145" i="11"/>
  <c r="T145" i="11"/>
  <c r="S145" i="11"/>
  <c r="R145" i="11"/>
  <c r="Z144" i="11"/>
  <c r="T144" i="11"/>
  <c r="S144" i="11"/>
  <c r="R144" i="11"/>
  <c r="Z143" i="11"/>
  <c r="T143" i="11"/>
  <c r="S143" i="11"/>
  <c r="R143" i="11"/>
  <c r="Z142" i="11"/>
  <c r="T142" i="11"/>
  <c r="S142" i="11"/>
  <c r="R142" i="11"/>
  <c r="Z141" i="11"/>
  <c r="T141" i="11"/>
  <c r="S141" i="11"/>
  <c r="R141" i="11"/>
  <c r="Z140" i="11"/>
  <c r="T140" i="11"/>
  <c r="S140" i="11"/>
  <c r="R140" i="11"/>
  <c r="Z139" i="11"/>
  <c r="T139" i="11"/>
  <c r="S139" i="11"/>
  <c r="R139" i="11"/>
  <c r="Z138" i="11"/>
  <c r="T138" i="11"/>
  <c r="S138" i="11"/>
  <c r="R138" i="11"/>
  <c r="Z137" i="11"/>
  <c r="T137" i="11"/>
  <c r="S137" i="11"/>
  <c r="R137" i="11"/>
  <c r="Z136" i="11"/>
  <c r="T136" i="11"/>
  <c r="S136" i="11"/>
  <c r="R136" i="11"/>
  <c r="Z135" i="11"/>
  <c r="T135" i="11"/>
  <c r="S135" i="11"/>
  <c r="R135" i="11"/>
  <c r="Z134" i="11"/>
  <c r="T134" i="11"/>
  <c r="S134" i="11"/>
  <c r="R134" i="11"/>
  <c r="Z133" i="11"/>
  <c r="T133" i="11"/>
  <c r="S133" i="11"/>
  <c r="R133" i="11"/>
  <c r="Z132" i="11"/>
  <c r="T132" i="11"/>
  <c r="S132" i="11"/>
  <c r="R132" i="11"/>
  <c r="T131" i="11"/>
  <c r="S131" i="11"/>
  <c r="R131" i="11"/>
  <c r="T130" i="11"/>
  <c r="S130" i="11"/>
  <c r="Z5" i="11"/>
  <c r="S5" i="11"/>
  <c r="R5" i="11"/>
  <c r="Z124" i="11"/>
  <c r="T124" i="11"/>
  <c r="S124" i="11"/>
  <c r="R124" i="11"/>
  <c r="Z123" i="11"/>
  <c r="T123" i="11"/>
  <c r="S123" i="11"/>
  <c r="R123" i="11"/>
  <c r="Z122" i="11"/>
  <c r="T122" i="11"/>
  <c r="S122" i="11"/>
  <c r="R122" i="11"/>
  <c r="Z121" i="11"/>
  <c r="T121" i="11"/>
  <c r="S121" i="11"/>
  <c r="R121" i="11"/>
  <c r="Z120" i="11"/>
  <c r="T120" i="11"/>
  <c r="S120" i="11"/>
  <c r="R120" i="11"/>
  <c r="Z119" i="11"/>
  <c r="T119" i="11"/>
  <c r="S119" i="11"/>
  <c r="R119" i="11"/>
  <c r="Z118" i="11"/>
  <c r="T118" i="11"/>
  <c r="S118" i="11"/>
  <c r="R118" i="11"/>
  <c r="Z117" i="11"/>
  <c r="T117" i="11"/>
  <c r="S117" i="11"/>
  <c r="R117" i="11"/>
  <c r="Z116" i="11"/>
  <c r="T116" i="11"/>
  <c r="S116" i="11"/>
  <c r="R116" i="11"/>
  <c r="Z115" i="11"/>
  <c r="T115" i="11"/>
  <c r="S115" i="11"/>
  <c r="R115" i="11"/>
  <c r="Z114" i="11"/>
  <c r="T114" i="11"/>
  <c r="S114" i="11"/>
  <c r="R114" i="11"/>
  <c r="Z113" i="11"/>
  <c r="T113" i="11"/>
  <c r="S113" i="11"/>
  <c r="R113" i="11"/>
  <c r="Z112" i="11"/>
  <c r="T112" i="11"/>
  <c r="S112" i="11"/>
  <c r="R112" i="11"/>
  <c r="Z111" i="11"/>
  <c r="T111" i="11"/>
  <c r="S111" i="11"/>
  <c r="R111" i="11"/>
  <c r="Z110" i="11"/>
  <c r="T110" i="11"/>
  <c r="S110" i="11"/>
  <c r="R110" i="11"/>
  <c r="Z109" i="11"/>
  <c r="T109" i="11"/>
  <c r="S109" i="11"/>
  <c r="R109" i="11"/>
  <c r="Z108" i="11"/>
  <c r="T108" i="11"/>
  <c r="S108" i="11"/>
  <c r="R108" i="11"/>
  <c r="Z107" i="11"/>
  <c r="T107" i="11"/>
  <c r="S107" i="11"/>
  <c r="R107" i="11"/>
  <c r="Z106" i="11"/>
  <c r="T106" i="11"/>
  <c r="S106" i="11"/>
  <c r="R106" i="11"/>
  <c r="Z105" i="11"/>
  <c r="T105" i="11"/>
  <c r="S105" i="11"/>
  <c r="R105" i="11"/>
  <c r="Z104" i="11"/>
  <c r="T104" i="11"/>
  <c r="S104" i="11"/>
  <c r="R104" i="11"/>
  <c r="Z103" i="11"/>
  <c r="T103" i="11"/>
  <c r="S103" i="11"/>
  <c r="R103" i="11"/>
  <c r="Z102" i="11"/>
  <c r="T102" i="11"/>
  <c r="S102" i="11"/>
  <c r="R102" i="11"/>
  <c r="Z101" i="11"/>
  <c r="T101" i="11"/>
  <c r="S101" i="11"/>
  <c r="R101" i="11"/>
  <c r="Z100" i="11"/>
  <c r="T100" i="11"/>
  <c r="S100" i="11"/>
  <c r="R100" i="11"/>
  <c r="Z99" i="11"/>
  <c r="T99" i="11"/>
  <c r="S99" i="11"/>
  <c r="R99" i="11"/>
  <c r="Z98" i="11"/>
  <c r="T98" i="11"/>
  <c r="S98" i="11"/>
  <c r="R98" i="11"/>
  <c r="Z97" i="11"/>
  <c r="T97" i="11"/>
  <c r="S97" i="11"/>
  <c r="R97" i="11"/>
  <c r="Z96" i="11"/>
  <c r="T96" i="11"/>
  <c r="S96" i="11"/>
  <c r="R96" i="11"/>
  <c r="Z95" i="11"/>
  <c r="T95" i="11"/>
  <c r="S95" i="11"/>
  <c r="R95" i="11"/>
  <c r="Z94" i="11"/>
  <c r="T94" i="11"/>
  <c r="S94" i="11"/>
  <c r="R94" i="11"/>
  <c r="Z93" i="11"/>
  <c r="T93" i="11"/>
  <c r="S93" i="11"/>
  <c r="R93" i="11"/>
  <c r="Z92" i="11"/>
  <c r="T92" i="11"/>
  <c r="S92" i="11"/>
  <c r="R92" i="11"/>
  <c r="Z91" i="11"/>
  <c r="T91" i="11"/>
  <c r="S91" i="11"/>
  <c r="R91" i="11"/>
  <c r="Z90" i="11"/>
  <c r="T90" i="11"/>
  <c r="S90" i="11"/>
  <c r="R90" i="11"/>
  <c r="Z89" i="11"/>
  <c r="T89" i="11"/>
  <c r="S89" i="11"/>
  <c r="R89" i="11"/>
  <c r="Z88" i="11"/>
  <c r="T88" i="11"/>
  <c r="S88" i="11"/>
  <c r="R88" i="11"/>
  <c r="Z87" i="11"/>
  <c r="T87" i="11"/>
  <c r="S87" i="11"/>
  <c r="R87" i="11"/>
  <c r="Z86" i="11"/>
  <c r="T86" i="11"/>
  <c r="S86" i="11"/>
  <c r="R86" i="11"/>
  <c r="Z85" i="11"/>
  <c r="T85" i="11"/>
  <c r="S85" i="11"/>
  <c r="R85" i="11"/>
  <c r="Z84" i="11"/>
  <c r="T84" i="11"/>
  <c r="S84" i="11"/>
  <c r="R84" i="11"/>
  <c r="Z83" i="11"/>
  <c r="T83" i="11"/>
  <c r="S83" i="11"/>
  <c r="R83" i="11"/>
  <c r="Z82" i="11"/>
  <c r="T82" i="11"/>
  <c r="S82" i="11"/>
  <c r="R82" i="11"/>
  <c r="Z81" i="11"/>
  <c r="T81" i="11"/>
  <c r="S81" i="11"/>
  <c r="R81" i="11"/>
  <c r="Z80" i="11"/>
  <c r="T80" i="11"/>
  <c r="S80" i="11"/>
  <c r="R80" i="11"/>
  <c r="Z79" i="11"/>
  <c r="T79" i="11"/>
  <c r="S79" i="11"/>
  <c r="R79" i="11"/>
  <c r="Z78" i="11"/>
  <c r="T78" i="11"/>
  <c r="S78" i="11"/>
  <c r="R78" i="11"/>
  <c r="Z77" i="11"/>
  <c r="T77" i="11"/>
  <c r="S77" i="11"/>
  <c r="R77" i="11"/>
  <c r="Z76" i="11"/>
  <c r="T76" i="11"/>
  <c r="S76" i="11"/>
  <c r="R76" i="11"/>
  <c r="Z75" i="11"/>
  <c r="T75" i="11"/>
  <c r="S75" i="11"/>
  <c r="R75" i="11"/>
  <c r="Z74" i="11"/>
  <c r="T74" i="11"/>
  <c r="S74" i="11"/>
  <c r="R74" i="11"/>
  <c r="Z73" i="11"/>
  <c r="T73" i="11"/>
  <c r="S73" i="11"/>
  <c r="R73" i="11"/>
  <c r="Z72" i="11"/>
  <c r="T72" i="11"/>
  <c r="S72" i="11"/>
  <c r="R72" i="11"/>
  <c r="Z71" i="11"/>
  <c r="T71" i="11"/>
  <c r="S71" i="11"/>
  <c r="R71" i="11"/>
  <c r="Z70" i="11"/>
  <c r="T70" i="11"/>
  <c r="S70" i="11"/>
  <c r="R70" i="11"/>
  <c r="Z69" i="11"/>
  <c r="T69" i="11"/>
  <c r="S69" i="11"/>
  <c r="R69" i="11"/>
  <c r="Z68" i="11"/>
  <c r="T68" i="11"/>
  <c r="S68" i="11"/>
  <c r="R68" i="11"/>
  <c r="Z67" i="11"/>
  <c r="T67" i="11"/>
  <c r="S67" i="11"/>
  <c r="R67" i="11"/>
  <c r="Z66" i="11"/>
  <c r="T66" i="11"/>
  <c r="S66" i="11"/>
  <c r="R66" i="11"/>
  <c r="Z65" i="11"/>
  <c r="T65" i="11"/>
  <c r="S65" i="11"/>
  <c r="R65" i="11"/>
  <c r="Z64" i="11"/>
  <c r="T64" i="11"/>
  <c r="S64" i="11"/>
  <c r="R64" i="11"/>
  <c r="Z63" i="11"/>
  <c r="T63" i="11"/>
  <c r="S63" i="11"/>
  <c r="R63" i="11"/>
  <c r="Z62" i="11"/>
  <c r="T62" i="11"/>
  <c r="S62" i="11"/>
  <c r="R62" i="11"/>
  <c r="Z61" i="11"/>
  <c r="T61" i="11"/>
  <c r="S61" i="11"/>
  <c r="R61" i="11"/>
  <c r="Z60" i="11"/>
  <c r="T60" i="11"/>
  <c r="S60" i="11"/>
  <c r="R60" i="11"/>
  <c r="Z59" i="11"/>
  <c r="T59" i="11"/>
  <c r="S59" i="11"/>
  <c r="R59" i="11"/>
  <c r="Z58" i="11"/>
  <c r="T58" i="11"/>
  <c r="S58" i="11"/>
  <c r="R58" i="11"/>
  <c r="Z57" i="11"/>
  <c r="T57" i="11"/>
  <c r="S57" i="11"/>
  <c r="R57" i="11"/>
  <c r="Z56" i="11"/>
  <c r="T56" i="11"/>
  <c r="S56" i="11"/>
  <c r="R56" i="11"/>
  <c r="Z55" i="11"/>
  <c r="T55" i="11"/>
  <c r="S55" i="11"/>
  <c r="R55" i="11"/>
  <c r="Z54" i="11"/>
  <c r="T54" i="11"/>
  <c r="S54" i="11"/>
  <c r="R54" i="11"/>
  <c r="Z53" i="11"/>
  <c r="T53" i="11"/>
  <c r="S53" i="11"/>
  <c r="R53" i="11"/>
  <c r="Z52" i="11"/>
  <c r="T52" i="11"/>
  <c r="S52" i="11"/>
  <c r="R52" i="11"/>
  <c r="Z51" i="11"/>
  <c r="T51" i="11"/>
  <c r="S51" i="11"/>
  <c r="R51" i="11"/>
  <c r="Z50" i="11"/>
  <c r="T50" i="11"/>
  <c r="S50" i="11"/>
  <c r="R50" i="11"/>
  <c r="Z49" i="11"/>
  <c r="T49" i="11"/>
  <c r="S49" i="11"/>
  <c r="R49" i="11"/>
  <c r="Z48" i="11"/>
  <c r="T48" i="11"/>
  <c r="S48" i="11"/>
  <c r="R48" i="11"/>
  <c r="Z47" i="11"/>
  <c r="T47" i="11"/>
  <c r="S47" i="11"/>
  <c r="R47" i="11"/>
  <c r="Z46" i="11"/>
  <c r="T46" i="11"/>
  <c r="S46" i="11"/>
  <c r="R46" i="11"/>
  <c r="Z45" i="11"/>
  <c r="T45" i="11"/>
  <c r="S45" i="11"/>
  <c r="R45" i="11"/>
  <c r="Z44" i="11"/>
  <c r="T44" i="11"/>
  <c r="S44" i="11"/>
  <c r="R44" i="11"/>
  <c r="Z43" i="11"/>
  <c r="T43" i="11"/>
  <c r="S43" i="11"/>
  <c r="R43" i="11"/>
  <c r="Z42" i="11"/>
  <c r="T42" i="11"/>
  <c r="S42" i="11"/>
  <c r="R42" i="11"/>
  <c r="Z41" i="11"/>
  <c r="T41" i="11"/>
  <c r="S41" i="11"/>
  <c r="R41" i="11"/>
  <c r="Z40" i="11"/>
  <c r="T40" i="11"/>
  <c r="S40" i="11"/>
  <c r="R40" i="11"/>
  <c r="Z39" i="11"/>
  <c r="T39" i="11"/>
  <c r="S39" i="11"/>
  <c r="R39" i="11"/>
  <c r="Z38" i="11"/>
  <c r="T38" i="11"/>
  <c r="S38" i="11"/>
  <c r="R38" i="11"/>
  <c r="Z37" i="11"/>
  <c r="T37" i="11"/>
  <c r="S37" i="11"/>
  <c r="R37" i="11"/>
  <c r="Z36" i="11"/>
  <c r="T36" i="11"/>
  <c r="S36" i="11"/>
  <c r="R36" i="11"/>
  <c r="Z35" i="11"/>
  <c r="T35" i="11"/>
  <c r="S35" i="11"/>
  <c r="R35" i="11"/>
  <c r="Z34" i="11"/>
  <c r="T34" i="11"/>
  <c r="S34" i="11"/>
  <c r="R34" i="11"/>
  <c r="Z33" i="11"/>
  <c r="T33" i="11"/>
  <c r="S33" i="11"/>
  <c r="R33" i="11"/>
  <c r="Z32" i="11"/>
  <c r="T32" i="11"/>
  <c r="S32" i="11"/>
  <c r="R32" i="11"/>
  <c r="Z31" i="11"/>
  <c r="T31" i="11"/>
  <c r="S31" i="11"/>
  <c r="R31" i="11"/>
  <c r="Z30" i="11"/>
  <c r="T30" i="11"/>
  <c r="S30" i="11"/>
  <c r="R30" i="11"/>
  <c r="Z29" i="11"/>
  <c r="T29" i="11"/>
  <c r="S29" i="11"/>
  <c r="R29" i="11"/>
  <c r="Z28" i="11"/>
  <c r="T28" i="11"/>
  <c r="S28" i="11"/>
  <c r="R28" i="11"/>
  <c r="Z27" i="11"/>
  <c r="T27" i="11"/>
  <c r="S27" i="11"/>
  <c r="R27" i="11"/>
  <c r="Z26" i="11"/>
  <c r="T26" i="11"/>
  <c r="S26" i="11"/>
  <c r="R26" i="11"/>
  <c r="Z25" i="11"/>
  <c r="T25" i="11"/>
  <c r="S25" i="11"/>
  <c r="R25" i="11"/>
  <c r="Z24" i="11"/>
  <c r="T24" i="11"/>
  <c r="S24" i="11"/>
  <c r="R24" i="11"/>
  <c r="Z23" i="11"/>
  <c r="T23" i="11"/>
  <c r="S23" i="11"/>
  <c r="R23" i="11"/>
  <c r="Z22" i="11"/>
  <c r="T22" i="11"/>
  <c r="S22" i="11"/>
  <c r="R22" i="11"/>
  <c r="Z21" i="11"/>
  <c r="T21" i="11"/>
  <c r="S21" i="11"/>
  <c r="R21" i="11"/>
  <c r="Z20" i="11"/>
  <c r="T20" i="11"/>
  <c r="S20" i="11"/>
  <c r="R20" i="11"/>
  <c r="Z19" i="11"/>
  <c r="T19" i="11"/>
  <c r="S19" i="11"/>
  <c r="R19" i="11"/>
  <c r="Z18" i="11"/>
  <c r="T18" i="11"/>
  <c r="S18" i="11"/>
  <c r="R18" i="11"/>
  <c r="Z17" i="11"/>
  <c r="T17" i="11"/>
  <c r="S17" i="11"/>
  <c r="R17" i="11"/>
  <c r="Z16" i="11"/>
  <c r="T16" i="11"/>
  <c r="S16" i="11"/>
  <c r="R16" i="11"/>
  <c r="Z15" i="11"/>
  <c r="T15" i="11"/>
  <c r="S15" i="11"/>
  <c r="R15" i="11"/>
  <c r="Z14" i="11"/>
  <c r="T14" i="11"/>
  <c r="S14" i="11"/>
  <c r="R14" i="11"/>
  <c r="Z13" i="11"/>
  <c r="T13" i="11"/>
  <c r="S13" i="11"/>
  <c r="R13" i="11"/>
  <c r="Z12" i="11"/>
  <c r="T12" i="11"/>
  <c r="S12" i="11"/>
  <c r="R12" i="11"/>
  <c r="Z11" i="11"/>
  <c r="T11" i="11"/>
  <c r="S11" i="11"/>
  <c r="R11" i="11"/>
  <c r="Z10" i="11"/>
  <c r="T10" i="11"/>
  <c r="S10" i="11"/>
  <c r="R10" i="11"/>
  <c r="Z9" i="11"/>
  <c r="T9" i="11"/>
  <c r="S9" i="11"/>
  <c r="R9" i="11"/>
  <c r="Z8" i="11"/>
  <c r="T8" i="11"/>
  <c r="P8" i="11" s="1"/>
  <c r="S8" i="11"/>
  <c r="R8" i="11"/>
  <c r="Z7" i="11"/>
  <c r="S7" i="11"/>
  <c r="R7" i="11"/>
  <c r="Z6" i="11"/>
  <c r="S6" i="11"/>
  <c r="R6" i="11"/>
  <c r="O5" i="34"/>
  <c r="O6" i="34" s="1"/>
  <c r="O7" i="34" s="1"/>
  <c r="O8" i="34" s="1"/>
  <c r="T1126" i="34"/>
  <c r="T1125" i="34"/>
  <c r="S1124" i="34"/>
  <c r="S1123" i="34"/>
  <c r="R1122" i="34"/>
  <c r="R1121" i="34"/>
  <c r="T1240" i="34"/>
  <c r="S1240" i="34"/>
  <c r="R1240" i="34"/>
  <c r="T1239" i="34"/>
  <c r="S1239" i="34"/>
  <c r="R1239" i="34"/>
  <c r="T1238" i="34"/>
  <c r="S1238" i="34"/>
  <c r="R1238" i="34"/>
  <c r="T1237" i="34"/>
  <c r="S1237" i="34"/>
  <c r="R1237" i="34"/>
  <c r="T1236" i="34"/>
  <c r="S1236" i="34"/>
  <c r="R1236" i="34"/>
  <c r="T1235" i="34"/>
  <c r="S1235" i="34"/>
  <c r="R1235" i="34"/>
  <c r="T1234" i="34"/>
  <c r="S1234" i="34"/>
  <c r="R1234" i="34"/>
  <c r="T1233" i="34"/>
  <c r="S1233" i="34"/>
  <c r="R1233" i="34"/>
  <c r="T1232" i="34"/>
  <c r="S1232" i="34"/>
  <c r="R1232" i="34"/>
  <c r="T1231" i="34"/>
  <c r="S1231" i="34"/>
  <c r="R1231" i="34"/>
  <c r="T1230" i="34"/>
  <c r="S1230" i="34"/>
  <c r="R1230" i="34"/>
  <c r="T1229" i="34"/>
  <c r="S1229" i="34"/>
  <c r="R1229" i="34"/>
  <c r="T1228" i="34"/>
  <c r="S1228" i="34"/>
  <c r="R1228" i="34"/>
  <c r="T1227" i="34"/>
  <c r="S1227" i="34"/>
  <c r="R1227" i="34"/>
  <c r="T1226" i="34"/>
  <c r="S1226" i="34"/>
  <c r="R1226" i="34"/>
  <c r="T1225" i="34"/>
  <c r="S1225" i="34"/>
  <c r="R1225" i="34"/>
  <c r="T1224" i="34"/>
  <c r="S1224" i="34"/>
  <c r="R1224" i="34"/>
  <c r="T1223" i="34"/>
  <c r="S1223" i="34"/>
  <c r="R1223" i="34"/>
  <c r="T1222" i="34"/>
  <c r="S1222" i="34"/>
  <c r="R1222" i="34"/>
  <c r="T1221" i="34"/>
  <c r="S1221" i="34"/>
  <c r="R1221" i="34"/>
  <c r="T1220" i="34"/>
  <c r="S1220" i="34"/>
  <c r="R1220" i="34"/>
  <c r="T1219" i="34"/>
  <c r="S1219" i="34"/>
  <c r="R1219" i="34"/>
  <c r="T1218" i="34"/>
  <c r="S1218" i="34"/>
  <c r="R1218" i="34"/>
  <c r="T1217" i="34"/>
  <c r="S1217" i="34"/>
  <c r="R1217" i="34"/>
  <c r="T1216" i="34"/>
  <c r="S1216" i="34"/>
  <c r="R1216" i="34"/>
  <c r="T1215" i="34"/>
  <c r="S1215" i="34"/>
  <c r="R1215" i="34"/>
  <c r="T1214" i="34"/>
  <c r="S1214" i="34"/>
  <c r="R1214" i="34"/>
  <c r="T1213" i="34"/>
  <c r="S1213" i="34"/>
  <c r="R1213" i="34"/>
  <c r="T1212" i="34"/>
  <c r="S1212" i="34"/>
  <c r="R1212" i="34"/>
  <c r="T1211" i="34"/>
  <c r="S1211" i="34"/>
  <c r="R1211" i="34"/>
  <c r="T1210" i="34"/>
  <c r="S1210" i="34"/>
  <c r="R1210" i="34"/>
  <c r="T1209" i="34"/>
  <c r="S1209" i="34"/>
  <c r="R1209" i="34"/>
  <c r="T1208" i="34"/>
  <c r="S1208" i="34"/>
  <c r="R1208" i="34"/>
  <c r="T1207" i="34"/>
  <c r="S1207" i="34"/>
  <c r="R1207" i="34"/>
  <c r="T1206" i="34"/>
  <c r="S1206" i="34"/>
  <c r="R1206" i="34"/>
  <c r="T1205" i="34"/>
  <c r="S1205" i="34"/>
  <c r="R1205" i="34"/>
  <c r="T1204" i="34"/>
  <c r="S1204" i="34"/>
  <c r="R1204" i="34"/>
  <c r="T1203" i="34"/>
  <c r="S1203" i="34"/>
  <c r="R1203" i="34"/>
  <c r="T1202" i="34"/>
  <c r="S1202" i="34"/>
  <c r="R1202" i="34"/>
  <c r="T1201" i="34"/>
  <c r="S1201" i="34"/>
  <c r="R1201" i="34"/>
  <c r="T1200" i="34"/>
  <c r="S1200" i="34"/>
  <c r="R1200" i="34"/>
  <c r="T1199" i="34"/>
  <c r="S1199" i="34"/>
  <c r="R1199" i="34"/>
  <c r="T1198" i="34"/>
  <c r="S1198" i="34"/>
  <c r="R1198" i="34"/>
  <c r="T1197" i="34"/>
  <c r="S1197" i="34"/>
  <c r="R1197" i="34"/>
  <c r="T1196" i="34"/>
  <c r="S1196" i="34"/>
  <c r="R1196" i="34"/>
  <c r="T1195" i="34"/>
  <c r="S1195" i="34"/>
  <c r="R1195" i="34"/>
  <c r="T1194" i="34"/>
  <c r="S1194" i="34"/>
  <c r="R1194" i="34"/>
  <c r="T1193" i="34"/>
  <c r="S1193" i="34"/>
  <c r="R1193" i="34"/>
  <c r="T1192" i="34"/>
  <c r="S1192" i="34"/>
  <c r="R1192" i="34"/>
  <c r="T1191" i="34"/>
  <c r="S1191" i="34"/>
  <c r="R1191" i="34"/>
  <c r="T1190" i="34"/>
  <c r="S1190" i="34"/>
  <c r="R1190" i="34"/>
  <c r="T1189" i="34"/>
  <c r="S1189" i="34"/>
  <c r="R1189" i="34"/>
  <c r="T1188" i="34"/>
  <c r="S1188" i="34"/>
  <c r="R1188" i="34"/>
  <c r="T1187" i="34"/>
  <c r="S1187" i="34"/>
  <c r="R1187" i="34"/>
  <c r="T1186" i="34"/>
  <c r="S1186" i="34"/>
  <c r="R1186" i="34"/>
  <c r="T1185" i="34"/>
  <c r="S1185" i="34"/>
  <c r="R1185" i="34"/>
  <c r="T1184" i="34"/>
  <c r="S1184" i="34"/>
  <c r="R1184" i="34"/>
  <c r="T1183" i="34"/>
  <c r="S1183" i="34"/>
  <c r="R1183" i="34"/>
  <c r="T1182" i="34"/>
  <c r="S1182" i="34"/>
  <c r="R1182" i="34"/>
  <c r="T1181" i="34"/>
  <c r="S1181" i="34"/>
  <c r="R1181" i="34"/>
  <c r="T1180" i="34"/>
  <c r="S1180" i="34"/>
  <c r="R1180" i="34"/>
  <c r="T1179" i="34"/>
  <c r="S1179" i="34"/>
  <c r="R1179" i="34"/>
  <c r="T1178" i="34"/>
  <c r="S1178" i="34"/>
  <c r="R1178" i="34"/>
  <c r="T1177" i="34"/>
  <c r="S1177" i="34"/>
  <c r="R1177" i="34"/>
  <c r="T1176" i="34"/>
  <c r="S1176" i="34"/>
  <c r="R1176" i="34"/>
  <c r="T1175" i="34"/>
  <c r="S1175" i="34"/>
  <c r="R1175" i="34"/>
  <c r="T1174" i="34"/>
  <c r="S1174" i="34"/>
  <c r="R1174" i="34"/>
  <c r="T1173" i="34"/>
  <c r="S1173" i="34"/>
  <c r="R1173" i="34"/>
  <c r="T1172" i="34"/>
  <c r="S1172" i="34"/>
  <c r="R1172" i="34"/>
  <c r="T1171" i="34"/>
  <c r="S1171" i="34"/>
  <c r="R1171" i="34"/>
  <c r="T1170" i="34"/>
  <c r="S1170" i="34"/>
  <c r="R1170" i="34"/>
  <c r="T1169" i="34"/>
  <c r="S1169" i="34"/>
  <c r="R1169" i="34"/>
  <c r="T1168" i="34"/>
  <c r="S1168" i="34"/>
  <c r="R1168" i="34"/>
  <c r="T1167" i="34"/>
  <c r="S1167" i="34"/>
  <c r="R1167" i="34"/>
  <c r="T1166" i="34"/>
  <c r="S1166" i="34"/>
  <c r="R1166" i="34"/>
  <c r="T1165" i="34"/>
  <c r="S1165" i="34"/>
  <c r="R1165" i="34"/>
  <c r="T1164" i="34"/>
  <c r="S1164" i="34"/>
  <c r="R1164" i="34"/>
  <c r="T1163" i="34"/>
  <c r="S1163" i="34"/>
  <c r="R1163" i="34"/>
  <c r="T1162" i="34"/>
  <c r="S1162" i="34"/>
  <c r="R1162" i="34"/>
  <c r="T1161" i="34"/>
  <c r="S1161" i="34"/>
  <c r="R1161" i="34"/>
  <c r="T1160" i="34"/>
  <c r="S1160" i="34"/>
  <c r="R1160" i="34"/>
  <c r="T1159" i="34"/>
  <c r="S1159" i="34"/>
  <c r="R1159" i="34"/>
  <c r="T1158" i="34"/>
  <c r="S1158" i="34"/>
  <c r="R1158" i="34"/>
  <c r="T1157" i="34"/>
  <c r="S1157" i="34"/>
  <c r="R1157" i="34"/>
  <c r="T1156" i="34"/>
  <c r="S1156" i="34"/>
  <c r="R1156" i="34"/>
  <c r="T1155" i="34"/>
  <c r="S1155" i="34"/>
  <c r="R1155" i="34"/>
  <c r="T1154" i="34"/>
  <c r="S1154" i="34"/>
  <c r="R1154" i="34"/>
  <c r="T1153" i="34"/>
  <c r="S1153" i="34"/>
  <c r="R1153" i="34"/>
  <c r="T1152" i="34"/>
  <c r="S1152" i="34"/>
  <c r="R1152" i="34"/>
  <c r="T1151" i="34"/>
  <c r="S1151" i="34"/>
  <c r="R1151" i="34"/>
  <c r="T1150" i="34"/>
  <c r="S1150" i="34"/>
  <c r="R1150" i="34"/>
  <c r="T1149" i="34"/>
  <c r="S1149" i="34"/>
  <c r="R1149" i="34"/>
  <c r="T1148" i="34"/>
  <c r="S1148" i="34"/>
  <c r="R1148" i="34"/>
  <c r="T1147" i="34"/>
  <c r="S1147" i="34"/>
  <c r="R1147" i="34"/>
  <c r="T1146" i="34"/>
  <c r="S1146" i="34"/>
  <c r="R1146" i="34"/>
  <c r="T1145" i="34"/>
  <c r="S1145" i="34"/>
  <c r="R1145" i="34"/>
  <c r="T1144" i="34"/>
  <c r="S1144" i="34"/>
  <c r="R1144" i="34"/>
  <c r="T1143" i="34"/>
  <c r="S1143" i="34"/>
  <c r="R1143" i="34"/>
  <c r="T1142" i="34"/>
  <c r="S1142" i="34"/>
  <c r="R1142" i="34"/>
  <c r="T1141" i="34"/>
  <c r="S1141" i="34"/>
  <c r="R1141" i="34"/>
  <c r="T1140" i="34"/>
  <c r="S1140" i="34"/>
  <c r="R1140" i="34"/>
  <c r="T1139" i="34"/>
  <c r="S1139" i="34"/>
  <c r="R1139" i="34"/>
  <c r="T1138" i="34"/>
  <c r="S1138" i="34"/>
  <c r="R1138" i="34"/>
  <c r="T1137" i="34"/>
  <c r="S1137" i="34"/>
  <c r="R1137" i="34"/>
  <c r="T1136" i="34"/>
  <c r="S1136" i="34"/>
  <c r="R1136" i="34"/>
  <c r="T1135" i="34"/>
  <c r="S1135" i="34"/>
  <c r="R1135" i="34"/>
  <c r="T1134" i="34"/>
  <c r="S1134" i="34"/>
  <c r="R1134" i="34"/>
  <c r="T1133" i="34"/>
  <c r="S1133" i="34"/>
  <c r="R1133" i="34"/>
  <c r="T1132" i="34"/>
  <c r="S1132" i="34"/>
  <c r="R1132" i="34"/>
  <c r="T1131" i="34"/>
  <c r="S1131" i="34"/>
  <c r="R1131" i="34"/>
  <c r="T1130" i="34"/>
  <c r="S1130" i="34"/>
  <c r="R1130" i="34"/>
  <c r="T1129" i="34"/>
  <c r="S1129" i="34"/>
  <c r="R1129" i="34"/>
  <c r="T1128" i="34"/>
  <c r="S1128" i="34"/>
  <c r="R1128" i="34"/>
  <c r="T1127" i="34"/>
  <c r="S1127" i="34"/>
  <c r="R1127" i="34"/>
  <c r="S1126" i="34"/>
  <c r="R1126" i="34"/>
  <c r="S1125" i="34"/>
  <c r="R1125" i="34"/>
  <c r="T1124" i="34"/>
  <c r="R1124" i="34"/>
  <c r="T1123" i="34"/>
  <c r="R1123" i="34"/>
  <c r="T1122" i="34"/>
  <c r="S1122" i="34"/>
  <c r="T1121" i="34"/>
  <c r="S1121" i="34"/>
  <c r="T999" i="34"/>
  <c r="T998" i="34"/>
  <c r="T997" i="34"/>
  <c r="T1116" i="34"/>
  <c r="T1115" i="34"/>
  <c r="T1114" i="34"/>
  <c r="T1113" i="34"/>
  <c r="T1112" i="34"/>
  <c r="T1111" i="34"/>
  <c r="T1110" i="34"/>
  <c r="T1109" i="34"/>
  <c r="T1108" i="34"/>
  <c r="T1107" i="34"/>
  <c r="T1106" i="34"/>
  <c r="T1105" i="34"/>
  <c r="T1104" i="34"/>
  <c r="T1103" i="34"/>
  <c r="T1102" i="34"/>
  <c r="T1101" i="34"/>
  <c r="T1100" i="34"/>
  <c r="T1099" i="34"/>
  <c r="T1098" i="34"/>
  <c r="T1097" i="34"/>
  <c r="T1096" i="34"/>
  <c r="T1095" i="34"/>
  <c r="T1094" i="34"/>
  <c r="T1093" i="34"/>
  <c r="T1092" i="34"/>
  <c r="T1091" i="34"/>
  <c r="T1090" i="34"/>
  <c r="T1089" i="34"/>
  <c r="T1088" i="34"/>
  <c r="T1087" i="34"/>
  <c r="T1086" i="34"/>
  <c r="T1085" i="34"/>
  <c r="T1084" i="34"/>
  <c r="T1083" i="34"/>
  <c r="T1082" i="34"/>
  <c r="T1081" i="34"/>
  <c r="T1080" i="34"/>
  <c r="T1079" i="34"/>
  <c r="T1078" i="34"/>
  <c r="T1077" i="34"/>
  <c r="T1076" i="34"/>
  <c r="T1075" i="34"/>
  <c r="T1074" i="34"/>
  <c r="T1073" i="34"/>
  <c r="T1072" i="34"/>
  <c r="T1071" i="34"/>
  <c r="T1070" i="34"/>
  <c r="T1069" i="34"/>
  <c r="T1068" i="34"/>
  <c r="T1067" i="34"/>
  <c r="T1066" i="34"/>
  <c r="T1065" i="34"/>
  <c r="T1064" i="34"/>
  <c r="T1063" i="34"/>
  <c r="T1062" i="34"/>
  <c r="T1061" i="34"/>
  <c r="T1060" i="34"/>
  <c r="T1059" i="34"/>
  <c r="T1058" i="34"/>
  <c r="T1057" i="34"/>
  <c r="T1056" i="34"/>
  <c r="T1055" i="34"/>
  <c r="T1054" i="34"/>
  <c r="T1053" i="34"/>
  <c r="T1052" i="34"/>
  <c r="T1051" i="34"/>
  <c r="T1050" i="34"/>
  <c r="T1049" i="34"/>
  <c r="T1048" i="34"/>
  <c r="T1047" i="34"/>
  <c r="T1046" i="34"/>
  <c r="T1045" i="34"/>
  <c r="T1044" i="34"/>
  <c r="T1043" i="34"/>
  <c r="T1042" i="34"/>
  <c r="T1041" i="34"/>
  <c r="T1040" i="34"/>
  <c r="T1039" i="34"/>
  <c r="T1038" i="34"/>
  <c r="T1037" i="34"/>
  <c r="T1036" i="34"/>
  <c r="T1035" i="34"/>
  <c r="T1034" i="34"/>
  <c r="T1033" i="34"/>
  <c r="T1032" i="34"/>
  <c r="T1031" i="34"/>
  <c r="T1030" i="34"/>
  <c r="T1029" i="34"/>
  <c r="T1028" i="34"/>
  <c r="T1027" i="34"/>
  <c r="T1026" i="34"/>
  <c r="T1025" i="34"/>
  <c r="T1024" i="34"/>
  <c r="T1023" i="34"/>
  <c r="T1022" i="34"/>
  <c r="T1021" i="34"/>
  <c r="T1020" i="34"/>
  <c r="T1019" i="34"/>
  <c r="T1018" i="34"/>
  <c r="T1017" i="34"/>
  <c r="T1016" i="34"/>
  <c r="T1015" i="34"/>
  <c r="T1014" i="34"/>
  <c r="T1013" i="34"/>
  <c r="T1012" i="34"/>
  <c r="T1011" i="34"/>
  <c r="T1010" i="34"/>
  <c r="T1009" i="34"/>
  <c r="T1008" i="34"/>
  <c r="T1007" i="34"/>
  <c r="T1006" i="34"/>
  <c r="T1005" i="34"/>
  <c r="T1004" i="34"/>
  <c r="T1003" i="34"/>
  <c r="T1002" i="34"/>
  <c r="T1001" i="34"/>
  <c r="T1000" i="34"/>
  <c r="S1001" i="34"/>
  <c r="S1000" i="34"/>
  <c r="R999" i="34"/>
  <c r="R998" i="34"/>
  <c r="R997" i="34"/>
  <c r="S1116" i="34"/>
  <c r="R1116" i="34"/>
  <c r="S1115" i="34"/>
  <c r="R1115" i="34"/>
  <c r="S1114" i="34"/>
  <c r="R1114" i="34"/>
  <c r="S1113" i="34"/>
  <c r="R1113" i="34"/>
  <c r="S1112" i="34"/>
  <c r="R1112" i="34"/>
  <c r="S1111" i="34"/>
  <c r="R1111" i="34"/>
  <c r="S1110" i="34"/>
  <c r="R1110" i="34"/>
  <c r="S1109" i="34"/>
  <c r="R1109" i="34"/>
  <c r="S1108" i="34"/>
  <c r="R1108" i="34"/>
  <c r="S1107" i="34"/>
  <c r="R1107" i="34"/>
  <c r="S1106" i="34"/>
  <c r="R1106" i="34"/>
  <c r="S1105" i="34"/>
  <c r="R1105" i="34"/>
  <c r="S1104" i="34"/>
  <c r="R1104" i="34"/>
  <c r="S1103" i="34"/>
  <c r="R1103" i="34"/>
  <c r="S1102" i="34"/>
  <c r="R1102" i="34"/>
  <c r="S1101" i="34"/>
  <c r="R1101" i="34"/>
  <c r="S1100" i="34"/>
  <c r="R1100" i="34"/>
  <c r="S1099" i="34"/>
  <c r="R1099" i="34"/>
  <c r="S1098" i="34"/>
  <c r="R1098" i="34"/>
  <c r="S1097" i="34"/>
  <c r="R1097" i="34"/>
  <c r="S1096" i="34"/>
  <c r="R1096" i="34"/>
  <c r="S1095" i="34"/>
  <c r="R1095" i="34"/>
  <c r="S1094" i="34"/>
  <c r="R1094" i="34"/>
  <c r="S1093" i="34"/>
  <c r="R1093" i="34"/>
  <c r="S1092" i="34"/>
  <c r="R1092" i="34"/>
  <c r="S1091" i="34"/>
  <c r="R1091" i="34"/>
  <c r="S1090" i="34"/>
  <c r="R1090" i="34"/>
  <c r="S1089" i="34"/>
  <c r="R1089" i="34"/>
  <c r="S1088" i="34"/>
  <c r="R1088" i="34"/>
  <c r="S1087" i="34"/>
  <c r="R1087" i="34"/>
  <c r="S1086" i="34"/>
  <c r="R1086" i="34"/>
  <c r="S1085" i="34"/>
  <c r="R1085" i="34"/>
  <c r="S1084" i="34"/>
  <c r="R1084" i="34"/>
  <c r="S1083" i="34"/>
  <c r="R1083" i="34"/>
  <c r="S1082" i="34"/>
  <c r="R1082" i="34"/>
  <c r="S1081" i="34"/>
  <c r="R1081" i="34"/>
  <c r="S1080" i="34"/>
  <c r="R1080" i="34"/>
  <c r="S1079" i="34"/>
  <c r="R1079" i="34"/>
  <c r="S1078" i="34"/>
  <c r="R1078" i="34"/>
  <c r="S1077" i="34"/>
  <c r="R1077" i="34"/>
  <c r="S1076" i="34"/>
  <c r="R1076" i="34"/>
  <c r="S1075" i="34"/>
  <c r="R1075" i="34"/>
  <c r="S1074" i="34"/>
  <c r="R1074" i="34"/>
  <c r="S1073" i="34"/>
  <c r="R1073" i="34"/>
  <c r="S1072" i="34"/>
  <c r="R1072" i="34"/>
  <c r="S1071" i="34"/>
  <c r="R1071" i="34"/>
  <c r="S1070" i="34"/>
  <c r="R1070" i="34"/>
  <c r="S1069" i="34"/>
  <c r="R1069" i="34"/>
  <c r="S1068" i="34"/>
  <c r="R1068" i="34"/>
  <c r="S1067" i="34"/>
  <c r="R1067" i="34"/>
  <c r="S1066" i="34"/>
  <c r="R1066" i="34"/>
  <c r="S1065" i="34"/>
  <c r="R1065" i="34"/>
  <c r="S1064" i="34"/>
  <c r="R1064" i="34"/>
  <c r="S1063" i="34"/>
  <c r="R1063" i="34"/>
  <c r="S1062" i="34"/>
  <c r="R1062" i="34"/>
  <c r="S1061" i="34"/>
  <c r="R1061" i="34"/>
  <c r="S1060" i="34"/>
  <c r="R1060" i="34"/>
  <c r="S1059" i="34"/>
  <c r="R1059" i="34"/>
  <c r="S1058" i="34"/>
  <c r="R1058" i="34"/>
  <c r="S1057" i="34"/>
  <c r="R1057" i="34"/>
  <c r="S1056" i="34"/>
  <c r="R1056" i="34"/>
  <c r="S1055" i="34"/>
  <c r="R1055" i="34"/>
  <c r="S1054" i="34"/>
  <c r="R1054" i="34"/>
  <c r="S1053" i="34"/>
  <c r="R1053" i="34"/>
  <c r="S1052" i="34"/>
  <c r="R1052" i="34"/>
  <c r="S1051" i="34"/>
  <c r="R1051" i="34"/>
  <c r="S1050" i="34"/>
  <c r="R1050" i="34"/>
  <c r="S1049" i="34"/>
  <c r="R1049" i="34"/>
  <c r="S1048" i="34"/>
  <c r="R1048" i="34"/>
  <c r="S1047" i="34"/>
  <c r="R1047" i="34"/>
  <c r="S1046" i="34"/>
  <c r="R1046" i="34"/>
  <c r="S1045" i="34"/>
  <c r="R1045" i="34"/>
  <c r="S1044" i="34"/>
  <c r="R1044" i="34"/>
  <c r="S1043" i="34"/>
  <c r="R1043" i="34"/>
  <c r="S1042" i="34"/>
  <c r="R1042" i="34"/>
  <c r="S1041" i="34"/>
  <c r="R1041" i="34"/>
  <c r="S1040" i="34"/>
  <c r="R1040" i="34"/>
  <c r="S1039" i="34"/>
  <c r="R1039" i="34"/>
  <c r="S1038" i="34"/>
  <c r="R1038" i="34"/>
  <c r="S1037" i="34"/>
  <c r="R1037" i="34"/>
  <c r="S1036" i="34"/>
  <c r="R1036" i="34"/>
  <c r="S1035" i="34"/>
  <c r="R1035" i="34"/>
  <c r="S1034" i="34"/>
  <c r="R1034" i="34"/>
  <c r="S1033" i="34"/>
  <c r="R1033" i="34"/>
  <c r="S1032" i="34"/>
  <c r="R1032" i="34"/>
  <c r="S1031" i="34"/>
  <c r="R1031" i="34"/>
  <c r="S1030" i="34"/>
  <c r="R1030" i="34"/>
  <c r="S1029" i="34"/>
  <c r="R1029" i="34"/>
  <c r="S1028" i="34"/>
  <c r="R1028" i="34"/>
  <c r="S1027" i="34"/>
  <c r="R1027" i="34"/>
  <c r="S1026" i="34"/>
  <c r="R1026" i="34"/>
  <c r="S1025" i="34"/>
  <c r="R1025" i="34"/>
  <c r="S1024" i="34"/>
  <c r="R1024" i="34"/>
  <c r="S1023" i="34"/>
  <c r="R1023" i="34"/>
  <c r="S1022" i="34"/>
  <c r="R1022" i="34"/>
  <c r="S1021" i="34"/>
  <c r="R1021" i="34"/>
  <c r="S1020" i="34"/>
  <c r="R1020" i="34"/>
  <c r="S1019" i="34"/>
  <c r="R1019" i="34"/>
  <c r="S1018" i="34"/>
  <c r="R1018" i="34"/>
  <c r="S1017" i="34"/>
  <c r="R1017" i="34"/>
  <c r="S1016" i="34"/>
  <c r="R1016" i="34"/>
  <c r="S1015" i="34"/>
  <c r="R1015" i="34"/>
  <c r="S1014" i="34"/>
  <c r="R1014" i="34"/>
  <c r="S1013" i="34"/>
  <c r="R1013" i="34"/>
  <c r="S1012" i="34"/>
  <c r="R1012" i="34"/>
  <c r="S1011" i="34"/>
  <c r="R1011" i="34"/>
  <c r="S1010" i="34"/>
  <c r="R1010" i="34"/>
  <c r="S1009" i="34"/>
  <c r="R1009" i="34"/>
  <c r="S1008" i="34"/>
  <c r="R1008" i="34"/>
  <c r="S1007" i="34"/>
  <c r="R1007" i="34"/>
  <c r="S1006" i="34"/>
  <c r="R1006" i="34"/>
  <c r="S1005" i="34"/>
  <c r="R1005" i="34"/>
  <c r="S1004" i="34"/>
  <c r="R1004" i="34"/>
  <c r="S1003" i="34"/>
  <c r="R1003" i="34"/>
  <c r="S1002" i="34"/>
  <c r="R1002" i="34"/>
  <c r="R1001" i="34"/>
  <c r="R1000" i="34"/>
  <c r="S999" i="34"/>
  <c r="S998" i="34"/>
  <c r="S997" i="34"/>
  <c r="T879" i="34"/>
  <c r="T878" i="34"/>
  <c r="S877" i="34"/>
  <c r="S876" i="34"/>
  <c r="R875" i="34"/>
  <c r="R874" i="34"/>
  <c r="R873" i="34"/>
  <c r="T992" i="34"/>
  <c r="S992" i="34"/>
  <c r="R992" i="34"/>
  <c r="T991" i="34"/>
  <c r="S991" i="34"/>
  <c r="R991" i="34"/>
  <c r="T990" i="34"/>
  <c r="S990" i="34"/>
  <c r="R990" i="34"/>
  <c r="T989" i="34"/>
  <c r="S989" i="34"/>
  <c r="R989" i="34"/>
  <c r="T988" i="34"/>
  <c r="S988" i="34"/>
  <c r="R988" i="34"/>
  <c r="T987" i="34"/>
  <c r="S987" i="34"/>
  <c r="R987" i="34"/>
  <c r="T986" i="34"/>
  <c r="S986" i="34"/>
  <c r="R986" i="34"/>
  <c r="T985" i="34"/>
  <c r="S985" i="34"/>
  <c r="R985" i="34"/>
  <c r="T984" i="34"/>
  <c r="S984" i="34"/>
  <c r="R984" i="34"/>
  <c r="T983" i="34"/>
  <c r="S983" i="34"/>
  <c r="R983" i="34"/>
  <c r="T982" i="34"/>
  <c r="S982" i="34"/>
  <c r="R982" i="34"/>
  <c r="T981" i="34"/>
  <c r="S981" i="34"/>
  <c r="R981" i="34"/>
  <c r="T980" i="34"/>
  <c r="S980" i="34"/>
  <c r="R980" i="34"/>
  <c r="T979" i="34"/>
  <c r="S979" i="34"/>
  <c r="R979" i="34"/>
  <c r="T978" i="34"/>
  <c r="S978" i="34"/>
  <c r="R978" i="34"/>
  <c r="T977" i="34"/>
  <c r="S977" i="34"/>
  <c r="R977" i="34"/>
  <c r="T976" i="34"/>
  <c r="S976" i="34"/>
  <c r="R976" i="34"/>
  <c r="T975" i="34"/>
  <c r="S975" i="34"/>
  <c r="R975" i="34"/>
  <c r="T974" i="34"/>
  <c r="S974" i="34"/>
  <c r="R974" i="34"/>
  <c r="T973" i="34"/>
  <c r="S973" i="34"/>
  <c r="R973" i="34"/>
  <c r="T972" i="34"/>
  <c r="S972" i="34"/>
  <c r="R972" i="34"/>
  <c r="T971" i="34"/>
  <c r="S971" i="34"/>
  <c r="R971" i="34"/>
  <c r="T970" i="34"/>
  <c r="S970" i="34"/>
  <c r="R970" i="34"/>
  <c r="T969" i="34"/>
  <c r="S969" i="34"/>
  <c r="R969" i="34"/>
  <c r="T968" i="34"/>
  <c r="S968" i="34"/>
  <c r="R968" i="34"/>
  <c r="T967" i="34"/>
  <c r="S967" i="34"/>
  <c r="R967" i="34"/>
  <c r="T966" i="34"/>
  <c r="S966" i="34"/>
  <c r="R966" i="34"/>
  <c r="T965" i="34"/>
  <c r="S965" i="34"/>
  <c r="R965" i="34"/>
  <c r="T964" i="34"/>
  <c r="S964" i="34"/>
  <c r="R964" i="34"/>
  <c r="T963" i="34"/>
  <c r="S963" i="34"/>
  <c r="R963" i="34"/>
  <c r="T962" i="34"/>
  <c r="S962" i="34"/>
  <c r="R962" i="34"/>
  <c r="T961" i="34"/>
  <c r="S961" i="34"/>
  <c r="R961" i="34"/>
  <c r="T960" i="34"/>
  <c r="S960" i="34"/>
  <c r="R960" i="34"/>
  <c r="T959" i="34"/>
  <c r="S959" i="34"/>
  <c r="R959" i="34"/>
  <c r="T958" i="34"/>
  <c r="S958" i="34"/>
  <c r="R958" i="34"/>
  <c r="T957" i="34"/>
  <c r="S957" i="34"/>
  <c r="R957" i="34"/>
  <c r="T956" i="34"/>
  <c r="S956" i="34"/>
  <c r="R956" i="34"/>
  <c r="T955" i="34"/>
  <c r="S955" i="34"/>
  <c r="R955" i="34"/>
  <c r="T954" i="34"/>
  <c r="S954" i="34"/>
  <c r="R954" i="34"/>
  <c r="T953" i="34"/>
  <c r="S953" i="34"/>
  <c r="R953" i="34"/>
  <c r="T952" i="34"/>
  <c r="S952" i="34"/>
  <c r="R952" i="34"/>
  <c r="T951" i="34"/>
  <c r="S951" i="34"/>
  <c r="R951" i="34"/>
  <c r="T950" i="34"/>
  <c r="S950" i="34"/>
  <c r="R950" i="34"/>
  <c r="T949" i="34"/>
  <c r="S949" i="34"/>
  <c r="R949" i="34"/>
  <c r="T948" i="34"/>
  <c r="S948" i="34"/>
  <c r="R948" i="34"/>
  <c r="T947" i="34"/>
  <c r="S947" i="34"/>
  <c r="R947" i="34"/>
  <c r="T946" i="34"/>
  <c r="S946" i="34"/>
  <c r="R946" i="34"/>
  <c r="T945" i="34"/>
  <c r="S945" i="34"/>
  <c r="R945" i="34"/>
  <c r="T944" i="34"/>
  <c r="S944" i="34"/>
  <c r="R944" i="34"/>
  <c r="T943" i="34"/>
  <c r="S943" i="34"/>
  <c r="R943" i="34"/>
  <c r="T942" i="34"/>
  <c r="S942" i="34"/>
  <c r="R942" i="34"/>
  <c r="T941" i="34"/>
  <c r="S941" i="34"/>
  <c r="R941" i="34"/>
  <c r="T940" i="34"/>
  <c r="S940" i="34"/>
  <c r="R940" i="34"/>
  <c r="T939" i="34"/>
  <c r="S939" i="34"/>
  <c r="R939" i="34"/>
  <c r="T938" i="34"/>
  <c r="S938" i="34"/>
  <c r="R938" i="34"/>
  <c r="T937" i="34"/>
  <c r="S937" i="34"/>
  <c r="R937" i="34"/>
  <c r="T936" i="34"/>
  <c r="S936" i="34"/>
  <c r="R936" i="34"/>
  <c r="T935" i="34"/>
  <c r="S935" i="34"/>
  <c r="R935" i="34"/>
  <c r="T934" i="34"/>
  <c r="S934" i="34"/>
  <c r="R934" i="34"/>
  <c r="T933" i="34"/>
  <c r="S933" i="34"/>
  <c r="R933" i="34"/>
  <c r="T932" i="34"/>
  <c r="S932" i="34"/>
  <c r="R932" i="34"/>
  <c r="T931" i="34"/>
  <c r="S931" i="34"/>
  <c r="R931" i="34"/>
  <c r="T930" i="34"/>
  <c r="S930" i="34"/>
  <c r="R930" i="34"/>
  <c r="T929" i="34"/>
  <c r="S929" i="34"/>
  <c r="R929" i="34"/>
  <c r="T928" i="34"/>
  <c r="S928" i="34"/>
  <c r="R928" i="34"/>
  <c r="T927" i="34"/>
  <c r="S927" i="34"/>
  <c r="R927" i="34"/>
  <c r="T926" i="34"/>
  <c r="S926" i="34"/>
  <c r="R926" i="34"/>
  <c r="T925" i="34"/>
  <c r="S925" i="34"/>
  <c r="R925" i="34"/>
  <c r="T924" i="34"/>
  <c r="S924" i="34"/>
  <c r="R924" i="34"/>
  <c r="T923" i="34"/>
  <c r="S923" i="34"/>
  <c r="R923" i="34"/>
  <c r="T922" i="34"/>
  <c r="S922" i="34"/>
  <c r="R922" i="34"/>
  <c r="T921" i="34"/>
  <c r="S921" i="34"/>
  <c r="R921" i="34"/>
  <c r="T920" i="34"/>
  <c r="S920" i="34"/>
  <c r="R920" i="34"/>
  <c r="T919" i="34"/>
  <c r="S919" i="34"/>
  <c r="R919" i="34"/>
  <c r="T918" i="34"/>
  <c r="S918" i="34"/>
  <c r="R918" i="34"/>
  <c r="T917" i="34"/>
  <c r="S917" i="34"/>
  <c r="R917" i="34"/>
  <c r="T916" i="34"/>
  <c r="S916" i="34"/>
  <c r="R916" i="34"/>
  <c r="T915" i="34"/>
  <c r="S915" i="34"/>
  <c r="R915" i="34"/>
  <c r="T914" i="34"/>
  <c r="S914" i="34"/>
  <c r="R914" i="34"/>
  <c r="T913" i="34"/>
  <c r="S913" i="34"/>
  <c r="R913" i="34"/>
  <c r="T912" i="34"/>
  <c r="S912" i="34"/>
  <c r="R912" i="34"/>
  <c r="T911" i="34"/>
  <c r="S911" i="34"/>
  <c r="R911" i="34"/>
  <c r="T910" i="34"/>
  <c r="S910" i="34"/>
  <c r="R910" i="34"/>
  <c r="T909" i="34"/>
  <c r="S909" i="34"/>
  <c r="R909" i="34"/>
  <c r="T908" i="34"/>
  <c r="S908" i="34"/>
  <c r="R908" i="34"/>
  <c r="T907" i="34"/>
  <c r="S907" i="34"/>
  <c r="R907" i="34"/>
  <c r="T906" i="34"/>
  <c r="S906" i="34"/>
  <c r="R906" i="34"/>
  <c r="T905" i="34"/>
  <c r="S905" i="34"/>
  <c r="R905" i="34"/>
  <c r="T904" i="34"/>
  <c r="S904" i="34"/>
  <c r="R904" i="34"/>
  <c r="T903" i="34"/>
  <c r="S903" i="34"/>
  <c r="R903" i="34"/>
  <c r="T902" i="34"/>
  <c r="S902" i="34"/>
  <c r="R902" i="34"/>
  <c r="T901" i="34"/>
  <c r="S901" i="34"/>
  <c r="R901" i="34"/>
  <c r="T900" i="34"/>
  <c r="S900" i="34"/>
  <c r="R900" i="34"/>
  <c r="T899" i="34"/>
  <c r="S899" i="34"/>
  <c r="R899" i="34"/>
  <c r="T898" i="34"/>
  <c r="S898" i="34"/>
  <c r="R898" i="34"/>
  <c r="T897" i="34"/>
  <c r="S897" i="34"/>
  <c r="R897" i="34"/>
  <c r="T896" i="34"/>
  <c r="S896" i="34"/>
  <c r="R896" i="34"/>
  <c r="T895" i="34"/>
  <c r="S895" i="34"/>
  <c r="R895" i="34"/>
  <c r="T894" i="34"/>
  <c r="S894" i="34"/>
  <c r="R894" i="34"/>
  <c r="T893" i="34"/>
  <c r="S893" i="34"/>
  <c r="R893" i="34"/>
  <c r="T892" i="34"/>
  <c r="S892" i="34"/>
  <c r="R892" i="34"/>
  <c r="T891" i="34"/>
  <c r="S891" i="34"/>
  <c r="R891" i="34"/>
  <c r="T890" i="34"/>
  <c r="S890" i="34"/>
  <c r="R890" i="34"/>
  <c r="T889" i="34"/>
  <c r="S889" i="34"/>
  <c r="R889" i="34"/>
  <c r="T888" i="34"/>
  <c r="S888" i="34"/>
  <c r="R888" i="34"/>
  <c r="T887" i="34"/>
  <c r="S887" i="34"/>
  <c r="R887" i="34"/>
  <c r="T886" i="34"/>
  <c r="S886" i="34"/>
  <c r="R886" i="34"/>
  <c r="T885" i="34"/>
  <c r="S885" i="34"/>
  <c r="R885" i="34"/>
  <c r="T884" i="34"/>
  <c r="S884" i="34"/>
  <c r="R884" i="34"/>
  <c r="T883" i="34"/>
  <c r="S883" i="34"/>
  <c r="R883" i="34"/>
  <c r="T882" i="34"/>
  <c r="S882" i="34"/>
  <c r="R882" i="34"/>
  <c r="T881" i="34"/>
  <c r="S881" i="34"/>
  <c r="R881" i="34"/>
  <c r="T880" i="34"/>
  <c r="S880" i="34"/>
  <c r="R880" i="34"/>
  <c r="S879" i="34"/>
  <c r="R879" i="34"/>
  <c r="S878" i="34"/>
  <c r="R878" i="34"/>
  <c r="T877" i="34"/>
  <c r="R877" i="34"/>
  <c r="T876" i="34"/>
  <c r="R876" i="34"/>
  <c r="T875" i="34"/>
  <c r="S875" i="34"/>
  <c r="T874" i="34"/>
  <c r="S874" i="34"/>
  <c r="T873" i="34"/>
  <c r="S873" i="34"/>
  <c r="T751" i="34"/>
  <c r="T750" i="34"/>
  <c r="S750" i="34"/>
  <c r="S749" i="34"/>
  <c r="R750" i="34"/>
  <c r="R749" i="34"/>
  <c r="T868" i="34"/>
  <c r="S868" i="34"/>
  <c r="R868" i="34"/>
  <c r="T867" i="34"/>
  <c r="S867" i="34"/>
  <c r="R867" i="34"/>
  <c r="T866" i="34"/>
  <c r="S866" i="34"/>
  <c r="R866" i="34"/>
  <c r="T865" i="34"/>
  <c r="S865" i="34"/>
  <c r="R865" i="34"/>
  <c r="T864" i="34"/>
  <c r="S864" i="34"/>
  <c r="R864" i="34"/>
  <c r="T863" i="34"/>
  <c r="S863" i="34"/>
  <c r="R863" i="34"/>
  <c r="T862" i="34"/>
  <c r="S862" i="34"/>
  <c r="R862" i="34"/>
  <c r="T861" i="34"/>
  <c r="S861" i="34"/>
  <c r="R861" i="34"/>
  <c r="T860" i="34"/>
  <c r="S860" i="34"/>
  <c r="R860" i="34"/>
  <c r="T859" i="34"/>
  <c r="S859" i="34"/>
  <c r="R859" i="34"/>
  <c r="T858" i="34"/>
  <c r="S858" i="34"/>
  <c r="R858" i="34"/>
  <c r="T857" i="34"/>
  <c r="S857" i="34"/>
  <c r="R857" i="34"/>
  <c r="T856" i="34"/>
  <c r="S856" i="34"/>
  <c r="R856" i="34"/>
  <c r="T855" i="34"/>
  <c r="S855" i="34"/>
  <c r="R855" i="34"/>
  <c r="T854" i="34"/>
  <c r="S854" i="34"/>
  <c r="R854" i="34"/>
  <c r="T853" i="34"/>
  <c r="S853" i="34"/>
  <c r="R853" i="34"/>
  <c r="T852" i="34"/>
  <c r="S852" i="34"/>
  <c r="R852" i="34"/>
  <c r="T851" i="34"/>
  <c r="S851" i="34"/>
  <c r="R851" i="34"/>
  <c r="T850" i="34"/>
  <c r="S850" i="34"/>
  <c r="R850" i="34"/>
  <c r="T849" i="34"/>
  <c r="S849" i="34"/>
  <c r="R849" i="34"/>
  <c r="T848" i="34"/>
  <c r="S848" i="34"/>
  <c r="R848" i="34"/>
  <c r="T847" i="34"/>
  <c r="S847" i="34"/>
  <c r="R847" i="34"/>
  <c r="T846" i="34"/>
  <c r="S846" i="34"/>
  <c r="R846" i="34"/>
  <c r="T845" i="34"/>
  <c r="S845" i="34"/>
  <c r="R845" i="34"/>
  <c r="T844" i="34"/>
  <c r="S844" i="34"/>
  <c r="R844" i="34"/>
  <c r="T843" i="34"/>
  <c r="S843" i="34"/>
  <c r="R843" i="34"/>
  <c r="T842" i="34"/>
  <c r="S842" i="34"/>
  <c r="R842" i="34"/>
  <c r="T841" i="34"/>
  <c r="S841" i="34"/>
  <c r="R841" i="34"/>
  <c r="T840" i="34"/>
  <c r="S840" i="34"/>
  <c r="R840" i="34"/>
  <c r="T839" i="34"/>
  <c r="S839" i="34"/>
  <c r="R839" i="34"/>
  <c r="T838" i="34"/>
  <c r="S838" i="34"/>
  <c r="R838" i="34"/>
  <c r="T837" i="34"/>
  <c r="S837" i="34"/>
  <c r="R837" i="34"/>
  <c r="T836" i="34"/>
  <c r="S836" i="34"/>
  <c r="R836" i="34"/>
  <c r="T835" i="34"/>
  <c r="S835" i="34"/>
  <c r="R835" i="34"/>
  <c r="T834" i="34"/>
  <c r="S834" i="34"/>
  <c r="R834" i="34"/>
  <c r="T833" i="34"/>
  <c r="S833" i="34"/>
  <c r="R833" i="34"/>
  <c r="T832" i="34"/>
  <c r="S832" i="34"/>
  <c r="R832" i="34"/>
  <c r="T831" i="34"/>
  <c r="S831" i="34"/>
  <c r="R831" i="34"/>
  <c r="T830" i="34"/>
  <c r="S830" i="34"/>
  <c r="R830" i="34"/>
  <c r="T829" i="34"/>
  <c r="S829" i="34"/>
  <c r="R829" i="34"/>
  <c r="T828" i="34"/>
  <c r="S828" i="34"/>
  <c r="R828" i="34"/>
  <c r="T827" i="34"/>
  <c r="S827" i="34"/>
  <c r="R827" i="34"/>
  <c r="T826" i="34"/>
  <c r="S826" i="34"/>
  <c r="R826" i="34"/>
  <c r="T825" i="34"/>
  <c r="S825" i="34"/>
  <c r="R825" i="34"/>
  <c r="T824" i="34"/>
  <c r="S824" i="34"/>
  <c r="R824" i="34"/>
  <c r="T823" i="34"/>
  <c r="S823" i="34"/>
  <c r="R823" i="34"/>
  <c r="T822" i="34"/>
  <c r="S822" i="34"/>
  <c r="R822" i="34"/>
  <c r="T821" i="34"/>
  <c r="S821" i="34"/>
  <c r="R821" i="34"/>
  <c r="T820" i="34"/>
  <c r="S820" i="34"/>
  <c r="R820" i="34"/>
  <c r="T819" i="34"/>
  <c r="S819" i="34"/>
  <c r="R819" i="34"/>
  <c r="T818" i="34"/>
  <c r="S818" i="34"/>
  <c r="R818" i="34"/>
  <c r="T817" i="34"/>
  <c r="S817" i="34"/>
  <c r="R817" i="34"/>
  <c r="T816" i="34"/>
  <c r="S816" i="34"/>
  <c r="R816" i="34"/>
  <c r="T815" i="34"/>
  <c r="S815" i="34"/>
  <c r="R815" i="34"/>
  <c r="T814" i="34"/>
  <c r="S814" i="34"/>
  <c r="R814" i="34"/>
  <c r="T813" i="34"/>
  <c r="S813" i="34"/>
  <c r="R813" i="34"/>
  <c r="T812" i="34"/>
  <c r="S812" i="34"/>
  <c r="R812" i="34"/>
  <c r="T811" i="34"/>
  <c r="S811" i="34"/>
  <c r="R811" i="34"/>
  <c r="T810" i="34"/>
  <c r="S810" i="34"/>
  <c r="R810" i="34"/>
  <c r="T809" i="34"/>
  <c r="S809" i="34"/>
  <c r="R809" i="34"/>
  <c r="T808" i="34"/>
  <c r="S808" i="34"/>
  <c r="R808" i="34"/>
  <c r="T807" i="34"/>
  <c r="S807" i="34"/>
  <c r="R807" i="34"/>
  <c r="T806" i="34"/>
  <c r="S806" i="34"/>
  <c r="R806" i="34"/>
  <c r="T805" i="34"/>
  <c r="S805" i="34"/>
  <c r="R805" i="34"/>
  <c r="T804" i="34"/>
  <c r="S804" i="34"/>
  <c r="R804" i="34"/>
  <c r="T803" i="34"/>
  <c r="S803" i="34"/>
  <c r="R803" i="34"/>
  <c r="T802" i="34"/>
  <c r="S802" i="34"/>
  <c r="R802" i="34"/>
  <c r="T801" i="34"/>
  <c r="S801" i="34"/>
  <c r="R801" i="34"/>
  <c r="T800" i="34"/>
  <c r="S800" i="34"/>
  <c r="R800" i="34"/>
  <c r="T799" i="34"/>
  <c r="S799" i="34"/>
  <c r="R799" i="34"/>
  <c r="T798" i="34"/>
  <c r="S798" i="34"/>
  <c r="R798" i="34"/>
  <c r="T797" i="34"/>
  <c r="S797" i="34"/>
  <c r="R797" i="34"/>
  <c r="T796" i="34"/>
  <c r="S796" i="34"/>
  <c r="R796" i="34"/>
  <c r="T795" i="34"/>
  <c r="S795" i="34"/>
  <c r="R795" i="34"/>
  <c r="T794" i="34"/>
  <c r="S794" i="34"/>
  <c r="R794" i="34"/>
  <c r="T793" i="34"/>
  <c r="S793" i="34"/>
  <c r="R793" i="34"/>
  <c r="T792" i="34"/>
  <c r="S792" i="34"/>
  <c r="R792" i="34"/>
  <c r="T791" i="34"/>
  <c r="S791" i="34"/>
  <c r="R791" i="34"/>
  <c r="T790" i="34"/>
  <c r="S790" i="34"/>
  <c r="R790" i="34"/>
  <c r="T789" i="34"/>
  <c r="S789" i="34"/>
  <c r="R789" i="34"/>
  <c r="T788" i="34"/>
  <c r="S788" i="34"/>
  <c r="R788" i="34"/>
  <c r="T787" i="34"/>
  <c r="S787" i="34"/>
  <c r="R787" i="34"/>
  <c r="T786" i="34"/>
  <c r="S786" i="34"/>
  <c r="R786" i="34"/>
  <c r="T785" i="34"/>
  <c r="S785" i="34"/>
  <c r="R785" i="34"/>
  <c r="T784" i="34"/>
  <c r="S784" i="34"/>
  <c r="R784" i="34"/>
  <c r="T783" i="34"/>
  <c r="S783" i="34"/>
  <c r="R783" i="34"/>
  <c r="T782" i="34"/>
  <c r="S782" i="34"/>
  <c r="R782" i="34"/>
  <c r="T781" i="34"/>
  <c r="S781" i="34"/>
  <c r="R781" i="34"/>
  <c r="T780" i="34"/>
  <c r="S780" i="34"/>
  <c r="R780" i="34"/>
  <c r="T779" i="34"/>
  <c r="S779" i="34"/>
  <c r="R779" i="34"/>
  <c r="T778" i="34"/>
  <c r="S778" i="34"/>
  <c r="R778" i="34"/>
  <c r="T777" i="34"/>
  <c r="S777" i="34"/>
  <c r="R777" i="34"/>
  <c r="T776" i="34"/>
  <c r="S776" i="34"/>
  <c r="R776" i="34"/>
  <c r="T775" i="34"/>
  <c r="S775" i="34"/>
  <c r="R775" i="34"/>
  <c r="T774" i="34"/>
  <c r="S774" i="34"/>
  <c r="R774" i="34"/>
  <c r="T773" i="34"/>
  <c r="S773" i="34"/>
  <c r="R773" i="34"/>
  <c r="T772" i="34"/>
  <c r="S772" i="34"/>
  <c r="R772" i="34"/>
  <c r="T771" i="34"/>
  <c r="S771" i="34"/>
  <c r="R771" i="34"/>
  <c r="T770" i="34"/>
  <c r="S770" i="34"/>
  <c r="R770" i="34"/>
  <c r="T769" i="34"/>
  <c r="S769" i="34"/>
  <c r="R769" i="34"/>
  <c r="T768" i="34"/>
  <c r="S768" i="34"/>
  <c r="R768" i="34"/>
  <c r="T767" i="34"/>
  <c r="S767" i="34"/>
  <c r="R767" i="34"/>
  <c r="T766" i="34"/>
  <c r="S766" i="34"/>
  <c r="R766" i="34"/>
  <c r="T765" i="34"/>
  <c r="S765" i="34"/>
  <c r="R765" i="34"/>
  <c r="T764" i="34"/>
  <c r="S764" i="34"/>
  <c r="R764" i="34"/>
  <c r="T763" i="34"/>
  <c r="S763" i="34"/>
  <c r="R763" i="34"/>
  <c r="T762" i="34"/>
  <c r="S762" i="34"/>
  <c r="R762" i="34"/>
  <c r="T761" i="34"/>
  <c r="S761" i="34"/>
  <c r="R761" i="34"/>
  <c r="T760" i="34"/>
  <c r="S760" i="34"/>
  <c r="R760" i="34"/>
  <c r="T759" i="34"/>
  <c r="S759" i="34"/>
  <c r="R759" i="34"/>
  <c r="T758" i="34"/>
  <c r="S758" i="34"/>
  <c r="R758" i="34"/>
  <c r="T757" i="34"/>
  <c r="S757" i="34"/>
  <c r="R757" i="34"/>
  <c r="T756" i="34"/>
  <c r="S756" i="34"/>
  <c r="R756" i="34"/>
  <c r="T755" i="34"/>
  <c r="S755" i="34"/>
  <c r="R755" i="34"/>
  <c r="T754" i="34"/>
  <c r="S754" i="34"/>
  <c r="R754" i="34"/>
  <c r="T753" i="34"/>
  <c r="S753" i="34"/>
  <c r="R753" i="34"/>
  <c r="T752" i="34"/>
  <c r="S752" i="34"/>
  <c r="R752" i="34"/>
  <c r="S751" i="34"/>
  <c r="R751" i="34"/>
  <c r="T749" i="34"/>
  <c r="T629" i="34"/>
  <c r="T628" i="34"/>
  <c r="S627" i="34"/>
  <c r="S626" i="34"/>
  <c r="R626" i="34"/>
  <c r="R625" i="34"/>
  <c r="T744" i="34"/>
  <c r="S744" i="34"/>
  <c r="R744" i="34"/>
  <c r="T743" i="34"/>
  <c r="S743" i="34"/>
  <c r="R743" i="34"/>
  <c r="T742" i="34"/>
  <c r="S742" i="34"/>
  <c r="R742" i="34"/>
  <c r="T741" i="34"/>
  <c r="S741" i="34"/>
  <c r="R741" i="34"/>
  <c r="T740" i="34"/>
  <c r="S740" i="34"/>
  <c r="R740" i="34"/>
  <c r="T739" i="34"/>
  <c r="S739" i="34"/>
  <c r="R739" i="34"/>
  <c r="T738" i="34"/>
  <c r="S738" i="34"/>
  <c r="R738" i="34"/>
  <c r="T737" i="34"/>
  <c r="S737" i="34"/>
  <c r="R737" i="34"/>
  <c r="T736" i="34"/>
  <c r="S736" i="34"/>
  <c r="R736" i="34"/>
  <c r="T735" i="34"/>
  <c r="S735" i="34"/>
  <c r="R735" i="34"/>
  <c r="T734" i="34"/>
  <c r="S734" i="34"/>
  <c r="R734" i="34"/>
  <c r="T733" i="34"/>
  <c r="S733" i="34"/>
  <c r="R733" i="34"/>
  <c r="T732" i="34"/>
  <c r="S732" i="34"/>
  <c r="R732" i="34"/>
  <c r="T731" i="34"/>
  <c r="S731" i="34"/>
  <c r="R731" i="34"/>
  <c r="T730" i="34"/>
  <c r="S730" i="34"/>
  <c r="R730" i="34"/>
  <c r="T729" i="34"/>
  <c r="S729" i="34"/>
  <c r="R729" i="34"/>
  <c r="T728" i="34"/>
  <c r="S728" i="34"/>
  <c r="R728" i="34"/>
  <c r="T727" i="34"/>
  <c r="S727" i="34"/>
  <c r="R727" i="34"/>
  <c r="T726" i="34"/>
  <c r="S726" i="34"/>
  <c r="R726" i="34"/>
  <c r="T725" i="34"/>
  <c r="S725" i="34"/>
  <c r="R725" i="34"/>
  <c r="T724" i="34"/>
  <c r="S724" i="34"/>
  <c r="R724" i="34"/>
  <c r="T723" i="34"/>
  <c r="S723" i="34"/>
  <c r="R723" i="34"/>
  <c r="T722" i="34"/>
  <c r="S722" i="34"/>
  <c r="R722" i="34"/>
  <c r="T721" i="34"/>
  <c r="S721" i="34"/>
  <c r="R721" i="34"/>
  <c r="T720" i="34"/>
  <c r="S720" i="34"/>
  <c r="R720" i="34"/>
  <c r="T719" i="34"/>
  <c r="S719" i="34"/>
  <c r="R719" i="34"/>
  <c r="T718" i="34"/>
  <c r="S718" i="34"/>
  <c r="R718" i="34"/>
  <c r="T717" i="34"/>
  <c r="S717" i="34"/>
  <c r="R717" i="34"/>
  <c r="T716" i="34"/>
  <c r="S716" i="34"/>
  <c r="R716" i="34"/>
  <c r="T715" i="34"/>
  <c r="S715" i="34"/>
  <c r="R715" i="34"/>
  <c r="T714" i="34"/>
  <c r="S714" i="34"/>
  <c r="R714" i="34"/>
  <c r="T713" i="34"/>
  <c r="S713" i="34"/>
  <c r="R713" i="34"/>
  <c r="T712" i="34"/>
  <c r="S712" i="34"/>
  <c r="R712" i="34"/>
  <c r="T711" i="34"/>
  <c r="S711" i="34"/>
  <c r="R711" i="34"/>
  <c r="T710" i="34"/>
  <c r="S710" i="34"/>
  <c r="R710" i="34"/>
  <c r="T709" i="34"/>
  <c r="S709" i="34"/>
  <c r="R709" i="34"/>
  <c r="T708" i="34"/>
  <c r="S708" i="34"/>
  <c r="R708" i="34"/>
  <c r="T707" i="34"/>
  <c r="S707" i="34"/>
  <c r="R707" i="34"/>
  <c r="T706" i="34"/>
  <c r="S706" i="34"/>
  <c r="R706" i="34"/>
  <c r="T705" i="34"/>
  <c r="S705" i="34"/>
  <c r="R705" i="34"/>
  <c r="T704" i="34"/>
  <c r="S704" i="34"/>
  <c r="R704" i="34"/>
  <c r="T703" i="34"/>
  <c r="S703" i="34"/>
  <c r="R703" i="34"/>
  <c r="T702" i="34"/>
  <c r="S702" i="34"/>
  <c r="R702" i="34"/>
  <c r="T701" i="34"/>
  <c r="S701" i="34"/>
  <c r="R701" i="34"/>
  <c r="T700" i="34"/>
  <c r="S700" i="34"/>
  <c r="R700" i="34"/>
  <c r="T699" i="34"/>
  <c r="S699" i="34"/>
  <c r="R699" i="34"/>
  <c r="T698" i="34"/>
  <c r="S698" i="34"/>
  <c r="R698" i="34"/>
  <c r="T697" i="34"/>
  <c r="S697" i="34"/>
  <c r="R697" i="34"/>
  <c r="T696" i="34"/>
  <c r="S696" i="34"/>
  <c r="R696" i="34"/>
  <c r="T695" i="34"/>
  <c r="S695" i="34"/>
  <c r="R695" i="34"/>
  <c r="T694" i="34"/>
  <c r="S694" i="34"/>
  <c r="R694" i="34"/>
  <c r="T693" i="34"/>
  <c r="S693" i="34"/>
  <c r="R693" i="34"/>
  <c r="T692" i="34"/>
  <c r="S692" i="34"/>
  <c r="R692" i="34"/>
  <c r="T691" i="34"/>
  <c r="S691" i="34"/>
  <c r="R691" i="34"/>
  <c r="T690" i="34"/>
  <c r="S690" i="34"/>
  <c r="R690" i="34"/>
  <c r="T689" i="34"/>
  <c r="S689" i="34"/>
  <c r="R689" i="34"/>
  <c r="T688" i="34"/>
  <c r="S688" i="34"/>
  <c r="R688" i="34"/>
  <c r="T687" i="34"/>
  <c r="S687" i="34"/>
  <c r="R687" i="34"/>
  <c r="T686" i="34"/>
  <c r="S686" i="34"/>
  <c r="R686" i="34"/>
  <c r="T685" i="34"/>
  <c r="S685" i="34"/>
  <c r="R685" i="34"/>
  <c r="T684" i="34"/>
  <c r="S684" i="34"/>
  <c r="R684" i="34"/>
  <c r="T683" i="34"/>
  <c r="S683" i="34"/>
  <c r="R683" i="34"/>
  <c r="T682" i="34"/>
  <c r="S682" i="34"/>
  <c r="R682" i="34"/>
  <c r="T681" i="34"/>
  <c r="S681" i="34"/>
  <c r="R681" i="34"/>
  <c r="T680" i="34"/>
  <c r="S680" i="34"/>
  <c r="R680" i="34"/>
  <c r="T679" i="34"/>
  <c r="S679" i="34"/>
  <c r="R679" i="34"/>
  <c r="T678" i="34"/>
  <c r="S678" i="34"/>
  <c r="R678" i="34"/>
  <c r="T677" i="34"/>
  <c r="S677" i="34"/>
  <c r="R677" i="34"/>
  <c r="T676" i="34"/>
  <c r="S676" i="34"/>
  <c r="R676" i="34"/>
  <c r="T675" i="34"/>
  <c r="S675" i="34"/>
  <c r="R675" i="34"/>
  <c r="T674" i="34"/>
  <c r="S674" i="34"/>
  <c r="R674" i="34"/>
  <c r="T673" i="34"/>
  <c r="S673" i="34"/>
  <c r="R673" i="34"/>
  <c r="T672" i="34"/>
  <c r="S672" i="34"/>
  <c r="R672" i="34"/>
  <c r="T671" i="34"/>
  <c r="S671" i="34"/>
  <c r="R671" i="34"/>
  <c r="T670" i="34"/>
  <c r="S670" i="34"/>
  <c r="R670" i="34"/>
  <c r="T669" i="34"/>
  <c r="S669" i="34"/>
  <c r="R669" i="34"/>
  <c r="T668" i="34"/>
  <c r="S668" i="34"/>
  <c r="R668" i="34"/>
  <c r="T667" i="34"/>
  <c r="S667" i="34"/>
  <c r="R667" i="34"/>
  <c r="T666" i="34"/>
  <c r="S666" i="34"/>
  <c r="R666" i="34"/>
  <c r="T665" i="34"/>
  <c r="S665" i="34"/>
  <c r="R665" i="34"/>
  <c r="T664" i="34"/>
  <c r="S664" i="34"/>
  <c r="R664" i="34"/>
  <c r="T663" i="34"/>
  <c r="S663" i="34"/>
  <c r="R663" i="34"/>
  <c r="T662" i="34"/>
  <c r="S662" i="34"/>
  <c r="R662" i="34"/>
  <c r="T661" i="34"/>
  <c r="S661" i="34"/>
  <c r="R661" i="34"/>
  <c r="T660" i="34"/>
  <c r="S660" i="34"/>
  <c r="R660" i="34"/>
  <c r="T659" i="34"/>
  <c r="S659" i="34"/>
  <c r="R659" i="34"/>
  <c r="T658" i="34"/>
  <c r="S658" i="34"/>
  <c r="R658" i="34"/>
  <c r="T657" i="34"/>
  <c r="S657" i="34"/>
  <c r="R657" i="34"/>
  <c r="T656" i="34"/>
  <c r="S656" i="34"/>
  <c r="R656" i="34"/>
  <c r="T655" i="34"/>
  <c r="S655" i="34"/>
  <c r="R655" i="34"/>
  <c r="T654" i="34"/>
  <c r="S654" i="34"/>
  <c r="R654" i="34"/>
  <c r="T653" i="34"/>
  <c r="S653" i="34"/>
  <c r="R653" i="34"/>
  <c r="T652" i="34"/>
  <c r="S652" i="34"/>
  <c r="R652" i="34"/>
  <c r="T651" i="34"/>
  <c r="S651" i="34"/>
  <c r="R651" i="34"/>
  <c r="T650" i="34"/>
  <c r="S650" i="34"/>
  <c r="R650" i="34"/>
  <c r="T649" i="34"/>
  <c r="S649" i="34"/>
  <c r="R649" i="34"/>
  <c r="T648" i="34"/>
  <c r="S648" i="34"/>
  <c r="R648" i="34"/>
  <c r="T647" i="34"/>
  <c r="S647" i="34"/>
  <c r="R647" i="34"/>
  <c r="T646" i="34"/>
  <c r="S646" i="34"/>
  <c r="R646" i="34"/>
  <c r="T645" i="34"/>
  <c r="S645" i="34"/>
  <c r="R645" i="34"/>
  <c r="T644" i="34"/>
  <c r="S644" i="34"/>
  <c r="R644" i="34"/>
  <c r="T643" i="34"/>
  <c r="S643" i="34"/>
  <c r="R643" i="34"/>
  <c r="T642" i="34"/>
  <c r="S642" i="34"/>
  <c r="R642" i="34"/>
  <c r="T641" i="34"/>
  <c r="S641" i="34"/>
  <c r="R641" i="34"/>
  <c r="T640" i="34"/>
  <c r="S640" i="34"/>
  <c r="R640" i="34"/>
  <c r="T639" i="34"/>
  <c r="S639" i="34"/>
  <c r="R639" i="34"/>
  <c r="T638" i="34"/>
  <c r="S638" i="34"/>
  <c r="R638" i="34"/>
  <c r="T637" i="34"/>
  <c r="S637" i="34"/>
  <c r="R637" i="34"/>
  <c r="T636" i="34"/>
  <c r="S636" i="34"/>
  <c r="R636" i="34"/>
  <c r="T635" i="34"/>
  <c r="S635" i="34"/>
  <c r="R635" i="34"/>
  <c r="T634" i="34"/>
  <c r="S634" i="34"/>
  <c r="R634" i="34"/>
  <c r="T633" i="34"/>
  <c r="S633" i="34"/>
  <c r="R633" i="34"/>
  <c r="T632" i="34"/>
  <c r="S632" i="34"/>
  <c r="R632" i="34"/>
  <c r="T631" i="34"/>
  <c r="S631" i="34"/>
  <c r="R631" i="34"/>
  <c r="T630" i="34"/>
  <c r="S630" i="34"/>
  <c r="R630" i="34"/>
  <c r="S629" i="34"/>
  <c r="R629" i="34"/>
  <c r="S628" i="34"/>
  <c r="R628" i="34"/>
  <c r="T627" i="34"/>
  <c r="R627" i="34"/>
  <c r="T626" i="34"/>
  <c r="T625" i="34"/>
  <c r="S625" i="34"/>
  <c r="T502" i="34"/>
  <c r="T501" i="34"/>
  <c r="S502" i="34"/>
  <c r="S501" i="34"/>
  <c r="R502" i="34"/>
  <c r="R501" i="34"/>
  <c r="T620" i="34"/>
  <c r="S620" i="34"/>
  <c r="R620" i="34"/>
  <c r="T619" i="34"/>
  <c r="S619" i="34"/>
  <c r="R619" i="34"/>
  <c r="T618" i="34"/>
  <c r="S618" i="34"/>
  <c r="R618" i="34"/>
  <c r="T617" i="34"/>
  <c r="S617" i="34"/>
  <c r="R617" i="34"/>
  <c r="T616" i="34"/>
  <c r="S616" i="34"/>
  <c r="R616" i="34"/>
  <c r="T615" i="34"/>
  <c r="S615" i="34"/>
  <c r="R615" i="34"/>
  <c r="T614" i="34"/>
  <c r="S614" i="34"/>
  <c r="R614" i="34"/>
  <c r="T613" i="34"/>
  <c r="S613" i="34"/>
  <c r="R613" i="34"/>
  <c r="T612" i="34"/>
  <c r="S612" i="34"/>
  <c r="R612" i="34"/>
  <c r="T611" i="34"/>
  <c r="S611" i="34"/>
  <c r="R611" i="34"/>
  <c r="T610" i="34"/>
  <c r="S610" i="34"/>
  <c r="R610" i="34"/>
  <c r="T609" i="34"/>
  <c r="S609" i="34"/>
  <c r="R609" i="34"/>
  <c r="T608" i="34"/>
  <c r="S608" i="34"/>
  <c r="R608" i="34"/>
  <c r="T607" i="34"/>
  <c r="S607" i="34"/>
  <c r="R607" i="34"/>
  <c r="T606" i="34"/>
  <c r="S606" i="34"/>
  <c r="R606" i="34"/>
  <c r="T605" i="34"/>
  <c r="S605" i="34"/>
  <c r="R605" i="34"/>
  <c r="T604" i="34"/>
  <c r="S604" i="34"/>
  <c r="R604" i="34"/>
  <c r="T603" i="34"/>
  <c r="S603" i="34"/>
  <c r="R603" i="34"/>
  <c r="T602" i="34"/>
  <c r="S602" i="34"/>
  <c r="R602" i="34"/>
  <c r="T601" i="34"/>
  <c r="S601" i="34"/>
  <c r="R601" i="34"/>
  <c r="T600" i="34"/>
  <c r="S600" i="34"/>
  <c r="R600" i="34"/>
  <c r="T599" i="34"/>
  <c r="S599" i="34"/>
  <c r="R599" i="34"/>
  <c r="T598" i="34"/>
  <c r="S598" i="34"/>
  <c r="R598" i="34"/>
  <c r="T597" i="34"/>
  <c r="S597" i="34"/>
  <c r="R597" i="34"/>
  <c r="T596" i="34"/>
  <c r="S596" i="34"/>
  <c r="R596" i="34"/>
  <c r="T595" i="34"/>
  <c r="S595" i="34"/>
  <c r="R595" i="34"/>
  <c r="T594" i="34"/>
  <c r="S594" i="34"/>
  <c r="R594" i="34"/>
  <c r="T593" i="34"/>
  <c r="S593" i="34"/>
  <c r="R593" i="34"/>
  <c r="T592" i="34"/>
  <c r="S592" i="34"/>
  <c r="R592" i="34"/>
  <c r="T591" i="34"/>
  <c r="S591" i="34"/>
  <c r="R591" i="34"/>
  <c r="T590" i="34"/>
  <c r="S590" i="34"/>
  <c r="R590" i="34"/>
  <c r="T589" i="34"/>
  <c r="S589" i="34"/>
  <c r="R589" i="34"/>
  <c r="T588" i="34"/>
  <c r="S588" i="34"/>
  <c r="R588" i="34"/>
  <c r="T587" i="34"/>
  <c r="S587" i="34"/>
  <c r="R587" i="34"/>
  <c r="T586" i="34"/>
  <c r="S586" i="34"/>
  <c r="R586" i="34"/>
  <c r="T585" i="34"/>
  <c r="S585" i="34"/>
  <c r="R585" i="34"/>
  <c r="T584" i="34"/>
  <c r="S584" i="34"/>
  <c r="R584" i="34"/>
  <c r="T583" i="34"/>
  <c r="S583" i="34"/>
  <c r="R583" i="34"/>
  <c r="T582" i="34"/>
  <c r="S582" i="34"/>
  <c r="R582" i="34"/>
  <c r="T581" i="34"/>
  <c r="S581" i="34"/>
  <c r="R581" i="34"/>
  <c r="T580" i="34"/>
  <c r="S580" i="34"/>
  <c r="R580" i="34"/>
  <c r="T579" i="34"/>
  <c r="S579" i="34"/>
  <c r="R579" i="34"/>
  <c r="T578" i="34"/>
  <c r="S578" i="34"/>
  <c r="R578" i="34"/>
  <c r="T577" i="34"/>
  <c r="S577" i="34"/>
  <c r="R577" i="34"/>
  <c r="T576" i="34"/>
  <c r="S576" i="34"/>
  <c r="R576" i="34"/>
  <c r="T575" i="34"/>
  <c r="S575" i="34"/>
  <c r="R575" i="34"/>
  <c r="T574" i="34"/>
  <c r="S574" i="34"/>
  <c r="R574" i="34"/>
  <c r="T573" i="34"/>
  <c r="S573" i="34"/>
  <c r="R573" i="34"/>
  <c r="T572" i="34"/>
  <c r="S572" i="34"/>
  <c r="R572" i="34"/>
  <c r="T571" i="34"/>
  <c r="S571" i="34"/>
  <c r="R571" i="34"/>
  <c r="T570" i="34"/>
  <c r="S570" i="34"/>
  <c r="R570" i="34"/>
  <c r="T569" i="34"/>
  <c r="S569" i="34"/>
  <c r="R569" i="34"/>
  <c r="T568" i="34"/>
  <c r="S568" i="34"/>
  <c r="R568" i="34"/>
  <c r="T567" i="34"/>
  <c r="S567" i="34"/>
  <c r="R567" i="34"/>
  <c r="T566" i="34"/>
  <c r="S566" i="34"/>
  <c r="R566" i="34"/>
  <c r="T565" i="34"/>
  <c r="S565" i="34"/>
  <c r="R565" i="34"/>
  <c r="T564" i="34"/>
  <c r="S564" i="34"/>
  <c r="R564" i="34"/>
  <c r="T563" i="34"/>
  <c r="S563" i="34"/>
  <c r="R563" i="34"/>
  <c r="T562" i="34"/>
  <c r="S562" i="34"/>
  <c r="R562" i="34"/>
  <c r="T561" i="34"/>
  <c r="S561" i="34"/>
  <c r="R561" i="34"/>
  <c r="T560" i="34"/>
  <c r="S560" i="34"/>
  <c r="R560" i="34"/>
  <c r="T559" i="34"/>
  <c r="S559" i="34"/>
  <c r="R559" i="34"/>
  <c r="T558" i="34"/>
  <c r="S558" i="34"/>
  <c r="R558" i="34"/>
  <c r="T557" i="34"/>
  <c r="S557" i="34"/>
  <c r="R557" i="34"/>
  <c r="T556" i="34"/>
  <c r="S556" i="34"/>
  <c r="R556" i="34"/>
  <c r="T555" i="34"/>
  <c r="S555" i="34"/>
  <c r="R555" i="34"/>
  <c r="T554" i="34"/>
  <c r="S554" i="34"/>
  <c r="R554" i="34"/>
  <c r="T553" i="34"/>
  <c r="S553" i="34"/>
  <c r="R553" i="34"/>
  <c r="T552" i="34"/>
  <c r="S552" i="34"/>
  <c r="R552" i="34"/>
  <c r="T551" i="34"/>
  <c r="S551" i="34"/>
  <c r="R551" i="34"/>
  <c r="T550" i="34"/>
  <c r="S550" i="34"/>
  <c r="R550" i="34"/>
  <c r="T549" i="34"/>
  <c r="S549" i="34"/>
  <c r="R549" i="34"/>
  <c r="T548" i="34"/>
  <c r="S548" i="34"/>
  <c r="R548" i="34"/>
  <c r="T547" i="34"/>
  <c r="S547" i="34"/>
  <c r="R547" i="34"/>
  <c r="T546" i="34"/>
  <c r="S546" i="34"/>
  <c r="R546" i="34"/>
  <c r="T545" i="34"/>
  <c r="S545" i="34"/>
  <c r="R545" i="34"/>
  <c r="T544" i="34"/>
  <c r="S544" i="34"/>
  <c r="R544" i="34"/>
  <c r="T543" i="34"/>
  <c r="S543" i="34"/>
  <c r="R543" i="34"/>
  <c r="T542" i="34"/>
  <c r="S542" i="34"/>
  <c r="R542" i="34"/>
  <c r="T541" i="34"/>
  <c r="S541" i="34"/>
  <c r="R541" i="34"/>
  <c r="T540" i="34"/>
  <c r="S540" i="34"/>
  <c r="R540" i="34"/>
  <c r="T539" i="34"/>
  <c r="S539" i="34"/>
  <c r="R539" i="34"/>
  <c r="T538" i="34"/>
  <c r="S538" i="34"/>
  <c r="R538" i="34"/>
  <c r="T537" i="34"/>
  <c r="S537" i="34"/>
  <c r="R537" i="34"/>
  <c r="T536" i="34"/>
  <c r="S536" i="34"/>
  <c r="R536" i="34"/>
  <c r="T535" i="34"/>
  <c r="S535" i="34"/>
  <c r="R535" i="34"/>
  <c r="T534" i="34"/>
  <c r="S534" i="34"/>
  <c r="R534" i="34"/>
  <c r="T533" i="34"/>
  <c r="S533" i="34"/>
  <c r="R533" i="34"/>
  <c r="T532" i="34"/>
  <c r="S532" i="34"/>
  <c r="R532" i="34"/>
  <c r="T531" i="34"/>
  <c r="S531" i="34"/>
  <c r="R531" i="34"/>
  <c r="T530" i="34"/>
  <c r="S530" i="34"/>
  <c r="R530" i="34"/>
  <c r="T529" i="34"/>
  <c r="S529" i="34"/>
  <c r="R529" i="34"/>
  <c r="T528" i="34"/>
  <c r="S528" i="34"/>
  <c r="R528" i="34"/>
  <c r="T527" i="34"/>
  <c r="S527" i="34"/>
  <c r="R527" i="34"/>
  <c r="T526" i="34"/>
  <c r="S526" i="34"/>
  <c r="R526" i="34"/>
  <c r="T525" i="34"/>
  <c r="S525" i="34"/>
  <c r="R525" i="34"/>
  <c r="T524" i="34"/>
  <c r="S524" i="34"/>
  <c r="R524" i="34"/>
  <c r="T523" i="34"/>
  <c r="S523" i="34"/>
  <c r="R523" i="34"/>
  <c r="T522" i="34"/>
  <c r="S522" i="34"/>
  <c r="R522" i="34"/>
  <c r="T521" i="34"/>
  <c r="S521" i="34"/>
  <c r="R521" i="34"/>
  <c r="T520" i="34"/>
  <c r="S520" i="34"/>
  <c r="R520" i="34"/>
  <c r="T519" i="34"/>
  <c r="S519" i="34"/>
  <c r="R519" i="34"/>
  <c r="T518" i="34"/>
  <c r="S518" i="34"/>
  <c r="R518" i="34"/>
  <c r="T517" i="34"/>
  <c r="S517" i="34"/>
  <c r="R517" i="34"/>
  <c r="T516" i="34"/>
  <c r="S516" i="34"/>
  <c r="R516" i="34"/>
  <c r="T515" i="34"/>
  <c r="S515" i="34"/>
  <c r="R515" i="34"/>
  <c r="T514" i="34"/>
  <c r="S514" i="34"/>
  <c r="R514" i="34"/>
  <c r="T513" i="34"/>
  <c r="S513" i="34"/>
  <c r="R513" i="34"/>
  <c r="T512" i="34"/>
  <c r="S512" i="34"/>
  <c r="R512" i="34"/>
  <c r="T511" i="34"/>
  <c r="S511" i="34"/>
  <c r="R511" i="34"/>
  <c r="T510" i="34"/>
  <c r="S510" i="34"/>
  <c r="R510" i="34"/>
  <c r="T509" i="34"/>
  <c r="S509" i="34"/>
  <c r="R509" i="34"/>
  <c r="T508" i="34"/>
  <c r="S508" i="34"/>
  <c r="R508" i="34"/>
  <c r="T507" i="34"/>
  <c r="S507" i="34"/>
  <c r="R507" i="34"/>
  <c r="T506" i="34"/>
  <c r="S506" i="34"/>
  <c r="R506" i="34"/>
  <c r="T505" i="34"/>
  <c r="S505" i="34"/>
  <c r="R505" i="34"/>
  <c r="T504" i="34"/>
  <c r="S504" i="34"/>
  <c r="R504" i="34"/>
  <c r="T503" i="34"/>
  <c r="S503" i="34"/>
  <c r="R503" i="34"/>
  <c r="T378" i="34"/>
  <c r="T377" i="34"/>
  <c r="S378" i="34"/>
  <c r="S377" i="34"/>
  <c r="R378" i="34"/>
  <c r="R377" i="34"/>
  <c r="T496" i="34"/>
  <c r="S496" i="34"/>
  <c r="R496" i="34"/>
  <c r="T495" i="34"/>
  <c r="S495" i="34"/>
  <c r="R495" i="34"/>
  <c r="T494" i="34"/>
  <c r="S494" i="34"/>
  <c r="R494" i="34"/>
  <c r="T493" i="34"/>
  <c r="S493" i="34"/>
  <c r="R493" i="34"/>
  <c r="T492" i="34"/>
  <c r="S492" i="34"/>
  <c r="R492" i="34"/>
  <c r="T491" i="34"/>
  <c r="S491" i="34"/>
  <c r="R491" i="34"/>
  <c r="T490" i="34"/>
  <c r="S490" i="34"/>
  <c r="R490" i="34"/>
  <c r="T489" i="34"/>
  <c r="S489" i="34"/>
  <c r="R489" i="34"/>
  <c r="T488" i="34"/>
  <c r="S488" i="34"/>
  <c r="R488" i="34"/>
  <c r="T487" i="34"/>
  <c r="S487" i="34"/>
  <c r="R487" i="34"/>
  <c r="T486" i="34"/>
  <c r="S486" i="34"/>
  <c r="R486" i="34"/>
  <c r="T485" i="34"/>
  <c r="S485" i="34"/>
  <c r="R485" i="34"/>
  <c r="T484" i="34"/>
  <c r="S484" i="34"/>
  <c r="R484" i="34"/>
  <c r="T483" i="34"/>
  <c r="S483" i="34"/>
  <c r="R483" i="34"/>
  <c r="T482" i="34"/>
  <c r="S482" i="34"/>
  <c r="R482" i="34"/>
  <c r="T481" i="34"/>
  <c r="S481" i="34"/>
  <c r="R481" i="34"/>
  <c r="T480" i="34"/>
  <c r="S480" i="34"/>
  <c r="R480" i="34"/>
  <c r="T479" i="34"/>
  <c r="S479" i="34"/>
  <c r="R479" i="34"/>
  <c r="T478" i="34"/>
  <c r="S478" i="34"/>
  <c r="R478" i="34"/>
  <c r="T477" i="34"/>
  <c r="S477" i="34"/>
  <c r="R477" i="34"/>
  <c r="T476" i="34"/>
  <c r="S476" i="34"/>
  <c r="R476" i="34"/>
  <c r="T475" i="34"/>
  <c r="S475" i="34"/>
  <c r="R475" i="34"/>
  <c r="T474" i="34"/>
  <c r="S474" i="34"/>
  <c r="R474" i="34"/>
  <c r="T473" i="34"/>
  <c r="S473" i="34"/>
  <c r="R473" i="34"/>
  <c r="T472" i="34"/>
  <c r="S472" i="34"/>
  <c r="R472" i="34"/>
  <c r="T471" i="34"/>
  <c r="S471" i="34"/>
  <c r="R471" i="34"/>
  <c r="T470" i="34"/>
  <c r="S470" i="34"/>
  <c r="R470" i="34"/>
  <c r="T469" i="34"/>
  <c r="S469" i="34"/>
  <c r="R469" i="34"/>
  <c r="T468" i="34"/>
  <c r="S468" i="34"/>
  <c r="R468" i="34"/>
  <c r="T467" i="34"/>
  <c r="S467" i="34"/>
  <c r="R467" i="34"/>
  <c r="T466" i="34"/>
  <c r="S466" i="34"/>
  <c r="R466" i="34"/>
  <c r="T465" i="34"/>
  <c r="S465" i="34"/>
  <c r="R465" i="34"/>
  <c r="T464" i="34"/>
  <c r="S464" i="34"/>
  <c r="R464" i="34"/>
  <c r="T463" i="34"/>
  <c r="S463" i="34"/>
  <c r="R463" i="34"/>
  <c r="T462" i="34"/>
  <c r="S462" i="34"/>
  <c r="R462" i="34"/>
  <c r="T461" i="34"/>
  <c r="S461" i="34"/>
  <c r="R461" i="34"/>
  <c r="T460" i="34"/>
  <c r="S460" i="34"/>
  <c r="R460" i="34"/>
  <c r="T459" i="34"/>
  <c r="S459" i="34"/>
  <c r="R459" i="34"/>
  <c r="T458" i="34"/>
  <c r="S458" i="34"/>
  <c r="R458" i="34"/>
  <c r="T457" i="34"/>
  <c r="S457" i="34"/>
  <c r="R457" i="34"/>
  <c r="T456" i="34"/>
  <c r="S456" i="34"/>
  <c r="R456" i="34"/>
  <c r="T455" i="34"/>
  <c r="S455" i="34"/>
  <c r="R455" i="34"/>
  <c r="T454" i="34"/>
  <c r="S454" i="34"/>
  <c r="R454" i="34"/>
  <c r="T453" i="34"/>
  <c r="S453" i="34"/>
  <c r="R453" i="34"/>
  <c r="T452" i="34"/>
  <c r="S452" i="34"/>
  <c r="R452" i="34"/>
  <c r="T451" i="34"/>
  <c r="S451" i="34"/>
  <c r="R451" i="34"/>
  <c r="T450" i="34"/>
  <c r="S450" i="34"/>
  <c r="R450" i="34"/>
  <c r="T449" i="34"/>
  <c r="S449" i="34"/>
  <c r="R449" i="34"/>
  <c r="T448" i="34"/>
  <c r="S448" i="34"/>
  <c r="R448" i="34"/>
  <c r="T447" i="34"/>
  <c r="S447" i="34"/>
  <c r="R447" i="34"/>
  <c r="T446" i="34"/>
  <c r="S446" i="34"/>
  <c r="R446" i="34"/>
  <c r="T445" i="34"/>
  <c r="S445" i="34"/>
  <c r="R445" i="34"/>
  <c r="T444" i="34"/>
  <c r="S444" i="34"/>
  <c r="R444" i="34"/>
  <c r="T443" i="34"/>
  <c r="S443" i="34"/>
  <c r="R443" i="34"/>
  <c r="T442" i="34"/>
  <c r="S442" i="34"/>
  <c r="R442" i="34"/>
  <c r="T441" i="34"/>
  <c r="S441" i="34"/>
  <c r="R441" i="34"/>
  <c r="T440" i="34"/>
  <c r="S440" i="34"/>
  <c r="R440" i="34"/>
  <c r="T439" i="34"/>
  <c r="S439" i="34"/>
  <c r="R439" i="34"/>
  <c r="T438" i="34"/>
  <c r="S438" i="34"/>
  <c r="R438" i="34"/>
  <c r="T437" i="34"/>
  <c r="S437" i="34"/>
  <c r="R437" i="34"/>
  <c r="T436" i="34"/>
  <c r="S436" i="34"/>
  <c r="R436" i="34"/>
  <c r="T435" i="34"/>
  <c r="S435" i="34"/>
  <c r="R435" i="34"/>
  <c r="T434" i="34"/>
  <c r="S434" i="34"/>
  <c r="R434" i="34"/>
  <c r="T433" i="34"/>
  <c r="S433" i="34"/>
  <c r="R433" i="34"/>
  <c r="T432" i="34"/>
  <c r="S432" i="34"/>
  <c r="R432" i="34"/>
  <c r="T431" i="34"/>
  <c r="S431" i="34"/>
  <c r="R431" i="34"/>
  <c r="T430" i="34"/>
  <c r="S430" i="34"/>
  <c r="R430" i="34"/>
  <c r="T429" i="34"/>
  <c r="S429" i="34"/>
  <c r="R429" i="34"/>
  <c r="T428" i="34"/>
  <c r="S428" i="34"/>
  <c r="R428" i="34"/>
  <c r="T427" i="34"/>
  <c r="S427" i="34"/>
  <c r="R427" i="34"/>
  <c r="T426" i="34"/>
  <c r="S426" i="34"/>
  <c r="R426" i="34"/>
  <c r="T425" i="34"/>
  <c r="S425" i="34"/>
  <c r="R425" i="34"/>
  <c r="T424" i="34"/>
  <c r="S424" i="34"/>
  <c r="R424" i="34"/>
  <c r="T423" i="34"/>
  <c r="S423" i="34"/>
  <c r="R423" i="34"/>
  <c r="T422" i="34"/>
  <c r="S422" i="34"/>
  <c r="R422" i="34"/>
  <c r="T421" i="34"/>
  <c r="S421" i="34"/>
  <c r="R421" i="34"/>
  <c r="T420" i="34"/>
  <c r="S420" i="34"/>
  <c r="R420" i="34"/>
  <c r="T419" i="34"/>
  <c r="S419" i="34"/>
  <c r="R419" i="34"/>
  <c r="T418" i="34"/>
  <c r="S418" i="34"/>
  <c r="R418" i="34"/>
  <c r="T417" i="34"/>
  <c r="S417" i="34"/>
  <c r="R417" i="34"/>
  <c r="T416" i="34"/>
  <c r="S416" i="34"/>
  <c r="R416" i="34"/>
  <c r="T415" i="34"/>
  <c r="S415" i="34"/>
  <c r="R415" i="34"/>
  <c r="T414" i="34"/>
  <c r="S414" i="34"/>
  <c r="R414" i="34"/>
  <c r="T413" i="34"/>
  <c r="S413" i="34"/>
  <c r="R413" i="34"/>
  <c r="T412" i="34"/>
  <c r="S412" i="34"/>
  <c r="R412" i="34"/>
  <c r="T411" i="34"/>
  <c r="S411" i="34"/>
  <c r="R411" i="34"/>
  <c r="T410" i="34"/>
  <c r="S410" i="34"/>
  <c r="R410" i="34"/>
  <c r="T409" i="34"/>
  <c r="S409" i="34"/>
  <c r="R409" i="34"/>
  <c r="T408" i="34"/>
  <c r="S408" i="34"/>
  <c r="R408" i="34"/>
  <c r="T407" i="34"/>
  <c r="S407" i="34"/>
  <c r="R407" i="34"/>
  <c r="T406" i="34"/>
  <c r="S406" i="34"/>
  <c r="R406" i="34"/>
  <c r="T405" i="34"/>
  <c r="S405" i="34"/>
  <c r="R405" i="34"/>
  <c r="T404" i="34"/>
  <c r="S404" i="34"/>
  <c r="R404" i="34"/>
  <c r="T403" i="34"/>
  <c r="S403" i="34"/>
  <c r="R403" i="34"/>
  <c r="T402" i="34"/>
  <c r="S402" i="34"/>
  <c r="R402" i="34"/>
  <c r="T401" i="34"/>
  <c r="S401" i="34"/>
  <c r="R401" i="34"/>
  <c r="T400" i="34"/>
  <c r="S400" i="34"/>
  <c r="R400" i="34"/>
  <c r="T399" i="34"/>
  <c r="S399" i="34"/>
  <c r="R399" i="34"/>
  <c r="T398" i="34"/>
  <c r="S398" i="34"/>
  <c r="R398" i="34"/>
  <c r="T397" i="34"/>
  <c r="S397" i="34"/>
  <c r="R397" i="34"/>
  <c r="T396" i="34"/>
  <c r="S396" i="34"/>
  <c r="R396" i="34"/>
  <c r="T395" i="34"/>
  <c r="S395" i="34"/>
  <c r="R395" i="34"/>
  <c r="T394" i="34"/>
  <c r="S394" i="34"/>
  <c r="R394" i="34"/>
  <c r="T393" i="34"/>
  <c r="S393" i="34"/>
  <c r="R393" i="34"/>
  <c r="T392" i="34"/>
  <c r="S392" i="34"/>
  <c r="R392" i="34"/>
  <c r="T391" i="34"/>
  <c r="S391" i="34"/>
  <c r="R391" i="34"/>
  <c r="T390" i="34"/>
  <c r="S390" i="34"/>
  <c r="R390" i="34"/>
  <c r="T389" i="34"/>
  <c r="S389" i="34"/>
  <c r="R389" i="34"/>
  <c r="T388" i="34"/>
  <c r="S388" i="34"/>
  <c r="R388" i="34"/>
  <c r="T387" i="34"/>
  <c r="S387" i="34"/>
  <c r="R387" i="34"/>
  <c r="T386" i="34"/>
  <c r="S386" i="34"/>
  <c r="R386" i="34"/>
  <c r="T385" i="34"/>
  <c r="S385" i="34"/>
  <c r="R385" i="34"/>
  <c r="T384" i="34"/>
  <c r="S384" i="34"/>
  <c r="R384" i="34"/>
  <c r="T383" i="34"/>
  <c r="S383" i="34"/>
  <c r="R383" i="34"/>
  <c r="T382" i="34"/>
  <c r="S382" i="34"/>
  <c r="R382" i="34"/>
  <c r="T381" i="34"/>
  <c r="S381" i="34"/>
  <c r="R381" i="34"/>
  <c r="T380" i="34"/>
  <c r="S380" i="34"/>
  <c r="R380" i="34"/>
  <c r="T379" i="34"/>
  <c r="S379" i="34"/>
  <c r="R379" i="34"/>
  <c r="S254" i="34"/>
  <c r="S253" i="34"/>
  <c r="R254" i="34"/>
  <c r="R253" i="34"/>
  <c r="T372" i="34"/>
  <c r="S372" i="34"/>
  <c r="R372" i="34"/>
  <c r="T371" i="34"/>
  <c r="S371" i="34"/>
  <c r="R371" i="34"/>
  <c r="T370" i="34"/>
  <c r="S370" i="34"/>
  <c r="R370" i="34"/>
  <c r="T369" i="34"/>
  <c r="S369" i="34"/>
  <c r="R369" i="34"/>
  <c r="T368" i="34"/>
  <c r="S368" i="34"/>
  <c r="R368" i="34"/>
  <c r="T367" i="34"/>
  <c r="S367" i="34"/>
  <c r="R367" i="34"/>
  <c r="T366" i="34"/>
  <c r="S366" i="34"/>
  <c r="R366" i="34"/>
  <c r="T365" i="34"/>
  <c r="S365" i="34"/>
  <c r="R365" i="34"/>
  <c r="T364" i="34"/>
  <c r="S364" i="34"/>
  <c r="R364" i="34"/>
  <c r="T363" i="34"/>
  <c r="S363" i="34"/>
  <c r="R363" i="34"/>
  <c r="T362" i="34"/>
  <c r="S362" i="34"/>
  <c r="R362" i="34"/>
  <c r="T361" i="34"/>
  <c r="S361" i="34"/>
  <c r="R361" i="34"/>
  <c r="T360" i="34"/>
  <c r="S360" i="34"/>
  <c r="R360" i="34"/>
  <c r="T359" i="34"/>
  <c r="S359" i="34"/>
  <c r="R359" i="34"/>
  <c r="T358" i="34"/>
  <c r="S358" i="34"/>
  <c r="R358" i="34"/>
  <c r="T357" i="34"/>
  <c r="S357" i="34"/>
  <c r="R357" i="34"/>
  <c r="T356" i="34"/>
  <c r="S356" i="34"/>
  <c r="R356" i="34"/>
  <c r="T355" i="34"/>
  <c r="S355" i="34"/>
  <c r="R355" i="34"/>
  <c r="T354" i="34"/>
  <c r="S354" i="34"/>
  <c r="R354" i="34"/>
  <c r="T353" i="34"/>
  <c r="S353" i="34"/>
  <c r="R353" i="34"/>
  <c r="T352" i="34"/>
  <c r="S352" i="34"/>
  <c r="R352" i="34"/>
  <c r="T351" i="34"/>
  <c r="S351" i="34"/>
  <c r="R351" i="34"/>
  <c r="T350" i="34"/>
  <c r="S350" i="34"/>
  <c r="R350" i="34"/>
  <c r="T349" i="34"/>
  <c r="S349" i="34"/>
  <c r="R349" i="34"/>
  <c r="T348" i="34"/>
  <c r="S348" i="34"/>
  <c r="R348" i="34"/>
  <c r="T347" i="34"/>
  <c r="S347" i="34"/>
  <c r="R347" i="34"/>
  <c r="T346" i="34"/>
  <c r="S346" i="34"/>
  <c r="R346" i="34"/>
  <c r="T345" i="34"/>
  <c r="S345" i="34"/>
  <c r="R345" i="34"/>
  <c r="T344" i="34"/>
  <c r="S344" i="34"/>
  <c r="R344" i="34"/>
  <c r="T343" i="34"/>
  <c r="S343" i="34"/>
  <c r="R343" i="34"/>
  <c r="T342" i="34"/>
  <c r="S342" i="34"/>
  <c r="R342" i="34"/>
  <c r="T341" i="34"/>
  <c r="S341" i="34"/>
  <c r="R341" i="34"/>
  <c r="T340" i="34"/>
  <c r="S340" i="34"/>
  <c r="R340" i="34"/>
  <c r="T339" i="34"/>
  <c r="S339" i="34"/>
  <c r="R339" i="34"/>
  <c r="T338" i="34"/>
  <c r="S338" i="34"/>
  <c r="R338" i="34"/>
  <c r="T337" i="34"/>
  <c r="S337" i="34"/>
  <c r="R337" i="34"/>
  <c r="T336" i="34"/>
  <c r="S336" i="34"/>
  <c r="R336" i="34"/>
  <c r="T335" i="34"/>
  <c r="S335" i="34"/>
  <c r="R335" i="34"/>
  <c r="T334" i="34"/>
  <c r="S334" i="34"/>
  <c r="R334" i="34"/>
  <c r="T333" i="34"/>
  <c r="S333" i="34"/>
  <c r="R333" i="34"/>
  <c r="T332" i="34"/>
  <c r="S332" i="34"/>
  <c r="R332" i="34"/>
  <c r="T331" i="34"/>
  <c r="S331" i="34"/>
  <c r="R331" i="34"/>
  <c r="T330" i="34"/>
  <c r="S330" i="34"/>
  <c r="R330" i="34"/>
  <c r="T329" i="34"/>
  <c r="S329" i="34"/>
  <c r="R329" i="34"/>
  <c r="T328" i="34"/>
  <c r="S328" i="34"/>
  <c r="R328" i="34"/>
  <c r="T327" i="34"/>
  <c r="S327" i="34"/>
  <c r="R327" i="34"/>
  <c r="T326" i="34"/>
  <c r="S326" i="34"/>
  <c r="R326" i="34"/>
  <c r="T325" i="34"/>
  <c r="S325" i="34"/>
  <c r="R325" i="34"/>
  <c r="T324" i="34"/>
  <c r="S324" i="34"/>
  <c r="R324" i="34"/>
  <c r="T323" i="34"/>
  <c r="S323" i="34"/>
  <c r="R323" i="34"/>
  <c r="T322" i="34"/>
  <c r="S322" i="34"/>
  <c r="R322" i="34"/>
  <c r="T321" i="34"/>
  <c r="S321" i="34"/>
  <c r="R321" i="34"/>
  <c r="T320" i="34"/>
  <c r="S320" i="34"/>
  <c r="R320" i="34"/>
  <c r="T319" i="34"/>
  <c r="S319" i="34"/>
  <c r="R319" i="34"/>
  <c r="T318" i="34"/>
  <c r="S318" i="34"/>
  <c r="R318" i="34"/>
  <c r="T317" i="34"/>
  <c r="S317" i="34"/>
  <c r="R317" i="34"/>
  <c r="T316" i="34"/>
  <c r="S316" i="34"/>
  <c r="R316" i="34"/>
  <c r="T315" i="34"/>
  <c r="S315" i="34"/>
  <c r="R315" i="34"/>
  <c r="T314" i="34"/>
  <c r="S314" i="34"/>
  <c r="R314" i="34"/>
  <c r="T313" i="34"/>
  <c r="S313" i="34"/>
  <c r="R313" i="34"/>
  <c r="T312" i="34"/>
  <c r="S312" i="34"/>
  <c r="R312" i="34"/>
  <c r="T311" i="34"/>
  <c r="S311" i="34"/>
  <c r="R311" i="34"/>
  <c r="T310" i="34"/>
  <c r="S310" i="34"/>
  <c r="R310" i="34"/>
  <c r="T309" i="34"/>
  <c r="S309" i="34"/>
  <c r="R309" i="34"/>
  <c r="T308" i="34"/>
  <c r="S308" i="34"/>
  <c r="R308" i="34"/>
  <c r="T307" i="34"/>
  <c r="S307" i="34"/>
  <c r="R307" i="34"/>
  <c r="T306" i="34"/>
  <c r="S306" i="34"/>
  <c r="R306" i="34"/>
  <c r="T305" i="34"/>
  <c r="S305" i="34"/>
  <c r="R305" i="34"/>
  <c r="T304" i="34"/>
  <c r="S304" i="34"/>
  <c r="R304" i="34"/>
  <c r="T303" i="34"/>
  <c r="S303" i="34"/>
  <c r="R303" i="34"/>
  <c r="T302" i="34"/>
  <c r="S302" i="34"/>
  <c r="R302" i="34"/>
  <c r="T301" i="34"/>
  <c r="S301" i="34"/>
  <c r="R301" i="34"/>
  <c r="T300" i="34"/>
  <c r="S300" i="34"/>
  <c r="R300" i="34"/>
  <c r="T299" i="34"/>
  <c r="S299" i="34"/>
  <c r="R299" i="34"/>
  <c r="T298" i="34"/>
  <c r="S298" i="34"/>
  <c r="R298" i="34"/>
  <c r="T297" i="34"/>
  <c r="S297" i="34"/>
  <c r="R297" i="34"/>
  <c r="T296" i="34"/>
  <c r="S296" i="34"/>
  <c r="R296" i="34"/>
  <c r="T295" i="34"/>
  <c r="S295" i="34"/>
  <c r="R295" i="34"/>
  <c r="T294" i="34"/>
  <c r="S294" i="34"/>
  <c r="R294" i="34"/>
  <c r="T293" i="34"/>
  <c r="S293" i="34"/>
  <c r="R293" i="34"/>
  <c r="T292" i="34"/>
  <c r="S292" i="34"/>
  <c r="R292" i="34"/>
  <c r="T291" i="34"/>
  <c r="S291" i="34"/>
  <c r="R291" i="34"/>
  <c r="T290" i="34"/>
  <c r="S290" i="34"/>
  <c r="R290" i="34"/>
  <c r="T289" i="34"/>
  <c r="S289" i="34"/>
  <c r="R289" i="34"/>
  <c r="T288" i="34"/>
  <c r="S288" i="34"/>
  <c r="R288" i="34"/>
  <c r="T287" i="34"/>
  <c r="S287" i="34"/>
  <c r="R287" i="34"/>
  <c r="T286" i="34"/>
  <c r="S286" i="34"/>
  <c r="R286" i="34"/>
  <c r="T285" i="34"/>
  <c r="S285" i="34"/>
  <c r="R285" i="34"/>
  <c r="T284" i="34"/>
  <c r="S284" i="34"/>
  <c r="R284" i="34"/>
  <c r="T283" i="34"/>
  <c r="S283" i="34"/>
  <c r="R283" i="34"/>
  <c r="T282" i="34"/>
  <c r="S282" i="34"/>
  <c r="R282" i="34"/>
  <c r="T281" i="34"/>
  <c r="S281" i="34"/>
  <c r="R281" i="34"/>
  <c r="T280" i="34"/>
  <c r="S280" i="34"/>
  <c r="R280" i="34"/>
  <c r="T279" i="34"/>
  <c r="S279" i="34"/>
  <c r="R279" i="34"/>
  <c r="T278" i="34"/>
  <c r="S278" i="34"/>
  <c r="R278" i="34"/>
  <c r="T277" i="34"/>
  <c r="S277" i="34"/>
  <c r="R277" i="34"/>
  <c r="T276" i="34"/>
  <c r="S276" i="34"/>
  <c r="R276" i="34"/>
  <c r="T275" i="34"/>
  <c r="S275" i="34"/>
  <c r="R275" i="34"/>
  <c r="T274" i="34"/>
  <c r="S274" i="34"/>
  <c r="R274" i="34"/>
  <c r="T273" i="34"/>
  <c r="S273" i="34"/>
  <c r="R273" i="34"/>
  <c r="T272" i="34"/>
  <c r="S272" i="34"/>
  <c r="R272" i="34"/>
  <c r="T271" i="34"/>
  <c r="S271" i="34"/>
  <c r="R271" i="34"/>
  <c r="T270" i="34"/>
  <c r="S270" i="34"/>
  <c r="R270" i="34"/>
  <c r="T269" i="34"/>
  <c r="S269" i="34"/>
  <c r="R269" i="34"/>
  <c r="T268" i="34"/>
  <c r="S268" i="34"/>
  <c r="R268" i="34"/>
  <c r="T267" i="34"/>
  <c r="S267" i="34"/>
  <c r="R267" i="34"/>
  <c r="T266" i="34"/>
  <c r="S266" i="34"/>
  <c r="R266" i="34"/>
  <c r="T265" i="34"/>
  <c r="S265" i="34"/>
  <c r="R265" i="34"/>
  <c r="T264" i="34"/>
  <c r="S264" i="34"/>
  <c r="R264" i="34"/>
  <c r="T263" i="34"/>
  <c r="S263" i="34"/>
  <c r="R263" i="34"/>
  <c r="T262" i="34"/>
  <c r="S262" i="34"/>
  <c r="R262" i="34"/>
  <c r="T261" i="34"/>
  <c r="S261" i="34"/>
  <c r="R261" i="34"/>
  <c r="T260" i="34"/>
  <c r="S260" i="34"/>
  <c r="R260" i="34"/>
  <c r="T259" i="34"/>
  <c r="S259" i="34"/>
  <c r="R259" i="34"/>
  <c r="T258" i="34"/>
  <c r="S258" i="34"/>
  <c r="R258" i="34"/>
  <c r="T257" i="34"/>
  <c r="S257" i="34"/>
  <c r="R257" i="34"/>
  <c r="T256" i="34"/>
  <c r="S256" i="34"/>
  <c r="R256" i="34"/>
  <c r="T255" i="34"/>
  <c r="S255" i="34"/>
  <c r="R255" i="34"/>
  <c r="T254" i="34"/>
  <c r="T253" i="34"/>
  <c r="T130" i="34"/>
  <c r="T129" i="34"/>
  <c r="S130" i="34"/>
  <c r="S129" i="34"/>
  <c r="R130" i="34"/>
  <c r="R129" i="34"/>
  <c r="T248" i="34"/>
  <c r="S248" i="34"/>
  <c r="R248" i="34"/>
  <c r="T247" i="34"/>
  <c r="S247" i="34"/>
  <c r="R247" i="34"/>
  <c r="T246" i="34"/>
  <c r="S246" i="34"/>
  <c r="R246" i="34"/>
  <c r="T245" i="34"/>
  <c r="S245" i="34"/>
  <c r="R245" i="34"/>
  <c r="T244" i="34"/>
  <c r="S244" i="34"/>
  <c r="R244" i="34"/>
  <c r="T243" i="34"/>
  <c r="S243" i="34"/>
  <c r="R243" i="34"/>
  <c r="T242" i="34"/>
  <c r="S242" i="34"/>
  <c r="R242" i="34"/>
  <c r="T241" i="34"/>
  <c r="S241" i="34"/>
  <c r="R241" i="34"/>
  <c r="T240" i="34"/>
  <c r="S240" i="34"/>
  <c r="R240" i="34"/>
  <c r="T239" i="34"/>
  <c r="S239" i="34"/>
  <c r="R239" i="34"/>
  <c r="T238" i="34"/>
  <c r="S238" i="34"/>
  <c r="R238" i="34"/>
  <c r="T237" i="34"/>
  <c r="S237" i="34"/>
  <c r="R237" i="34"/>
  <c r="T236" i="34"/>
  <c r="S236" i="34"/>
  <c r="R236" i="34"/>
  <c r="T235" i="34"/>
  <c r="S235" i="34"/>
  <c r="R235" i="34"/>
  <c r="T234" i="34"/>
  <c r="S234" i="34"/>
  <c r="R234" i="34"/>
  <c r="T233" i="34"/>
  <c r="S233" i="34"/>
  <c r="R233" i="34"/>
  <c r="T232" i="34"/>
  <c r="S232" i="34"/>
  <c r="R232" i="34"/>
  <c r="T231" i="34"/>
  <c r="S231" i="34"/>
  <c r="R231" i="34"/>
  <c r="T230" i="34"/>
  <c r="S230" i="34"/>
  <c r="R230" i="34"/>
  <c r="T229" i="34"/>
  <c r="S229" i="34"/>
  <c r="R229" i="34"/>
  <c r="T228" i="34"/>
  <c r="S228" i="34"/>
  <c r="R228" i="34"/>
  <c r="T227" i="34"/>
  <c r="S227" i="34"/>
  <c r="R227" i="34"/>
  <c r="T226" i="34"/>
  <c r="S226" i="34"/>
  <c r="R226" i="34"/>
  <c r="T225" i="34"/>
  <c r="S225" i="34"/>
  <c r="R225" i="34"/>
  <c r="T224" i="34"/>
  <c r="S224" i="34"/>
  <c r="R224" i="34"/>
  <c r="T223" i="34"/>
  <c r="S223" i="34"/>
  <c r="R223" i="34"/>
  <c r="T222" i="34"/>
  <c r="S222" i="34"/>
  <c r="R222" i="34"/>
  <c r="T221" i="34"/>
  <c r="S221" i="34"/>
  <c r="R221" i="34"/>
  <c r="T220" i="34"/>
  <c r="S220" i="34"/>
  <c r="R220" i="34"/>
  <c r="T219" i="34"/>
  <c r="S219" i="34"/>
  <c r="R219" i="34"/>
  <c r="T218" i="34"/>
  <c r="S218" i="34"/>
  <c r="R218" i="34"/>
  <c r="T217" i="34"/>
  <c r="S217" i="34"/>
  <c r="R217" i="34"/>
  <c r="T216" i="34"/>
  <c r="S216" i="34"/>
  <c r="R216" i="34"/>
  <c r="T215" i="34"/>
  <c r="S215" i="34"/>
  <c r="R215" i="34"/>
  <c r="T214" i="34"/>
  <c r="S214" i="34"/>
  <c r="R214" i="34"/>
  <c r="T213" i="34"/>
  <c r="S213" i="34"/>
  <c r="R213" i="34"/>
  <c r="T212" i="34"/>
  <c r="S212" i="34"/>
  <c r="R212" i="34"/>
  <c r="T211" i="34"/>
  <c r="S211" i="34"/>
  <c r="R211" i="34"/>
  <c r="T210" i="34"/>
  <c r="S210" i="34"/>
  <c r="R210" i="34"/>
  <c r="T209" i="34"/>
  <c r="S209" i="34"/>
  <c r="R209" i="34"/>
  <c r="T208" i="34"/>
  <c r="S208" i="34"/>
  <c r="R208" i="34"/>
  <c r="T207" i="34"/>
  <c r="S207" i="34"/>
  <c r="R207" i="34"/>
  <c r="T206" i="34"/>
  <c r="S206" i="34"/>
  <c r="R206" i="34"/>
  <c r="T205" i="34"/>
  <c r="S205" i="34"/>
  <c r="R205" i="34"/>
  <c r="T204" i="34"/>
  <c r="S204" i="34"/>
  <c r="R204" i="34"/>
  <c r="T203" i="34"/>
  <c r="S203" i="34"/>
  <c r="R203" i="34"/>
  <c r="T202" i="34"/>
  <c r="S202" i="34"/>
  <c r="R202" i="34"/>
  <c r="T201" i="34"/>
  <c r="S201" i="34"/>
  <c r="R201" i="34"/>
  <c r="T200" i="34"/>
  <c r="S200" i="34"/>
  <c r="R200" i="34"/>
  <c r="T199" i="34"/>
  <c r="S199" i="34"/>
  <c r="R199" i="34"/>
  <c r="T198" i="34"/>
  <c r="S198" i="34"/>
  <c r="R198" i="34"/>
  <c r="T197" i="34"/>
  <c r="S197" i="34"/>
  <c r="R197" i="34"/>
  <c r="T196" i="34"/>
  <c r="S196" i="34"/>
  <c r="R196" i="34"/>
  <c r="T195" i="34"/>
  <c r="S195" i="34"/>
  <c r="R195" i="34"/>
  <c r="T194" i="34"/>
  <c r="S194" i="34"/>
  <c r="R194" i="34"/>
  <c r="T193" i="34"/>
  <c r="S193" i="34"/>
  <c r="R193" i="34"/>
  <c r="T192" i="34"/>
  <c r="S192" i="34"/>
  <c r="R192" i="34"/>
  <c r="T191" i="34"/>
  <c r="S191" i="34"/>
  <c r="R191" i="34"/>
  <c r="T190" i="34"/>
  <c r="S190" i="34"/>
  <c r="R190" i="34"/>
  <c r="T189" i="34"/>
  <c r="S189" i="34"/>
  <c r="R189" i="34"/>
  <c r="T188" i="34"/>
  <c r="S188" i="34"/>
  <c r="R188" i="34"/>
  <c r="T187" i="34"/>
  <c r="S187" i="34"/>
  <c r="R187" i="34"/>
  <c r="T186" i="34"/>
  <c r="S186" i="34"/>
  <c r="R186" i="34"/>
  <c r="T185" i="34"/>
  <c r="S185" i="34"/>
  <c r="R185" i="34"/>
  <c r="T184" i="34"/>
  <c r="S184" i="34"/>
  <c r="R184" i="34"/>
  <c r="T183" i="34"/>
  <c r="S183" i="34"/>
  <c r="R183" i="34"/>
  <c r="T182" i="34"/>
  <c r="S182" i="34"/>
  <c r="R182" i="34"/>
  <c r="T181" i="34"/>
  <c r="S181" i="34"/>
  <c r="R181" i="34"/>
  <c r="T180" i="34"/>
  <c r="S180" i="34"/>
  <c r="R180" i="34"/>
  <c r="T179" i="34"/>
  <c r="S179" i="34"/>
  <c r="R179" i="34"/>
  <c r="T178" i="34"/>
  <c r="S178" i="34"/>
  <c r="R178" i="34"/>
  <c r="T177" i="34"/>
  <c r="S177" i="34"/>
  <c r="R177" i="34"/>
  <c r="T176" i="34"/>
  <c r="S176" i="34"/>
  <c r="R176" i="34"/>
  <c r="T175" i="34"/>
  <c r="S175" i="34"/>
  <c r="R175" i="34"/>
  <c r="T174" i="34"/>
  <c r="S174" i="34"/>
  <c r="R174" i="34"/>
  <c r="T173" i="34"/>
  <c r="S173" i="34"/>
  <c r="R173" i="34"/>
  <c r="T172" i="34"/>
  <c r="S172" i="34"/>
  <c r="R172" i="34"/>
  <c r="T171" i="34"/>
  <c r="S171" i="34"/>
  <c r="R171" i="34"/>
  <c r="T170" i="34"/>
  <c r="S170" i="34"/>
  <c r="R170" i="34"/>
  <c r="T169" i="34"/>
  <c r="S169" i="34"/>
  <c r="R169" i="34"/>
  <c r="T168" i="34"/>
  <c r="S168" i="34"/>
  <c r="R168" i="34"/>
  <c r="T167" i="34"/>
  <c r="S167" i="34"/>
  <c r="R167" i="34"/>
  <c r="T166" i="34"/>
  <c r="S166" i="34"/>
  <c r="R166" i="34"/>
  <c r="T165" i="34"/>
  <c r="S165" i="34"/>
  <c r="R165" i="34"/>
  <c r="T164" i="34"/>
  <c r="S164" i="34"/>
  <c r="R164" i="34"/>
  <c r="T163" i="34"/>
  <c r="S163" i="34"/>
  <c r="R163" i="34"/>
  <c r="T162" i="34"/>
  <c r="S162" i="34"/>
  <c r="R162" i="34"/>
  <c r="T161" i="34"/>
  <c r="S161" i="34"/>
  <c r="R161" i="34"/>
  <c r="T160" i="34"/>
  <c r="S160" i="34"/>
  <c r="R160" i="34"/>
  <c r="T159" i="34"/>
  <c r="S159" i="34"/>
  <c r="R159" i="34"/>
  <c r="T158" i="34"/>
  <c r="S158" i="34"/>
  <c r="R158" i="34"/>
  <c r="T157" i="34"/>
  <c r="S157" i="34"/>
  <c r="R157" i="34"/>
  <c r="T156" i="34"/>
  <c r="S156" i="34"/>
  <c r="R156" i="34"/>
  <c r="T155" i="34"/>
  <c r="S155" i="34"/>
  <c r="R155" i="34"/>
  <c r="T154" i="34"/>
  <c r="S154" i="34"/>
  <c r="R154" i="34"/>
  <c r="T153" i="34"/>
  <c r="S153" i="34"/>
  <c r="R153" i="34"/>
  <c r="T152" i="34"/>
  <c r="S152" i="34"/>
  <c r="R152" i="34"/>
  <c r="T151" i="34"/>
  <c r="S151" i="34"/>
  <c r="R151" i="34"/>
  <c r="T150" i="34"/>
  <c r="S150" i="34"/>
  <c r="R150" i="34"/>
  <c r="T149" i="34"/>
  <c r="S149" i="34"/>
  <c r="R149" i="34"/>
  <c r="T148" i="34"/>
  <c r="S148" i="34"/>
  <c r="R148" i="34"/>
  <c r="T147" i="34"/>
  <c r="S147" i="34"/>
  <c r="R147" i="34"/>
  <c r="T146" i="34"/>
  <c r="S146" i="34"/>
  <c r="R146" i="34"/>
  <c r="T145" i="34"/>
  <c r="S145" i="34"/>
  <c r="R145" i="34"/>
  <c r="T144" i="34"/>
  <c r="S144" i="34"/>
  <c r="R144" i="34"/>
  <c r="T143" i="34"/>
  <c r="S143" i="34"/>
  <c r="R143" i="34"/>
  <c r="T142" i="34"/>
  <c r="S142" i="34"/>
  <c r="R142" i="34"/>
  <c r="T141" i="34"/>
  <c r="S141" i="34"/>
  <c r="R141" i="34"/>
  <c r="T140" i="34"/>
  <c r="S140" i="34"/>
  <c r="R140" i="34"/>
  <c r="T139" i="34"/>
  <c r="S139" i="34"/>
  <c r="R139" i="34"/>
  <c r="T138" i="34"/>
  <c r="S138" i="34"/>
  <c r="R138" i="34"/>
  <c r="T137" i="34"/>
  <c r="S137" i="34"/>
  <c r="R137" i="34"/>
  <c r="T136" i="34"/>
  <c r="S136" i="34"/>
  <c r="R136" i="34"/>
  <c r="T135" i="34"/>
  <c r="S135" i="34"/>
  <c r="R135" i="34"/>
  <c r="T134" i="34"/>
  <c r="S134" i="34"/>
  <c r="R134" i="34"/>
  <c r="T133" i="34"/>
  <c r="S133" i="34"/>
  <c r="R133" i="34"/>
  <c r="T132" i="34"/>
  <c r="S132" i="34"/>
  <c r="R132" i="34"/>
  <c r="T131" i="34"/>
  <c r="S131" i="34"/>
  <c r="R131" i="34"/>
  <c r="R6" i="34"/>
  <c r="R5" i="34"/>
  <c r="T124" i="34"/>
  <c r="S124" i="34"/>
  <c r="R124" i="34"/>
  <c r="T123" i="34"/>
  <c r="S123" i="34"/>
  <c r="R123" i="34"/>
  <c r="T122" i="34"/>
  <c r="S122" i="34"/>
  <c r="R122" i="34"/>
  <c r="T121" i="34"/>
  <c r="S121" i="34"/>
  <c r="R121" i="34"/>
  <c r="T120" i="34"/>
  <c r="S120" i="34"/>
  <c r="R120" i="34"/>
  <c r="T119" i="34"/>
  <c r="S119" i="34"/>
  <c r="R119" i="34"/>
  <c r="T118" i="34"/>
  <c r="S118" i="34"/>
  <c r="R118" i="34"/>
  <c r="T117" i="34"/>
  <c r="S117" i="34"/>
  <c r="R117" i="34"/>
  <c r="T116" i="34"/>
  <c r="S116" i="34"/>
  <c r="R116" i="34"/>
  <c r="T115" i="34"/>
  <c r="S115" i="34"/>
  <c r="R115" i="34"/>
  <c r="T114" i="34"/>
  <c r="S114" i="34"/>
  <c r="R114" i="34"/>
  <c r="T113" i="34"/>
  <c r="S113" i="34"/>
  <c r="R113" i="34"/>
  <c r="T112" i="34"/>
  <c r="S112" i="34"/>
  <c r="R112" i="34"/>
  <c r="T111" i="34"/>
  <c r="S111" i="34"/>
  <c r="R111" i="34"/>
  <c r="T110" i="34"/>
  <c r="S110" i="34"/>
  <c r="R110" i="34"/>
  <c r="T109" i="34"/>
  <c r="S109" i="34"/>
  <c r="R109" i="34"/>
  <c r="T108" i="34"/>
  <c r="S108" i="34"/>
  <c r="R108" i="34"/>
  <c r="T107" i="34"/>
  <c r="S107" i="34"/>
  <c r="R107" i="34"/>
  <c r="T106" i="34"/>
  <c r="S106" i="34"/>
  <c r="R106" i="34"/>
  <c r="T105" i="34"/>
  <c r="S105" i="34"/>
  <c r="R105" i="34"/>
  <c r="T104" i="34"/>
  <c r="S104" i="34"/>
  <c r="R104" i="34"/>
  <c r="T103" i="34"/>
  <c r="S103" i="34"/>
  <c r="R103" i="34"/>
  <c r="T102" i="34"/>
  <c r="S102" i="34"/>
  <c r="R102" i="34"/>
  <c r="T101" i="34"/>
  <c r="S101" i="34"/>
  <c r="R101" i="34"/>
  <c r="T100" i="34"/>
  <c r="S100" i="34"/>
  <c r="R100" i="34"/>
  <c r="T99" i="34"/>
  <c r="S99" i="34"/>
  <c r="R99" i="34"/>
  <c r="T98" i="34"/>
  <c r="S98" i="34"/>
  <c r="R98" i="34"/>
  <c r="T97" i="34"/>
  <c r="S97" i="34"/>
  <c r="R97" i="34"/>
  <c r="T96" i="34"/>
  <c r="S96" i="34"/>
  <c r="R96" i="34"/>
  <c r="T95" i="34"/>
  <c r="S95" i="34"/>
  <c r="R95" i="34"/>
  <c r="T94" i="34"/>
  <c r="S94" i="34"/>
  <c r="R94" i="34"/>
  <c r="T93" i="34"/>
  <c r="S93" i="34"/>
  <c r="R93" i="34"/>
  <c r="T92" i="34"/>
  <c r="S92" i="34"/>
  <c r="R92" i="34"/>
  <c r="T91" i="34"/>
  <c r="S91" i="34"/>
  <c r="R91" i="34"/>
  <c r="T90" i="34"/>
  <c r="S90" i="34"/>
  <c r="R90" i="34"/>
  <c r="T89" i="34"/>
  <c r="S89" i="34"/>
  <c r="R89" i="34"/>
  <c r="T88" i="34"/>
  <c r="S88" i="34"/>
  <c r="R88" i="34"/>
  <c r="T87" i="34"/>
  <c r="S87" i="34"/>
  <c r="R87" i="34"/>
  <c r="T86" i="34"/>
  <c r="S86" i="34"/>
  <c r="R86" i="34"/>
  <c r="T85" i="34"/>
  <c r="S85" i="34"/>
  <c r="R85" i="34"/>
  <c r="T84" i="34"/>
  <c r="S84" i="34"/>
  <c r="R84" i="34"/>
  <c r="T83" i="34"/>
  <c r="S83" i="34"/>
  <c r="R83" i="34"/>
  <c r="T82" i="34"/>
  <c r="S82" i="34"/>
  <c r="R82" i="34"/>
  <c r="T81" i="34"/>
  <c r="S81" i="34"/>
  <c r="R81" i="34"/>
  <c r="T80" i="34"/>
  <c r="S80" i="34"/>
  <c r="R80" i="34"/>
  <c r="T79" i="34"/>
  <c r="S79" i="34"/>
  <c r="R79" i="34"/>
  <c r="T78" i="34"/>
  <c r="S78" i="34"/>
  <c r="R78" i="34"/>
  <c r="T77" i="34"/>
  <c r="S77" i="34"/>
  <c r="R77" i="34"/>
  <c r="T76" i="34"/>
  <c r="S76" i="34"/>
  <c r="R76" i="34"/>
  <c r="T75" i="34"/>
  <c r="S75" i="34"/>
  <c r="R75" i="34"/>
  <c r="T74" i="34"/>
  <c r="S74" i="34"/>
  <c r="R74" i="34"/>
  <c r="T73" i="34"/>
  <c r="S73" i="34"/>
  <c r="R73" i="34"/>
  <c r="T72" i="34"/>
  <c r="S72" i="34"/>
  <c r="R72" i="34"/>
  <c r="T71" i="34"/>
  <c r="S71" i="34"/>
  <c r="R71" i="34"/>
  <c r="T70" i="34"/>
  <c r="S70" i="34"/>
  <c r="R70" i="34"/>
  <c r="T69" i="34"/>
  <c r="S69" i="34"/>
  <c r="R69" i="34"/>
  <c r="T68" i="34"/>
  <c r="S68" i="34"/>
  <c r="R68" i="34"/>
  <c r="T67" i="34"/>
  <c r="S67" i="34"/>
  <c r="R67" i="34"/>
  <c r="T66" i="34"/>
  <c r="S66" i="34"/>
  <c r="R66" i="34"/>
  <c r="T65" i="34"/>
  <c r="S65" i="34"/>
  <c r="R65" i="34"/>
  <c r="T64" i="34"/>
  <c r="S64" i="34"/>
  <c r="R64" i="34"/>
  <c r="T63" i="34"/>
  <c r="S63" i="34"/>
  <c r="R63" i="34"/>
  <c r="T62" i="34"/>
  <c r="S62" i="34"/>
  <c r="R62" i="34"/>
  <c r="T61" i="34"/>
  <c r="S61" i="34"/>
  <c r="R61" i="34"/>
  <c r="T60" i="34"/>
  <c r="S60" i="34"/>
  <c r="R60" i="34"/>
  <c r="T59" i="34"/>
  <c r="S59" i="34"/>
  <c r="R59" i="34"/>
  <c r="T58" i="34"/>
  <c r="S58" i="34"/>
  <c r="R58" i="34"/>
  <c r="T57" i="34"/>
  <c r="S57" i="34"/>
  <c r="R57" i="34"/>
  <c r="T56" i="34"/>
  <c r="S56" i="34"/>
  <c r="R56" i="34"/>
  <c r="T55" i="34"/>
  <c r="S55" i="34"/>
  <c r="R55" i="34"/>
  <c r="T54" i="34"/>
  <c r="S54" i="34"/>
  <c r="R54" i="34"/>
  <c r="T53" i="34"/>
  <c r="S53" i="34"/>
  <c r="R53" i="34"/>
  <c r="T52" i="34"/>
  <c r="S52" i="34"/>
  <c r="R52" i="34"/>
  <c r="T51" i="34"/>
  <c r="S51" i="34"/>
  <c r="R51" i="34"/>
  <c r="T50" i="34"/>
  <c r="S50" i="34"/>
  <c r="R50" i="34"/>
  <c r="T49" i="34"/>
  <c r="S49" i="34"/>
  <c r="R49" i="34"/>
  <c r="T48" i="34"/>
  <c r="S48" i="34"/>
  <c r="R48" i="34"/>
  <c r="T47" i="34"/>
  <c r="S47" i="34"/>
  <c r="R47" i="34"/>
  <c r="T46" i="34"/>
  <c r="S46" i="34"/>
  <c r="R46" i="34"/>
  <c r="T45" i="34"/>
  <c r="S45" i="34"/>
  <c r="R45" i="34"/>
  <c r="T44" i="34"/>
  <c r="S44" i="34"/>
  <c r="R44" i="34"/>
  <c r="T43" i="34"/>
  <c r="S43" i="34"/>
  <c r="R43" i="34"/>
  <c r="T42" i="34"/>
  <c r="S42" i="34"/>
  <c r="R42" i="34"/>
  <c r="T41" i="34"/>
  <c r="S41" i="34"/>
  <c r="R41" i="34"/>
  <c r="T40" i="34"/>
  <c r="S40" i="34"/>
  <c r="R40" i="34"/>
  <c r="T39" i="34"/>
  <c r="S39" i="34"/>
  <c r="R39" i="34"/>
  <c r="T38" i="34"/>
  <c r="S38" i="34"/>
  <c r="R38" i="34"/>
  <c r="T37" i="34"/>
  <c r="S37" i="34"/>
  <c r="R37" i="34"/>
  <c r="T36" i="34"/>
  <c r="S36" i="34"/>
  <c r="R36" i="34"/>
  <c r="T35" i="34"/>
  <c r="S35" i="34"/>
  <c r="R35" i="34"/>
  <c r="T34" i="34"/>
  <c r="S34" i="34"/>
  <c r="R34" i="34"/>
  <c r="T33" i="34"/>
  <c r="S33" i="34"/>
  <c r="R33" i="34"/>
  <c r="T32" i="34"/>
  <c r="S32" i="34"/>
  <c r="R32" i="34"/>
  <c r="T31" i="34"/>
  <c r="S31" i="34"/>
  <c r="R31" i="34"/>
  <c r="T30" i="34"/>
  <c r="S30" i="34"/>
  <c r="R30" i="34"/>
  <c r="T29" i="34"/>
  <c r="S29" i="34"/>
  <c r="R29" i="34"/>
  <c r="T28" i="34"/>
  <c r="S28" i="34"/>
  <c r="R28" i="34"/>
  <c r="T27" i="34"/>
  <c r="S27" i="34"/>
  <c r="R27" i="34"/>
  <c r="T26" i="34"/>
  <c r="S26" i="34"/>
  <c r="R26" i="34"/>
  <c r="T25" i="34"/>
  <c r="S25" i="34"/>
  <c r="R25" i="34"/>
  <c r="T24" i="34"/>
  <c r="S24" i="34"/>
  <c r="R24" i="34"/>
  <c r="T23" i="34"/>
  <c r="S23" i="34"/>
  <c r="R23" i="34"/>
  <c r="T22" i="34"/>
  <c r="S22" i="34"/>
  <c r="R22" i="34"/>
  <c r="T21" i="34"/>
  <c r="S21" i="34"/>
  <c r="R21" i="34"/>
  <c r="T20" i="34"/>
  <c r="S20" i="34"/>
  <c r="R20" i="34"/>
  <c r="T19" i="34"/>
  <c r="S19" i="34"/>
  <c r="R19" i="34"/>
  <c r="T18" i="34"/>
  <c r="S18" i="34"/>
  <c r="R18" i="34"/>
  <c r="T17" i="34"/>
  <c r="S17" i="34"/>
  <c r="R17" i="34"/>
  <c r="T16" i="34"/>
  <c r="S16" i="34"/>
  <c r="R16" i="34"/>
  <c r="T15" i="34"/>
  <c r="S15" i="34"/>
  <c r="R15" i="34"/>
  <c r="T14" i="34"/>
  <c r="S14" i="34"/>
  <c r="R14" i="34"/>
  <c r="T13" i="34"/>
  <c r="S13" i="34"/>
  <c r="R13" i="34"/>
  <c r="T12" i="34"/>
  <c r="S12" i="34"/>
  <c r="R12" i="34"/>
  <c r="T11" i="34"/>
  <c r="S11" i="34"/>
  <c r="R11" i="34"/>
  <c r="T10" i="34"/>
  <c r="S10" i="34"/>
  <c r="R10" i="34"/>
  <c r="T9" i="34"/>
  <c r="S9" i="34"/>
  <c r="R9" i="34"/>
  <c r="T8" i="34"/>
  <c r="S8" i="34"/>
  <c r="R8" i="34"/>
  <c r="T7" i="34"/>
  <c r="S7" i="34"/>
  <c r="R7" i="34"/>
  <c r="T6" i="34"/>
  <c r="S6" i="34"/>
  <c r="T5" i="34"/>
  <c r="S5" i="34"/>
  <c r="T1122" i="31"/>
  <c r="T1121" i="31"/>
  <c r="S1122" i="31"/>
  <c r="S1121" i="31"/>
  <c r="R1123" i="31"/>
  <c r="R1122" i="31"/>
  <c r="R1121" i="31"/>
  <c r="T1240" i="31"/>
  <c r="S1240" i="31"/>
  <c r="R1240" i="31"/>
  <c r="T1239" i="31"/>
  <c r="S1239" i="31"/>
  <c r="R1239" i="31"/>
  <c r="T1238" i="31"/>
  <c r="S1238" i="31"/>
  <c r="R1238" i="31"/>
  <c r="T1237" i="31"/>
  <c r="S1237" i="31"/>
  <c r="R1237" i="31"/>
  <c r="T1236" i="31"/>
  <c r="S1236" i="31"/>
  <c r="R1236" i="31"/>
  <c r="T1235" i="31"/>
  <c r="S1235" i="31"/>
  <c r="R1235" i="31"/>
  <c r="T1234" i="31"/>
  <c r="S1234" i="31"/>
  <c r="R1234" i="31"/>
  <c r="T1233" i="31"/>
  <c r="S1233" i="31"/>
  <c r="R1233" i="31"/>
  <c r="T1232" i="31"/>
  <c r="S1232" i="31"/>
  <c r="R1232" i="31"/>
  <c r="T1231" i="31"/>
  <c r="S1231" i="31"/>
  <c r="R1231" i="31"/>
  <c r="T1230" i="31"/>
  <c r="S1230" i="31"/>
  <c r="R1230" i="31"/>
  <c r="T1229" i="31"/>
  <c r="S1229" i="31"/>
  <c r="R1229" i="31"/>
  <c r="T1228" i="31"/>
  <c r="S1228" i="31"/>
  <c r="R1228" i="31"/>
  <c r="T1227" i="31"/>
  <c r="S1227" i="31"/>
  <c r="R1227" i="31"/>
  <c r="T1226" i="31"/>
  <c r="S1226" i="31"/>
  <c r="R1226" i="31"/>
  <c r="T1225" i="31"/>
  <c r="S1225" i="31"/>
  <c r="R1225" i="31"/>
  <c r="T1224" i="31"/>
  <c r="S1224" i="31"/>
  <c r="R1224" i="31"/>
  <c r="T1223" i="31"/>
  <c r="S1223" i="31"/>
  <c r="R1223" i="31"/>
  <c r="T1222" i="31"/>
  <c r="S1222" i="31"/>
  <c r="R1222" i="31"/>
  <c r="T1221" i="31"/>
  <c r="S1221" i="31"/>
  <c r="R1221" i="31"/>
  <c r="T1220" i="31"/>
  <c r="S1220" i="31"/>
  <c r="R1220" i="31"/>
  <c r="T1219" i="31"/>
  <c r="S1219" i="31"/>
  <c r="R1219" i="31"/>
  <c r="T1218" i="31"/>
  <c r="S1218" i="31"/>
  <c r="R1218" i="31"/>
  <c r="T1217" i="31"/>
  <c r="S1217" i="31"/>
  <c r="R1217" i="31"/>
  <c r="T1216" i="31"/>
  <c r="S1216" i="31"/>
  <c r="R1216" i="31"/>
  <c r="T1215" i="31"/>
  <c r="S1215" i="31"/>
  <c r="R1215" i="31"/>
  <c r="T1214" i="31"/>
  <c r="S1214" i="31"/>
  <c r="R1214" i="31"/>
  <c r="T1213" i="31"/>
  <c r="S1213" i="31"/>
  <c r="R1213" i="31"/>
  <c r="T1212" i="31"/>
  <c r="S1212" i="31"/>
  <c r="R1212" i="31"/>
  <c r="T1211" i="31"/>
  <c r="S1211" i="31"/>
  <c r="R1211" i="31"/>
  <c r="T1210" i="31"/>
  <c r="S1210" i="31"/>
  <c r="R1210" i="31"/>
  <c r="T1209" i="31"/>
  <c r="S1209" i="31"/>
  <c r="R1209" i="31"/>
  <c r="T1208" i="31"/>
  <c r="S1208" i="31"/>
  <c r="R1208" i="31"/>
  <c r="T1207" i="31"/>
  <c r="S1207" i="31"/>
  <c r="R1207" i="31"/>
  <c r="T1206" i="31"/>
  <c r="S1206" i="31"/>
  <c r="R1206" i="31"/>
  <c r="T1205" i="31"/>
  <c r="S1205" i="31"/>
  <c r="R1205" i="31"/>
  <c r="T1204" i="31"/>
  <c r="S1204" i="31"/>
  <c r="R1204" i="31"/>
  <c r="T1203" i="31"/>
  <c r="S1203" i="31"/>
  <c r="R1203" i="31"/>
  <c r="T1202" i="31"/>
  <c r="S1202" i="31"/>
  <c r="R1202" i="31"/>
  <c r="T1201" i="31"/>
  <c r="S1201" i="31"/>
  <c r="R1201" i="31"/>
  <c r="T1200" i="31"/>
  <c r="S1200" i="31"/>
  <c r="R1200" i="31"/>
  <c r="T1199" i="31"/>
  <c r="S1199" i="31"/>
  <c r="R1199" i="31"/>
  <c r="T1198" i="31"/>
  <c r="S1198" i="31"/>
  <c r="R1198" i="31"/>
  <c r="T1197" i="31"/>
  <c r="S1197" i="31"/>
  <c r="R1197" i="31"/>
  <c r="T1196" i="31"/>
  <c r="S1196" i="31"/>
  <c r="R1196" i="31"/>
  <c r="T1195" i="31"/>
  <c r="S1195" i="31"/>
  <c r="R1195" i="31"/>
  <c r="T1194" i="31"/>
  <c r="S1194" i="31"/>
  <c r="R1194" i="31"/>
  <c r="T1193" i="31"/>
  <c r="S1193" i="31"/>
  <c r="R1193" i="31"/>
  <c r="T1192" i="31"/>
  <c r="S1192" i="31"/>
  <c r="R1192" i="31"/>
  <c r="T1191" i="31"/>
  <c r="S1191" i="31"/>
  <c r="R1191" i="31"/>
  <c r="T1190" i="31"/>
  <c r="S1190" i="31"/>
  <c r="P1190" i="31" s="1"/>
  <c r="I1190" i="31" s="1"/>
  <c r="R1190" i="31"/>
  <c r="T1189" i="31"/>
  <c r="S1189" i="31"/>
  <c r="R1189" i="31"/>
  <c r="T1188" i="31"/>
  <c r="S1188" i="31"/>
  <c r="R1188" i="31"/>
  <c r="T1187" i="31"/>
  <c r="S1187" i="31"/>
  <c r="R1187" i="31"/>
  <c r="T1186" i="31"/>
  <c r="S1186" i="31"/>
  <c r="R1186" i="31"/>
  <c r="T1185" i="31"/>
  <c r="S1185" i="31"/>
  <c r="R1185" i="31"/>
  <c r="T1184" i="31"/>
  <c r="S1184" i="31"/>
  <c r="R1184" i="31"/>
  <c r="T1183" i="31"/>
  <c r="S1183" i="31"/>
  <c r="R1183" i="31"/>
  <c r="T1182" i="31"/>
  <c r="S1182" i="31"/>
  <c r="R1182" i="31"/>
  <c r="T1181" i="31"/>
  <c r="S1181" i="31"/>
  <c r="R1181" i="31"/>
  <c r="T1180" i="31"/>
  <c r="S1180" i="31"/>
  <c r="R1180" i="31"/>
  <c r="T1179" i="31"/>
  <c r="S1179" i="31"/>
  <c r="R1179" i="31"/>
  <c r="T1178" i="31"/>
  <c r="S1178" i="31"/>
  <c r="R1178" i="31"/>
  <c r="T1177" i="31"/>
  <c r="S1177" i="31"/>
  <c r="R1177" i="31"/>
  <c r="T1176" i="31"/>
  <c r="S1176" i="31"/>
  <c r="R1176" i="31"/>
  <c r="T1175" i="31"/>
  <c r="S1175" i="31"/>
  <c r="R1175" i="31"/>
  <c r="T1174" i="31"/>
  <c r="S1174" i="31"/>
  <c r="R1174" i="31"/>
  <c r="T1173" i="31"/>
  <c r="S1173" i="31"/>
  <c r="R1173" i="31"/>
  <c r="T1172" i="31"/>
  <c r="S1172" i="31"/>
  <c r="R1172" i="31"/>
  <c r="T1171" i="31"/>
  <c r="S1171" i="31"/>
  <c r="R1171" i="31"/>
  <c r="T1170" i="31"/>
  <c r="S1170" i="31"/>
  <c r="R1170" i="31"/>
  <c r="T1169" i="31"/>
  <c r="S1169" i="31"/>
  <c r="R1169" i="31"/>
  <c r="P1169" i="31" s="1"/>
  <c r="I1169" i="31" s="1"/>
  <c r="T1168" i="31"/>
  <c r="S1168" i="31"/>
  <c r="R1168" i="31"/>
  <c r="T1167" i="31"/>
  <c r="S1167" i="31"/>
  <c r="R1167" i="31"/>
  <c r="T1166" i="31"/>
  <c r="S1166" i="31"/>
  <c r="R1166" i="31"/>
  <c r="T1165" i="31"/>
  <c r="S1165" i="31"/>
  <c r="R1165" i="31"/>
  <c r="T1164" i="31"/>
  <c r="S1164" i="31"/>
  <c r="R1164" i="31"/>
  <c r="T1163" i="31"/>
  <c r="S1163" i="31"/>
  <c r="R1163" i="31"/>
  <c r="T1162" i="31"/>
  <c r="S1162" i="31"/>
  <c r="R1162" i="31"/>
  <c r="T1161" i="31"/>
  <c r="S1161" i="31"/>
  <c r="R1161" i="31"/>
  <c r="T1160" i="31"/>
  <c r="S1160" i="31"/>
  <c r="R1160" i="31"/>
  <c r="T1159" i="31"/>
  <c r="S1159" i="31"/>
  <c r="R1159" i="31"/>
  <c r="T1158" i="31"/>
  <c r="S1158" i="31"/>
  <c r="R1158" i="31"/>
  <c r="T1157" i="31"/>
  <c r="S1157" i="31"/>
  <c r="R1157" i="31"/>
  <c r="T1156" i="31"/>
  <c r="S1156" i="31"/>
  <c r="R1156" i="31"/>
  <c r="T1155" i="31"/>
  <c r="S1155" i="31"/>
  <c r="R1155" i="31"/>
  <c r="T1154" i="31"/>
  <c r="S1154" i="31"/>
  <c r="R1154" i="31"/>
  <c r="T1153" i="31"/>
  <c r="S1153" i="31"/>
  <c r="R1153" i="31"/>
  <c r="T1152" i="31"/>
  <c r="S1152" i="31"/>
  <c r="R1152" i="31"/>
  <c r="T1151" i="31"/>
  <c r="S1151" i="31"/>
  <c r="R1151" i="31"/>
  <c r="T1150" i="31"/>
  <c r="S1150" i="31"/>
  <c r="R1150" i="31"/>
  <c r="T1149" i="31"/>
  <c r="S1149" i="31"/>
  <c r="R1149" i="31"/>
  <c r="T1148" i="31"/>
  <c r="S1148" i="31"/>
  <c r="R1148" i="31"/>
  <c r="T1147" i="31"/>
  <c r="S1147" i="31"/>
  <c r="R1147" i="31"/>
  <c r="T1146" i="31"/>
  <c r="S1146" i="31"/>
  <c r="R1146" i="31"/>
  <c r="T1145" i="31"/>
  <c r="S1145" i="31"/>
  <c r="R1145" i="31"/>
  <c r="T1144" i="31"/>
  <c r="S1144" i="31"/>
  <c r="R1144" i="31"/>
  <c r="T1143" i="31"/>
  <c r="S1143" i="31"/>
  <c r="R1143" i="31"/>
  <c r="T1142" i="31"/>
  <c r="S1142" i="31"/>
  <c r="R1142" i="31"/>
  <c r="T1141" i="31"/>
  <c r="S1141" i="31"/>
  <c r="R1141" i="31"/>
  <c r="T1140" i="31"/>
  <c r="S1140" i="31"/>
  <c r="R1140" i="31"/>
  <c r="T1139" i="31"/>
  <c r="S1139" i="31"/>
  <c r="R1139" i="31"/>
  <c r="T1138" i="31"/>
  <c r="S1138" i="31"/>
  <c r="R1138" i="31"/>
  <c r="T1137" i="31"/>
  <c r="S1137" i="31"/>
  <c r="R1137" i="31"/>
  <c r="T1136" i="31"/>
  <c r="S1136" i="31"/>
  <c r="R1136" i="31"/>
  <c r="T1135" i="31"/>
  <c r="S1135" i="31"/>
  <c r="R1135" i="31"/>
  <c r="T1134" i="31"/>
  <c r="S1134" i="31"/>
  <c r="R1134" i="31"/>
  <c r="T1133" i="31"/>
  <c r="S1133" i="31"/>
  <c r="R1133" i="31"/>
  <c r="T1132" i="31"/>
  <c r="S1132" i="31"/>
  <c r="R1132" i="31"/>
  <c r="T1131" i="31"/>
  <c r="S1131" i="31"/>
  <c r="R1131" i="31"/>
  <c r="T1130" i="31"/>
  <c r="S1130" i="31"/>
  <c r="R1130" i="31"/>
  <c r="T1129" i="31"/>
  <c r="S1129" i="31"/>
  <c r="R1129" i="31"/>
  <c r="T1128" i="31"/>
  <c r="S1128" i="31"/>
  <c r="R1128" i="31"/>
  <c r="T1127" i="31"/>
  <c r="S1127" i="31"/>
  <c r="R1127" i="31"/>
  <c r="T1126" i="31"/>
  <c r="S1126" i="31"/>
  <c r="R1126" i="31"/>
  <c r="T1125" i="31"/>
  <c r="S1125" i="31"/>
  <c r="R1125" i="31"/>
  <c r="T1124" i="31"/>
  <c r="S1124" i="31"/>
  <c r="R1124" i="31"/>
  <c r="T1123" i="31"/>
  <c r="S1123" i="31"/>
  <c r="T998" i="31"/>
  <c r="S998" i="31"/>
  <c r="R999" i="31"/>
  <c r="R998" i="31"/>
  <c r="R997" i="31"/>
  <c r="T1116" i="31"/>
  <c r="S1116" i="31"/>
  <c r="R1116" i="31"/>
  <c r="T1115" i="31"/>
  <c r="S1115" i="31"/>
  <c r="R1115" i="31"/>
  <c r="T1114" i="31"/>
  <c r="S1114" i="31"/>
  <c r="R1114" i="31"/>
  <c r="T1113" i="31"/>
  <c r="S1113" i="31"/>
  <c r="R1113" i="31"/>
  <c r="T1112" i="31"/>
  <c r="S1112" i="31"/>
  <c r="R1112" i="31"/>
  <c r="T1111" i="31"/>
  <c r="S1111" i="31"/>
  <c r="R1111" i="31"/>
  <c r="T1110" i="31"/>
  <c r="S1110" i="31"/>
  <c r="R1110" i="31"/>
  <c r="T1109" i="31"/>
  <c r="S1109" i="31"/>
  <c r="R1109" i="31"/>
  <c r="T1108" i="31"/>
  <c r="S1108" i="31"/>
  <c r="R1108" i="31"/>
  <c r="T1107" i="31"/>
  <c r="S1107" i="31"/>
  <c r="R1107" i="31"/>
  <c r="T1106" i="31"/>
  <c r="S1106" i="31"/>
  <c r="R1106" i="31"/>
  <c r="T1105" i="31"/>
  <c r="S1105" i="31"/>
  <c r="R1105" i="31"/>
  <c r="T1104" i="31"/>
  <c r="S1104" i="31"/>
  <c r="R1104" i="31"/>
  <c r="T1103" i="31"/>
  <c r="S1103" i="31"/>
  <c r="R1103" i="31"/>
  <c r="T1102" i="31"/>
  <c r="S1102" i="31"/>
  <c r="R1102" i="31"/>
  <c r="T1101" i="31"/>
  <c r="S1101" i="31"/>
  <c r="R1101" i="31"/>
  <c r="T1100" i="31"/>
  <c r="S1100" i="31"/>
  <c r="R1100" i="31"/>
  <c r="T1099" i="31"/>
  <c r="S1099" i="31"/>
  <c r="R1099" i="31"/>
  <c r="T1098" i="31"/>
  <c r="S1098" i="31"/>
  <c r="R1098" i="31"/>
  <c r="T1097" i="31"/>
  <c r="S1097" i="31"/>
  <c r="R1097" i="31"/>
  <c r="T1096" i="31"/>
  <c r="S1096" i="31"/>
  <c r="R1096" i="31"/>
  <c r="T1095" i="31"/>
  <c r="S1095" i="31"/>
  <c r="R1095" i="31"/>
  <c r="T1094" i="31"/>
  <c r="S1094" i="31"/>
  <c r="R1094" i="31"/>
  <c r="T1093" i="31"/>
  <c r="S1093" i="31"/>
  <c r="R1093" i="31"/>
  <c r="T1092" i="31"/>
  <c r="S1092" i="31"/>
  <c r="R1092" i="31"/>
  <c r="T1091" i="31"/>
  <c r="S1091" i="31"/>
  <c r="R1091" i="31"/>
  <c r="T1090" i="31"/>
  <c r="S1090" i="31"/>
  <c r="R1090" i="31"/>
  <c r="T1089" i="31"/>
  <c r="S1089" i="31"/>
  <c r="R1089" i="31"/>
  <c r="T1088" i="31"/>
  <c r="S1088" i="31"/>
  <c r="R1088" i="31"/>
  <c r="T1087" i="31"/>
  <c r="S1087" i="31"/>
  <c r="R1087" i="31"/>
  <c r="T1086" i="31"/>
  <c r="S1086" i="31"/>
  <c r="R1086" i="31"/>
  <c r="T1085" i="31"/>
  <c r="S1085" i="31"/>
  <c r="R1085" i="31"/>
  <c r="T1084" i="31"/>
  <c r="S1084" i="31"/>
  <c r="R1084" i="31"/>
  <c r="T1083" i="31"/>
  <c r="S1083" i="31"/>
  <c r="R1083" i="31"/>
  <c r="T1082" i="31"/>
  <c r="S1082" i="31"/>
  <c r="R1082" i="31"/>
  <c r="T1081" i="31"/>
  <c r="S1081" i="31"/>
  <c r="R1081" i="31"/>
  <c r="T1080" i="31"/>
  <c r="S1080" i="31"/>
  <c r="R1080" i="31"/>
  <c r="T1079" i="31"/>
  <c r="S1079" i="31"/>
  <c r="R1079" i="31"/>
  <c r="T1078" i="31"/>
  <c r="S1078" i="31"/>
  <c r="R1078" i="31"/>
  <c r="T1077" i="31"/>
  <c r="S1077" i="31"/>
  <c r="R1077" i="31"/>
  <c r="T1076" i="31"/>
  <c r="S1076" i="31"/>
  <c r="R1076" i="31"/>
  <c r="T1075" i="31"/>
  <c r="S1075" i="31"/>
  <c r="R1075" i="31"/>
  <c r="T1074" i="31"/>
  <c r="S1074" i="31"/>
  <c r="R1074" i="31"/>
  <c r="T1073" i="31"/>
  <c r="S1073" i="31"/>
  <c r="R1073" i="31"/>
  <c r="T1072" i="31"/>
  <c r="S1072" i="31"/>
  <c r="R1072" i="31"/>
  <c r="T1071" i="31"/>
  <c r="S1071" i="31"/>
  <c r="R1071" i="31"/>
  <c r="T1070" i="31"/>
  <c r="S1070" i="31"/>
  <c r="R1070" i="31"/>
  <c r="T1069" i="31"/>
  <c r="S1069" i="31"/>
  <c r="R1069" i="31"/>
  <c r="T1068" i="31"/>
  <c r="S1068" i="31"/>
  <c r="R1068" i="31"/>
  <c r="T1067" i="31"/>
  <c r="S1067" i="31"/>
  <c r="R1067" i="31"/>
  <c r="T1066" i="31"/>
  <c r="S1066" i="31"/>
  <c r="R1066" i="31"/>
  <c r="T1065" i="31"/>
  <c r="S1065" i="31"/>
  <c r="R1065" i="31"/>
  <c r="T1064" i="31"/>
  <c r="S1064" i="31"/>
  <c r="R1064" i="31"/>
  <c r="T1063" i="31"/>
  <c r="S1063" i="31"/>
  <c r="R1063" i="31"/>
  <c r="T1062" i="31"/>
  <c r="S1062" i="31"/>
  <c r="R1062" i="31"/>
  <c r="T1061" i="31"/>
  <c r="S1061" i="31"/>
  <c r="R1061" i="31"/>
  <c r="T1060" i="31"/>
  <c r="S1060" i="31"/>
  <c r="R1060" i="31"/>
  <c r="T1059" i="31"/>
  <c r="S1059" i="31"/>
  <c r="R1059" i="31"/>
  <c r="T1058" i="31"/>
  <c r="S1058" i="31"/>
  <c r="R1058" i="31"/>
  <c r="T1057" i="31"/>
  <c r="S1057" i="31"/>
  <c r="R1057" i="31"/>
  <c r="T1056" i="31"/>
  <c r="S1056" i="31"/>
  <c r="R1056" i="31"/>
  <c r="T1055" i="31"/>
  <c r="S1055" i="31"/>
  <c r="R1055" i="31"/>
  <c r="T1054" i="31"/>
  <c r="S1054" i="31"/>
  <c r="R1054" i="31"/>
  <c r="T1053" i="31"/>
  <c r="S1053" i="31"/>
  <c r="R1053" i="31"/>
  <c r="T1052" i="31"/>
  <c r="S1052" i="31"/>
  <c r="R1052" i="31"/>
  <c r="T1051" i="31"/>
  <c r="S1051" i="31"/>
  <c r="R1051" i="31"/>
  <c r="T1050" i="31"/>
  <c r="S1050" i="31"/>
  <c r="R1050" i="31"/>
  <c r="T1049" i="31"/>
  <c r="S1049" i="31"/>
  <c r="R1049" i="31"/>
  <c r="T1048" i="31"/>
  <c r="S1048" i="31"/>
  <c r="R1048" i="31"/>
  <c r="T1047" i="31"/>
  <c r="S1047" i="31"/>
  <c r="R1047" i="31"/>
  <c r="T1046" i="31"/>
  <c r="S1046" i="31"/>
  <c r="R1046" i="31"/>
  <c r="T1045" i="31"/>
  <c r="S1045" i="31"/>
  <c r="R1045" i="31"/>
  <c r="T1044" i="31"/>
  <c r="S1044" i="31"/>
  <c r="R1044" i="31"/>
  <c r="T1043" i="31"/>
  <c r="S1043" i="31"/>
  <c r="R1043" i="31"/>
  <c r="T1042" i="31"/>
  <c r="S1042" i="31"/>
  <c r="R1042" i="31"/>
  <c r="T1041" i="31"/>
  <c r="S1041" i="31"/>
  <c r="R1041" i="31"/>
  <c r="T1040" i="31"/>
  <c r="S1040" i="31"/>
  <c r="R1040" i="31"/>
  <c r="T1039" i="31"/>
  <c r="S1039" i="31"/>
  <c r="R1039" i="31"/>
  <c r="T1038" i="31"/>
  <c r="S1038" i="31"/>
  <c r="R1038" i="31"/>
  <c r="T1037" i="31"/>
  <c r="S1037" i="31"/>
  <c r="R1037" i="31"/>
  <c r="T1036" i="31"/>
  <c r="S1036" i="31"/>
  <c r="R1036" i="31"/>
  <c r="T1035" i="31"/>
  <c r="S1035" i="31"/>
  <c r="R1035" i="31"/>
  <c r="T1034" i="31"/>
  <c r="S1034" i="31"/>
  <c r="R1034" i="31"/>
  <c r="T1033" i="31"/>
  <c r="S1033" i="31"/>
  <c r="R1033" i="31"/>
  <c r="T1032" i="31"/>
  <c r="S1032" i="31"/>
  <c r="R1032" i="31"/>
  <c r="T1031" i="31"/>
  <c r="S1031" i="31"/>
  <c r="R1031" i="31"/>
  <c r="T1030" i="31"/>
  <c r="S1030" i="31"/>
  <c r="R1030" i="31"/>
  <c r="T1029" i="31"/>
  <c r="S1029" i="31"/>
  <c r="R1029" i="31"/>
  <c r="T1028" i="31"/>
  <c r="S1028" i="31"/>
  <c r="R1028" i="31"/>
  <c r="T1027" i="31"/>
  <c r="S1027" i="31"/>
  <c r="R1027" i="31"/>
  <c r="T1026" i="31"/>
  <c r="S1026" i="31"/>
  <c r="R1026" i="31"/>
  <c r="T1025" i="31"/>
  <c r="S1025" i="31"/>
  <c r="R1025" i="31"/>
  <c r="T1024" i="31"/>
  <c r="S1024" i="31"/>
  <c r="R1024" i="31"/>
  <c r="T1023" i="31"/>
  <c r="S1023" i="31"/>
  <c r="R1023" i="31"/>
  <c r="T1022" i="31"/>
  <c r="S1022" i="31"/>
  <c r="R1022" i="31"/>
  <c r="T1021" i="31"/>
  <c r="S1021" i="31"/>
  <c r="R1021" i="31"/>
  <c r="T1020" i="31"/>
  <c r="S1020" i="31"/>
  <c r="R1020" i="31"/>
  <c r="T1019" i="31"/>
  <c r="S1019" i="31"/>
  <c r="R1019" i="31"/>
  <c r="T1018" i="31"/>
  <c r="S1018" i="31"/>
  <c r="R1018" i="31"/>
  <c r="T1017" i="31"/>
  <c r="S1017" i="31"/>
  <c r="R1017" i="31"/>
  <c r="T1016" i="31"/>
  <c r="S1016" i="31"/>
  <c r="R1016" i="31"/>
  <c r="T1015" i="31"/>
  <c r="S1015" i="31"/>
  <c r="R1015" i="31"/>
  <c r="T1014" i="31"/>
  <c r="S1014" i="31"/>
  <c r="R1014" i="31"/>
  <c r="T1013" i="31"/>
  <c r="S1013" i="31"/>
  <c r="R1013" i="31"/>
  <c r="T1012" i="31"/>
  <c r="S1012" i="31"/>
  <c r="R1012" i="31"/>
  <c r="T1011" i="31"/>
  <c r="S1011" i="31"/>
  <c r="R1011" i="31"/>
  <c r="T1010" i="31"/>
  <c r="S1010" i="31"/>
  <c r="R1010" i="31"/>
  <c r="T1009" i="31"/>
  <c r="S1009" i="31"/>
  <c r="R1009" i="31"/>
  <c r="T1008" i="31"/>
  <c r="S1008" i="31"/>
  <c r="R1008" i="31"/>
  <c r="T1007" i="31"/>
  <c r="S1007" i="31"/>
  <c r="R1007" i="31"/>
  <c r="T1006" i="31"/>
  <c r="S1006" i="31"/>
  <c r="R1006" i="31"/>
  <c r="T1005" i="31"/>
  <c r="S1005" i="31"/>
  <c r="R1005" i="31"/>
  <c r="T1004" i="31"/>
  <c r="S1004" i="31"/>
  <c r="R1004" i="31"/>
  <c r="T1003" i="31"/>
  <c r="S1003" i="31"/>
  <c r="R1003" i="31"/>
  <c r="T1002" i="31"/>
  <c r="S1002" i="31"/>
  <c r="R1002" i="31"/>
  <c r="T1001" i="31"/>
  <c r="P1001" i="31" s="1"/>
  <c r="I1001" i="31" s="1"/>
  <c r="S1001" i="31"/>
  <c r="R1001" i="31"/>
  <c r="T1000" i="31"/>
  <c r="S1000" i="31"/>
  <c r="R1000" i="31"/>
  <c r="T999" i="31"/>
  <c r="S999" i="31"/>
  <c r="T997" i="31"/>
  <c r="S997" i="31"/>
  <c r="T874" i="31"/>
  <c r="T873" i="31"/>
  <c r="S874" i="31"/>
  <c r="S873" i="31"/>
  <c r="R874" i="31"/>
  <c r="R873" i="31"/>
  <c r="T992" i="31"/>
  <c r="S992" i="31"/>
  <c r="R992" i="31"/>
  <c r="T991" i="31"/>
  <c r="S991" i="31"/>
  <c r="R991" i="31"/>
  <c r="T990" i="31"/>
  <c r="S990" i="31"/>
  <c r="R990" i="31"/>
  <c r="T989" i="31"/>
  <c r="S989" i="31"/>
  <c r="R989" i="31"/>
  <c r="T988" i="31"/>
  <c r="S988" i="31"/>
  <c r="R988" i="31"/>
  <c r="T987" i="31"/>
  <c r="S987" i="31"/>
  <c r="R987" i="31"/>
  <c r="T986" i="31"/>
  <c r="S986" i="31"/>
  <c r="R986" i="31"/>
  <c r="T985" i="31"/>
  <c r="S985" i="31"/>
  <c r="R985" i="31"/>
  <c r="T984" i="31"/>
  <c r="S984" i="31"/>
  <c r="R984" i="31"/>
  <c r="T983" i="31"/>
  <c r="S983" i="31"/>
  <c r="R983" i="31"/>
  <c r="T982" i="31"/>
  <c r="S982" i="31"/>
  <c r="R982" i="31"/>
  <c r="T981" i="31"/>
  <c r="S981" i="31"/>
  <c r="R981" i="31"/>
  <c r="T980" i="31"/>
  <c r="S980" i="31"/>
  <c r="R980" i="31"/>
  <c r="T979" i="31"/>
  <c r="S979" i="31"/>
  <c r="R979" i="31"/>
  <c r="T978" i="31"/>
  <c r="S978" i="31"/>
  <c r="R978" i="31"/>
  <c r="T977" i="31"/>
  <c r="S977" i="31"/>
  <c r="R977" i="31"/>
  <c r="T976" i="31"/>
  <c r="S976" i="31"/>
  <c r="R976" i="31"/>
  <c r="T975" i="31"/>
  <c r="S975" i="31"/>
  <c r="R975" i="31"/>
  <c r="T974" i="31"/>
  <c r="S974" i="31"/>
  <c r="R974" i="31"/>
  <c r="T973" i="31"/>
  <c r="S973" i="31"/>
  <c r="R973" i="31"/>
  <c r="T972" i="31"/>
  <c r="S972" i="31"/>
  <c r="R972" i="31"/>
  <c r="T971" i="31"/>
  <c r="S971" i="31"/>
  <c r="R971" i="31"/>
  <c r="T970" i="31"/>
  <c r="S970" i="31"/>
  <c r="R970" i="31"/>
  <c r="T969" i="31"/>
  <c r="S969" i="31"/>
  <c r="R969" i="31"/>
  <c r="T968" i="31"/>
  <c r="S968" i="31"/>
  <c r="R968" i="31"/>
  <c r="T967" i="31"/>
  <c r="S967" i="31"/>
  <c r="R967" i="31"/>
  <c r="T966" i="31"/>
  <c r="S966" i="31"/>
  <c r="R966" i="31"/>
  <c r="T965" i="31"/>
  <c r="S965" i="31"/>
  <c r="R965" i="31"/>
  <c r="T964" i="31"/>
  <c r="S964" i="31"/>
  <c r="R964" i="31"/>
  <c r="T963" i="31"/>
  <c r="S963" i="31"/>
  <c r="R963" i="31"/>
  <c r="T962" i="31"/>
  <c r="S962" i="31"/>
  <c r="R962" i="31"/>
  <c r="T961" i="31"/>
  <c r="S961" i="31"/>
  <c r="R961" i="31"/>
  <c r="T960" i="31"/>
  <c r="S960" i="31"/>
  <c r="R960" i="31"/>
  <c r="T959" i="31"/>
  <c r="S959" i="31"/>
  <c r="R959" i="31"/>
  <c r="T958" i="31"/>
  <c r="S958" i="31"/>
  <c r="R958" i="31"/>
  <c r="T957" i="31"/>
  <c r="S957" i="31"/>
  <c r="R957" i="31"/>
  <c r="T956" i="31"/>
  <c r="S956" i="31"/>
  <c r="R956" i="31"/>
  <c r="T955" i="31"/>
  <c r="S955" i="31"/>
  <c r="R955" i="31"/>
  <c r="T954" i="31"/>
  <c r="S954" i="31"/>
  <c r="R954" i="31"/>
  <c r="T953" i="31"/>
  <c r="S953" i="31"/>
  <c r="R953" i="31"/>
  <c r="T952" i="31"/>
  <c r="S952" i="31"/>
  <c r="R952" i="31"/>
  <c r="T951" i="31"/>
  <c r="S951" i="31"/>
  <c r="R951" i="31"/>
  <c r="T950" i="31"/>
  <c r="S950" i="31"/>
  <c r="R950" i="31"/>
  <c r="T949" i="31"/>
  <c r="S949" i="31"/>
  <c r="R949" i="31"/>
  <c r="T948" i="31"/>
  <c r="S948" i="31"/>
  <c r="R948" i="31"/>
  <c r="T947" i="31"/>
  <c r="S947" i="31"/>
  <c r="R947" i="31"/>
  <c r="T946" i="31"/>
  <c r="S946" i="31"/>
  <c r="R946" i="31"/>
  <c r="T945" i="31"/>
  <c r="S945" i="31"/>
  <c r="R945" i="31"/>
  <c r="T944" i="31"/>
  <c r="S944" i="31"/>
  <c r="R944" i="31"/>
  <c r="T943" i="31"/>
  <c r="S943" i="31"/>
  <c r="R943" i="31"/>
  <c r="T942" i="31"/>
  <c r="S942" i="31"/>
  <c r="R942" i="31"/>
  <c r="T941" i="31"/>
  <c r="S941" i="31"/>
  <c r="R941" i="31"/>
  <c r="T940" i="31"/>
  <c r="S940" i="31"/>
  <c r="R940" i="31"/>
  <c r="T939" i="31"/>
  <c r="S939" i="31"/>
  <c r="R939" i="31"/>
  <c r="T938" i="31"/>
  <c r="S938" i="31"/>
  <c r="R938" i="31"/>
  <c r="T937" i="31"/>
  <c r="S937" i="31"/>
  <c r="R937" i="31"/>
  <c r="T936" i="31"/>
  <c r="S936" i="31"/>
  <c r="R936" i="31"/>
  <c r="T935" i="31"/>
  <c r="S935" i="31"/>
  <c r="R935" i="31"/>
  <c r="T934" i="31"/>
  <c r="S934" i="31"/>
  <c r="R934" i="31"/>
  <c r="T933" i="31"/>
  <c r="S933" i="31"/>
  <c r="R933" i="31"/>
  <c r="T932" i="31"/>
  <c r="S932" i="31"/>
  <c r="R932" i="31"/>
  <c r="T931" i="31"/>
  <c r="S931" i="31"/>
  <c r="R931" i="31"/>
  <c r="T930" i="31"/>
  <c r="S930" i="31"/>
  <c r="R930" i="31"/>
  <c r="T929" i="31"/>
  <c r="S929" i="31"/>
  <c r="R929" i="31"/>
  <c r="T928" i="31"/>
  <c r="S928" i="31"/>
  <c r="R928" i="31"/>
  <c r="T927" i="31"/>
  <c r="S927" i="31"/>
  <c r="R927" i="31"/>
  <c r="T926" i="31"/>
  <c r="S926" i="31"/>
  <c r="R926" i="31"/>
  <c r="T925" i="31"/>
  <c r="S925" i="31"/>
  <c r="R925" i="31"/>
  <c r="T924" i="31"/>
  <c r="S924" i="31"/>
  <c r="R924" i="31"/>
  <c r="T923" i="31"/>
  <c r="S923" i="31"/>
  <c r="R923" i="31"/>
  <c r="T922" i="31"/>
  <c r="S922" i="31"/>
  <c r="R922" i="31"/>
  <c r="T921" i="31"/>
  <c r="S921" i="31"/>
  <c r="R921" i="31"/>
  <c r="T920" i="31"/>
  <c r="S920" i="31"/>
  <c r="R920" i="31"/>
  <c r="T919" i="31"/>
  <c r="S919" i="31"/>
  <c r="R919" i="31"/>
  <c r="T918" i="31"/>
  <c r="S918" i="31"/>
  <c r="R918" i="31"/>
  <c r="T917" i="31"/>
  <c r="S917" i="31"/>
  <c r="R917" i="31"/>
  <c r="T916" i="31"/>
  <c r="S916" i="31"/>
  <c r="R916" i="31"/>
  <c r="T915" i="31"/>
  <c r="S915" i="31"/>
  <c r="R915" i="31"/>
  <c r="T914" i="31"/>
  <c r="S914" i="31"/>
  <c r="R914" i="31"/>
  <c r="T913" i="31"/>
  <c r="S913" i="31"/>
  <c r="R913" i="31"/>
  <c r="T912" i="31"/>
  <c r="S912" i="31"/>
  <c r="R912" i="31"/>
  <c r="T911" i="31"/>
  <c r="S911" i="31"/>
  <c r="R911" i="31"/>
  <c r="T910" i="31"/>
  <c r="S910" i="31"/>
  <c r="R910" i="31"/>
  <c r="T909" i="31"/>
  <c r="S909" i="31"/>
  <c r="R909" i="31"/>
  <c r="T908" i="31"/>
  <c r="S908" i="31"/>
  <c r="R908" i="31"/>
  <c r="T907" i="31"/>
  <c r="S907" i="31"/>
  <c r="R907" i="31"/>
  <c r="T906" i="31"/>
  <c r="S906" i="31"/>
  <c r="R906" i="31"/>
  <c r="T905" i="31"/>
  <c r="S905" i="31"/>
  <c r="R905" i="31"/>
  <c r="T904" i="31"/>
  <c r="S904" i="31"/>
  <c r="R904" i="31"/>
  <c r="T903" i="31"/>
  <c r="S903" i="31"/>
  <c r="R903" i="31"/>
  <c r="T902" i="31"/>
  <c r="S902" i="31"/>
  <c r="R902" i="31"/>
  <c r="T901" i="31"/>
  <c r="S901" i="31"/>
  <c r="R901" i="31"/>
  <c r="T900" i="31"/>
  <c r="S900" i="31"/>
  <c r="R900" i="31"/>
  <c r="T899" i="31"/>
  <c r="S899" i="31"/>
  <c r="R899" i="31"/>
  <c r="T898" i="31"/>
  <c r="S898" i="31"/>
  <c r="R898" i="31"/>
  <c r="T897" i="31"/>
  <c r="S897" i="31"/>
  <c r="R897" i="31"/>
  <c r="T896" i="31"/>
  <c r="S896" i="31"/>
  <c r="R896" i="31"/>
  <c r="T895" i="31"/>
  <c r="S895" i="31"/>
  <c r="R895" i="31"/>
  <c r="T894" i="31"/>
  <c r="S894" i="31"/>
  <c r="R894" i="31"/>
  <c r="T893" i="31"/>
  <c r="S893" i="31"/>
  <c r="R893" i="31"/>
  <c r="T892" i="31"/>
  <c r="S892" i="31"/>
  <c r="R892" i="31"/>
  <c r="T891" i="31"/>
  <c r="S891" i="31"/>
  <c r="R891" i="31"/>
  <c r="T890" i="31"/>
  <c r="S890" i="31"/>
  <c r="R890" i="31"/>
  <c r="T889" i="31"/>
  <c r="S889" i="31"/>
  <c r="R889" i="31"/>
  <c r="T888" i="31"/>
  <c r="S888" i="31"/>
  <c r="R888" i="31"/>
  <c r="T887" i="31"/>
  <c r="S887" i="31"/>
  <c r="R887" i="31"/>
  <c r="T886" i="31"/>
  <c r="S886" i="31"/>
  <c r="R886" i="31"/>
  <c r="T885" i="31"/>
  <c r="S885" i="31"/>
  <c r="R885" i="31"/>
  <c r="T884" i="31"/>
  <c r="S884" i="31"/>
  <c r="R884" i="31"/>
  <c r="T883" i="31"/>
  <c r="S883" i="31"/>
  <c r="R883" i="31"/>
  <c r="T882" i="31"/>
  <c r="S882" i="31"/>
  <c r="R882" i="31"/>
  <c r="T881" i="31"/>
  <c r="S881" i="31"/>
  <c r="R881" i="31"/>
  <c r="T880" i="31"/>
  <c r="S880" i="31"/>
  <c r="R880" i="31"/>
  <c r="T879" i="31"/>
  <c r="S879" i="31"/>
  <c r="R879" i="31"/>
  <c r="T878" i="31"/>
  <c r="S878" i="31"/>
  <c r="R878" i="31"/>
  <c r="T877" i="31"/>
  <c r="S877" i="31"/>
  <c r="R877" i="31"/>
  <c r="T876" i="31"/>
  <c r="S876" i="31"/>
  <c r="R876" i="31"/>
  <c r="T875" i="31"/>
  <c r="S875" i="31"/>
  <c r="R875" i="31"/>
  <c r="T750" i="31"/>
  <c r="T749" i="31"/>
  <c r="S750" i="31"/>
  <c r="S749" i="31"/>
  <c r="R750" i="31"/>
  <c r="R749" i="31"/>
  <c r="T868" i="31"/>
  <c r="S868" i="31"/>
  <c r="R868" i="31"/>
  <c r="T867" i="31"/>
  <c r="S867" i="31"/>
  <c r="R867" i="31"/>
  <c r="T866" i="31"/>
  <c r="S866" i="31"/>
  <c r="R866" i="31"/>
  <c r="T865" i="31"/>
  <c r="S865" i="31"/>
  <c r="R865" i="31"/>
  <c r="T864" i="31"/>
  <c r="S864" i="31"/>
  <c r="R864" i="31"/>
  <c r="T863" i="31"/>
  <c r="S863" i="31"/>
  <c r="R863" i="31"/>
  <c r="T862" i="31"/>
  <c r="S862" i="31"/>
  <c r="R862" i="31"/>
  <c r="T861" i="31"/>
  <c r="S861" i="31"/>
  <c r="R861" i="31"/>
  <c r="T860" i="31"/>
  <c r="S860" i="31"/>
  <c r="R860" i="31"/>
  <c r="T859" i="31"/>
  <c r="S859" i="31"/>
  <c r="R859" i="31"/>
  <c r="T858" i="31"/>
  <c r="S858" i="31"/>
  <c r="R858" i="31"/>
  <c r="T857" i="31"/>
  <c r="S857" i="31"/>
  <c r="R857" i="31"/>
  <c r="T856" i="31"/>
  <c r="S856" i="31"/>
  <c r="R856" i="31"/>
  <c r="T855" i="31"/>
  <c r="S855" i="31"/>
  <c r="R855" i="31"/>
  <c r="T854" i="31"/>
  <c r="S854" i="31"/>
  <c r="R854" i="31"/>
  <c r="T853" i="31"/>
  <c r="S853" i="31"/>
  <c r="R853" i="31"/>
  <c r="T852" i="31"/>
  <c r="S852" i="31"/>
  <c r="R852" i="31"/>
  <c r="T851" i="31"/>
  <c r="S851" i="31"/>
  <c r="R851" i="31"/>
  <c r="T850" i="31"/>
  <c r="S850" i="31"/>
  <c r="R850" i="31"/>
  <c r="T849" i="31"/>
  <c r="S849" i="31"/>
  <c r="R849" i="31"/>
  <c r="T848" i="31"/>
  <c r="S848" i="31"/>
  <c r="R848" i="31"/>
  <c r="T847" i="31"/>
  <c r="S847" i="31"/>
  <c r="R847" i="31"/>
  <c r="T846" i="31"/>
  <c r="S846" i="31"/>
  <c r="R846" i="31"/>
  <c r="T845" i="31"/>
  <c r="S845" i="31"/>
  <c r="R845" i="31"/>
  <c r="T844" i="31"/>
  <c r="S844" i="31"/>
  <c r="R844" i="31"/>
  <c r="T843" i="31"/>
  <c r="S843" i="31"/>
  <c r="R843" i="31"/>
  <c r="T842" i="31"/>
  <c r="S842" i="31"/>
  <c r="R842" i="31"/>
  <c r="T841" i="31"/>
  <c r="S841" i="31"/>
  <c r="R841" i="31"/>
  <c r="T840" i="31"/>
  <c r="S840" i="31"/>
  <c r="R840" i="31"/>
  <c r="T839" i="31"/>
  <c r="S839" i="31"/>
  <c r="R839" i="31"/>
  <c r="T838" i="31"/>
  <c r="S838" i="31"/>
  <c r="R838" i="31"/>
  <c r="T837" i="31"/>
  <c r="S837" i="31"/>
  <c r="R837" i="31"/>
  <c r="T836" i="31"/>
  <c r="S836" i="31"/>
  <c r="R836" i="31"/>
  <c r="T835" i="31"/>
  <c r="S835" i="31"/>
  <c r="R835" i="31"/>
  <c r="T834" i="31"/>
  <c r="S834" i="31"/>
  <c r="R834" i="31"/>
  <c r="T833" i="31"/>
  <c r="S833" i="31"/>
  <c r="R833" i="31"/>
  <c r="T832" i="31"/>
  <c r="S832" i="31"/>
  <c r="R832" i="31"/>
  <c r="T831" i="31"/>
  <c r="S831" i="31"/>
  <c r="R831" i="31"/>
  <c r="T830" i="31"/>
  <c r="S830" i="31"/>
  <c r="R830" i="31"/>
  <c r="T829" i="31"/>
  <c r="S829" i="31"/>
  <c r="R829" i="31"/>
  <c r="T828" i="31"/>
  <c r="S828" i="31"/>
  <c r="R828" i="31"/>
  <c r="T827" i="31"/>
  <c r="S827" i="31"/>
  <c r="R827" i="31"/>
  <c r="T826" i="31"/>
  <c r="S826" i="31"/>
  <c r="R826" i="31"/>
  <c r="T825" i="31"/>
  <c r="S825" i="31"/>
  <c r="R825" i="31"/>
  <c r="T824" i="31"/>
  <c r="S824" i="31"/>
  <c r="R824" i="31"/>
  <c r="T823" i="31"/>
  <c r="S823" i="31"/>
  <c r="R823" i="31"/>
  <c r="T822" i="31"/>
  <c r="S822" i="31"/>
  <c r="R822" i="31"/>
  <c r="T821" i="31"/>
  <c r="S821" i="31"/>
  <c r="R821" i="31"/>
  <c r="T820" i="31"/>
  <c r="S820" i="31"/>
  <c r="R820" i="31"/>
  <c r="T819" i="31"/>
  <c r="S819" i="31"/>
  <c r="R819" i="31"/>
  <c r="T818" i="31"/>
  <c r="S818" i="31"/>
  <c r="R818" i="31"/>
  <c r="T817" i="31"/>
  <c r="S817" i="31"/>
  <c r="R817" i="31"/>
  <c r="T816" i="31"/>
  <c r="S816" i="31"/>
  <c r="R816" i="31"/>
  <c r="T815" i="31"/>
  <c r="S815" i="31"/>
  <c r="R815" i="31"/>
  <c r="T814" i="31"/>
  <c r="S814" i="31"/>
  <c r="R814" i="31"/>
  <c r="T813" i="31"/>
  <c r="S813" i="31"/>
  <c r="R813" i="31"/>
  <c r="T812" i="31"/>
  <c r="S812" i="31"/>
  <c r="R812" i="31"/>
  <c r="T811" i="31"/>
  <c r="S811" i="31"/>
  <c r="R811" i="31"/>
  <c r="T810" i="31"/>
  <c r="S810" i="31"/>
  <c r="R810" i="31"/>
  <c r="T809" i="31"/>
  <c r="S809" i="31"/>
  <c r="R809" i="31"/>
  <c r="T808" i="31"/>
  <c r="S808" i="31"/>
  <c r="R808" i="31"/>
  <c r="T807" i="31"/>
  <c r="S807" i="31"/>
  <c r="R807" i="31"/>
  <c r="T806" i="31"/>
  <c r="S806" i="31"/>
  <c r="R806" i="31"/>
  <c r="T805" i="31"/>
  <c r="S805" i="31"/>
  <c r="R805" i="31"/>
  <c r="T804" i="31"/>
  <c r="S804" i="31"/>
  <c r="R804" i="31"/>
  <c r="T803" i="31"/>
  <c r="S803" i="31"/>
  <c r="R803" i="31"/>
  <c r="T802" i="31"/>
  <c r="S802" i="31"/>
  <c r="R802" i="31"/>
  <c r="T801" i="31"/>
  <c r="S801" i="31"/>
  <c r="R801" i="31"/>
  <c r="T800" i="31"/>
  <c r="S800" i="31"/>
  <c r="R800" i="31"/>
  <c r="T799" i="31"/>
  <c r="S799" i="31"/>
  <c r="R799" i="31"/>
  <c r="T798" i="31"/>
  <c r="S798" i="31"/>
  <c r="R798" i="31"/>
  <c r="T797" i="31"/>
  <c r="S797" i="31"/>
  <c r="R797" i="31"/>
  <c r="T796" i="31"/>
  <c r="S796" i="31"/>
  <c r="R796" i="31"/>
  <c r="T795" i="31"/>
  <c r="S795" i="31"/>
  <c r="R795" i="31"/>
  <c r="T794" i="31"/>
  <c r="S794" i="31"/>
  <c r="R794" i="31"/>
  <c r="T793" i="31"/>
  <c r="S793" i="31"/>
  <c r="R793" i="31"/>
  <c r="T792" i="31"/>
  <c r="S792" i="31"/>
  <c r="R792" i="31"/>
  <c r="T791" i="31"/>
  <c r="S791" i="31"/>
  <c r="R791" i="31"/>
  <c r="T790" i="31"/>
  <c r="S790" i="31"/>
  <c r="R790" i="31"/>
  <c r="T789" i="31"/>
  <c r="S789" i="31"/>
  <c r="R789" i="31"/>
  <c r="T788" i="31"/>
  <c r="S788" i="31"/>
  <c r="R788" i="31"/>
  <c r="T787" i="31"/>
  <c r="S787" i="31"/>
  <c r="R787" i="31"/>
  <c r="T786" i="31"/>
  <c r="S786" i="31"/>
  <c r="R786" i="31"/>
  <c r="T785" i="31"/>
  <c r="S785" i="31"/>
  <c r="R785" i="31"/>
  <c r="T784" i="31"/>
  <c r="S784" i="31"/>
  <c r="R784" i="31"/>
  <c r="T783" i="31"/>
  <c r="S783" i="31"/>
  <c r="R783" i="31"/>
  <c r="T782" i="31"/>
  <c r="S782" i="31"/>
  <c r="R782" i="31"/>
  <c r="T781" i="31"/>
  <c r="S781" i="31"/>
  <c r="R781" i="31"/>
  <c r="T780" i="31"/>
  <c r="S780" i="31"/>
  <c r="R780" i="31"/>
  <c r="T779" i="31"/>
  <c r="S779" i="31"/>
  <c r="R779" i="31"/>
  <c r="T778" i="31"/>
  <c r="S778" i="31"/>
  <c r="R778" i="31"/>
  <c r="T777" i="31"/>
  <c r="S777" i="31"/>
  <c r="R777" i="31"/>
  <c r="T776" i="31"/>
  <c r="S776" i="31"/>
  <c r="R776" i="31"/>
  <c r="T775" i="31"/>
  <c r="S775" i="31"/>
  <c r="R775" i="31"/>
  <c r="T774" i="31"/>
  <c r="S774" i="31"/>
  <c r="R774" i="31"/>
  <c r="T773" i="31"/>
  <c r="S773" i="31"/>
  <c r="R773" i="31"/>
  <c r="T772" i="31"/>
  <c r="S772" i="31"/>
  <c r="R772" i="31"/>
  <c r="T771" i="31"/>
  <c r="S771" i="31"/>
  <c r="R771" i="31"/>
  <c r="T770" i="31"/>
  <c r="S770" i="31"/>
  <c r="R770" i="31"/>
  <c r="T769" i="31"/>
  <c r="S769" i="31"/>
  <c r="R769" i="31"/>
  <c r="T768" i="31"/>
  <c r="S768" i="31"/>
  <c r="R768" i="31"/>
  <c r="T767" i="31"/>
  <c r="S767" i="31"/>
  <c r="R767" i="31"/>
  <c r="T766" i="31"/>
  <c r="S766" i="31"/>
  <c r="R766" i="31"/>
  <c r="T765" i="31"/>
  <c r="S765" i="31"/>
  <c r="R765" i="31"/>
  <c r="T764" i="31"/>
  <c r="S764" i="31"/>
  <c r="R764" i="31"/>
  <c r="T763" i="31"/>
  <c r="S763" i="31"/>
  <c r="R763" i="31"/>
  <c r="T762" i="31"/>
  <c r="S762" i="31"/>
  <c r="R762" i="31"/>
  <c r="T761" i="31"/>
  <c r="S761" i="31"/>
  <c r="R761" i="31"/>
  <c r="T760" i="31"/>
  <c r="S760" i="31"/>
  <c r="R760" i="31"/>
  <c r="T759" i="31"/>
  <c r="S759" i="31"/>
  <c r="R759" i="31"/>
  <c r="T758" i="31"/>
  <c r="S758" i="31"/>
  <c r="R758" i="31"/>
  <c r="T757" i="31"/>
  <c r="S757" i="31"/>
  <c r="R757" i="31"/>
  <c r="T756" i="31"/>
  <c r="S756" i="31"/>
  <c r="R756" i="31"/>
  <c r="T755" i="31"/>
  <c r="S755" i="31"/>
  <c r="R755" i="31"/>
  <c r="T754" i="31"/>
  <c r="S754" i="31"/>
  <c r="R754" i="31"/>
  <c r="T753" i="31"/>
  <c r="S753" i="31"/>
  <c r="R753" i="31"/>
  <c r="T752" i="31"/>
  <c r="S752" i="31"/>
  <c r="R752" i="31"/>
  <c r="T751" i="31"/>
  <c r="S751" i="31"/>
  <c r="R751" i="31"/>
  <c r="T626" i="31"/>
  <c r="T625" i="31"/>
  <c r="S626" i="31"/>
  <c r="S625" i="31"/>
  <c r="R626" i="31"/>
  <c r="R625" i="31"/>
  <c r="T744" i="31"/>
  <c r="S744" i="31"/>
  <c r="R744" i="31"/>
  <c r="T743" i="31"/>
  <c r="S743" i="31"/>
  <c r="R743" i="31"/>
  <c r="T742" i="31"/>
  <c r="S742" i="31"/>
  <c r="R742" i="31"/>
  <c r="T741" i="31"/>
  <c r="S741" i="31"/>
  <c r="R741" i="31"/>
  <c r="T740" i="31"/>
  <c r="S740" i="31"/>
  <c r="R740" i="31"/>
  <c r="T739" i="31"/>
  <c r="S739" i="31"/>
  <c r="R739" i="31"/>
  <c r="T738" i="31"/>
  <c r="S738" i="31"/>
  <c r="R738" i="31"/>
  <c r="T737" i="31"/>
  <c r="S737" i="31"/>
  <c r="R737" i="31"/>
  <c r="T736" i="31"/>
  <c r="S736" i="31"/>
  <c r="R736" i="31"/>
  <c r="T735" i="31"/>
  <c r="S735" i="31"/>
  <c r="R735" i="31"/>
  <c r="T734" i="31"/>
  <c r="S734" i="31"/>
  <c r="R734" i="31"/>
  <c r="T733" i="31"/>
  <c r="S733" i="31"/>
  <c r="R733" i="31"/>
  <c r="T732" i="31"/>
  <c r="S732" i="31"/>
  <c r="R732" i="31"/>
  <c r="T731" i="31"/>
  <c r="S731" i="31"/>
  <c r="R731" i="31"/>
  <c r="T730" i="31"/>
  <c r="S730" i="31"/>
  <c r="R730" i="31"/>
  <c r="T729" i="31"/>
  <c r="S729" i="31"/>
  <c r="R729" i="31"/>
  <c r="T728" i="31"/>
  <c r="S728" i="31"/>
  <c r="R728" i="31"/>
  <c r="T727" i="31"/>
  <c r="S727" i="31"/>
  <c r="R727" i="31"/>
  <c r="T726" i="31"/>
  <c r="S726" i="31"/>
  <c r="R726" i="31"/>
  <c r="T725" i="31"/>
  <c r="S725" i="31"/>
  <c r="R725" i="31"/>
  <c r="T724" i="31"/>
  <c r="S724" i="31"/>
  <c r="R724" i="31"/>
  <c r="T723" i="31"/>
  <c r="S723" i="31"/>
  <c r="R723" i="31"/>
  <c r="T722" i="31"/>
  <c r="S722" i="31"/>
  <c r="R722" i="31"/>
  <c r="T721" i="31"/>
  <c r="S721" i="31"/>
  <c r="R721" i="31"/>
  <c r="T720" i="31"/>
  <c r="S720" i="31"/>
  <c r="R720" i="31"/>
  <c r="T719" i="31"/>
  <c r="S719" i="31"/>
  <c r="R719" i="31"/>
  <c r="T718" i="31"/>
  <c r="S718" i="31"/>
  <c r="R718" i="31"/>
  <c r="T717" i="31"/>
  <c r="S717" i="31"/>
  <c r="R717" i="31"/>
  <c r="T716" i="31"/>
  <c r="S716" i="31"/>
  <c r="R716" i="31"/>
  <c r="T715" i="31"/>
  <c r="S715" i="31"/>
  <c r="R715" i="31"/>
  <c r="T714" i="31"/>
  <c r="S714" i="31"/>
  <c r="R714" i="31"/>
  <c r="T713" i="31"/>
  <c r="S713" i="31"/>
  <c r="R713" i="31"/>
  <c r="T712" i="31"/>
  <c r="S712" i="31"/>
  <c r="R712" i="31"/>
  <c r="T711" i="31"/>
  <c r="S711" i="31"/>
  <c r="R711" i="31"/>
  <c r="T710" i="31"/>
  <c r="S710" i="31"/>
  <c r="R710" i="31"/>
  <c r="T709" i="31"/>
  <c r="S709" i="31"/>
  <c r="R709" i="31"/>
  <c r="T708" i="31"/>
  <c r="S708" i="31"/>
  <c r="R708" i="31"/>
  <c r="T707" i="31"/>
  <c r="S707" i="31"/>
  <c r="R707" i="31"/>
  <c r="T706" i="31"/>
  <c r="S706" i="31"/>
  <c r="R706" i="31"/>
  <c r="T705" i="31"/>
  <c r="S705" i="31"/>
  <c r="R705" i="31"/>
  <c r="T704" i="31"/>
  <c r="S704" i="31"/>
  <c r="R704" i="31"/>
  <c r="T703" i="31"/>
  <c r="S703" i="31"/>
  <c r="R703" i="31"/>
  <c r="T702" i="31"/>
  <c r="S702" i="31"/>
  <c r="R702" i="31"/>
  <c r="T701" i="31"/>
  <c r="S701" i="31"/>
  <c r="R701" i="31"/>
  <c r="T700" i="31"/>
  <c r="S700" i="31"/>
  <c r="R700" i="31"/>
  <c r="T699" i="31"/>
  <c r="S699" i="31"/>
  <c r="R699" i="31"/>
  <c r="T698" i="31"/>
  <c r="S698" i="31"/>
  <c r="R698" i="31"/>
  <c r="T697" i="31"/>
  <c r="S697" i="31"/>
  <c r="R697" i="31"/>
  <c r="T696" i="31"/>
  <c r="S696" i="31"/>
  <c r="R696" i="31"/>
  <c r="T695" i="31"/>
  <c r="S695" i="31"/>
  <c r="R695" i="31"/>
  <c r="T694" i="31"/>
  <c r="S694" i="31"/>
  <c r="R694" i="31"/>
  <c r="T693" i="31"/>
  <c r="S693" i="31"/>
  <c r="R693" i="31"/>
  <c r="T692" i="31"/>
  <c r="S692" i="31"/>
  <c r="R692" i="31"/>
  <c r="T691" i="31"/>
  <c r="S691" i="31"/>
  <c r="R691" i="31"/>
  <c r="T690" i="31"/>
  <c r="S690" i="31"/>
  <c r="R690" i="31"/>
  <c r="T689" i="31"/>
  <c r="S689" i="31"/>
  <c r="R689" i="31"/>
  <c r="T688" i="31"/>
  <c r="S688" i="31"/>
  <c r="R688" i="31"/>
  <c r="T687" i="31"/>
  <c r="S687" i="31"/>
  <c r="R687" i="31"/>
  <c r="T686" i="31"/>
  <c r="S686" i="31"/>
  <c r="R686" i="31"/>
  <c r="T685" i="31"/>
  <c r="S685" i="31"/>
  <c r="R685" i="31"/>
  <c r="T684" i="31"/>
  <c r="S684" i="31"/>
  <c r="R684" i="31"/>
  <c r="T683" i="31"/>
  <c r="S683" i="31"/>
  <c r="R683" i="31"/>
  <c r="T682" i="31"/>
  <c r="S682" i="31"/>
  <c r="R682" i="31"/>
  <c r="T681" i="31"/>
  <c r="S681" i="31"/>
  <c r="R681" i="31"/>
  <c r="T680" i="31"/>
  <c r="S680" i="31"/>
  <c r="R680" i="31"/>
  <c r="T679" i="31"/>
  <c r="S679" i="31"/>
  <c r="R679" i="31"/>
  <c r="T678" i="31"/>
  <c r="S678" i="31"/>
  <c r="R678" i="31"/>
  <c r="T677" i="31"/>
  <c r="S677" i="31"/>
  <c r="R677" i="31"/>
  <c r="T676" i="31"/>
  <c r="S676" i="31"/>
  <c r="R676" i="31"/>
  <c r="T675" i="31"/>
  <c r="S675" i="31"/>
  <c r="R675" i="31"/>
  <c r="T674" i="31"/>
  <c r="S674" i="31"/>
  <c r="R674" i="31"/>
  <c r="T673" i="31"/>
  <c r="S673" i="31"/>
  <c r="R673" i="31"/>
  <c r="T672" i="31"/>
  <c r="S672" i="31"/>
  <c r="R672" i="31"/>
  <c r="T671" i="31"/>
  <c r="S671" i="31"/>
  <c r="R671" i="31"/>
  <c r="T670" i="31"/>
  <c r="S670" i="31"/>
  <c r="R670" i="31"/>
  <c r="T669" i="31"/>
  <c r="S669" i="31"/>
  <c r="R669" i="31"/>
  <c r="T668" i="31"/>
  <c r="S668" i="31"/>
  <c r="R668" i="31"/>
  <c r="T667" i="31"/>
  <c r="S667" i="31"/>
  <c r="R667" i="31"/>
  <c r="T666" i="31"/>
  <c r="S666" i="31"/>
  <c r="R666" i="31"/>
  <c r="T665" i="31"/>
  <c r="S665" i="31"/>
  <c r="R665" i="31"/>
  <c r="T664" i="31"/>
  <c r="S664" i="31"/>
  <c r="R664" i="31"/>
  <c r="T663" i="31"/>
  <c r="S663" i="31"/>
  <c r="R663" i="31"/>
  <c r="T662" i="31"/>
  <c r="S662" i="31"/>
  <c r="R662" i="31"/>
  <c r="T661" i="31"/>
  <c r="S661" i="31"/>
  <c r="R661" i="31"/>
  <c r="T660" i="31"/>
  <c r="S660" i="31"/>
  <c r="R660" i="31"/>
  <c r="T659" i="31"/>
  <c r="S659" i="31"/>
  <c r="R659" i="31"/>
  <c r="T658" i="31"/>
  <c r="S658" i="31"/>
  <c r="R658" i="31"/>
  <c r="T657" i="31"/>
  <c r="S657" i="31"/>
  <c r="R657" i="31"/>
  <c r="T656" i="31"/>
  <c r="S656" i="31"/>
  <c r="R656" i="31"/>
  <c r="T655" i="31"/>
  <c r="S655" i="31"/>
  <c r="R655" i="31"/>
  <c r="T654" i="31"/>
  <c r="S654" i="31"/>
  <c r="R654" i="31"/>
  <c r="T653" i="31"/>
  <c r="S653" i="31"/>
  <c r="R653" i="31"/>
  <c r="T652" i="31"/>
  <c r="S652" i="31"/>
  <c r="R652" i="31"/>
  <c r="T651" i="31"/>
  <c r="S651" i="31"/>
  <c r="R651" i="31"/>
  <c r="T650" i="31"/>
  <c r="S650" i="31"/>
  <c r="R650" i="31"/>
  <c r="T649" i="31"/>
  <c r="S649" i="31"/>
  <c r="R649" i="31"/>
  <c r="T648" i="31"/>
  <c r="S648" i="31"/>
  <c r="R648" i="31"/>
  <c r="T647" i="31"/>
  <c r="S647" i="31"/>
  <c r="R647" i="31"/>
  <c r="T646" i="31"/>
  <c r="S646" i="31"/>
  <c r="R646" i="31"/>
  <c r="T645" i="31"/>
  <c r="S645" i="31"/>
  <c r="R645" i="31"/>
  <c r="T644" i="31"/>
  <c r="S644" i="31"/>
  <c r="R644" i="31"/>
  <c r="T643" i="31"/>
  <c r="S643" i="31"/>
  <c r="R643" i="31"/>
  <c r="T642" i="31"/>
  <c r="S642" i="31"/>
  <c r="R642" i="31"/>
  <c r="T641" i="31"/>
  <c r="S641" i="31"/>
  <c r="R641" i="31"/>
  <c r="T640" i="31"/>
  <c r="S640" i="31"/>
  <c r="R640" i="31"/>
  <c r="T639" i="31"/>
  <c r="S639" i="31"/>
  <c r="R639" i="31"/>
  <c r="T638" i="31"/>
  <c r="S638" i="31"/>
  <c r="R638" i="31"/>
  <c r="T637" i="31"/>
  <c r="S637" i="31"/>
  <c r="R637" i="31"/>
  <c r="T636" i="31"/>
  <c r="S636" i="31"/>
  <c r="R636" i="31"/>
  <c r="T635" i="31"/>
  <c r="S635" i="31"/>
  <c r="R635" i="31"/>
  <c r="T634" i="31"/>
  <c r="S634" i="31"/>
  <c r="R634" i="31"/>
  <c r="T633" i="31"/>
  <c r="S633" i="31"/>
  <c r="R633" i="31"/>
  <c r="T632" i="31"/>
  <c r="S632" i="31"/>
  <c r="R632" i="31"/>
  <c r="T631" i="31"/>
  <c r="S631" i="31"/>
  <c r="R631" i="31"/>
  <c r="T630" i="31"/>
  <c r="S630" i="31"/>
  <c r="R630" i="31"/>
  <c r="T629" i="31"/>
  <c r="S629" i="31"/>
  <c r="R629" i="31"/>
  <c r="T628" i="31"/>
  <c r="S628" i="31"/>
  <c r="R628" i="31"/>
  <c r="T627" i="31"/>
  <c r="S627" i="31"/>
  <c r="R627" i="31"/>
  <c r="R503" i="31"/>
  <c r="R502" i="31"/>
  <c r="R501" i="31"/>
  <c r="T504" i="31"/>
  <c r="T503" i="31"/>
  <c r="T502" i="31"/>
  <c r="T501" i="31"/>
  <c r="T620" i="31"/>
  <c r="T619" i="31"/>
  <c r="T618" i="31"/>
  <c r="T617" i="31"/>
  <c r="T616" i="31"/>
  <c r="T615" i="31"/>
  <c r="T614" i="31"/>
  <c r="T613" i="31"/>
  <c r="T612" i="31"/>
  <c r="T611" i="31"/>
  <c r="T610" i="31"/>
  <c r="T609" i="31"/>
  <c r="T608" i="31"/>
  <c r="T607" i="31"/>
  <c r="T606" i="31"/>
  <c r="T605" i="31"/>
  <c r="T604" i="31"/>
  <c r="T603" i="31"/>
  <c r="T602" i="31"/>
  <c r="T601" i="31"/>
  <c r="T600" i="31"/>
  <c r="T599" i="31"/>
  <c r="T598" i="31"/>
  <c r="T597" i="31"/>
  <c r="T596" i="31"/>
  <c r="T595" i="31"/>
  <c r="T594" i="31"/>
  <c r="T593" i="31"/>
  <c r="T592" i="31"/>
  <c r="T591" i="31"/>
  <c r="T590" i="31"/>
  <c r="T589" i="31"/>
  <c r="T588" i="31"/>
  <c r="T587" i="31"/>
  <c r="T586" i="31"/>
  <c r="T585" i="31"/>
  <c r="T584" i="31"/>
  <c r="T583" i="31"/>
  <c r="T582" i="31"/>
  <c r="T581" i="31"/>
  <c r="T580" i="31"/>
  <c r="T579" i="31"/>
  <c r="T578" i="31"/>
  <c r="T577" i="31"/>
  <c r="T576" i="31"/>
  <c r="T575" i="31"/>
  <c r="T574" i="31"/>
  <c r="T573" i="31"/>
  <c r="T572" i="31"/>
  <c r="T571" i="31"/>
  <c r="T570" i="31"/>
  <c r="T569" i="31"/>
  <c r="T568" i="31"/>
  <c r="T567" i="31"/>
  <c r="T566" i="31"/>
  <c r="T565" i="31"/>
  <c r="T564" i="31"/>
  <c r="T563" i="31"/>
  <c r="T562" i="31"/>
  <c r="T561" i="31"/>
  <c r="T560" i="31"/>
  <c r="T559" i="31"/>
  <c r="T558" i="31"/>
  <c r="T557" i="31"/>
  <c r="T556" i="31"/>
  <c r="T555" i="31"/>
  <c r="T554" i="31"/>
  <c r="T553" i="31"/>
  <c r="T552" i="31"/>
  <c r="T551" i="31"/>
  <c r="T550" i="31"/>
  <c r="T549" i="31"/>
  <c r="T548" i="31"/>
  <c r="T547" i="31"/>
  <c r="T546" i="31"/>
  <c r="T545" i="31"/>
  <c r="T544" i="31"/>
  <c r="T543" i="31"/>
  <c r="T542" i="31"/>
  <c r="T541" i="31"/>
  <c r="T540" i="31"/>
  <c r="T539" i="31"/>
  <c r="T538" i="31"/>
  <c r="T537" i="31"/>
  <c r="T536" i="31"/>
  <c r="T535" i="31"/>
  <c r="T534" i="31"/>
  <c r="T533" i="31"/>
  <c r="T532" i="31"/>
  <c r="T531" i="31"/>
  <c r="T530" i="31"/>
  <c r="T529" i="31"/>
  <c r="T528" i="31"/>
  <c r="T527" i="31"/>
  <c r="T526" i="31"/>
  <c r="T525" i="31"/>
  <c r="T524" i="31"/>
  <c r="T523" i="31"/>
  <c r="T522" i="31"/>
  <c r="T521" i="31"/>
  <c r="T520" i="31"/>
  <c r="T519" i="31"/>
  <c r="T518" i="31"/>
  <c r="T517" i="31"/>
  <c r="T516" i="31"/>
  <c r="T515" i="31"/>
  <c r="T514" i="31"/>
  <c r="T513" i="31"/>
  <c r="T512" i="31"/>
  <c r="T511" i="31"/>
  <c r="T510" i="31"/>
  <c r="T509" i="31"/>
  <c r="T508" i="31"/>
  <c r="T507" i="31"/>
  <c r="T506" i="31"/>
  <c r="T505" i="31"/>
  <c r="S502" i="31"/>
  <c r="S501" i="31"/>
  <c r="S620" i="31"/>
  <c r="R620" i="31"/>
  <c r="S619" i="31"/>
  <c r="R619" i="31"/>
  <c r="S618" i="31"/>
  <c r="R618" i="31"/>
  <c r="S617" i="31"/>
  <c r="R617" i="31"/>
  <c r="S616" i="31"/>
  <c r="R616" i="31"/>
  <c r="S615" i="31"/>
  <c r="R615" i="31"/>
  <c r="S614" i="31"/>
  <c r="R614" i="31"/>
  <c r="S613" i="31"/>
  <c r="R613" i="31"/>
  <c r="S612" i="31"/>
  <c r="R612" i="31"/>
  <c r="S611" i="31"/>
  <c r="R611" i="31"/>
  <c r="S610" i="31"/>
  <c r="R610" i="31"/>
  <c r="S609" i="31"/>
  <c r="R609" i="31"/>
  <c r="S608" i="31"/>
  <c r="R608" i="31"/>
  <c r="S607" i="31"/>
  <c r="R607" i="31"/>
  <c r="S606" i="31"/>
  <c r="R606" i="31"/>
  <c r="S605" i="31"/>
  <c r="R605" i="31"/>
  <c r="S604" i="31"/>
  <c r="R604" i="31"/>
  <c r="S603" i="31"/>
  <c r="R603" i="31"/>
  <c r="S602" i="31"/>
  <c r="R602" i="31"/>
  <c r="S601" i="31"/>
  <c r="R601" i="31"/>
  <c r="S600" i="31"/>
  <c r="R600" i="31"/>
  <c r="S599" i="31"/>
  <c r="R599" i="31"/>
  <c r="S598" i="31"/>
  <c r="R598" i="31"/>
  <c r="S597" i="31"/>
  <c r="R597" i="31"/>
  <c r="S596" i="31"/>
  <c r="R596" i="31"/>
  <c r="S595" i="31"/>
  <c r="R595" i="31"/>
  <c r="S594" i="31"/>
  <c r="R594" i="31"/>
  <c r="S593" i="31"/>
  <c r="R593" i="31"/>
  <c r="S592" i="31"/>
  <c r="R592" i="31"/>
  <c r="S591" i="31"/>
  <c r="R591" i="31"/>
  <c r="S590" i="31"/>
  <c r="R590" i="31"/>
  <c r="S589" i="31"/>
  <c r="R589" i="31"/>
  <c r="S588" i="31"/>
  <c r="R588" i="31"/>
  <c r="S587" i="31"/>
  <c r="R587" i="31"/>
  <c r="S586" i="31"/>
  <c r="R586" i="31"/>
  <c r="S585" i="31"/>
  <c r="R585" i="31"/>
  <c r="S584" i="31"/>
  <c r="R584" i="31"/>
  <c r="S583" i="31"/>
  <c r="R583" i="31"/>
  <c r="S582" i="31"/>
  <c r="R582" i="31"/>
  <c r="S581" i="31"/>
  <c r="R581" i="31"/>
  <c r="S580" i="31"/>
  <c r="R580" i="31"/>
  <c r="S579" i="31"/>
  <c r="R579" i="31"/>
  <c r="S578" i="31"/>
  <c r="R578" i="31"/>
  <c r="S577" i="31"/>
  <c r="R577" i="31"/>
  <c r="S576" i="31"/>
  <c r="R576" i="31"/>
  <c r="S575" i="31"/>
  <c r="R575" i="31"/>
  <c r="S574" i="31"/>
  <c r="R574" i="31"/>
  <c r="S573" i="31"/>
  <c r="R573" i="31"/>
  <c r="S572" i="31"/>
  <c r="R572" i="31"/>
  <c r="S571" i="31"/>
  <c r="R571" i="31"/>
  <c r="S570" i="31"/>
  <c r="R570" i="31"/>
  <c r="S569" i="31"/>
  <c r="R569" i="31"/>
  <c r="S568" i="31"/>
  <c r="R568" i="31"/>
  <c r="S567" i="31"/>
  <c r="R567" i="31"/>
  <c r="S566" i="31"/>
  <c r="R566" i="31"/>
  <c r="S565" i="31"/>
  <c r="R565" i="31"/>
  <c r="S564" i="31"/>
  <c r="R564" i="31"/>
  <c r="S563" i="31"/>
  <c r="R563" i="31"/>
  <c r="S562" i="31"/>
  <c r="R562" i="31"/>
  <c r="S561" i="31"/>
  <c r="R561" i="31"/>
  <c r="S560" i="31"/>
  <c r="R560" i="31"/>
  <c r="S559" i="31"/>
  <c r="R559" i="31"/>
  <c r="S558" i="31"/>
  <c r="R558" i="31"/>
  <c r="S557" i="31"/>
  <c r="R557" i="31"/>
  <c r="S556" i="31"/>
  <c r="R556" i="31"/>
  <c r="S555" i="31"/>
  <c r="R555" i="31"/>
  <c r="S554" i="31"/>
  <c r="R554" i="31"/>
  <c r="S553" i="31"/>
  <c r="R553" i="31"/>
  <c r="S552" i="31"/>
  <c r="R552" i="31"/>
  <c r="S551" i="31"/>
  <c r="R551" i="31"/>
  <c r="S550" i="31"/>
  <c r="R550" i="31"/>
  <c r="S549" i="31"/>
  <c r="R549" i="31"/>
  <c r="S548" i="31"/>
  <c r="R548" i="31"/>
  <c r="S547" i="31"/>
  <c r="R547" i="31"/>
  <c r="S546" i="31"/>
  <c r="R546" i="31"/>
  <c r="S545" i="31"/>
  <c r="R545" i="31"/>
  <c r="S544" i="31"/>
  <c r="R544" i="31"/>
  <c r="S543" i="31"/>
  <c r="R543" i="31"/>
  <c r="S542" i="31"/>
  <c r="R542" i="31"/>
  <c r="S541" i="31"/>
  <c r="R541" i="31"/>
  <c r="S540" i="31"/>
  <c r="R540" i="31"/>
  <c r="S539" i="31"/>
  <c r="R539" i="31"/>
  <c r="S538" i="31"/>
  <c r="R538" i="31"/>
  <c r="S537" i="31"/>
  <c r="R537" i="31"/>
  <c r="S536" i="31"/>
  <c r="R536" i="31"/>
  <c r="S535" i="31"/>
  <c r="R535" i="31"/>
  <c r="S534" i="31"/>
  <c r="R534" i="31"/>
  <c r="S533" i="31"/>
  <c r="R533" i="31"/>
  <c r="S532" i="31"/>
  <c r="R532" i="31"/>
  <c r="S531" i="31"/>
  <c r="R531" i="31"/>
  <c r="S530" i="31"/>
  <c r="R530" i="31"/>
  <c r="S529" i="31"/>
  <c r="R529" i="31"/>
  <c r="S528" i="31"/>
  <c r="R528" i="31"/>
  <c r="S527" i="31"/>
  <c r="R527" i="31"/>
  <c r="S526" i="31"/>
  <c r="R526" i="31"/>
  <c r="S525" i="31"/>
  <c r="R525" i="31"/>
  <c r="S524" i="31"/>
  <c r="R524" i="31"/>
  <c r="S523" i="31"/>
  <c r="R523" i="31"/>
  <c r="S522" i="31"/>
  <c r="R522" i="31"/>
  <c r="S521" i="31"/>
  <c r="R521" i="31"/>
  <c r="S520" i="31"/>
  <c r="R520" i="31"/>
  <c r="S519" i="31"/>
  <c r="R519" i="31"/>
  <c r="S518" i="31"/>
  <c r="R518" i="31"/>
  <c r="S517" i="31"/>
  <c r="R517" i="31"/>
  <c r="S516" i="31"/>
  <c r="R516" i="31"/>
  <c r="S515" i="31"/>
  <c r="R515" i="31"/>
  <c r="S514" i="31"/>
  <c r="R514" i="31"/>
  <c r="S513" i="31"/>
  <c r="R513" i="31"/>
  <c r="S512" i="31"/>
  <c r="R512" i="31"/>
  <c r="S511" i="31"/>
  <c r="R511" i="31"/>
  <c r="S510" i="31"/>
  <c r="R510" i="31"/>
  <c r="S509" i="31"/>
  <c r="R509" i="31"/>
  <c r="S508" i="31"/>
  <c r="R508" i="31"/>
  <c r="S507" i="31"/>
  <c r="R507" i="31"/>
  <c r="S506" i="31"/>
  <c r="R506" i="31"/>
  <c r="S505" i="31"/>
  <c r="R505" i="31"/>
  <c r="S504" i="31"/>
  <c r="R504" i="31"/>
  <c r="S503" i="31"/>
  <c r="T378" i="31"/>
  <c r="T377" i="31"/>
  <c r="S378" i="31"/>
  <c r="S377" i="31"/>
  <c r="R378" i="31"/>
  <c r="R377" i="31"/>
  <c r="T496" i="31"/>
  <c r="S496" i="31"/>
  <c r="R496" i="31"/>
  <c r="T495" i="31"/>
  <c r="S495" i="31"/>
  <c r="R495" i="31"/>
  <c r="T494" i="31"/>
  <c r="S494" i="31"/>
  <c r="R494" i="31"/>
  <c r="T493" i="31"/>
  <c r="S493" i="31"/>
  <c r="R493" i="31"/>
  <c r="T492" i="31"/>
  <c r="S492" i="31"/>
  <c r="R492" i="31"/>
  <c r="T491" i="31"/>
  <c r="S491" i="31"/>
  <c r="R491" i="31"/>
  <c r="T490" i="31"/>
  <c r="S490" i="31"/>
  <c r="R490" i="31"/>
  <c r="T489" i="31"/>
  <c r="S489" i="31"/>
  <c r="R489" i="31"/>
  <c r="T488" i="31"/>
  <c r="S488" i="31"/>
  <c r="R488" i="31"/>
  <c r="T487" i="31"/>
  <c r="S487" i="31"/>
  <c r="R487" i="31"/>
  <c r="T486" i="31"/>
  <c r="S486" i="31"/>
  <c r="R486" i="31"/>
  <c r="T485" i="31"/>
  <c r="S485" i="31"/>
  <c r="R485" i="31"/>
  <c r="T484" i="31"/>
  <c r="S484" i="31"/>
  <c r="R484" i="31"/>
  <c r="T483" i="31"/>
  <c r="S483" i="31"/>
  <c r="R483" i="31"/>
  <c r="T482" i="31"/>
  <c r="S482" i="31"/>
  <c r="R482" i="31"/>
  <c r="T481" i="31"/>
  <c r="S481" i="31"/>
  <c r="R481" i="31"/>
  <c r="T480" i="31"/>
  <c r="S480" i="31"/>
  <c r="R480" i="31"/>
  <c r="T479" i="31"/>
  <c r="S479" i="31"/>
  <c r="R479" i="31"/>
  <c r="T478" i="31"/>
  <c r="S478" i="31"/>
  <c r="R478" i="31"/>
  <c r="T477" i="31"/>
  <c r="S477" i="31"/>
  <c r="R477" i="31"/>
  <c r="T476" i="31"/>
  <c r="S476" i="31"/>
  <c r="R476" i="31"/>
  <c r="T475" i="31"/>
  <c r="S475" i="31"/>
  <c r="R475" i="31"/>
  <c r="T474" i="31"/>
  <c r="S474" i="31"/>
  <c r="R474" i="31"/>
  <c r="T473" i="31"/>
  <c r="S473" i="31"/>
  <c r="R473" i="31"/>
  <c r="T472" i="31"/>
  <c r="S472" i="31"/>
  <c r="R472" i="31"/>
  <c r="T471" i="31"/>
  <c r="S471" i="31"/>
  <c r="R471" i="31"/>
  <c r="T470" i="31"/>
  <c r="S470" i="31"/>
  <c r="R470" i="31"/>
  <c r="T469" i="31"/>
  <c r="S469" i="31"/>
  <c r="R469" i="31"/>
  <c r="T468" i="31"/>
  <c r="S468" i="31"/>
  <c r="R468" i="31"/>
  <c r="T467" i="31"/>
  <c r="S467" i="31"/>
  <c r="R467" i="31"/>
  <c r="T466" i="31"/>
  <c r="S466" i="31"/>
  <c r="R466" i="31"/>
  <c r="T465" i="31"/>
  <c r="S465" i="31"/>
  <c r="R465" i="31"/>
  <c r="T464" i="31"/>
  <c r="S464" i="31"/>
  <c r="R464" i="31"/>
  <c r="T463" i="31"/>
  <c r="S463" i="31"/>
  <c r="R463" i="31"/>
  <c r="T462" i="31"/>
  <c r="S462" i="31"/>
  <c r="R462" i="31"/>
  <c r="T461" i="31"/>
  <c r="S461" i="31"/>
  <c r="R461" i="31"/>
  <c r="T460" i="31"/>
  <c r="S460" i="31"/>
  <c r="R460" i="31"/>
  <c r="T459" i="31"/>
  <c r="S459" i="31"/>
  <c r="R459" i="31"/>
  <c r="T458" i="31"/>
  <c r="S458" i="31"/>
  <c r="R458" i="31"/>
  <c r="T457" i="31"/>
  <c r="S457" i="31"/>
  <c r="R457" i="31"/>
  <c r="T456" i="31"/>
  <c r="S456" i="31"/>
  <c r="R456" i="31"/>
  <c r="T455" i="31"/>
  <c r="S455" i="31"/>
  <c r="R455" i="31"/>
  <c r="T454" i="31"/>
  <c r="S454" i="31"/>
  <c r="R454" i="31"/>
  <c r="T453" i="31"/>
  <c r="S453" i="31"/>
  <c r="R453" i="31"/>
  <c r="T452" i="31"/>
  <c r="S452" i="31"/>
  <c r="R452" i="31"/>
  <c r="T451" i="31"/>
  <c r="S451" i="31"/>
  <c r="R451" i="31"/>
  <c r="T450" i="31"/>
  <c r="S450" i="31"/>
  <c r="R450" i="31"/>
  <c r="T449" i="31"/>
  <c r="S449" i="31"/>
  <c r="R449" i="31"/>
  <c r="T448" i="31"/>
  <c r="S448" i="31"/>
  <c r="R448" i="31"/>
  <c r="T447" i="31"/>
  <c r="S447" i="31"/>
  <c r="R447" i="31"/>
  <c r="T446" i="31"/>
  <c r="S446" i="31"/>
  <c r="R446" i="31"/>
  <c r="T445" i="31"/>
  <c r="S445" i="31"/>
  <c r="R445" i="31"/>
  <c r="T444" i="31"/>
  <c r="S444" i="31"/>
  <c r="R444" i="31"/>
  <c r="T443" i="31"/>
  <c r="S443" i="31"/>
  <c r="R443" i="31"/>
  <c r="T442" i="31"/>
  <c r="S442" i="31"/>
  <c r="R442" i="31"/>
  <c r="T441" i="31"/>
  <c r="S441" i="31"/>
  <c r="R441" i="31"/>
  <c r="T440" i="31"/>
  <c r="S440" i="31"/>
  <c r="R440" i="31"/>
  <c r="T439" i="31"/>
  <c r="S439" i="31"/>
  <c r="R439" i="31"/>
  <c r="T438" i="31"/>
  <c r="S438" i="31"/>
  <c r="R438" i="31"/>
  <c r="T437" i="31"/>
  <c r="S437" i="31"/>
  <c r="R437" i="31"/>
  <c r="T436" i="31"/>
  <c r="S436" i="31"/>
  <c r="R436" i="31"/>
  <c r="T435" i="31"/>
  <c r="S435" i="31"/>
  <c r="R435" i="31"/>
  <c r="T434" i="31"/>
  <c r="S434" i="31"/>
  <c r="R434" i="31"/>
  <c r="T433" i="31"/>
  <c r="S433" i="31"/>
  <c r="R433" i="31"/>
  <c r="T432" i="31"/>
  <c r="S432" i="31"/>
  <c r="R432" i="31"/>
  <c r="T431" i="31"/>
  <c r="S431" i="31"/>
  <c r="R431" i="31"/>
  <c r="T430" i="31"/>
  <c r="S430" i="31"/>
  <c r="R430" i="31"/>
  <c r="T429" i="31"/>
  <c r="S429" i="31"/>
  <c r="R429" i="31"/>
  <c r="T428" i="31"/>
  <c r="S428" i="31"/>
  <c r="R428" i="31"/>
  <c r="T427" i="31"/>
  <c r="S427" i="31"/>
  <c r="R427" i="31"/>
  <c r="T426" i="31"/>
  <c r="S426" i="31"/>
  <c r="R426" i="31"/>
  <c r="T425" i="31"/>
  <c r="S425" i="31"/>
  <c r="R425" i="31"/>
  <c r="T424" i="31"/>
  <c r="S424" i="31"/>
  <c r="R424" i="31"/>
  <c r="T423" i="31"/>
  <c r="S423" i="31"/>
  <c r="R423" i="31"/>
  <c r="T422" i="31"/>
  <c r="S422" i="31"/>
  <c r="R422" i="31"/>
  <c r="T421" i="31"/>
  <c r="S421" i="31"/>
  <c r="R421" i="31"/>
  <c r="T420" i="31"/>
  <c r="S420" i="31"/>
  <c r="R420" i="31"/>
  <c r="T419" i="31"/>
  <c r="S419" i="31"/>
  <c r="R419" i="31"/>
  <c r="T418" i="31"/>
  <c r="S418" i="31"/>
  <c r="R418" i="31"/>
  <c r="T417" i="31"/>
  <c r="S417" i="31"/>
  <c r="R417" i="31"/>
  <c r="T416" i="31"/>
  <c r="S416" i="31"/>
  <c r="R416" i="31"/>
  <c r="T415" i="31"/>
  <c r="S415" i="31"/>
  <c r="R415" i="31"/>
  <c r="T414" i="31"/>
  <c r="S414" i="31"/>
  <c r="R414" i="31"/>
  <c r="T413" i="31"/>
  <c r="S413" i="31"/>
  <c r="R413" i="31"/>
  <c r="T412" i="31"/>
  <c r="S412" i="31"/>
  <c r="R412" i="31"/>
  <c r="T411" i="31"/>
  <c r="S411" i="31"/>
  <c r="R411" i="31"/>
  <c r="T410" i="31"/>
  <c r="S410" i="31"/>
  <c r="R410" i="31"/>
  <c r="T409" i="31"/>
  <c r="S409" i="31"/>
  <c r="R409" i="31"/>
  <c r="T408" i="31"/>
  <c r="S408" i="31"/>
  <c r="R408" i="31"/>
  <c r="T407" i="31"/>
  <c r="S407" i="31"/>
  <c r="R407" i="31"/>
  <c r="T406" i="31"/>
  <c r="S406" i="31"/>
  <c r="R406" i="31"/>
  <c r="T405" i="31"/>
  <c r="S405" i="31"/>
  <c r="R405" i="31"/>
  <c r="T404" i="31"/>
  <c r="S404" i="31"/>
  <c r="R404" i="31"/>
  <c r="T403" i="31"/>
  <c r="S403" i="31"/>
  <c r="R403" i="31"/>
  <c r="T402" i="31"/>
  <c r="S402" i="31"/>
  <c r="R402" i="31"/>
  <c r="T401" i="31"/>
  <c r="S401" i="31"/>
  <c r="R401" i="31"/>
  <c r="T400" i="31"/>
  <c r="S400" i="31"/>
  <c r="R400" i="31"/>
  <c r="T399" i="31"/>
  <c r="S399" i="31"/>
  <c r="R399" i="31"/>
  <c r="T398" i="31"/>
  <c r="S398" i="31"/>
  <c r="R398" i="31"/>
  <c r="T397" i="31"/>
  <c r="S397" i="31"/>
  <c r="R397" i="31"/>
  <c r="T396" i="31"/>
  <c r="S396" i="31"/>
  <c r="R396" i="31"/>
  <c r="T395" i="31"/>
  <c r="S395" i="31"/>
  <c r="R395" i="31"/>
  <c r="T394" i="31"/>
  <c r="S394" i="31"/>
  <c r="R394" i="31"/>
  <c r="T393" i="31"/>
  <c r="S393" i="31"/>
  <c r="R393" i="31"/>
  <c r="T392" i="31"/>
  <c r="S392" i="31"/>
  <c r="R392" i="31"/>
  <c r="T391" i="31"/>
  <c r="S391" i="31"/>
  <c r="R391" i="31"/>
  <c r="T390" i="31"/>
  <c r="S390" i="31"/>
  <c r="R390" i="31"/>
  <c r="T389" i="31"/>
  <c r="S389" i="31"/>
  <c r="R389" i="31"/>
  <c r="T388" i="31"/>
  <c r="S388" i="31"/>
  <c r="R388" i="31"/>
  <c r="T387" i="31"/>
  <c r="S387" i="31"/>
  <c r="R387" i="31"/>
  <c r="T386" i="31"/>
  <c r="S386" i="31"/>
  <c r="R386" i="31"/>
  <c r="T385" i="31"/>
  <c r="S385" i="31"/>
  <c r="R385" i="31"/>
  <c r="T384" i="31"/>
  <c r="S384" i="31"/>
  <c r="R384" i="31"/>
  <c r="T383" i="31"/>
  <c r="S383" i="31"/>
  <c r="R383" i="31"/>
  <c r="T382" i="31"/>
  <c r="S382" i="31"/>
  <c r="R382" i="31"/>
  <c r="T381" i="31"/>
  <c r="S381" i="31"/>
  <c r="R381" i="31"/>
  <c r="T380" i="31"/>
  <c r="S380" i="31"/>
  <c r="R380" i="31"/>
  <c r="T379" i="31"/>
  <c r="S379" i="31"/>
  <c r="R379" i="31"/>
  <c r="T254" i="31"/>
  <c r="T253" i="31"/>
  <c r="S254" i="31"/>
  <c r="S253" i="31"/>
  <c r="R254" i="31"/>
  <c r="R253" i="31"/>
  <c r="T372" i="31"/>
  <c r="S372" i="31"/>
  <c r="R372" i="31"/>
  <c r="T371" i="31"/>
  <c r="S371" i="31"/>
  <c r="R371" i="31"/>
  <c r="T370" i="31"/>
  <c r="S370" i="31"/>
  <c r="R370" i="31"/>
  <c r="T369" i="31"/>
  <c r="S369" i="31"/>
  <c r="R369" i="31"/>
  <c r="T368" i="31"/>
  <c r="S368" i="31"/>
  <c r="R368" i="31"/>
  <c r="T367" i="31"/>
  <c r="S367" i="31"/>
  <c r="R367" i="31"/>
  <c r="T366" i="31"/>
  <c r="S366" i="31"/>
  <c r="R366" i="31"/>
  <c r="T365" i="31"/>
  <c r="S365" i="31"/>
  <c r="R365" i="31"/>
  <c r="T364" i="31"/>
  <c r="S364" i="31"/>
  <c r="R364" i="31"/>
  <c r="T363" i="31"/>
  <c r="S363" i="31"/>
  <c r="R363" i="31"/>
  <c r="T362" i="31"/>
  <c r="S362" i="31"/>
  <c r="R362" i="31"/>
  <c r="T361" i="31"/>
  <c r="S361" i="31"/>
  <c r="R361" i="31"/>
  <c r="T360" i="31"/>
  <c r="S360" i="31"/>
  <c r="R360" i="31"/>
  <c r="T359" i="31"/>
  <c r="S359" i="31"/>
  <c r="R359" i="31"/>
  <c r="T358" i="31"/>
  <c r="S358" i="31"/>
  <c r="R358" i="31"/>
  <c r="T357" i="31"/>
  <c r="S357" i="31"/>
  <c r="R357" i="31"/>
  <c r="T356" i="31"/>
  <c r="S356" i="31"/>
  <c r="R356" i="31"/>
  <c r="T355" i="31"/>
  <c r="S355" i="31"/>
  <c r="R355" i="31"/>
  <c r="T354" i="31"/>
  <c r="S354" i="31"/>
  <c r="R354" i="31"/>
  <c r="T353" i="31"/>
  <c r="S353" i="31"/>
  <c r="R353" i="31"/>
  <c r="T352" i="31"/>
  <c r="S352" i="31"/>
  <c r="R352" i="31"/>
  <c r="T351" i="31"/>
  <c r="S351" i="31"/>
  <c r="R351" i="31"/>
  <c r="T350" i="31"/>
  <c r="S350" i="31"/>
  <c r="R350" i="31"/>
  <c r="T349" i="31"/>
  <c r="S349" i="31"/>
  <c r="R349" i="31"/>
  <c r="T348" i="31"/>
  <c r="S348" i="31"/>
  <c r="R348" i="31"/>
  <c r="T347" i="31"/>
  <c r="S347" i="31"/>
  <c r="R347" i="31"/>
  <c r="T346" i="31"/>
  <c r="S346" i="31"/>
  <c r="R346" i="31"/>
  <c r="T345" i="31"/>
  <c r="S345" i="31"/>
  <c r="R345" i="31"/>
  <c r="T344" i="31"/>
  <c r="S344" i="31"/>
  <c r="R344" i="31"/>
  <c r="T343" i="31"/>
  <c r="S343" i="31"/>
  <c r="R343" i="31"/>
  <c r="T342" i="31"/>
  <c r="S342" i="31"/>
  <c r="R342" i="31"/>
  <c r="T341" i="31"/>
  <c r="S341" i="31"/>
  <c r="R341" i="31"/>
  <c r="T340" i="31"/>
  <c r="S340" i="31"/>
  <c r="R340" i="31"/>
  <c r="T339" i="31"/>
  <c r="S339" i="31"/>
  <c r="R339" i="31"/>
  <c r="T338" i="31"/>
  <c r="S338" i="31"/>
  <c r="R338" i="31"/>
  <c r="T337" i="31"/>
  <c r="S337" i="31"/>
  <c r="R337" i="31"/>
  <c r="T336" i="31"/>
  <c r="S336" i="31"/>
  <c r="R336" i="31"/>
  <c r="T335" i="31"/>
  <c r="S335" i="31"/>
  <c r="R335" i="31"/>
  <c r="T334" i="31"/>
  <c r="S334" i="31"/>
  <c r="R334" i="31"/>
  <c r="T333" i="31"/>
  <c r="S333" i="31"/>
  <c r="R333" i="31"/>
  <c r="T332" i="31"/>
  <c r="S332" i="31"/>
  <c r="R332" i="31"/>
  <c r="T331" i="31"/>
  <c r="S331" i="31"/>
  <c r="R331" i="31"/>
  <c r="T330" i="31"/>
  <c r="S330" i="31"/>
  <c r="R330" i="31"/>
  <c r="T329" i="31"/>
  <c r="S329" i="31"/>
  <c r="R329" i="31"/>
  <c r="T328" i="31"/>
  <c r="S328" i="31"/>
  <c r="R328" i="31"/>
  <c r="T327" i="31"/>
  <c r="S327" i="31"/>
  <c r="R327" i="31"/>
  <c r="T326" i="31"/>
  <c r="S326" i="31"/>
  <c r="R326" i="31"/>
  <c r="T325" i="31"/>
  <c r="S325" i="31"/>
  <c r="R325" i="31"/>
  <c r="T324" i="31"/>
  <c r="S324" i="31"/>
  <c r="R324" i="31"/>
  <c r="T323" i="31"/>
  <c r="S323" i="31"/>
  <c r="R323" i="31"/>
  <c r="T322" i="31"/>
  <c r="S322" i="31"/>
  <c r="R322" i="31"/>
  <c r="T321" i="31"/>
  <c r="S321" i="31"/>
  <c r="R321" i="31"/>
  <c r="T320" i="31"/>
  <c r="S320" i="31"/>
  <c r="R320" i="31"/>
  <c r="T319" i="31"/>
  <c r="S319" i="31"/>
  <c r="R319" i="31"/>
  <c r="T318" i="31"/>
  <c r="S318" i="31"/>
  <c r="R318" i="31"/>
  <c r="T317" i="31"/>
  <c r="S317" i="31"/>
  <c r="R317" i="31"/>
  <c r="T316" i="31"/>
  <c r="S316" i="31"/>
  <c r="R316" i="31"/>
  <c r="T315" i="31"/>
  <c r="S315" i="31"/>
  <c r="R315" i="31"/>
  <c r="T314" i="31"/>
  <c r="S314" i="31"/>
  <c r="R314" i="31"/>
  <c r="T313" i="31"/>
  <c r="S313" i="31"/>
  <c r="R313" i="31"/>
  <c r="T312" i="31"/>
  <c r="S312" i="31"/>
  <c r="R312" i="31"/>
  <c r="T311" i="31"/>
  <c r="S311" i="31"/>
  <c r="R311" i="31"/>
  <c r="T310" i="31"/>
  <c r="S310" i="31"/>
  <c r="R310" i="31"/>
  <c r="T309" i="31"/>
  <c r="S309" i="31"/>
  <c r="R309" i="31"/>
  <c r="T308" i="31"/>
  <c r="S308" i="31"/>
  <c r="R308" i="31"/>
  <c r="T307" i="31"/>
  <c r="S307" i="31"/>
  <c r="R307" i="31"/>
  <c r="T306" i="31"/>
  <c r="S306" i="31"/>
  <c r="R306" i="31"/>
  <c r="T305" i="31"/>
  <c r="S305" i="31"/>
  <c r="R305" i="31"/>
  <c r="T304" i="31"/>
  <c r="S304" i="31"/>
  <c r="R304" i="31"/>
  <c r="T303" i="31"/>
  <c r="S303" i="31"/>
  <c r="R303" i="31"/>
  <c r="T302" i="31"/>
  <c r="S302" i="31"/>
  <c r="R302" i="31"/>
  <c r="T301" i="31"/>
  <c r="S301" i="31"/>
  <c r="R301" i="31"/>
  <c r="T300" i="31"/>
  <c r="S300" i="31"/>
  <c r="R300" i="31"/>
  <c r="T299" i="31"/>
  <c r="S299" i="31"/>
  <c r="R299" i="31"/>
  <c r="T298" i="31"/>
  <c r="S298" i="31"/>
  <c r="R298" i="31"/>
  <c r="T297" i="31"/>
  <c r="S297" i="31"/>
  <c r="R297" i="31"/>
  <c r="T296" i="31"/>
  <c r="S296" i="31"/>
  <c r="R296" i="31"/>
  <c r="T295" i="31"/>
  <c r="S295" i="31"/>
  <c r="R295" i="31"/>
  <c r="T294" i="31"/>
  <c r="S294" i="31"/>
  <c r="R294" i="31"/>
  <c r="T293" i="31"/>
  <c r="S293" i="31"/>
  <c r="R293" i="31"/>
  <c r="T292" i="31"/>
  <c r="S292" i="31"/>
  <c r="R292" i="31"/>
  <c r="T291" i="31"/>
  <c r="S291" i="31"/>
  <c r="R291" i="31"/>
  <c r="T290" i="31"/>
  <c r="S290" i="31"/>
  <c r="R290" i="31"/>
  <c r="T289" i="31"/>
  <c r="S289" i="31"/>
  <c r="R289" i="31"/>
  <c r="T288" i="31"/>
  <c r="S288" i="31"/>
  <c r="R288" i="31"/>
  <c r="T287" i="31"/>
  <c r="S287" i="31"/>
  <c r="R287" i="31"/>
  <c r="T286" i="31"/>
  <c r="S286" i="31"/>
  <c r="R286" i="31"/>
  <c r="T285" i="31"/>
  <c r="S285" i="31"/>
  <c r="R285" i="31"/>
  <c r="T284" i="31"/>
  <c r="S284" i="31"/>
  <c r="R284" i="31"/>
  <c r="T283" i="31"/>
  <c r="S283" i="31"/>
  <c r="R283" i="31"/>
  <c r="T282" i="31"/>
  <c r="S282" i="31"/>
  <c r="R282" i="31"/>
  <c r="T281" i="31"/>
  <c r="S281" i="31"/>
  <c r="R281" i="31"/>
  <c r="T280" i="31"/>
  <c r="S280" i="31"/>
  <c r="R280" i="31"/>
  <c r="T279" i="31"/>
  <c r="S279" i="31"/>
  <c r="R279" i="31"/>
  <c r="T278" i="31"/>
  <c r="S278" i="31"/>
  <c r="R278" i="31"/>
  <c r="T277" i="31"/>
  <c r="S277" i="31"/>
  <c r="R277" i="31"/>
  <c r="T276" i="31"/>
  <c r="S276" i="31"/>
  <c r="R276" i="31"/>
  <c r="T275" i="31"/>
  <c r="S275" i="31"/>
  <c r="R275" i="31"/>
  <c r="T274" i="31"/>
  <c r="S274" i="31"/>
  <c r="R274" i="31"/>
  <c r="T273" i="31"/>
  <c r="S273" i="31"/>
  <c r="R273" i="31"/>
  <c r="T272" i="31"/>
  <c r="S272" i="31"/>
  <c r="R272" i="31"/>
  <c r="T271" i="31"/>
  <c r="S271" i="31"/>
  <c r="R271" i="31"/>
  <c r="T270" i="31"/>
  <c r="S270" i="31"/>
  <c r="R270" i="31"/>
  <c r="T269" i="31"/>
  <c r="S269" i="31"/>
  <c r="R269" i="31"/>
  <c r="T268" i="31"/>
  <c r="S268" i="31"/>
  <c r="R268" i="31"/>
  <c r="T267" i="31"/>
  <c r="S267" i="31"/>
  <c r="R267" i="31"/>
  <c r="T266" i="31"/>
  <c r="S266" i="31"/>
  <c r="R266" i="31"/>
  <c r="T265" i="31"/>
  <c r="S265" i="31"/>
  <c r="R265" i="31"/>
  <c r="T264" i="31"/>
  <c r="S264" i="31"/>
  <c r="R264" i="31"/>
  <c r="T263" i="31"/>
  <c r="S263" i="31"/>
  <c r="R263" i="31"/>
  <c r="T262" i="31"/>
  <c r="S262" i="31"/>
  <c r="R262" i="31"/>
  <c r="T261" i="31"/>
  <c r="S261" i="31"/>
  <c r="R261" i="31"/>
  <c r="T260" i="31"/>
  <c r="S260" i="31"/>
  <c r="R260" i="31"/>
  <c r="T259" i="31"/>
  <c r="S259" i="31"/>
  <c r="R259" i="31"/>
  <c r="T258" i="31"/>
  <c r="S258" i="31"/>
  <c r="R258" i="31"/>
  <c r="T257" i="31"/>
  <c r="S257" i="31"/>
  <c r="R257" i="31"/>
  <c r="T256" i="31"/>
  <c r="S256" i="31"/>
  <c r="R256" i="31"/>
  <c r="T255" i="31"/>
  <c r="S255" i="31"/>
  <c r="R255" i="31"/>
  <c r="T130" i="31"/>
  <c r="T129" i="31"/>
  <c r="S130" i="31"/>
  <c r="S129" i="31"/>
  <c r="R130" i="31"/>
  <c r="R129" i="31"/>
  <c r="T248" i="31"/>
  <c r="S248" i="31"/>
  <c r="R248" i="31"/>
  <c r="T247" i="31"/>
  <c r="S247" i="31"/>
  <c r="R247" i="31"/>
  <c r="T246" i="31"/>
  <c r="S246" i="31"/>
  <c r="R246" i="31"/>
  <c r="T245" i="31"/>
  <c r="S245" i="31"/>
  <c r="R245" i="31"/>
  <c r="T244" i="31"/>
  <c r="S244" i="31"/>
  <c r="R244" i="31"/>
  <c r="T243" i="31"/>
  <c r="S243" i="31"/>
  <c r="R243" i="31"/>
  <c r="T242" i="31"/>
  <c r="S242" i="31"/>
  <c r="R242" i="31"/>
  <c r="T241" i="31"/>
  <c r="S241" i="31"/>
  <c r="R241" i="31"/>
  <c r="T240" i="31"/>
  <c r="S240" i="31"/>
  <c r="R240" i="31"/>
  <c r="T239" i="31"/>
  <c r="S239" i="31"/>
  <c r="R239" i="31"/>
  <c r="T238" i="31"/>
  <c r="S238" i="31"/>
  <c r="R238" i="31"/>
  <c r="T237" i="31"/>
  <c r="S237" i="31"/>
  <c r="R237" i="31"/>
  <c r="T236" i="31"/>
  <c r="S236" i="31"/>
  <c r="R236" i="31"/>
  <c r="T235" i="31"/>
  <c r="S235" i="31"/>
  <c r="R235" i="31"/>
  <c r="T234" i="31"/>
  <c r="S234" i="31"/>
  <c r="R234" i="31"/>
  <c r="T233" i="31"/>
  <c r="S233" i="31"/>
  <c r="R233" i="31"/>
  <c r="T232" i="31"/>
  <c r="S232" i="31"/>
  <c r="R232" i="31"/>
  <c r="T231" i="31"/>
  <c r="S231" i="31"/>
  <c r="R231" i="31"/>
  <c r="T230" i="31"/>
  <c r="S230" i="31"/>
  <c r="R230" i="31"/>
  <c r="T229" i="31"/>
  <c r="S229" i="31"/>
  <c r="R229" i="31"/>
  <c r="T228" i="31"/>
  <c r="S228" i="31"/>
  <c r="R228" i="31"/>
  <c r="T227" i="31"/>
  <c r="S227" i="31"/>
  <c r="R227" i="31"/>
  <c r="T226" i="31"/>
  <c r="S226" i="31"/>
  <c r="R226" i="31"/>
  <c r="T225" i="31"/>
  <c r="S225" i="31"/>
  <c r="R225" i="31"/>
  <c r="T224" i="31"/>
  <c r="S224" i="31"/>
  <c r="R224" i="31"/>
  <c r="T223" i="31"/>
  <c r="S223" i="31"/>
  <c r="R223" i="31"/>
  <c r="T222" i="31"/>
  <c r="S222" i="31"/>
  <c r="R222" i="31"/>
  <c r="T221" i="31"/>
  <c r="S221" i="31"/>
  <c r="R221" i="31"/>
  <c r="T220" i="31"/>
  <c r="S220" i="31"/>
  <c r="R220" i="31"/>
  <c r="T219" i="31"/>
  <c r="S219" i="31"/>
  <c r="R219" i="31"/>
  <c r="T218" i="31"/>
  <c r="S218" i="31"/>
  <c r="R218" i="31"/>
  <c r="T217" i="31"/>
  <c r="S217" i="31"/>
  <c r="R217" i="31"/>
  <c r="T216" i="31"/>
  <c r="S216" i="31"/>
  <c r="R216" i="31"/>
  <c r="T215" i="31"/>
  <c r="S215" i="31"/>
  <c r="R215" i="31"/>
  <c r="T214" i="31"/>
  <c r="S214" i="31"/>
  <c r="R214" i="31"/>
  <c r="T213" i="31"/>
  <c r="S213" i="31"/>
  <c r="R213" i="31"/>
  <c r="T212" i="31"/>
  <c r="S212" i="31"/>
  <c r="R212" i="31"/>
  <c r="T211" i="31"/>
  <c r="S211" i="31"/>
  <c r="R211" i="31"/>
  <c r="T210" i="31"/>
  <c r="S210" i="31"/>
  <c r="R210" i="31"/>
  <c r="T209" i="31"/>
  <c r="S209" i="31"/>
  <c r="R209" i="31"/>
  <c r="T208" i="31"/>
  <c r="S208" i="31"/>
  <c r="R208" i="31"/>
  <c r="T207" i="31"/>
  <c r="S207" i="31"/>
  <c r="R207" i="31"/>
  <c r="T206" i="31"/>
  <c r="S206" i="31"/>
  <c r="R206" i="31"/>
  <c r="T205" i="31"/>
  <c r="S205" i="31"/>
  <c r="R205" i="31"/>
  <c r="T204" i="31"/>
  <c r="S204" i="31"/>
  <c r="R204" i="31"/>
  <c r="T203" i="31"/>
  <c r="S203" i="31"/>
  <c r="R203" i="31"/>
  <c r="T202" i="31"/>
  <c r="S202" i="31"/>
  <c r="R202" i="31"/>
  <c r="T201" i="31"/>
  <c r="S201" i="31"/>
  <c r="R201" i="31"/>
  <c r="T200" i="31"/>
  <c r="S200" i="31"/>
  <c r="R200" i="31"/>
  <c r="T199" i="31"/>
  <c r="S199" i="31"/>
  <c r="R199" i="31"/>
  <c r="T198" i="31"/>
  <c r="S198" i="31"/>
  <c r="R198" i="31"/>
  <c r="T197" i="31"/>
  <c r="S197" i="31"/>
  <c r="R197" i="31"/>
  <c r="T196" i="31"/>
  <c r="S196" i="31"/>
  <c r="R196" i="31"/>
  <c r="T195" i="31"/>
  <c r="S195" i="31"/>
  <c r="R195" i="31"/>
  <c r="T194" i="31"/>
  <c r="S194" i="31"/>
  <c r="R194" i="31"/>
  <c r="T193" i="31"/>
  <c r="S193" i="31"/>
  <c r="R193" i="31"/>
  <c r="T192" i="31"/>
  <c r="S192" i="31"/>
  <c r="R192" i="31"/>
  <c r="T191" i="31"/>
  <c r="S191" i="31"/>
  <c r="R191" i="31"/>
  <c r="T190" i="31"/>
  <c r="S190" i="31"/>
  <c r="R190" i="31"/>
  <c r="T189" i="31"/>
  <c r="S189" i="31"/>
  <c r="R189" i="31"/>
  <c r="T188" i="31"/>
  <c r="S188" i="31"/>
  <c r="R188" i="31"/>
  <c r="T187" i="31"/>
  <c r="S187" i="31"/>
  <c r="R187" i="31"/>
  <c r="T186" i="31"/>
  <c r="S186" i="31"/>
  <c r="R186" i="31"/>
  <c r="T185" i="31"/>
  <c r="S185" i="31"/>
  <c r="R185" i="31"/>
  <c r="T184" i="31"/>
  <c r="S184" i="31"/>
  <c r="R184" i="31"/>
  <c r="T183" i="31"/>
  <c r="S183" i="31"/>
  <c r="R183" i="31"/>
  <c r="T182" i="31"/>
  <c r="S182" i="31"/>
  <c r="R182" i="31"/>
  <c r="T181" i="31"/>
  <c r="S181" i="31"/>
  <c r="R181" i="31"/>
  <c r="T180" i="31"/>
  <c r="S180" i="31"/>
  <c r="R180" i="31"/>
  <c r="T179" i="31"/>
  <c r="S179" i="31"/>
  <c r="R179" i="31"/>
  <c r="T178" i="31"/>
  <c r="S178" i="31"/>
  <c r="R178" i="31"/>
  <c r="T177" i="31"/>
  <c r="S177" i="31"/>
  <c r="R177" i="31"/>
  <c r="T176" i="31"/>
  <c r="S176" i="31"/>
  <c r="R176" i="31"/>
  <c r="T175" i="31"/>
  <c r="S175" i="31"/>
  <c r="R175" i="31"/>
  <c r="T174" i="31"/>
  <c r="S174" i="31"/>
  <c r="R174" i="31"/>
  <c r="T173" i="31"/>
  <c r="S173" i="31"/>
  <c r="R173" i="31"/>
  <c r="T172" i="31"/>
  <c r="S172" i="31"/>
  <c r="R172" i="31"/>
  <c r="T171" i="31"/>
  <c r="S171" i="31"/>
  <c r="R171" i="31"/>
  <c r="T170" i="31"/>
  <c r="S170" i="31"/>
  <c r="R170" i="31"/>
  <c r="T169" i="31"/>
  <c r="S169" i="31"/>
  <c r="R169" i="31"/>
  <c r="T168" i="31"/>
  <c r="S168" i="31"/>
  <c r="R168" i="31"/>
  <c r="T167" i="31"/>
  <c r="S167" i="31"/>
  <c r="R167" i="31"/>
  <c r="T166" i="31"/>
  <c r="S166" i="31"/>
  <c r="R166" i="31"/>
  <c r="T165" i="31"/>
  <c r="S165" i="31"/>
  <c r="R165" i="31"/>
  <c r="T164" i="31"/>
  <c r="S164" i="31"/>
  <c r="R164" i="31"/>
  <c r="T163" i="31"/>
  <c r="S163" i="31"/>
  <c r="R163" i="31"/>
  <c r="T162" i="31"/>
  <c r="S162" i="31"/>
  <c r="R162" i="31"/>
  <c r="T161" i="31"/>
  <c r="S161" i="31"/>
  <c r="R161" i="31"/>
  <c r="T160" i="31"/>
  <c r="S160" i="31"/>
  <c r="R160" i="31"/>
  <c r="T159" i="31"/>
  <c r="S159" i="31"/>
  <c r="R159" i="31"/>
  <c r="T158" i="31"/>
  <c r="S158" i="31"/>
  <c r="R158" i="31"/>
  <c r="T157" i="31"/>
  <c r="S157" i="31"/>
  <c r="R157" i="31"/>
  <c r="T156" i="31"/>
  <c r="S156" i="31"/>
  <c r="R156" i="31"/>
  <c r="T155" i="31"/>
  <c r="S155" i="31"/>
  <c r="R155" i="31"/>
  <c r="T154" i="31"/>
  <c r="S154" i="31"/>
  <c r="R154" i="31"/>
  <c r="T153" i="31"/>
  <c r="S153" i="31"/>
  <c r="R153" i="31"/>
  <c r="T152" i="31"/>
  <c r="S152" i="31"/>
  <c r="R152" i="31"/>
  <c r="T151" i="31"/>
  <c r="S151" i="31"/>
  <c r="R151" i="31"/>
  <c r="T150" i="31"/>
  <c r="S150" i="31"/>
  <c r="R150" i="31"/>
  <c r="T149" i="31"/>
  <c r="S149" i="31"/>
  <c r="R149" i="31"/>
  <c r="T148" i="31"/>
  <c r="S148" i="31"/>
  <c r="R148" i="31"/>
  <c r="T147" i="31"/>
  <c r="S147" i="31"/>
  <c r="R147" i="31"/>
  <c r="T146" i="31"/>
  <c r="S146" i="31"/>
  <c r="R146" i="31"/>
  <c r="T145" i="31"/>
  <c r="S145" i="31"/>
  <c r="R145" i="31"/>
  <c r="T144" i="31"/>
  <c r="S144" i="31"/>
  <c r="R144" i="31"/>
  <c r="T143" i="31"/>
  <c r="S143" i="31"/>
  <c r="R143" i="31"/>
  <c r="T142" i="31"/>
  <c r="S142" i="31"/>
  <c r="R142" i="31"/>
  <c r="T141" i="31"/>
  <c r="S141" i="31"/>
  <c r="R141" i="31"/>
  <c r="T140" i="31"/>
  <c r="S140" i="31"/>
  <c r="R140" i="31"/>
  <c r="T139" i="31"/>
  <c r="S139" i="31"/>
  <c r="R139" i="31"/>
  <c r="T138" i="31"/>
  <c r="S138" i="31"/>
  <c r="R138" i="31"/>
  <c r="T137" i="31"/>
  <c r="S137" i="31"/>
  <c r="R137" i="31"/>
  <c r="T136" i="31"/>
  <c r="S136" i="31"/>
  <c r="R136" i="31"/>
  <c r="T135" i="31"/>
  <c r="S135" i="31"/>
  <c r="R135" i="31"/>
  <c r="T134" i="31"/>
  <c r="S134" i="31"/>
  <c r="R134" i="31"/>
  <c r="T133" i="31"/>
  <c r="S133" i="31"/>
  <c r="R133" i="31"/>
  <c r="T132" i="31"/>
  <c r="S132" i="31"/>
  <c r="R132" i="31"/>
  <c r="T131" i="31"/>
  <c r="S131" i="31"/>
  <c r="R131" i="31"/>
  <c r="T6" i="31"/>
  <c r="T5" i="31"/>
  <c r="S6" i="31"/>
  <c r="S5" i="31"/>
  <c r="R7" i="31"/>
  <c r="R6" i="31"/>
  <c r="R5" i="31"/>
  <c r="T124" i="31"/>
  <c r="S124" i="31"/>
  <c r="R124" i="31"/>
  <c r="T123" i="31"/>
  <c r="S123" i="31"/>
  <c r="R123" i="31"/>
  <c r="T122" i="31"/>
  <c r="S122" i="31"/>
  <c r="R122" i="31"/>
  <c r="T121" i="31"/>
  <c r="S121" i="31"/>
  <c r="R121" i="31"/>
  <c r="T120" i="31"/>
  <c r="S120" i="31"/>
  <c r="R120" i="31"/>
  <c r="T119" i="31"/>
  <c r="S119" i="31"/>
  <c r="R119" i="31"/>
  <c r="T118" i="31"/>
  <c r="S118" i="31"/>
  <c r="R118" i="31"/>
  <c r="T117" i="31"/>
  <c r="S117" i="31"/>
  <c r="R117" i="31"/>
  <c r="T116" i="31"/>
  <c r="S116" i="31"/>
  <c r="R116" i="31"/>
  <c r="T115" i="31"/>
  <c r="S115" i="31"/>
  <c r="R115" i="31"/>
  <c r="T114" i="31"/>
  <c r="S114" i="31"/>
  <c r="R114" i="31"/>
  <c r="T113" i="31"/>
  <c r="S113" i="31"/>
  <c r="R113" i="31"/>
  <c r="T112" i="31"/>
  <c r="S112" i="31"/>
  <c r="R112" i="31"/>
  <c r="T111" i="31"/>
  <c r="S111" i="31"/>
  <c r="R111" i="31"/>
  <c r="T110" i="31"/>
  <c r="S110" i="31"/>
  <c r="R110" i="31"/>
  <c r="T109" i="31"/>
  <c r="S109" i="31"/>
  <c r="R109" i="31"/>
  <c r="T108" i="31"/>
  <c r="S108" i="31"/>
  <c r="R108" i="31"/>
  <c r="T107" i="31"/>
  <c r="S107" i="31"/>
  <c r="R107" i="31"/>
  <c r="T106" i="31"/>
  <c r="S106" i="31"/>
  <c r="R106" i="31"/>
  <c r="T105" i="31"/>
  <c r="S105" i="31"/>
  <c r="R105" i="31"/>
  <c r="T104" i="31"/>
  <c r="S104" i="31"/>
  <c r="R104" i="31"/>
  <c r="T103" i="31"/>
  <c r="S103" i="31"/>
  <c r="R103" i="31"/>
  <c r="T102" i="31"/>
  <c r="S102" i="31"/>
  <c r="R102" i="31"/>
  <c r="T101" i="31"/>
  <c r="S101" i="31"/>
  <c r="R101" i="31"/>
  <c r="T100" i="31"/>
  <c r="S100" i="31"/>
  <c r="R100" i="31"/>
  <c r="T99" i="31"/>
  <c r="S99" i="31"/>
  <c r="R99" i="31"/>
  <c r="T98" i="31"/>
  <c r="S98" i="31"/>
  <c r="R98" i="31"/>
  <c r="T97" i="31"/>
  <c r="S97" i="31"/>
  <c r="R97" i="31"/>
  <c r="T96" i="31"/>
  <c r="S96" i="31"/>
  <c r="R96" i="31"/>
  <c r="T95" i="31"/>
  <c r="S95" i="31"/>
  <c r="R95" i="31"/>
  <c r="T94" i="31"/>
  <c r="S94" i="31"/>
  <c r="R94" i="31"/>
  <c r="T93" i="31"/>
  <c r="S93" i="31"/>
  <c r="R93" i="31"/>
  <c r="T92" i="31"/>
  <c r="S92" i="31"/>
  <c r="R92" i="31"/>
  <c r="T91" i="31"/>
  <c r="S91" i="31"/>
  <c r="R91" i="31"/>
  <c r="T90" i="31"/>
  <c r="S90" i="31"/>
  <c r="R90" i="31"/>
  <c r="T89" i="31"/>
  <c r="S89" i="31"/>
  <c r="R89" i="31"/>
  <c r="T88" i="31"/>
  <c r="S88" i="31"/>
  <c r="R88" i="31"/>
  <c r="T87" i="31"/>
  <c r="S87" i="31"/>
  <c r="R87" i="31"/>
  <c r="T86" i="31"/>
  <c r="S86" i="31"/>
  <c r="R86" i="31"/>
  <c r="T85" i="31"/>
  <c r="S85" i="31"/>
  <c r="R85" i="31"/>
  <c r="T84" i="31"/>
  <c r="S84" i="31"/>
  <c r="R84" i="31"/>
  <c r="T83" i="31"/>
  <c r="S83" i="31"/>
  <c r="R83" i="31"/>
  <c r="T82" i="31"/>
  <c r="S82" i="31"/>
  <c r="R82" i="31"/>
  <c r="T81" i="31"/>
  <c r="S81" i="31"/>
  <c r="R81" i="31"/>
  <c r="T80" i="31"/>
  <c r="S80" i="31"/>
  <c r="R80" i="31"/>
  <c r="T79" i="31"/>
  <c r="S79" i="31"/>
  <c r="R79" i="31"/>
  <c r="T78" i="31"/>
  <c r="S78" i="31"/>
  <c r="R78" i="31"/>
  <c r="T77" i="31"/>
  <c r="S77" i="31"/>
  <c r="R77" i="31"/>
  <c r="T76" i="31"/>
  <c r="S76" i="31"/>
  <c r="R76" i="31"/>
  <c r="T75" i="31"/>
  <c r="S75" i="31"/>
  <c r="R75" i="31"/>
  <c r="T74" i="31"/>
  <c r="S74" i="31"/>
  <c r="R74" i="31"/>
  <c r="T73" i="31"/>
  <c r="S73" i="31"/>
  <c r="R73" i="31"/>
  <c r="T72" i="31"/>
  <c r="S72" i="31"/>
  <c r="R72" i="31"/>
  <c r="T71" i="31"/>
  <c r="S71" i="31"/>
  <c r="R71" i="31"/>
  <c r="T70" i="31"/>
  <c r="S70" i="31"/>
  <c r="R70" i="31"/>
  <c r="T69" i="31"/>
  <c r="S69" i="31"/>
  <c r="R69" i="31"/>
  <c r="T68" i="31"/>
  <c r="S68" i="31"/>
  <c r="R68" i="31"/>
  <c r="T67" i="31"/>
  <c r="S67" i="31"/>
  <c r="R67" i="31"/>
  <c r="T66" i="31"/>
  <c r="S66" i="31"/>
  <c r="R66" i="31"/>
  <c r="T65" i="31"/>
  <c r="S65" i="31"/>
  <c r="R65" i="31"/>
  <c r="T64" i="31"/>
  <c r="S64" i="31"/>
  <c r="R64" i="31"/>
  <c r="T63" i="31"/>
  <c r="S63" i="31"/>
  <c r="R63" i="31"/>
  <c r="T62" i="31"/>
  <c r="S62" i="31"/>
  <c r="R62" i="31"/>
  <c r="T61" i="31"/>
  <c r="S61" i="31"/>
  <c r="R61" i="31"/>
  <c r="T60" i="31"/>
  <c r="S60" i="31"/>
  <c r="R60" i="31"/>
  <c r="T59" i="31"/>
  <c r="S59" i="31"/>
  <c r="R59" i="31"/>
  <c r="T58" i="31"/>
  <c r="S58" i="31"/>
  <c r="R58" i="31"/>
  <c r="T57" i="31"/>
  <c r="S57" i="31"/>
  <c r="R57" i="31"/>
  <c r="T56" i="31"/>
  <c r="S56" i="31"/>
  <c r="R56" i="31"/>
  <c r="T55" i="31"/>
  <c r="S55" i="31"/>
  <c r="R55" i="31"/>
  <c r="T54" i="31"/>
  <c r="S54" i="31"/>
  <c r="R54" i="31"/>
  <c r="T53" i="31"/>
  <c r="S53" i="31"/>
  <c r="R53" i="31"/>
  <c r="T52" i="31"/>
  <c r="S52" i="31"/>
  <c r="R52" i="31"/>
  <c r="T51" i="31"/>
  <c r="S51" i="31"/>
  <c r="R51" i="31"/>
  <c r="T50" i="31"/>
  <c r="S50" i="31"/>
  <c r="R50" i="31"/>
  <c r="T49" i="31"/>
  <c r="S49" i="31"/>
  <c r="R49" i="31"/>
  <c r="T48" i="31"/>
  <c r="S48" i="31"/>
  <c r="R48" i="31"/>
  <c r="T47" i="31"/>
  <c r="S47" i="31"/>
  <c r="R47" i="31"/>
  <c r="T46" i="31"/>
  <c r="S46" i="31"/>
  <c r="R46" i="31"/>
  <c r="T45" i="31"/>
  <c r="S45" i="31"/>
  <c r="R45" i="31"/>
  <c r="T44" i="31"/>
  <c r="S44" i="31"/>
  <c r="R44" i="31"/>
  <c r="T43" i="31"/>
  <c r="S43" i="31"/>
  <c r="R43" i="31"/>
  <c r="T42" i="31"/>
  <c r="S42" i="31"/>
  <c r="R42" i="31"/>
  <c r="T41" i="31"/>
  <c r="S41" i="31"/>
  <c r="R41" i="31"/>
  <c r="T40" i="31"/>
  <c r="S40" i="31"/>
  <c r="R40" i="31"/>
  <c r="T39" i="31"/>
  <c r="S39" i="31"/>
  <c r="R39" i="31"/>
  <c r="T38" i="31"/>
  <c r="S38" i="31"/>
  <c r="R38" i="31"/>
  <c r="T37" i="31"/>
  <c r="S37" i="31"/>
  <c r="R37" i="31"/>
  <c r="T36" i="31"/>
  <c r="S36" i="31"/>
  <c r="R36" i="31"/>
  <c r="T35" i="31"/>
  <c r="S35" i="31"/>
  <c r="R35" i="31"/>
  <c r="T34" i="31"/>
  <c r="S34" i="31"/>
  <c r="R34" i="31"/>
  <c r="T33" i="31"/>
  <c r="S33" i="31"/>
  <c r="R33" i="31"/>
  <c r="T32" i="31"/>
  <c r="S32" i="31"/>
  <c r="R32" i="31"/>
  <c r="T31" i="31"/>
  <c r="S31" i="31"/>
  <c r="R31" i="31"/>
  <c r="T30" i="31"/>
  <c r="S30" i="31"/>
  <c r="R30" i="31"/>
  <c r="T29" i="31"/>
  <c r="S29" i="31"/>
  <c r="R29" i="31"/>
  <c r="T28" i="31"/>
  <c r="S28" i="31"/>
  <c r="R28" i="31"/>
  <c r="T27" i="31"/>
  <c r="S27" i="31"/>
  <c r="R27" i="31"/>
  <c r="T26" i="31"/>
  <c r="S26" i="31"/>
  <c r="R26" i="31"/>
  <c r="T25" i="31"/>
  <c r="S25" i="31"/>
  <c r="R25" i="31"/>
  <c r="T24" i="31"/>
  <c r="S24" i="31"/>
  <c r="R24" i="31"/>
  <c r="T23" i="31"/>
  <c r="S23" i="31"/>
  <c r="R23" i="31"/>
  <c r="T22" i="31"/>
  <c r="S22" i="31"/>
  <c r="R22" i="31"/>
  <c r="T21" i="31"/>
  <c r="S21" i="31"/>
  <c r="R21" i="31"/>
  <c r="T20" i="31"/>
  <c r="S20" i="31"/>
  <c r="R20" i="31"/>
  <c r="T19" i="31"/>
  <c r="S19" i="31"/>
  <c r="R19" i="31"/>
  <c r="T18" i="31"/>
  <c r="S18" i="31"/>
  <c r="R18" i="31"/>
  <c r="T17" i="31"/>
  <c r="S17" i="31"/>
  <c r="R17" i="31"/>
  <c r="T16" i="31"/>
  <c r="S16" i="31"/>
  <c r="R16" i="31"/>
  <c r="T15" i="31"/>
  <c r="S15" i="31"/>
  <c r="R15" i="31"/>
  <c r="T14" i="31"/>
  <c r="S14" i="31"/>
  <c r="R14" i="31"/>
  <c r="T13" i="31"/>
  <c r="S13" i="31"/>
  <c r="R13" i="31"/>
  <c r="T12" i="31"/>
  <c r="S12" i="31"/>
  <c r="R12" i="31"/>
  <c r="T11" i="31"/>
  <c r="S11" i="31"/>
  <c r="R11" i="31"/>
  <c r="T10" i="31"/>
  <c r="S10" i="31"/>
  <c r="R10" i="31"/>
  <c r="T9" i="31"/>
  <c r="S9" i="31"/>
  <c r="R9" i="31"/>
  <c r="T8" i="31"/>
  <c r="S8" i="31"/>
  <c r="R8" i="31"/>
  <c r="T7" i="31"/>
  <c r="S7" i="31"/>
  <c r="T1122" i="30"/>
  <c r="T1121" i="30"/>
  <c r="S1122" i="30"/>
  <c r="S1121" i="30"/>
  <c r="R1122" i="30"/>
  <c r="R1121" i="30"/>
  <c r="T1240" i="30"/>
  <c r="S1240" i="30"/>
  <c r="R1240" i="30"/>
  <c r="T1239" i="30"/>
  <c r="S1239" i="30"/>
  <c r="R1239" i="30"/>
  <c r="T1238" i="30"/>
  <c r="S1238" i="30"/>
  <c r="R1238" i="30"/>
  <c r="T1237" i="30"/>
  <c r="S1237" i="30"/>
  <c r="R1237" i="30"/>
  <c r="T1236" i="30"/>
  <c r="S1236" i="30"/>
  <c r="R1236" i="30"/>
  <c r="T1235" i="30"/>
  <c r="S1235" i="30"/>
  <c r="R1235" i="30"/>
  <c r="T1234" i="30"/>
  <c r="S1234" i="30"/>
  <c r="R1234" i="30"/>
  <c r="T1233" i="30"/>
  <c r="S1233" i="30"/>
  <c r="R1233" i="30"/>
  <c r="T1232" i="30"/>
  <c r="S1232" i="30"/>
  <c r="R1232" i="30"/>
  <c r="T1231" i="30"/>
  <c r="S1231" i="30"/>
  <c r="R1231" i="30"/>
  <c r="T1230" i="30"/>
  <c r="S1230" i="30"/>
  <c r="R1230" i="30"/>
  <c r="T1229" i="30"/>
  <c r="S1229" i="30"/>
  <c r="R1229" i="30"/>
  <c r="T1228" i="30"/>
  <c r="S1228" i="30"/>
  <c r="R1228" i="30"/>
  <c r="T1227" i="30"/>
  <c r="S1227" i="30"/>
  <c r="R1227" i="30"/>
  <c r="T1226" i="30"/>
  <c r="S1226" i="30"/>
  <c r="R1226" i="30"/>
  <c r="T1225" i="30"/>
  <c r="S1225" i="30"/>
  <c r="R1225" i="30"/>
  <c r="T1224" i="30"/>
  <c r="S1224" i="30"/>
  <c r="R1224" i="30"/>
  <c r="T1223" i="30"/>
  <c r="S1223" i="30"/>
  <c r="R1223" i="30"/>
  <c r="T1222" i="30"/>
  <c r="S1222" i="30"/>
  <c r="R1222" i="30"/>
  <c r="T1221" i="30"/>
  <c r="S1221" i="30"/>
  <c r="R1221" i="30"/>
  <c r="T1220" i="30"/>
  <c r="S1220" i="30"/>
  <c r="R1220" i="30"/>
  <c r="T1219" i="30"/>
  <c r="S1219" i="30"/>
  <c r="R1219" i="30"/>
  <c r="T1218" i="30"/>
  <c r="S1218" i="30"/>
  <c r="R1218" i="30"/>
  <c r="T1217" i="30"/>
  <c r="S1217" i="30"/>
  <c r="R1217" i="30"/>
  <c r="T1216" i="30"/>
  <c r="S1216" i="30"/>
  <c r="R1216" i="30"/>
  <c r="T1215" i="30"/>
  <c r="S1215" i="30"/>
  <c r="R1215" i="30"/>
  <c r="T1214" i="30"/>
  <c r="S1214" i="30"/>
  <c r="R1214" i="30"/>
  <c r="T1213" i="30"/>
  <c r="S1213" i="30"/>
  <c r="R1213" i="30"/>
  <c r="T1212" i="30"/>
  <c r="S1212" i="30"/>
  <c r="R1212" i="30"/>
  <c r="T1211" i="30"/>
  <c r="S1211" i="30"/>
  <c r="R1211" i="30"/>
  <c r="T1210" i="30"/>
  <c r="S1210" i="30"/>
  <c r="R1210" i="30"/>
  <c r="T1209" i="30"/>
  <c r="S1209" i="30"/>
  <c r="R1209" i="30"/>
  <c r="T1208" i="30"/>
  <c r="S1208" i="30"/>
  <c r="R1208" i="30"/>
  <c r="T1207" i="30"/>
  <c r="S1207" i="30"/>
  <c r="R1207" i="30"/>
  <c r="T1206" i="30"/>
  <c r="S1206" i="30"/>
  <c r="R1206" i="30"/>
  <c r="T1205" i="30"/>
  <c r="S1205" i="30"/>
  <c r="R1205" i="30"/>
  <c r="T1204" i="30"/>
  <c r="S1204" i="30"/>
  <c r="R1204" i="30"/>
  <c r="T1203" i="30"/>
  <c r="S1203" i="30"/>
  <c r="R1203" i="30"/>
  <c r="T1202" i="30"/>
  <c r="S1202" i="30"/>
  <c r="R1202" i="30"/>
  <c r="T1201" i="30"/>
  <c r="S1201" i="30"/>
  <c r="R1201" i="30"/>
  <c r="T1200" i="30"/>
  <c r="S1200" i="30"/>
  <c r="R1200" i="30"/>
  <c r="T1199" i="30"/>
  <c r="S1199" i="30"/>
  <c r="R1199" i="30"/>
  <c r="T1198" i="30"/>
  <c r="S1198" i="30"/>
  <c r="R1198" i="30"/>
  <c r="T1197" i="30"/>
  <c r="S1197" i="30"/>
  <c r="R1197" i="30"/>
  <c r="T1196" i="30"/>
  <c r="S1196" i="30"/>
  <c r="R1196" i="30"/>
  <c r="T1195" i="30"/>
  <c r="S1195" i="30"/>
  <c r="R1195" i="30"/>
  <c r="T1194" i="30"/>
  <c r="S1194" i="30"/>
  <c r="R1194" i="30"/>
  <c r="T1193" i="30"/>
  <c r="S1193" i="30"/>
  <c r="R1193" i="30"/>
  <c r="T1192" i="30"/>
  <c r="S1192" i="30"/>
  <c r="R1192" i="30"/>
  <c r="T1191" i="30"/>
  <c r="S1191" i="30"/>
  <c r="R1191" i="30"/>
  <c r="T1190" i="30"/>
  <c r="S1190" i="30"/>
  <c r="R1190" i="30"/>
  <c r="T1189" i="30"/>
  <c r="S1189" i="30"/>
  <c r="R1189" i="30"/>
  <c r="T1188" i="30"/>
  <c r="S1188" i="30"/>
  <c r="R1188" i="30"/>
  <c r="T1187" i="30"/>
  <c r="S1187" i="30"/>
  <c r="R1187" i="30"/>
  <c r="T1186" i="30"/>
  <c r="S1186" i="30"/>
  <c r="R1186" i="30"/>
  <c r="T1185" i="30"/>
  <c r="S1185" i="30"/>
  <c r="R1185" i="30"/>
  <c r="T1184" i="30"/>
  <c r="S1184" i="30"/>
  <c r="R1184" i="30"/>
  <c r="T1183" i="30"/>
  <c r="S1183" i="30"/>
  <c r="R1183" i="30"/>
  <c r="T1182" i="30"/>
  <c r="S1182" i="30"/>
  <c r="R1182" i="30"/>
  <c r="T1181" i="30"/>
  <c r="S1181" i="30"/>
  <c r="R1181" i="30"/>
  <c r="T1180" i="30"/>
  <c r="S1180" i="30"/>
  <c r="R1180" i="30"/>
  <c r="T1179" i="30"/>
  <c r="S1179" i="30"/>
  <c r="R1179" i="30"/>
  <c r="T1178" i="30"/>
  <c r="S1178" i="30"/>
  <c r="R1178" i="30"/>
  <c r="T1177" i="30"/>
  <c r="S1177" i="30"/>
  <c r="R1177" i="30"/>
  <c r="T1176" i="30"/>
  <c r="S1176" i="30"/>
  <c r="R1176" i="30"/>
  <c r="T1175" i="30"/>
  <c r="S1175" i="30"/>
  <c r="R1175" i="30"/>
  <c r="T1174" i="30"/>
  <c r="S1174" i="30"/>
  <c r="R1174" i="30"/>
  <c r="T1173" i="30"/>
  <c r="S1173" i="30"/>
  <c r="R1173" i="30"/>
  <c r="T1172" i="30"/>
  <c r="S1172" i="30"/>
  <c r="R1172" i="30"/>
  <c r="T1171" i="30"/>
  <c r="S1171" i="30"/>
  <c r="R1171" i="30"/>
  <c r="T1170" i="30"/>
  <c r="S1170" i="30"/>
  <c r="R1170" i="30"/>
  <c r="T1169" i="30"/>
  <c r="S1169" i="30"/>
  <c r="R1169" i="30"/>
  <c r="T1168" i="30"/>
  <c r="S1168" i="30"/>
  <c r="R1168" i="30"/>
  <c r="T1167" i="30"/>
  <c r="S1167" i="30"/>
  <c r="R1167" i="30"/>
  <c r="T1166" i="30"/>
  <c r="S1166" i="30"/>
  <c r="R1166" i="30"/>
  <c r="T1165" i="30"/>
  <c r="S1165" i="30"/>
  <c r="R1165" i="30"/>
  <c r="T1164" i="30"/>
  <c r="S1164" i="30"/>
  <c r="R1164" i="30"/>
  <c r="T1163" i="30"/>
  <c r="S1163" i="30"/>
  <c r="R1163" i="30"/>
  <c r="T1162" i="30"/>
  <c r="S1162" i="30"/>
  <c r="R1162" i="30"/>
  <c r="T1161" i="30"/>
  <c r="S1161" i="30"/>
  <c r="R1161" i="30"/>
  <c r="T1160" i="30"/>
  <c r="S1160" i="30"/>
  <c r="R1160" i="30"/>
  <c r="T1159" i="30"/>
  <c r="S1159" i="30"/>
  <c r="R1159" i="30"/>
  <c r="T1158" i="30"/>
  <c r="S1158" i="30"/>
  <c r="R1158" i="30"/>
  <c r="T1157" i="30"/>
  <c r="S1157" i="30"/>
  <c r="R1157" i="30"/>
  <c r="T1156" i="30"/>
  <c r="S1156" i="30"/>
  <c r="R1156" i="30"/>
  <c r="T1155" i="30"/>
  <c r="S1155" i="30"/>
  <c r="R1155" i="30"/>
  <c r="T1154" i="30"/>
  <c r="S1154" i="30"/>
  <c r="R1154" i="30"/>
  <c r="T1153" i="30"/>
  <c r="S1153" i="30"/>
  <c r="R1153" i="30"/>
  <c r="T1152" i="30"/>
  <c r="S1152" i="30"/>
  <c r="R1152" i="30"/>
  <c r="T1151" i="30"/>
  <c r="S1151" i="30"/>
  <c r="R1151" i="30"/>
  <c r="T1150" i="30"/>
  <c r="S1150" i="30"/>
  <c r="R1150" i="30"/>
  <c r="T1149" i="30"/>
  <c r="S1149" i="30"/>
  <c r="R1149" i="30"/>
  <c r="T1148" i="30"/>
  <c r="S1148" i="30"/>
  <c r="R1148" i="30"/>
  <c r="T1147" i="30"/>
  <c r="S1147" i="30"/>
  <c r="R1147" i="30"/>
  <c r="T1146" i="30"/>
  <c r="S1146" i="30"/>
  <c r="R1146" i="30"/>
  <c r="T1145" i="30"/>
  <c r="S1145" i="30"/>
  <c r="R1145" i="30"/>
  <c r="T1144" i="30"/>
  <c r="S1144" i="30"/>
  <c r="R1144" i="30"/>
  <c r="T1143" i="30"/>
  <c r="S1143" i="30"/>
  <c r="R1143" i="30"/>
  <c r="T1142" i="30"/>
  <c r="S1142" i="30"/>
  <c r="R1142" i="30"/>
  <c r="T1141" i="30"/>
  <c r="S1141" i="30"/>
  <c r="R1141" i="30"/>
  <c r="T1140" i="30"/>
  <c r="S1140" i="30"/>
  <c r="R1140" i="30"/>
  <c r="T1139" i="30"/>
  <c r="S1139" i="30"/>
  <c r="R1139" i="30"/>
  <c r="T1138" i="30"/>
  <c r="S1138" i="30"/>
  <c r="R1138" i="30"/>
  <c r="T1137" i="30"/>
  <c r="S1137" i="30"/>
  <c r="R1137" i="30"/>
  <c r="T1136" i="30"/>
  <c r="S1136" i="30"/>
  <c r="R1136" i="30"/>
  <c r="T1135" i="30"/>
  <c r="S1135" i="30"/>
  <c r="R1135" i="30"/>
  <c r="T1134" i="30"/>
  <c r="S1134" i="30"/>
  <c r="R1134" i="30"/>
  <c r="T1133" i="30"/>
  <c r="S1133" i="30"/>
  <c r="R1133" i="30"/>
  <c r="T1132" i="30"/>
  <c r="S1132" i="30"/>
  <c r="R1132" i="30"/>
  <c r="T1131" i="30"/>
  <c r="S1131" i="30"/>
  <c r="R1131" i="30"/>
  <c r="T1130" i="30"/>
  <c r="S1130" i="30"/>
  <c r="R1130" i="30"/>
  <c r="T1129" i="30"/>
  <c r="S1129" i="30"/>
  <c r="R1129" i="30"/>
  <c r="T1128" i="30"/>
  <c r="S1128" i="30"/>
  <c r="R1128" i="30"/>
  <c r="T1127" i="30"/>
  <c r="S1127" i="30"/>
  <c r="R1127" i="30"/>
  <c r="T1126" i="30"/>
  <c r="S1126" i="30"/>
  <c r="R1126" i="30"/>
  <c r="T1125" i="30"/>
  <c r="S1125" i="30"/>
  <c r="R1125" i="30"/>
  <c r="T1124" i="30"/>
  <c r="S1124" i="30"/>
  <c r="R1124" i="30"/>
  <c r="T1123" i="30"/>
  <c r="S1123" i="30"/>
  <c r="R1123" i="30"/>
  <c r="T998" i="30"/>
  <c r="T997" i="30"/>
  <c r="S998" i="30"/>
  <c r="S997" i="30"/>
  <c r="R998" i="30"/>
  <c r="R997" i="30"/>
  <c r="T1116" i="30"/>
  <c r="S1116" i="30"/>
  <c r="R1116" i="30"/>
  <c r="T1115" i="30"/>
  <c r="S1115" i="30"/>
  <c r="R1115" i="30"/>
  <c r="T1114" i="30"/>
  <c r="S1114" i="30"/>
  <c r="R1114" i="30"/>
  <c r="T1113" i="30"/>
  <c r="S1113" i="30"/>
  <c r="R1113" i="30"/>
  <c r="T1112" i="30"/>
  <c r="S1112" i="30"/>
  <c r="R1112" i="30"/>
  <c r="T1111" i="30"/>
  <c r="S1111" i="30"/>
  <c r="R1111" i="30"/>
  <c r="T1110" i="30"/>
  <c r="S1110" i="30"/>
  <c r="R1110" i="30"/>
  <c r="T1109" i="30"/>
  <c r="S1109" i="30"/>
  <c r="R1109" i="30"/>
  <c r="T1108" i="30"/>
  <c r="S1108" i="30"/>
  <c r="R1108" i="30"/>
  <c r="T1107" i="30"/>
  <c r="S1107" i="30"/>
  <c r="R1107" i="30"/>
  <c r="T1106" i="30"/>
  <c r="S1106" i="30"/>
  <c r="R1106" i="30"/>
  <c r="T1105" i="30"/>
  <c r="S1105" i="30"/>
  <c r="R1105" i="30"/>
  <c r="T1104" i="30"/>
  <c r="S1104" i="30"/>
  <c r="R1104" i="30"/>
  <c r="T1103" i="30"/>
  <c r="S1103" i="30"/>
  <c r="R1103" i="30"/>
  <c r="T1102" i="30"/>
  <c r="S1102" i="30"/>
  <c r="R1102" i="30"/>
  <c r="T1101" i="30"/>
  <c r="S1101" i="30"/>
  <c r="R1101" i="30"/>
  <c r="T1100" i="30"/>
  <c r="S1100" i="30"/>
  <c r="R1100" i="30"/>
  <c r="T1099" i="30"/>
  <c r="S1099" i="30"/>
  <c r="R1099" i="30"/>
  <c r="T1098" i="30"/>
  <c r="S1098" i="30"/>
  <c r="R1098" i="30"/>
  <c r="T1097" i="30"/>
  <c r="S1097" i="30"/>
  <c r="R1097" i="30"/>
  <c r="T1096" i="30"/>
  <c r="S1096" i="30"/>
  <c r="R1096" i="30"/>
  <c r="T1095" i="30"/>
  <c r="S1095" i="30"/>
  <c r="R1095" i="30"/>
  <c r="T1094" i="30"/>
  <c r="S1094" i="30"/>
  <c r="R1094" i="30"/>
  <c r="T1093" i="30"/>
  <c r="S1093" i="30"/>
  <c r="R1093" i="30"/>
  <c r="T1092" i="30"/>
  <c r="S1092" i="30"/>
  <c r="R1092" i="30"/>
  <c r="T1091" i="30"/>
  <c r="S1091" i="30"/>
  <c r="R1091" i="30"/>
  <c r="T1090" i="30"/>
  <c r="S1090" i="30"/>
  <c r="R1090" i="30"/>
  <c r="T1089" i="30"/>
  <c r="S1089" i="30"/>
  <c r="R1089" i="30"/>
  <c r="T1088" i="30"/>
  <c r="S1088" i="30"/>
  <c r="R1088" i="30"/>
  <c r="T1087" i="30"/>
  <c r="S1087" i="30"/>
  <c r="R1087" i="30"/>
  <c r="T1086" i="30"/>
  <c r="S1086" i="30"/>
  <c r="R1086" i="30"/>
  <c r="T1085" i="30"/>
  <c r="S1085" i="30"/>
  <c r="R1085" i="30"/>
  <c r="T1084" i="30"/>
  <c r="S1084" i="30"/>
  <c r="R1084" i="30"/>
  <c r="T1083" i="30"/>
  <c r="S1083" i="30"/>
  <c r="R1083" i="30"/>
  <c r="T1082" i="30"/>
  <c r="S1082" i="30"/>
  <c r="R1082" i="30"/>
  <c r="T1081" i="30"/>
  <c r="S1081" i="30"/>
  <c r="R1081" i="30"/>
  <c r="T1080" i="30"/>
  <c r="S1080" i="30"/>
  <c r="R1080" i="30"/>
  <c r="T1079" i="30"/>
  <c r="S1079" i="30"/>
  <c r="R1079" i="30"/>
  <c r="T1078" i="30"/>
  <c r="S1078" i="30"/>
  <c r="R1078" i="30"/>
  <c r="T1077" i="30"/>
  <c r="S1077" i="30"/>
  <c r="R1077" i="30"/>
  <c r="T1076" i="30"/>
  <c r="S1076" i="30"/>
  <c r="R1076" i="30"/>
  <c r="T1075" i="30"/>
  <c r="S1075" i="30"/>
  <c r="R1075" i="30"/>
  <c r="T1074" i="30"/>
  <c r="S1074" i="30"/>
  <c r="R1074" i="30"/>
  <c r="T1073" i="30"/>
  <c r="S1073" i="30"/>
  <c r="R1073" i="30"/>
  <c r="T1072" i="30"/>
  <c r="S1072" i="30"/>
  <c r="R1072" i="30"/>
  <c r="T1071" i="30"/>
  <c r="S1071" i="30"/>
  <c r="R1071" i="30"/>
  <c r="T1070" i="30"/>
  <c r="S1070" i="30"/>
  <c r="R1070" i="30"/>
  <c r="T1069" i="30"/>
  <c r="S1069" i="30"/>
  <c r="R1069" i="30"/>
  <c r="T1068" i="30"/>
  <c r="S1068" i="30"/>
  <c r="R1068" i="30"/>
  <c r="T1067" i="30"/>
  <c r="S1067" i="30"/>
  <c r="R1067" i="30"/>
  <c r="T1066" i="30"/>
  <c r="S1066" i="30"/>
  <c r="R1066" i="30"/>
  <c r="T1065" i="30"/>
  <c r="S1065" i="30"/>
  <c r="R1065" i="30"/>
  <c r="T1064" i="30"/>
  <c r="S1064" i="30"/>
  <c r="R1064" i="30"/>
  <c r="T1063" i="30"/>
  <c r="S1063" i="30"/>
  <c r="R1063" i="30"/>
  <c r="T1062" i="30"/>
  <c r="S1062" i="30"/>
  <c r="R1062" i="30"/>
  <c r="T1061" i="30"/>
  <c r="S1061" i="30"/>
  <c r="R1061" i="30"/>
  <c r="T1060" i="30"/>
  <c r="S1060" i="30"/>
  <c r="R1060" i="30"/>
  <c r="T1059" i="30"/>
  <c r="S1059" i="30"/>
  <c r="R1059" i="30"/>
  <c r="T1058" i="30"/>
  <c r="S1058" i="30"/>
  <c r="R1058" i="30"/>
  <c r="T1057" i="30"/>
  <c r="S1057" i="30"/>
  <c r="R1057" i="30"/>
  <c r="T1056" i="30"/>
  <c r="S1056" i="30"/>
  <c r="R1056" i="30"/>
  <c r="T1055" i="30"/>
  <c r="S1055" i="30"/>
  <c r="R1055" i="30"/>
  <c r="T1054" i="30"/>
  <c r="S1054" i="30"/>
  <c r="R1054" i="30"/>
  <c r="T1053" i="30"/>
  <c r="S1053" i="30"/>
  <c r="R1053" i="30"/>
  <c r="T1052" i="30"/>
  <c r="S1052" i="30"/>
  <c r="R1052" i="30"/>
  <c r="T1051" i="30"/>
  <c r="S1051" i="30"/>
  <c r="R1051" i="30"/>
  <c r="T1050" i="30"/>
  <c r="S1050" i="30"/>
  <c r="R1050" i="30"/>
  <c r="T1049" i="30"/>
  <c r="S1049" i="30"/>
  <c r="R1049" i="30"/>
  <c r="T1048" i="30"/>
  <c r="S1048" i="30"/>
  <c r="R1048" i="30"/>
  <c r="T1047" i="30"/>
  <c r="S1047" i="30"/>
  <c r="R1047" i="30"/>
  <c r="T1046" i="30"/>
  <c r="S1046" i="30"/>
  <c r="R1046" i="30"/>
  <c r="T1045" i="30"/>
  <c r="S1045" i="30"/>
  <c r="R1045" i="30"/>
  <c r="T1044" i="30"/>
  <c r="S1044" i="30"/>
  <c r="R1044" i="30"/>
  <c r="T1043" i="30"/>
  <c r="S1043" i="30"/>
  <c r="R1043" i="30"/>
  <c r="T1042" i="30"/>
  <c r="S1042" i="30"/>
  <c r="R1042" i="30"/>
  <c r="T1041" i="30"/>
  <c r="S1041" i="30"/>
  <c r="R1041" i="30"/>
  <c r="T1040" i="30"/>
  <c r="S1040" i="30"/>
  <c r="R1040" i="30"/>
  <c r="T1039" i="30"/>
  <c r="S1039" i="30"/>
  <c r="R1039" i="30"/>
  <c r="T1038" i="30"/>
  <c r="S1038" i="30"/>
  <c r="R1038" i="30"/>
  <c r="T1037" i="30"/>
  <c r="S1037" i="30"/>
  <c r="R1037" i="30"/>
  <c r="T1036" i="30"/>
  <c r="S1036" i="30"/>
  <c r="R1036" i="30"/>
  <c r="T1035" i="30"/>
  <c r="S1035" i="30"/>
  <c r="R1035" i="30"/>
  <c r="T1034" i="30"/>
  <c r="S1034" i="30"/>
  <c r="R1034" i="30"/>
  <c r="T1033" i="30"/>
  <c r="S1033" i="30"/>
  <c r="R1033" i="30"/>
  <c r="T1032" i="30"/>
  <c r="S1032" i="30"/>
  <c r="R1032" i="30"/>
  <c r="T1031" i="30"/>
  <c r="S1031" i="30"/>
  <c r="R1031" i="30"/>
  <c r="T1030" i="30"/>
  <c r="S1030" i="30"/>
  <c r="R1030" i="30"/>
  <c r="T1029" i="30"/>
  <c r="S1029" i="30"/>
  <c r="R1029" i="30"/>
  <c r="T1028" i="30"/>
  <c r="S1028" i="30"/>
  <c r="R1028" i="30"/>
  <c r="T1027" i="30"/>
  <c r="S1027" i="30"/>
  <c r="R1027" i="30"/>
  <c r="T1026" i="30"/>
  <c r="S1026" i="30"/>
  <c r="R1026" i="30"/>
  <c r="T1025" i="30"/>
  <c r="S1025" i="30"/>
  <c r="R1025" i="30"/>
  <c r="T1024" i="30"/>
  <c r="S1024" i="30"/>
  <c r="R1024" i="30"/>
  <c r="T1023" i="30"/>
  <c r="S1023" i="30"/>
  <c r="R1023" i="30"/>
  <c r="T1022" i="30"/>
  <c r="S1022" i="30"/>
  <c r="R1022" i="30"/>
  <c r="T1021" i="30"/>
  <c r="S1021" i="30"/>
  <c r="R1021" i="30"/>
  <c r="T1020" i="30"/>
  <c r="S1020" i="30"/>
  <c r="R1020" i="30"/>
  <c r="T1019" i="30"/>
  <c r="S1019" i="30"/>
  <c r="R1019" i="30"/>
  <c r="T1018" i="30"/>
  <c r="S1018" i="30"/>
  <c r="R1018" i="30"/>
  <c r="T1017" i="30"/>
  <c r="S1017" i="30"/>
  <c r="R1017" i="30"/>
  <c r="T1016" i="30"/>
  <c r="S1016" i="30"/>
  <c r="R1016" i="30"/>
  <c r="T1015" i="30"/>
  <c r="S1015" i="30"/>
  <c r="R1015" i="30"/>
  <c r="T1014" i="30"/>
  <c r="S1014" i="30"/>
  <c r="R1014" i="30"/>
  <c r="T1013" i="30"/>
  <c r="S1013" i="30"/>
  <c r="R1013" i="30"/>
  <c r="T1012" i="30"/>
  <c r="S1012" i="30"/>
  <c r="R1012" i="30"/>
  <c r="T1011" i="30"/>
  <c r="S1011" i="30"/>
  <c r="R1011" i="30"/>
  <c r="T1010" i="30"/>
  <c r="S1010" i="30"/>
  <c r="R1010" i="30"/>
  <c r="T1009" i="30"/>
  <c r="S1009" i="30"/>
  <c r="R1009" i="30"/>
  <c r="T1008" i="30"/>
  <c r="S1008" i="30"/>
  <c r="R1008" i="30"/>
  <c r="T1007" i="30"/>
  <c r="S1007" i="30"/>
  <c r="R1007" i="30"/>
  <c r="T1006" i="30"/>
  <c r="S1006" i="30"/>
  <c r="R1006" i="30"/>
  <c r="T1005" i="30"/>
  <c r="S1005" i="30"/>
  <c r="R1005" i="30"/>
  <c r="T1004" i="30"/>
  <c r="S1004" i="30"/>
  <c r="R1004" i="30"/>
  <c r="T1003" i="30"/>
  <c r="S1003" i="30"/>
  <c r="R1003" i="30"/>
  <c r="T1002" i="30"/>
  <c r="S1002" i="30"/>
  <c r="R1002" i="30"/>
  <c r="T1001" i="30"/>
  <c r="S1001" i="30"/>
  <c r="R1001" i="30"/>
  <c r="T1000" i="30"/>
  <c r="S1000" i="30"/>
  <c r="R1000" i="30"/>
  <c r="T999" i="30"/>
  <c r="S999" i="30"/>
  <c r="R999" i="30"/>
  <c r="T874" i="30"/>
  <c r="T873" i="30"/>
  <c r="S874" i="30"/>
  <c r="S873" i="30"/>
  <c r="R874" i="30"/>
  <c r="R873" i="30"/>
  <c r="T992" i="30"/>
  <c r="S992" i="30"/>
  <c r="R992" i="30"/>
  <c r="T991" i="30"/>
  <c r="S991" i="30"/>
  <c r="R991" i="30"/>
  <c r="T990" i="30"/>
  <c r="S990" i="30"/>
  <c r="R990" i="30"/>
  <c r="T989" i="30"/>
  <c r="S989" i="30"/>
  <c r="R989" i="30"/>
  <c r="T988" i="30"/>
  <c r="S988" i="30"/>
  <c r="R988" i="30"/>
  <c r="T987" i="30"/>
  <c r="S987" i="30"/>
  <c r="R987" i="30"/>
  <c r="T986" i="30"/>
  <c r="S986" i="30"/>
  <c r="R986" i="30"/>
  <c r="T985" i="30"/>
  <c r="S985" i="30"/>
  <c r="R985" i="30"/>
  <c r="T984" i="30"/>
  <c r="S984" i="30"/>
  <c r="R984" i="30"/>
  <c r="T983" i="30"/>
  <c r="S983" i="30"/>
  <c r="R983" i="30"/>
  <c r="T982" i="30"/>
  <c r="S982" i="30"/>
  <c r="R982" i="30"/>
  <c r="T981" i="30"/>
  <c r="S981" i="30"/>
  <c r="R981" i="30"/>
  <c r="T980" i="30"/>
  <c r="S980" i="30"/>
  <c r="R980" i="30"/>
  <c r="T979" i="30"/>
  <c r="S979" i="30"/>
  <c r="R979" i="30"/>
  <c r="T978" i="30"/>
  <c r="S978" i="30"/>
  <c r="R978" i="30"/>
  <c r="T977" i="30"/>
  <c r="S977" i="30"/>
  <c r="R977" i="30"/>
  <c r="T976" i="30"/>
  <c r="S976" i="30"/>
  <c r="R976" i="30"/>
  <c r="T975" i="30"/>
  <c r="S975" i="30"/>
  <c r="R975" i="30"/>
  <c r="T974" i="30"/>
  <c r="S974" i="30"/>
  <c r="R974" i="30"/>
  <c r="T973" i="30"/>
  <c r="S973" i="30"/>
  <c r="R973" i="30"/>
  <c r="T972" i="30"/>
  <c r="S972" i="30"/>
  <c r="R972" i="30"/>
  <c r="T971" i="30"/>
  <c r="S971" i="30"/>
  <c r="R971" i="30"/>
  <c r="T970" i="30"/>
  <c r="S970" i="30"/>
  <c r="R970" i="30"/>
  <c r="T969" i="30"/>
  <c r="S969" i="30"/>
  <c r="R969" i="30"/>
  <c r="T968" i="30"/>
  <c r="S968" i="30"/>
  <c r="R968" i="30"/>
  <c r="T967" i="30"/>
  <c r="S967" i="30"/>
  <c r="R967" i="30"/>
  <c r="T966" i="30"/>
  <c r="S966" i="30"/>
  <c r="R966" i="30"/>
  <c r="T965" i="30"/>
  <c r="S965" i="30"/>
  <c r="R965" i="30"/>
  <c r="T964" i="30"/>
  <c r="S964" i="30"/>
  <c r="R964" i="30"/>
  <c r="T963" i="30"/>
  <c r="S963" i="30"/>
  <c r="R963" i="30"/>
  <c r="T962" i="30"/>
  <c r="S962" i="30"/>
  <c r="R962" i="30"/>
  <c r="T961" i="30"/>
  <c r="S961" i="30"/>
  <c r="R961" i="30"/>
  <c r="T960" i="30"/>
  <c r="S960" i="30"/>
  <c r="R960" i="30"/>
  <c r="T959" i="30"/>
  <c r="S959" i="30"/>
  <c r="R959" i="30"/>
  <c r="T958" i="30"/>
  <c r="S958" i="30"/>
  <c r="R958" i="30"/>
  <c r="T957" i="30"/>
  <c r="S957" i="30"/>
  <c r="R957" i="30"/>
  <c r="T956" i="30"/>
  <c r="S956" i="30"/>
  <c r="R956" i="30"/>
  <c r="T955" i="30"/>
  <c r="S955" i="30"/>
  <c r="R955" i="30"/>
  <c r="T954" i="30"/>
  <c r="S954" i="30"/>
  <c r="R954" i="30"/>
  <c r="T953" i="30"/>
  <c r="S953" i="30"/>
  <c r="R953" i="30"/>
  <c r="T952" i="30"/>
  <c r="S952" i="30"/>
  <c r="R952" i="30"/>
  <c r="T951" i="30"/>
  <c r="S951" i="30"/>
  <c r="R951" i="30"/>
  <c r="T950" i="30"/>
  <c r="S950" i="30"/>
  <c r="R950" i="30"/>
  <c r="T949" i="30"/>
  <c r="S949" i="30"/>
  <c r="R949" i="30"/>
  <c r="T948" i="30"/>
  <c r="S948" i="30"/>
  <c r="R948" i="30"/>
  <c r="T947" i="30"/>
  <c r="S947" i="30"/>
  <c r="R947" i="30"/>
  <c r="T946" i="30"/>
  <c r="S946" i="30"/>
  <c r="R946" i="30"/>
  <c r="T945" i="30"/>
  <c r="S945" i="30"/>
  <c r="R945" i="30"/>
  <c r="T944" i="30"/>
  <c r="S944" i="30"/>
  <c r="R944" i="30"/>
  <c r="T943" i="30"/>
  <c r="S943" i="30"/>
  <c r="R943" i="30"/>
  <c r="T942" i="30"/>
  <c r="S942" i="30"/>
  <c r="R942" i="30"/>
  <c r="T941" i="30"/>
  <c r="S941" i="30"/>
  <c r="R941" i="30"/>
  <c r="T940" i="30"/>
  <c r="S940" i="30"/>
  <c r="R940" i="30"/>
  <c r="T939" i="30"/>
  <c r="S939" i="30"/>
  <c r="R939" i="30"/>
  <c r="T938" i="30"/>
  <c r="S938" i="30"/>
  <c r="R938" i="30"/>
  <c r="T937" i="30"/>
  <c r="S937" i="30"/>
  <c r="R937" i="30"/>
  <c r="T936" i="30"/>
  <c r="S936" i="30"/>
  <c r="R936" i="30"/>
  <c r="T935" i="30"/>
  <c r="S935" i="30"/>
  <c r="R935" i="30"/>
  <c r="T934" i="30"/>
  <c r="S934" i="30"/>
  <c r="R934" i="30"/>
  <c r="T933" i="30"/>
  <c r="S933" i="30"/>
  <c r="R933" i="30"/>
  <c r="T932" i="30"/>
  <c r="S932" i="30"/>
  <c r="R932" i="30"/>
  <c r="T931" i="30"/>
  <c r="S931" i="30"/>
  <c r="R931" i="30"/>
  <c r="T930" i="30"/>
  <c r="S930" i="30"/>
  <c r="R930" i="30"/>
  <c r="T929" i="30"/>
  <c r="S929" i="30"/>
  <c r="R929" i="30"/>
  <c r="T928" i="30"/>
  <c r="S928" i="30"/>
  <c r="R928" i="30"/>
  <c r="T927" i="30"/>
  <c r="S927" i="30"/>
  <c r="R927" i="30"/>
  <c r="T926" i="30"/>
  <c r="S926" i="30"/>
  <c r="R926" i="30"/>
  <c r="T925" i="30"/>
  <c r="S925" i="30"/>
  <c r="R925" i="30"/>
  <c r="T924" i="30"/>
  <c r="S924" i="30"/>
  <c r="R924" i="30"/>
  <c r="T923" i="30"/>
  <c r="S923" i="30"/>
  <c r="R923" i="30"/>
  <c r="T922" i="30"/>
  <c r="S922" i="30"/>
  <c r="R922" i="30"/>
  <c r="T921" i="30"/>
  <c r="S921" i="30"/>
  <c r="R921" i="30"/>
  <c r="T920" i="30"/>
  <c r="S920" i="30"/>
  <c r="R920" i="30"/>
  <c r="T919" i="30"/>
  <c r="S919" i="30"/>
  <c r="R919" i="30"/>
  <c r="T918" i="30"/>
  <c r="S918" i="30"/>
  <c r="R918" i="30"/>
  <c r="T917" i="30"/>
  <c r="S917" i="30"/>
  <c r="R917" i="30"/>
  <c r="T916" i="30"/>
  <c r="S916" i="30"/>
  <c r="R916" i="30"/>
  <c r="T915" i="30"/>
  <c r="S915" i="30"/>
  <c r="R915" i="30"/>
  <c r="T914" i="30"/>
  <c r="S914" i="30"/>
  <c r="R914" i="30"/>
  <c r="T913" i="30"/>
  <c r="S913" i="30"/>
  <c r="R913" i="30"/>
  <c r="T912" i="30"/>
  <c r="S912" i="30"/>
  <c r="R912" i="30"/>
  <c r="T911" i="30"/>
  <c r="S911" i="30"/>
  <c r="R911" i="30"/>
  <c r="T910" i="30"/>
  <c r="S910" i="30"/>
  <c r="R910" i="30"/>
  <c r="T909" i="30"/>
  <c r="S909" i="30"/>
  <c r="R909" i="30"/>
  <c r="T908" i="30"/>
  <c r="S908" i="30"/>
  <c r="R908" i="30"/>
  <c r="T907" i="30"/>
  <c r="S907" i="30"/>
  <c r="R907" i="30"/>
  <c r="T906" i="30"/>
  <c r="S906" i="30"/>
  <c r="R906" i="30"/>
  <c r="T905" i="30"/>
  <c r="S905" i="30"/>
  <c r="R905" i="30"/>
  <c r="T904" i="30"/>
  <c r="S904" i="30"/>
  <c r="R904" i="30"/>
  <c r="T903" i="30"/>
  <c r="S903" i="30"/>
  <c r="R903" i="30"/>
  <c r="T902" i="30"/>
  <c r="S902" i="30"/>
  <c r="R902" i="30"/>
  <c r="T901" i="30"/>
  <c r="S901" i="30"/>
  <c r="R901" i="30"/>
  <c r="T900" i="30"/>
  <c r="S900" i="30"/>
  <c r="R900" i="30"/>
  <c r="T899" i="30"/>
  <c r="S899" i="30"/>
  <c r="R899" i="30"/>
  <c r="T898" i="30"/>
  <c r="S898" i="30"/>
  <c r="R898" i="30"/>
  <c r="T897" i="30"/>
  <c r="S897" i="30"/>
  <c r="R897" i="30"/>
  <c r="T896" i="30"/>
  <c r="S896" i="30"/>
  <c r="R896" i="30"/>
  <c r="T895" i="30"/>
  <c r="S895" i="30"/>
  <c r="R895" i="30"/>
  <c r="T894" i="30"/>
  <c r="S894" i="30"/>
  <c r="R894" i="30"/>
  <c r="T893" i="30"/>
  <c r="S893" i="30"/>
  <c r="R893" i="30"/>
  <c r="T892" i="30"/>
  <c r="S892" i="30"/>
  <c r="R892" i="30"/>
  <c r="T891" i="30"/>
  <c r="S891" i="30"/>
  <c r="R891" i="30"/>
  <c r="T890" i="30"/>
  <c r="S890" i="30"/>
  <c r="R890" i="30"/>
  <c r="T889" i="30"/>
  <c r="S889" i="30"/>
  <c r="R889" i="30"/>
  <c r="T888" i="30"/>
  <c r="S888" i="30"/>
  <c r="R888" i="30"/>
  <c r="T887" i="30"/>
  <c r="S887" i="30"/>
  <c r="R887" i="30"/>
  <c r="T886" i="30"/>
  <c r="S886" i="30"/>
  <c r="R886" i="30"/>
  <c r="T885" i="30"/>
  <c r="S885" i="30"/>
  <c r="R885" i="30"/>
  <c r="T884" i="30"/>
  <c r="S884" i="30"/>
  <c r="R884" i="30"/>
  <c r="T883" i="30"/>
  <c r="S883" i="30"/>
  <c r="R883" i="30"/>
  <c r="T882" i="30"/>
  <c r="S882" i="30"/>
  <c r="R882" i="30"/>
  <c r="T881" i="30"/>
  <c r="S881" i="30"/>
  <c r="R881" i="30"/>
  <c r="T880" i="30"/>
  <c r="S880" i="30"/>
  <c r="R880" i="30"/>
  <c r="T879" i="30"/>
  <c r="S879" i="30"/>
  <c r="R879" i="30"/>
  <c r="T878" i="30"/>
  <c r="S878" i="30"/>
  <c r="R878" i="30"/>
  <c r="T877" i="30"/>
  <c r="S877" i="30"/>
  <c r="R877" i="30"/>
  <c r="T876" i="30"/>
  <c r="S876" i="30"/>
  <c r="R876" i="30"/>
  <c r="T875" i="30"/>
  <c r="S875" i="30"/>
  <c r="R875" i="30"/>
  <c r="T750" i="30"/>
  <c r="T749" i="30"/>
  <c r="S750" i="30"/>
  <c r="S749" i="30"/>
  <c r="R750" i="30"/>
  <c r="R749" i="30"/>
  <c r="T868" i="30"/>
  <c r="S868" i="30"/>
  <c r="R868" i="30"/>
  <c r="T867" i="30"/>
  <c r="S867" i="30"/>
  <c r="R867" i="30"/>
  <c r="T866" i="30"/>
  <c r="S866" i="30"/>
  <c r="R866" i="30"/>
  <c r="T865" i="30"/>
  <c r="S865" i="30"/>
  <c r="R865" i="30"/>
  <c r="T864" i="30"/>
  <c r="S864" i="30"/>
  <c r="R864" i="30"/>
  <c r="T863" i="30"/>
  <c r="S863" i="30"/>
  <c r="R863" i="30"/>
  <c r="T862" i="30"/>
  <c r="S862" i="30"/>
  <c r="R862" i="30"/>
  <c r="T861" i="30"/>
  <c r="S861" i="30"/>
  <c r="R861" i="30"/>
  <c r="T860" i="30"/>
  <c r="S860" i="30"/>
  <c r="R860" i="30"/>
  <c r="T859" i="30"/>
  <c r="S859" i="30"/>
  <c r="R859" i="30"/>
  <c r="T858" i="30"/>
  <c r="S858" i="30"/>
  <c r="R858" i="30"/>
  <c r="T857" i="30"/>
  <c r="S857" i="30"/>
  <c r="R857" i="30"/>
  <c r="T856" i="30"/>
  <c r="S856" i="30"/>
  <c r="R856" i="30"/>
  <c r="T855" i="30"/>
  <c r="S855" i="30"/>
  <c r="R855" i="30"/>
  <c r="T854" i="30"/>
  <c r="S854" i="30"/>
  <c r="R854" i="30"/>
  <c r="T853" i="30"/>
  <c r="S853" i="30"/>
  <c r="R853" i="30"/>
  <c r="T852" i="30"/>
  <c r="S852" i="30"/>
  <c r="R852" i="30"/>
  <c r="T851" i="30"/>
  <c r="S851" i="30"/>
  <c r="R851" i="30"/>
  <c r="T850" i="30"/>
  <c r="S850" i="30"/>
  <c r="R850" i="30"/>
  <c r="T849" i="30"/>
  <c r="S849" i="30"/>
  <c r="R849" i="30"/>
  <c r="T848" i="30"/>
  <c r="S848" i="30"/>
  <c r="R848" i="30"/>
  <c r="T847" i="30"/>
  <c r="S847" i="30"/>
  <c r="R847" i="30"/>
  <c r="T846" i="30"/>
  <c r="S846" i="30"/>
  <c r="R846" i="30"/>
  <c r="T845" i="30"/>
  <c r="S845" i="30"/>
  <c r="R845" i="30"/>
  <c r="T844" i="30"/>
  <c r="S844" i="30"/>
  <c r="R844" i="30"/>
  <c r="T843" i="30"/>
  <c r="S843" i="30"/>
  <c r="R843" i="30"/>
  <c r="T842" i="30"/>
  <c r="S842" i="30"/>
  <c r="R842" i="30"/>
  <c r="T841" i="30"/>
  <c r="S841" i="30"/>
  <c r="R841" i="30"/>
  <c r="T840" i="30"/>
  <c r="S840" i="30"/>
  <c r="R840" i="30"/>
  <c r="T839" i="30"/>
  <c r="S839" i="30"/>
  <c r="R839" i="30"/>
  <c r="T838" i="30"/>
  <c r="S838" i="30"/>
  <c r="R838" i="30"/>
  <c r="T837" i="30"/>
  <c r="S837" i="30"/>
  <c r="R837" i="30"/>
  <c r="T836" i="30"/>
  <c r="S836" i="30"/>
  <c r="R836" i="30"/>
  <c r="T835" i="30"/>
  <c r="S835" i="30"/>
  <c r="R835" i="30"/>
  <c r="T834" i="30"/>
  <c r="S834" i="30"/>
  <c r="R834" i="30"/>
  <c r="T833" i="30"/>
  <c r="S833" i="30"/>
  <c r="R833" i="30"/>
  <c r="T832" i="30"/>
  <c r="S832" i="30"/>
  <c r="R832" i="30"/>
  <c r="T831" i="30"/>
  <c r="S831" i="30"/>
  <c r="R831" i="30"/>
  <c r="T830" i="30"/>
  <c r="S830" i="30"/>
  <c r="R830" i="30"/>
  <c r="T829" i="30"/>
  <c r="S829" i="30"/>
  <c r="R829" i="30"/>
  <c r="T828" i="30"/>
  <c r="S828" i="30"/>
  <c r="R828" i="30"/>
  <c r="T827" i="30"/>
  <c r="S827" i="30"/>
  <c r="R827" i="30"/>
  <c r="T826" i="30"/>
  <c r="S826" i="30"/>
  <c r="R826" i="30"/>
  <c r="T825" i="30"/>
  <c r="S825" i="30"/>
  <c r="R825" i="30"/>
  <c r="T824" i="30"/>
  <c r="S824" i="30"/>
  <c r="R824" i="30"/>
  <c r="T823" i="30"/>
  <c r="S823" i="30"/>
  <c r="R823" i="30"/>
  <c r="T822" i="30"/>
  <c r="S822" i="30"/>
  <c r="R822" i="30"/>
  <c r="T821" i="30"/>
  <c r="S821" i="30"/>
  <c r="R821" i="30"/>
  <c r="T820" i="30"/>
  <c r="S820" i="30"/>
  <c r="R820" i="30"/>
  <c r="T819" i="30"/>
  <c r="S819" i="30"/>
  <c r="R819" i="30"/>
  <c r="T818" i="30"/>
  <c r="S818" i="30"/>
  <c r="R818" i="30"/>
  <c r="T817" i="30"/>
  <c r="S817" i="30"/>
  <c r="R817" i="30"/>
  <c r="T816" i="30"/>
  <c r="S816" i="30"/>
  <c r="R816" i="30"/>
  <c r="T815" i="30"/>
  <c r="S815" i="30"/>
  <c r="R815" i="30"/>
  <c r="T814" i="30"/>
  <c r="S814" i="30"/>
  <c r="R814" i="30"/>
  <c r="T813" i="30"/>
  <c r="S813" i="30"/>
  <c r="R813" i="30"/>
  <c r="T812" i="30"/>
  <c r="S812" i="30"/>
  <c r="R812" i="30"/>
  <c r="T811" i="30"/>
  <c r="S811" i="30"/>
  <c r="R811" i="30"/>
  <c r="T810" i="30"/>
  <c r="S810" i="30"/>
  <c r="R810" i="30"/>
  <c r="T809" i="30"/>
  <c r="S809" i="30"/>
  <c r="R809" i="30"/>
  <c r="T808" i="30"/>
  <c r="S808" i="30"/>
  <c r="R808" i="30"/>
  <c r="T807" i="30"/>
  <c r="S807" i="30"/>
  <c r="R807" i="30"/>
  <c r="T806" i="30"/>
  <c r="S806" i="30"/>
  <c r="R806" i="30"/>
  <c r="T805" i="30"/>
  <c r="S805" i="30"/>
  <c r="R805" i="30"/>
  <c r="T804" i="30"/>
  <c r="S804" i="30"/>
  <c r="R804" i="30"/>
  <c r="T803" i="30"/>
  <c r="S803" i="30"/>
  <c r="R803" i="30"/>
  <c r="T802" i="30"/>
  <c r="S802" i="30"/>
  <c r="R802" i="30"/>
  <c r="T801" i="30"/>
  <c r="S801" i="30"/>
  <c r="R801" i="30"/>
  <c r="T800" i="30"/>
  <c r="S800" i="30"/>
  <c r="R800" i="30"/>
  <c r="T799" i="30"/>
  <c r="S799" i="30"/>
  <c r="R799" i="30"/>
  <c r="T798" i="30"/>
  <c r="S798" i="30"/>
  <c r="R798" i="30"/>
  <c r="T797" i="30"/>
  <c r="S797" i="30"/>
  <c r="R797" i="30"/>
  <c r="T796" i="30"/>
  <c r="S796" i="30"/>
  <c r="R796" i="30"/>
  <c r="T795" i="30"/>
  <c r="S795" i="30"/>
  <c r="R795" i="30"/>
  <c r="T794" i="30"/>
  <c r="S794" i="30"/>
  <c r="R794" i="30"/>
  <c r="T793" i="30"/>
  <c r="S793" i="30"/>
  <c r="R793" i="30"/>
  <c r="T792" i="30"/>
  <c r="S792" i="30"/>
  <c r="R792" i="30"/>
  <c r="T791" i="30"/>
  <c r="S791" i="30"/>
  <c r="R791" i="30"/>
  <c r="T790" i="30"/>
  <c r="S790" i="30"/>
  <c r="R790" i="30"/>
  <c r="T789" i="30"/>
  <c r="S789" i="30"/>
  <c r="R789" i="30"/>
  <c r="T788" i="30"/>
  <c r="S788" i="30"/>
  <c r="R788" i="30"/>
  <c r="T787" i="30"/>
  <c r="S787" i="30"/>
  <c r="R787" i="30"/>
  <c r="T786" i="30"/>
  <c r="S786" i="30"/>
  <c r="R786" i="30"/>
  <c r="T785" i="30"/>
  <c r="S785" i="30"/>
  <c r="R785" i="30"/>
  <c r="T784" i="30"/>
  <c r="S784" i="30"/>
  <c r="R784" i="30"/>
  <c r="T783" i="30"/>
  <c r="S783" i="30"/>
  <c r="R783" i="30"/>
  <c r="T782" i="30"/>
  <c r="S782" i="30"/>
  <c r="R782" i="30"/>
  <c r="T781" i="30"/>
  <c r="S781" i="30"/>
  <c r="R781" i="30"/>
  <c r="T780" i="30"/>
  <c r="S780" i="30"/>
  <c r="R780" i="30"/>
  <c r="T779" i="30"/>
  <c r="S779" i="30"/>
  <c r="R779" i="30"/>
  <c r="T778" i="30"/>
  <c r="S778" i="30"/>
  <c r="R778" i="30"/>
  <c r="T777" i="30"/>
  <c r="S777" i="30"/>
  <c r="R777" i="30"/>
  <c r="T776" i="30"/>
  <c r="S776" i="30"/>
  <c r="R776" i="30"/>
  <c r="T775" i="30"/>
  <c r="S775" i="30"/>
  <c r="R775" i="30"/>
  <c r="T774" i="30"/>
  <c r="S774" i="30"/>
  <c r="R774" i="30"/>
  <c r="T773" i="30"/>
  <c r="S773" i="30"/>
  <c r="R773" i="30"/>
  <c r="T772" i="30"/>
  <c r="S772" i="30"/>
  <c r="R772" i="30"/>
  <c r="T771" i="30"/>
  <c r="S771" i="30"/>
  <c r="R771" i="30"/>
  <c r="T770" i="30"/>
  <c r="S770" i="30"/>
  <c r="R770" i="30"/>
  <c r="T769" i="30"/>
  <c r="S769" i="30"/>
  <c r="R769" i="30"/>
  <c r="T768" i="30"/>
  <c r="S768" i="30"/>
  <c r="R768" i="30"/>
  <c r="T767" i="30"/>
  <c r="S767" i="30"/>
  <c r="R767" i="30"/>
  <c r="T766" i="30"/>
  <c r="S766" i="30"/>
  <c r="R766" i="30"/>
  <c r="T765" i="30"/>
  <c r="S765" i="30"/>
  <c r="R765" i="30"/>
  <c r="T764" i="30"/>
  <c r="S764" i="30"/>
  <c r="R764" i="30"/>
  <c r="T763" i="30"/>
  <c r="S763" i="30"/>
  <c r="R763" i="30"/>
  <c r="T762" i="30"/>
  <c r="S762" i="30"/>
  <c r="R762" i="30"/>
  <c r="T761" i="30"/>
  <c r="S761" i="30"/>
  <c r="R761" i="30"/>
  <c r="T760" i="30"/>
  <c r="S760" i="30"/>
  <c r="R760" i="30"/>
  <c r="T759" i="30"/>
  <c r="S759" i="30"/>
  <c r="R759" i="30"/>
  <c r="T758" i="30"/>
  <c r="S758" i="30"/>
  <c r="R758" i="30"/>
  <c r="T757" i="30"/>
  <c r="S757" i="30"/>
  <c r="R757" i="30"/>
  <c r="T756" i="30"/>
  <c r="S756" i="30"/>
  <c r="R756" i="30"/>
  <c r="T755" i="30"/>
  <c r="S755" i="30"/>
  <c r="R755" i="30"/>
  <c r="T754" i="30"/>
  <c r="S754" i="30"/>
  <c r="R754" i="30"/>
  <c r="T753" i="30"/>
  <c r="S753" i="30"/>
  <c r="R753" i="30"/>
  <c r="T752" i="30"/>
  <c r="S752" i="30"/>
  <c r="R752" i="30"/>
  <c r="T751" i="30"/>
  <c r="S751" i="30"/>
  <c r="R751" i="30"/>
  <c r="T626" i="30"/>
  <c r="T625" i="30"/>
  <c r="S626" i="30"/>
  <c r="S625" i="30"/>
  <c r="R626" i="30"/>
  <c r="R625" i="30"/>
  <c r="T744" i="30"/>
  <c r="S744" i="30"/>
  <c r="R744" i="30"/>
  <c r="T743" i="30"/>
  <c r="S743" i="30"/>
  <c r="R743" i="30"/>
  <c r="T742" i="30"/>
  <c r="S742" i="30"/>
  <c r="R742" i="30"/>
  <c r="T741" i="30"/>
  <c r="S741" i="30"/>
  <c r="R741" i="30"/>
  <c r="T740" i="30"/>
  <c r="S740" i="30"/>
  <c r="R740" i="30"/>
  <c r="T739" i="30"/>
  <c r="S739" i="30"/>
  <c r="R739" i="30"/>
  <c r="T738" i="30"/>
  <c r="S738" i="30"/>
  <c r="R738" i="30"/>
  <c r="T737" i="30"/>
  <c r="S737" i="30"/>
  <c r="R737" i="30"/>
  <c r="T736" i="30"/>
  <c r="S736" i="30"/>
  <c r="R736" i="30"/>
  <c r="T735" i="30"/>
  <c r="S735" i="30"/>
  <c r="R735" i="30"/>
  <c r="T734" i="30"/>
  <c r="S734" i="30"/>
  <c r="R734" i="30"/>
  <c r="T733" i="30"/>
  <c r="S733" i="30"/>
  <c r="R733" i="30"/>
  <c r="T732" i="30"/>
  <c r="S732" i="30"/>
  <c r="R732" i="30"/>
  <c r="T731" i="30"/>
  <c r="S731" i="30"/>
  <c r="R731" i="30"/>
  <c r="T730" i="30"/>
  <c r="S730" i="30"/>
  <c r="R730" i="30"/>
  <c r="T729" i="30"/>
  <c r="S729" i="30"/>
  <c r="R729" i="30"/>
  <c r="T728" i="30"/>
  <c r="S728" i="30"/>
  <c r="R728" i="30"/>
  <c r="T727" i="30"/>
  <c r="S727" i="30"/>
  <c r="R727" i="30"/>
  <c r="T726" i="30"/>
  <c r="S726" i="30"/>
  <c r="R726" i="30"/>
  <c r="T725" i="30"/>
  <c r="S725" i="30"/>
  <c r="R725" i="30"/>
  <c r="T724" i="30"/>
  <c r="S724" i="30"/>
  <c r="R724" i="30"/>
  <c r="T723" i="30"/>
  <c r="S723" i="30"/>
  <c r="R723" i="30"/>
  <c r="T722" i="30"/>
  <c r="S722" i="30"/>
  <c r="R722" i="30"/>
  <c r="T721" i="30"/>
  <c r="S721" i="30"/>
  <c r="R721" i="30"/>
  <c r="T720" i="30"/>
  <c r="S720" i="30"/>
  <c r="R720" i="30"/>
  <c r="T719" i="30"/>
  <c r="S719" i="30"/>
  <c r="R719" i="30"/>
  <c r="T718" i="30"/>
  <c r="S718" i="30"/>
  <c r="R718" i="30"/>
  <c r="T717" i="30"/>
  <c r="S717" i="30"/>
  <c r="R717" i="30"/>
  <c r="T716" i="30"/>
  <c r="S716" i="30"/>
  <c r="R716" i="30"/>
  <c r="T715" i="30"/>
  <c r="S715" i="30"/>
  <c r="R715" i="30"/>
  <c r="T714" i="30"/>
  <c r="S714" i="30"/>
  <c r="R714" i="30"/>
  <c r="T713" i="30"/>
  <c r="S713" i="30"/>
  <c r="R713" i="30"/>
  <c r="T712" i="30"/>
  <c r="S712" i="30"/>
  <c r="R712" i="30"/>
  <c r="T711" i="30"/>
  <c r="S711" i="30"/>
  <c r="R711" i="30"/>
  <c r="T710" i="30"/>
  <c r="S710" i="30"/>
  <c r="R710" i="30"/>
  <c r="T709" i="30"/>
  <c r="S709" i="30"/>
  <c r="R709" i="30"/>
  <c r="T708" i="30"/>
  <c r="S708" i="30"/>
  <c r="R708" i="30"/>
  <c r="T707" i="30"/>
  <c r="S707" i="30"/>
  <c r="R707" i="30"/>
  <c r="T706" i="30"/>
  <c r="S706" i="30"/>
  <c r="R706" i="30"/>
  <c r="T705" i="30"/>
  <c r="S705" i="30"/>
  <c r="R705" i="30"/>
  <c r="T704" i="30"/>
  <c r="S704" i="30"/>
  <c r="R704" i="30"/>
  <c r="T703" i="30"/>
  <c r="S703" i="30"/>
  <c r="R703" i="30"/>
  <c r="T702" i="30"/>
  <c r="S702" i="30"/>
  <c r="R702" i="30"/>
  <c r="T701" i="30"/>
  <c r="S701" i="30"/>
  <c r="R701" i="30"/>
  <c r="T700" i="30"/>
  <c r="S700" i="30"/>
  <c r="R700" i="30"/>
  <c r="T699" i="30"/>
  <c r="S699" i="30"/>
  <c r="R699" i="30"/>
  <c r="T698" i="30"/>
  <c r="S698" i="30"/>
  <c r="R698" i="30"/>
  <c r="T697" i="30"/>
  <c r="S697" i="30"/>
  <c r="R697" i="30"/>
  <c r="T696" i="30"/>
  <c r="S696" i="30"/>
  <c r="R696" i="30"/>
  <c r="T695" i="30"/>
  <c r="S695" i="30"/>
  <c r="R695" i="30"/>
  <c r="T694" i="30"/>
  <c r="S694" i="30"/>
  <c r="R694" i="30"/>
  <c r="T693" i="30"/>
  <c r="S693" i="30"/>
  <c r="R693" i="30"/>
  <c r="T692" i="30"/>
  <c r="S692" i="30"/>
  <c r="R692" i="30"/>
  <c r="T691" i="30"/>
  <c r="S691" i="30"/>
  <c r="R691" i="30"/>
  <c r="T690" i="30"/>
  <c r="S690" i="30"/>
  <c r="R690" i="30"/>
  <c r="T689" i="30"/>
  <c r="S689" i="30"/>
  <c r="R689" i="30"/>
  <c r="T688" i="30"/>
  <c r="S688" i="30"/>
  <c r="R688" i="30"/>
  <c r="T687" i="30"/>
  <c r="S687" i="30"/>
  <c r="R687" i="30"/>
  <c r="T686" i="30"/>
  <c r="S686" i="30"/>
  <c r="R686" i="30"/>
  <c r="T685" i="30"/>
  <c r="S685" i="30"/>
  <c r="R685" i="30"/>
  <c r="T684" i="30"/>
  <c r="S684" i="30"/>
  <c r="R684" i="30"/>
  <c r="T683" i="30"/>
  <c r="S683" i="30"/>
  <c r="R683" i="30"/>
  <c r="T682" i="30"/>
  <c r="S682" i="30"/>
  <c r="R682" i="30"/>
  <c r="T681" i="30"/>
  <c r="S681" i="30"/>
  <c r="R681" i="30"/>
  <c r="T680" i="30"/>
  <c r="S680" i="30"/>
  <c r="R680" i="30"/>
  <c r="T679" i="30"/>
  <c r="S679" i="30"/>
  <c r="R679" i="30"/>
  <c r="T678" i="30"/>
  <c r="S678" i="30"/>
  <c r="R678" i="30"/>
  <c r="T677" i="30"/>
  <c r="S677" i="30"/>
  <c r="R677" i="30"/>
  <c r="T676" i="30"/>
  <c r="S676" i="30"/>
  <c r="R676" i="30"/>
  <c r="T675" i="30"/>
  <c r="S675" i="30"/>
  <c r="R675" i="30"/>
  <c r="T674" i="30"/>
  <c r="S674" i="30"/>
  <c r="R674" i="30"/>
  <c r="T673" i="30"/>
  <c r="S673" i="30"/>
  <c r="R673" i="30"/>
  <c r="T672" i="30"/>
  <c r="S672" i="30"/>
  <c r="R672" i="30"/>
  <c r="T671" i="30"/>
  <c r="S671" i="30"/>
  <c r="R671" i="30"/>
  <c r="T670" i="30"/>
  <c r="S670" i="30"/>
  <c r="R670" i="30"/>
  <c r="T669" i="30"/>
  <c r="S669" i="30"/>
  <c r="R669" i="30"/>
  <c r="T668" i="30"/>
  <c r="S668" i="30"/>
  <c r="R668" i="30"/>
  <c r="T667" i="30"/>
  <c r="S667" i="30"/>
  <c r="R667" i="30"/>
  <c r="T666" i="30"/>
  <c r="S666" i="30"/>
  <c r="R666" i="30"/>
  <c r="T665" i="30"/>
  <c r="S665" i="30"/>
  <c r="R665" i="30"/>
  <c r="T664" i="30"/>
  <c r="S664" i="30"/>
  <c r="R664" i="30"/>
  <c r="T663" i="30"/>
  <c r="S663" i="30"/>
  <c r="R663" i="30"/>
  <c r="T662" i="30"/>
  <c r="S662" i="30"/>
  <c r="R662" i="30"/>
  <c r="T661" i="30"/>
  <c r="S661" i="30"/>
  <c r="R661" i="30"/>
  <c r="T660" i="30"/>
  <c r="S660" i="30"/>
  <c r="R660" i="30"/>
  <c r="T659" i="30"/>
  <c r="S659" i="30"/>
  <c r="R659" i="30"/>
  <c r="T658" i="30"/>
  <c r="S658" i="30"/>
  <c r="R658" i="30"/>
  <c r="T657" i="30"/>
  <c r="S657" i="30"/>
  <c r="R657" i="30"/>
  <c r="T656" i="30"/>
  <c r="S656" i="30"/>
  <c r="R656" i="30"/>
  <c r="T655" i="30"/>
  <c r="S655" i="30"/>
  <c r="R655" i="30"/>
  <c r="T654" i="30"/>
  <c r="S654" i="30"/>
  <c r="R654" i="30"/>
  <c r="T653" i="30"/>
  <c r="S653" i="30"/>
  <c r="R653" i="30"/>
  <c r="T652" i="30"/>
  <c r="S652" i="30"/>
  <c r="R652" i="30"/>
  <c r="T651" i="30"/>
  <c r="S651" i="30"/>
  <c r="R651" i="30"/>
  <c r="T650" i="30"/>
  <c r="S650" i="30"/>
  <c r="R650" i="30"/>
  <c r="T649" i="30"/>
  <c r="S649" i="30"/>
  <c r="R649" i="30"/>
  <c r="T648" i="30"/>
  <c r="S648" i="30"/>
  <c r="R648" i="30"/>
  <c r="T647" i="30"/>
  <c r="S647" i="30"/>
  <c r="R647" i="30"/>
  <c r="T646" i="30"/>
  <c r="S646" i="30"/>
  <c r="R646" i="30"/>
  <c r="T645" i="30"/>
  <c r="S645" i="30"/>
  <c r="R645" i="30"/>
  <c r="T644" i="30"/>
  <c r="S644" i="30"/>
  <c r="R644" i="30"/>
  <c r="T643" i="30"/>
  <c r="S643" i="30"/>
  <c r="R643" i="30"/>
  <c r="T642" i="30"/>
  <c r="S642" i="30"/>
  <c r="R642" i="30"/>
  <c r="T641" i="30"/>
  <c r="S641" i="30"/>
  <c r="R641" i="30"/>
  <c r="T640" i="30"/>
  <c r="S640" i="30"/>
  <c r="R640" i="30"/>
  <c r="T639" i="30"/>
  <c r="S639" i="30"/>
  <c r="R639" i="30"/>
  <c r="T638" i="30"/>
  <c r="S638" i="30"/>
  <c r="R638" i="30"/>
  <c r="T637" i="30"/>
  <c r="S637" i="30"/>
  <c r="R637" i="30"/>
  <c r="T636" i="30"/>
  <c r="S636" i="30"/>
  <c r="R636" i="30"/>
  <c r="T635" i="30"/>
  <c r="S635" i="30"/>
  <c r="R635" i="30"/>
  <c r="T634" i="30"/>
  <c r="S634" i="30"/>
  <c r="R634" i="30"/>
  <c r="T633" i="30"/>
  <c r="S633" i="30"/>
  <c r="R633" i="30"/>
  <c r="T632" i="30"/>
  <c r="S632" i="30"/>
  <c r="R632" i="30"/>
  <c r="T631" i="30"/>
  <c r="S631" i="30"/>
  <c r="R631" i="30"/>
  <c r="T630" i="30"/>
  <c r="S630" i="30"/>
  <c r="R630" i="30"/>
  <c r="T629" i="30"/>
  <c r="S629" i="30"/>
  <c r="R629" i="30"/>
  <c r="T628" i="30"/>
  <c r="S628" i="30"/>
  <c r="R628" i="30"/>
  <c r="T627" i="30"/>
  <c r="S627" i="30"/>
  <c r="R627" i="30"/>
  <c r="T503" i="30"/>
  <c r="T502" i="30"/>
  <c r="T501" i="30"/>
  <c r="T620" i="30"/>
  <c r="T619" i="30"/>
  <c r="T618" i="30"/>
  <c r="T617" i="30"/>
  <c r="T616" i="30"/>
  <c r="T615" i="30"/>
  <c r="T614" i="30"/>
  <c r="T613" i="30"/>
  <c r="T612" i="30"/>
  <c r="T611" i="30"/>
  <c r="T610" i="30"/>
  <c r="T609" i="30"/>
  <c r="T608" i="30"/>
  <c r="T607" i="30"/>
  <c r="T606" i="30"/>
  <c r="T605" i="30"/>
  <c r="T604" i="30"/>
  <c r="T603" i="30"/>
  <c r="T602" i="30"/>
  <c r="T601" i="30"/>
  <c r="T600" i="30"/>
  <c r="T599" i="30"/>
  <c r="T598" i="30"/>
  <c r="T597" i="30"/>
  <c r="T596" i="30"/>
  <c r="T595" i="30"/>
  <c r="T594" i="30"/>
  <c r="T593" i="30"/>
  <c r="T592" i="30"/>
  <c r="T591" i="30"/>
  <c r="T590" i="30"/>
  <c r="T589" i="30"/>
  <c r="T588" i="30"/>
  <c r="T587" i="30"/>
  <c r="T586" i="30"/>
  <c r="T585" i="30"/>
  <c r="T584" i="30"/>
  <c r="T583" i="30"/>
  <c r="T582" i="30"/>
  <c r="T581" i="30"/>
  <c r="T580" i="30"/>
  <c r="T579" i="30"/>
  <c r="T578" i="30"/>
  <c r="T577" i="30"/>
  <c r="T576" i="30"/>
  <c r="T575" i="30"/>
  <c r="T574" i="30"/>
  <c r="T573" i="30"/>
  <c r="T572" i="30"/>
  <c r="T571" i="30"/>
  <c r="T570" i="30"/>
  <c r="T569" i="30"/>
  <c r="T568" i="30"/>
  <c r="T567" i="30"/>
  <c r="T566" i="30"/>
  <c r="T565" i="30"/>
  <c r="T564" i="30"/>
  <c r="T563" i="30"/>
  <c r="T562" i="30"/>
  <c r="T561" i="30"/>
  <c r="T560" i="30"/>
  <c r="T559" i="30"/>
  <c r="T558" i="30"/>
  <c r="T557" i="30"/>
  <c r="T556" i="30"/>
  <c r="T555" i="30"/>
  <c r="T554" i="30"/>
  <c r="T553" i="30"/>
  <c r="T552" i="30"/>
  <c r="T551" i="30"/>
  <c r="T550" i="30"/>
  <c r="T549" i="30"/>
  <c r="T548" i="30"/>
  <c r="T547" i="30"/>
  <c r="T546" i="30"/>
  <c r="T545" i="30"/>
  <c r="T544" i="30"/>
  <c r="T543" i="30"/>
  <c r="T542" i="30"/>
  <c r="T541" i="30"/>
  <c r="T540" i="30"/>
  <c r="T539" i="30"/>
  <c r="T538" i="30"/>
  <c r="T537" i="30"/>
  <c r="T536" i="30"/>
  <c r="T535" i="30"/>
  <c r="T534" i="30"/>
  <c r="T533" i="30"/>
  <c r="T532" i="30"/>
  <c r="T531" i="30"/>
  <c r="T530" i="30"/>
  <c r="T529" i="30"/>
  <c r="T528" i="30"/>
  <c r="T527" i="30"/>
  <c r="T526" i="30"/>
  <c r="T525" i="30"/>
  <c r="T524" i="30"/>
  <c r="T523" i="30"/>
  <c r="T522" i="30"/>
  <c r="T521" i="30"/>
  <c r="T520" i="30"/>
  <c r="T519" i="30"/>
  <c r="T518" i="30"/>
  <c r="T517" i="30"/>
  <c r="T516" i="30"/>
  <c r="T515" i="30"/>
  <c r="T514" i="30"/>
  <c r="T513" i="30"/>
  <c r="T512" i="30"/>
  <c r="T511" i="30"/>
  <c r="T510" i="30"/>
  <c r="T509" i="30"/>
  <c r="T508" i="30"/>
  <c r="T507" i="30"/>
  <c r="T506" i="30"/>
  <c r="T505" i="30"/>
  <c r="T504" i="30"/>
  <c r="S502" i="30"/>
  <c r="S501" i="30"/>
  <c r="R502" i="30"/>
  <c r="R501" i="30"/>
  <c r="S620" i="30"/>
  <c r="R620" i="30"/>
  <c r="S619" i="30"/>
  <c r="R619" i="30"/>
  <c r="S618" i="30"/>
  <c r="R618" i="30"/>
  <c r="S617" i="30"/>
  <c r="R617" i="30"/>
  <c r="S616" i="30"/>
  <c r="R616" i="30"/>
  <c r="S615" i="30"/>
  <c r="R615" i="30"/>
  <c r="S614" i="30"/>
  <c r="R614" i="30"/>
  <c r="S613" i="30"/>
  <c r="R613" i="30"/>
  <c r="S612" i="30"/>
  <c r="R612" i="30"/>
  <c r="S611" i="30"/>
  <c r="R611" i="30"/>
  <c r="S610" i="30"/>
  <c r="R610" i="30"/>
  <c r="S609" i="30"/>
  <c r="R609" i="30"/>
  <c r="S608" i="30"/>
  <c r="R608" i="30"/>
  <c r="S607" i="30"/>
  <c r="R607" i="30"/>
  <c r="S606" i="30"/>
  <c r="R606" i="30"/>
  <c r="S605" i="30"/>
  <c r="R605" i="30"/>
  <c r="S604" i="30"/>
  <c r="R604" i="30"/>
  <c r="S603" i="30"/>
  <c r="R603" i="30"/>
  <c r="S602" i="30"/>
  <c r="R602" i="30"/>
  <c r="S601" i="30"/>
  <c r="R601" i="30"/>
  <c r="S600" i="30"/>
  <c r="R600" i="30"/>
  <c r="S599" i="30"/>
  <c r="R599" i="30"/>
  <c r="S598" i="30"/>
  <c r="R598" i="30"/>
  <c r="S597" i="30"/>
  <c r="R597" i="30"/>
  <c r="S596" i="30"/>
  <c r="R596" i="30"/>
  <c r="S595" i="30"/>
  <c r="R595" i="30"/>
  <c r="S594" i="30"/>
  <c r="R594" i="30"/>
  <c r="S593" i="30"/>
  <c r="R593" i="30"/>
  <c r="S592" i="30"/>
  <c r="R592" i="30"/>
  <c r="S591" i="30"/>
  <c r="R591" i="30"/>
  <c r="S590" i="30"/>
  <c r="R590" i="30"/>
  <c r="S589" i="30"/>
  <c r="R589" i="30"/>
  <c r="S588" i="30"/>
  <c r="R588" i="30"/>
  <c r="S587" i="30"/>
  <c r="R587" i="30"/>
  <c r="S586" i="30"/>
  <c r="R586" i="30"/>
  <c r="S585" i="30"/>
  <c r="R585" i="30"/>
  <c r="S584" i="30"/>
  <c r="R584" i="30"/>
  <c r="S583" i="30"/>
  <c r="R583" i="30"/>
  <c r="S582" i="30"/>
  <c r="R582" i="30"/>
  <c r="S581" i="30"/>
  <c r="R581" i="30"/>
  <c r="S580" i="30"/>
  <c r="R580" i="30"/>
  <c r="S579" i="30"/>
  <c r="R579" i="30"/>
  <c r="S578" i="30"/>
  <c r="R578" i="30"/>
  <c r="S577" i="30"/>
  <c r="R577" i="30"/>
  <c r="S576" i="30"/>
  <c r="R576" i="30"/>
  <c r="S575" i="30"/>
  <c r="R575" i="30"/>
  <c r="S574" i="30"/>
  <c r="R574" i="30"/>
  <c r="S573" i="30"/>
  <c r="R573" i="30"/>
  <c r="S572" i="30"/>
  <c r="R572" i="30"/>
  <c r="S571" i="30"/>
  <c r="R571" i="30"/>
  <c r="S570" i="30"/>
  <c r="R570" i="30"/>
  <c r="S569" i="30"/>
  <c r="R569" i="30"/>
  <c r="S568" i="30"/>
  <c r="R568" i="30"/>
  <c r="S567" i="30"/>
  <c r="R567" i="30"/>
  <c r="S566" i="30"/>
  <c r="R566" i="30"/>
  <c r="S565" i="30"/>
  <c r="R565" i="30"/>
  <c r="S564" i="30"/>
  <c r="R564" i="30"/>
  <c r="S563" i="30"/>
  <c r="R563" i="30"/>
  <c r="S562" i="30"/>
  <c r="R562" i="30"/>
  <c r="S561" i="30"/>
  <c r="R561" i="30"/>
  <c r="S560" i="30"/>
  <c r="R560" i="30"/>
  <c r="S559" i="30"/>
  <c r="R559" i="30"/>
  <c r="S558" i="30"/>
  <c r="R558" i="30"/>
  <c r="S557" i="30"/>
  <c r="R557" i="30"/>
  <c r="S556" i="30"/>
  <c r="R556" i="30"/>
  <c r="S555" i="30"/>
  <c r="R555" i="30"/>
  <c r="S554" i="30"/>
  <c r="R554" i="30"/>
  <c r="S553" i="30"/>
  <c r="R553" i="30"/>
  <c r="S552" i="30"/>
  <c r="R552" i="30"/>
  <c r="S551" i="30"/>
  <c r="R551" i="30"/>
  <c r="S550" i="30"/>
  <c r="R550" i="30"/>
  <c r="S549" i="30"/>
  <c r="R549" i="30"/>
  <c r="S548" i="30"/>
  <c r="R548" i="30"/>
  <c r="S547" i="30"/>
  <c r="R547" i="30"/>
  <c r="S546" i="30"/>
  <c r="R546" i="30"/>
  <c r="S545" i="30"/>
  <c r="R545" i="30"/>
  <c r="S544" i="30"/>
  <c r="R544" i="30"/>
  <c r="S543" i="30"/>
  <c r="R543" i="30"/>
  <c r="S542" i="30"/>
  <c r="R542" i="30"/>
  <c r="S541" i="30"/>
  <c r="R541" i="30"/>
  <c r="S540" i="30"/>
  <c r="R540" i="30"/>
  <c r="S539" i="30"/>
  <c r="R539" i="30"/>
  <c r="S538" i="30"/>
  <c r="R538" i="30"/>
  <c r="S537" i="30"/>
  <c r="R537" i="30"/>
  <c r="S536" i="30"/>
  <c r="R536" i="30"/>
  <c r="S535" i="30"/>
  <c r="R535" i="30"/>
  <c r="S534" i="30"/>
  <c r="R534" i="30"/>
  <c r="S533" i="30"/>
  <c r="R533" i="30"/>
  <c r="S532" i="30"/>
  <c r="R532" i="30"/>
  <c r="S531" i="30"/>
  <c r="R531" i="30"/>
  <c r="S530" i="30"/>
  <c r="R530" i="30"/>
  <c r="S529" i="30"/>
  <c r="R529" i="30"/>
  <c r="S528" i="30"/>
  <c r="R528" i="30"/>
  <c r="S527" i="30"/>
  <c r="R527" i="30"/>
  <c r="S526" i="30"/>
  <c r="R526" i="30"/>
  <c r="S525" i="30"/>
  <c r="R525" i="30"/>
  <c r="S524" i="30"/>
  <c r="R524" i="30"/>
  <c r="S523" i="30"/>
  <c r="R523" i="30"/>
  <c r="S522" i="30"/>
  <c r="R522" i="30"/>
  <c r="S521" i="30"/>
  <c r="R521" i="30"/>
  <c r="S520" i="30"/>
  <c r="R520" i="30"/>
  <c r="S519" i="30"/>
  <c r="R519" i="30"/>
  <c r="S518" i="30"/>
  <c r="R518" i="30"/>
  <c r="S517" i="30"/>
  <c r="R517" i="30"/>
  <c r="S516" i="30"/>
  <c r="R516" i="30"/>
  <c r="S515" i="30"/>
  <c r="R515" i="30"/>
  <c r="S514" i="30"/>
  <c r="R514" i="30"/>
  <c r="S513" i="30"/>
  <c r="R513" i="30"/>
  <c r="S512" i="30"/>
  <c r="R512" i="30"/>
  <c r="S511" i="30"/>
  <c r="R511" i="30"/>
  <c r="S510" i="30"/>
  <c r="R510" i="30"/>
  <c r="S509" i="30"/>
  <c r="R509" i="30"/>
  <c r="S508" i="30"/>
  <c r="R508" i="30"/>
  <c r="S507" i="30"/>
  <c r="R507" i="30"/>
  <c r="S506" i="30"/>
  <c r="R506" i="30"/>
  <c r="S505" i="30"/>
  <c r="R505" i="30"/>
  <c r="S504" i="30"/>
  <c r="R504" i="30"/>
  <c r="S503" i="30"/>
  <c r="R503" i="30"/>
  <c r="T378" i="30"/>
  <c r="T377" i="30"/>
  <c r="S378" i="30"/>
  <c r="S377" i="30"/>
  <c r="R379" i="30"/>
  <c r="R378" i="30"/>
  <c r="R377" i="30"/>
  <c r="T496" i="30"/>
  <c r="S496" i="30"/>
  <c r="R496" i="30"/>
  <c r="T495" i="30"/>
  <c r="S495" i="30"/>
  <c r="R495" i="30"/>
  <c r="T494" i="30"/>
  <c r="S494" i="30"/>
  <c r="R494" i="30"/>
  <c r="T493" i="30"/>
  <c r="S493" i="30"/>
  <c r="R493" i="30"/>
  <c r="T492" i="30"/>
  <c r="S492" i="30"/>
  <c r="R492" i="30"/>
  <c r="T491" i="30"/>
  <c r="S491" i="30"/>
  <c r="R491" i="30"/>
  <c r="T490" i="30"/>
  <c r="S490" i="30"/>
  <c r="R490" i="30"/>
  <c r="T489" i="30"/>
  <c r="S489" i="30"/>
  <c r="R489" i="30"/>
  <c r="T488" i="30"/>
  <c r="S488" i="30"/>
  <c r="R488" i="30"/>
  <c r="T487" i="30"/>
  <c r="S487" i="30"/>
  <c r="R487" i="30"/>
  <c r="T486" i="30"/>
  <c r="S486" i="30"/>
  <c r="R486" i="30"/>
  <c r="T485" i="30"/>
  <c r="S485" i="30"/>
  <c r="R485" i="30"/>
  <c r="T484" i="30"/>
  <c r="S484" i="30"/>
  <c r="R484" i="30"/>
  <c r="T483" i="30"/>
  <c r="S483" i="30"/>
  <c r="R483" i="30"/>
  <c r="T482" i="30"/>
  <c r="S482" i="30"/>
  <c r="R482" i="30"/>
  <c r="T481" i="30"/>
  <c r="S481" i="30"/>
  <c r="R481" i="30"/>
  <c r="T480" i="30"/>
  <c r="S480" i="30"/>
  <c r="R480" i="30"/>
  <c r="T479" i="30"/>
  <c r="S479" i="30"/>
  <c r="R479" i="30"/>
  <c r="T478" i="30"/>
  <c r="S478" i="30"/>
  <c r="R478" i="30"/>
  <c r="T477" i="30"/>
  <c r="S477" i="30"/>
  <c r="R477" i="30"/>
  <c r="T476" i="30"/>
  <c r="S476" i="30"/>
  <c r="R476" i="30"/>
  <c r="T475" i="30"/>
  <c r="S475" i="30"/>
  <c r="R475" i="30"/>
  <c r="T474" i="30"/>
  <c r="S474" i="30"/>
  <c r="R474" i="30"/>
  <c r="T473" i="30"/>
  <c r="S473" i="30"/>
  <c r="R473" i="30"/>
  <c r="T472" i="30"/>
  <c r="S472" i="30"/>
  <c r="R472" i="30"/>
  <c r="T471" i="30"/>
  <c r="S471" i="30"/>
  <c r="R471" i="30"/>
  <c r="T470" i="30"/>
  <c r="S470" i="30"/>
  <c r="R470" i="30"/>
  <c r="T469" i="30"/>
  <c r="S469" i="30"/>
  <c r="R469" i="30"/>
  <c r="T468" i="30"/>
  <c r="S468" i="30"/>
  <c r="R468" i="30"/>
  <c r="T467" i="30"/>
  <c r="S467" i="30"/>
  <c r="R467" i="30"/>
  <c r="T466" i="30"/>
  <c r="S466" i="30"/>
  <c r="R466" i="30"/>
  <c r="T465" i="30"/>
  <c r="S465" i="30"/>
  <c r="R465" i="30"/>
  <c r="T464" i="30"/>
  <c r="S464" i="30"/>
  <c r="R464" i="30"/>
  <c r="T463" i="30"/>
  <c r="S463" i="30"/>
  <c r="R463" i="30"/>
  <c r="T462" i="30"/>
  <c r="S462" i="30"/>
  <c r="R462" i="30"/>
  <c r="T461" i="30"/>
  <c r="S461" i="30"/>
  <c r="R461" i="30"/>
  <c r="T460" i="30"/>
  <c r="S460" i="30"/>
  <c r="R460" i="30"/>
  <c r="T459" i="30"/>
  <c r="S459" i="30"/>
  <c r="R459" i="30"/>
  <c r="T458" i="30"/>
  <c r="S458" i="30"/>
  <c r="R458" i="30"/>
  <c r="T457" i="30"/>
  <c r="S457" i="30"/>
  <c r="R457" i="30"/>
  <c r="T456" i="30"/>
  <c r="S456" i="30"/>
  <c r="R456" i="30"/>
  <c r="T455" i="30"/>
  <c r="S455" i="30"/>
  <c r="R455" i="30"/>
  <c r="T454" i="30"/>
  <c r="S454" i="30"/>
  <c r="R454" i="30"/>
  <c r="T453" i="30"/>
  <c r="S453" i="30"/>
  <c r="R453" i="30"/>
  <c r="T452" i="30"/>
  <c r="S452" i="30"/>
  <c r="R452" i="30"/>
  <c r="T451" i="30"/>
  <c r="S451" i="30"/>
  <c r="R451" i="30"/>
  <c r="T450" i="30"/>
  <c r="S450" i="30"/>
  <c r="R450" i="30"/>
  <c r="T449" i="30"/>
  <c r="S449" i="30"/>
  <c r="R449" i="30"/>
  <c r="T448" i="30"/>
  <c r="S448" i="30"/>
  <c r="R448" i="30"/>
  <c r="T447" i="30"/>
  <c r="S447" i="30"/>
  <c r="R447" i="30"/>
  <c r="T446" i="30"/>
  <c r="S446" i="30"/>
  <c r="R446" i="30"/>
  <c r="T445" i="30"/>
  <c r="S445" i="30"/>
  <c r="R445" i="30"/>
  <c r="T444" i="30"/>
  <c r="S444" i="30"/>
  <c r="R444" i="30"/>
  <c r="T443" i="30"/>
  <c r="S443" i="30"/>
  <c r="R443" i="30"/>
  <c r="T442" i="30"/>
  <c r="S442" i="30"/>
  <c r="R442" i="30"/>
  <c r="T441" i="30"/>
  <c r="S441" i="30"/>
  <c r="R441" i="30"/>
  <c r="T440" i="30"/>
  <c r="S440" i="30"/>
  <c r="R440" i="30"/>
  <c r="T439" i="30"/>
  <c r="S439" i="30"/>
  <c r="R439" i="30"/>
  <c r="T438" i="30"/>
  <c r="S438" i="30"/>
  <c r="R438" i="30"/>
  <c r="T437" i="30"/>
  <c r="S437" i="30"/>
  <c r="R437" i="30"/>
  <c r="T436" i="30"/>
  <c r="S436" i="30"/>
  <c r="R436" i="30"/>
  <c r="T435" i="30"/>
  <c r="S435" i="30"/>
  <c r="R435" i="30"/>
  <c r="T434" i="30"/>
  <c r="S434" i="30"/>
  <c r="R434" i="30"/>
  <c r="T433" i="30"/>
  <c r="S433" i="30"/>
  <c r="R433" i="30"/>
  <c r="T432" i="30"/>
  <c r="S432" i="30"/>
  <c r="R432" i="30"/>
  <c r="T431" i="30"/>
  <c r="S431" i="30"/>
  <c r="R431" i="30"/>
  <c r="T430" i="30"/>
  <c r="S430" i="30"/>
  <c r="R430" i="30"/>
  <c r="T429" i="30"/>
  <c r="S429" i="30"/>
  <c r="R429" i="30"/>
  <c r="T428" i="30"/>
  <c r="S428" i="30"/>
  <c r="R428" i="30"/>
  <c r="T427" i="30"/>
  <c r="S427" i="30"/>
  <c r="R427" i="30"/>
  <c r="T426" i="30"/>
  <c r="S426" i="30"/>
  <c r="R426" i="30"/>
  <c r="T425" i="30"/>
  <c r="S425" i="30"/>
  <c r="R425" i="30"/>
  <c r="T424" i="30"/>
  <c r="S424" i="30"/>
  <c r="R424" i="30"/>
  <c r="T423" i="30"/>
  <c r="S423" i="30"/>
  <c r="R423" i="30"/>
  <c r="T422" i="30"/>
  <c r="S422" i="30"/>
  <c r="R422" i="30"/>
  <c r="T421" i="30"/>
  <c r="S421" i="30"/>
  <c r="R421" i="30"/>
  <c r="T420" i="30"/>
  <c r="S420" i="30"/>
  <c r="R420" i="30"/>
  <c r="T419" i="30"/>
  <c r="S419" i="30"/>
  <c r="R419" i="30"/>
  <c r="T418" i="30"/>
  <c r="S418" i="30"/>
  <c r="R418" i="30"/>
  <c r="T417" i="30"/>
  <c r="S417" i="30"/>
  <c r="R417" i="30"/>
  <c r="T416" i="30"/>
  <c r="S416" i="30"/>
  <c r="R416" i="30"/>
  <c r="T415" i="30"/>
  <c r="S415" i="30"/>
  <c r="R415" i="30"/>
  <c r="T414" i="30"/>
  <c r="S414" i="30"/>
  <c r="R414" i="30"/>
  <c r="T413" i="30"/>
  <c r="S413" i="30"/>
  <c r="R413" i="30"/>
  <c r="T412" i="30"/>
  <c r="S412" i="30"/>
  <c r="R412" i="30"/>
  <c r="T411" i="30"/>
  <c r="S411" i="30"/>
  <c r="R411" i="30"/>
  <c r="T410" i="30"/>
  <c r="S410" i="30"/>
  <c r="R410" i="30"/>
  <c r="T409" i="30"/>
  <c r="S409" i="30"/>
  <c r="R409" i="30"/>
  <c r="T408" i="30"/>
  <c r="S408" i="30"/>
  <c r="R408" i="30"/>
  <c r="T407" i="30"/>
  <c r="S407" i="30"/>
  <c r="R407" i="30"/>
  <c r="T406" i="30"/>
  <c r="S406" i="30"/>
  <c r="R406" i="30"/>
  <c r="T405" i="30"/>
  <c r="S405" i="30"/>
  <c r="R405" i="30"/>
  <c r="T404" i="30"/>
  <c r="S404" i="30"/>
  <c r="R404" i="30"/>
  <c r="T403" i="30"/>
  <c r="S403" i="30"/>
  <c r="R403" i="30"/>
  <c r="T402" i="30"/>
  <c r="S402" i="30"/>
  <c r="R402" i="30"/>
  <c r="T401" i="30"/>
  <c r="S401" i="30"/>
  <c r="R401" i="30"/>
  <c r="T400" i="30"/>
  <c r="S400" i="30"/>
  <c r="R400" i="30"/>
  <c r="T399" i="30"/>
  <c r="S399" i="30"/>
  <c r="R399" i="30"/>
  <c r="T398" i="30"/>
  <c r="S398" i="30"/>
  <c r="R398" i="30"/>
  <c r="T397" i="30"/>
  <c r="S397" i="30"/>
  <c r="R397" i="30"/>
  <c r="T396" i="30"/>
  <c r="S396" i="30"/>
  <c r="R396" i="30"/>
  <c r="T395" i="30"/>
  <c r="S395" i="30"/>
  <c r="R395" i="30"/>
  <c r="T394" i="30"/>
  <c r="S394" i="30"/>
  <c r="R394" i="30"/>
  <c r="T393" i="30"/>
  <c r="S393" i="30"/>
  <c r="R393" i="30"/>
  <c r="T392" i="30"/>
  <c r="S392" i="30"/>
  <c r="R392" i="30"/>
  <c r="T391" i="30"/>
  <c r="S391" i="30"/>
  <c r="R391" i="30"/>
  <c r="T390" i="30"/>
  <c r="S390" i="30"/>
  <c r="R390" i="30"/>
  <c r="T389" i="30"/>
  <c r="S389" i="30"/>
  <c r="R389" i="30"/>
  <c r="T388" i="30"/>
  <c r="S388" i="30"/>
  <c r="R388" i="30"/>
  <c r="T387" i="30"/>
  <c r="S387" i="30"/>
  <c r="R387" i="30"/>
  <c r="T386" i="30"/>
  <c r="S386" i="30"/>
  <c r="R386" i="30"/>
  <c r="T385" i="30"/>
  <c r="S385" i="30"/>
  <c r="R385" i="30"/>
  <c r="T384" i="30"/>
  <c r="S384" i="30"/>
  <c r="R384" i="30"/>
  <c r="T383" i="30"/>
  <c r="S383" i="30"/>
  <c r="R383" i="30"/>
  <c r="T382" i="30"/>
  <c r="S382" i="30"/>
  <c r="R382" i="30"/>
  <c r="T381" i="30"/>
  <c r="S381" i="30"/>
  <c r="R381" i="30"/>
  <c r="T380" i="30"/>
  <c r="S380" i="30"/>
  <c r="R380" i="30"/>
  <c r="T379" i="30"/>
  <c r="S379" i="30"/>
  <c r="T253" i="30"/>
  <c r="S254" i="30"/>
  <c r="S253" i="30"/>
  <c r="R256" i="30"/>
  <c r="R255" i="30"/>
  <c r="R254" i="30"/>
  <c r="R253" i="30"/>
  <c r="T372" i="30"/>
  <c r="S372" i="30"/>
  <c r="R372" i="30"/>
  <c r="T371" i="30"/>
  <c r="S371" i="30"/>
  <c r="R371" i="30"/>
  <c r="T370" i="30"/>
  <c r="S370" i="30"/>
  <c r="R370" i="30"/>
  <c r="T369" i="30"/>
  <c r="S369" i="30"/>
  <c r="R369" i="30"/>
  <c r="T368" i="30"/>
  <c r="S368" i="30"/>
  <c r="R368" i="30"/>
  <c r="T367" i="30"/>
  <c r="S367" i="30"/>
  <c r="R367" i="30"/>
  <c r="T366" i="30"/>
  <c r="S366" i="30"/>
  <c r="R366" i="30"/>
  <c r="T365" i="30"/>
  <c r="S365" i="30"/>
  <c r="R365" i="30"/>
  <c r="T364" i="30"/>
  <c r="S364" i="30"/>
  <c r="R364" i="30"/>
  <c r="T363" i="30"/>
  <c r="S363" i="30"/>
  <c r="R363" i="30"/>
  <c r="T362" i="30"/>
  <c r="S362" i="30"/>
  <c r="R362" i="30"/>
  <c r="T361" i="30"/>
  <c r="S361" i="30"/>
  <c r="R361" i="30"/>
  <c r="T360" i="30"/>
  <c r="S360" i="30"/>
  <c r="R360" i="30"/>
  <c r="T359" i="30"/>
  <c r="S359" i="30"/>
  <c r="R359" i="30"/>
  <c r="T358" i="30"/>
  <c r="S358" i="30"/>
  <c r="R358" i="30"/>
  <c r="T357" i="30"/>
  <c r="S357" i="30"/>
  <c r="R357" i="30"/>
  <c r="T356" i="30"/>
  <c r="S356" i="30"/>
  <c r="R356" i="30"/>
  <c r="T355" i="30"/>
  <c r="S355" i="30"/>
  <c r="R355" i="30"/>
  <c r="T354" i="30"/>
  <c r="S354" i="30"/>
  <c r="R354" i="30"/>
  <c r="T353" i="30"/>
  <c r="S353" i="30"/>
  <c r="R353" i="30"/>
  <c r="T352" i="30"/>
  <c r="S352" i="30"/>
  <c r="R352" i="30"/>
  <c r="T351" i="30"/>
  <c r="S351" i="30"/>
  <c r="R351" i="30"/>
  <c r="T350" i="30"/>
  <c r="S350" i="30"/>
  <c r="R350" i="30"/>
  <c r="T349" i="30"/>
  <c r="S349" i="30"/>
  <c r="R349" i="30"/>
  <c r="T348" i="30"/>
  <c r="S348" i="30"/>
  <c r="R348" i="30"/>
  <c r="T347" i="30"/>
  <c r="S347" i="30"/>
  <c r="R347" i="30"/>
  <c r="T346" i="30"/>
  <c r="S346" i="30"/>
  <c r="R346" i="30"/>
  <c r="T345" i="30"/>
  <c r="S345" i="30"/>
  <c r="R345" i="30"/>
  <c r="T344" i="30"/>
  <c r="S344" i="30"/>
  <c r="R344" i="30"/>
  <c r="T343" i="30"/>
  <c r="S343" i="30"/>
  <c r="R343" i="30"/>
  <c r="T342" i="30"/>
  <c r="S342" i="30"/>
  <c r="R342" i="30"/>
  <c r="T341" i="30"/>
  <c r="S341" i="30"/>
  <c r="R341" i="30"/>
  <c r="T340" i="30"/>
  <c r="S340" i="30"/>
  <c r="R340" i="30"/>
  <c r="T339" i="30"/>
  <c r="S339" i="30"/>
  <c r="R339" i="30"/>
  <c r="T338" i="30"/>
  <c r="S338" i="30"/>
  <c r="R338" i="30"/>
  <c r="T337" i="30"/>
  <c r="S337" i="30"/>
  <c r="R337" i="30"/>
  <c r="T336" i="30"/>
  <c r="S336" i="30"/>
  <c r="R336" i="30"/>
  <c r="T335" i="30"/>
  <c r="S335" i="30"/>
  <c r="R335" i="30"/>
  <c r="T334" i="30"/>
  <c r="S334" i="30"/>
  <c r="R334" i="30"/>
  <c r="T333" i="30"/>
  <c r="S333" i="30"/>
  <c r="R333" i="30"/>
  <c r="T332" i="30"/>
  <c r="S332" i="30"/>
  <c r="R332" i="30"/>
  <c r="T331" i="30"/>
  <c r="S331" i="30"/>
  <c r="R331" i="30"/>
  <c r="T330" i="30"/>
  <c r="S330" i="30"/>
  <c r="R330" i="30"/>
  <c r="T329" i="30"/>
  <c r="S329" i="30"/>
  <c r="R329" i="30"/>
  <c r="T328" i="30"/>
  <c r="S328" i="30"/>
  <c r="R328" i="30"/>
  <c r="T327" i="30"/>
  <c r="S327" i="30"/>
  <c r="R327" i="30"/>
  <c r="T326" i="30"/>
  <c r="S326" i="30"/>
  <c r="R326" i="30"/>
  <c r="T325" i="30"/>
  <c r="S325" i="30"/>
  <c r="R325" i="30"/>
  <c r="T324" i="30"/>
  <c r="S324" i="30"/>
  <c r="R324" i="30"/>
  <c r="T323" i="30"/>
  <c r="S323" i="30"/>
  <c r="R323" i="30"/>
  <c r="T322" i="30"/>
  <c r="S322" i="30"/>
  <c r="R322" i="30"/>
  <c r="T321" i="30"/>
  <c r="S321" i="30"/>
  <c r="R321" i="30"/>
  <c r="T320" i="30"/>
  <c r="S320" i="30"/>
  <c r="R320" i="30"/>
  <c r="T319" i="30"/>
  <c r="S319" i="30"/>
  <c r="R319" i="30"/>
  <c r="T318" i="30"/>
  <c r="S318" i="30"/>
  <c r="R318" i="30"/>
  <c r="T317" i="30"/>
  <c r="S317" i="30"/>
  <c r="R317" i="30"/>
  <c r="T316" i="30"/>
  <c r="S316" i="30"/>
  <c r="R316" i="30"/>
  <c r="T315" i="30"/>
  <c r="S315" i="30"/>
  <c r="R315" i="30"/>
  <c r="T314" i="30"/>
  <c r="S314" i="30"/>
  <c r="R314" i="30"/>
  <c r="T313" i="30"/>
  <c r="S313" i="30"/>
  <c r="R313" i="30"/>
  <c r="T312" i="30"/>
  <c r="S312" i="30"/>
  <c r="R312" i="30"/>
  <c r="T311" i="30"/>
  <c r="S311" i="30"/>
  <c r="R311" i="30"/>
  <c r="T310" i="30"/>
  <c r="S310" i="30"/>
  <c r="R310" i="30"/>
  <c r="T309" i="30"/>
  <c r="S309" i="30"/>
  <c r="R309" i="30"/>
  <c r="T308" i="30"/>
  <c r="S308" i="30"/>
  <c r="R308" i="30"/>
  <c r="T307" i="30"/>
  <c r="S307" i="30"/>
  <c r="R307" i="30"/>
  <c r="T306" i="30"/>
  <c r="S306" i="30"/>
  <c r="R306" i="30"/>
  <c r="T305" i="30"/>
  <c r="S305" i="30"/>
  <c r="R305" i="30"/>
  <c r="T304" i="30"/>
  <c r="S304" i="30"/>
  <c r="R304" i="30"/>
  <c r="T303" i="30"/>
  <c r="S303" i="30"/>
  <c r="R303" i="30"/>
  <c r="T302" i="30"/>
  <c r="S302" i="30"/>
  <c r="R302" i="30"/>
  <c r="T301" i="30"/>
  <c r="S301" i="30"/>
  <c r="R301" i="30"/>
  <c r="T300" i="30"/>
  <c r="S300" i="30"/>
  <c r="R300" i="30"/>
  <c r="T299" i="30"/>
  <c r="S299" i="30"/>
  <c r="R299" i="30"/>
  <c r="T298" i="30"/>
  <c r="S298" i="30"/>
  <c r="R298" i="30"/>
  <c r="T297" i="30"/>
  <c r="S297" i="30"/>
  <c r="R297" i="30"/>
  <c r="T296" i="30"/>
  <c r="S296" i="30"/>
  <c r="R296" i="30"/>
  <c r="T295" i="30"/>
  <c r="S295" i="30"/>
  <c r="R295" i="30"/>
  <c r="T294" i="30"/>
  <c r="S294" i="30"/>
  <c r="R294" i="30"/>
  <c r="T293" i="30"/>
  <c r="S293" i="30"/>
  <c r="R293" i="30"/>
  <c r="T292" i="30"/>
  <c r="S292" i="30"/>
  <c r="R292" i="30"/>
  <c r="T291" i="30"/>
  <c r="S291" i="30"/>
  <c r="R291" i="30"/>
  <c r="T290" i="30"/>
  <c r="S290" i="30"/>
  <c r="R290" i="30"/>
  <c r="T289" i="30"/>
  <c r="S289" i="30"/>
  <c r="R289" i="30"/>
  <c r="T288" i="30"/>
  <c r="S288" i="30"/>
  <c r="R288" i="30"/>
  <c r="T287" i="30"/>
  <c r="S287" i="30"/>
  <c r="R287" i="30"/>
  <c r="T286" i="30"/>
  <c r="S286" i="30"/>
  <c r="R286" i="30"/>
  <c r="T285" i="30"/>
  <c r="S285" i="30"/>
  <c r="R285" i="30"/>
  <c r="T284" i="30"/>
  <c r="S284" i="30"/>
  <c r="R284" i="30"/>
  <c r="T283" i="30"/>
  <c r="S283" i="30"/>
  <c r="R283" i="30"/>
  <c r="T282" i="30"/>
  <c r="S282" i="30"/>
  <c r="R282" i="30"/>
  <c r="T281" i="30"/>
  <c r="S281" i="30"/>
  <c r="R281" i="30"/>
  <c r="T280" i="30"/>
  <c r="S280" i="30"/>
  <c r="R280" i="30"/>
  <c r="T279" i="30"/>
  <c r="S279" i="30"/>
  <c r="R279" i="30"/>
  <c r="T278" i="30"/>
  <c r="S278" i="30"/>
  <c r="R278" i="30"/>
  <c r="T277" i="30"/>
  <c r="S277" i="30"/>
  <c r="R277" i="30"/>
  <c r="T276" i="30"/>
  <c r="S276" i="30"/>
  <c r="R276" i="30"/>
  <c r="T275" i="30"/>
  <c r="S275" i="30"/>
  <c r="R275" i="30"/>
  <c r="T274" i="30"/>
  <c r="S274" i="30"/>
  <c r="R274" i="30"/>
  <c r="T273" i="30"/>
  <c r="S273" i="30"/>
  <c r="R273" i="30"/>
  <c r="T272" i="30"/>
  <c r="S272" i="30"/>
  <c r="R272" i="30"/>
  <c r="T271" i="30"/>
  <c r="S271" i="30"/>
  <c r="R271" i="30"/>
  <c r="T270" i="30"/>
  <c r="S270" i="30"/>
  <c r="R270" i="30"/>
  <c r="T269" i="30"/>
  <c r="S269" i="30"/>
  <c r="R269" i="30"/>
  <c r="T268" i="30"/>
  <c r="S268" i="30"/>
  <c r="R268" i="30"/>
  <c r="T267" i="30"/>
  <c r="S267" i="30"/>
  <c r="R267" i="30"/>
  <c r="T266" i="30"/>
  <c r="S266" i="30"/>
  <c r="R266" i="30"/>
  <c r="T265" i="30"/>
  <c r="S265" i="30"/>
  <c r="R265" i="30"/>
  <c r="T264" i="30"/>
  <c r="S264" i="30"/>
  <c r="R264" i="30"/>
  <c r="T263" i="30"/>
  <c r="S263" i="30"/>
  <c r="R263" i="30"/>
  <c r="T262" i="30"/>
  <c r="S262" i="30"/>
  <c r="R262" i="30"/>
  <c r="T261" i="30"/>
  <c r="S261" i="30"/>
  <c r="R261" i="30"/>
  <c r="T260" i="30"/>
  <c r="S260" i="30"/>
  <c r="R260" i="30"/>
  <c r="T259" i="30"/>
  <c r="S259" i="30"/>
  <c r="R259" i="30"/>
  <c r="T258" i="30"/>
  <c r="S258" i="30"/>
  <c r="R258" i="30"/>
  <c r="T257" i="30"/>
  <c r="S257" i="30"/>
  <c r="R257" i="30"/>
  <c r="T256" i="30"/>
  <c r="S256" i="30"/>
  <c r="T255" i="30"/>
  <c r="S255" i="30"/>
  <c r="T254" i="30"/>
  <c r="T130" i="30"/>
  <c r="T129" i="30"/>
  <c r="S130" i="30"/>
  <c r="S129" i="30"/>
  <c r="R130" i="30"/>
  <c r="R129" i="30"/>
  <c r="T248" i="30"/>
  <c r="S248" i="30"/>
  <c r="R248" i="30"/>
  <c r="T247" i="30"/>
  <c r="S247" i="30"/>
  <c r="R247" i="30"/>
  <c r="T246" i="30"/>
  <c r="S246" i="30"/>
  <c r="R246" i="30"/>
  <c r="T245" i="30"/>
  <c r="S245" i="30"/>
  <c r="R245" i="30"/>
  <c r="T244" i="30"/>
  <c r="S244" i="30"/>
  <c r="R244" i="30"/>
  <c r="T243" i="30"/>
  <c r="S243" i="30"/>
  <c r="R243" i="30"/>
  <c r="T242" i="30"/>
  <c r="S242" i="30"/>
  <c r="R242" i="30"/>
  <c r="T241" i="30"/>
  <c r="S241" i="30"/>
  <c r="R241" i="30"/>
  <c r="T240" i="30"/>
  <c r="S240" i="30"/>
  <c r="R240" i="30"/>
  <c r="T239" i="30"/>
  <c r="S239" i="30"/>
  <c r="R239" i="30"/>
  <c r="T238" i="30"/>
  <c r="S238" i="30"/>
  <c r="R238" i="30"/>
  <c r="T237" i="30"/>
  <c r="S237" i="30"/>
  <c r="R237" i="30"/>
  <c r="T236" i="30"/>
  <c r="S236" i="30"/>
  <c r="R236" i="30"/>
  <c r="T235" i="30"/>
  <c r="S235" i="30"/>
  <c r="R235" i="30"/>
  <c r="T234" i="30"/>
  <c r="S234" i="30"/>
  <c r="R234" i="30"/>
  <c r="T233" i="30"/>
  <c r="S233" i="30"/>
  <c r="R233" i="30"/>
  <c r="T232" i="30"/>
  <c r="S232" i="30"/>
  <c r="R232" i="30"/>
  <c r="T231" i="30"/>
  <c r="S231" i="30"/>
  <c r="R231" i="30"/>
  <c r="T230" i="30"/>
  <c r="S230" i="30"/>
  <c r="R230" i="30"/>
  <c r="T229" i="30"/>
  <c r="S229" i="30"/>
  <c r="R229" i="30"/>
  <c r="T228" i="30"/>
  <c r="S228" i="30"/>
  <c r="R228" i="30"/>
  <c r="T227" i="30"/>
  <c r="S227" i="30"/>
  <c r="R227" i="30"/>
  <c r="T226" i="30"/>
  <c r="S226" i="30"/>
  <c r="R226" i="30"/>
  <c r="T225" i="30"/>
  <c r="S225" i="30"/>
  <c r="R225" i="30"/>
  <c r="T224" i="30"/>
  <c r="S224" i="30"/>
  <c r="R224" i="30"/>
  <c r="T223" i="30"/>
  <c r="S223" i="30"/>
  <c r="R223" i="30"/>
  <c r="T222" i="30"/>
  <c r="S222" i="30"/>
  <c r="R222" i="30"/>
  <c r="T221" i="30"/>
  <c r="S221" i="30"/>
  <c r="R221" i="30"/>
  <c r="T220" i="30"/>
  <c r="S220" i="30"/>
  <c r="R220" i="30"/>
  <c r="T219" i="30"/>
  <c r="S219" i="30"/>
  <c r="R219" i="30"/>
  <c r="T218" i="30"/>
  <c r="S218" i="30"/>
  <c r="R218" i="30"/>
  <c r="T217" i="30"/>
  <c r="S217" i="30"/>
  <c r="R217" i="30"/>
  <c r="T216" i="30"/>
  <c r="S216" i="30"/>
  <c r="R216" i="30"/>
  <c r="T215" i="30"/>
  <c r="S215" i="30"/>
  <c r="R215" i="30"/>
  <c r="T214" i="30"/>
  <c r="S214" i="30"/>
  <c r="R214" i="30"/>
  <c r="T213" i="30"/>
  <c r="S213" i="30"/>
  <c r="R213" i="30"/>
  <c r="T212" i="30"/>
  <c r="S212" i="30"/>
  <c r="R212" i="30"/>
  <c r="T211" i="30"/>
  <c r="S211" i="30"/>
  <c r="R211" i="30"/>
  <c r="T210" i="30"/>
  <c r="S210" i="30"/>
  <c r="R210" i="30"/>
  <c r="T209" i="30"/>
  <c r="S209" i="30"/>
  <c r="R209" i="30"/>
  <c r="T208" i="30"/>
  <c r="S208" i="30"/>
  <c r="R208" i="30"/>
  <c r="T207" i="30"/>
  <c r="S207" i="30"/>
  <c r="R207" i="30"/>
  <c r="T206" i="30"/>
  <c r="S206" i="30"/>
  <c r="R206" i="30"/>
  <c r="T205" i="30"/>
  <c r="S205" i="30"/>
  <c r="R205" i="30"/>
  <c r="T204" i="30"/>
  <c r="S204" i="30"/>
  <c r="R204" i="30"/>
  <c r="T203" i="30"/>
  <c r="S203" i="30"/>
  <c r="R203" i="30"/>
  <c r="T202" i="30"/>
  <c r="S202" i="30"/>
  <c r="R202" i="30"/>
  <c r="T201" i="30"/>
  <c r="S201" i="30"/>
  <c r="R201" i="30"/>
  <c r="T200" i="30"/>
  <c r="S200" i="30"/>
  <c r="R200" i="30"/>
  <c r="T199" i="30"/>
  <c r="S199" i="30"/>
  <c r="R199" i="30"/>
  <c r="T198" i="30"/>
  <c r="S198" i="30"/>
  <c r="R198" i="30"/>
  <c r="T197" i="30"/>
  <c r="S197" i="30"/>
  <c r="R197" i="30"/>
  <c r="T196" i="30"/>
  <c r="S196" i="30"/>
  <c r="R196" i="30"/>
  <c r="T195" i="30"/>
  <c r="S195" i="30"/>
  <c r="R195" i="30"/>
  <c r="T194" i="30"/>
  <c r="S194" i="30"/>
  <c r="R194" i="30"/>
  <c r="T193" i="30"/>
  <c r="S193" i="30"/>
  <c r="R193" i="30"/>
  <c r="T192" i="30"/>
  <c r="S192" i="30"/>
  <c r="R192" i="30"/>
  <c r="T191" i="30"/>
  <c r="S191" i="30"/>
  <c r="R191" i="30"/>
  <c r="T190" i="30"/>
  <c r="S190" i="30"/>
  <c r="R190" i="30"/>
  <c r="T189" i="30"/>
  <c r="S189" i="30"/>
  <c r="R189" i="30"/>
  <c r="T188" i="30"/>
  <c r="S188" i="30"/>
  <c r="R188" i="30"/>
  <c r="T187" i="30"/>
  <c r="S187" i="30"/>
  <c r="R187" i="30"/>
  <c r="T186" i="30"/>
  <c r="S186" i="30"/>
  <c r="R186" i="30"/>
  <c r="T185" i="30"/>
  <c r="S185" i="30"/>
  <c r="R185" i="30"/>
  <c r="T184" i="30"/>
  <c r="S184" i="30"/>
  <c r="R184" i="30"/>
  <c r="T183" i="30"/>
  <c r="S183" i="30"/>
  <c r="R183" i="30"/>
  <c r="T182" i="30"/>
  <c r="S182" i="30"/>
  <c r="R182" i="30"/>
  <c r="T181" i="30"/>
  <c r="S181" i="30"/>
  <c r="R181" i="30"/>
  <c r="T180" i="30"/>
  <c r="S180" i="30"/>
  <c r="R180" i="30"/>
  <c r="T179" i="30"/>
  <c r="S179" i="30"/>
  <c r="R179" i="30"/>
  <c r="T178" i="30"/>
  <c r="S178" i="30"/>
  <c r="R178" i="30"/>
  <c r="T177" i="30"/>
  <c r="S177" i="30"/>
  <c r="R177" i="30"/>
  <c r="T176" i="30"/>
  <c r="S176" i="30"/>
  <c r="R176" i="30"/>
  <c r="T175" i="30"/>
  <c r="S175" i="30"/>
  <c r="R175" i="30"/>
  <c r="T174" i="30"/>
  <c r="S174" i="30"/>
  <c r="R174" i="30"/>
  <c r="T173" i="30"/>
  <c r="S173" i="30"/>
  <c r="R173" i="30"/>
  <c r="T172" i="30"/>
  <c r="S172" i="30"/>
  <c r="R172" i="30"/>
  <c r="T171" i="30"/>
  <c r="S171" i="30"/>
  <c r="R171" i="30"/>
  <c r="T170" i="30"/>
  <c r="S170" i="30"/>
  <c r="R170" i="30"/>
  <c r="T169" i="30"/>
  <c r="S169" i="30"/>
  <c r="R169" i="30"/>
  <c r="T168" i="30"/>
  <c r="S168" i="30"/>
  <c r="R168" i="30"/>
  <c r="T167" i="30"/>
  <c r="S167" i="30"/>
  <c r="R167" i="30"/>
  <c r="T166" i="30"/>
  <c r="S166" i="30"/>
  <c r="R166" i="30"/>
  <c r="T165" i="30"/>
  <c r="S165" i="30"/>
  <c r="R165" i="30"/>
  <c r="T164" i="30"/>
  <c r="S164" i="30"/>
  <c r="R164" i="30"/>
  <c r="T163" i="30"/>
  <c r="S163" i="30"/>
  <c r="R163" i="30"/>
  <c r="T162" i="30"/>
  <c r="S162" i="30"/>
  <c r="R162" i="30"/>
  <c r="T161" i="30"/>
  <c r="S161" i="30"/>
  <c r="R161" i="30"/>
  <c r="T160" i="30"/>
  <c r="S160" i="30"/>
  <c r="R160" i="30"/>
  <c r="T159" i="30"/>
  <c r="S159" i="30"/>
  <c r="R159" i="30"/>
  <c r="T158" i="30"/>
  <c r="S158" i="30"/>
  <c r="R158" i="30"/>
  <c r="T157" i="30"/>
  <c r="S157" i="30"/>
  <c r="R157" i="30"/>
  <c r="T156" i="30"/>
  <c r="S156" i="30"/>
  <c r="R156" i="30"/>
  <c r="T155" i="30"/>
  <c r="S155" i="30"/>
  <c r="R155" i="30"/>
  <c r="T154" i="30"/>
  <c r="S154" i="30"/>
  <c r="R154" i="30"/>
  <c r="T153" i="30"/>
  <c r="S153" i="30"/>
  <c r="R153" i="30"/>
  <c r="T152" i="30"/>
  <c r="S152" i="30"/>
  <c r="R152" i="30"/>
  <c r="T151" i="30"/>
  <c r="S151" i="30"/>
  <c r="R151" i="30"/>
  <c r="T150" i="30"/>
  <c r="S150" i="30"/>
  <c r="R150" i="30"/>
  <c r="T149" i="30"/>
  <c r="S149" i="30"/>
  <c r="R149" i="30"/>
  <c r="T148" i="30"/>
  <c r="S148" i="30"/>
  <c r="R148" i="30"/>
  <c r="T147" i="30"/>
  <c r="S147" i="30"/>
  <c r="R147" i="30"/>
  <c r="T146" i="30"/>
  <c r="S146" i="30"/>
  <c r="R146" i="30"/>
  <c r="T145" i="30"/>
  <c r="S145" i="30"/>
  <c r="R145" i="30"/>
  <c r="T144" i="30"/>
  <c r="S144" i="30"/>
  <c r="R144" i="30"/>
  <c r="T143" i="30"/>
  <c r="S143" i="30"/>
  <c r="R143" i="30"/>
  <c r="T142" i="30"/>
  <c r="S142" i="30"/>
  <c r="R142" i="30"/>
  <c r="T141" i="30"/>
  <c r="S141" i="30"/>
  <c r="R141" i="30"/>
  <c r="T140" i="30"/>
  <c r="S140" i="30"/>
  <c r="R140" i="30"/>
  <c r="T139" i="30"/>
  <c r="S139" i="30"/>
  <c r="R139" i="30"/>
  <c r="T138" i="30"/>
  <c r="S138" i="30"/>
  <c r="R138" i="30"/>
  <c r="T137" i="30"/>
  <c r="S137" i="30"/>
  <c r="R137" i="30"/>
  <c r="T136" i="30"/>
  <c r="S136" i="30"/>
  <c r="R136" i="30"/>
  <c r="T135" i="30"/>
  <c r="S135" i="30"/>
  <c r="R135" i="30"/>
  <c r="T134" i="30"/>
  <c r="S134" i="30"/>
  <c r="R134" i="30"/>
  <c r="T133" i="30"/>
  <c r="S133" i="30"/>
  <c r="R133" i="30"/>
  <c r="T132" i="30"/>
  <c r="S132" i="30"/>
  <c r="R132" i="30"/>
  <c r="T131" i="30"/>
  <c r="S131" i="30"/>
  <c r="R131" i="30"/>
  <c r="T6" i="30"/>
  <c r="T5" i="30"/>
  <c r="S6" i="30"/>
  <c r="S5" i="30"/>
  <c r="R6" i="30"/>
  <c r="R5" i="30"/>
  <c r="T124" i="30"/>
  <c r="S124" i="30"/>
  <c r="R124" i="30"/>
  <c r="T123" i="30"/>
  <c r="S123" i="30"/>
  <c r="R123" i="30"/>
  <c r="T122" i="30"/>
  <c r="S122" i="30"/>
  <c r="R122" i="30"/>
  <c r="T121" i="30"/>
  <c r="S121" i="30"/>
  <c r="R121" i="30"/>
  <c r="T120" i="30"/>
  <c r="S120" i="30"/>
  <c r="R120" i="30"/>
  <c r="T119" i="30"/>
  <c r="S119" i="30"/>
  <c r="R119" i="30"/>
  <c r="T118" i="30"/>
  <c r="S118" i="30"/>
  <c r="R118" i="30"/>
  <c r="T117" i="30"/>
  <c r="S117" i="30"/>
  <c r="R117" i="30"/>
  <c r="T116" i="30"/>
  <c r="S116" i="30"/>
  <c r="R116" i="30"/>
  <c r="T115" i="30"/>
  <c r="S115" i="30"/>
  <c r="R115" i="30"/>
  <c r="T114" i="30"/>
  <c r="S114" i="30"/>
  <c r="R114" i="30"/>
  <c r="T113" i="30"/>
  <c r="S113" i="30"/>
  <c r="R113" i="30"/>
  <c r="T112" i="30"/>
  <c r="S112" i="30"/>
  <c r="R112" i="30"/>
  <c r="T111" i="30"/>
  <c r="S111" i="30"/>
  <c r="R111" i="30"/>
  <c r="T110" i="30"/>
  <c r="S110" i="30"/>
  <c r="R110" i="30"/>
  <c r="T109" i="30"/>
  <c r="S109" i="30"/>
  <c r="R109" i="30"/>
  <c r="T108" i="30"/>
  <c r="S108" i="30"/>
  <c r="R108" i="30"/>
  <c r="T107" i="30"/>
  <c r="S107" i="30"/>
  <c r="R107" i="30"/>
  <c r="T106" i="30"/>
  <c r="S106" i="30"/>
  <c r="R106" i="30"/>
  <c r="T105" i="30"/>
  <c r="S105" i="30"/>
  <c r="R105" i="30"/>
  <c r="T104" i="30"/>
  <c r="S104" i="30"/>
  <c r="R104" i="30"/>
  <c r="T103" i="30"/>
  <c r="S103" i="30"/>
  <c r="R103" i="30"/>
  <c r="T102" i="30"/>
  <c r="S102" i="30"/>
  <c r="R102" i="30"/>
  <c r="T101" i="30"/>
  <c r="S101" i="30"/>
  <c r="R101" i="30"/>
  <c r="T100" i="30"/>
  <c r="S100" i="30"/>
  <c r="R100" i="30"/>
  <c r="T99" i="30"/>
  <c r="S99" i="30"/>
  <c r="R99" i="30"/>
  <c r="T98" i="30"/>
  <c r="S98" i="30"/>
  <c r="R98" i="30"/>
  <c r="T97" i="30"/>
  <c r="S97" i="30"/>
  <c r="R97" i="30"/>
  <c r="T96" i="30"/>
  <c r="S96" i="30"/>
  <c r="R96" i="30"/>
  <c r="T95" i="30"/>
  <c r="S95" i="30"/>
  <c r="R95" i="30"/>
  <c r="T94" i="30"/>
  <c r="S94" i="30"/>
  <c r="R94" i="30"/>
  <c r="T93" i="30"/>
  <c r="S93" i="30"/>
  <c r="R93" i="30"/>
  <c r="T92" i="30"/>
  <c r="S92" i="30"/>
  <c r="R92" i="30"/>
  <c r="T91" i="30"/>
  <c r="S91" i="30"/>
  <c r="R91" i="30"/>
  <c r="T90" i="30"/>
  <c r="S90" i="30"/>
  <c r="R90" i="30"/>
  <c r="T89" i="30"/>
  <c r="S89" i="30"/>
  <c r="R89" i="30"/>
  <c r="T88" i="30"/>
  <c r="S88" i="30"/>
  <c r="R88" i="30"/>
  <c r="T87" i="30"/>
  <c r="S87" i="30"/>
  <c r="R87" i="30"/>
  <c r="T86" i="30"/>
  <c r="S86" i="30"/>
  <c r="R86" i="30"/>
  <c r="T85" i="30"/>
  <c r="S85" i="30"/>
  <c r="R85" i="30"/>
  <c r="T84" i="30"/>
  <c r="S84" i="30"/>
  <c r="R84" i="30"/>
  <c r="T83" i="30"/>
  <c r="S83" i="30"/>
  <c r="R83" i="30"/>
  <c r="T82" i="30"/>
  <c r="S82" i="30"/>
  <c r="R82" i="30"/>
  <c r="T81" i="30"/>
  <c r="S81" i="30"/>
  <c r="R81" i="30"/>
  <c r="T80" i="30"/>
  <c r="S80" i="30"/>
  <c r="R80" i="30"/>
  <c r="T79" i="30"/>
  <c r="S79" i="30"/>
  <c r="R79" i="30"/>
  <c r="T78" i="30"/>
  <c r="S78" i="30"/>
  <c r="R78" i="30"/>
  <c r="T77" i="30"/>
  <c r="S77" i="30"/>
  <c r="R77" i="30"/>
  <c r="T76" i="30"/>
  <c r="S76" i="30"/>
  <c r="R76" i="30"/>
  <c r="T75" i="30"/>
  <c r="S75" i="30"/>
  <c r="R75" i="30"/>
  <c r="T74" i="30"/>
  <c r="S74" i="30"/>
  <c r="R74" i="30"/>
  <c r="T73" i="30"/>
  <c r="S73" i="30"/>
  <c r="R73" i="30"/>
  <c r="T72" i="30"/>
  <c r="S72" i="30"/>
  <c r="R72" i="30"/>
  <c r="T71" i="30"/>
  <c r="S71" i="30"/>
  <c r="R71" i="30"/>
  <c r="T70" i="30"/>
  <c r="S70" i="30"/>
  <c r="R70" i="30"/>
  <c r="T69" i="30"/>
  <c r="S69" i="30"/>
  <c r="R69" i="30"/>
  <c r="T68" i="30"/>
  <c r="S68" i="30"/>
  <c r="R68" i="30"/>
  <c r="T67" i="30"/>
  <c r="S67" i="30"/>
  <c r="R67" i="30"/>
  <c r="T66" i="30"/>
  <c r="S66" i="30"/>
  <c r="R66" i="30"/>
  <c r="T65" i="30"/>
  <c r="S65" i="30"/>
  <c r="R65" i="30"/>
  <c r="T64" i="30"/>
  <c r="S64" i="30"/>
  <c r="R64" i="30"/>
  <c r="T63" i="30"/>
  <c r="S63" i="30"/>
  <c r="R63" i="30"/>
  <c r="T62" i="30"/>
  <c r="S62" i="30"/>
  <c r="R62" i="30"/>
  <c r="T61" i="30"/>
  <c r="S61" i="30"/>
  <c r="R61" i="30"/>
  <c r="T60" i="30"/>
  <c r="S60" i="30"/>
  <c r="R60" i="30"/>
  <c r="T59" i="30"/>
  <c r="S59" i="30"/>
  <c r="R59" i="30"/>
  <c r="T58" i="30"/>
  <c r="S58" i="30"/>
  <c r="R58" i="30"/>
  <c r="T57" i="30"/>
  <c r="S57" i="30"/>
  <c r="R57" i="30"/>
  <c r="T56" i="30"/>
  <c r="S56" i="30"/>
  <c r="R56" i="30"/>
  <c r="T55" i="30"/>
  <c r="S55" i="30"/>
  <c r="R55" i="30"/>
  <c r="T54" i="30"/>
  <c r="S54" i="30"/>
  <c r="R54" i="30"/>
  <c r="T53" i="30"/>
  <c r="S53" i="30"/>
  <c r="R53" i="30"/>
  <c r="T52" i="30"/>
  <c r="S52" i="30"/>
  <c r="R52" i="30"/>
  <c r="T51" i="30"/>
  <c r="S51" i="30"/>
  <c r="R51" i="30"/>
  <c r="T50" i="30"/>
  <c r="S50" i="30"/>
  <c r="R50" i="30"/>
  <c r="T49" i="30"/>
  <c r="S49" i="30"/>
  <c r="R49" i="30"/>
  <c r="T48" i="30"/>
  <c r="S48" i="30"/>
  <c r="R48" i="30"/>
  <c r="T47" i="30"/>
  <c r="S47" i="30"/>
  <c r="R47" i="30"/>
  <c r="T46" i="30"/>
  <c r="S46" i="30"/>
  <c r="R46" i="30"/>
  <c r="T45" i="30"/>
  <c r="S45" i="30"/>
  <c r="R45" i="30"/>
  <c r="T44" i="30"/>
  <c r="S44" i="30"/>
  <c r="R44" i="30"/>
  <c r="T43" i="30"/>
  <c r="S43" i="30"/>
  <c r="R43" i="30"/>
  <c r="T42" i="30"/>
  <c r="S42" i="30"/>
  <c r="R42" i="30"/>
  <c r="T41" i="30"/>
  <c r="S41" i="30"/>
  <c r="R41" i="30"/>
  <c r="T40" i="30"/>
  <c r="S40" i="30"/>
  <c r="R40" i="30"/>
  <c r="T39" i="30"/>
  <c r="S39" i="30"/>
  <c r="R39" i="30"/>
  <c r="T38" i="30"/>
  <c r="S38" i="30"/>
  <c r="R38" i="30"/>
  <c r="T37" i="30"/>
  <c r="S37" i="30"/>
  <c r="R37" i="30"/>
  <c r="T36" i="30"/>
  <c r="S36" i="30"/>
  <c r="R36" i="30"/>
  <c r="T35" i="30"/>
  <c r="S35" i="30"/>
  <c r="R35" i="30"/>
  <c r="T34" i="30"/>
  <c r="S34" i="30"/>
  <c r="R34" i="30"/>
  <c r="T33" i="30"/>
  <c r="S33" i="30"/>
  <c r="R33" i="30"/>
  <c r="T32" i="30"/>
  <c r="S32" i="30"/>
  <c r="R32" i="30"/>
  <c r="T31" i="30"/>
  <c r="S31" i="30"/>
  <c r="R31" i="30"/>
  <c r="T30" i="30"/>
  <c r="S30" i="30"/>
  <c r="R30" i="30"/>
  <c r="T29" i="30"/>
  <c r="S29" i="30"/>
  <c r="R29" i="30"/>
  <c r="T28" i="30"/>
  <c r="S28" i="30"/>
  <c r="R28" i="30"/>
  <c r="T27" i="30"/>
  <c r="S27" i="30"/>
  <c r="R27" i="30"/>
  <c r="T26" i="30"/>
  <c r="S26" i="30"/>
  <c r="R26" i="30"/>
  <c r="T25" i="30"/>
  <c r="S25" i="30"/>
  <c r="R25" i="30"/>
  <c r="T24" i="30"/>
  <c r="S24" i="30"/>
  <c r="R24" i="30"/>
  <c r="T23" i="30"/>
  <c r="S23" i="30"/>
  <c r="R23" i="30"/>
  <c r="T22" i="30"/>
  <c r="S22" i="30"/>
  <c r="R22" i="30"/>
  <c r="T21" i="30"/>
  <c r="S21" i="30"/>
  <c r="R21" i="30"/>
  <c r="T20" i="30"/>
  <c r="S20" i="30"/>
  <c r="R20" i="30"/>
  <c r="T19" i="30"/>
  <c r="S19" i="30"/>
  <c r="R19" i="30"/>
  <c r="T18" i="30"/>
  <c r="S18" i="30"/>
  <c r="R18" i="30"/>
  <c r="T17" i="30"/>
  <c r="S17" i="30"/>
  <c r="R17" i="30"/>
  <c r="T16" i="30"/>
  <c r="S16" i="30"/>
  <c r="R16" i="30"/>
  <c r="T15" i="30"/>
  <c r="S15" i="30"/>
  <c r="R15" i="30"/>
  <c r="T14" i="30"/>
  <c r="S14" i="30"/>
  <c r="R14" i="30"/>
  <c r="T13" i="30"/>
  <c r="S13" i="30"/>
  <c r="R13" i="30"/>
  <c r="T12" i="30"/>
  <c r="S12" i="30"/>
  <c r="R12" i="30"/>
  <c r="T11" i="30"/>
  <c r="S11" i="30"/>
  <c r="R11" i="30"/>
  <c r="T10" i="30"/>
  <c r="S10" i="30"/>
  <c r="R10" i="30"/>
  <c r="T9" i="30"/>
  <c r="S9" i="30"/>
  <c r="R9" i="30"/>
  <c r="T8" i="30"/>
  <c r="S8" i="30"/>
  <c r="R8" i="30"/>
  <c r="T7" i="30"/>
  <c r="S7" i="30"/>
  <c r="R7" i="30"/>
  <c r="T1127" i="29"/>
  <c r="T1126" i="29"/>
  <c r="S1125" i="29"/>
  <c r="S1124" i="29"/>
  <c r="R1123" i="29"/>
  <c r="R1122" i="29"/>
  <c r="R1121" i="29"/>
  <c r="T1240" i="29"/>
  <c r="S1240" i="29"/>
  <c r="R1240" i="29"/>
  <c r="T1239" i="29"/>
  <c r="S1239" i="29"/>
  <c r="R1239" i="29"/>
  <c r="T1238" i="29"/>
  <c r="S1238" i="29"/>
  <c r="R1238" i="29"/>
  <c r="T1237" i="29"/>
  <c r="S1237" i="29"/>
  <c r="R1237" i="29"/>
  <c r="T1236" i="29"/>
  <c r="S1236" i="29"/>
  <c r="R1236" i="29"/>
  <c r="T1235" i="29"/>
  <c r="S1235" i="29"/>
  <c r="R1235" i="29"/>
  <c r="T1234" i="29"/>
  <c r="S1234" i="29"/>
  <c r="R1234" i="29"/>
  <c r="T1233" i="29"/>
  <c r="S1233" i="29"/>
  <c r="R1233" i="29"/>
  <c r="T1232" i="29"/>
  <c r="S1232" i="29"/>
  <c r="R1232" i="29"/>
  <c r="T1231" i="29"/>
  <c r="S1231" i="29"/>
  <c r="R1231" i="29"/>
  <c r="T1230" i="29"/>
  <c r="S1230" i="29"/>
  <c r="R1230" i="29"/>
  <c r="T1229" i="29"/>
  <c r="S1229" i="29"/>
  <c r="R1229" i="29"/>
  <c r="T1228" i="29"/>
  <c r="S1228" i="29"/>
  <c r="R1228" i="29"/>
  <c r="T1227" i="29"/>
  <c r="S1227" i="29"/>
  <c r="R1227" i="29"/>
  <c r="T1226" i="29"/>
  <c r="S1226" i="29"/>
  <c r="R1226" i="29"/>
  <c r="T1225" i="29"/>
  <c r="S1225" i="29"/>
  <c r="R1225" i="29"/>
  <c r="T1224" i="29"/>
  <c r="S1224" i="29"/>
  <c r="R1224" i="29"/>
  <c r="T1223" i="29"/>
  <c r="S1223" i="29"/>
  <c r="R1223" i="29"/>
  <c r="T1222" i="29"/>
  <c r="S1222" i="29"/>
  <c r="R1222" i="29"/>
  <c r="T1221" i="29"/>
  <c r="S1221" i="29"/>
  <c r="R1221" i="29"/>
  <c r="T1220" i="29"/>
  <c r="S1220" i="29"/>
  <c r="R1220" i="29"/>
  <c r="T1219" i="29"/>
  <c r="S1219" i="29"/>
  <c r="R1219" i="29"/>
  <c r="T1218" i="29"/>
  <c r="S1218" i="29"/>
  <c r="R1218" i="29"/>
  <c r="T1217" i="29"/>
  <c r="S1217" i="29"/>
  <c r="R1217" i="29"/>
  <c r="T1216" i="29"/>
  <c r="S1216" i="29"/>
  <c r="R1216" i="29"/>
  <c r="T1215" i="29"/>
  <c r="S1215" i="29"/>
  <c r="R1215" i="29"/>
  <c r="T1214" i="29"/>
  <c r="S1214" i="29"/>
  <c r="R1214" i="29"/>
  <c r="T1213" i="29"/>
  <c r="S1213" i="29"/>
  <c r="R1213" i="29"/>
  <c r="T1212" i="29"/>
  <c r="S1212" i="29"/>
  <c r="R1212" i="29"/>
  <c r="T1211" i="29"/>
  <c r="S1211" i="29"/>
  <c r="R1211" i="29"/>
  <c r="T1210" i="29"/>
  <c r="S1210" i="29"/>
  <c r="R1210" i="29"/>
  <c r="T1209" i="29"/>
  <c r="S1209" i="29"/>
  <c r="R1209" i="29"/>
  <c r="T1208" i="29"/>
  <c r="S1208" i="29"/>
  <c r="R1208" i="29"/>
  <c r="T1207" i="29"/>
  <c r="S1207" i="29"/>
  <c r="R1207" i="29"/>
  <c r="T1206" i="29"/>
  <c r="S1206" i="29"/>
  <c r="R1206" i="29"/>
  <c r="T1205" i="29"/>
  <c r="S1205" i="29"/>
  <c r="R1205" i="29"/>
  <c r="T1204" i="29"/>
  <c r="S1204" i="29"/>
  <c r="R1204" i="29"/>
  <c r="T1203" i="29"/>
  <c r="S1203" i="29"/>
  <c r="R1203" i="29"/>
  <c r="T1202" i="29"/>
  <c r="S1202" i="29"/>
  <c r="R1202" i="29"/>
  <c r="T1201" i="29"/>
  <c r="S1201" i="29"/>
  <c r="R1201" i="29"/>
  <c r="T1200" i="29"/>
  <c r="S1200" i="29"/>
  <c r="R1200" i="29"/>
  <c r="T1199" i="29"/>
  <c r="S1199" i="29"/>
  <c r="R1199" i="29"/>
  <c r="T1198" i="29"/>
  <c r="S1198" i="29"/>
  <c r="R1198" i="29"/>
  <c r="T1197" i="29"/>
  <c r="S1197" i="29"/>
  <c r="R1197" i="29"/>
  <c r="T1196" i="29"/>
  <c r="S1196" i="29"/>
  <c r="R1196" i="29"/>
  <c r="T1195" i="29"/>
  <c r="S1195" i="29"/>
  <c r="R1195" i="29"/>
  <c r="T1194" i="29"/>
  <c r="S1194" i="29"/>
  <c r="R1194" i="29"/>
  <c r="T1193" i="29"/>
  <c r="S1193" i="29"/>
  <c r="R1193" i="29"/>
  <c r="T1192" i="29"/>
  <c r="S1192" i="29"/>
  <c r="R1192" i="29"/>
  <c r="T1191" i="29"/>
  <c r="S1191" i="29"/>
  <c r="R1191" i="29"/>
  <c r="T1190" i="29"/>
  <c r="S1190" i="29"/>
  <c r="R1190" i="29"/>
  <c r="T1189" i="29"/>
  <c r="S1189" i="29"/>
  <c r="R1189" i="29"/>
  <c r="T1188" i="29"/>
  <c r="S1188" i="29"/>
  <c r="R1188" i="29"/>
  <c r="T1187" i="29"/>
  <c r="S1187" i="29"/>
  <c r="R1187" i="29"/>
  <c r="T1186" i="29"/>
  <c r="S1186" i="29"/>
  <c r="R1186" i="29"/>
  <c r="T1185" i="29"/>
  <c r="S1185" i="29"/>
  <c r="R1185" i="29"/>
  <c r="T1184" i="29"/>
  <c r="S1184" i="29"/>
  <c r="R1184" i="29"/>
  <c r="T1183" i="29"/>
  <c r="S1183" i="29"/>
  <c r="R1183" i="29"/>
  <c r="T1182" i="29"/>
  <c r="S1182" i="29"/>
  <c r="R1182" i="29"/>
  <c r="T1181" i="29"/>
  <c r="S1181" i="29"/>
  <c r="R1181" i="29"/>
  <c r="T1180" i="29"/>
  <c r="S1180" i="29"/>
  <c r="R1180" i="29"/>
  <c r="T1179" i="29"/>
  <c r="S1179" i="29"/>
  <c r="R1179" i="29"/>
  <c r="T1178" i="29"/>
  <c r="S1178" i="29"/>
  <c r="R1178" i="29"/>
  <c r="T1177" i="29"/>
  <c r="S1177" i="29"/>
  <c r="R1177" i="29"/>
  <c r="T1176" i="29"/>
  <c r="S1176" i="29"/>
  <c r="R1176" i="29"/>
  <c r="T1175" i="29"/>
  <c r="S1175" i="29"/>
  <c r="R1175" i="29"/>
  <c r="T1174" i="29"/>
  <c r="S1174" i="29"/>
  <c r="R1174" i="29"/>
  <c r="T1173" i="29"/>
  <c r="S1173" i="29"/>
  <c r="R1173" i="29"/>
  <c r="T1172" i="29"/>
  <c r="S1172" i="29"/>
  <c r="R1172" i="29"/>
  <c r="T1171" i="29"/>
  <c r="S1171" i="29"/>
  <c r="R1171" i="29"/>
  <c r="T1170" i="29"/>
  <c r="S1170" i="29"/>
  <c r="R1170" i="29"/>
  <c r="T1169" i="29"/>
  <c r="S1169" i="29"/>
  <c r="R1169" i="29"/>
  <c r="T1168" i="29"/>
  <c r="S1168" i="29"/>
  <c r="R1168" i="29"/>
  <c r="T1167" i="29"/>
  <c r="S1167" i="29"/>
  <c r="R1167" i="29"/>
  <c r="T1166" i="29"/>
  <c r="S1166" i="29"/>
  <c r="R1166" i="29"/>
  <c r="T1165" i="29"/>
  <c r="S1165" i="29"/>
  <c r="R1165" i="29"/>
  <c r="T1164" i="29"/>
  <c r="S1164" i="29"/>
  <c r="R1164" i="29"/>
  <c r="T1163" i="29"/>
  <c r="S1163" i="29"/>
  <c r="R1163" i="29"/>
  <c r="T1162" i="29"/>
  <c r="S1162" i="29"/>
  <c r="R1162" i="29"/>
  <c r="T1161" i="29"/>
  <c r="S1161" i="29"/>
  <c r="R1161" i="29"/>
  <c r="T1160" i="29"/>
  <c r="S1160" i="29"/>
  <c r="R1160" i="29"/>
  <c r="T1159" i="29"/>
  <c r="S1159" i="29"/>
  <c r="R1159" i="29"/>
  <c r="T1158" i="29"/>
  <c r="S1158" i="29"/>
  <c r="R1158" i="29"/>
  <c r="T1157" i="29"/>
  <c r="S1157" i="29"/>
  <c r="R1157" i="29"/>
  <c r="T1156" i="29"/>
  <c r="S1156" i="29"/>
  <c r="R1156" i="29"/>
  <c r="T1155" i="29"/>
  <c r="S1155" i="29"/>
  <c r="R1155" i="29"/>
  <c r="T1154" i="29"/>
  <c r="S1154" i="29"/>
  <c r="R1154" i="29"/>
  <c r="T1153" i="29"/>
  <c r="S1153" i="29"/>
  <c r="R1153" i="29"/>
  <c r="T1152" i="29"/>
  <c r="S1152" i="29"/>
  <c r="R1152" i="29"/>
  <c r="T1151" i="29"/>
  <c r="S1151" i="29"/>
  <c r="R1151" i="29"/>
  <c r="T1150" i="29"/>
  <c r="S1150" i="29"/>
  <c r="R1150" i="29"/>
  <c r="T1149" i="29"/>
  <c r="S1149" i="29"/>
  <c r="R1149" i="29"/>
  <c r="T1148" i="29"/>
  <c r="S1148" i="29"/>
  <c r="R1148" i="29"/>
  <c r="T1147" i="29"/>
  <c r="S1147" i="29"/>
  <c r="R1147" i="29"/>
  <c r="T1146" i="29"/>
  <c r="S1146" i="29"/>
  <c r="R1146" i="29"/>
  <c r="T1145" i="29"/>
  <c r="S1145" i="29"/>
  <c r="R1145" i="29"/>
  <c r="T1144" i="29"/>
  <c r="S1144" i="29"/>
  <c r="R1144" i="29"/>
  <c r="T1143" i="29"/>
  <c r="S1143" i="29"/>
  <c r="R1143" i="29"/>
  <c r="T1142" i="29"/>
  <c r="S1142" i="29"/>
  <c r="R1142" i="29"/>
  <c r="T1141" i="29"/>
  <c r="S1141" i="29"/>
  <c r="R1141" i="29"/>
  <c r="T1140" i="29"/>
  <c r="S1140" i="29"/>
  <c r="R1140" i="29"/>
  <c r="T1139" i="29"/>
  <c r="S1139" i="29"/>
  <c r="R1139" i="29"/>
  <c r="T1138" i="29"/>
  <c r="S1138" i="29"/>
  <c r="R1138" i="29"/>
  <c r="T1137" i="29"/>
  <c r="S1137" i="29"/>
  <c r="R1137" i="29"/>
  <c r="T1136" i="29"/>
  <c r="S1136" i="29"/>
  <c r="R1136" i="29"/>
  <c r="T1135" i="29"/>
  <c r="S1135" i="29"/>
  <c r="R1135" i="29"/>
  <c r="T1134" i="29"/>
  <c r="S1134" i="29"/>
  <c r="R1134" i="29"/>
  <c r="T1133" i="29"/>
  <c r="S1133" i="29"/>
  <c r="R1133" i="29"/>
  <c r="T1132" i="29"/>
  <c r="S1132" i="29"/>
  <c r="R1132" i="29"/>
  <c r="T1131" i="29"/>
  <c r="S1131" i="29"/>
  <c r="R1131" i="29"/>
  <c r="T1130" i="29"/>
  <c r="S1130" i="29"/>
  <c r="R1130" i="29"/>
  <c r="T1129" i="29"/>
  <c r="S1129" i="29"/>
  <c r="R1129" i="29"/>
  <c r="T1128" i="29"/>
  <c r="S1128" i="29"/>
  <c r="R1128" i="29"/>
  <c r="S1127" i="29"/>
  <c r="R1127" i="29"/>
  <c r="S1126" i="29"/>
  <c r="R1126" i="29"/>
  <c r="T1125" i="29"/>
  <c r="R1125" i="29"/>
  <c r="T1124" i="29"/>
  <c r="R1124" i="29"/>
  <c r="T1123" i="29"/>
  <c r="S1123" i="29"/>
  <c r="T1122" i="29"/>
  <c r="S1122" i="29"/>
  <c r="T1121" i="29"/>
  <c r="S1121" i="29"/>
  <c r="S998" i="29"/>
  <c r="S997" i="29"/>
  <c r="R998" i="29"/>
  <c r="R997" i="29"/>
  <c r="T1116" i="29"/>
  <c r="S1116" i="29"/>
  <c r="R1116" i="29"/>
  <c r="T1115" i="29"/>
  <c r="S1115" i="29"/>
  <c r="R1115" i="29"/>
  <c r="T1114" i="29"/>
  <c r="S1114" i="29"/>
  <c r="R1114" i="29"/>
  <c r="T1113" i="29"/>
  <c r="S1113" i="29"/>
  <c r="R1113" i="29"/>
  <c r="T1112" i="29"/>
  <c r="S1112" i="29"/>
  <c r="R1112" i="29"/>
  <c r="T1111" i="29"/>
  <c r="S1111" i="29"/>
  <c r="R1111" i="29"/>
  <c r="T1110" i="29"/>
  <c r="S1110" i="29"/>
  <c r="R1110" i="29"/>
  <c r="T1109" i="29"/>
  <c r="S1109" i="29"/>
  <c r="R1109" i="29"/>
  <c r="T1108" i="29"/>
  <c r="S1108" i="29"/>
  <c r="R1108" i="29"/>
  <c r="T1107" i="29"/>
  <c r="S1107" i="29"/>
  <c r="R1107" i="29"/>
  <c r="T1106" i="29"/>
  <c r="S1106" i="29"/>
  <c r="R1106" i="29"/>
  <c r="T1105" i="29"/>
  <c r="S1105" i="29"/>
  <c r="R1105" i="29"/>
  <c r="T1104" i="29"/>
  <c r="S1104" i="29"/>
  <c r="R1104" i="29"/>
  <c r="T1103" i="29"/>
  <c r="S1103" i="29"/>
  <c r="R1103" i="29"/>
  <c r="T1102" i="29"/>
  <c r="S1102" i="29"/>
  <c r="R1102" i="29"/>
  <c r="T1101" i="29"/>
  <c r="S1101" i="29"/>
  <c r="R1101" i="29"/>
  <c r="T1100" i="29"/>
  <c r="S1100" i="29"/>
  <c r="R1100" i="29"/>
  <c r="T1099" i="29"/>
  <c r="S1099" i="29"/>
  <c r="R1099" i="29"/>
  <c r="T1098" i="29"/>
  <c r="S1098" i="29"/>
  <c r="R1098" i="29"/>
  <c r="T1097" i="29"/>
  <c r="S1097" i="29"/>
  <c r="R1097" i="29"/>
  <c r="T1096" i="29"/>
  <c r="S1096" i="29"/>
  <c r="R1096" i="29"/>
  <c r="T1095" i="29"/>
  <c r="S1095" i="29"/>
  <c r="R1095" i="29"/>
  <c r="T1094" i="29"/>
  <c r="S1094" i="29"/>
  <c r="R1094" i="29"/>
  <c r="T1093" i="29"/>
  <c r="S1093" i="29"/>
  <c r="R1093" i="29"/>
  <c r="T1092" i="29"/>
  <c r="S1092" i="29"/>
  <c r="R1092" i="29"/>
  <c r="T1091" i="29"/>
  <c r="S1091" i="29"/>
  <c r="R1091" i="29"/>
  <c r="T1090" i="29"/>
  <c r="S1090" i="29"/>
  <c r="R1090" i="29"/>
  <c r="T1089" i="29"/>
  <c r="S1089" i="29"/>
  <c r="R1089" i="29"/>
  <c r="T1088" i="29"/>
  <c r="S1088" i="29"/>
  <c r="R1088" i="29"/>
  <c r="T1087" i="29"/>
  <c r="S1087" i="29"/>
  <c r="R1087" i="29"/>
  <c r="T1086" i="29"/>
  <c r="S1086" i="29"/>
  <c r="R1086" i="29"/>
  <c r="T1085" i="29"/>
  <c r="S1085" i="29"/>
  <c r="R1085" i="29"/>
  <c r="T1084" i="29"/>
  <c r="S1084" i="29"/>
  <c r="R1084" i="29"/>
  <c r="T1083" i="29"/>
  <c r="S1083" i="29"/>
  <c r="R1083" i="29"/>
  <c r="T1082" i="29"/>
  <c r="S1082" i="29"/>
  <c r="R1082" i="29"/>
  <c r="T1081" i="29"/>
  <c r="S1081" i="29"/>
  <c r="R1081" i="29"/>
  <c r="T1080" i="29"/>
  <c r="S1080" i="29"/>
  <c r="R1080" i="29"/>
  <c r="T1079" i="29"/>
  <c r="S1079" i="29"/>
  <c r="R1079" i="29"/>
  <c r="T1078" i="29"/>
  <c r="S1078" i="29"/>
  <c r="R1078" i="29"/>
  <c r="T1077" i="29"/>
  <c r="S1077" i="29"/>
  <c r="R1077" i="29"/>
  <c r="T1076" i="29"/>
  <c r="S1076" i="29"/>
  <c r="R1076" i="29"/>
  <c r="T1075" i="29"/>
  <c r="S1075" i="29"/>
  <c r="R1075" i="29"/>
  <c r="T1074" i="29"/>
  <c r="S1074" i="29"/>
  <c r="R1074" i="29"/>
  <c r="T1073" i="29"/>
  <c r="S1073" i="29"/>
  <c r="R1073" i="29"/>
  <c r="T1072" i="29"/>
  <c r="S1072" i="29"/>
  <c r="R1072" i="29"/>
  <c r="T1071" i="29"/>
  <c r="S1071" i="29"/>
  <c r="R1071" i="29"/>
  <c r="T1070" i="29"/>
  <c r="S1070" i="29"/>
  <c r="R1070" i="29"/>
  <c r="T1069" i="29"/>
  <c r="S1069" i="29"/>
  <c r="R1069" i="29"/>
  <c r="T1068" i="29"/>
  <c r="S1068" i="29"/>
  <c r="R1068" i="29"/>
  <c r="T1067" i="29"/>
  <c r="S1067" i="29"/>
  <c r="R1067" i="29"/>
  <c r="T1066" i="29"/>
  <c r="S1066" i="29"/>
  <c r="R1066" i="29"/>
  <c r="T1065" i="29"/>
  <c r="S1065" i="29"/>
  <c r="R1065" i="29"/>
  <c r="T1064" i="29"/>
  <c r="S1064" i="29"/>
  <c r="R1064" i="29"/>
  <c r="T1063" i="29"/>
  <c r="S1063" i="29"/>
  <c r="R1063" i="29"/>
  <c r="T1062" i="29"/>
  <c r="S1062" i="29"/>
  <c r="R1062" i="29"/>
  <c r="T1061" i="29"/>
  <c r="S1061" i="29"/>
  <c r="R1061" i="29"/>
  <c r="T1060" i="29"/>
  <c r="S1060" i="29"/>
  <c r="R1060" i="29"/>
  <c r="T1059" i="29"/>
  <c r="S1059" i="29"/>
  <c r="R1059" i="29"/>
  <c r="T1058" i="29"/>
  <c r="S1058" i="29"/>
  <c r="R1058" i="29"/>
  <c r="T1057" i="29"/>
  <c r="S1057" i="29"/>
  <c r="R1057" i="29"/>
  <c r="T1056" i="29"/>
  <c r="S1056" i="29"/>
  <c r="R1056" i="29"/>
  <c r="T1055" i="29"/>
  <c r="S1055" i="29"/>
  <c r="R1055" i="29"/>
  <c r="T1054" i="29"/>
  <c r="S1054" i="29"/>
  <c r="R1054" i="29"/>
  <c r="T1053" i="29"/>
  <c r="S1053" i="29"/>
  <c r="R1053" i="29"/>
  <c r="T1052" i="29"/>
  <c r="S1052" i="29"/>
  <c r="R1052" i="29"/>
  <c r="T1051" i="29"/>
  <c r="S1051" i="29"/>
  <c r="R1051" i="29"/>
  <c r="T1050" i="29"/>
  <c r="S1050" i="29"/>
  <c r="R1050" i="29"/>
  <c r="T1049" i="29"/>
  <c r="S1049" i="29"/>
  <c r="R1049" i="29"/>
  <c r="T1048" i="29"/>
  <c r="S1048" i="29"/>
  <c r="R1048" i="29"/>
  <c r="T1047" i="29"/>
  <c r="S1047" i="29"/>
  <c r="R1047" i="29"/>
  <c r="T1046" i="29"/>
  <c r="S1046" i="29"/>
  <c r="R1046" i="29"/>
  <c r="T1045" i="29"/>
  <c r="S1045" i="29"/>
  <c r="R1045" i="29"/>
  <c r="T1044" i="29"/>
  <c r="S1044" i="29"/>
  <c r="R1044" i="29"/>
  <c r="T1043" i="29"/>
  <c r="S1043" i="29"/>
  <c r="R1043" i="29"/>
  <c r="T1042" i="29"/>
  <c r="S1042" i="29"/>
  <c r="R1042" i="29"/>
  <c r="T1041" i="29"/>
  <c r="S1041" i="29"/>
  <c r="R1041" i="29"/>
  <c r="T1040" i="29"/>
  <c r="S1040" i="29"/>
  <c r="R1040" i="29"/>
  <c r="T1039" i="29"/>
  <c r="S1039" i="29"/>
  <c r="R1039" i="29"/>
  <c r="T1038" i="29"/>
  <c r="S1038" i="29"/>
  <c r="R1038" i="29"/>
  <c r="T1037" i="29"/>
  <c r="S1037" i="29"/>
  <c r="R1037" i="29"/>
  <c r="T1036" i="29"/>
  <c r="S1036" i="29"/>
  <c r="R1036" i="29"/>
  <c r="T1035" i="29"/>
  <c r="S1035" i="29"/>
  <c r="R1035" i="29"/>
  <c r="T1034" i="29"/>
  <c r="S1034" i="29"/>
  <c r="R1034" i="29"/>
  <c r="T1033" i="29"/>
  <c r="S1033" i="29"/>
  <c r="R1033" i="29"/>
  <c r="T1032" i="29"/>
  <c r="S1032" i="29"/>
  <c r="R1032" i="29"/>
  <c r="T1031" i="29"/>
  <c r="S1031" i="29"/>
  <c r="R1031" i="29"/>
  <c r="T1030" i="29"/>
  <c r="S1030" i="29"/>
  <c r="R1030" i="29"/>
  <c r="T1029" i="29"/>
  <c r="S1029" i="29"/>
  <c r="R1029" i="29"/>
  <c r="T1028" i="29"/>
  <c r="S1028" i="29"/>
  <c r="R1028" i="29"/>
  <c r="T1027" i="29"/>
  <c r="S1027" i="29"/>
  <c r="R1027" i="29"/>
  <c r="T1026" i="29"/>
  <c r="S1026" i="29"/>
  <c r="R1026" i="29"/>
  <c r="T1025" i="29"/>
  <c r="S1025" i="29"/>
  <c r="R1025" i="29"/>
  <c r="T1024" i="29"/>
  <c r="S1024" i="29"/>
  <c r="R1024" i="29"/>
  <c r="T1023" i="29"/>
  <c r="S1023" i="29"/>
  <c r="R1023" i="29"/>
  <c r="T1022" i="29"/>
  <c r="S1022" i="29"/>
  <c r="R1022" i="29"/>
  <c r="T1021" i="29"/>
  <c r="S1021" i="29"/>
  <c r="R1021" i="29"/>
  <c r="T1020" i="29"/>
  <c r="S1020" i="29"/>
  <c r="R1020" i="29"/>
  <c r="T1019" i="29"/>
  <c r="S1019" i="29"/>
  <c r="R1019" i="29"/>
  <c r="T1018" i="29"/>
  <c r="S1018" i="29"/>
  <c r="R1018" i="29"/>
  <c r="T1017" i="29"/>
  <c r="S1017" i="29"/>
  <c r="R1017" i="29"/>
  <c r="T1016" i="29"/>
  <c r="S1016" i="29"/>
  <c r="R1016" i="29"/>
  <c r="T1015" i="29"/>
  <c r="S1015" i="29"/>
  <c r="R1015" i="29"/>
  <c r="T1014" i="29"/>
  <c r="S1014" i="29"/>
  <c r="R1014" i="29"/>
  <c r="T1013" i="29"/>
  <c r="S1013" i="29"/>
  <c r="R1013" i="29"/>
  <c r="T1012" i="29"/>
  <c r="S1012" i="29"/>
  <c r="R1012" i="29"/>
  <c r="T1011" i="29"/>
  <c r="S1011" i="29"/>
  <c r="R1011" i="29"/>
  <c r="T1010" i="29"/>
  <c r="P1010" i="29" s="1"/>
  <c r="I1010" i="29" s="1"/>
  <c r="S1010" i="29"/>
  <c r="R1010" i="29"/>
  <c r="T1009" i="29"/>
  <c r="S1009" i="29"/>
  <c r="R1009" i="29"/>
  <c r="T1008" i="29"/>
  <c r="S1008" i="29"/>
  <c r="R1008" i="29"/>
  <c r="T1007" i="29"/>
  <c r="S1007" i="29"/>
  <c r="R1007" i="29"/>
  <c r="T1006" i="29"/>
  <c r="S1006" i="29"/>
  <c r="R1006" i="29"/>
  <c r="T1005" i="29"/>
  <c r="S1005" i="29"/>
  <c r="R1005" i="29"/>
  <c r="T1004" i="29"/>
  <c r="S1004" i="29"/>
  <c r="R1004" i="29"/>
  <c r="T1003" i="29"/>
  <c r="S1003" i="29"/>
  <c r="R1003" i="29"/>
  <c r="T1002" i="29"/>
  <c r="P1002" i="29" s="1"/>
  <c r="I1002" i="29" s="1"/>
  <c r="S1002" i="29"/>
  <c r="R1002" i="29"/>
  <c r="T1001" i="29"/>
  <c r="S1001" i="29"/>
  <c r="R1001" i="29"/>
  <c r="T1000" i="29"/>
  <c r="S1000" i="29"/>
  <c r="R1000" i="29"/>
  <c r="T999" i="29"/>
  <c r="S999" i="29"/>
  <c r="R999" i="29"/>
  <c r="T998" i="29"/>
  <c r="T997" i="29"/>
  <c r="R875" i="29"/>
  <c r="R874" i="29"/>
  <c r="R873" i="29"/>
  <c r="T992" i="29"/>
  <c r="S992" i="29"/>
  <c r="R992" i="29"/>
  <c r="T991" i="29"/>
  <c r="S991" i="29"/>
  <c r="R991" i="29"/>
  <c r="T990" i="29"/>
  <c r="S990" i="29"/>
  <c r="R990" i="29"/>
  <c r="T989" i="29"/>
  <c r="S989" i="29"/>
  <c r="R989" i="29"/>
  <c r="T988" i="29"/>
  <c r="S988" i="29"/>
  <c r="R988" i="29"/>
  <c r="T987" i="29"/>
  <c r="S987" i="29"/>
  <c r="R987" i="29"/>
  <c r="T986" i="29"/>
  <c r="S986" i="29"/>
  <c r="R986" i="29"/>
  <c r="T985" i="29"/>
  <c r="S985" i="29"/>
  <c r="R985" i="29"/>
  <c r="T984" i="29"/>
  <c r="S984" i="29"/>
  <c r="R984" i="29"/>
  <c r="T983" i="29"/>
  <c r="S983" i="29"/>
  <c r="R983" i="29"/>
  <c r="T982" i="29"/>
  <c r="S982" i="29"/>
  <c r="R982" i="29"/>
  <c r="T981" i="29"/>
  <c r="S981" i="29"/>
  <c r="R981" i="29"/>
  <c r="T980" i="29"/>
  <c r="S980" i="29"/>
  <c r="R980" i="29"/>
  <c r="T979" i="29"/>
  <c r="S979" i="29"/>
  <c r="R979" i="29"/>
  <c r="T978" i="29"/>
  <c r="S978" i="29"/>
  <c r="R978" i="29"/>
  <c r="T977" i="29"/>
  <c r="S977" i="29"/>
  <c r="R977" i="29"/>
  <c r="T976" i="29"/>
  <c r="S976" i="29"/>
  <c r="R976" i="29"/>
  <c r="T975" i="29"/>
  <c r="S975" i="29"/>
  <c r="R975" i="29"/>
  <c r="T974" i="29"/>
  <c r="S974" i="29"/>
  <c r="R974" i="29"/>
  <c r="T973" i="29"/>
  <c r="S973" i="29"/>
  <c r="R973" i="29"/>
  <c r="T972" i="29"/>
  <c r="S972" i="29"/>
  <c r="R972" i="29"/>
  <c r="T971" i="29"/>
  <c r="S971" i="29"/>
  <c r="R971" i="29"/>
  <c r="T970" i="29"/>
  <c r="S970" i="29"/>
  <c r="R970" i="29"/>
  <c r="T969" i="29"/>
  <c r="S969" i="29"/>
  <c r="R969" i="29"/>
  <c r="T968" i="29"/>
  <c r="S968" i="29"/>
  <c r="R968" i="29"/>
  <c r="T967" i="29"/>
  <c r="S967" i="29"/>
  <c r="R967" i="29"/>
  <c r="T966" i="29"/>
  <c r="S966" i="29"/>
  <c r="R966" i="29"/>
  <c r="T965" i="29"/>
  <c r="S965" i="29"/>
  <c r="R965" i="29"/>
  <c r="T964" i="29"/>
  <c r="S964" i="29"/>
  <c r="R964" i="29"/>
  <c r="T963" i="29"/>
  <c r="S963" i="29"/>
  <c r="R963" i="29"/>
  <c r="T962" i="29"/>
  <c r="S962" i="29"/>
  <c r="R962" i="29"/>
  <c r="T961" i="29"/>
  <c r="S961" i="29"/>
  <c r="R961" i="29"/>
  <c r="T960" i="29"/>
  <c r="S960" i="29"/>
  <c r="R960" i="29"/>
  <c r="T959" i="29"/>
  <c r="S959" i="29"/>
  <c r="R959" i="29"/>
  <c r="T958" i="29"/>
  <c r="S958" i="29"/>
  <c r="R958" i="29"/>
  <c r="T957" i="29"/>
  <c r="S957" i="29"/>
  <c r="R957" i="29"/>
  <c r="T956" i="29"/>
  <c r="S956" i="29"/>
  <c r="R956" i="29"/>
  <c r="T955" i="29"/>
  <c r="S955" i="29"/>
  <c r="R955" i="29"/>
  <c r="T954" i="29"/>
  <c r="S954" i="29"/>
  <c r="R954" i="29"/>
  <c r="T953" i="29"/>
  <c r="S953" i="29"/>
  <c r="R953" i="29"/>
  <c r="T952" i="29"/>
  <c r="S952" i="29"/>
  <c r="R952" i="29"/>
  <c r="T951" i="29"/>
  <c r="S951" i="29"/>
  <c r="R951" i="29"/>
  <c r="T950" i="29"/>
  <c r="S950" i="29"/>
  <c r="R950" i="29"/>
  <c r="T949" i="29"/>
  <c r="S949" i="29"/>
  <c r="R949" i="29"/>
  <c r="T948" i="29"/>
  <c r="S948" i="29"/>
  <c r="R948" i="29"/>
  <c r="T947" i="29"/>
  <c r="S947" i="29"/>
  <c r="R947" i="29"/>
  <c r="T946" i="29"/>
  <c r="S946" i="29"/>
  <c r="R946" i="29"/>
  <c r="T945" i="29"/>
  <c r="S945" i="29"/>
  <c r="R945" i="29"/>
  <c r="T944" i="29"/>
  <c r="S944" i="29"/>
  <c r="R944" i="29"/>
  <c r="T943" i="29"/>
  <c r="S943" i="29"/>
  <c r="R943" i="29"/>
  <c r="T942" i="29"/>
  <c r="S942" i="29"/>
  <c r="R942" i="29"/>
  <c r="T941" i="29"/>
  <c r="S941" i="29"/>
  <c r="R941" i="29"/>
  <c r="T940" i="29"/>
  <c r="S940" i="29"/>
  <c r="R940" i="29"/>
  <c r="T939" i="29"/>
  <c r="S939" i="29"/>
  <c r="R939" i="29"/>
  <c r="T938" i="29"/>
  <c r="S938" i="29"/>
  <c r="R938" i="29"/>
  <c r="T937" i="29"/>
  <c r="S937" i="29"/>
  <c r="R937" i="29"/>
  <c r="T936" i="29"/>
  <c r="S936" i="29"/>
  <c r="R936" i="29"/>
  <c r="T935" i="29"/>
  <c r="S935" i="29"/>
  <c r="R935" i="29"/>
  <c r="T934" i="29"/>
  <c r="S934" i="29"/>
  <c r="R934" i="29"/>
  <c r="T933" i="29"/>
  <c r="S933" i="29"/>
  <c r="R933" i="29"/>
  <c r="T932" i="29"/>
  <c r="S932" i="29"/>
  <c r="R932" i="29"/>
  <c r="T931" i="29"/>
  <c r="S931" i="29"/>
  <c r="R931" i="29"/>
  <c r="T930" i="29"/>
  <c r="S930" i="29"/>
  <c r="R930" i="29"/>
  <c r="T929" i="29"/>
  <c r="S929" i="29"/>
  <c r="R929" i="29"/>
  <c r="T928" i="29"/>
  <c r="S928" i="29"/>
  <c r="R928" i="29"/>
  <c r="T927" i="29"/>
  <c r="S927" i="29"/>
  <c r="R927" i="29"/>
  <c r="T926" i="29"/>
  <c r="S926" i="29"/>
  <c r="R926" i="29"/>
  <c r="T925" i="29"/>
  <c r="S925" i="29"/>
  <c r="R925" i="29"/>
  <c r="T924" i="29"/>
  <c r="S924" i="29"/>
  <c r="R924" i="29"/>
  <c r="T923" i="29"/>
  <c r="S923" i="29"/>
  <c r="R923" i="29"/>
  <c r="T922" i="29"/>
  <c r="S922" i="29"/>
  <c r="R922" i="29"/>
  <c r="T921" i="29"/>
  <c r="S921" i="29"/>
  <c r="R921" i="29"/>
  <c r="T920" i="29"/>
  <c r="S920" i="29"/>
  <c r="R920" i="29"/>
  <c r="T919" i="29"/>
  <c r="S919" i="29"/>
  <c r="R919" i="29"/>
  <c r="T918" i="29"/>
  <c r="S918" i="29"/>
  <c r="R918" i="29"/>
  <c r="T917" i="29"/>
  <c r="S917" i="29"/>
  <c r="R917" i="29"/>
  <c r="T916" i="29"/>
  <c r="S916" i="29"/>
  <c r="R916" i="29"/>
  <c r="T915" i="29"/>
  <c r="S915" i="29"/>
  <c r="R915" i="29"/>
  <c r="T914" i="29"/>
  <c r="S914" i="29"/>
  <c r="R914" i="29"/>
  <c r="T913" i="29"/>
  <c r="S913" i="29"/>
  <c r="R913" i="29"/>
  <c r="T912" i="29"/>
  <c r="S912" i="29"/>
  <c r="R912" i="29"/>
  <c r="T911" i="29"/>
  <c r="S911" i="29"/>
  <c r="R911" i="29"/>
  <c r="T910" i="29"/>
  <c r="S910" i="29"/>
  <c r="R910" i="29"/>
  <c r="T909" i="29"/>
  <c r="S909" i="29"/>
  <c r="R909" i="29"/>
  <c r="T908" i="29"/>
  <c r="S908" i="29"/>
  <c r="R908" i="29"/>
  <c r="T907" i="29"/>
  <c r="S907" i="29"/>
  <c r="R907" i="29"/>
  <c r="T906" i="29"/>
  <c r="S906" i="29"/>
  <c r="R906" i="29"/>
  <c r="T905" i="29"/>
  <c r="S905" i="29"/>
  <c r="R905" i="29"/>
  <c r="T904" i="29"/>
  <c r="S904" i="29"/>
  <c r="R904" i="29"/>
  <c r="T903" i="29"/>
  <c r="S903" i="29"/>
  <c r="R903" i="29"/>
  <c r="T902" i="29"/>
  <c r="S902" i="29"/>
  <c r="R902" i="29"/>
  <c r="T901" i="29"/>
  <c r="S901" i="29"/>
  <c r="R901" i="29"/>
  <c r="T900" i="29"/>
  <c r="S900" i="29"/>
  <c r="R900" i="29"/>
  <c r="T899" i="29"/>
  <c r="S899" i="29"/>
  <c r="R899" i="29"/>
  <c r="T898" i="29"/>
  <c r="S898" i="29"/>
  <c r="R898" i="29"/>
  <c r="T897" i="29"/>
  <c r="S897" i="29"/>
  <c r="R897" i="29"/>
  <c r="T896" i="29"/>
  <c r="S896" i="29"/>
  <c r="R896" i="29"/>
  <c r="T895" i="29"/>
  <c r="S895" i="29"/>
  <c r="R895" i="29"/>
  <c r="T894" i="29"/>
  <c r="S894" i="29"/>
  <c r="R894" i="29"/>
  <c r="T893" i="29"/>
  <c r="S893" i="29"/>
  <c r="R893" i="29"/>
  <c r="T892" i="29"/>
  <c r="S892" i="29"/>
  <c r="R892" i="29"/>
  <c r="T891" i="29"/>
  <c r="S891" i="29"/>
  <c r="R891" i="29"/>
  <c r="T890" i="29"/>
  <c r="S890" i="29"/>
  <c r="R890" i="29"/>
  <c r="T889" i="29"/>
  <c r="S889" i="29"/>
  <c r="R889" i="29"/>
  <c r="T888" i="29"/>
  <c r="S888" i="29"/>
  <c r="R888" i="29"/>
  <c r="T887" i="29"/>
  <c r="S887" i="29"/>
  <c r="R887" i="29"/>
  <c r="T886" i="29"/>
  <c r="S886" i="29"/>
  <c r="R886" i="29"/>
  <c r="T885" i="29"/>
  <c r="S885" i="29"/>
  <c r="R885" i="29"/>
  <c r="T884" i="29"/>
  <c r="S884" i="29"/>
  <c r="R884" i="29"/>
  <c r="T883" i="29"/>
  <c r="S883" i="29"/>
  <c r="R883" i="29"/>
  <c r="T882" i="29"/>
  <c r="S882" i="29"/>
  <c r="R882" i="29"/>
  <c r="T881" i="29"/>
  <c r="S881" i="29"/>
  <c r="R881" i="29"/>
  <c r="T880" i="29"/>
  <c r="S880" i="29"/>
  <c r="R880" i="29"/>
  <c r="T879" i="29"/>
  <c r="S879" i="29"/>
  <c r="R879" i="29"/>
  <c r="T878" i="29"/>
  <c r="S878" i="29"/>
  <c r="R878" i="29"/>
  <c r="T877" i="29"/>
  <c r="S877" i="29"/>
  <c r="R877" i="29"/>
  <c r="T876" i="29"/>
  <c r="S876" i="29"/>
  <c r="R876" i="29"/>
  <c r="T875" i="29"/>
  <c r="S875" i="29"/>
  <c r="T874" i="29"/>
  <c r="S874" i="29"/>
  <c r="T873" i="29"/>
  <c r="S873" i="29"/>
  <c r="R751" i="29"/>
  <c r="R750" i="29"/>
  <c r="R749" i="29"/>
  <c r="T868" i="29"/>
  <c r="S868" i="29"/>
  <c r="R868" i="29"/>
  <c r="T867" i="29"/>
  <c r="S867" i="29"/>
  <c r="R867" i="29"/>
  <c r="T866" i="29"/>
  <c r="S866" i="29"/>
  <c r="R866" i="29"/>
  <c r="T865" i="29"/>
  <c r="S865" i="29"/>
  <c r="R865" i="29"/>
  <c r="T864" i="29"/>
  <c r="S864" i="29"/>
  <c r="R864" i="29"/>
  <c r="T863" i="29"/>
  <c r="S863" i="29"/>
  <c r="R863" i="29"/>
  <c r="T862" i="29"/>
  <c r="S862" i="29"/>
  <c r="R862" i="29"/>
  <c r="T861" i="29"/>
  <c r="S861" i="29"/>
  <c r="R861" i="29"/>
  <c r="T860" i="29"/>
  <c r="S860" i="29"/>
  <c r="R860" i="29"/>
  <c r="T859" i="29"/>
  <c r="S859" i="29"/>
  <c r="R859" i="29"/>
  <c r="T858" i="29"/>
  <c r="S858" i="29"/>
  <c r="R858" i="29"/>
  <c r="T857" i="29"/>
  <c r="S857" i="29"/>
  <c r="R857" i="29"/>
  <c r="T856" i="29"/>
  <c r="S856" i="29"/>
  <c r="R856" i="29"/>
  <c r="T855" i="29"/>
  <c r="S855" i="29"/>
  <c r="R855" i="29"/>
  <c r="T854" i="29"/>
  <c r="S854" i="29"/>
  <c r="R854" i="29"/>
  <c r="T853" i="29"/>
  <c r="S853" i="29"/>
  <c r="R853" i="29"/>
  <c r="T852" i="29"/>
  <c r="S852" i="29"/>
  <c r="R852" i="29"/>
  <c r="T851" i="29"/>
  <c r="S851" i="29"/>
  <c r="R851" i="29"/>
  <c r="T850" i="29"/>
  <c r="S850" i="29"/>
  <c r="R850" i="29"/>
  <c r="T849" i="29"/>
  <c r="S849" i="29"/>
  <c r="R849" i="29"/>
  <c r="T848" i="29"/>
  <c r="S848" i="29"/>
  <c r="R848" i="29"/>
  <c r="T847" i="29"/>
  <c r="S847" i="29"/>
  <c r="R847" i="29"/>
  <c r="T846" i="29"/>
  <c r="S846" i="29"/>
  <c r="R846" i="29"/>
  <c r="T845" i="29"/>
  <c r="S845" i="29"/>
  <c r="R845" i="29"/>
  <c r="T844" i="29"/>
  <c r="S844" i="29"/>
  <c r="R844" i="29"/>
  <c r="T843" i="29"/>
  <c r="S843" i="29"/>
  <c r="R843" i="29"/>
  <c r="T842" i="29"/>
  <c r="S842" i="29"/>
  <c r="R842" i="29"/>
  <c r="T841" i="29"/>
  <c r="S841" i="29"/>
  <c r="R841" i="29"/>
  <c r="T840" i="29"/>
  <c r="S840" i="29"/>
  <c r="R840" i="29"/>
  <c r="T839" i="29"/>
  <c r="S839" i="29"/>
  <c r="R839" i="29"/>
  <c r="T838" i="29"/>
  <c r="S838" i="29"/>
  <c r="R838" i="29"/>
  <c r="T837" i="29"/>
  <c r="S837" i="29"/>
  <c r="R837" i="29"/>
  <c r="T836" i="29"/>
  <c r="S836" i="29"/>
  <c r="R836" i="29"/>
  <c r="T835" i="29"/>
  <c r="S835" i="29"/>
  <c r="R835" i="29"/>
  <c r="T834" i="29"/>
  <c r="S834" i="29"/>
  <c r="R834" i="29"/>
  <c r="T833" i="29"/>
  <c r="S833" i="29"/>
  <c r="R833" i="29"/>
  <c r="T832" i="29"/>
  <c r="S832" i="29"/>
  <c r="R832" i="29"/>
  <c r="T831" i="29"/>
  <c r="S831" i="29"/>
  <c r="R831" i="29"/>
  <c r="T830" i="29"/>
  <c r="S830" i="29"/>
  <c r="R830" i="29"/>
  <c r="T829" i="29"/>
  <c r="S829" i="29"/>
  <c r="R829" i="29"/>
  <c r="T828" i="29"/>
  <c r="S828" i="29"/>
  <c r="R828" i="29"/>
  <c r="T827" i="29"/>
  <c r="S827" i="29"/>
  <c r="R827" i="29"/>
  <c r="T826" i="29"/>
  <c r="S826" i="29"/>
  <c r="R826" i="29"/>
  <c r="T825" i="29"/>
  <c r="S825" i="29"/>
  <c r="R825" i="29"/>
  <c r="T824" i="29"/>
  <c r="S824" i="29"/>
  <c r="R824" i="29"/>
  <c r="T823" i="29"/>
  <c r="S823" i="29"/>
  <c r="R823" i="29"/>
  <c r="T822" i="29"/>
  <c r="S822" i="29"/>
  <c r="R822" i="29"/>
  <c r="T821" i="29"/>
  <c r="S821" i="29"/>
  <c r="R821" i="29"/>
  <c r="T820" i="29"/>
  <c r="S820" i="29"/>
  <c r="R820" i="29"/>
  <c r="T819" i="29"/>
  <c r="S819" i="29"/>
  <c r="R819" i="29"/>
  <c r="T818" i="29"/>
  <c r="S818" i="29"/>
  <c r="R818" i="29"/>
  <c r="T817" i="29"/>
  <c r="S817" i="29"/>
  <c r="R817" i="29"/>
  <c r="T816" i="29"/>
  <c r="S816" i="29"/>
  <c r="R816" i="29"/>
  <c r="T815" i="29"/>
  <c r="S815" i="29"/>
  <c r="R815" i="29"/>
  <c r="T814" i="29"/>
  <c r="S814" i="29"/>
  <c r="R814" i="29"/>
  <c r="T813" i="29"/>
  <c r="S813" i="29"/>
  <c r="R813" i="29"/>
  <c r="T812" i="29"/>
  <c r="S812" i="29"/>
  <c r="R812" i="29"/>
  <c r="T811" i="29"/>
  <c r="S811" i="29"/>
  <c r="R811" i="29"/>
  <c r="T810" i="29"/>
  <c r="S810" i="29"/>
  <c r="R810" i="29"/>
  <c r="T809" i="29"/>
  <c r="S809" i="29"/>
  <c r="R809" i="29"/>
  <c r="T808" i="29"/>
  <c r="S808" i="29"/>
  <c r="R808" i="29"/>
  <c r="T807" i="29"/>
  <c r="S807" i="29"/>
  <c r="R807" i="29"/>
  <c r="T806" i="29"/>
  <c r="S806" i="29"/>
  <c r="R806" i="29"/>
  <c r="T805" i="29"/>
  <c r="S805" i="29"/>
  <c r="R805" i="29"/>
  <c r="T804" i="29"/>
  <c r="S804" i="29"/>
  <c r="R804" i="29"/>
  <c r="T803" i="29"/>
  <c r="S803" i="29"/>
  <c r="R803" i="29"/>
  <c r="T802" i="29"/>
  <c r="S802" i="29"/>
  <c r="R802" i="29"/>
  <c r="T801" i="29"/>
  <c r="S801" i="29"/>
  <c r="R801" i="29"/>
  <c r="T800" i="29"/>
  <c r="S800" i="29"/>
  <c r="R800" i="29"/>
  <c r="T799" i="29"/>
  <c r="S799" i="29"/>
  <c r="R799" i="29"/>
  <c r="T798" i="29"/>
  <c r="S798" i="29"/>
  <c r="R798" i="29"/>
  <c r="T797" i="29"/>
  <c r="S797" i="29"/>
  <c r="R797" i="29"/>
  <c r="T796" i="29"/>
  <c r="S796" i="29"/>
  <c r="R796" i="29"/>
  <c r="T795" i="29"/>
  <c r="S795" i="29"/>
  <c r="R795" i="29"/>
  <c r="T794" i="29"/>
  <c r="S794" i="29"/>
  <c r="R794" i="29"/>
  <c r="T793" i="29"/>
  <c r="S793" i="29"/>
  <c r="R793" i="29"/>
  <c r="T792" i="29"/>
  <c r="S792" i="29"/>
  <c r="R792" i="29"/>
  <c r="T791" i="29"/>
  <c r="S791" i="29"/>
  <c r="R791" i="29"/>
  <c r="T790" i="29"/>
  <c r="S790" i="29"/>
  <c r="R790" i="29"/>
  <c r="T789" i="29"/>
  <c r="S789" i="29"/>
  <c r="R789" i="29"/>
  <c r="T788" i="29"/>
  <c r="S788" i="29"/>
  <c r="R788" i="29"/>
  <c r="T787" i="29"/>
  <c r="S787" i="29"/>
  <c r="R787" i="29"/>
  <c r="T786" i="29"/>
  <c r="S786" i="29"/>
  <c r="R786" i="29"/>
  <c r="T785" i="29"/>
  <c r="S785" i="29"/>
  <c r="R785" i="29"/>
  <c r="T784" i="29"/>
  <c r="S784" i="29"/>
  <c r="R784" i="29"/>
  <c r="T783" i="29"/>
  <c r="S783" i="29"/>
  <c r="R783" i="29"/>
  <c r="T782" i="29"/>
  <c r="S782" i="29"/>
  <c r="R782" i="29"/>
  <c r="T781" i="29"/>
  <c r="S781" i="29"/>
  <c r="R781" i="29"/>
  <c r="T780" i="29"/>
  <c r="S780" i="29"/>
  <c r="R780" i="29"/>
  <c r="T779" i="29"/>
  <c r="S779" i="29"/>
  <c r="R779" i="29"/>
  <c r="T778" i="29"/>
  <c r="S778" i="29"/>
  <c r="R778" i="29"/>
  <c r="T777" i="29"/>
  <c r="S777" i="29"/>
  <c r="R777" i="29"/>
  <c r="T776" i="29"/>
  <c r="S776" i="29"/>
  <c r="R776" i="29"/>
  <c r="T775" i="29"/>
  <c r="S775" i="29"/>
  <c r="R775" i="29"/>
  <c r="T774" i="29"/>
  <c r="S774" i="29"/>
  <c r="R774" i="29"/>
  <c r="T773" i="29"/>
  <c r="S773" i="29"/>
  <c r="R773" i="29"/>
  <c r="T772" i="29"/>
  <c r="S772" i="29"/>
  <c r="R772" i="29"/>
  <c r="T771" i="29"/>
  <c r="S771" i="29"/>
  <c r="R771" i="29"/>
  <c r="T770" i="29"/>
  <c r="S770" i="29"/>
  <c r="R770" i="29"/>
  <c r="T769" i="29"/>
  <c r="S769" i="29"/>
  <c r="R769" i="29"/>
  <c r="T768" i="29"/>
  <c r="S768" i="29"/>
  <c r="R768" i="29"/>
  <c r="T767" i="29"/>
  <c r="S767" i="29"/>
  <c r="R767" i="29"/>
  <c r="T766" i="29"/>
  <c r="S766" i="29"/>
  <c r="R766" i="29"/>
  <c r="T765" i="29"/>
  <c r="S765" i="29"/>
  <c r="R765" i="29"/>
  <c r="T764" i="29"/>
  <c r="S764" i="29"/>
  <c r="R764" i="29"/>
  <c r="T763" i="29"/>
  <c r="S763" i="29"/>
  <c r="R763" i="29"/>
  <c r="T762" i="29"/>
  <c r="S762" i="29"/>
  <c r="R762" i="29"/>
  <c r="T761" i="29"/>
  <c r="S761" i="29"/>
  <c r="R761" i="29"/>
  <c r="T760" i="29"/>
  <c r="S760" i="29"/>
  <c r="R760" i="29"/>
  <c r="T759" i="29"/>
  <c r="S759" i="29"/>
  <c r="R759" i="29"/>
  <c r="T758" i="29"/>
  <c r="S758" i="29"/>
  <c r="R758" i="29"/>
  <c r="T757" i="29"/>
  <c r="S757" i="29"/>
  <c r="R757" i="29"/>
  <c r="T756" i="29"/>
  <c r="S756" i="29"/>
  <c r="R756" i="29"/>
  <c r="T755" i="29"/>
  <c r="S755" i="29"/>
  <c r="R755" i="29"/>
  <c r="T754" i="29"/>
  <c r="S754" i="29"/>
  <c r="R754" i="29"/>
  <c r="T753" i="29"/>
  <c r="S753" i="29"/>
  <c r="R753" i="29"/>
  <c r="T752" i="29"/>
  <c r="S752" i="29"/>
  <c r="R752" i="29"/>
  <c r="T751" i="29"/>
  <c r="S751" i="29"/>
  <c r="T750" i="29"/>
  <c r="S750" i="29"/>
  <c r="T749" i="29"/>
  <c r="S749" i="29"/>
  <c r="T626" i="29"/>
  <c r="T625" i="29"/>
  <c r="S626" i="29"/>
  <c r="S625" i="29"/>
  <c r="R627" i="29"/>
  <c r="R626" i="29"/>
  <c r="R625" i="29"/>
  <c r="T744" i="29"/>
  <c r="S744" i="29"/>
  <c r="R744" i="29"/>
  <c r="T743" i="29"/>
  <c r="S743" i="29"/>
  <c r="R743" i="29"/>
  <c r="T742" i="29"/>
  <c r="S742" i="29"/>
  <c r="R742" i="29"/>
  <c r="T741" i="29"/>
  <c r="S741" i="29"/>
  <c r="R741" i="29"/>
  <c r="T740" i="29"/>
  <c r="S740" i="29"/>
  <c r="R740" i="29"/>
  <c r="T739" i="29"/>
  <c r="S739" i="29"/>
  <c r="R739" i="29"/>
  <c r="T738" i="29"/>
  <c r="S738" i="29"/>
  <c r="R738" i="29"/>
  <c r="T737" i="29"/>
  <c r="S737" i="29"/>
  <c r="R737" i="29"/>
  <c r="T736" i="29"/>
  <c r="S736" i="29"/>
  <c r="R736" i="29"/>
  <c r="T735" i="29"/>
  <c r="S735" i="29"/>
  <c r="R735" i="29"/>
  <c r="T734" i="29"/>
  <c r="S734" i="29"/>
  <c r="R734" i="29"/>
  <c r="T733" i="29"/>
  <c r="S733" i="29"/>
  <c r="R733" i="29"/>
  <c r="T732" i="29"/>
  <c r="S732" i="29"/>
  <c r="R732" i="29"/>
  <c r="T731" i="29"/>
  <c r="S731" i="29"/>
  <c r="R731" i="29"/>
  <c r="T730" i="29"/>
  <c r="S730" i="29"/>
  <c r="R730" i="29"/>
  <c r="T729" i="29"/>
  <c r="S729" i="29"/>
  <c r="R729" i="29"/>
  <c r="T728" i="29"/>
  <c r="S728" i="29"/>
  <c r="R728" i="29"/>
  <c r="T727" i="29"/>
  <c r="S727" i="29"/>
  <c r="R727" i="29"/>
  <c r="T726" i="29"/>
  <c r="S726" i="29"/>
  <c r="R726" i="29"/>
  <c r="T725" i="29"/>
  <c r="S725" i="29"/>
  <c r="R725" i="29"/>
  <c r="T724" i="29"/>
  <c r="S724" i="29"/>
  <c r="R724" i="29"/>
  <c r="T723" i="29"/>
  <c r="S723" i="29"/>
  <c r="R723" i="29"/>
  <c r="T722" i="29"/>
  <c r="S722" i="29"/>
  <c r="R722" i="29"/>
  <c r="T721" i="29"/>
  <c r="S721" i="29"/>
  <c r="R721" i="29"/>
  <c r="T720" i="29"/>
  <c r="S720" i="29"/>
  <c r="R720" i="29"/>
  <c r="T719" i="29"/>
  <c r="S719" i="29"/>
  <c r="R719" i="29"/>
  <c r="T718" i="29"/>
  <c r="S718" i="29"/>
  <c r="R718" i="29"/>
  <c r="T717" i="29"/>
  <c r="S717" i="29"/>
  <c r="R717" i="29"/>
  <c r="T716" i="29"/>
  <c r="S716" i="29"/>
  <c r="R716" i="29"/>
  <c r="T715" i="29"/>
  <c r="S715" i="29"/>
  <c r="R715" i="29"/>
  <c r="T714" i="29"/>
  <c r="S714" i="29"/>
  <c r="R714" i="29"/>
  <c r="T713" i="29"/>
  <c r="S713" i="29"/>
  <c r="R713" i="29"/>
  <c r="T712" i="29"/>
  <c r="S712" i="29"/>
  <c r="R712" i="29"/>
  <c r="T711" i="29"/>
  <c r="S711" i="29"/>
  <c r="R711" i="29"/>
  <c r="T710" i="29"/>
  <c r="S710" i="29"/>
  <c r="R710" i="29"/>
  <c r="T709" i="29"/>
  <c r="S709" i="29"/>
  <c r="R709" i="29"/>
  <c r="T708" i="29"/>
  <c r="S708" i="29"/>
  <c r="R708" i="29"/>
  <c r="T707" i="29"/>
  <c r="S707" i="29"/>
  <c r="R707" i="29"/>
  <c r="T706" i="29"/>
  <c r="S706" i="29"/>
  <c r="R706" i="29"/>
  <c r="T705" i="29"/>
  <c r="S705" i="29"/>
  <c r="R705" i="29"/>
  <c r="T704" i="29"/>
  <c r="S704" i="29"/>
  <c r="R704" i="29"/>
  <c r="T703" i="29"/>
  <c r="S703" i="29"/>
  <c r="R703" i="29"/>
  <c r="T702" i="29"/>
  <c r="S702" i="29"/>
  <c r="R702" i="29"/>
  <c r="T701" i="29"/>
  <c r="S701" i="29"/>
  <c r="R701" i="29"/>
  <c r="T700" i="29"/>
  <c r="S700" i="29"/>
  <c r="R700" i="29"/>
  <c r="T699" i="29"/>
  <c r="S699" i="29"/>
  <c r="R699" i="29"/>
  <c r="T698" i="29"/>
  <c r="S698" i="29"/>
  <c r="R698" i="29"/>
  <c r="T697" i="29"/>
  <c r="S697" i="29"/>
  <c r="R697" i="29"/>
  <c r="T696" i="29"/>
  <c r="S696" i="29"/>
  <c r="R696" i="29"/>
  <c r="T695" i="29"/>
  <c r="S695" i="29"/>
  <c r="R695" i="29"/>
  <c r="T694" i="29"/>
  <c r="S694" i="29"/>
  <c r="R694" i="29"/>
  <c r="T693" i="29"/>
  <c r="S693" i="29"/>
  <c r="R693" i="29"/>
  <c r="T692" i="29"/>
  <c r="S692" i="29"/>
  <c r="R692" i="29"/>
  <c r="T691" i="29"/>
  <c r="S691" i="29"/>
  <c r="R691" i="29"/>
  <c r="T690" i="29"/>
  <c r="S690" i="29"/>
  <c r="R690" i="29"/>
  <c r="T689" i="29"/>
  <c r="S689" i="29"/>
  <c r="R689" i="29"/>
  <c r="T688" i="29"/>
  <c r="S688" i="29"/>
  <c r="R688" i="29"/>
  <c r="T687" i="29"/>
  <c r="S687" i="29"/>
  <c r="R687" i="29"/>
  <c r="T686" i="29"/>
  <c r="S686" i="29"/>
  <c r="R686" i="29"/>
  <c r="T685" i="29"/>
  <c r="S685" i="29"/>
  <c r="R685" i="29"/>
  <c r="T684" i="29"/>
  <c r="S684" i="29"/>
  <c r="R684" i="29"/>
  <c r="T683" i="29"/>
  <c r="S683" i="29"/>
  <c r="R683" i="29"/>
  <c r="T682" i="29"/>
  <c r="S682" i="29"/>
  <c r="R682" i="29"/>
  <c r="T681" i="29"/>
  <c r="S681" i="29"/>
  <c r="R681" i="29"/>
  <c r="T680" i="29"/>
  <c r="S680" i="29"/>
  <c r="R680" i="29"/>
  <c r="T679" i="29"/>
  <c r="S679" i="29"/>
  <c r="R679" i="29"/>
  <c r="T678" i="29"/>
  <c r="S678" i="29"/>
  <c r="R678" i="29"/>
  <c r="T677" i="29"/>
  <c r="S677" i="29"/>
  <c r="R677" i="29"/>
  <c r="T676" i="29"/>
  <c r="S676" i="29"/>
  <c r="R676" i="29"/>
  <c r="T675" i="29"/>
  <c r="S675" i="29"/>
  <c r="R675" i="29"/>
  <c r="T674" i="29"/>
  <c r="S674" i="29"/>
  <c r="R674" i="29"/>
  <c r="T673" i="29"/>
  <c r="S673" i="29"/>
  <c r="R673" i="29"/>
  <c r="T672" i="29"/>
  <c r="S672" i="29"/>
  <c r="R672" i="29"/>
  <c r="T671" i="29"/>
  <c r="S671" i="29"/>
  <c r="R671" i="29"/>
  <c r="T670" i="29"/>
  <c r="S670" i="29"/>
  <c r="R670" i="29"/>
  <c r="T669" i="29"/>
  <c r="S669" i="29"/>
  <c r="R669" i="29"/>
  <c r="T668" i="29"/>
  <c r="S668" i="29"/>
  <c r="R668" i="29"/>
  <c r="T667" i="29"/>
  <c r="S667" i="29"/>
  <c r="R667" i="29"/>
  <c r="T666" i="29"/>
  <c r="S666" i="29"/>
  <c r="R666" i="29"/>
  <c r="T665" i="29"/>
  <c r="S665" i="29"/>
  <c r="R665" i="29"/>
  <c r="T664" i="29"/>
  <c r="S664" i="29"/>
  <c r="R664" i="29"/>
  <c r="T663" i="29"/>
  <c r="S663" i="29"/>
  <c r="R663" i="29"/>
  <c r="T662" i="29"/>
  <c r="S662" i="29"/>
  <c r="R662" i="29"/>
  <c r="T661" i="29"/>
  <c r="S661" i="29"/>
  <c r="R661" i="29"/>
  <c r="T660" i="29"/>
  <c r="S660" i="29"/>
  <c r="R660" i="29"/>
  <c r="T659" i="29"/>
  <c r="S659" i="29"/>
  <c r="R659" i="29"/>
  <c r="T658" i="29"/>
  <c r="S658" i="29"/>
  <c r="R658" i="29"/>
  <c r="T657" i="29"/>
  <c r="S657" i="29"/>
  <c r="R657" i="29"/>
  <c r="T656" i="29"/>
  <c r="S656" i="29"/>
  <c r="R656" i="29"/>
  <c r="T655" i="29"/>
  <c r="S655" i="29"/>
  <c r="R655" i="29"/>
  <c r="T654" i="29"/>
  <c r="S654" i="29"/>
  <c r="R654" i="29"/>
  <c r="T653" i="29"/>
  <c r="S653" i="29"/>
  <c r="R653" i="29"/>
  <c r="T652" i="29"/>
  <c r="S652" i="29"/>
  <c r="R652" i="29"/>
  <c r="T651" i="29"/>
  <c r="S651" i="29"/>
  <c r="R651" i="29"/>
  <c r="T650" i="29"/>
  <c r="S650" i="29"/>
  <c r="R650" i="29"/>
  <c r="T649" i="29"/>
  <c r="S649" i="29"/>
  <c r="R649" i="29"/>
  <c r="T648" i="29"/>
  <c r="S648" i="29"/>
  <c r="R648" i="29"/>
  <c r="T647" i="29"/>
  <c r="S647" i="29"/>
  <c r="R647" i="29"/>
  <c r="T646" i="29"/>
  <c r="S646" i="29"/>
  <c r="R646" i="29"/>
  <c r="T645" i="29"/>
  <c r="S645" i="29"/>
  <c r="R645" i="29"/>
  <c r="T644" i="29"/>
  <c r="S644" i="29"/>
  <c r="R644" i="29"/>
  <c r="T643" i="29"/>
  <c r="S643" i="29"/>
  <c r="R643" i="29"/>
  <c r="T642" i="29"/>
  <c r="S642" i="29"/>
  <c r="R642" i="29"/>
  <c r="T641" i="29"/>
  <c r="S641" i="29"/>
  <c r="R641" i="29"/>
  <c r="T640" i="29"/>
  <c r="S640" i="29"/>
  <c r="R640" i="29"/>
  <c r="T639" i="29"/>
  <c r="S639" i="29"/>
  <c r="R639" i="29"/>
  <c r="T638" i="29"/>
  <c r="S638" i="29"/>
  <c r="R638" i="29"/>
  <c r="T637" i="29"/>
  <c r="S637" i="29"/>
  <c r="R637" i="29"/>
  <c r="T636" i="29"/>
  <c r="S636" i="29"/>
  <c r="R636" i="29"/>
  <c r="T635" i="29"/>
  <c r="S635" i="29"/>
  <c r="R635" i="29"/>
  <c r="T634" i="29"/>
  <c r="S634" i="29"/>
  <c r="R634" i="29"/>
  <c r="T633" i="29"/>
  <c r="S633" i="29"/>
  <c r="R633" i="29"/>
  <c r="T632" i="29"/>
  <c r="S632" i="29"/>
  <c r="R632" i="29"/>
  <c r="T631" i="29"/>
  <c r="S631" i="29"/>
  <c r="R631" i="29"/>
  <c r="T630" i="29"/>
  <c r="S630" i="29"/>
  <c r="R630" i="29"/>
  <c r="T629" i="29"/>
  <c r="S629" i="29"/>
  <c r="R629" i="29"/>
  <c r="T628" i="29"/>
  <c r="S628" i="29"/>
  <c r="R628" i="29"/>
  <c r="T627" i="29"/>
  <c r="S627" i="29"/>
  <c r="T502" i="29"/>
  <c r="T501" i="29"/>
  <c r="S502" i="29"/>
  <c r="S501" i="29"/>
  <c r="R502" i="29"/>
  <c r="R501" i="29"/>
  <c r="T620" i="29"/>
  <c r="S620" i="29"/>
  <c r="R620" i="29"/>
  <c r="T619" i="29"/>
  <c r="S619" i="29"/>
  <c r="R619" i="29"/>
  <c r="T618" i="29"/>
  <c r="S618" i="29"/>
  <c r="R618" i="29"/>
  <c r="T617" i="29"/>
  <c r="S617" i="29"/>
  <c r="R617" i="29"/>
  <c r="T616" i="29"/>
  <c r="S616" i="29"/>
  <c r="R616" i="29"/>
  <c r="T615" i="29"/>
  <c r="S615" i="29"/>
  <c r="R615" i="29"/>
  <c r="T614" i="29"/>
  <c r="S614" i="29"/>
  <c r="R614" i="29"/>
  <c r="T613" i="29"/>
  <c r="S613" i="29"/>
  <c r="R613" i="29"/>
  <c r="T612" i="29"/>
  <c r="S612" i="29"/>
  <c r="R612" i="29"/>
  <c r="T611" i="29"/>
  <c r="S611" i="29"/>
  <c r="R611" i="29"/>
  <c r="T610" i="29"/>
  <c r="S610" i="29"/>
  <c r="R610" i="29"/>
  <c r="T609" i="29"/>
  <c r="S609" i="29"/>
  <c r="R609" i="29"/>
  <c r="T608" i="29"/>
  <c r="S608" i="29"/>
  <c r="R608" i="29"/>
  <c r="T607" i="29"/>
  <c r="S607" i="29"/>
  <c r="R607" i="29"/>
  <c r="T606" i="29"/>
  <c r="S606" i="29"/>
  <c r="R606" i="29"/>
  <c r="T605" i="29"/>
  <c r="S605" i="29"/>
  <c r="R605" i="29"/>
  <c r="T604" i="29"/>
  <c r="S604" i="29"/>
  <c r="R604" i="29"/>
  <c r="T603" i="29"/>
  <c r="S603" i="29"/>
  <c r="R603" i="29"/>
  <c r="T602" i="29"/>
  <c r="S602" i="29"/>
  <c r="R602" i="29"/>
  <c r="T601" i="29"/>
  <c r="S601" i="29"/>
  <c r="R601" i="29"/>
  <c r="T600" i="29"/>
  <c r="S600" i="29"/>
  <c r="R600" i="29"/>
  <c r="T599" i="29"/>
  <c r="S599" i="29"/>
  <c r="R599" i="29"/>
  <c r="T598" i="29"/>
  <c r="S598" i="29"/>
  <c r="R598" i="29"/>
  <c r="T597" i="29"/>
  <c r="S597" i="29"/>
  <c r="R597" i="29"/>
  <c r="T596" i="29"/>
  <c r="S596" i="29"/>
  <c r="R596" i="29"/>
  <c r="T595" i="29"/>
  <c r="S595" i="29"/>
  <c r="R595" i="29"/>
  <c r="T594" i="29"/>
  <c r="S594" i="29"/>
  <c r="R594" i="29"/>
  <c r="T593" i="29"/>
  <c r="S593" i="29"/>
  <c r="R593" i="29"/>
  <c r="T592" i="29"/>
  <c r="S592" i="29"/>
  <c r="R592" i="29"/>
  <c r="T591" i="29"/>
  <c r="S591" i="29"/>
  <c r="R591" i="29"/>
  <c r="T590" i="29"/>
  <c r="S590" i="29"/>
  <c r="R590" i="29"/>
  <c r="T589" i="29"/>
  <c r="S589" i="29"/>
  <c r="R589" i="29"/>
  <c r="T588" i="29"/>
  <c r="S588" i="29"/>
  <c r="R588" i="29"/>
  <c r="T587" i="29"/>
  <c r="S587" i="29"/>
  <c r="R587" i="29"/>
  <c r="T586" i="29"/>
  <c r="S586" i="29"/>
  <c r="R586" i="29"/>
  <c r="T585" i="29"/>
  <c r="S585" i="29"/>
  <c r="R585" i="29"/>
  <c r="T584" i="29"/>
  <c r="S584" i="29"/>
  <c r="R584" i="29"/>
  <c r="T583" i="29"/>
  <c r="S583" i="29"/>
  <c r="R583" i="29"/>
  <c r="T582" i="29"/>
  <c r="S582" i="29"/>
  <c r="R582" i="29"/>
  <c r="T581" i="29"/>
  <c r="S581" i="29"/>
  <c r="R581" i="29"/>
  <c r="T580" i="29"/>
  <c r="S580" i="29"/>
  <c r="R580" i="29"/>
  <c r="T579" i="29"/>
  <c r="S579" i="29"/>
  <c r="R579" i="29"/>
  <c r="T578" i="29"/>
  <c r="S578" i="29"/>
  <c r="R578" i="29"/>
  <c r="T577" i="29"/>
  <c r="S577" i="29"/>
  <c r="R577" i="29"/>
  <c r="T576" i="29"/>
  <c r="S576" i="29"/>
  <c r="R576" i="29"/>
  <c r="T575" i="29"/>
  <c r="S575" i="29"/>
  <c r="R575" i="29"/>
  <c r="T574" i="29"/>
  <c r="S574" i="29"/>
  <c r="R574" i="29"/>
  <c r="T573" i="29"/>
  <c r="S573" i="29"/>
  <c r="R573" i="29"/>
  <c r="T572" i="29"/>
  <c r="S572" i="29"/>
  <c r="R572" i="29"/>
  <c r="T571" i="29"/>
  <c r="S571" i="29"/>
  <c r="R571" i="29"/>
  <c r="T570" i="29"/>
  <c r="S570" i="29"/>
  <c r="R570" i="29"/>
  <c r="T569" i="29"/>
  <c r="S569" i="29"/>
  <c r="R569" i="29"/>
  <c r="T568" i="29"/>
  <c r="S568" i="29"/>
  <c r="R568" i="29"/>
  <c r="T567" i="29"/>
  <c r="S567" i="29"/>
  <c r="R567" i="29"/>
  <c r="T566" i="29"/>
  <c r="S566" i="29"/>
  <c r="R566" i="29"/>
  <c r="T565" i="29"/>
  <c r="S565" i="29"/>
  <c r="R565" i="29"/>
  <c r="T564" i="29"/>
  <c r="S564" i="29"/>
  <c r="R564" i="29"/>
  <c r="T563" i="29"/>
  <c r="S563" i="29"/>
  <c r="R563" i="29"/>
  <c r="T562" i="29"/>
  <c r="S562" i="29"/>
  <c r="R562" i="29"/>
  <c r="T561" i="29"/>
  <c r="S561" i="29"/>
  <c r="R561" i="29"/>
  <c r="T560" i="29"/>
  <c r="S560" i="29"/>
  <c r="R560" i="29"/>
  <c r="T559" i="29"/>
  <c r="S559" i="29"/>
  <c r="R559" i="29"/>
  <c r="T558" i="29"/>
  <c r="S558" i="29"/>
  <c r="R558" i="29"/>
  <c r="T557" i="29"/>
  <c r="S557" i="29"/>
  <c r="R557" i="29"/>
  <c r="T556" i="29"/>
  <c r="S556" i="29"/>
  <c r="R556" i="29"/>
  <c r="T555" i="29"/>
  <c r="S555" i="29"/>
  <c r="R555" i="29"/>
  <c r="T554" i="29"/>
  <c r="S554" i="29"/>
  <c r="R554" i="29"/>
  <c r="T553" i="29"/>
  <c r="S553" i="29"/>
  <c r="R553" i="29"/>
  <c r="T552" i="29"/>
  <c r="S552" i="29"/>
  <c r="R552" i="29"/>
  <c r="T551" i="29"/>
  <c r="S551" i="29"/>
  <c r="R551" i="29"/>
  <c r="T550" i="29"/>
  <c r="S550" i="29"/>
  <c r="R550" i="29"/>
  <c r="T549" i="29"/>
  <c r="S549" i="29"/>
  <c r="R549" i="29"/>
  <c r="T548" i="29"/>
  <c r="S548" i="29"/>
  <c r="R548" i="29"/>
  <c r="T547" i="29"/>
  <c r="S547" i="29"/>
  <c r="R547" i="29"/>
  <c r="T546" i="29"/>
  <c r="S546" i="29"/>
  <c r="R546" i="29"/>
  <c r="T545" i="29"/>
  <c r="S545" i="29"/>
  <c r="R545" i="29"/>
  <c r="T544" i="29"/>
  <c r="S544" i="29"/>
  <c r="R544" i="29"/>
  <c r="T543" i="29"/>
  <c r="S543" i="29"/>
  <c r="R543" i="29"/>
  <c r="T542" i="29"/>
  <c r="S542" i="29"/>
  <c r="R542" i="29"/>
  <c r="T541" i="29"/>
  <c r="S541" i="29"/>
  <c r="R541" i="29"/>
  <c r="T540" i="29"/>
  <c r="S540" i="29"/>
  <c r="R540" i="29"/>
  <c r="T539" i="29"/>
  <c r="S539" i="29"/>
  <c r="R539" i="29"/>
  <c r="T538" i="29"/>
  <c r="S538" i="29"/>
  <c r="R538" i="29"/>
  <c r="T537" i="29"/>
  <c r="S537" i="29"/>
  <c r="R537" i="29"/>
  <c r="T536" i="29"/>
  <c r="S536" i="29"/>
  <c r="R536" i="29"/>
  <c r="T535" i="29"/>
  <c r="S535" i="29"/>
  <c r="R535" i="29"/>
  <c r="T534" i="29"/>
  <c r="S534" i="29"/>
  <c r="R534" i="29"/>
  <c r="T533" i="29"/>
  <c r="S533" i="29"/>
  <c r="R533" i="29"/>
  <c r="T532" i="29"/>
  <c r="S532" i="29"/>
  <c r="R532" i="29"/>
  <c r="T531" i="29"/>
  <c r="S531" i="29"/>
  <c r="R531" i="29"/>
  <c r="T530" i="29"/>
  <c r="S530" i="29"/>
  <c r="R530" i="29"/>
  <c r="T529" i="29"/>
  <c r="S529" i="29"/>
  <c r="R529" i="29"/>
  <c r="T528" i="29"/>
  <c r="S528" i="29"/>
  <c r="R528" i="29"/>
  <c r="T527" i="29"/>
  <c r="S527" i="29"/>
  <c r="R527" i="29"/>
  <c r="T526" i="29"/>
  <c r="S526" i="29"/>
  <c r="R526" i="29"/>
  <c r="T525" i="29"/>
  <c r="S525" i="29"/>
  <c r="R525" i="29"/>
  <c r="T524" i="29"/>
  <c r="S524" i="29"/>
  <c r="R524" i="29"/>
  <c r="T523" i="29"/>
  <c r="S523" i="29"/>
  <c r="R523" i="29"/>
  <c r="T522" i="29"/>
  <c r="S522" i="29"/>
  <c r="R522" i="29"/>
  <c r="T521" i="29"/>
  <c r="S521" i="29"/>
  <c r="R521" i="29"/>
  <c r="T520" i="29"/>
  <c r="S520" i="29"/>
  <c r="R520" i="29"/>
  <c r="T519" i="29"/>
  <c r="S519" i="29"/>
  <c r="R519" i="29"/>
  <c r="T518" i="29"/>
  <c r="S518" i="29"/>
  <c r="R518" i="29"/>
  <c r="T517" i="29"/>
  <c r="S517" i="29"/>
  <c r="R517" i="29"/>
  <c r="T516" i="29"/>
  <c r="S516" i="29"/>
  <c r="R516" i="29"/>
  <c r="T515" i="29"/>
  <c r="S515" i="29"/>
  <c r="R515" i="29"/>
  <c r="T514" i="29"/>
  <c r="S514" i="29"/>
  <c r="R514" i="29"/>
  <c r="T513" i="29"/>
  <c r="S513" i="29"/>
  <c r="R513" i="29"/>
  <c r="T512" i="29"/>
  <c r="S512" i="29"/>
  <c r="R512" i="29"/>
  <c r="T511" i="29"/>
  <c r="S511" i="29"/>
  <c r="R511" i="29"/>
  <c r="T510" i="29"/>
  <c r="S510" i="29"/>
  <c r="R510" i="29"/>
  <c r="T509" i="29"/>
  <c r="S509" i="29"/>
  <c r="R509" i="29"/>
  <c r="T508" i="29"/>
  <c r="S508" i="29"/>
  <c r="R508" i="29"/>
  <c r="T507" i="29"/>
  <c r="S507" i="29"/>
  <c r="R507" i="29"/>
  <c r="T506" i="29"/>
  <c r="S506" i="29"/>
  <c r="R506" i="29"/>
  <c r="T505" i="29"/>
  <c r="S505" i="29"/>
  <c r="R505" i="29"/>
  <c r="T504" i="29"/>
  <c r="S504" i="29"/>
  <c r="R504" i="29"/>
  <c r="T503" i="29"/>
  <c r="S503" i="29"/>
  <c r="R503" i="29"/>
  <c r="S378" i="29"/>
  <c r="S377" i="29"/>
  <c r="R379" i="29"/>
  <c r="R378" i="29"/>
  <c r="R377" i="29"/>
  <c r="T496" i="29"/>
  <c r="S496" i="29"/>
  <c r="R496" i="29"/>
  <c r="T495" i="29"/>
  <c r="S495" i="29"/>
  <c r="R495" i="29"/>
  <c r="T494" i="29"/>
  <c r="S494" i="29"/>
  <c r="R494" i="29"/>
  <c r="T493" i="29"/>
  <c r="S493" i="29"/>
  <c r="R493" i="29"/>
  <c r="T492" i="29"/>
  <c r="S492" i="29"/>
  <c r="R492" i="29"/>
  <c r="T491" i="29"/>
  <c r="S491" i="29"/>
  <c r="R491" i="29"/>
  <c r="T490" i="29"/>
  <c r="S490" i="29"/>
  <c r="R490" i="29"/>
  <c r="T489" i="29"/>
  <c r="S489" i="29"/>
  <c r="R489" i="29"/>
  <c r="T488" i="29"/>
  <c r="S488" i="29"/>
  <c r="R488" i="29"/>
  <c r="T487" i="29"/>
  <c r="S487" i="29"/>
  <c r="R487" i="29"/>
  <c r="T486" i="29"/>
  <c r="S486" i="29"/>
  <c r="R486" i="29"/>
  <c r="T485" i="29"/>
  <c r="S485" i="29"/>
  <c r="R485" i="29"/>
  <c r="T484" i="29"/>
  <c r="S484" i="29"/>
  <c r="R484" i="29"/>
  <c r="T483" i="29"/>
  <c r="S483" i="29"/>
  <c r="R483" i="29"/>
  <c r="T482" i="29"/>
  <c r="S482" i="29"/>
  <c r="R482" i="29"/>
  <c r="T481" i="29"/>
  <c r="S481" i="29"/>
  <c r="R481" i="29"/>
  <c r="T480" i="29"/>
  <c r="S480" i="29"/>
  <c r="R480" i="29"/>
  <c r="T479" i="29"/>
  <c r="S479" i="29"/>
  <c r="R479" i="29"/>
  <c r="T478" i="29"/>
  <c r="S478" i="29"/>
  <c r="R478" i="29"/>
  <c r="T477" i="29"/>
  <c r="S477" i="29"/>
  <c r="R477" i="29"/>
  <c r="T476" i="29"/>
  <c r="S476" i="29"/>
  <c r="R476" i="29"/>
  <c r="T475" i="29"/>
  <c r="S475" i="29"/>
  <c r="R475" i="29"/>
  <c r="T474" i="29"/>
  <c r="S474" i="29"/>
  <c r="R474" i="29"/>
  <c r="T473" i="29"/>
  <c r="S473" i="29"/>
  <c r="R473" i="29"/>
  <c r="T472" i="29"/>
  <c r="S472" i="29"/>
  <c r="R472" i="29"/>
  <c r="T471" i="29"/>
  <c r="S471" i="29"/>
  <c r="R471" i="29"/>
  <c r="T470" i="29"/>
  <c r="S470" i="29"/>
  <c r="R470" i="29"/>
  <c r="T469" i="29"/>
  <c r="S469" i="29"/>
  <c r="R469" i="29"/>
  <c r="T468" i="29"/>
  <c r="S468" i="29"/>
  <c r="R468" i="29"/>
  <c r="T467" i="29"/>
  <c r="S467" i="29"/>
  <c r="R467" i="29"/>
  <c r="T466" i="29"/>
  <c r="S466" i="29"/>
  <c r="R466" i="29"/>
  <c r="T465" i="29"/>
  <c r="S465" i="29"/>
  <c r="R465" i="29"/>
  <c r="T464" i="29"/>
  <c r="S464" i="29"/>
  <c r="R464" i="29"/>
  <c r="T463" i="29"/>
  <c r="S463" i="29"/>
  <c r="R463" i="29"/>
  <c r="T462" i="29"/>
  <c r="S462" i="29"/>
  <c r="R462" i="29"/>
  <c r="T461" i="29"/>
  <c r="S461" i="29"/>
  <c r="R461" i="29"/>
  <c r="T460" i="29"/>
  <c r="S460" i="29"/>
  <c r="R460" i="29"/>
  <c r="T459" i="29"/>
  <c r="S459" i="29"/>
  <c r="R459" i="29"/>
  <c r="T458" i="29"/>
  <c r="S458" i="29"/>
  <c r="R458" i="29"/>
  <c r="T457" i="29"/>
  <c r="S457" i="29"/>
  <c r="R457" i="29"/>
  <c r="T456" i="29"/>
  <c r="S456" i="29"/>
  <c r="R456" i="29"/>
  <c r="T455" i="29"/>
  <c r="S455" i="29"/>
  <c r="R455" i="29"/>
  <c r="T454" i="29"/>
  <c r="S454" i="29"/>
  <c r="R454" i="29"/>
  <c r="T453" i="29"/>
  <c r="S453" i="29"/>
  <c r="R453" i="29"/>
  <c r="T452" i="29"/>
  <c r="S452" i="29"/>
  <c r="R452" i="29"/>
  <c r="T451" i="29"/>
  <c r="S451" i="29"/>
  <c r="R451" i="29"/>
  <c r="T450" i="29"/>
  <c r="S450" i="29"/>
  <c r="R450" i="29"/>
  <c r="T449" i="29"/>
  <c r="S449" i="29"/>
  <c r="R449" i="29"/>
  <c r="T448" i="29"/>
  <c r="S448" i="29"/>
  <c r="R448" i="29"/>
  <c r="T447" i="29"/>
  <c r="S447" i="29"/>
  <c r="R447" i="29"/>
  <c r="T446" i="29"/>
  <c r="S446" i="29"/>
  <c r="R446" i="29"/>
  <c r="T445" i="29"/>
  <c r="S445" i="29"/>
  <c r="R445" i="29"/>
  <c r="T444" i="29"/>
  <c r="S444" i="29"/>
  <c r="R444" i="29"/>
  <c r="T443" i="29"/>
  <c r="S443" i="29"/>
  <c r="R443" i="29"/>
  <c r="T442" i="29"/>
  <c r="S442" i="29"/>
  <c r="R442" i="29"/>
  <c r="T441" i="29"/>
  <c r="S441" i="29"/>
  <c r="R441" i="29"/>
  <c r="T440" i="29"/>
  <c r="S440" i="29"/>
  <c r="R440" i="29"/>
  <c r="T439" i="29"/>
  <c r="S439" i="29"/>
  <c r="R439" i="29"/>
  <c r="T438" i="29"/>
  <c r="S438" i="29"/>
  <c r="R438" i="29"/>
  <c r="T437" i="29"/>
  <c r="S437" i="29"/>
  <c r="R437" i="29"/>
  <c r="T436" i="29"/>
  <c r="S436" i="29"/>
  <c r="R436" i="29"/>
  <c r="T435" i="29"/>
  <c r="S435" i="29"/>
  <c r="R435" i="29"/>
  <c r="T434" i="29"/>
  <c r="S434" i="29"/>
  <c r="R434" i="29"/>
  <c r="T433" i="29"/>
  <c r="S433" i="29"/>
  <c r="R433" i="29"/>
  <c r="T432" i="29"/>
  <c r="S432" i="29"/>
  <c r="R432" i="29"/>
  <c r="T431" i="29"/>
  <c r="S431" i="29"/>
  <c r="R431" i="29"/>
  <c r="T430" i="29"/>
  <c r="S430" i="29"/>
  <c r="R430" i="29"/>
  <c r="T429" i="29"/>
  <c r="S429" i="29"/>
  <c r="R429" i="29"/>
  <c r="T428" i="29"/>
  <c r="S428" i="29"/>
  <c r="R428" i="29"/>
  <c r="T427" i="29"/>
  <c r="S427" i="29"/>
  <c r="R427" i="29"/>
  <c r="T426" i="29"/>
  <c r="S426" i="29"/>
  <c r="R426" i="29"/>
  <c r="T425" i="29"/>
  <c r="S425" i="29"/>
  <c r="R425" i="29"/>
  <c r="T424" i="29"/>
  <c r="S424" i="29"/>
  <c r="R424" i="29"/>
  <c r="T423" i="29"/>
  <c r="S423" i="29"/>
  <c r="R423" i="29"/>
  <c r="T422" i="29"/>
  <c r="S422" i="29"/>
  <c r="R422" i="29"/>
  <c r="T421" i="29"/>
  <c r="S421" i="29"/>
  <c r="R421" i="29"/>
  <c r="T420" i="29"/>
  <c r="S420" i="29"/>
  <c r="R420" i="29"/>
  <c r="T419" i="29"/>
  <c r="S419" i="29"/>
  <c r="R419" i="29"/>
  <c r="T418" i="29"/>
  <c r="S418" i="29"/>
  <c r="R418" i="29"/>
  <c r="T417" i="29"/>
  <c r="S417" i="29"/>
  <c r="R417" i="29"/>
  <c r="T416" i="29"/>
  <c r="S416" i="29"/>
  <c r="R416" i="29"/>
  <c r="T415" i="29"/>
  <c r="S415" i="29"/>
  <c r="R415" i="29"/>
  <c r="T414" i="29"/>
  <c r="S414" i="29"/>
  <c r="R414" i="29"/>
  <c r="T413" i="29"/>
  <c r="S413" i="29"/>
  <c r="R413" i="29"/>
  <c r="T412" i="29"/>
  <c r="S412" i="29"/>
  <c r="R412" i="29"/>
  <c r="T411" i="29"/>
  <c r="S411" i="29"/>
  <c r="R411" i="29"/>
  <c r="T410" i="29"/>
  <c r="S410" i="29"/>
  <c r="R410" i="29"/>
  <c r="T409" i="29"/>
  <c r="S409" i="29"/>
  <c r="R409" i="29"/>
  <c r="T408" i="29"/>
  <c r="S408" i="29"/>
  <c r="R408" i="29"/>
  <c r="T407" i="29"/>
  <c r="S407" i="29"/>
  <c r="R407" i="29"/>
  <c r="T406" i="29"/>
  <c r="S406" i="29"/>
  <c r="R406" i="29"/>
  <c r="T405" i="29"/>
  <c r="S405" i="29"/>
  <c r="R405" i="29"/>
  <c r="T404" i="29"/>
  <c r="S404" i="29"/>
  <c r="R404" i="29"/>
  <c r="T403" i="29"/>
  <c r="S403" i="29"/>
  <c r="R403" i="29"/>
  <c r="T402" i="29"/>
  <c r="S402" i="29"/>
  <c r="R402" i="29"/>
  <c r="T401" i="29"/>
  <c r="S401" i="29"/>
  <c r="R401" i="29"/>
  <c r="T400" i="29"/>
  <c r="S400" i="29"/>
  <c r="R400" i="29"/>
  <c r="T399" i="29"/>
  <c r="S399" i="29"/>
  <c r="R399" i="29"/>
  <c r="T398" i="29"/>
  <c r="S398" i="29"/>
  <c r="R398" i="29"/>
  <c r="T397" i="29"/>
  <c r="S397" i="29"/>
  <c r="R397" i="29"/>
  <c r="T396" i="29"/>
  <c r="S396" i="29"/>
  <c r="R396" i="29"/>
  <c r="T395" i="29"/>
  <c r="S395" i="29"/>
  <c r="R395" i="29"/>
  <c r="T394" i="29"/>
  <c r="S394" i="29"/>
  <c r="R394" i="29"/>
  <c r="T393" i="29"/>
  <c r="S393" i="29"/>
  <c r="R393" i="29"/>
  <c r="T392" i="29"/>
  <c r="S392" i="29"/>
  <c r="R392" i="29"/>
  <c r="T391" i="29"/>
  <c r="S391" i="29"/>
  <c r="R391" i="29"/>
  <c r="T390" i="29"/>
  <c r="S390" i="29"/>
  <c r="R390" i="29"/>
  <c r="T389" i="29"/>
  <c r="S389" i="29"/>
  <c r="R389" i="29"/>
  <c r="T388" i="29"/>
  <c r="S388" i="29"/>
  <c r="R388" i="29"/>
  <c r="T387" i="29"/>
  <c r="S387" i="29"/>
  <c r="R387" i="29"/>
  <c r="T386" i="29"/>
  <c r="S386" i="29"/>
  <c r="R386" i="29"/>
  <c r="T385" i="29"/>
  <c r="S385" i="29"/>
  <c r="R385" i="29"/>
  <c r="T384" i="29"/>
  <c r="S384" i="29"/>
  <c r="R384" i="29"/>
  <c r="T383" i="29"/>
  <c r="S383" i="29"/>
  <c r="R383" i="29"/>
  <c r="T382" i="29"/>
  <c r="S382" i="29"/>
  <c r="R382" i="29"/>
  <c r="T381" i="29"/>
  <c r="S381" i="29"/>
  <c r="R381" i="29"/>
  <c r="T380" i="29"/>
  <c r="S380" i="29"/>
  <c r="R380" i="29"/>
  <c r="T379" i="29"/>
  <c r="S379" i="29"/>
  <c r="T378" i="29"/>
  <c r="T377" i="29"/>
  <c r="S254" i="29"/>
  <c r="S253" i="29"/>
  <c r="R254" i="29"/>
  <c r="R253" i="29"/>
  <c r="T372" i="29"/>
  <c r="S372" i="29"/>
  <c r="R372" i="29"/>
  <c r="T371" i="29"/>
  <c r="S371" i="29"/>
  <c r="R371" i="29"/>
  <c r="T370" i="29"/>
  <c r="S370" i="29"/>
  <c r="R370" i="29"/>
  <c r="T369" i="29"/>
  <c r="S369" i="29"/>
  <c r="R369" i="29"/>
  <c r="T368" i="29"/>
  <c r="S368" i="29"/>
  <c r="R368" i="29"/>
  <c r="T367" i="29"/>
  <c r="S367" i="29"/>
  <c r="R367" i="29"/>
  <c r="T366" i="29"/>
  <c r="S366" i="29"/>
  <c r="R366" i="29"/>
  <c r="T365" i="29"/>
  <c r="S365" i="29"/>
  <c r="R365" i="29"/>
  <c r="T364" i="29"/>
  <c r="S364" i="29"/>
  <c r="R364" i="29"/>
  <c r="T363" i="29"/>
  <c r="S363" i="29"/>
  <c r="R363" i="29"/>
  <c r="T362" i="29"/>
  <c r="S362" i="29"/>
  <c r="R362" i="29"/>
  <c r="T361" i="29"/>
  <c r="S361" i="29"/>
  <c r="R361" i="29"/>
  <c r="T360" i="29"/>
  <c r="S360" i="29"/>
  <c r="R360" i="29"/>
  <c r="T359" i="29"/>
  <c r="S359" i="29"/>
  <c r="R359" i="29"/>
  <c r="T358" i="29"/>
  <c r="S358" i="29"/>
  <c r="R358" i="29"/>
  <c r="T357" i="29"/>
  <c r="S357" i="29"/>
  <c r="R357" i="29"/>
  <c r="T356" i="29"/>
  <c r="S356" i="29"/>
  <c r="R356" i="29"/>
  <c r="T355" i="29"/>
  <c r="S355" i="29"/>
  <c r="R355" i="29"/>
  <c r="T354" i="29"/>
  <c r="S354" i="29"/>
  <c r="R354" i="29"/>
  <c r="T353" i="29"/>
  <c r="S353" i="29"/>
  <c r="R353" i="29"/>
  <c r="T352" i="29"/>
  <c r="S352" i="29"/>
  <c r="R352" i="29"/>
  <c r="T351" i="29"/>
  <c r="S351" i="29"/>
  <c r="R351" i="29"/>
  <c r="T350" i="29"/>
  <c r="S350" i="29"/>
  <c r="R350" i="29"/>
  <c r="T349" i="29"/>
  <c r="S349" i="29"/>
  <c r="R349" i="29"/>
  <c r="T348" i="29"/>
  <c r="S348" i="29"/>
  <c r="R348" i="29"/>
  <c r="T347" i="29"/>
  <c r="S347" i="29"/>
  <c r="R347" i="29"/>
  <c r="T346" i="29"/>
  <c r="S346" i="29"/>
  <c r="R346" i="29"/>
  <c r="T345" i="29"/>
  <c r="S345" i="29"/>
  <c r="R345" i="29"/>
  <c r="T344" i="29"/>
  <c r="S344" i="29"/>
  <c r="R344" i="29"/>
  <c r="T343" i="29"/>
  <c r="S343" i="29"/>
  <c r="R343" i="29"/>
  <c r="T342" i="29"/>
  <c r="S342" i="29"/>
  <c r="R342" i="29"/>
  <c r="T341" i="29"/>
  <c r="S341" i="29"/>
  <c r="R341" i="29"/>
  <c r="T340" i="29"/>
  <c r="S340" i="29"/>
  <c r="R340" i="29"/>
  <c r="T339" i="29"/>
  <c r="S339" i="29"/>
  <c r="R339" i="29"/>
  <c r="T338" i="29"/>
  <c r="S338" i="29"/>
  <c r="R338" i="29"/>
  <c r="T337" i="29"/>
  <c r="S337" i="29"/>
  <c r="R337" i="29"/>
  <c r="T336" i="29"/>
  <c r="S336" i="29"/>
  <c r="R336" i="29"/>
  <c r="T335" i="29"/>
  <c r="S335" i="29"/>
  <c r="R335" i="29"/>
  <c r="T334" i="29"/>
  <c r="S334" i="29"/>
  <c r="R334" i="29"/>
  <c r="T333" i="29"/>
  <c r="S333" i="29"/>
  <c r="R333" i="29"/>
  <c r="T332" i="29"/>
  <c r="S332" i="29"/>
  <c r="R332" i="29"/>
  <c r="T331" i="29"/>
  <c r="S331" i="29"/>
  <c r="R331" i="29"/>
  <c r="T330" i="29"/>
  <c r="S330" i="29"/>
  <c r="R330" i="29"/>
  <c r="T329" i="29"/>
  <c r="S329" i="29"/>
  <c r="R329" i="29"/>
  <c r="T328" i="29"/>
  <c r="S328" i="29"/>
  <c r="R328" i="29"/>
  <c r="T327" i="29"/>
  <c r="S327" i="29"/>
  <c r="R327" i="29"/>
  <c r="T326" i="29"/>
  <c r="S326" i="29"/>
  <c r="R326" i="29"/>
  <c r="T325" i="29"/>
  <c r="S325" i="29"/>
  <c r="R325" i="29"/>
  <c r="T324" i="29"/>
  <c r="S324" i="29"/>
  <c r="R324" i="29"/>
  <c r="T323" i="29"/>
  <c r="S323" i="29"/>
  <c r="R323" i="29"/>
  <c r="T322" i="29"/>
  <c r="S322" i="29"/>
  <c r="R322" i="29"/>
  <c r="T321" i="29"/>
  <c r="S321" i="29"/>
  <c r="R321" i="29"/>
  <c r="T320" i="29"/>
  <c r="S320" i="29"/>
  <c r="R320" i="29"/>
  <c r="T319" i="29"/>
  <c r="S319" i="29"/>
  <c r="R319" i="29"/>
  <c r="T318" i="29"/>
  <c r="S318" i="29"/>
  <c r="R318" i="29"/>
  <c r="T317" i="29"/>
  <c r="S317" i="29"/>
  <c r="R317" i="29"/>
  <c r="T316" i="29"/>
  <c r="S316" i="29"/>
  <c r="R316" i="29"/>
  <c r="T315" i="29"/>
  <c r="S315" i="29"/>
  <c r="R315" i="29"/>
  <c r="T314" i="29"/>
  <c r="S314" i="29"/>
  <c r="R314" i="29"/>
  <c r="T313" i="29"/>
  <c r="S313" i="29"/>
  <c r="R313" i="29"/>
  <c r="T312" i="29"/>
  <c r="S312" i="29"/>
  <c r="R312" i="29"/>
  <c r="T311" i="29"/>
  <c r="S311" i="29"/>
  <c r="R311" i="29"/>
  <c r="T310" i="29"/>
  <c r="S310" i="29"/>
  <c r="R310" i="29"/>
  <c r="T309" i="29"/>
  <c r="S309" i="29"/>
  <c r="R309" i="29"/>
  <c r="T308" i="29"/>
  <c r="S308" i="29"/>
  <c r="R308" i="29"/>
  <c r="T307" i="29"/>
  <c r="S307" i="29"/>
  <c r="R307" i="29"/>
  <c r="T306" i="29"/>
  <c r="S306" i="29"/>
  <c r="R306" i="29"/>
  <c r="T305" i="29"/>
  <c r="S305" i="29"/>
  <c r="R305" i="29"/>
  <c r="T304" i="29"/>
  <c r="S304" i="29"/>
  <c r="R304" i="29"/>
  <c r="T303" i="29"/>
  <c r="S303" i="29"/>
  <c r="R303" i="29"/>
  <c r="T302" i="29"/>
  <c r="S302" i="29"/>
  <c r="R302" i="29"/>
  <c r="T301" i="29"/>
  <c r="S301" i="29"/>
  <c r="R301" i="29"/>
  <c r="T300" i="29"/>
  <c r="S300" i="29"/>
  <c r="R300" i="29"/>
  <c r="T299" i="29"/>
  <c r="S299" i="29"/>
  <c r="R299" i="29"/>
  <c r="T298" i="29"/>
  <c r="S298" i="29"/>
  <c r="R298" i="29"/>
  <c r="T297" i="29"/>
  <c r="S297" i="29"/>
  <c r="R297" i="29"/>
  <c r="T296" i="29"/>
  <c r="S296" i="29"/>
  <c r="R296" i="29"/>
  <c r="T295" i="29"/>
  <c r="S295" i="29"/>
  <c r="R295" i="29"/>
  <c r="T294" i="29"/>
  <c r="S294" i="29"/>
  <c r="R294" i="29"/>
  <c r="T293" i="29"/>
  <c r="S293" i="29"/>
  <c r="R293" i="29"/>
  <c r="T292" i="29"/>
  <c r="S292" i="29"/>
  <c r="R292" i="29"/>
  <c r="T291" i="29"/>
  <c r="S291" i="29"/>
  <c r="R291" i="29"/>
  <c r="T290" i="29"/>
  <c r="S290" i="29"/>
  <c r="R290" i="29"/>
  <c r="T289" i="29"/>
  <c r="S289" i="29"/>
  <c r="R289" i="29"/>
  <c r="T288" i="29"/>
  <c r="S288" i="29"/>
  <c r="R288" i="29"/>
  <c r="T287" i="29"/>
  <c r="S287" i="29"/>
  <c r="R287" i="29"/>
  <c r="T286" i="29"/>
  <c r="S286" i="29"/>
  <c r="R286" i="29"/>
  <c r="T285" i="29"/>
  <c r="S285" i="29"/>
  <c r="R285" i="29"/>
  <c r="T284" i="29"/>
  <c r="S284" i="29"/>
  <c r="R284" i="29"/>
  <c r="T283" i="29"/>
  <c r="S283" i="29"/>
  <c r="R283" i="29"/>
  <c r="T282" i="29"/>
  <c r="S282" i="29"/>
  <c r="R282" i="29"/>
  <c r="T281" i="29"/>
  <c r="S281" i="29"/>
  <c r="R281" i="29"/>
  <c r="T280" i="29"/>
  <c r="S280" i="29"/>
  <c r="R280" i="29"/>
  <c r="T279" i="29"/>
  <c r="S279" i="29"/>
  <c r="R279" i="29"/>
  <c r="T278" i="29"/>
  <c r="S278" i="29"/>
  <c r="R278" i="29"/>
  <c r="T277" i="29"/>
  <c r="S277" i="29"/>
  <c r="R277" i="29"/>
  <c r="T276" i="29"/>
  <c r="S276" i="29"/>
  <c r="R276" i="29"/>
  <c r="T275" i="29"/>
  <c r="S275" i="29"/>
  <c r="R275" i="29"/>
  <c r="T274" i="29"/>
  <c r="S274" i="29"/>
  <c r="R274" i="29"/>
  <c r="T273" i="29"/>
  <c r="S273" i="29"/>
  <c r="R273" i="29"/>
  <c r="T272" i="29"/>
  <c r="S272" i="29"/>
  <c r="R272" i="29"/>
  <c r="T271" i="29"/>
  <c r="S271" i="29"/>
  <c r="R271" i="29"/>
  <c r="T270" i="29"/>
  <c r="S270" i="29"/>
  <c r="R270" i="29"/>
  <c r="T269" i="29"/>
  <c r="S269" i="29"/>
  <c r="R269" i="29"/>
  <c r="T268" i="29"/>
  <c r="S268" i="29"/>
  <c r="R268" i="29"/>
  <c r="T267" i="29"/>
  <c r="S267" i="29"/>
  <c r="R267" i="29"/>
  <c r="T266" i="29"/>
  <c r="S266" i="29"/>
  <c r="R266" i="29"/>
  <c r="T265" i="29"/>
  <c r="S265" i="29"/>
  <c r="R265" i="29"/>
  <c r="T264" i="29"/>
  <c r="S264" i="29"/>
  <c r="R264" i="29"/>
  <c r="T263" i="29"/>
  <c r="S263" i="29"/>
  <c r="R263" i="29"/>
  <c r="T262" i="29"/>
  <c r="S262" i="29"/>
  <c r="R262" i="29"/>
  <c r="T261" i="29"/>
  <c r="S261" i="29"/>
  <c r="R261" i="29"/>
  <c r="T260" i="29"/>
  <c r="S260" i="29"/>
  <c r="R260" i="29"/>
  <c r="T259" i="29"/>
  <c r="S259" i="29"/>
  <c r="R259" i="29"/>
  <c r="T258" i="29"/>
  <c r="S258" i="29"/>
  <c r="R258" i="29"/>
  <c r="T257" i="29"/>
  <c r="S257" i="29"/>
  <c r="R257" i="29"/>
  <c r="T256" i="29"/>
  <c r="S256" i="29"/>
  <c r="R256" i="29"/>
  <c r="T255" i="29"/>
  <c r="S255" i="29"/>
  <c r="R255" i="29"/>
  <c r="T254" i="29"/>
  <c r="T253" i="29"/>
  <c r="R131" i="29"/>
  <c r="R130" i="29"/>
  <c r="R129" i="29"/>
  <c r="T248" i="29"/>
  <c r="S248" i="29"/>
  <c r="R248" i="29"/>
  <c r="T247" i="29"/>
  <c r="S247" i="29"/>
  <c r="R247" i="29"/>
  <c r="T246" i="29"/>
  <c r="S246" i="29"/>
  <c r="R246" i="29"/>
  <c r="T245" i="29"/>
  <c r="S245" i="29"/>
  <c r="R245" i="29"/>
  <c r="T244" i="29"/>
  <c r="S244" i="29"/>
  <c r="R244" i="29"/>
  <c r="T243" i="29"/>
  <c r="S243" i="29"/>
  <c r="R243" i="29"/>
  <c r="T242" i="29"/>
  <c r="S242" i="29"/>
  <c r="R242" i="29"/>
  <c r="T241" i="29"/>
  <c r="S241" i="29"/>
  <c r="R241" i="29"/>
  <c r="T240" i="29"/>
  <c r="S240" i="29"/>
  <c r="R240" i="29"/>
  <c r="T239" i="29"/>
  <c r="S239" i="29"/>
  <c r="R239" i="29"/>
  <c r="T238" i="29"/>
  <c r="S238" i="29"/>
  <c r="R238" i="29"/>
  <c r="T237" i="29"/>
  <c r="S237" i="29"/>
  <c r="R237" i="29"/>
  <c r="T236" i="29"/>
  <c r="S236" i="29"/>
  <c r="R236" i="29"/>
  <c r="T235" i="29"/>
  <c r="S235" i="29"/>
  <c r="R235" i="29"/>
  <c r="T234" i="29"/>
  <c r="S234" i="29"/>
  <c r="R234" i="29"/>
  <c r="T233" i="29"/>
  <c r="S233" i="29"/>
  <c r="R233" i="29"/>
  <c r="T232" i="29"/>
  <c r="S232" i="29"/>
  <c r="R232" i="29"/>
  <c r="T231" i="29"/>
  <c r="S231" i="29"/>
  <c r="R231" i="29"/>
  <c r="T230" i="29"/>
  <c r="S230" i="29"/>
  <c r="R230" i="29"/>
  <c r="T229" i="29"/>
  <c r="S229" i="29"/>
  <c r="R229" i="29"/>
  <c r="T228" i="29"/>
  <c r="S228" i="29"/>
  <c r="R228" i="29"/>
  <c r="T227" i="29"/>
  <c r="S227" i="29"/>
  <c r="R227" i="29"/>
  <c r="T226" i="29"/>
  <c r="S226" i="29"/>
  <c r="R226" i="29"/>
  <c r="T225" i="29"/>
  <c r="S225" i="29"/>
  <c r="R225" i="29"/>
  <c r="T224" i="29"/>
  <c r="S224" i="29"/>
  <c r="R224" i="29"/>
  <c r="T223" i="29"/>
  <c r="S223" i="29"/>
  <c r="R223" i="29"/>
  <c r="T222" i="29"/>
  <c r="S222" i="29"/>
  <c r="R222" i="29"/>
  <c r="T221" i="29"/>
  <c r="S221" i="29"/>
  <c r="R221" i="29"/>
  <c r="T220" i="29"/>
  <c r="S220" i="29"/>
  <c r="R220" i="29"/>
  <c r="T219" i="29"/>
  <c r="S219" i="29"/>
  <c r="R219" i="29"/>
  <c r="T218" i="29"/>
  <c r="S218" i="29"/>
  <c r="R218" i="29"/>
  <c r="T217" i="29"/>
  <c r="S217" i="29"/>
  <c r="R217" i="29"/>
  <c r="T216" i="29"/>
  <c r="S216" i="29"/>
  <c r="R216" i="29"/>
  <c r="T215" i="29"/>
  <c r="S215" i="29"/>
  <c r="R215" i="29"/>
  <c r="T214" i="29"/>
  <c r="S214" i="29"/>
  <c r="R214" i="29"/>
  <c r="T213" i="29"/>
  <c r="S213" i="29"/>
  <c r="R213" i="29"/>
  <c r="T212" i="29"/>
  <c r="S212" i="29"/>
  <c r="R212" i="29"/>
  <c r="T211" i="29"/>
  <c r="S211" i="29"/>
  <c r="R211" i="29"/>
  <c r="T210" i="29"/>
  <c r="S210" i="29"/>
  <c r="R210" i="29"/>
  <c r="T209" i="29"/>
  <c r="S209" i="29"/>
  <c r="R209" i="29"/>
  <c r="T208" i="29"/>
  <c r="S208" i="29"/>
  <c r="R208" i="29"/>
  <c r="T207" i="29"/>
  <c r="S207" i="29"/>
  <c r="R207" i="29"/>
  <c r="T206" i="29"/>
  <c r="S206" i="29"/>
  <c r="R206" i="29"/>
  <c r="T205" i="29"/>
  <c r="S205" i="29"/>
  <c r="R205" i="29"/>
  <c r="T204" i="29"/>
  <c r="S204" i="29"/>
  <c r="R204" i="29"/>
  <c r="T203" i="29"/>
  <c r="S203" i="29"/>
  <c r="R203" i="29"/>
  <c r="T202" i="29"/>
  <c r="S202" i="29"/>
  <c r="R202" i="29"/>
  <c r="T201" i="29"/>
  <c r="S201" i="29"/>
  <c r="R201" i="29"/>
  <c r="T200" i="29"/>
  <c r="S200" i="29"/>
  <c r="R200" i="29"/>
  <c r="T199" i="29"/>
  <c r="S199" i="29"/>
  <c r="R199" i="29"/>
  <c r="T198" i="29"/>
  <c r="S198" i="29"/>
  <c r="R198" i="29"/>
  <c r="T197" i="29"/>
  <c r="S197" i="29"/>
  <c r="R197" i="29"/>
  <c r="T196" i="29"/>
  <c r="S196" i="29"/>
  <c r="R196" i="29"/>
  <c r="T195" i="29"/>
  <c r="S195" i="29"/>
  <c r="R195" i="29"/>
  <c r="T194" i="29"/>
  <c r="S194" i="29"/>
  <c r="R194" i="29"/>
  <c r="T193" i="29"/>
  <c r="S193" i="29"/>
  <c r="R193" i="29"/>
  <c r="T192" i="29"/>
  <c r="S192" i="29"/>
  <c r="R192" i="29"/>
  <c r="T191" i="29"/>
  <c r="S191" i="29"/>
  <c r="R191" i="29"/>
  <c r="T190" i="29"/>
  <c r="S190" i="29"/>
  <c r="R190" i="29"/>
  <c r="T189" i="29"/>
  <c r="S189" i="29"/>
  <c r="R189" i="29"/>
  <c r="T188" i="29"/>
  <c r="S188" i="29"/>
  <c r="R188" i="29"/>
  <c r="T187" i="29"/>
  <c r="S187" i="29"/>
  <c r="R187" i="29"/>
  <c r="T186" i="29"/>
  <c r="S186" i="29"/>
  <c r="R186" i="29"/>
  <c r="T185" i="29"/>
  <c r="S185" i="29"/>
  <c r="R185" i="29"/>
  <c r="T184" i="29"/>
  <c r="S184" i="29"/>
  <c r="R184" i="29"/>
  <c r="T183" i="29"/>
  <c r="S183" i="29"/>
  <c r="R183" i="29"/>
  <c r="T182" i="29"/>
  <c r="S182" i="29"/>
  <c r="R182" i="29"/>
  <c r="T181" i="29"/>
  <c r="S181" i="29"/>
  <c r="R181" i="29"/>
  <c r="T180" i="29"/>
  <c r="S180" i="29"/>
  <c r="R180" i="29"/>
  <c r="T179" i="29"/>
  <c r="S179" i="29"/>
  <c r="R179" i="29"/>
  <c r="T178" i="29"/>
  <c r="S178" i="29"/>
  <c r="R178" i="29"/>
  <c r="T177" i="29"/>
  <c r="S177" i="29"/>
  <c r="R177" i="29"/>
  <c r="T176" i="29"/>
  <c r="S176" i="29"/>
  <c r="R176" i="29"/>
  <c r="T175" i="29"/>
  <c r="S175" i="29"/>
  <c r="R175" i="29"/>
  <c r="T174" i="29"/>
  <c r="S174" i="29"/>
  <c r="R174" i="29"/>
  <c r="T173" i="29"/>
  <c r="S173" i="29"/>
  <c r="R173" i="29"/>
  <c r="T172" i="29"/>
  <c r="S172" i="29"/>
  <c r="R172" i="29"/>
  <c r="T171" i="29"/>
  <c r="S171" i="29"/>
  <c r="R171" i="29"/>
  <c r="T170" i="29"/>
  <c r="S170" i="29"/>
  <c r="R170" i="29"/>
  <c r="T169" i="29"/>
  <c r="S169" i="29"/>
  <c r="R169" i="29"/>
  <c r="T168" i="29"/>
  <c r="S168" i="29"/>
  <c r="R168" i="29"/>
  <c r="T167" i="29"/>
  <c r="S167" i="29"/>
  <c r="R167" i="29"/>
  <c r="T166" i="29"/>
  <c r="S166" i="29"/>
  <c r="R166" i="29"/>
  <c r="T165" i="29"/>
  <c r="S165" i="29"/>
  <c r="R165" i="29"/>
  <c r="T164" i="29"/>
  <c r="S164" i="29"/>
  <c r="R164" i="29"/>
  <c r="T163" i="29"/>
  <c r="S163" i="29"/>
  <c r="R163" i="29"/>
  <c r="T162" i="29"/>
  <c r="S162" i="29"/>
  <c r="R162" i="29"/>
  <c r="T161" i="29"/>
  <c r="S161" i="29"/>
  <c r="R161" i="29"/>
  <c r="T160" i="29"/>
  <c r="S160" i="29"/>
  <c r="R160" i="29"/>
  <c r="T159" i="29"/>
  <c r="S159" i="29"/>
  <c r="R159" i="29"/>
  <c r="T158" i="29"/>
  <c r="S158" i="29"/>
  <c r="R158" i="29"/>
  <c r="T157" i="29"/>
  <c r="S157" i="29"/>
  <c r="R157" i="29"/>
  <c r="T156" i="29"/>
  <c r="S156" i="29"/>
  <c r="R156" i="29"/>
  <c r="T155" i="29"/>
  <c r="S155" i="29"/>
  <c r="R155" i="29"/>
  <c r="T154" i="29"/>
  <c r="S154" i="29"/>
  <c r="R154" i="29"/>
  <c r="T153" i="29"/>
  <c r="S153" i="29"/>
  <c r="R153" i="29"/>
  <c r="T152" i="29"/>
  <c r="S152" i="29"/>
  <c r="R152" i="29"/>
  <c r="T151" i="29"/>
  <c r="S151" i="29"/>
  <c r="R151" i="29"/>
  <c r="T150" i="29"/>
  <c r="S150" i="29"/>
  <c r="R150" i="29"/>
  <c r="T149" i="29"/>
  <c r="S149" i="29"/>
  <c r="R149" i="29"/>
  <c r="T148" i="29"/>
  <c r="S148" i="29"/>
  <c r="R148" i="29"/>
  <c r="T147" i="29"/>
  <c r="S147" i="29"/>
  <c r="R147" i="29"/>
  <c r="T146" i="29"/>
  <c r="S146" i="29"/>
  <c r="R146" i="29"/>
  <c r="T145" i="29"/>
  <c r="S145" i="29"/>
  <c r="R145" i="29"/>
  <c r="T144" i="29"/>
  <c r="S144" i="29"/>
  <c r="R144" i="29"/>
  <c r="T143" i="29"/>
  <c r="S143" i="29"/>
  <c r="R143" i="29"/>
  <c r="T142" i="29"/>
  <c r="S142" i="29"/>
  <c r="R142" i="29"/>
  <c r="T141" i="29"/>
  <c r="S141" i="29"/>
  <c r="R141" i="29"/>
  <c r="T140" i="29"/>
  <c r="S140" i="29"/>
  <c r="R140" i="29"/>
  <c r="T139" i="29"/>
  <c r="S139" i="29"/>
  <c r="R139" i="29"/>
  <c r="T138" i="29"/>
  <c r="S138" i="29"/>
  <c r="R138" i="29"/>
  <c r="T137" i="29"/>
  <c r="S137" i="29"/>
  <c r="R137" i="29"/>
  <c r="T136" i="29"/>
  <c r="S136" i="29"/>
  <c r="R136" i="29"/>
  <c r="T135" i="29"/>
  <c r="S135" i="29"/>
  <c r="R135" i="29"/>
  <c r="T134" i="29"/>
  <c r="S134" i="29"/>
  <c r="R134" i="29"/>
  <c r="T133" i="29"/>
  <c r="S133" i="29"/>
  <c r="R133" i="29"/>
  <c r="T132" i="29"/>
  <c r="S132" i="29"/>
  <c r="R132" i="29"/>
  <c r="T131" i="29"/>
  <c r="S131" i="29"/>
  <c r="T130" i="29"/>
  <c r="S130" i="29"/>
  <c r="T129" i="29"/>
  <c r="P129" i="29" s="1"/>
  <c r="S129" i="29"/>
  <c r="S7" i="29"/>
  <c r="S6" i="29"/>
  <c r="R6" i="29"/>
  <c r="R5" i="29"/>
  <c r="T124" i="29"/>
  <c r="S124" i="29"/>
  <c r="R124" i="29"/>
  <c r="T123" i="29"/>
  <c r="S123" i="29"/>
  <c r="R123" i="29"/>
  <c r="T122" i="29"/>
  <c r="S122" i="29"/>
  <c r="R122" i="29"/>
  <c r="T121" i="29"/>
  <c r="S121" i="29"/>
  <c r="R121" i="29"/>
  <c r="T120" i="29"/>
  <c r="S120" i="29"/>
  <c r="R120" i="29"/>
  <c r="T119" i="29"/>
  <c r="S119" i="29"/>
  <c r="R119" i="29"/>
  <c r="T118" i="29"/>
  <c r="S118" i="29"/>
  <c r="R118" i="29"/>
  <c r="T117" i="29"/>
  <c r="S117" i="29"/>
  <c r="R117" i="29"/>
  <c r="T116" i="29"/>
  <c r="S116" i="29"/>
  <c r="R116" i="29"/>
  <c r="T115" i="29"/>
  <c r="S115" i="29"/>
  <c r="R115" i="29"/>
  <c r="T114" i="29"/>
  <c r="S114" i="29"/>
  <c r="R114" i="29"/>
  <c r="T113" i="29"/>
  <c r="S113" i="29"/>
  <c r="R113" i="29"/>
  <c r="T112" i="29"/>
  <c r="S112" i="29"/>
  <c r="R112" i="29"/>
  <c r="T111" i="29"/>
  <c r="S111" i="29"/>
  <c r="R111" i="29"/>
  <c r="T110" i="29"/>
  <c r="S110" i="29"/>
  <c r="R110" i="29"/>
  <c r="T109" i="29"/>
  <c r="S109" i="29"/>
  <c r="R109" i="29"/>
  <c r="T108" i="29"/>
  <c r="S108" i="29"/>
  <c r="R108" i="29"/>
  <c r="T107" i="29"/>
  <c r="S107" i="29"/>
  <c r="R107" i="29"/>
  <c r="T106" i="29"/>
  <c r="S106" i="29"/>
  <c r="R106" i="29"/>
  <c r="T105" i="29"/>
  <c r="S105" i="29"/>
  <c r="R105" i="29"/>
  <c r="T104" i="29"/>
  <c r="S104" i="29"/>
  <c r="R104" i="29"/>
  <c r="T103" i="29"/>
  <c r="S103" i="29"/>
  <c r="R103" i="29"/>
  <c r="T102" i="29"/>
  <c r="S102" i="29"/>
  <c r="R102" i="29"/>
  <c r="T101" i="29"/>
  <c r="S101" i="29"/>
  <c r="R101" i="29"/>
  <c r="T100" i="29"/>
  <c r="S100" i="29"/>
  <c r="R100" i="29"/>
  <c r="T99" i="29"/>
  <c r="S99" i="29"/>
  <c r="R99" i="29"/>
  <c r="T98" i="29"/>
  <c r="S98" i="29"/>
  <c r="R98" i="29"/>
  <c r="T97" i="29"/>
  <c r="S97" i="29"/>
  <c r="R97" i="29"/>
  <c r="T96" i="29"/>
  <c r="S96" i="29"/>
  <c r="R96" i="29"/>
  <c r="T95" i="29"/>
  <c r="S95" i="29"/>
  <c r="R95" i="29"/>
  <c r="T94" i="29"/>
  <c r="S94" i="29"/>
  <c r="R94" i="29"/>
  <c r="T93" i="29"/>
  <c r="S93" i="29"/>
  <c r="R93" i="29"/>
  <c r="T92" i="29"/>
  <c r="S92" i="29"/>
  <c r="R92" i="29"/>
  <c r="T91" i="29"/>
  <c r="S91" i="29"/>
  <c r="R91" i="29"/>
  <c r="T90" i="29"/>
  <c r="S90" i="29"/>
  <c r="R90" i="29"/>
  <c r="T89" i="29"/>
  <c r="S89" i="29"/>
  <c r="R89" i="29"/>
  <c r="T88" i="29"/>
  <c r="S88" i="29"/>
  <c r="R88" i="29"/>
  <c r="T87" i="29"/>
  <c r="S87" i="29"/>
  <c r="R87" i="29"/>
  <c r="T86" i="29"/>
  <c r="S86" i="29"/>
  <c r="R86" i="29"/>
  <c r="T85" i="29"/>
  <c r="S85" i="29"/>
  <c r="R85" i="29"/>
  <c r="T84" i="29"/>
  <c r="S84" i="29"/>
  <c r="R84" i="29"/>
  <c r="T83" i="29"/>
  <c r="S83" i="29"/>
  <c r="R83" i="29"/>
  <c r="T82" i="29"/>
  <c r="S82" i="29"/>
  <c r="R82" i="29"/>
  <c r="T81" i="29"/>
  <c r="S81" i="29"/>
  <c r="R81" i="29"/>
  <c r="T80" i="29"/>
  <c r="S80" i="29"/>
  <c r="R80" i="29"/>
  <c r="T79" i="29"/>
  <c r="S79" i="29"/>
  <c r="R79" i="29"/>
  <c r="T78" i="29"/>
  <c r="S78" i="29"/>
  <c r="R78" i="29"/>
  <c r="T77" i="29"/>
  <c r="S77" i="29"/>
  <c r="R77" i="29"/>
  <c r="T76" i="29"/>
  <c r="S76" i="29"/>
  <c r="R76" i="29"/>
  <c r="T75" i="29"/>
  <c r="S75" i="29"/>
  <c r="R75" i="29"/>
  <c r="T74" i="29"/>
  <c r="S74" i="29"/>
  <c r="R74" i="29"/>
  <c r="T73" i="29"/>
  <c r="S73" i="29"/>
  <c r="R73" i="29"/>
  <c r="T72" i="29"/>
  <c r="S72" i="29"/>
  <c r="R72" i="29"/>
  <c r="T71" i="29"/>
  <c r="S71" i="29"/>
  <c r="R71" i="29"/>
  <c r="T70" i="29"/>
  <c r="S70" i="29"/>
  <c r="R70" i="29"/>
  <c r="T69" i="29"/>
  <c r="S69" i="29"/>
  <c r="R69" i="29"/>
  <c r="T68" i="29"/>
  <c r="S68" i="29"/>
  <c r="R68" i="29"/>
  <c r="T67" i="29"/>
  <c r="S67" i="29"/>
  <c r="R67" i="29"/>
  <c r="T66" i="29"/>
  <c r="S66" i="29"/>
  <c r="R66" i="29"/>
  <c r="T65" i="29"/>
  <c r="S65" i="29"/>
  <c r="R65" i="29"/>
  <c r="T64" i="29"/>
  <c r="S64" i="29"/>
  <c r="R64" i="29"/>
  <c r="T63" i="29"/>
  <c r="S63" i="29"/>
  <c r="R63" i="29"/>
  <c r="T62" i="29"/>
  <c r="S62" i="29"/>
  <c r="R62" i="29"/>
  <c r="T61" i="29"/>
  <c r="S61" i="29"/>
  <c r="R61" i="29"/>
  <c r="T60" i="29"/>
  <c r="S60" i="29"/>
  <c r="R60" i="29"/>
  <c r="T59" i="29"/>
  <c r="S59" i="29"/>
  <c r="R59" i="29"/>
  <c r="T58" i="29"/>
  <c r="S58" i="29"/>
  <c r="R58" i="29"/>
  <c r="T57" i="29"/>
  <c r="S57" i="29"/>
  <c r="R57" i="29"/>
  <c r="T56" i="29"/>
  <c r="S56" i="29"/>
  <c r="R56" i="29"/>
  <c r="T55" i="29"/>
  <c r="S55" i="29"/>
  <c r="R55" i="29"/>
  <c r="T54" i="29"/>
  <c r="S54" i="29"/>
  <c r="R54" i="29"/>
  <c r="T53" i="29"/>
  <c r="S53" i="29"/>
  <c r="R53" i="29"/>
  <c r="T52" i="29"/>
  <c r="S52" i="29"/>
  <c r="R52" i="29"/>
  <c r="T51" i="29"/>
  <c r="S51" i="29"/>
  <c r="R51" i="29"/>
  <c r="T50" i="29"/>
  <c r="S50" i="29"/>
  <c r="R50" i="29"/>
  <c r="T49" i="29"/>
  <c r="S49" i="29"/>
  <c r="R49" i="29"/>
  <c r="T48" i="29"/>
  <c r="S48" i="29"/>
  <c r="R48" i="29"/>
  <c r="T47" i="29"/>
  <c r="S47" i="29"/>
  <c r="R47" i="29"/>
  <c r="T46" i="29"/>
  <c r="S46" i="29"/>
  <c r="R46" i="29"/>
  <c r="T45" i="29"/>
  <c r="S45" i="29"/>
  <c r="R45" i="29"/>
  <c r="T44" i="29"/>
  <c r="S44" i="29"/>
  <c r="R44" i="29"/>
  <c r="T43" i="29"/>
  <c r="S43" i="29"/>
  <c r="R43" i="29"/>
  <c r="T42" i="29"/>
  <c r="S42" i="29"/>
  <c r="R42" i="29"/>
  <c r="T41" i="29"/>
  <c r="S41" i="29"/>
  <c r="R41" i="29"/>
  <c r="T40" i="29"/>
  <c r="S40" i="29"/>
  <c r="R40" i="29"/>
  <c r="T39" i="29"/>
  <c r="S39" i="29"/>
  <c r="R39" i="29"/>
  <c r="T38" i="29"/>
  <c r="S38" i="29"/>
  <c r="R38" i="29"/>
  <c r="T37" i="29"/>
  <c r="S37" i="29"/>
  <c r="R37" i="29"/>
  <c r="T36" i="29"/>
  <c r="S36" i="29"/>
  <c r="R36" i="29"/>
  <c r="T35" i="29"/>
  <c r="S35" i="29"/>
  <c r="R35" i="29"/>
  <c r="T34" i="29"/>
  <c r="S34" i="29"/>
  <c r="R34" i="29"/>
  <c r="T33" i="29"/>
  <c r="S33" i="29"/>
  <c r="R33" i="29"/>
  <c r="T32" i="29"/>
  <c r="S32" i="29"/>
  <c r="R32" i="29"/>
  <c r="T31" i="29"/>
  <c r="S31" i="29"/>
  <c r="R31" i="29"/>
  <c r="T30" i="29"/>
  <c r="S30" i="29"/>
  <c r="R30" i="29"/>
  <c r="T29" i="29"/>
  <c r="S29" i="29"/>
  <c r="R29" i="29"/>
  <c r="T28" i="29"/>
  <c r="S28" i="29"/>
  <c r="R28" i="29"/>
  <c r="T27" i="29"/>
  <c r="S27" i="29"/>
  <c r="R27" i="29"/>
  <c r="T26" i="29"/>
  <c r="S26" i="29"/>
  <c r="R26" i="29"/>
  <c r="T25" i="29"/>
  <c r="S25" i="29"/>
  <c r="R25" i="29"/>
  <c r="T24" i="29"/>
  <c r="S24" i="29"/>
  <c r="R24" i="29"/>
  <c r="T23" i="29"/>
  <c r="S23" i="29"/>
  <c r="R23" i="29"/>
  <c r="T22" i="29"/>
  <c r="S22" i="29"/>
  <c r="R22" i="29"/>
  <c r="T21" i="29"/>
  <c r="S21" i="29"/>
  <c r="R21" i="29"/>
  <c r="T20" i="29"/>
  <c r="S20" i="29"/>
  <c r="R20" i="29"/>
  <c r="T19" i="29"/>
  <c r="S19" i="29"/>
  <c r="R19" i="29"/>
  <c r="T18" i="29"/>
  <c r="S18" i="29"/>
  <c r="R18" i="29"/>
  <c r="T17" i="29"/>
  <c r="S17" i="29"/>
  <c r="R17" i="29"/>
  <c r="T16" i="29"/>
  <c r="S16" i="29"/>
  <c r="R16" i="29"/>
  <c r="T15" i="29"/>
  <c r="S15" i="29"/>
  <c r="R15" i="29"/>
  <c r="T14" i="29"/>
  <c r="S14" i="29"/>
  <c r="R14" i="29"/>
  <c r="T13" i="29"/>
  <c r="S13" i="29"/>
  <c r="R13" i="29"/>
  <c r="T12" i="29"/>
  <c r="S12" i="29"/>
  <c r="R12" i="29"/>
  <c r="T11" i="29"/>
  <c r="S11" i="29"/>
  <c r="R11" i="29"/>
  <c r="T10" i="29"/>
  <c r="S10" i="29"/>
  <c r="R10" i="29"/>
  <c r="T9" i="29"/>
  <c r="S9" i="29"/>
  <c r="R9" i="29"/>
  <c r="T8" i="29"/>
  <c r="S8" i="29"/>
  <c r="R8" i="29"/>
  <c r="T7" i="29"/>
  <c r="R7" i="29"/>
  <c r="T6" i="29"/>
  <c r="T5" i="29"/>
  <c r="S5" i="29"/>
  <c r="T1123" i="24"/>
  <c r="P1123" i="24" s="1"/>
  <c r="T1122" i="24"/>
  <c r="T1121" i="24"/>
  <c r="S1123" i="24"/>
  <c r="S1122" i="24"/>
  <c r="S1121" i="24"/>
  <c r="R1123" i="24"/>
  <c r="R1122" i="24"/>
  <c r="R1121" i="24"/>
  <c r="T1240" i="24"/>
  <c r="S1240" i="24"/>
  <c r="R1240" i="24"/>
  <c r="T1239" i="24"/>
  <c r="P1239" i="24" s="1"/>
  <c r="S1239" i="24"/>
  <c r="R1239" i="24"/>
  <c r="T1238" i="24"/>
  <c r="S1238" i="24"/>
  <c r="R1238" i="24"/>
  <c r="T1237" i="24"/>
  <c r="P1237" i="24" s="1"/>
  <c r="S1237" i="24"/>
  <c r="R1237" i="24"/>
  <c r="T1236" i="24"/>
  <c r="S1236" i="24"/>
  <c r="R1236" i="24"/>
  <c r="T1235" i="24"/>
  <c r="S1235" i="24"/>
  <c r="R1235" i="24"/>
  <c r="T1234" i="24"/>
  <c r="S1234" i="24"/>
  <c r="R1234" i="24"/>
  <c r="T1233" i="24"/>
  <c r="S1233" i="24"/>
  <c r="R1233" i="24"/>
  <c r="T1232" i="24"/>
  <c r="S1232" i="24"/>
  <c r="R1232" i="24"/>
  <c r="T1231" i="24"/>
  <c r="P1231" i="24" s="1"/>
  <c r="S1231" i="24"/>
  <c r="R1231" i="24"/>
  <c r="T1230" i="24"/>
  <c r="S1230" i="24"/>
  <c r="R1230" i="24"/>
  <c r="T1229" i="24"/>
  <c r="P1229" i="24" s="1"/>
  <c r="S1229" i="24"/>
  <c r="R1229" i="24"/>
  <c r="T1228" i="24"/>
  <c r="S1228" i="24"/>
  <c r="R1228" i="24"/>
  <c r="T1227" i="24"/>
  <c r="S1227" i="24"/>
  <c r="R1227" i="24"/>
  <c r="T1226" i="24"/>
  <c r="S1226" i="24"/>
  <c r="R1226" i="24"/>
  <c r="T1225" i="24"/>
  <c r="S1225" i="24"/>
  <c r="R1225" i="24"/>
  <c r="T1224" i="24"/>
  <c r="S1224" i="24"/>
  <c r="R1224" i="24"/>
  <c r="T1223" i="24"/>
  <c r="P1223" i="24" s="1"/>
  <c r="S1223" i="24"/>
  <c r="R1223" i="24"/>
  <c r="T1222" i="24"/>
  <c r="S1222" i="24"/>
  <c r="R1222" i="24"/>
  <c r="T1221" i="24"/>
  <c r="P1221" i="24" s="1"/>
  <c r="S1221" i="24"/>
  <c r="R1221" i="24"/>
  <c r="T1220" i="24"/>
  <c r="P1220" i="24" s="1"/>
  <c r="S1220" i="24"/>
  <c r="R1220" i="24"/>
  <c r="T1219" i="24"/>
  <c r="S1219" i="24"/>
  <c r="R1219" i="24"/>
  <c r="T1218" i="24"/>
  <c r="S1218" i="24"/>
  <c r="R1218" i="24"/>
  <c r="T1217" i="24"/>
  <c r="S1217" i="24"/>
  <c r="R1217" i="24"/>
  <c r="T1216" i="24"/>
  <c r="S1216" i="24"/>
  <c r="R1216" i="24"/>
  <c r="T1215" i="24"/>
  <c r="P1215" i="24" s="1"/>
  <c r="S1215" i="24"/>
  <c r="R1215" i="24"/>
  <c r="T1214" i="24"/>
  <c r="S1214" i="24"/>
  <c r="R1214" i="24"/>
  <c r="T1213" i="24"/>
  <c r="P1213" i="24" s="1"/>
  <c r="S1213" i="24"/>
  <c r="R1213" i="24"/>
  <c r="T1212" i="24"/>
  <c r="P1212" i="24" s="1"/>
  <c r="S1212" i="24"/>
  <c r="R1212" i="24"/>
  <c r="T1211" i="24"/>
  <c r="S1211" i="24"/>
  <c r="R1211" i="24"/>
  <c r="T1210" i="24"/>
  <c r="S1210" i="24"/>
  <c r="R1210" i="24"/>
  <c r="T1209" i="24"/>
  <c r="S1209" i="24"/>
  <c r="R1209" i="24"/>
  <c r="T1208" i="24"/>
  <c r="S1208" i="24"/>
  <c r="R1208" i="24"/>
  <c r="T1207" i="24"/>
  <c r="P1207" i="24" s="1"/>
  <c r="S1207" i="24"/>
  <c r="R1207" i="24"/>
  <c r="T1206" i="24"/>
  <c r="S1206" i="24"/>
  <c r="R1206" i="24"/>
  <c r="T1205" i="24"/>
  <c r="P1205" i="24" s="1"/>
  <c r="S1205" i="24"/>
  <c r="R1205" i="24"/>
  <c r="T1204" i="24"/>
  <c r="P1204" i="24" s="1"/>
  <c r="S1204" i="24"/>
  <c r="R1204" i="24"/>
  <c r="T1203" i="24"/>
  <c r="S1203" i="24"/>
  <c r="R1203" i="24"/>
  <c r="T1202" i="24"/>
  <c r="S1202" i="24"/>
  <c r="R1202" i="24"/>
  <c r="T1201" i="24"/>
  <c r="S1201" i="24"/>
  <c r="R1201" i="24"/>
  <c r="T1200" i="24"/>
  <c r="S1200" i="24"/>
  <c r="R1200" i="24"/>
  <c r="T1199" i="24"/>
  <c r="P1199" i="24" s="1"/>
  <c r="S1199" i="24"/>
  <c r="R1199" i="24"/>
  <c r="T1198" i="24"/>
  <c r="S1198" i="24"/>
  <c r="R1198" i="24"/>
  <c r="T1197" i="24"/>
  <c r="P1197" i="24" s="1"/>
  <c r="S1197" i="24"/>
  <c r="R1197" i="24"/>
  <c r="T1196" i="24"/>
  <c r="P1196" i="24" s="1"/>
  <c r="S1196" i="24"/>
  <c r="R1196" i="24"/>
  <c r="T1195" i="24"/>
  <c r="S1195" i="24"/>
  <c r="R1195" i="24"/>
  <c r="T1194" i="24"/>
  <c r="S1194" i="24"/>
  <c r="R1194" i="24"/>
  <c r="T1193" i="24"/>
  <c r="S1193" i="24"/>
  <c r="R1193" i="24"/>
  <c r="T1192" i="24"/>
  <c r="S1192" i="24"/>
  <c r="R1192" i="24"/>
  <c r="T1191" i="24"/>
  <c r="P1191" i="24" s="1"/>
  <c r="S1191" i="24"/>
  <c r="R1191" i="24"/>
  <c r="T1190" i="24"/>
  <c r="S1190" i="24"/>
  <c r="R1190" i="24"/>
  <c r="T1189" i="24"/>
  <c r="P1189" i="24" s="1"/>
  <c r="S1189" i="24"/>
  <c r="R1189" i="24"/>
  <c r="T1188" i="24"/>
  <c r="P1188" i="24" s="1"/>
  <c r="S1188" i="24"/>
  <c r="R1188" i="24"/>
  <c r="T1187" i="24"/>
  <c r="S1187" i="24"/>
  <c r="R1187" i="24"/>
  <c r="T1186" i="24"/>
  <c r="S1186" i="24"/>
  <c r="R1186" i="24"/>
  <c r="T1185" i="24"/>
  <c r="S1185" i="24"/>
  <c r="R1185" i="24"/>
  <c r="T1184" i="24"/>
  <c r="S1184" i="24"/>
  <c r="R1184" i="24"/>
  <c r="T1183" i="24"/>
  <c r="P1183" i="24" s="1"/>
  <c r="S1183" i="24"/>
  <c r="R1183" i="24"/>
  <c r="T1182" i="24"/>
  <c r="S1182" i="24"/>
  <c r="R1182" i="24"/>
  <c r="T1181" i="24"/>
  <c r="P1181" i="24" s="1"/>
  <c r="S1181" i="24"/>
  <c r="R1181" i="24"/>
  <c r="T1180" i="24"/>
  <c r="S1180" i="24"/>
  <c r="R1180" i="24"/>
  <c r="T1179" i="24"/>
  <c r="S1179" i="24"/>
  <c r="R1179" i="24"/>
  <c r="T1178" i="24"/>
  <c r="S1178" i="24"/>
  <c r="R1178" i="24"/>
  <c r="T1177" i="24"/>
  <c r="S1177" i="24"/>
  <c r="R1177" i="24"/>
  <c r="T1176" i="24"/>
  <c r="S1176" i="24"/>
  <c r="R1176" i="24"/>
  <c r="T1175" i="24"/>
  <c r="P1175" i="24" s="1"/>
  <c r="S1175" i="24"/>
  <c r="R1175" i="24"/>
  <c r="T1174" i="24"/>
  <c r="S1174" i="24"/>
  <c r="R1174" i="24"/>
  <c r="T1173" i="24"/>
  <c r="P1173" i="24" s="1"/>
  <c r="S1173" i="24"/>
  <c r="R1173" i="24"/>
  <c r="T1172" i="24"/>
  <c r="S1172" i="24"/>
  <c r="R1172" i="24"/>
  <c r="T1171" i="24"/>
  <c r="S1171" i="24"/>
  <c r="R1171" i="24"/>
  <c r="T1170" i="24"/>
  <c r="S1170" i="24"/>
  <c r="R1170" i="24"/>
  <c r="T1169" i="24"/>
  <c r="S1169" i="24"/>
  <c r="R1169" i="24"/>
  <c r="T1168" i="24"/>
  <c r="S1168" i="24"/>
  <c r="R1168" i="24"/>
  <c r="T1167" i="24"/>
  <c r="P1167" i="24" s="1"/>
  <c r="S1167" i="24"/>
  <c r="R1167" i="24"/>
  <c r="T1166" i="24"/>
  <c r="S1166" i="24"/>
  <c r="R1166" i="24"/>
  <c r="T1165" i="24"/>
  <c r="P1165" i="24" s="1"/>
  <c r="S1165" i="24"/>
  <c r="R1165" i="24"/>
  <c r="T1164" i="24"/>
  <c r="S1164" i="24"/>
  <c r="R1164" i="24"/>
  <c r="T1163" i="24"/>
  <c r="S1163" i="24"/>
  <c r="R1163" i="24"/>
  <c r="T1162" i="24"/>
  <c r="S1162" i="24"/>
  <c r="R1162" i="24"/>
  <c r="T1161" i="24"/>
  <c r="S1161" i="24"/>
  <c r="R1161" i="24"/>
  <c r="T1160" i="24"/>
  <c r="S1160" i="24"/>
  <c r="R1160" i="24"/>
  <c r="T1159" i="24"/>
  <c r="P1159" i="24" s="1"/>
  <c r="S1159" i="24"/>
  <c r="R1159" i="24"/>
  <c r="T1158" i="24"/>
  <c r="S1158" i="24"/>
  <c r="R1158" i="24"/>
  <c r="T1157" i="24"/>
  <c r="P1157" i="24" s="1"/>
  <c r="S1157" i="24"/>
  <c r="R1157" i="24"/>
  <c r="T1156" i="24"/>
  <c r="S1156" i="24"/>
  <c r="R1156" i="24"/>
  <c r="T1155" i="24"/>
  <c r="S1155" i="24"/>
  <c r="R1155" i="24"/>
  <c r="T1154" i="24"/>
  <c r="S1154" i="24"/>
  <c r="R1154" i="24"/>
  <c r="T1153" i="24"/>
  <c r="S1153" i="24"/>
  <c r="R1153" i="24"/>
  <c r="T1152" i="24"/>
  <c r="S1152" i="24"/>
  <c r="R1152" i="24"/>
  <c r="T1151" i="24"/>
  <c r="P1151" i="24" s="1"/>
  <c r="S1151" i="24"/>
  <c r="R1151" i="24"/>
  <c r="T1150" i="24"/>
  <c r="S1150" i="24"/>
  <c r="R1150" i="24"/>
  <c r="T1149" i="24"/>
  <c r="P1149" i="24" s="1"/>
  <c r="S1149" i="24"/>
  <c r="R1149" i="24"/>
  <c r="T1148" i="24"/>
  <c r="S1148" i="24"/>
  <c r="R1148" i="24"/>
  <c r="T1147" i="24"/>
  <c r="S1147" i="24"/>
  <c r="R1147" i="24"/>
  <c r="T1146" i="24"/>
  <c r="S1146" i="24"/>
  <c r="R1146" i="24"/>
  <c r="T1145" i="24"/>
  <c r="S1145" i="24"/>
  <c r="R1145" i="24"/>
  <c r="T1144" i="24"/>
  <c r="S1144" i="24"/>
  <c r="R1144" i="24"/>
  <c r="T1143" i="24"/>
  <c r="P1143" i="24" s="1"/>
  <c r="S1143" i="24"/>
  <c r="R1143" i="24"/>
  <c r="T1142" i="24"/>
  <c r="S1142" i="24"/>
  <c r="R1142" i="24"/>
  <c r="T1141" i="24"/>
  <c r="P1141" i="24" s="1"/>
  <c r="S1141" i="24"/>
  <c r="R1141" i="24"/>
  <c r="T1140" i="24"/>
  <c r="S1140" i="24"/>
  <c r="R1140" i="24"/>
  <c r="T1139" i="24"/>
  <c r="S1139" i="24"/>
  <c r="R1139" i="24"/>
  <c r="T1138" i="24"/>
  <c r="S1138" i="24"/>
  <c r="R1138" i="24"/>
  <c r="T1137" i="24"/>
  <c r="S1137" i="24"/>
  <c r="R1137" i="24"/>
  <c r="T1136" i="24"/>
  <c r="S1136" i="24"/>
  <c r="R1136" i="24"/>
  <c r="T1135" i="24"/>
  <c r="P1135" i="24" s="1"/>
  <c r="S1135" i="24"/>
  <c r="R1135" i="24"/>
  <c r="T1134" i="24"/>
  <c r="S1134" i="24"/>
  <c r="R1134" i="24"/>
  <c r="T1133" i="24"/>
  <c r="P1133" i="24" s="1"/>
  <c r="S1133" i="24"/>
  <c r="R1133" i="24"/>
  <c r="T1132" i="24"/>
  <c r="S1132" i="24"/>
  <c r="R1132" i="24"/>
  <c r="T1131" i="24"/>
  <c r="S1131" i="24"/>
  <c r="R1131" i="24"/>
  <c r="T1130" i="24"/>
  <c r="S1130" i="24"/>
  <c r="R1130" i="24"/>
  <c r="T1129" i="24"/>
  <c r="S1129" i="24"/>
  <c r="R1129" i="24"/>
  <c r="T1128" i="24"/>
  <c r="S1128" i="24"/>
  <c r="R1128" i="24"/>
  <c r="T1127" i="24"/>
  <c r="P1127" i="24" s="1"/>
  <c r="S1127" i="24"/>
  <c r="R1127" i="24"/>
  <c r="T1126" i="24"/>
  <c r="S1126" i="24"/>
  <c r="R1126" i="24"/>
  <c r="T1125" i="24"/>
  <c r="P1125" i="24" s="1"/>
  <c r="S1125" i="24"/>
  <c r="R1125" i="24"/>
  <c r="T1124" i="24"/>
  <c r="S1124" i="24"/>
  <c r="R1124" i="24"/>
  <c r="T1116" i="24"/>
  <c r="S1116" i="24"/>
  <c r="R1116" i="24"/>
  <c r="T1115" i="24"/>
  <c r="S1115" i="24"/>
  <c r="R1115" i="24"/>
  <c r="T1114" i="24"/>
  <c r="P1114" i="24" s="1"/>
  <c r="S1114" i="24"/>
  <c r="R1114" i="24"/>
  <c r="T1113" i="24"/>
  <c r="S1113" i="24"/>
  <c r="R1113" i="24"/>
  <c r="T1112" i="24"/>
  <c r="S1112" i="24"/>
  <c r="R1112" i="24"/>
  <c r="T1111" i="24"/>
  <c r="S1111" i="24"/>
  <c r="R1111" i="24"/>
  <c r="T1110" i="24"/>
  <c r="S1110" i="24"/>
  <c r="R1110" i="24"/>
  <c r="T1109" i="24"/>
  <c r="S1109" i="24"/>
  <c r="R1109" i="24"/>
  <c r="T1108" i="24"/>
  <c r="S1108" i="24"/>
  <c r="R1108" i="24"/>
  <c r="T1107" i="24"/>
  <c r="S1107" i="24"/>
  <c r="R1107" i="24"/>
  <c r="T1106" i="24"/>
  <c r="P1106" i="24" s="1"/>
  <c r="S1106" i="24"/>
  <c r="R1106" i="24"/>
  <c r="T1105" i="24"/>
  <c r="S1105" i="24"/>
  <c r="R1105" i="24"/>
  <c r="T1104" i="24"/>
  <c r="S1104" i="24"/>
  <c r="R1104" i="24"/>
  <c r="T1103" i="24"/>
  <c r="S1103" i="24"/>
  <c r="R1103" i="24"/>
  <c r="T1102" i="24"/>
  <c r="S1102" i="24"/>
  <c r="R1102" i="24"/>
  <c r="T1101" i="24"/>
  <c r="S1101" i="24"/>
  <c r="R1101" i="24"/>
  <c r="T1100" i="24"/>
  <c r="S1100" i="24"/>
  <c r="R1100" i="24"/>
  <c r="T1099" i="24"/>
  <c r="S1099" i="24"/>
  <c r="R1099" i="24"/>
  <c r="T1098" i="24"/>
  <c r="P1098" i="24" s="1"/>
  <c r="S1098" i="24"/>
  <c r="R1098" i="24"/>
  <c r="T1097" i="24"/>
  <c r="S1097" i="24"/>
  <c r="R1097" i="24"/>
  <c r="T1096" i="24"/>
  <c r="S1096" i="24"/>
  <c r="R1096" i="24"/>
  <c r="T1095" i="24"/>
  <c r="S1095" i="24"/>
  <c r="R1095" i="24"/>
  <c r="T1094" i="24"/>
  <c r="S1094" i="24"/>
  <c r="R1094" i="24"/>
  <c r="T1093" i="24"/>
  <c r="S1093" i="24"/>
  <c r="R1093" i="24"/>
  <c r="T1092" i="24"/>
  <c r="S1092" i="24"/>
  <c r="R1092" i="24"/>
  <c r="T1091" i="24"/>
  <c r="S1091" i="24"/>
  <c r="R1091" i="24"/>
  <c r="T1090" i="24"/>
  <c r="P1090" i="24" s="1"/>
  <c r="S1090" i="24"/>
  <c r="R1090" i="24"/>
  <c r="T1089" i="24"/>
  <c r="S1089" i="24"/>
  <c r="R1089" i="24"/>
  <c r="T1088" i="24"/>
  <c r="S1088" i="24"/>
  <c r="R1088" i="24"/>
  <c r="T1087" i="24"/>
  <c r="S1087" i="24"/>
  <c r="R1087" i="24"/>
  <c r="T1086" i="24"/>
  <c r="S1086" i="24"/>
  <c r="R1086" i="24"/>
  <c r="T1085" i="24"/>
  <c r="S1085" i="24"/>
  <c r="R1085" i="24"/>
  <c r="T1084" i="24"/>
  <c r="S1084" i="24"/>
  <c r="R1084" i="24"/>
  <c r="T1083" i="24"/>
  <c r="S1083" i="24"/>
  <c r="R1083" i="24"/>
  <c r="T1082" i="24"/>
  <c r="S1082" i="24"/>
  <c r="R1082" i="24"/>
  <c r="T1081" i="24"/>
  <c r="S1081" i="24"/>
  <c r="R1081" i="24"/>
  <c r="T1080" i="24"/>
  <c r="S1080" i="24"/>
  <c r="R1080" i="24"/>
  <c r="T1079" i="24"/>
  <c r="S1079" i="24"/>
  <c r="R1079" i="24"/>
  <c r="T1078" i="24"/>
  <c r="S1078" i="24"/>
  <c r="R1078" i="24"/>
  <c r="T1077" i="24"/>
  <c r="S1077" i="24"/>
  <c r="R1077" i="24"/>
  <c r="T1076" i="24"/>
  <c r="S1076" i="24"/>
  <c r="R1076" i="24"/>
  <c r="T1075" i="24"/>
  <c r="S1075" i="24"/>
  <c r="R1075" i="24"/>
  <c r="T1074" i="24"/>
  <c r="S1074" i="24"/>
  <c r="R1074" i="24"/>
  <c r="T1073" i="24"/>
  <c r="S1073" i="24"/>
  <c r="R1073" i="24"/>
  <c r="T1072" i="24"/>
  <c r="S1072" i="24"/>
  <c r="R1072" i="24"/>
  <c r="T1071" i="24"/>
  <c r="P1071" i="24" s="1"/>
  <c r="S1071" i="24"/>
  <c r="R1071" i="24"/>
  <c r="T1070" i="24"/>
  <c r="S1070" i="24"/>
  <c r="R1070" i="24"/>
  <c r="T1069" i="24"/>
  <c r="S1069" i="24"/>
  <c r="R1069" i="24"/>
  <c r="T1068" i="24"/>
  <c r="S1068" i="24"/>
  <c r="R1068" i="24"/>
  <c r="T1067" i="24"/>
  <c r="S1067" i="24"/>
  <c r="R1067" i="24"/>
  <c r="T1066" i="24"/>
  <c r="S1066" i="24"/>
  <c r="R1066" i="24"/>
  <c r="T1065" i="24"/>
  <c r="S1065" i="24"/>
  <c r="R1065" i="24"/>
  <c r="T1064" i="24"/>
  <c r="S1064" i="24"/>
  <c r="R1064" i="24"/>
  <c r="T1063" i="24"/>
  <c r="P1063" i="24" s="1"/>
  <c r="S1063" i="24"/>
  <c r="R1063" i="24"/>
  <c r="T1062" i="24"/>
  <c r="S1062" i="24"/>
  <c r="R1062" i="24"/>
  <c r="T1061" i="24"/>
  <c r="S1061" i="24"/>
  <c r="R1061" i="24"/>
  <c r="T1060" i="24"/>
  <c r="S1060" i="24"/>
  <c r="R1060" i="24"/>
  <c r="T1059" i="24"/>
  <c r="S1059" i="24"/>
  <c r="R1059" i="24"/>
  <c r="T1058" i="24"/>
  <c r="S1058" i="24"/>
  <c r="R1058" i="24"/>
  <c r="T1057" i="24"/>
  <c r="S1057" i="24"/>
  <c r="R1057" i="24"/>
  <c r="T1056" i="24"/>
  <c r="S1056" i="24"/>
  <c r="R1056" i="24"/>
  <c r="T1055" i="24"/>
  <c r="P1055" i="24" s="1"/>
  <c r="S1055" i="24"/>
  <c r="R1055" i="24"/>
  <c r="T1054" i="24"/>
  <c r="S1054" i="24"/>
  <c r="R1054" i="24"/>
  <c r="T1053" i="24"/>
  <c r="P1053" i="24" s="1"/>
  <c r="S1053" i="24"/>
  <c r="R1053" i="24"/>
  <c r="T1052" i="24"/>
  <c r="S1052" i="24"/>
  <c r="R1052" i="24"/>
  <c r="T1051" i="24"/>
  <c r="S1051" i="24"/>
  <c r="R1051" i="24"/>
  <c r="T1050" i="24"/>
  <c r="S1050" i="24"/>
  <c r="R1050" i="24"/>
  <c r="T1049" i="24"/>
  <c r="S1049" i="24"/>
  <c r="R1049" i="24"/>
  <c r="T1048" i="24"/>
  <c r="S1048" i="24"/>
  <c r="R1048" i="24"/>
  <c r="T1047" i="24"/>
  <c r="P1047" i="24" s="1"/>
  <c r="S1047" i="24"/>
  <c r="R1047" i="24"/>
  <c r="T1046" i="24"/>
  <c r="S1046" i="24"/>
  <c r="R1046" i="24"/>
  <c r="T1045" i="24"/>
  <c r="P1045" i="24" s="1"/>
  <c r="S1045" i="24"/>
  <c r="R1045" i="24"/>
  <c r="T1044" i="24"/>
  <c r="S1044" i="24"/>
  <c r="R1044" i="24"/>
  <c r="T1043" i="24"/>
  <c r="S1043" i="24"/>
  <c r="R1043" i="24"/>
  <c r="T1042" i="24"/>
  <c r="S1042" i="24"/>
  <c r="R1042" i="24"/>
  <c r="T1041" i="24"/>
  <c r="S1041" i="24"/>
  <c r="R1041" i="24"/>
  <c r="T1040" i="24"/>
  <c r="S1040" i="24"/>
  <c r="R1040" i="24"/>
  <c r="T1039" i="24"/>
  <c r="P1039" i="24" s="1"/>
  <c r="S1039" i="24"/>
  <c r="R1039" i="24"/>
  <c r="T1038" i="24"/>
  <c r="S1038" i="24"/>
  <c r="R1038" i="24"/>
  <c r="T1037" i="24"/>
  <c r="P1037" i="24" s="1"/>
  <c r="S1037" i="24"/>
  <c r="R1037" i="24"/>
  <c r="T1036" i="24"/>
  <c r="S1036" i="24"/>
  <c r="R1036" i="24"/>
  <c r="T1035" i="24"/>
  <c r="S1035" i="24"/>
  <c r="R1035" i="24"/>
  <c r="T1034" i="24"/>
  <c r="S1034" i="24"/>
  <c r="R1034" i="24"/>
  <c r="T1033" i="24"/>
  <c r="S1033" i="24"/>
  <c r="R1033" i="24"/>
  <c r="T1032" i="24"/>
  <c r="S1032" i="24"/>
  <c r="R1032" i="24"/>
  <c r="T1031" i="24"/>
  <c r="P1031" i="24" s="1"/>
  <c r="S1031" i="24"/>
  <c r="R1031" i="24"/>
  <c r="T1030" i="24"/>
  <c r="S1030" i="24"/>
  <c r="R1030" i="24"/>
  <c r="T1029" i="24"/>
  <c r="P1029" i="24" s="1"/>
  <c r="S1029" i="24"/>
  <c r="R1029" i="24"/>
  <c r="T1028" i="24"/>
  <c r="S1028" i="24"/>
  <c r="R1028" i="24"/>
  <c r="T1027" i="24"/>
  <c r="S1027" i="24"/>
  <c r="R1027" i="24"/>
  <c r="T1026" i="24"/>
  <c r="S1026" i="24"/>
  <c r="R1026" i="24"/>
  <c r="T1025" i="24"/>
  <c r="S1025" i="24"/>
  <c r="R1025" i="24"/>
  <c r="T1024" i="24"/>
  <c r="S1024" i="24"/>
  <c r="R1024" i="24"/>
  <c r="T1023" i="24"/>
  <c r="P1023" i="24" s="1"/>
  <c r="S1023" i="24"/>
  <c r="R1023" i="24"/>
  <c r="T1022" i="24"/>
  <c r="S1022" i="24"/>
  <c r="R1022" i="24"/>
  <c r="T1021" i="24"/>
  <c r="P1021" i="24" s="1"/>
  <c r="S1021" i="24"/>
  <c r="R1021" i="24"/>
  <c r="T1020" i="24"/>
  <c r="S1020" i="24"/>
  <c r="R1020" i="24"/>
  <c r="T1019" i="24"/>
  <c r="S1019" i="24"/>
  <c r="R1019" i="24"/>
  <c r="T1018" i="24"/>
  <c r="S1018" i="24"/>
  <c r="R1018" i="24"/>
  <c r="T1017" i="24"/>
  <c r="S1017" i="24"/>
  <c r="R1017" i="24"/>
  <c r="T1016" i="24"/>
  <c r="S1016" i="24"/>
  <c r="R1016" i="24"/>
  <c r="T1015" i="24"/>
  <c r="P1015" i="24" s="1"/>
  <c r="S1015" i="24"/>
  <c r="R1015" i="24"/>
  <c r="T1014" i="24"/>
  <c r="S1014" i="24"/>
  <c r="R1014" i="24"/>
  <c r="T1013" i="24"/>
  <c r="P1013" i="24" s="1"/>
  <c r="S1013" i="24"/>
  <c r="R1013" i="24"/>
  <c r="T1012" i="24"/>
  <c r="S1012" i="24"/>
  <c r="R1012" i="24"/>
  <c r="T1011" i="24"/>
  <c r="S1011" i="24"/>
  <c r="R1011" i="24"/>
  <c r="T1010" i="24"/>
  <c r="S1010" i="24"/>
  <c r="R1010" i="24"/>
  <c r="T1009" i="24"/>
  <c r="S1009" i="24"/>
  <c r="R1009" i="24"/>
  <c r="T1008" i="24"/>
  <c r="S1008" i="24"/>
  <c r="R1008" i="24"/>
  <c r="T1007" i="24"/>
  <c r="P1007" i="24" s="1"/>
  <c r="S1007" i="24"/>
  <c r="R1007" i="24"/>
  <c r="T1006" i="24"/>
  <c r="S1006" i="24"/>
  <c r="R1006" i="24"/>
  <c r="T1005" i="24"/>
  <c r="P1005" i="24" s="1"/>
  <c r="S1005" i="24"/>
  <c r="R1005" i="24"/>
  <c r="T1004" i="24"/>
  <c r="S1004" i="24"/>
  <c r="R1004" i="24"/>
  <c r="T1003" i="24"/>
  <c r="S1003" i="24"/>
  <c r="R1003" i="24"/>
  <c r="T1002" i="24"/>
  <c r="S1002" i="24"/>
  <c r="R1002" i="24"/>
  <c r="T1001" i="24"/>
  <c r="S1001" i="24"/>
  <c r="R1001" i="24"/>
  <c r="T1000" i="24"/>
  <c r="S1000" i="24"/>
  <c r="R1000" i="24"/>
  <c r="T999" i="24"/>
  <c r="P999" i="24" s="1"/>
  <c r="S999" i="24"/>
  <c r="R999" i="24"/>
  <c r="T998" i="24"/>
  <c r="S998" i="24"/>
  <c r="R998" i="24"/>
  <c r="T997" i="24"/>
  <c r="S997" i="24"/>
  <c r="R997" i="24"/>
  <c r="R875" i="24"/>
  <c r="R874" i="24"/>
  <c r="R873" i="24"/>
  <c r="T992" i="24"/>
  <c r="S992" i="24"/>
  <c r="R992" i="24"/>
  <c r="T991" i="24"/>
  <c r="S991" i="24"/>
  <c r="R991" i="24"/>
  <c r="T990" i="24"/>
  <c r="S990" i="24"/>
  <c r="R990" i="24"/>
  <c r="T989" i="24"/>
  <c r="S989" i="24"/>
  <c r="R989" i="24"/>
  <c r="T988" i="24"/>
  <c r="S988" i="24"/>
  <c r="R988" i="24"/>
  <c r="T987" i="24"/>
  <c r="S987" i="24"/>
  <c r="R987" i="24"/>
  <c r="T986" i="24"/>
  <c r="S986" i="24"/>
  <c r="R986" i="24"/>
  <c r="T985" i="24"/>
  <c r="S985" i="24"/>
  <c r="R985" i="24"/>
  <c r="T984" i="24"/>
  <c r="S984" i="24"/>
  <c r="R984" i="24"/>
  <c r="T983" i="24"/>
  <c r="S983" i="24"/>
  <c r="R983" i="24"/>
  <c r="T982" i="24"/>
  <c r="S982" i="24"/>
  <c r="R982" i="24"/>
  <c r="T981" i="24"/>
  <c r="S981" i="24"/>
  <c r="R981" i="24"/>
  <c r="T980" i="24"/>
  <c r="S980" i="24"/>
  <c r="R980" i="24"/>
  <c r="T979" i="24"/>
  <c r="S979" i="24"/>
  <c r="R979" i="24"/>
  <c r="T978" i="24"/>
  <c r="S978" i="24"/>
  <c r="R978" i="24"/>
  <c r="T977" i="24"/>
  <c r="S977" i="24"/>
  <c r="R977" i="24"/>
  <c r="T976" i="24"/>
  <c r="S976" i="24"/>
  <c r="R976" i="24"/>
  <c r="T975" i="24"/>
  <c r="S975" i="24"/>
  <c r="R975" i="24"/>
  <c r="T974" i="24"/>
  <c r="S974" i="24"/>
  <c r="R974" i="24"/>
  <c r="T973" i="24"/>
  <c r="S973" i="24"/>
  <c r="R973" i="24"/>
  <c r="T972" i="24"/>
  <c r="S972" i="24"/>
  <c r="R972" i="24"/>
  <c r="T971" i="24"/>
  <c r="S971" i="24"/>
  <c r="R971" i="24"/>
  <c r="T970" i="24"/>
  <c r="S970" i="24"/>
  <c r="R970" i="24"/>
  <c r="T969" i="24"/>
  <c r="S969" i="24"/>
  <c r="R969" i="24"/>
  <c r="T968" i="24"/>
  <c r="S968" i="24"/>
  <c r="R968" i="24"/>
  <c r="T967" i="24"/>
  <c r="S967" i="24"/>
  <c r="R967" i="24"/>
  <c r="T966" i="24"/>
  <c r="S966" i="24"/>
  <c r="R966" i="24"/>
  <c r="T965" i="24"/>
  <c r="S965" i="24"/>
  <c r="R965" i="24"/>
  <c r="T964" i="24"/>
  <c r="S964" i="24"/>
  <c r="R964" i="24"/>
  <c r="T963" i="24"/>
  <c r="S963" i="24"/>
  <c r="R963" i="24"/>
  <c r="T962" i="24"/>
  <c r="S962" i="24"/>
  <c r="R962" i="24"/>
  <c r="T961" i="24"/>
  <c r="S961" i="24"/>
  <c r="R961" i="24"/>
  <c r="T960" i="24"/>
  <c r="S960" i="24"/>
  <c r="R960" i="24"/>
  <c r="T959" i="24"/>
  <c r="S959" i="24"/>
  <c r="R959" i="24"/>
  <c r="T958" i="24"/>
  <c r="S958" i="24"/>
  <c r="R958" i="24"/>
  <c r="T957" i="24"/>
  <c r="S957" i="24"/>
  <c r="R957" i="24"/>
  <c r="T956" i="24"/>
  <c r="S956" i="24"/>
  <c r="R956" i="24"/>
  <c r="T955" i="24"/>
  <c r="S955" i="24"/>
  <c r="R955" i="24"/>
  <c r="T954" i="24"/>
  <c r="S954" i="24"/>
  <c r="R954" i="24"/>
  <c r="T953" i="24"/>
  <c r="S953" i="24"/>
  <c r="R953" i="24"/>
  <c r="T952" i="24"/>
  <c r="S952" i="24"/>
  <c r="R952" i="24"/>
  <c r="T951" i="24"/>
  <c r="S951" i="24"/>
  <c r="R951" i="24"/>
  <c r="T950" i="24"/>
  <c r="S950" i="24"/>
  <c r="R950" i="24"/>
  <c r="T949" i="24"/>
  <c r="S949" i="24"/>
  <c r="R949" i="24"/>
  <c r="T948" i="24"/>
  <c r="S948" i="24"/>
  <c r="R948" i="24"/>
  <c r="T947" i="24"/>
  <c r="S947" i="24"/>
  <c r="R947" i="24"/>
  <c r="T946" i="24"/>
  <c r="S946" i="24"/>
  <c r="R946" i="24"/>
  <c r="T945" i="24"/>
  <c r="S945" i="24"/>
  <c r="R945" i="24"/>
  <c r="T944" i="24"/>
  <c r="S944" i="24"/>
  <c r="R944" i="24"/>
  <c r="T943" i="24"/>
  <c r="S943" i="24"/>
  <c r="R943" i="24"/>
  <c r="T942" i="24"/>
  <c r="S942" i="24"/>
  <c r="R942" i="24"/>
  <c r="T941" i="24"/>
  <c r="S941" i="24"/>
  <c r="R941" i="24"/>
  <c r="T940" i="24"/>
  <c r="S940" i="24"/>
  <c r="R940" i="24"/>
  <c r="T939" i="24"/>
  <c r="S939" i="24"/>
  <c r="R939" i="24"/>
  <c r="T938" i="24"/>
  <c r="S938" i="24"/>
  <c r="R938" i="24"/>
  <c r="T937" i="24"/>
  <c r="S937" i="24"/>
  <c r="R937" i="24"/>
  <c r="T936" i="24"/>
  <c r="S936" i="24"/>
  <c r="R936" i="24"/>
  <c r="T935" i="24"/>
  <c r="S935" i="24"/>
  <c r="R935" i="24"/>
  <c r="T934" i="24"/>
  <c r="S934" i="24"/>
  <c r="R934" i="24"/>
  <c r="T933" i="24"/>
  <c r="S933" i="24"/>
  <c r="R933" i="24"/>
  <c r="T932" i="24"/>
  <c r="S932" i="24"/>
  <c r="R932" i="24"/>
  <c r="T931" i="24"/>
  <c r="S931" i="24"/>
  <c r="R931" i="24"/>
  <c r="T930" i="24"/>
  <c r="S930" i="24"/>
  <c r="R930" i="24"/>
  <c r="T929" i="24"/>
  <c r="S929" i="24"/>
  <c r="R929" i="24"/>
  <c r="T928" i="24"/>
  <c r="S928" i="24"/>
  <c r="R928" i="24"/>
  <c r="T927" i="24"/>
  <c r="S927" i="24"/>
  <c r="R927" i="24"/>
  <c r="T926" i="24"/>
  <c r="S926" i="24"/>
  <c r="R926" i="24"/>
  <c r="T925" i="24"/>
  <c r="S925" i="24"/>
  <c r="R925" i="24"/>
  <c r="T924" i="24"/>
  <c r="S924" i="24"/>
  <c r="R924" i="24"/>
  <c r="T923" i="24"/>
  <c r="S923" i="24"/>
  <c r="R923" i="24"/>
  <c r="T922" i="24"/>
  <c r="S922" i="24"/>
  <c r="R922" i="24"/>
  <c r="T921" i="24"/>
  <c r="S921" i="24"/>
  <c r="R921" i="24"/>
  <c r="T920" i="24"/>
  <c r="S920" i="24"/>
  <c r="R920" i="24"/>
  <c r="T919" i="24"/>
  <c r="S919" i="24"/>
  <c r="R919" i="24"/>
  <c r="T918" i="24"/>
  <c r="S918" i="24"/>
  <c r="R918" i="24"/>
  <c r="T917" i="24"/>
  <c r="S917" i="24"/>
  <c r="R917" i="24"/>
  <c r="T916" i="24"/>
  <c r="S916" i="24"/>
  <c r="R916" i="24"/>
  <c r="T915" i="24"/>
  <c r="S915" i="24"/>
  <c r="R915" i="24"/>
  <c r="T914" i="24"/>
  <c r="S914" i="24"/>
  <c r="R914" i="24"/>
  <c r="T913" i="24"/>
  <c r="S913" i="24"/>
  <c r="R913" i="24"/>
  <c r="T912" i="24"/>
  <c r="S912" i="24"/>
  <c r="R912" i="24"/>
  <c r="T911" i="24"/>
  <c r="S911" i="24"/>
  <c r="R911" i="24"/>
  <c r="T910" i="24"/>
  <c r="S910" i="24"/>
  <c r="R910" i="24"/>
  <c r="T909" i="24"/>
  <c r="S909" i="24"/>
  <c r="R909" i="24"/>
  <c r="T908" i="24"/>
  <c r="S908" i="24"/>
  <c r="R908" i="24"/>
  <c r="T907" i="24"/>
  <c r="S907" i="24"/>
  <c r="R907" i="24"/>
  <c r="T906" i="24"/>
  <c r="S906" i="24"/>
  <c r="R906" i="24"/>
  <c r="T905" i="24"/>
  <c r="S905" i="24"/>
  <c r="R905" i="24"/>
  <c r="T904" i="24"/>
  <c r="S904" i="24"/>
  <c r="R904" i="24"/>
  <c r="T903" i="24"/>
  <c r="S903" i="24"/>
  <c r="R903" i="24"/>
  <c r="T902" i="24"/>
  <c r="S902" i="24"/>
  <c r="R902" i="24"/>
  <c r="T901" i="24"/>
  <c r="S901" i="24"/>
  <c r="R901" i="24"/>
  <c r="T900" i="24"/>
  <c r="S900" i="24"/>
  <c r="R900" i="24"/>
  <c r="T899" i="24"/>
  <c r="S899" i="24"/>
  <c r="R899" i="24"/>
  <c r="T898" i="24"/>
  <c r="S898" i="24"/>
  <c r="R898" i="24"/>
  <c r="T897" i="24"/>
  <c r="S897" i="24"/>
  <c r="R897" i="24"/>
  <c r="T896" i="24"/>
  <c r="S896" i="24"/>
  <c r="R896" i="24"/>
  <c r="T895" i="24"/>
  <c r="S895" i="24"/>
  <c r="R895" i="24"/>
  <c r="T894" i="24"/>
  <c r="S894" i="24"/>
  <c r="R894" i="24"/>
  <c r="T893" i="24"/>
  <c r="S893" i="24"/>
  <c r="R893" i="24"/>
  <c r="T892" i="24"/>
  <c r="S892" i="24"/>
  <c r="R892" i="24"/>
  <c r="T891" i="24"/>
  <c r="S891" i="24"/>
  <c r="R891" i="24"/>
  <c r="T890" i="24"/>
  <c r="S890" i="24"/>
  <c r="R890" i="24"/>
  <c r="T889" i="24"/>
  <c r="S889" i="24"/>
  <c r="R889" i="24"/>
  <c r="T888" i="24"/>
  <c r="S888" i="24"/>
  <c r="R888" i="24"/>
  <c r="T887" i="24"/>
  <c r="S887" i="24"/>
  <c r="R887" i="24"/>
  <c r="T886" i="24"/>
  <c r="S886" i="24"/>
  <c r="R886" i="24"/>
  <c r="T885" i="24"/>
  <c r="S885" i="24"/>
  <c r="R885" i="24"/>
  <c r="T884" i="24"/>
  <c r="S884" i="24"/>
  <c r="R884" i="24"/>
  <c r="T883" i="24"/>
  <c r="S883" i="24"/>
  <c r="R883" i="24"/>
  <c r="T882" i="24"/>
  <c r="S882" i="24"/>
  <c r="R882" i="24"/>
  <c r="T881" i="24"/>
  <c r="S881" i="24"/>
  <c r="R881" i="24"/>
  <c r="T880" i="24"/>
  <c r="S880" i="24"/>
  <c r="R880" i="24"/>
  <c r="T879" i="24"/>
  <c r="S879" i="24"/>
  <c r="R879" i="24"/>
  <c r="T878" i="24"/>
  <c r="S878" i="24"/>
  <c r="R878" i="24"/>
  <c r="T877" i="24"/>
  <c r="S877" i="24"/>
  <c r="R877" i="24"/>
  <c r="T876" i="24"/>
  <c r="S876" i="24"/>
  <c r="R876" i="24"/>
  <c r="T875" i="24"/>
  <c r="S875" i="24"/>
  <c r="T874" i="24"/>
  <c r="S874" i="24"/>
  <c r="T873" i="24"/>
  <c r="S873" i="24"/>
  <c r="T753" i="24"/>
  <c r="T752" i="24"/>
  <c r="T750" i="24"/>
  <c r="T749" i="24"/>
  <c r="R751" i="24"/>
  <c r="R750" i="24"/>
  <c r="R749" i="24"/>
  <c r="T868" i="24"/>
  <c r="S868" i="24"/>
  <c r="R868" i="24"/>
  <c r="T867" i="24"/>
  <c r="S867" i="24"/>
  <c r="R867" i="24"/>
  <c r="T866" i="24"/>
  <c r="S866" i="24"/>
  <c r="R866" i="24"/>
  <c r="T865" i="24"/>
  <c r="S865" i="24"/>
  <c r="R865" i="24"/>
  <c r="T864" i="24"/>
  <c r="S864" i="24"/>
  <c r="R864" i="24"/>
  <c r="T863" i="24"/>
  <c r="S863" i="24"/>
  <c r="R863" i="24"/>
  <c r="T862" i="24"/>
  <c r="S862" i="24"/>
  <c r="R862" i="24"/>
  <c r="T861" i="24"/>
  <c r="S861" i="24"/>
  <c r="R861" i="24"/>
  <c r="T860" i="24"/>
  <c r="S860" i="24"/>
  <c r="R860" i="24"/>
  <c r="T859" i="24"/>
  <c r="S859" i="24"/>
  <c r="R859" i="24"/>
  <c r="T858" i="24"/>
  <c r="S858" i="24"/>
  <c r="R858" i="24"/>
  <c r="T857" i="24"/>
  <c r="S857" i="24"/>
  <c r="R857" i="24"/>
  <c r="T856" i="24"/>
  <c r="S856" i="24"/>
  <c r="R856" i="24"/>
  <c r="T855" i="24"/>
  <c r="S855" i="24"/>
  <c r="R855" i="24"/>
  <c r="T854" i="24"/>
  <c r="S854" i="24"/>
  <c r="R854" i="24"/>
  <c r="T853" i="24"/>
  <c r="S853" i="24"/>
  <c r="R853" i="24"/>
  <c r="T852" i="24"/>
  <c r="S852" i="24"/>
  <c r="R852" i="24"/>
  <c r="T851" i="24"/>
  <c r="S851" i="24"/>
  <c r="R851" i="24"/>
  <c r="T850" i="24"/>
  <c r="S850" i="24"/>
  <c r="R850" i="24"/>
  <c r="T849" i="24"/>
  <c r="S849" i="24"/>
  <c r="R849" i="24"/>
  <c r="T848" i="24"/>
  <c r="S848" i="24"/>
  <c r="R848" i="24"/>
  <c r="T847" i="24"/>
  <c r="S847" i="24"/>
  <c r="R847" i="24"/>
  <c r="T846" i="24"/>
  <c r="S846" i="24"/>
  <c r="R846" i="24"/>
  <c r="T845" i="24"/>
  <c r="S845" i="24"/>
  <c r="R845" i="24"/>
  <c r="T844" i="24"/>
  <c r="S844" i="24"/>
  <c r="R844" i="24"/>
  <c r="T843" i="24"/>
  <c r="S843" i="24"/>
  <c r="R843" i="24"/>
  <c r="T842" i="24"/>
  <c r="S842" i="24"/>
  <c r="R842" i="24"/>
  <c r="T841" i="24"/>
  <c r="S841" i="24"/>
  <c r="R841" i="24"/>
  <c r="T840" i="24"/>
  <c r="S840" i="24"/>
  <c r="R840" i="24"/>
  <c r="T839" i="24"/>
  <c r="S839" i="24"/>
  <c r="R839" i="24"/>
  <c r="T838" i="24"/>
  <c r="S838" i="24"/>
  <c r="R838" i="24"/>
  <c r="T837" i="24"/>
  <c r="S837" i="24"/>
  <c r="R837" i="24"/>
  <c r="T836" i="24"/>
  <c r="S836" i="24"/>
  <c r="R836" i="24"/>
  <c r="T835" i="24"/>
  <c r="S835" i="24"/>
  <c r="R835" i="24"/>
  <c r="T834" i="24"/>
  <c r="S834" i="24"/>
  <c r="R834" i="24"/>
  <c r="T833" i="24"/>
  <c r="S833" i="24"/>
  <c r="R833" i="24"/>
  <c r="T832" i="24"/>
  <c r="S832" i="24"/>
  <c r="R832" i="24"/>
  <c r="T831" i="24"/>
  <c r="S831" i="24"/>
  <c r="R831" i="24"/>
  <c r="T830" i="24"/>
  <c r="S830" i="24"/>
  <c r="R830" i="24"/>
  <c r="T829" i="24"/>
  <c r="S829" i="24"/>
  <c r="R829" i="24"/>
  <c r="T828" i="24"/>
  <c r="S828" i="24"/>
  <c r="R828" i="24"/>
  <c r="T827" i="24"/>
  <c r="S827" i="24"/>
  <c r="R827" i="24"/>
  <c r="T826" i="24"/>
  <c r="S826" i="24"/>
  <c r="R826" i="24"/>
  <c r="T825" i="24"/>
  <c r="S825" i="24"/>
  <c r="R825" i="24"/>
  <c r="T824" i="24"/>
  <c r="S824" i="24"/>
  <c r="R824" i="24"/>
  <c r="T823" i="24"/>
  <c r="S823" i="24"/>
  <c r="R823" i="24"/>
  <c r="T822" i="24"/>
  <c r="S822" i="24"/>
  <c r="R822" i="24"/>
  <c r="T821" i="24"/>
  <c r="S821" i="24"/>
  <c r="R821" i="24"/>
  <c r="T820" i="24"/>
  <c r="S820" i="24"/>
  <c r="R820" i="24"/>
  <c r="T819" i="24"/>
  <c r="S819" i="24"/>
  <c r="R819" i="24"/>
  <c r="T818" i="24"/>
  <c r="S818" i="24"/>
  <c r="R818" i="24"/>
  <c r="T817" i="24"/>
  <c r="S817" i="24"/>
  <c r="R817" i="24"/>
  <c r="T816" i="24"/>
  <c r="S816" i="24"/>
  <c r="R816" i="24"/>
  <c r="T815" i="24"/>
  <c r="S815" i="24"/>
  <c r="R815" i="24"/>
  <c r="T814" i="24"/>
  <c r="S814" i="24"/>
  <c r="R814" i="24"/>
  <c r="T813" i="24"/>
  <c r="S813" i="24"/>
  <c r="R813" i="24"/>
  <c r="T812" i="24"/>
  <c r="S812" i="24"/>
  <c r="R812" i="24"/>
  <c r="T811" i="24"/>
  <c r="S811" i="24"/>
  <c r="R811" i="24"/>
  <c r="T810" i="24"/>
  <c r="S810" i="24"/>
  <c r="R810" i="24"/>
  <c r="T809" i="24"/>
  <c r="S809" i="24"/>
  <c r="R809" i="24"/>
  <c r="T808" i="24"/>
  <c r="S808" i="24"/>
  <c r="R808" i="24"/>
  <c r="T807" i="24"/>
  <c r="S807" i="24"/>
  <c r="R807" i="24"/>
  <c r="T806" i="24"/>
  <c r="S806" i="24"/>
  <c r="R806" i="24"/>
  <c r="T805" i="24"/>
  <c r="S805" i="24"/>
  <c r="R805" i="24"/>
  <c r="T804" i="24"/>
  <c r="S804" i="24"/>
  <c r="R804" i="24"/>
  <c r="T803" i="24"/>
  <c r="S803" i="24"/>
  <c r="R803" i="24"/>
  <c r="T802" i="24"/>
  <c r="S802" i="24"/>
  <c r="R802" i="24"/>
  <c r="T801" i="24"/>
  <c r="S801" i="24"/>
  <c r="R801" i="24"/>
  <c r="T800" i="24"/>
  <c r="S800" i="24"/>
  <c r="R800" i="24"/>
  <c r="T799" i="24"/>
  <c r="S799" i="24"/>
  <c r="R799" i="24"/>
  <c r="T798" i="24"/>
  <c r="S798" i="24"/>
  <c r="R798" i="24"/>
  <c r="T797" i="24"/>
  <c r="S797" i="24"/>
  <c r="R797" i="24"/>
  <c r="T796" i="24"/>
  <c r="S796" i="24"/>
  <c r="R796" i="24"/>
  <c r="T795" i="24"/>
  <c r="S795" i="24"/>
  <c r="R795" i="24"/>
  <c r="T794" i="24"/>
  <c r="S794" i="24"/>
  <c r="R794" i="24"/>
  <c r="T793" i="24"/>
  <c r="S793" i="24"/>
  <c r="R793" i="24"/>
  <c r="T792" i="24"/>
  <c r="S792" i="24"/>
  <c r="R792" i="24"/>
  <c r="T791" i="24"/>
  <c r="S791" i="24"/>
  <c r="R791" i="24"/>
  <c r="T790" i="24"/>
  <c r="S790" i="24"/>
  <c r="R790" i="24"/>
  <c r="T789" i="24"/>
  <c r="S789" i="24"/>
  <c r="R789" i="24"/>
  <c r="T788" i="24"/>
  <c r="S788" i="24"/>
  <c r="R788" i="24"/>
  <c r="T787" i="24"/>
  <c r="S787" i="24"/>
  <c r="R787" i="24"/>
  <c r="T786" i="24"/>
  <c r="S786" i="24"/>
  <c r="R786" i="24"/>
  <c r="T785" i="24"/>
  <c r="S785" i="24"/>
  <c r="R785" i="24"/>
  <c r="T784" i="24"/>
  <c r="S784" i="24"/>
  <c r="R784" i="24"/>
  <c r="T783" i="24"/>
  <c r="S783" i="24"/>
  <c r="R783" i="24"/>
  <c r="T782" i="24"/>
  <c r="S782" i="24"/>
  <c r="R782" i="24"/>
  <c r="T781" i="24"/>
  <c r="S781" i="24"/>
  <c r="R781" i="24"/>
  <c r="T780" i="24"/>
  <c r="S780" i="24"/>
  <c r="R780" i="24"/>
  <c r="T779" i="24"/>
  <c r="S779" i="24"/>
  <c r="R779" i="24"/>
  <c r="T778" i="24"/>
  <c r="S778" i="24"/>
  <c r="R778" i="24"/>
  <c r="T777" i="24"/>
  <c r="S777" i="24"/>
  <c r="R777" i="24"/>
  <c r="T776" i="24"/>
  <c r="S776" i="24"/>
  <c r="R776" i="24"/>
  <c r="T775" i="24"/>
  <c r="S775" i="24"/>
  <c r="R775" i="24"/>
  <c r="T774" i="24"/>
  <c r="S774" i="24"/>
  <c r="R774" i="24"/>
  <c r="T773" i="24"/>
  <c r="S773" i="24"/>
  <c r="R773" i="24"/>
  <c r="T772" i="24"/>
  <c r="S772" i="24"/>
  <c r="R772" i="24"/>
  <c r="T771" i="24"/>
  <c r="S771" i="24"/>
  <c r="R771" i="24"/>
  <c r="T770" i="24"/>
  <c r="S770" i="24"/>
  <c r="R770" i="24"/>
  <c r="T769" i="24"/>
  <c r="S769" i="24"/>
  <c r="R769" i="24"/>
  <c r="T768" i="24"/>
  <c r="S768" i="24"/>
  <c r="R768" i="24"/>
  <c r="T767" i="24"/>
  <c r="S767" i="24"/>
  <c r="R767" i="24"/>
  <c r="T766" i="24"/>
  <c r="S766" i="24"/>
  <c r="R766" i="24"/>
  <c r="T765" i="24"/>
  <c r="S765" i="24"/>
  <c r="R765" i="24"/>
  <c r="T764" i="24"/>
  <c r="S764" i="24"/>
  <c r="R764" i="24"/>
  <c r="T763" i="24"/>
  <c r="S763" i="24"/>
  <c r="R763" i="24"/>
  <c r="T762" i="24"/>
  <c r="S762" i="24"/>
  <c r="R762" i="24"/>
  <c r="T761" i="24"/>
  <c r="S761" i="24"/>
  <c r="R761" i="24"/>
  <c r="T760" i="24"/>
  <c r="S760" i="24"/>
  <c r="R760" i="24"/>
  <c r="T759" i="24"/>
  <c r="S759" i="24"/>
  <c r="R759" i="24"/>
  <c r="T758" i="24"/>
  <c r="S758" i="24"/>
  <c r="R758" i="24"/>
  <c r="T757" i="24"/>
  <c r="S757" i="24"/>
  <c r="R757" i="24"/>
  <c r="T756" i="24"/>
  <c r="S756" i="24"/>
  <c r="R756" i="24"/>
  <c r="T755" i="24"/>
  <c r="S755" i="24"/>
  <c r="R755" i="24"/>
  <c r="T754" i="24"/>
  <c r="S754" i="24"/>
  <c r="R754" i="24"/>
  <c r="S753" i="24"/>
  <c r="R753" i="24"/>
  <c r="S752" i="24"/>
  <c r="R752" i="24"/>
  <c r="T751" i="24"/>
  <c r="S751" i="24"/>
  <c r="S750" i="24"/>
  <c r="S749" i="24"/>
  <c r="R627" i="24"/>
  <c r="R626" i="24"/>
  <c r="R625" i="24"/>
  <c r="R742" i="24"/>
  <c r="R741" i="24"/>
  <c r="R740" i="24"/>
  <c r="R739" i="24"/>
  <c r="T626" i="24"/>
  <c r="T625" i="24"/>
  <c r="S626" i="24"/>
  <c r="S625" i="24"/>
  <c r="T744" i="24"/>
  <c r="S744" i="24"/>
  <c r="R744" i="24"/>
  <c r="T743" i="24"/>
  <c r="S743" i="24"/>
  <c r="R743" i="24"/>
  <c r="T742" i="24"/>
  <c r="S742" i="24"/>
  <c r="T741" i="24"/>
  <c r="S741" i="24"/>
  <c r="T740" i="24"/>
  <c r="S740" i="24"/>
  <c r="T739" i="24"/>
  <c r="S739" i="24"/>
  <c r="T738" i="24"/>
  <c r="S738" i="24"/>
  <c r="R738" i="24"/>
  <c r="T737" i="24"/>
  <c r="S737" i="24"/>
  <c r="R737" i="24"/>
  <c r="T736" i="24"/>
  <c r="S736" i="24"/>
  <c r="R736" i="24"/>
  <c r="T735" i="24"/>
  <c r="S735" i="24"/>
  <c r="R735" i="24"/>
  <c r="T734" i="24"/>
  <c r="S734" i="24"/>
  <c r="R734" i="24"/>
  <c r="T733" i="24"/>
  <c r="S733" i="24"/>
  <c r="R733" i="24"/>
  <c r="T732" i="24"/>
  <c r="S732" i="24"/>
  <c r="R732" i="24"/>
  <c r="T731" i="24"/>
  <c r="S731" i="24"/>
  <c r="R731" i="24"/>
  <c r="T730" i="24"/>
  <c r="S730" i="24"/>
  <c r="R730" i="24"/>
  <c r="T729" i="24"/>
  <c r="S729" i="24"/>
  <c r="R729" i="24"/>
  <c r="T728" i="24"/>
  <c r="S728" i="24"/>
  <c r="R728" i="24"/>
  <c r="T727" i="24"/>
  <c r="S727" i="24"/>
  <c r="R727" i="24"/>
  <c r="T726" i="24"/>
  <c r="S726" i="24"/>
  <c r="R726" i="24"/>
  <c r="T725" i="24"/>
  <c r="S725" i="24"/>
  <c r="R725" i="24"/>
  <c r="T724" i="24"/>
  <c r="S724" i="24"/>
  <c r="R724" i="24"/>
  <c r="T723" i="24"/>
  <c r="S723" i="24"/>
  <c r="R723" i="24"/>
  <c r="T722" i="24"/>
  <c r="S722" i="24"/>
  <c r="R722" i="24"/>
  <c r="T721" i="24"/>
  <c r="S721" i="24"/>
  <c r="R721" i="24"/>
  <c r="T720" i="24"/>
  <c r="S720" i="24"/>
  <c r="R720" i="24"/>
  <c r="T719" i="24"/>
  <c r="S719" i="24"/>
  <c r="R719" i="24"/>
  <c r="T718" i="24"/>
  <c r="S718" i="24"/>
  <c r="R718" i="24"/>
  <c r="T717" i="24"/>
  <c r="S717" i="24"/>
  <c r="R717" i="24"/>
  <c r="T716" i="24"/>
  <c r="S716" i="24"/>
  <c r="R716" i="24"/>
  <c r="T715" i="24"/>
  <c r="S715" i="24"/>
  <c r="R715" i="24"/>
  <c r="T714" i="24"/>
  <c r="S714" i="24"/>
  <c r="R714" i="24"/>
  <c r="T713" i="24"/>
  <c r="S713" i="24"/>
  <c r="R713" i="24"/>
  <c r="T712" i="24"/>
  <c r="S712" i="24"/>
  <c r="R712" i="24"/>
  <c r="T711" i="24"/>
  <c r="S711" i="24"/>
  <c r="R711" i="24"/>
  <c r="T710" i="24"/>
  <c r="S710" i="24"/>
  <c r="R710" i="24"/>
  <c r="T709" i="24"/>
  <c r="S709" i="24"/>
  <c r="R709" i="24"/>
  <c r="T708" i="24"/>
  <c r="S708" i="24"/>
  <c r="R708" i="24"/>
  <c r="T707" i="24"/>
  <c r="S707" i="24"/>
  <c r="R707" i="24"/>
  <c r="T706" i="24"/>
  <c r="S706" i="24"/>
  <c r="R706" i="24"/>
  <c r="T705" i="24"/>
  <c r="S705" i="24"/>
  <c r="R705" i="24"/>
  <c r="T704" i="24"/>
  <c r="S704" i="24"/>
  <c r="R704" i="24"/>
  <c r="T703" i="24"/>
  <c r="S703" i="24"/>
  <c r="R703" i="24"/>
  <c r="T702" i="24"/>
  <c r="S702" i="24"/>
  <c r="R702" i="24"/>
  <c r="T701" i="24"/>
  <c r="S701" i="24"/>
  <c r="R701" i="24"/>
  <c r="T700" i="24"/>
  <c r="S700" i="24"/>
  <c r="R700" i="24"/>
  <c r="T699" i="24"/>
  <c r="S699" i="24"/>
  <c r="R699" i="24"/>
  <c r="T698" i="24"/>
  <c r="S698" i="24"/>
  <c r="R698" i="24"/>
  <c r="T697" i="24"/>
  <c r="S697" i="24"/>
  <c r="R697" i="24"/>
  <c r="T696" i="24"/>
  <c r="S696" i="24"/>
  <c r="R696" i="24"/>
  <c r="T695" i="24"/>
  <c r="S695" i="24"/>
  <c r="R695" i="24"/>
  <c r="T694" i="24"/>
  <c r="S694" i="24"/>
  <c r="R694" i="24"/>
  <c r="T693" i="24"/>
  <c r="S693" i="24"/>
  <c r="R693" i="24"/>
  <c r="T692" i="24"/>
  <c r="S692" i="24"/>
  <c r="R692" i="24"/>
  <c r="T691" i="24"/>
  <c r="S691" i="24"/>
  <c r="R691" i="24"/>
  <c r="T690" i="24"/>
  <c r="S690" i="24"/>
  <c r="R690" i="24"/>
  <c r="T689" i="24"/>
  <c r="S689" i="24"/>
  <c r="R689" i="24"/>
  <c r="T688" i="24"/>
  <c r="S688" i="24"/>
  <c r="R688" i="24"/>
  <c r="T687" i="24"/>
  <c r="S687" i="24"/>
  <c r="R687" i="24"/>
  <c r="T686" i="24"/>
  <c r="S686" i="24"/>
  <c r="R686" i="24"/>
  <c r="T685" i="24"/>
  <c r="S685" i="24"/>
  <c r="R685" i="24"/>
  <c r="T684" i="24"/>
  <c r="S684" i="24"/>
  <c r="R684" i="24"/>
  <c r="T683" i="24"/>
  <c r="S683" i="24"/>
  <c r="R683" i="24"/>
  <c r="T682" i="24"/>
  <c r="S682" i="24"/>
  <c r="R682" i="24"/>
  <c r="T681" i="24"/>
  <c r="S681" i="24"/>
  <c r="R681" i="24"/>
  <c r="T680" i="24"/>
  <c r="S680" i="24"/>
  <c r="R680" i="24"/>
  <c r="T679" i="24"/>
  <c r="S679" i="24"/>
  <c r="R679" i="24"/>
  <c r="T678" i="24"/>
  <c r="S678" i="24"/>
  <c r="R678" i="24"/>
  <c r="T677" i="24"/>
  <c r="S677" i="24"/>
  <c r="R677" i="24"/>
  <c r="T676" i="24"/>
  <c r="S676" i="24"/>
  <c r="R676" i="24"/>
  <c r="T675" i="24"/>
  <c r="S675" i="24"/>
  <c r="R675" i="24"/>
  <c r="T674" i="24"/>
  <c r="S674" i="24"/>
  <c r="R674" i="24"/>
  <c r="T673" i="24"/>
  <c r="S673" i="24"/>
  <c r="R673" i="24"/>
  <c r="T672" i="24"/>
  <c r="S672" i="24"/>
  <c r="R672" i="24"/>
  <c r="T671" i="24"/>
  <c r="S671" i="24"/>
  <c r="R671" i="24"/>
  <c r="T670" i="24"/>
  <c r="S670" i="24"/>
  <c r="R670" i="24"/>
  <c r="T669" i="24"/>
  <c r="S669" i="24"/>
  <c r="R669" i="24"/>
  <c r="T668" i="24"/>
  <c r="S668" i="24"/>
  <c r="R668" i="24"/>
  <c r="T667" i="24"/>
  <c r="S667" i="24"/>
  <c r="R667" i="24"/>
  <c r="T666" i="24"/>
  <c r="S666" i="24"/>
  <c r="R666" i="24"/>
  <c r="T665" i="24"/>
  <c r="S665" i="24"/>
  <c r="R665" i="24"/>
  <c r="T664" i="24"/>
  <c r="S664" i="24"/>
  <c r="R664" i="24"/>
  <c r="T663" i="24"/>
  <c r="S663" i="24"/>
  <c r="R663" i="24"/>
  <c r="T662" i="24"/>
  <c r="S662" i="24"/>
  <c r="R662" i="24"/>
  <c r="T661" i="24"/>
  <c r="S661" i="24"/>
  <c r="R661" i="24"/>
  <c r="T660" i="24"/>
  <c r="S660" i="24"/>
  <c r="R660" i="24"/>
  <c r="T659" i="24"/>
  <c r="S659" i="24"/>
  <c r="R659" i="24"/>
  <c r="T658" i="24"/>
  <c r="S658" i="24"/>
  <c r="R658" i="24"/>
  <c r="T657" i="24"/>
  <c r="S657" i="24"/>
  <c r="R657" i="24"/>
  <c r="T656" i="24"/>
  <c r="S656" i="24"/>
  <c r="R656" i="24"/>
  <c r="T655" i="24"/>
  <c r="S655" i="24"/>
  <c r="R655" i="24"/>
  <c r="T654" i="24"/>
  <c r="S654" i="24"/>
  <c r="R654" i="24"/>
  <c r="T653" i="24"/>
  <c r="S653" i="24"/>
  <c r="R653" i="24"/>
  <c r="T652" i="24"/>
  <c r="S652" i="24"/>
  <c r="R652" i="24"/>
  <c r="T651" i="24"/>
  <c r="S651" i="24"/>
  <c r="R651" i="24"/>
  <c r="T650" i="24"/>
  <c r="S650" i="24"/>
  <c r="R650" i="24"/>
  <c r="T649" i="24"/>
  <c r="S649" i="24"/>
  <c r="R649" i="24"/>
  <c r="T648" i="24"/>
  <c r="S648" i="24"/>
  <c r="R648" i="24"/>
  <c r="T647" i="24"/>
  <c r="S647" i="24"/>
  <c r="R647" i="24"/>
  <c r="T646" i="24"/>
  <c r="S646" i="24"/>
  <c r="R646" i="24"/>
  <c r="T645" i="24"/>
  <c r="S645" i="24"/>
  <c r="R645" i="24"/>
  <c r="T644" i="24"/>
  <c r="S644" i="24"/>
  <c r="R644" i="24"/>
  <c r="T643" i="24"/>
  <c r="S643" i="24"/>
  <c r="R643" i="24"/>
  <c r="T642" i="24"/>
  <c r="S642" i="24"/>
  <c r="R642" i="24"/>
  <c r="T641" i="24"/>
  <c r="S641" i="24"/>
  <c r="R641" i="24"/>
  <c r="T640" i="24"/>
  <c r="S640" i="24"/>
  <c r="R640" i="24"/>
  <c r="T639" i="24"/>
  <c r="S639" i="24"/>
  <c r="R639" i="24"/>
  <c r="T638" i="24"/>
  <c r="S638" i="24"/>
  <c r="R638" i="24"/>
  <c r="T637" i="24"/>
  <c r="S637" i="24"/>
  <c r="R637" i="24"/>
  <c r="T636" i="24"/>
  <c r="S636" i="24"/>
  <c r="R636" i="24"/>
  <c r="T635" i="24"/>
  <c r="S635" i="24"/>
  <c r="R635" i="24"/>
  <c r="T634" i="24"/>
  <c r="S634" i="24"/>
  <c r="R634" i="24"/>
  <c r="T633" i="24"/>
  <c r="S633" i="24"/>
  <c r="R633" i="24"/>
  <c r="T632" i="24"/>
  <c r="S632" i="24"/>
  <c r="R632" i="24"/>
  <c r="T631" i="24"/>
  <c r="S631" i="24"/>
  <c r="R631" i="24"/>
  <c r="T630" i="24"/>
  <c r="S630" i="24"/>
  <c r="R630" i="24"/>
  <c r="T629" i="24"/>
  <c r="S629" i="24"/>
  <c r="R629" i="24"/>
  <c r="T628" i="24"/>
  <c r="S628" i="24"/>
  <c r="R628" i="24"/>
  <c r="T627" i="24"/>
  <c r="S627" i="24"/>
  <c r="R503" i="24"/>
  <c r="R502" i="24"/>
  <c r="R501" i="24"/>
  <c r="T502" i="24"/>
  <c r="T501" i="24"/>
  <c r="S502" i="24"/>
  <c r="S501" i="24"/>
  <c r="R504" i="24"/>
  <c r="T620" i="24"/>
  <c r="S620" i="24"/>
  <c r="R620" i="24"/>
  <c r="T619" i="24"/>
  <c r="S619" i="24"/>
  <c r="R619" i="24"/>
  <c r="T618" i="24"/>
  <c r="S618" i="24"/>
  <c r="R618" i="24"/>
  <c r="T617" i="24"/>
  <c r="S617" i="24"/>
  <c r="R617" i="24"/>
  <c r="T616" i="24"/>
  <c r="S616" i="24"/>
  <c r="R616" i="24"/>
  <c r="T615" i="24"/>
  <c r="S615" i="24"/>
  <c r="R615" i="24"/>
  <c r="T614" i="24"/>
  <c r="S614" i="24"/>
  <c r="R614" i="24"/>
  <c r="T613" i="24"/>
  <c r="S613" i="24"/>
  <c r="R613" i="24"/>
  <c r="T612" i="24"/>
  <c r="S612" i="24"/>
  <c r="R612" i="24"/>
  <c r="T611" i="24"/>
  <c r="S611" i="24"/>
  <c r="R611" i="24"/>
  <c r="T610" i="24"/>
  <c r="S610" i="24"/>
  <c r="R610" i="24"/>
  <c r="T609" i="24"/>
  <c r="S609" i="24"/>
  <c r="R609" i="24"/>
  <c r="T608" i="24"/>
  <c r="S608" i="24"/>
  <c r="R608" i="24"/>
  <c r="T607" i="24"/>
  <c r="S607" i="24"/>
  <c r="R607" i="24"/>
  <c r="T606" i="24"/>
  <c r="S606" i="24"/>
  <c r="R606" i="24"/>
  <c r="T605" i="24"/>
  <c r="S605" i="24"/>
  <c r="R605" i="24"/>
  <c r="T604" i="24"/>
  <c r="S604" i="24"/>
  <c r="R604" i="24"/>
  <c r="T603" i="24"/>
  <c r="S603" i="24"/>
  <c r="R603" i="24"/>
  <c r="T602" i="24"/>
  <c r="S602" i="24"/>
  <c r="R602" i="24"/>
  <c r="T601" i="24"/>
  <c r="S601" i="24"/>
  <c r="R601" i="24"/>
  <c r="T600" i="24"/>
  <c r="S600" i="24"/>
  <c r="R600" i="24"/>
  <c r="T599" i="24"/>
  <c r="S599" i="24"/>
  <c r="R599" i="24"/>
  <c r="T598" i="24"/>
  <c r="S598" i="24"/>
  <c r="R598" i="24"/>
  <c r="T597" i="24"/>
  <c r="S597" i="24"/>
  <c r="R597" i="24"/>
  <c r="T596" i="24"/>
  <c r="S596" i="24"/>
  <c r="R596" i="24"/>
  <c r="T595" i="24"/>
  <c r="S595" i="24"/>
  <c r="R595" i="24"/>
  <c r="T594" i="24"/>
  <c r="S594" i="24"/>
  <c r="R594" i="24"/>
  <c r="T593" i="24"/>
  <c r="S593" i="24"/>
  <c r="R593" i="24"/>
  <c r="T592" i="24"/>
  <c r="S592" i="24"/>
  <c r="R592" i="24"/>
  <c r="T591" i="24"/>
  <c r="S591" i="24"/>
  <c r="R591" i="24"/>
  <c r="T590" i="24"/>
  <c r="S590" i="24"/>
  <c r="R590" i="24"/>
  <c r="T589" i="24"/>
  <c r="S589" i="24"/>
  <c r="R589" i="24"/>
  <c r="T588" i="24"/>
  <c r="S588" i="24"/>
  <c r="R588" i="24"/>
  <c r="T587" i="24"/>
  <c r="S587" i="24"/>
  <c r="R587" i="24"/>
  <c r="T586" i="24"/>
  <c r="S586" i="24"/>
  <c r="R586" i="24"/>
  <c r="T585" i="24"/>
  <c r="S585" i="24"/>
  <c r="R585" i="24"/>
  <c r="T584" i="24"/>
  <c r="S584" i="24"/>
  <c r="R584" i="24"/>
  <c r="T583" i="24"/>
  <c r="S583" i="24"/>
  <c r="R583" i="24"/>
  <c r="T582" i="24"/>
  <c r="S582" i="24"/>
  <c r="R582" i="24"/>
  <c r="T581" i="24"/>
  <c r="S581" i="24"/>
  <c r="R581" i="24"/>
  <c r="T580" i="24"/>
  <c r="S580" i="24"/>
  <c r="R580" i="24"/>
  <c r="T579" i="24"/>
  <c r="S579" i="24"/>
  <c r="R579" i="24"/>
  <c r="T578" i="24"/>
  <c r="S578" i="24"/>
  <c r="R578" i="24"/>
  <c r="T577" i="24"/>
  <c r="S577" i="24"/>
  <c r="R577" i="24"/>
  <c r="T576" i="24"/>
  <c r="S576" i="24"/>
  <c r="R576" i="24"/>
  <c r="T575" i="24"/>
  <c r="S575" i="24"/>
  <c r="R575" i="24"/>
  <c r="T574" i="24"/>
  <c r="S574" i="24"/>
  <c r="R574" i="24"/>
  <c r="T573" i="24"/>
  <c r="S573" i="24"/>
  <c r="R573" i="24"/>
  <c r="T572" i="24"/>
  <c r="S572" i="24"/>
  <c r="R572" i="24"/>
  <c r="T571" i="24"/>
  <c r="S571" i="24"/>
  <c r="R571" i="24"/>
  <c r="T570" i="24"/>
  <c r="S570" i="24"/>
  <c r="R570" i="24"/>
  <c r="T569" i="24"/>
  <c r="S569" i="24"/>
  <c r="R569" i="24"/>
  <c r="T568" i="24"/>
  <c r="S568" i="24"/>
  <c r="R568" i="24"/>
  <c r="T567" i="24"/>
  <c r="S567" i="24"/>
  <c r="R567" i="24"/>
  <c r="T566" i="24"/>
  <c r="S566" i="24"/>
  <c r="R566" i="24"/>
  <c r="T565" i="24"/>
  <c r="S565" i="24"/>
  <c r="R565" i="24"/>
  <c r="T564" i="24"/>
  <c r="S564" i="24"/>
  <c r="R564" i="24"/>
  <c r="T563" i="24"/>
  <c r="S563" i="24"/>
  <c r="R563" i="24"/>
  <c r="T562" i="24"/>
  <c r="S562" i="24"/>
  <c r="R562" i="24"/>
  <c r="T561" i="24"/>
  <c r="S561" i="24"/>
  <c r="R561" i="24"/>
  <c r="T560" i="24"/>
  <c r="S560" i="24"/>
  <c r="R560" i="24"/>
  <c r="T559" i="24"/>
  <c r="S559" i="24"/>
  <c r="R559" i="24"/>
  <c r="T558" i="24"/>
  <c r="S558" i="24"/>
  <c r="R558" i="24"/>
  <c r="T557" i="24"/>
  <c r="S557" i="24"/>
  <c r="R557" i="24"/>
  <c r="T556" i="24"/>
  <c r="S556" i="24"/>
  <c r="R556" i="24"/>
  <c r="T555" i="24"/>
  <c r="S555" i="24"/>
  <c r="R555" i="24"/>
  <c r="T554" i="24"/>
  <c r="S554" i="24"/>
  <c r="R554" i="24"/>
  <c r="T553" i="24"/>
  <c r="S553" i="24"/>
  <c r="R553" i="24"/>
  <c r="T552" i="24"/>
  <c r="S552" i="24"/>
  <c r="R552" i="24"/>
  <c r="T551" i="24"/>
  <c r="S551" i="24"/>
  <c r="R551" i="24"/>
  <c r="T550" i="24"/>
  <c r="S550" i="24"/>
  <c r="R550" i="24"/>
  <c r="T549" i="24"/>
  <c r="S549" i="24"/>
  <c r="R549" i="24"/>
  <c r="T548" i="24"/>
  <c r="S548" i="24"/>
  <c r="R548" i="24"/>
  <c r="T547" i="24"/>
  <c r="S547" i="24"/>
  <c r="R547" i="24"/>
  <c r="T546" i="24"/>
  <c r="S546" i="24"/>
  <c r="R546" i="24"/>
  <c r="T545" i="24"/>
  <c r="S545" i="24"/>
  <c r="R545" i="24"/>
  <c r="T544" i="24"/>
  <c r="S544" i="24"/>
  <c r="R544" i="24"/>
  <c r="T543" i="24"/>
  <c r="S543" i="24"/>
  <c r="R543" i="24"/>
  <c r="T542" i="24"/>
  <c r="S542" i="24"/>
  <c r="R542" i="24"/>
  <c r="T541" i="24"/>
  <c r="S541" i="24"/>
  <c r="R541" i="24"/>
  <c r="T540" i="24"/>
  <c r="S540" i="24"/>
  <c r="R540" i="24"/>
  <c r="T539" i="24"/>
  <c r="S539" i="24"/>
  <c r="R539" i="24"/>
  <c r="T538" i="24"/>
  <c r="S538" i="24"/>
  <c r="R538" i="24"/>
  <c r="T537" i="24"/>
  <c r="S537" i="24"/>
  <c r="R537" i="24"/>
  <c r="T536" i="24"/>
  <c r="S536" i="24"/>
  <c r="R536" i="24"/>
  <c r="T535" i="24"/>
  <c r="S535" i="24"/>
  <c r="R535" i="24"/>
  <c r="T534" i="24"/>
  <c r="S534" i="24"/>
  <c r="R534" i="24"/>
  <c r="T533" i="24"/>
  <c r="S533" i="24"/>
  <c r="R533" i="24"/>
  <c r="T532" i="24"/>
  <c r="S532" i="24"/>
  <c r="R532" i="24"/>
  <c r="T531" i="24"/>
  <c r="S531" i="24"/>
  <c r="R531" i="24"/>
  <c r="T530" i="24"/>
  <c r="S530" i="24"/>
  <c r="R530" i="24"/>
  <c r="T529" i="24"/>
  <c r="S529" i="24"/>
  <c r="R529" i="24"/>
  <c r="T528" i="24"/>
  <c r="S528" i="24"/>
  <c r="R528" i="24"/>
  <c r="T527" i="24"/>
  <c r="S527" i="24"/>
  <c r="R527" i="24"/>
  <c r="T526" i="24"/>
  <c r="S526" i="24"/>
  <c r="R526" i="24"/>
  <c r="T525" i="24"/>
  <c r="S525" i="24"/>
  <c r="R525" i="24"/>
  <c r="T524" i="24"/>
  <c r="S524" i="24"/>
  <c r="R524" i="24"/>
  <c r="T523" i="24"/>
  <c r="S523" i="24"/>
  <c r="R523" i="24"/>
  <c r="T522" i="24"/>
  <c r="S522" i="24"/>
  <c r="R522" i="24"/>
  <c r="T521" i="24"/>
  <c r="S521" i="24"/>
  <c r="R521" i="24"/>
  <c r="T520" i="24"/>
  <c r="S520" i="24"/>
  <c r="R520" i="24"/>
  <c r="T519" i="24"/>
  <c r="S519" i="24"/>
  <c r="R519" i="24"/>
  <c r="T518" i="24"/>
  <c r="S518" i="24"/>
  <c r="R518" i="24"/>
  <c r="T517" i="24"/>
  <c r="S517" i="24"/>
  <c r="R517" i="24"/>
  <c r="T516" i="24"/>
  <c r="S516" i="24"/>
  <c r="R516" i="24"/>
  <c r="T515" i="24"/>
  <c r="S515" i="24"/>
  <c r="R515" i="24"/>
  <c r="T514" i="24"/>
  <c r="S514" i="24"/>
  <c r="R514" i="24"/>
  <c r="T513" i="24"/>
  <c r="S513" i="24"/>
  <c r="R513" i="24"/>
  <c r="T512" i="24"/>
  <c r="S512" i="24"/>
  <c r="R512" i="24"/>
  <c r="T511" i="24"/>
  <c r="S511" i="24"/>
  <c r="R511" i="24"/>
  <c r="T510" i="24"/>
  <c r="S510" i="24"/>
  <c r="R510" i="24"/>
  <c r="T509" i="24"/>
  <c r="S509" i="24"/>
  <c r="R509" i="24"/>
  <c r="T508" i="24"/>
  <c r="S508" i="24"/>
  <c r="R508" i="24"/>
  <c r="T507" i="24"/>
  <c r="S507" i="24"/>
  <c r="R507" i="24"/>
  <c r="T506" i="24"/>
  <c r="S506" i="24"/>
  <c r="R506" i="24"/>
  <c r="T505" i="24"/>
  <c r="S505" i="24"/>
  <c r="R505" i="24"/>
  <c r="T504" i="24"/>
  <c r="S504" i="24"/>
  <c r="T503" i="24"/>
  <c r="S503" i="24"/>
  <c r="R379" i="24"/>
  <c r="R378" i="24"/>
  <c r="R377" i="24"/>
  <c r="T496" i="24"/>
  <c r="S496" i="24"/>
  <c r="R496" i="24"/>
  <c r="T495" i="24"/>
  <c r="S495" i="24"/>
  <c r="R495" i="24"/>
  <c r="T494" i="24"/>
  <c r="S494" i="24"/>
  <c r="R494" i="24"/>
  <c r="T493" i="24"/>
  <c r="S493" i="24"/>
  <c r="R493" i="24"/>
  <c r="T492" i="24"/>
  <c r="S492" i="24"/>
  <c r="R492" i="24"/>
  <c r="T491" i="24"/>
  <c r="S491" i="24"/>
  <c r="R491" i="24"/>
  <c r="T490" i="24"/>
  <c r="S490" i="24"/>
  <c r="R490" i="24"/>
  <c r="T489" i="24"/>
  <c r="S489" i="24"/>
  <c r="R489" i="24"/>
  <c r="T488" i="24"/>
  <c r="S488" i="24"/>
  <c r="R488" i="24"/>
  <c r="T487" i="24"/>
  <c r="S487" i="24"/>
  <c r="R487" i="24"/>
  <c r="T486" i="24"/>
  <c r="S486" i="24"/>
  <c r="R486" i="24"/>
  <c r="T485" i="24"/>
  <c r="S485" i="24"/>
  <c r="R485" i="24"/>
  <c r="T484" i="24"/>
  <c r="S484" i="24"/>
  <c r="R484" i="24"/>
  <c r="T483" i="24"/>
  <c r="S483" i="24"/>
  <c r="R483" i="24"/>
  <c r="T482" i="24"/>
  <c r="S482" i="24"/>
  <c r="R482" i="24"/>
  <c r="T481" i="24"/>
  <c r="S481" i="24"/>
  <c r="R481" i="24"/>
  <c r="T480" i="24"/>
  <c r="S480" i="24"/>
  <c r="R480" i="24"/>
  <c r="T479" i="24"/>
  <c r="S479" i="24"/>
  <c r="R479" i="24"/>
  <c r="T478" i="24"/>
  <c r="S478" i="24"/>
  <c r="R478" i="24"/>
  <c r="T477" i="24"/>
  <c r="S477" i="24"/>
  <c r="R477" i="24"/>
  <c r="T476" i="24"/>
  <c r="S476" i="24"/>
  <c r="R476" i="24"/>
  <c r="T475" i="24"/>
  <c r="S475" i="24"/>
  <c r="R475" i="24"/>
  <c r="T474" i="24"/>
  <c r="S474" i="24"/>
  <c r="R474" i="24"/>
  <c r="T473" i="24"/>
  <c r="S473" i="24"/>
  <c r="R473" i="24"/>
  <c r="T472" i="24"/>
  <c r="S472" i="24"/>
  <c r="R472" i="24"/>
  <c r="T471" i="24"/>
  <c r="S471" i="24"/>
  <c r="R471" i="24"/>
  <c r="T470" i="24"/>
  <c r="S470" i="24"/>
  <c r="R470" i="24"/>
  <c r="T469" i="24"/>
  <c r="S469" i="24"/>
  <c r="R469" i="24"/>
  <c r="T468" i="24"/>
  <c r="S468" i="24"/>
  <c r="R468" i="24"/>
  <c r="T467" i="24"/>
  <c r="S467" i="24"/>
  <c r="R467" i="24"/>
  <c r="T466" i="24"/>
  <c r="S466" i="24"/>
  <c r="R466" i="24"/>
  <c r="T465" i="24"/>
  <c r="S465" i="24"/>
  <c r="R465" i="24"/>
  <c r="T464" i="24"/>
  <c r="S464" i="24"/>
  <c r="R464" i="24"/>
  <c r="T463" i="24"/>
  <c r="S463" i="24"/>
  <c r="R463" i="24"/>
  <c r="T462" i="24"/>
  <c r="S462" i="24"/>
  <c r="R462" i="24"/>
  <c r="T461" i="24"/>
  <c r="S461" i="24"/>
  <c r="R461" i="24"/>
  <c r="T460" i="24"/>
  <c r="S460" i="24"/>
  <c r="R460" i="24"/>
  <c r="T459" i="24"/>
  <c r="S459" i="24"/>
  <c r="R459" i="24"/>
  <c r="T458" i="24"/>
  <c r="S458" i="24"/>
  <c r="R458" i="24"/>
  <c r="T457" i="24"/>
  <c r="S457" i="24"/>
  <c r="R457" i="24"/>
  <c r="T456" i="24"/>
  <c r="S456" i="24"/>
  <c r="R456" i="24"/>
  <c r="T455" i="24"/>
  <c r="S455" i="24"/>
  <c r="R455" i="24"/>
  <c r="T454" i="24"/>
  <c r="S454" i="24"/>
  <c r="R454" i="24"/>
  <c r="T453" i="24"/>
  <c r="S453" i="24"/>
  <c r="R453" i="24"/>
  <c r="T452" i="24"/>
  <c r="S452" i="24"/>
  <c r="R452" i="24"/>
  <c r="T451" i="24"/>
  <c r="S451" i="24"/>
  <c r="R451" i="24"/>
  <c r="T450" i="24"/>
  <c r="S450" i="24"/>
  <c r="R450" i="24"/>
  <c r="T449" i="24"/>
  <c r="S449" i="24"/>
  <c r="R449" i="24"/>
  <c r="T448" i="24"/>
  <c r="S448" i="24"/>
  <c r="R448" i="24"/>
  <c r="T447" i="24"/>
  <c r="S447" i="24"/>
  <c r="R447" i="24"/>
  <c r="T446" i="24"/>
  <c r="S446" i="24"/>
  <c r="R446" i="24"/>
  <c r="T445" i="24"/>
  <c r="S445" i="24"/>
  <c r="R445" i="24"/>
  <c r="T444" i="24"/>
  <c r="S444" i="24"/>
  <c r="R444" i="24"/>
  <c r="T443" i="24"/>
  <c r="S443" i="24"/>
  <c r="R443" i="24"/>
  <c r="T442" i="24"/>
  <c r="S442" i="24"/>
  <c r="R442" i="24"/>
  <c r="T441" i="24"/>
  <c r="S441" i="24"/>
  <c r="R441" i="24"/>
  <c r="T440" i="24"/>
  <c r="S440" i="24"/>
  <c r="R440" i="24"/>
  <c r="T439" i="24"/>
  <c r="S439" i="24"/>
  <c r="R439" i="24"/>
  <c r="T438" i="24"/>
  <c r="S438" i="24"/>
  <c r="R438" i="24"/>
  <c r="T437" i="24"/>
  <c r="S437" i="24"/>
  <c r="R437" i="24"/>
  <c r="T436" i="24"/>
  <c r="S436" i="24"/>
  <c r="R436" i="24"/>
  <c r="T435" i="24"/>
  <c r="S435" i="24"/>
  <c r="R435" i="24"/>
  <c r="T434" i="24"/>
  <c r="S434" i="24"/>
  <c r="R434" i="24"/>
  <c r="T433" i="24"/>
  <c r="S433" i="24"/>
  <c r="R433" i="24"/>
  <c r="T432" i="24"/>
  <c r="S432" i="24"/>
  <c r="R432" i="24"/>
  <c r="T431" i="24"/>
  <c r="S431" i="24"/>
  <c r="R431" i="24"/>
  <c r="T430" i="24"/>
  <c r="S430" i="24"/>
  <c r="R430" i="24"/>
  <c r="T429" i="24"/>
  <c r="S429" i="24"/>
  <c r="R429" i="24"/>
  <c r="T428" i="24"/>
  <c r="S428" i="24"/>
  <c r="R428" i="24"/>
  <c r="T427" i="24"/>
  <c r="S427" i="24"/>
  <c r="R427" i="24"/>
  <c r="T426" i="24"/>
  <c r="S426" i="24"/>
  <c r="R426" i="24"/>
  <c r="T425" i="24"/>
  <c r="S425" i="24"/>
  <c r="R425" i="24"/>
  <c r="T424" i="24"/>
  <c r="S424" i="24"/>
  <c r="R424" i="24"/>
  <c r="T423" i="24"/>
  <c r="S423" i="24"/>
  <c r="R423" i="24"/>
  <c r="T422" i="24"/>
  <c r="S422" i="24"/>
  <c r="R422" i="24"/>
  <c r="T421" i="24"/>
  <c r="S421" i="24"/>
  <c r="R421" i="24"/>
  <c r="T420" i="24"/>
  <c r="S420" i="24"/>
  <c r="R420" i="24"/>
  <c r="T419" i="24"/>
  <c r="S419" i="24"/>
  <c r="R419" i="24"/>
  <c r="T418" i="24"/>
  <c r="S418" i="24"/>
  <c r="R418" i="24"/>
  <c r="T417" i="24"/>
  <c r="S417" i="24"/>
  <c r="R417" i="24"/>
  <c r="T416" i="24"/>
  <c r="S416" i="24"/>
  <c r="R416" i="24"/>
  <c r="T415" i="24"/>
  <c r="S415" i="24"/>
  <c r="R415" i="24"/>
  <c r="T414" i="24"/>
  <c r="S414" i="24"/>
  <c r="R414" i="24"/>
  <c r="T413" i="24"/>
  <c r="S413" i="24"/>
  <c r="R413" i="24"/>
  <c r="T412" i="24"/>
  <c r="S412" i="24"/>
  <c r="R412" i="24"/>
  <c r="T411" i="24"/>
  <c r="S411" i="24"/>
  <c r="R411" i="24"/>
  <c r="T410" i="24"/>
  <c r="S410" i="24"/>
  <c r="R410" i="24"/>
  <c r="T409" i="24"/>
  <c r="S409" i="24"/>
  <c r="R409" i="24"/>
  <c r="T408" i="24"/>
  <c r="S408" i="24"/>
  <c r="R408" i="24"/>
  <c r="T407" i="24"/>
  <c r="S407" i="24"/>
  <c r="R407" i="24"/>
  <c r="T406" i="24"/>
  <c r="S406" i="24"/>
  <c r="R406" i="24"/>
  <c r="T405" i="24"/>
  <c r="S405" i="24"/>
  <c r="R405" i="24"/>
  <c r="T404" i="24"/>
  <c r="S404" i="24"/>
  <c r="R404" i="24"/>
  <c r="T403" i="24"/>
  <c r="S403" i="24"/>
  <c r="R403" i="24"/>
  <c r="T402" i="24"/>
  <c r="S402" i="24"/>
  <c r="R402" i="24"/>
  <c r="T401" i="24"/>
  <c r="S401" i="24"/>
  <c r="R401" i="24"/>
  <c r="T400" i="24"/>
  <c r="S400" i="24"/>
  <c r="R400" i="24"/>
  <c r="T399" i="24"/>
  <c r="S399" i="24"/>
  <c r="R399" i="24"/>
  <c r="T398" i="24"/>
  <c r="S398" i="24"/>
  <c r="R398" i="24"/>
  <c r="T397" i="24"/>
  <c r="S397" i="24"/>
  <c r="R397" i="24"/>
  <c r="T396" i="24"/>
  <c r="S396" i="24"/>
  <c r="R396" i="24"/>
  <c r="T395" i="24"/>
  <c r="S395" i="24"/>
  <c r="R395" i="24"/>
  <c r="T394" i="24"/>
  <c r="S394" i="24"/>
  <c r="R394" i="24"/>
  <c r="T393" i="24"/>
  <c r="S393" i="24"/>
  <c r="R393" i="24"/>
  <c r="T392" i="24"/>
  <c r="S392" i="24"/>
  <c r="R392" i="24"/>
  <c r="T391" i="24"/>
  <c r="S391" i="24"/>
  <c r="R391" i="24"/>
  <c r="T390" i="24"/>
  <c r="S390" i="24"/>
  <c r="R390" i="24"/>
  <c r="T389" i="24"/>
  <c r="S389" i="24"/>
  <c r="R389" i="24"/>
  <c r="T388" i="24"/>
  <c r="S388" i="24"/>
  <c r="R388" i="24"/>
  <c r="T387" i="24"/>
  <c r="S387" i="24"/>
  <c r="R387" i="24"/>
  <c r="T386" i="24"/>
  <c r="S386" i="24"/>
  <c r="R386" i="24"/>
  <c r="T385" i="24"/>
  <c r="S385" i="24"/>
  <c r="R385" i="24"/>
  <c r="T384" i="24"/>
  <c r="S384" i="24"/>
  <c r="R384" i="24"/>
  <c r="T383" i="24"/>
  <c r="S383" i="24"/>
  <c r="R383" i="24"/>
  <c r="T382" i="24"/>
  <c r="S382" i="24"/>
  <c r="R382" i="24"/>
  <c r="T381" i="24"/>
  <c r="S381" i="24"/>
  <c r="R381" i="24"/>
  <c r="T380" i="24"/>
  <c r="S380" i="24"/>
  <c r="R380" i="24"/>
  <c r="T379" i="24"/>
  <c r="S379" i="24"/>
  <c r="T378" i="24"/>
  <c r="S378" i="24"/>
  <c r="T377" i="24"/>
  <c r="S377" i="24"/>
  <c r="R255" i="24"/>
  <c r="R254" i="24"/>
  <c r="R253" i="24"/>
  <c r="T372" i="24"/>
  <c r="S372" i="24"/>
  <c r="R372" i="24"/>
  <c r="T371" i="24"/>
  <c r="S371" i="24"/>
  <c r="R371" i="24"/>
  <c r="T370" i="24"/>
  <c r="S370" i="24"/>
  <c r="R370" i="24"/>
  <c r="T369" i="24"/>
  <c r="S369" i="24"/>
  <c r="R369" i="24"/>
  <c r="T368" i="24"/>
  <c r="S368" i="24"/>
  <c r="R368" i="24"/>
  <c r="T367" i="24"/>
  <c r="S367" i="24"/>
  <c r="R367" i="24"/>
  <c r="T366" i="24"/>
  <c r="S366" i="24"/>
  <c r="R366" i="24"/>
  <c r="T365" i="24"/>
  <c r="S365" i="24"/>
  <c r="R365" i="24"/>
  <c r="T364" i="24"/>
  <c r="S364" i="24"/>
  <c r="R364" i="24"/>
  <c r="T363" i="24"/>
  <c r="S363" i="24"/>
  <c r="R363" i="24"/>
  <c r="T362" i="24"/>
  <c r="S362" i="24"/>
  <c r="R362" i="24"/>
  <c r="T361" i="24"/>
  <c r="S361" i="24"/>
  <c r="R361" i="24"/>
  <c r="T360" i="24"/>
  <c r="S360" i="24"/>
  <c r="R360" i="24"/>
  <c r="T359" i="24"/>
  <c r="S359" i="24"/>
  <c r="R359" i="24"/>
  <c r="T358" i="24"/>
  <c r="S358" i="24"/>
  <c r="R358" i="24"/>
  <c r="T357" i="24"/>
  <c r="S357" i="24"/>
  <c r="R357" i="24"/>
  <c r="T356" i="24"/>
  <c r="S356" i="24"/>
  <c r="R356" i="24"/>
  <c r="T355" i="24"/>
  <c r="S355" i="24"/>
  <c r="R355" i="24"/>
  <c r="T354" i="24"/>
  <c r="S354" i="24"/>
  <c r="R354" i="24"/>
  <c r="T353" i="24"/>
  <c r="S353" i="24"/>
  <c r="R353" i="24"/>
  <c r="T352" i="24"/>
  <c r="S352" i="24"/>
  <c r="R352" i="24"/>
  <c r="T351" i="24"/>
  <c r="S351" i="24"/>
  <c r="R351" i="24"/>
  <c r="T350" i="24"/>
  <c r="S350" i="24"/>
  <c r="R350" i="24"/>
  <c r="T349" i="24"/>
  <c r="S349" i="24"/>
  <c r="R349" i="24"/>
  <c r="T348" i="24"/>
  <c r="S348" i="24"/>
  <c r="R348" i="24"/>
  <c r="T347" i="24"/>
  <c r="S347" i="24"/>
  <c r="R347" i="24"/>
  <c r="T346" i="24"/>
  <c r="S346" i="24"/>
  <c r="R346" i="24"/>
  <c r="T345" i="24"/>
  <c r="S345" i="24"/>
  <c r="R345" i="24"/>
  <c r="T344" i="24"/>
  <c r="S344" i="24"/>
  <c r="R344" i="24"/>
  <c r="T343" i="24"/>
  <c r="S343" i="24"/>
  <c r="R343" i="24"/>
  <c r="T342" i="24"/>
  <c r="S342" i="24"/>
  <c r="R342" i="24"/>
  <c r="T341" i="24"/>
  <c r="S341" i="24"/>
  <c r="R341" i="24"/>
  <c r="T340" i="24"/>
  <c r="S340" i="24"/>
  <c r="R340" i="24"/>
  <c r="T339" i="24"/>
  <c r="S339" i="24"/>
  <c r="R339" i="24"/>
  <c r="T338" i="24"/>
  <c r="S338" i="24"/>
  <c r="R338" i="24"/>
  <c r="T337" i="24"/>
  <c r="S337" i="24"/>
  <c r="R337" i="24"/>
  <c r="T336" i="24"/>
  <c r="S336" i="24"/>
  <c r="R336" i="24"/>
  <c r="T335" i="24"/>
  <c r="S335" i="24"/>
  <c r="R335" i="24"/>
  <c r="T334" i="24"/>
  <c r="S334" i="24"/>
  <c r="R334" i="24"/>
  <c r="T333" i="24"/>
  <c r="S333" i="24"/>
  <c r="R333" i="24"/>
  <c r="T332" i="24"/>
  <c r="S332" i="24"/>
  <c r="R332" i="24"/>
  <c r="T331" i="24"/>
  <c r="S331" i="24"/>
  <c r="R331" i="24"/>
  <c r="T330" i="24"/>
  <c r="S330" i="24"/>
  <c r="R330" i="24"/>
  <c r="T329" i="24"/>
  <c r="S329" i="24"/>
  <c r="R329" i="24"/>
  <c r="T328" i="24"/>
  <c r="S328" i="24"/>
  <c r="R328" i="24"/>
  <c r="T327" i="24"/>
  <c r="S327" i="24"/>
  <c r="R327" i="24"/>
  <c r="T326" i="24"/>
  <c r="S326" i="24"/>
  <c r="R326" i="24"/>
  <c r="T325" i="24"/>
  <c r="S325" i="24"/>
  <c r="R325" i="24"/>
  <c r="T324" i="24"/>
  <c r="S324" i="24"/>
  <c r="R324" i="24"/>
  <c r="T323" i="24"/>
  <c r="S323" i="24"/>
  <c r="R323" i="24"/>
  <c r="T322" i="24"/>
  <c r="S322" i="24"/>
  <c r="R322" i="24"/>
  <c r="T321" i="24"/>
  <c r="S321" i="24"/>
  <c r="R321" i="24"/>
  <c r="T320" i="24"/>
  <c r="S320" i="24"/>
  <c r="R320" i="24"/>
  <c r="T319" i="24"/>
  <c r="S319" i="24"/>
  <c r="R319" i="24"/>
  <c r="T318" i="24"/>
  <c r="S318" i="24"/>
  <c r="R318" i="24"/>
  <c r="T317" i="24"/>
  <c r="S317" i="24"/>
  <c r="R317" i="24"/>
  <c r="T316" i="24"/>
  <c r="S316" i="24"/>
  <c r="R316" i="24"/>
  <c r="T315" i="24"/>
  <c r="S315" i="24"/>
  <c r="R315" i="24"/>
  <c r="T314" i="24"/>
  <c r="S314" i="24"/>
  <c r="R314" i="24"/>
  <c r="T313" i="24"/>
  <c r="S313" i="24"/>
  <c r="R313" i="24"/>
  <c r="T312" i="24"/>
  <c r="S312" i="24"/>
  <c r="R312" i="24"/>
  <c r="T311" i="24"/>
  <c r="S311" i="24"/>
  <c r="R311" i="24"/>
  <c r="T310" i="24"/>
  <c r="S310" i="24"/>
  <c r="R310" i="24"/>
  <c r="T309" i="24"/>
  <c r="S309" i="24"/>
  <c r="R309" i="24"/>
  <c r="T308" i="24"/>
  <c r="S308" i="24"/>
  <c r="R308" i="24"/>
  <c r="T307" i="24"/>
  <c r="S307" i="24"/>
  <c r="R307" i="24"/>
  <c r="T306" i="24"/>
  <c r="S306" i="24"/>
  <c r="R306" i="24"/>
  <c r="T305" i="24"/>
  <c r="S305" i="24"/>
  <c r="R305" i="24"/>
  <c r="T304" i="24"/>
  <c r="S304" i="24"/>
  <c r="R304" i="24"/>
  <c r="T303" i="24"/>
  <c r="S303" i="24"/>
  <c r="R303" i="24"/>
  <c r="T302" i="24"/>
  <c r="S302" i="24"/>
  <c r="R302" i="24"/>
  <c r="T301" i="24"/>
  <c r="S301" i="24"/>
  <c r="R301" i="24"/>
  <c r="T300" i="24"/>
  <c r="S300" i="24"/>
  <c r="R300" i="24"/>
  <c r="T299" i="24"/>
  <c r="S299" i="24"/>
  <c r="R299" i="24"/>
  <c r="T298" i="24"/>
  <c r="S298" i="24"/>
  <c r="R298" i="24"/>
  <c r="T297" i="24"/>
  <c r="S297" i="24"/>
  <c r="R297" i="24"/>
  <c r="T296" i="24"/>
  <c r="S296" i="24"/>
  <c r="R296" i="24"/>
  <c r="T295" i="24"/>
  <c r="S295" i="24"/>
  <c r="R295" i="24"/>
  <c r="T294" i="24"/>
  <c r="S294" i="24"/>
  <c r="R294" i="24"/>
  <c r="T293" i="24"/>
  <c r="S293" i="24"/>
  <c r="R293" i="24"/>
  <c r="T292" i="24"/>
  <c r="S292" i="24"/>
  <c r="R292" i="24"/>
  <c r="T291" i="24"/>
  <c r="S291" i="24"/>
  <c r="R291" i="24"/>
  <c r="T290" i="24"/>
  <c r="S290" i="24"/>
  <c r="R290" i="24"/>
  <c r="T289" i="24"/>
  <c r="S289" i="24"/>
  <c r="R289" i="24"/>
  <c r="T288" i="24"/>
  <c r="S288" i="24"/>
  <c r="R288" i="24"/>
  <c r="T287" i="24"/>
  <c r="S287" i="24"/>
  <c r="R287" i="24"/>
  <c r="T286" i="24"/>
  <c r="S286" i="24"/>
  <c r="R286" i="24"/>
  <c r="T285" i="24"/>
  <c r="S285" i="24"/>
  <c r="R285" i="24"/>
  <c r="T284" i="24"/>
  <c r="S284" i="24"/>
  <c r="R284" i="24"/>
  <c r="T283" i="24"/>
  <c r="S283" i="24"/>
  <c r="R283" i="24"/>
  <c r="T282" i="24"/>
  <c r="S282" i="24"/>
  <c r="R282" i="24"/>
  <c r="T281" i="24"/>
  <c r="S281" i="24"/>
  <c r="R281" i="24"/>
  <c r="T280" i="24"/>
  <c r="S280" i="24"/>
  <c r="R280" i="24"/>
  <c r="T279" i="24"/>
  <c r="S279" i="24"/>
  <c r="R279" i="24"/>
  <c r="T278" i="24"/>
  <c r="S278" i="24"/>
  <c r="R278" i="24"/>
  <c r="T277" i="24"/>
  <c r="S277" i="24"/>
  <c r="R277" i="24"/>
  <c r="T276" i="24"/>
  <c r="S276" i="24"/>
  <c r="R276" i="24"/>
  <c r="T275" i="24"/>
  <c r="S275" i="24"/>
  <c r="R275" i="24"/>
  <c r="T274" i="24"/>
  <c r="S274" i="24"/>
  <c r="R274" i="24"/>
  <c r="T273" i="24"/>
  <c r="S273" i="24"/>
  <c r="R273" i="24"/>
  <c r="T272" i="24"/>
  <c r="S272" i="24"/>
  <c r="R272" i="24"/>
  <c r="T271" i="24"/>
  <c r="S271" i="24"/>
  <c r="R271" i="24"/>
  <c r="T270" i="24"/>
  <c r="S270" i="24"/>
  <c r="R270" i="24"/>
  <c r="T269" i="24"/>
  <c r="S269" i="24"/>
  <c r="R269" i="24"/>
  <c r="T268" i="24"/>
  <c r="S268" i="24"/>
  <c r="R268" i="24"/>
  <c r="T267" i="24"/>
  <c r="S267" i="24"/>
  <c r="R267" i="24"/>
  <c r="T266" i="24"/>
  <c r="S266" i="24"/>
  <c r="R266" i="24"/>
  <c r="T265" i="24"/>
  <c r="S265" i="24"/>
  <c r="R265" i="24"/>
  <c r="T264" i="24"/>
  <c r="S264" i="24"/>
  <c r="R264" i="24"/>
  <c r="T263" i="24"/>
  <c r="S263" i="24"/>
  <c r="R263" i="24"/>
  <c r="T262" i="24"/>
  <c r="S262" i="24"/>
  <c r="R262" i="24"/>
  <c r="T261" i="24"/>
  <c r="S261" i="24"/>
  <c r="R261" i="24"/>
  <c r="T260" i="24"/>
  <c r="S260" i="24"/>
  <c r="R260" i="24"/>
  <c r="T259" i="24"/>
  <c r="S259" i="24"/>
  <c r="R259" i="24"/>
  <c r="T258" i="24"/>
  <c r="S258" i="24"/>
  <c r="R258" i="24"/>
  <c r="T257" i="24"/>
  <c r="S257" i="24"/>
  <c r="R257" i="24"/>
  <c r="T256" i="24"/>
  <c r="S256" i="24"/>
  <c r="R256" i="24"/>
  <c r="T255" i="24"/>
  <c r="S255" i="24"/>
  <c r="T254" i="24"/>
  <c r="S254" i="24"/>
  <c r="T253" i="24"/>
  <c r="S253" i="24"/>
  <c r="R132" i="24"/>
  <c r="R131" i="24"/>
  <c r="R130" i="24"/>
  <c r="R129" i="24"/>
  <c r="T248" i="24"/>
  <c r="S248" i="24"/>
  <c r="R248" i="24"/>
  <c r="T247" i="24"/>
  <c r="S247" i="24"/>
  <c r="R247" i="24"/>
  <c r="T246" i="24"/>
  <c r="S246" i="24"/>
  <c r="R246" i="24"/>
  <c r="T245" i="24"/>
  <c r="S245" i="24"/>
  <c r="R245" i="24"/>
  <c r="T244" i="24"/>
  <c r="S244" i="24"/>
  <c r="R244" i="24"/>
  <c r="T243" i="24"/>
  <c r="S243" i="24"/>
  <c r="R243" i="24"/>
  <c r="T242" i="24"/>
  <c r="S242" i="24"/>
  <c r="R242" i="24"/>
  <c r="T241" i="24"/>
  <c r="S241" i="24"/>
  <c r="R241" i="24"/>
  <c r="T240" i="24"/>
  <c r="S240" i="24"/>
  <c r="R240" i="24"/>
  <c r="T239" i="24"/>
  <c r="S239" i="24"/>
  <c r="R239" i="24"/>
  <c r="T238" i="24"/>
  <c r="S238" i="24"/>
  <c r="R238" i="24"/>
  <c r="T237" i="24"/>
  <c r="S237" i="24"/>
  <c r="R237" i="24"/>
  <c r="T236" i="24"/>
  <c r="S236" i="24"/>
  <c r="R236" i="24"/>
  <c r="T235" i="24"/>
  <c r="S235" i="24"/>
  <c r="R235" i="24"/>
  <c r="T234" i="24"/>
  <c r="S234" i="24"/>
  <c r="R234" i="24"/>
  <c r="T233" i="24"/>
  <c r="S233" i="24"/>
  <c r="R233" i="24"/>
  <c r="T232" i="24"/>
  <c r="S232" i="24"/>
  <c r="R232" i="24"/>
  <c r="T231" i="24"/>
  <c r="S231" i="24"/>
  <c r="R231" i="24"/>
  <c r="T230" i="24"/>
  <c r="S230" i="24"/>
  <c r="R230" i="24"/>
  <c r="T229" i="24"/>
  <c r="S229" i="24"/>
  <c r="R229" i="24"/>
  <c r="T228" i="24"/>
  <c r="S228" i="24"/>
  <c r="R228" i="24"/>
  <c r="T227" i="24"/>
  <c r="S227" i="24"/>
  <c r="R227" i="24"/>
  <c r="T226" i="24"/>
  <c r="S226" i="24"/>
  <c r="R226" i="24"/>
  <c r="T225" i="24"/>
  <c r="S225" i="24"/>
  <c r="R225" i="24"/>
  <c r="T224" i="24"/>
  <c r="S224" i="24"/>
  <c r="R224" i="24"/>
  <c r="T223" i="24"/>
  <c r="S223" i="24"/>
  <c r="R223" i="24"/>
  <c r="T222" i="24"/>
  <c r="S222" i="24"/>
  <c r="R222" i="24"/>
  <c r="T221" i="24"/>
  <c r="S221" i="24"/>
  <c r="R221" i="24"/>
  <c r="T220" i="24"/>
  <c r="S220" i="24"/>
  <c r="R220" i="24"/>
  <c r="T219" i="24"/>
  <c r="S219" i="24"/>
  <c r="R219" i="24"/>
  <c r="T218" i="24"/>
  <c r="S218" i="24"/>
  <c r="R218" i="24"/>
  <c r="T217" i="24"/>
  <c r="S217" i="24"/>
  <c r="R217" i="24"/>
  <c r="T216" i="24"/>
  <c r="S216" i="24"/>
  <c r="R216" i="24"/>
  <c r="T215" i="24"/>
  <c r="S215" i="24"/>
  <c r="R215" i="24"/>
  <c r="T214" i="24"/>
  <c r="S214" i="24"/>
  <c r="R214" i="24"/>
  <c r="T213" i="24"/>
  <c r="S213" i="24"/>
  <c r="R213" i="24"/>
  <c r="T212" i="24"/>
  <c r="S212" i="24"/>
  <c r="R212" i="24"/>
  <c r="T211" i="24"/>
  <c r="S211" i="24"/>
  <c r="R211" i="24"/>
  <c r="T210" i="24"/>
  <c r="S210" i="24"/>
  <c r="R210" i="24"/>
  <c r="T209" i="24"/>
  <c r="S209" i="24"/>
  <c r="R209" i="24"/>
  <c r="T208" i="24"/>
  <c r="S208" i="24"/>
  <c r="R208" i="24"/>
  <c r="T207" i="24"/>
  <c r="S207" i="24"/>
  <c r="R207" i="24"/>
  <c r="T206" i="24"/>
  <c r="S206" i="24"/>
  <c r="R206" i="24"/>
  <c r="T205" i="24"/>
  <c r="S205" i="24"/>
  <c r="R205" i="24"/>
  <c r="T204" i="24"/>
  <c r="S204" i="24"/>
  <c r="R204" i="24"/>
  <c r="T203" i="24"/>
  <c r="S203" i="24"/>
  <c r="R203" i="24"/>
  <c r="T202" i="24"/>
  <c r="S202" i="24"/>
  <c r="R202" i="24"/>
  <c r="T201" i="24"/>
  <c r="S201" i="24"/>
  <c r="R201" i="24"/>
  <c r="T200" i="24"/>
  <c r="S200" i="24"/>
  <c r="R200" i="24"/>
  <c r="T199" i="24"/>
  <c r="S199" i="24"/>
  <c r="R199" i="24"/>
  <c r="T198" i="24"/>
  <c r="S198" i="24"/>
  <c r="R198" i="24"/>
  <c r="T197" i="24"/>
  <c r="S197" i="24"/>
  <c r="R197" i="24"/>
  <c r="T196" i="24"/>
  <c r="S196" i="24"/>
  <c r="R196" i="24"/>
  <c r="T195" i="24"/>
  <c r="S195" i="24"/>
  <c r="R195" i="24"/>
  <c r="T194" i="24"/>
  <c r="S194" i="24"/>
  <c r="R194" i="24"/>
  <c r="T193" i="24"/>
  <c r="S193" i="24"/>
  <c r="R193" i="24"/>
  <c r="T192" i="24"/>
  <c r="S192" i="24"/>
  <c r="R192" i="24"/>
  <c r="T191" i="24"/>
  <c r="S191" i="24"/>
  <c r="R191" i="24"/>
  <c r="T190" i="24"/>
  <c r="S190" i="24"/>
  <c r="R190" i="24"/>
  <c r="T189" i="24"/>
  <c r="S189" i="24"/>
  <c r="R189" i="24"/>
  <c r="T188" i="24"/>
  <c r="S188" i="24"/>
  <c r="R188" i="24"/>
  <c r="T187" i="24"/>
  <c r="S187" i="24"/>
  <c r="R187" i="24"/>
  <c r="T186" i="24"/>
  <c r="S186" i="24"/>
  <c r="R186" i="24"/>
  <c r="T185" i="24"/>
  <c r="S185" i="24"/>
  <c r="R185" i="24"/>
  <c r="T184" i="24"/>
  <c r="S184" i="24"/>
  <c r="R184" i="24"/>
  <c r="T183" i="24"/>
  <c r="S183" i="24"/>
  <c r="R183" i="24"/>
  <c r="T182" i="24"/>
  <c r="S182" i="24"/>
  <c r="R182" i="24"/>
  <c r="T181" i="24"/>
  <c r="S181" i="24"/>
  <c r="R181" i="24"/>
  <c r="T180" i="24"/>
  <c r="S180" i="24"/>
  <c r="R180" i="24"/>
  <c r="T179" i="24"/>
  <c r="S179" i="24"/>
  <c r="R179" i="24"/>
  <c r="T178" i="24"/>
  <c r="S178" i="24"/>
  <c r="R178" i="24"/>
  <c r="T177" i="24"/>
  <c r="S177" i="24"/>
  <c r="R177" i="24"/>
  <c r="T176" i="24"/>
  <c r="S176" i="24"/>
  <c r="R176" i="24"/>
  <c r="T175" i="24"/>
  <c r="S175" i="24"/>
  <c r="R175" i="24"/>
  <c r="T174" i="24"/>
  <c r="S174" i="24"/>
  <c r="R174" i="24"/>
  <c r="T173" i="24"/>
  <c r="S173" i="24"/>
  <c r="R173" i="24"/>
  <c r="T172" i="24"/>
  <c r="S172" i="24"/>
  <c r="R172" i="24"/>
  <c r="T171" i="24"/>
  <c r="S171" i="24"/>
  <c r="R171" i="24"/>
  <c r="T170" i="24"/>
  <c r="S170" i="24"/>
  <c r="R170" i="24"/>
  <c r="T169" i="24"/>
  <c r="S169" i="24"/>
  <c r="R169" i="24"/>
  <c r="T168" i="24"/>
  <c r="S168" i="24"/>
  <c r="R168" i="24"/>
  <c r="T167" i="24"/>
  <c r="S167" i="24"/>
  <c r="R167" i="24"/>
  <c r="T166" i="24"/>
  <c r="S166" i="24"/>
  <c r="R166" i="24"/>
  <c r="T165" i="24"/>
  <c r="S165" i="24"/>
  <c r="R165" i="24"/>
  <c r="T164" i="24"/>
  <c r="S164" i="24"/>
  <c r="R164" i="24"/>
  <c r="T163" i="24"/>
  <c r="S163" i="24"/>
  <c r="R163" i="24"/>
  <c r="T162" i="24"/>
  <c r="S162" i="24"/>
  <c r="R162" i="24"/>
  <c r="T161" i="24"/>
  <c r="S161" i="24"/>
  <c r="R161" i="24"/>
  <c r="T160" i="24"/>
  <c r="S160" i="24"/>
  <c r="R160" i="24"/>
  <c r="T159" i="24"/>
  <c r="S159" i="24"/>
  <c r="R159" i="24"/>
  <c r="T158" i="24"/>
  <c r="S158" i="24"/>
  <c r="R158" i="24"/>
  <c r="T157" i="24"/>
  <c r="S157" i="24"/>
  <c r="R157" i="24"/>
  <c r="T156" i="24"/>
  <c r="S156" i="24"/>
  <c r="R156" i="24"/>
  <c r="T155" i="24"/>
  <c r="S155" i="24"/>
  <c r="R155" i="24"/>
  <c r="T154" i="24"/>
  <c r="S154" i="24"/>
  <c r="R154" i="24"/>
  <c r="T153" i="24"/>
  <c r="S153" i="24"/>
  <c r="R153" i="24"/>
  <c r="T152" i="24"/>
  <c r="S152" i="24"/>
  <c r="R152" i="24"/>
  <c r="T151" i="24"/>
  <c r="S151" i="24"/>
  <c r="R151" i="24"/>
  <c r="T150" i="24"/>
  <c r="S150" i="24"/>
  <c r="R150" i="24"/>
  <c r="T149" i="24"/>
  <c r="S149" i="24"/>
  <c r="R149" i="24"/>
  <c r="T148" i="24"/>
  <c r="S148" i="24"/>
  <c r="R148" i="24"/>
  <c r="T147" i="24"/>
  <c r="S147" i="24"/>
  <c r="R147" i="24"/>
  <c r="T146" i="24"/>
  <c r="S146" i="24"/>
  <c r="R146" i="24"/>
  <c r="T145" i="24"/>
  <c r="S145" i="24"/>
  <c r="R145" i="24"/>
  <c r="T144" i="24"/>
  <c r="S144" i="24"/>
  <c r="R144" i="24"/>
  <c r="T143" i="24"/>
  <c r="S143" i="24"/>
  <c r="R143" i="24"/>
  <c r="T142" i="24"/>
  <c r="S142" i="24"/>
  <c r="R142" i="24"/>
  <c r="T141" i="24"/>
  <c r="S141" i="24"/>
  <c r="R141" i="24"/>
  <c r="T140" i="24"/>
  <c r="S140" i="24"/>
  <c r="R140" i="24"/>
  <c r="T139" i="24"/>
  <c r="S139" i="24"/>
  <c r="R139" i="24"/>
  <c r="T138" i="24"/>
  <c r="S138" i="24"/>
  <c r="R138" i="24"/>
  <c r="T137" i="24"/>
  <c r="S137" i="24"/>
  <c r="R137" i="24"/>
  <c r="T136" i="24"/>
  <c r="S136" i="24"/>
  <c r="R136" i="24"/>
  <c r="T135" i="24"/>
  <c r="S135" i="24"/>
  <c r="R135" i="24"/>
  <c r="T134" i="24"/>
  <c r="S134" i="24"/>
  <c r="R134" i="24"/>
  <c r="T133" i="24"/>
  <c r="K133" i="24" s="1"/>
  <c r="S133" i="24"/>
  <c r="R133" i="24"/>
  <c r="T132" i="24"/>
  <c r="S132" i="24"/>
  <c r="T131" i="24"/>
  <c r="S131" i="24"/>
  <c r="T130" i="24"/>
  <c r="S130" i="24"/>
  <c r="T129" i="24"/>
  <c r="S129" i="24"/>
  <c r="R6" i="24"/>
  <c r="R5" i="24"/>
  <c r="R8" i="24"/>
  <c r="R7" i="24"/>
  <c r="T124" i="24"/>
  <c r="S124" i="24"/>
  <c r="R124" i="24"/>
  <c r="T123" i="24"/>
  <c r="S123" i="24"/>
  <c r="R123" i="24"/>
  <c r="T122" i="24"/>
  <c r="S122" i="24"/>
  <c r="R122" i="24"/>
  <c r="T121" i="24"/>
  <c r="S121" i="24"/>
  <c r="R121" i="24"/>
  <c r="T120" i="24"/>
  <c r="S120" i="24"/>
  <c r="R120" i="24"/>
  <c r="T119" i="24"/>
  <c r="S119" i="24"/>
  <c r="R119" i="24"/>
  <c r="T118" i="24"/>
  <c r="S118" i="24"/>
  <c r="R118" i="24"/>
  <c r="T117" i="24"/>
  <c r="S117" i="24"/>
  <c r="R117" i="24"/>
  <c r="T116" i="24"/>
  <c r="S116" i="24"/>
  <c r="R116" i="24"/>
  <c r="T115" i="24"/>
  <c r="S115" i="24"/>
  <c r="R115" i="24"/>
  <c r="T114" i="24"/>
  <c r="S114" i="24"/>
  <c r="R114" i="24"/>
  <c r="T113" i="24"/>
  <c r="S113" i="24"/>
  <c r="R113" i="24"/>
  <c r="T112" i="24"/>
  <c r="S112" i="24"/>
  <c r="R112" i="24"/>
  <c r="T111" i="24"/>
  <c r="S111" i="24"/>
  <c r="R111" i="24"/>
  <c r="T110" i="24"/>
  <c r="S110" i="24"/>
  <c r="R110" i="24"/>
  <c r="T109" i="24"/>
  <c r="S109" i="24"/>
  <c r="R109" i="24"/>
  <c r="T108" i="24"/>
  <c r="S108" i="24"/>
  <c r="R108" i="24"/>
  <c r="T107" i="24"/>
  <c r="S107" i="24"/>
  <c r="R107" i="24"/>
  <c r="T106" i="24"/>
  <c r="S106" i="24"/>
  <c r="R106" i="24"/>
  <c r="T105" i="24"/>
  <c r="S105" i="24"/>
  <c r="R105" i="24"/>
  <c r="T104" i="24"/>
  <c r="S104" i="24"/>
  <c r="R104" i="24"/>
  <c r="T103" i="24"/>
  <c r="S103" i="24"/>
  <c r="R103" i="24"/>
  <c r="T102" i="24"/>
  <c r="S102" i="24"/>
  <c r="R102" i="24"/>
  <c r="T101" i="24"/>
  <c r="S101" i="24"/>
  <c r="R101" i="24"/>
  <c r="T100" i="24"/>
  <c r="S100" i="24"/>
  <c r="R100" i="24"/>
  <c r="T99" i="24"/>
  <c r="S99" i="24"/>
  <c r="R99" i="24"/>
  <c r="T98" i="24"/>
  <c r="S98" i="24"/>
  <c r="R98" i="24"/>
  <c r="T97" i="24"/>
  <c r="S97" i="24"/>
  <c r="R97" i="24"/>
  <c r="T96" i="24"/>
  <c r="S96" i="24"/>
  <c r="R96" i="24"/>
  <c r="T95" i="24"/>
  <c r="S95" i="24"/>
  <c r="R95" i="24"/>
  <c r="T94" i="24"/>
  <c r="S94" i="24"/>
  <c r="R94" i="24"/>
  <c r="T93" i="24"/>
  <c r="S93" i="24"/>
  <c r="R93" i="24"/>
  <c r="T92" i="24"/>
  <c r="S92" i="24"/>
  <c r="R92" i="24"/>
  <c r="T91" i="24"/>
  <c r="S91" i="24"/>
  <c r="R91" i="24"/>
  <c r="T90" i="24"/>
  <c r="S90" i="24"/>
  <c r="R90" i="24"/>
  <c r="T89" i="24"/>
  <c r="S89" i="24"/>
  <c r="R89" i="24"/>
  <c r="T88" i="24"/>
  <c r="S88" i="24"/>
  <c r="R88" i="24"/>
  <c r="T87" i="24"/>
  <c r="S87" i="24"/>
  <c r="R87" i="24"/>
  <c r="T86" i="24"/>
  <c r="S86" i="24"/>
  <c r="R86" i="24"/>
  <c r="T85" i="24"/>
  <c r="S85" i="24"/>
  <c r="R85" i="24"/>
  <c r="T84" i="24"/>
  <c r="S84" i="24"/>
  <c r="R84" i="24"/>
  <c r="T83" i="24"/>
  <c r="S83" i="24"/>
  <c r="R83" i="24"/>
  <c r="T82" i="24"/>
  <c r="S82" i="24"/>
  <c r="R82" i="24"/>
  <c r="T81" i="24"/>
  <c r="S81" i="24"/>
  <c r="R81" i="24"/>
  <c r="T80" i="24"/>
  <c r="S80" i="24"/>
  <c r="R80" i="24"/>
  <c r="T79" i="24"/>
  <c r="S79" i="24"/>
  <c r="R79" i="24"/>
  <c r="T78" i="24"/>
  <c r="S78" i="24"/>
  <c r="R78" i="24"/>
  <c r="T77" i="24"/>
  <c r="S77" i="24"/>
  <c r="R77" i="24"/>
  <c r="T76" i="24"/>
  <c r="S76" i="24"/>
  <c r="R76" i="24"/>
  <c r="T75" i="24"/>
  <c r="S75" i="24"/>
  <c r="R75" i="24"/>
  <c r="T74" i="24"/>
  <c r="S74" i="24"/>
  <c r="R74" i="24"/>
  <c r="T73" i="24"/>
  <c r="S73" i="24"/>
  <c r="R73" i="24"/>
  <c r="T72" i="24"/>
  <c r="S72" i="24"/>
  <c r="R72" i="24"/>
  <c r="T71" i="24"/>
  <c r="S71" i="24"/>
  <c r="R71" i="24"/>
  <c r="T70" i="24"/>
  <c r="S70" i="24"/>
  <c r="R70" i="24"/>
  <c r="T69" i="24"/>
  <c r="S69" i="24"/>
  <c r="R69" i="24"/>
  <c r="T68" i="24"/>
  <c r="S68" i="24"/>
  <c r="R68" i="24"/>
  <c r="T67" i="24"/>
  <c r="S67" i="24"/>
  <c r="R67" i="24"/>
  <c r="T66" i="24"/>
  <c r="S66" i="24"/>
  <c r="R66" i="24"/>
  <c r="T65" i="24"/>
  <c r="S65" i="24"/>
  <c r="R65" i="24"/>
  <c r="T64" i="24"/>
  <c r="S64" i="24"/>
  <c r="R64" i="24"/>
  <c r="T63" i="24"/>
  <c r="S63" i="24"/>
  <c r="R63" i="24"/>
  <c r="T62" i="24"/>
  <c r="S62" i="24"/>
  <c r="R62" i="24"/>
  <c r="T61" i="24"/>
  <c r="S61" i="24"/>
  <c r="R61" i="24"/>
  <c r="T60" i="24"/>
  <c r="S60" i="24"/>
  <c r="R60" i="24"/>
  <c r="T59" i="24"/>
  <c r="S59" i="24"/>
  <c r="R59" i="24"/>
  <c r="T58" i="24"/>
  <c r="S58" i="24"/>
  <c r="R58" i="24"/>
  <c r="T57" i="24"/>
  <c r="S57" i="24"/>
  <c r="R57" i="24"/>
  <c r="T56" i="24"/>
  <c r="S56" i="24"/>
  <c r="R56" i="24"/>
  <c r="T55" i="24"/>
  <c r="S55" i="24"/>
  <c r="R55" i="24"/>
  <c r="T54" i="24"/>
  <c r="S54" i="24"/>
  <c r="R54" i="24"/>
  <c r="T53" i="24"/>
  <c r="S53" i="24"/>
  <c r="R53" i="24"/>
  <c r="T52" i="24"/>
  <c r="S52" i="24"/>
  <c r="R52" i="24"/>
  <c r="T51" i="24"/>
  <c r="S51" i="24"/>
  <c r="R51" i="24"/>
  <c r="T50" i="24"/>
  <c r="S50" i="24"/>
  <c r="R50" i="24"/>
  <c r="T49" i="24"/>
  <c r="S49" i="24"/>
  <c r="R49" i="24"/>
  <c r="T48" i="24"/>
  <c r="S48" i="24"/>
  <c r="R48" i="24"/>
  <c r="T47" i="24"/>
  <c r="S47" i="24"/>
  <c r="R47" i="24"/>
  <c r="T46" i="24"/>
  <c r="S46" i="24"/>
  <c r="R46" i="24"/>
  <c r="T45" i="24"/>
  <c r="S45" i="24"/>
  <c r="R45" i="24"/>
  <c r="T44" i="24"/>
  <c r="S44" i="24"/>
  <c r="R44" i="24"/>
  <c r="T43" i="24"/>
  <c r="S43" i="24"/>
  <c r="R43" i="24"/>
  <c r="T42" i="24"/>
  <c r="S42" i="24"/>
  <c r="R42" i="24"/>
  <c r="T41" i="24"/>
  <c r="S41" i="24"/>
  <c r="R41" i="24"/>
  <c r="T40" i="24"/>
  <c r="S40" i="24"/>
  <c r="R40" i="24"/>
  <c r="T39" i="24"/>
  <c r="S39" i="24"/>
  <c r="R39" i="24"/>
  <c r="T38" i="24"/>
  <c r="S38" i="24"/>
  <c r="R38" i="24"/>
  <c r="T37" i="24"/>
  <c r="S37" i="24"/>
  <c r="R37" i="24"/>
  <c r="T36" i="24"/>
  <c r="S36" i="24"/>
  <c r="R36" i="24"/>
  <c r="T35" i="24"/>
  <c r="S35" i="24"/>
  <c r="R35" i="24"/>
  <c r="T34" i="24"/>
  <c r="S34" i="24"/>
  <c r="R34" i="24"/>
  <c r="T33" i="24"/>
  <c r="J33" i="24" s="1"/>
  <c r="S33" i="24"/>
  <c r="R33" i="24"/>
  <c r="T32" i="24"/>
  <c r="S32" i="24"/>
  <c r="R32" i="24"/>
  <c r="T31" i="24"/>
  <c r="S31" i="24"/>
  <c r="R31" i="24"/>
  <c r="T30" i="24"/>
  <c r="S30" i="24"/>
  <c r="R30" i="24"/>
  <c r="T29" i="24"/>
  <c r="S29" i="24"/>
  <c r="R29" i="24"/>
  <c r="T28" i="24"/>
  <c r="S28" i="24"/>
  <c r="R28" i="24"/>
  <c r="T27" i="24"/>
  <c r="S27" i="24"/>
  <c r="R27" i="24"/>
  <c r="T26" i="24"/>
  <c r="S26" i="24"/>
  <c r="R26" i="24"/>
  <c r="T25" i="24"/>
  <c r="S25" i="24"/>
  <c r="R25" i="24"/>
  <c r="T24" i="24"/>
  <c r="S24" i="24"/>
  <c r="R24" i="24"/>
  <c r="T23" i="24"/>
  <c r="S23" i="24"/>
  <c r="R23" i="24"/>
  <c r="T22" i="24"/>
  <c r="S22" i="24"/>
  <c r="R22" i="24"/>
  <c r="T21" i="24"/>
  <c r="S21" i="24"/>
  <c r="R21" i="24"/>
  <c r="T20" i="24"/>
  <c r="S20" i="24"/>
  <c r="R20" i="24"/>
  <c r="T19" i="24"/>
  <c r="S19" i="24"/>
  <c r="R19" i="24"/>
  <c r="T18" i="24"/>
  <c r="S18" i="24"/>
  <c r="R18" i="24"/>
  <c r="T17" i="24"/>
  <c r="J17" i="24" s="1"/>
  <c r="S17" i="24"/>
  <c r="R17" i="24"/>
  <c r="T16" i="24"/>
  <c r="S16" i="24"/>
  <c r="R16" i="24"/>
  <c r="T15" i="24"/>
  <c r="S15" i="24"/>
  <c r="R15" i="24"/>
  <c r="T14" i="24"/>
  <c r="S14" i="24"/>
  <c r="R14" i="24"/>
  <c r="T13" i="24"/>
  <c r="S13" i="24"/>
  <c r="R13" i="24"/>
  <c r="T12" i="24"/>
  <c r="S12" i="24"/>
  <c r="R12" i="24"/>
  <c r="T11" i="24"/>
  <c r="S11" i="24"/>
  <c r="R11" i="24"/>
  <c r="T10" i="24"/>
  <c r="S10" i="24"/>
  <c r="R10" i="24"/>
  <c r="T9" i="24"/>
  <c r="S9" i="24"/>
  <c r="R9" i="24"/>
  <c r="T8" i="24"/>
  <c r="S8" i="24"/>
  <c r="T7" i="24"/>
  <c r="K7" i="24" s="1"/>
  <c r="S7" i="24"/>
  <c r="T6" i="24"/>
  <c r="S6" i="24"/>
  <c r="T5" i="24"/>
  <c r="S5" i="24"/>
  <c r="T1126" i="11"/>
  <c r="J1126" i="11" s="1"/>
  <c r="T1125" i="11"/>
  <c r="J1125" i="11" s="1"/>
  <c r="T1124" i="11"/>
  <c r="J1124" i="11" s="1"/>
  <c r="Z1123" i="11"/>
  <c r="Z1122" i="11"/>
  <c r="Z1121" i="11"/>
  <c r="T1123" i="11"/>
  <c r="T1122" i="11"/>
  <c r="T1121" i="11"/>
  <c r="P1121" i="11" s="1"/>
  <c r="S1122" i="11"/>
  <c r="S1121" i="11"/>
  <c r="R1122" i="11"/>
  <c r="T1240" i="11"/>
  <c r="T1239" i="11"/>
  <c r="T1238" i="11"/>
  <c r="T1237" i="11"/>
  <c r="T1236" i="11"/>
  <c r="T1235" i="11"/>
  <c r="T1234" i="11"/>
  <c r="T1233" i="11"/>
  <c r="T1232" i="11"/>
  <c r="T1231" i="11"/>
  <c r="T1230" i="11"/>
  <c r="T1229" i="11"/>
  <c r="T1228" i="11"/>
  <c r="T1227" i="11"/>
  <c r="T1226" i="11"/>
  <c r="T1225" i="11"/>
  <c r="T1224" i="11"/>
  <c r="T1223" i="11"/>
  <c r="T1222" i="11"/>
  <c r="T1221" i="11"/>
  <c r="T1220" i="11"/>
  <c r="T1219" i="11"/>
  <c r="T1218" i="11"/>
  <c r="T1217" i="11"/>
  <c r="T1216" i="11"/>
  <c r="T1215" i="11"/>
  <c r="T1214" i="11"/>
  <c r="T1213" i="11"/>
  <c r="T1212" i="11"/>
  <c r="T1211" i="11"/>
  <c r="T1210" i="11"/>
  <c r="T1209" i="11"/>
  <c r="T1208" i="11"/>
  <c r="T1207" i="11"/>
  <c r="T1206" i="11"/>
  <c r="T1205" i="11"/>
  <c r="T1204" i="11"/>
  <c r="T1203" i="11"/>
  <c r="T1202" i="11"/>
  <c r="T1201" i="11"/>
  <c r="T1200" i="11"/>
  <c r="T1199" i="11"/>
  <c r="T1198" i="11"/>
  <c r="T1197" i="11"/>
  <c r="T1196" i="11"/>
  <c r="T1195" i="11"/>
  <c r="T1194" i="11"/>
  <c r="T1193" i="11"/>
  <c r="T1192" i="11"/>
  <c r="T1191" i="11"/>
  <c r="T1190" i="11"/>
  <c r="T1189" i="11"/>
  <c r="T1188" i="11"/>
  <c r="T1187" i="11"/>
  <c r="T1186" i="11"/>
  <c r="T1185" i="11"/>
  <c r="T1184" i="11"/>
  <c r="T1183" i="11"/>
  <c r="T1182" i="11"/>
  <c r="T1181" i="11"/>
  <c r="T1180" i="11"/>
  <c r="T1179" i="11"/>
  <c r="T1178" i="11"/>
  <c r="T1177" i="11"/>
  <c r="T1176" i="11"/>
  <c r="T1175" i="11"/>
  <c r="T1174" i="11"/>
  <c r="T1173" i="11"/>
  <c r="T1172" i="11"/>
  <c r="T1171" i="11"/>
  <c r="T1170" i="11"/>
  <c r="T1169" i="11"/>
  <c r="T1168" i="11"/>
  <c r="T1167" i="11"/>
  <c r="T1166" i="11"/>
  <c r="T1165" i="11"/>
  <c r="T1164" i="11"/>
  <c r="T1163" i="11"/>
  <c r="T1162" i="11"/>
  <c r="T1161" i="11"/>
  <c r="T1160" i="11"/>
  <c r="T1159" i="11"/>
  <c r="T1158" i="11"/>
  <c r="T1157" i="11"/>
  <c r="T1156" i="11"/>
  <c r="T1155" i="11"/>
  <c r="T1154" i="11"/>
  <c r="T1153" i="11"/>
  <c r="T1152" i="11"/>
  <c r="T1151" i="11"/>
  <c r="T1150" i="11"/>
  <c r="T1149" i="11"/>
  <c r="T1148" i="11"/>
  <c r="T1147" i="11"/>
  <c r="T1146" i="11"/>
  <c r="T1145" i="11"/>
  <c r="T1144" i="11"/>
  <c r="T1143" i="11"/>
  <c r="T1142" i="11"/>
  <c r="T1141" i="11"/>
  <c r="T1140" i="11"/>
  <c r="T1139" i="11"/>
  <c r="T1138" i="11"/>
  <c r="T1137" i="11"/>
  <c r="T1136" i="11"/>
  <c r="T1135" i="11"/>
  <c r="T1134" i="11"/>
  <c r="T1133" i="11"/>
  <c r="T1132" i="11"/>
  <c r="T1131" i="11"/>
  <c r="T1130" i="11"/>
  <c r="T1129" i="11"/>
  <c r="T1128" i="11"/>
  <c r="T1127" i="11"/>
  <c r="S1123" i="11"/>
  <c r="R1123" i="11"/>
  <c r="R258" i="11"/>
  <c r="R257" i="11"/>
  <c r="R256" i="11"/>
  <c r="R255" i="11"/>
  <c r="R254" i="11"/>
  <c r="R253" i="11"/>
  <c r="T1116" i="11"/>
  <c r="S1116" i="11"/>
  <c r="R1116" i="11"/>
  <c r="T1115" i="11"/>
  <c r="S1115" i="11"/>
  <c r="R1115" i="11"/>
  <c r="T1114" i="11"/>
  <c r="P1114" i="11" s="1"/>
  <c r="S1114" i="11"/>
  <c r="R1114" i="11"/>
  <c r="T1113" i="11"/>
  <c r="S1113" i="11"/>
  <c r="R1113" i="11"/>
  <c r="T1112" i="11"/>
  <c r="P1112" i="11" s="1"/>
  <c r="S1112" i="11"/>
  <c r="R1112" i="11"/>
  <c r="T1111" i="11"/>
  <c r="S1111" i="11"/>
  <c r="R1111" i="11"/>
  <c r="T1110" i="11"/>
  <c r="S1110" i="11"/>
  <c r="R1110" i="11"/>
  <c r="T1109" i="11"/>
  <c r="S1109" i="11"/>
  <c r="R1109" i="11"/>
  <c r="T1108" i="11"/>
  <c r="S1108" i="11"/>
  <c r="R1108" i="11"/>
  <c r="T1107" i="11"/>
  <c r="S1107" i="11"/>
  <c r="R1107" i="11"/>
  <c r="T1106" i="11"/>
  <c r="S1106" i="11"/>
  <c r="R1106" i="11"/>
  <c r="T1105" i="11"/>
  <c r="S1105" i="11"/>
  <c r="R1105" i="11"/>
  <c r="T1104" i="11"/>
  <c r="P1104" i="11" s="1"/>
  <c r="S1104" i="11"/>
  <c r="R1104" i="11"/>
  <c r="T1103" i="11"/>
  <c r="S1103" i="11"/>
  <c r="R1103" i="11"/>
  <c r="T1102" i="11"/>
  <c r="S1102" i="11"/>
  <c r="R1102" i="11"/>
  <c r="T1101" i="11"/>
  <c r="S1101" i="11"/>
  <c r="R1101" i="11"/>
  <c r="T1100" i="11"/>
  <c r="S1100" i="11"/>
  <c r="R1100" i="11"/>
  <c r="T1099" i="11"/>
  <c r="S1099" i="11"/>
  <c r="R1099" i="11"/>
  <c r="T1098" i="11"/>
  <c r="S1098" i="11"/>
  <c r="R1098" i="11"/>
  <c r="T1097" i="11"/>
  <c r="S1097" i="11"/>
  <c r="R1097" i="11"/>
  <c r="T1096" i="11"/>
  <c r="P1096" i="11" s="1"/>
  <c r="S1096" i="11"/>
  <c r="R1096" i="11"/>
  <c r="T1095" i="11"/>
  <c r="S1095" i="11"/>
  <c r="R1095" i="11"/>
  <c r="T1094" i="11"/>
  <c r="S1094" i="11"/>
  <c r="R1094" i="11"/>
  <c r="T1093" i="11"/>
  <c r="S1093" i="11"/>
  <c r="R1093" i="11"/>
  <c r="T1092" i="11"/>
  <c r="S1092" i="11"/>
  <c r="R1092" i="11"/>
  <c r="T1091" i="11"/>
  <c r="S1091" i="11"/>
  <c r="R1091" i="11"/>
  <c r="T1090" i="11"/>
  <c r="S1090" i="11"/>
  <c r="R1090" i="11"/>
  <c r="T1089" i="11"/>
  <c r="S1089" i="11"/>
  <c r="R1089" i="11"/>
  <c r="T1088" i="11"/>
  <c r="P1088" i="11" s="1"/>
  <c r="S1088" i="11"/>
  <c r="R1088" i="11"/>
  <c r="T1087" i="11"/>
  <c r="S1087" i="11"/>
  <c r="R1087" i="11"/>
  <c r="T1086" i="11"/>
  <c r="S1086" i="11"/>
  <c r="R1086" i="11"/>
  <c r="T1085" i="11"/>
  <c r="S1085" i="11"/>
  <c r="R1085" i="11"/>
  <c r="T1084" i="11"/>
  <c r="S1084" i="11"/>
  <c r="R1084" i="11"/>
  <c r="T1083" i="11"/>
  <c r="S1083" i="11"/>
  <c r="R1083" i="11"/>
  <c r="T1082" i="11"/>
  <c r="S1082" i="11"/>
  <c r="R1082" i="11"/>
  <c r="T1081" i="11"/>
  <c r="S1081" i="11"/>
  <c r="R1081" i="11"/>
  <c r="T1080" i="11"/>
  <c r="P1080" i="11" s="1"/>
  <c r="S1080" i="11"/>
  <c r="R1080" i="11"/>
  <c r="T1079" i="11"/>
  <c r="S1079" i="11"/>
  <c r="R1079" i="11"/>
  <c r="T1078" i="11"/>
  <c r="S1078" i="11"/>
  <c r="R1078" i="11"/>
  <c r="T1077" i="11"/>
  <c r="S1077" i="11"/>
  <c r="R1077" i="11"/>
  <c r="T1076" i="11"/>
  <c r="S1076" i="11"/>
  <c r="R1076" i="11"/>
  <c r="T1075" i="11"/>
  <c r="S1075" i="11"/>
  <c r="R1075" i="11"/>
  <c r="T1074" i="11"/>
  <c r="S1074" i="11"/>
  <c r="R1074" i="11"/>
  <c r="T1073" i="11"/>
  <c r="S1073" i="11"/>
  <c r="R1073" i="11"/>
  <c r="T1072" i="11"/>
  <c r="P1072" i="11" s="1"/>
  <c r="S1072" i="11"/>
  <c r="R1072" i="11"/>
  <c r="T1071" i="11"/>
  <c r="S1071" i="11"/>
  <c r="R1071" i="11"/>
  <c r="T1070" i="11"/>
  <c r="S1070" i="11"/>
  <c r="R1070" i="11"/>
  <c r="T1069" i="11"/>
  <c r="S1069" i="11"/>
  <c r="R1069" i="11"/>
  <c r="T1068" i="11"/>
  <c r="S1068" i="11"/>
  <c r="R1068" i="11"/>
  <c r="T1067" i="11"/>
  <c r="S1067" i="11"/>
  <c r="R1067" i="11"/>
  <c r="T1066" i="11"/>
  <c r="S1066" i="11"/>
  <c r="R1066" i="11"/>
  <c r="T1065" i="11"/>
  <c r="S1065" i="11"/>
  <c r="R1065" i="11"/>
  <c r="T1064" i="11"/>
  <c r="P1064" i="11" s="1"/>
  <c r="S1064" i="11"/>
  <c r="R1064" i="11"/>
  <c r="T1063" i="11"/>
  <c r="S1063" i="11"/>
  <c r="R1063" i="11"/>
  <c r="T1062" i="11"/>
  <c r="S1062" i="11"/>
  <c r="R1062" i="11"/>
  <c r="T1061" i="11"/>
  <c r="S1061" i="11"/>
  <c r="R1061" i="11"/>
  <c r="T1060" i="11"/>
  <c r="S1060" i="11"/>
  <c r="R1060" i="11"/>
  <c r="T1059" i="11"/>
  <c r="S1059" i="11"/>
  <c r="R1059" i="11"/>
  <c r="T1058" i="11"/>
  <c r="S1058" i="11"/>
  <c r="R1058" i="11"/>
  <c r="T1057" i="11"/>
  <c r="S1057" i="11"/>
  <c r="R1057" i="11"/>
  <c r="T1056" i="11"/>
  <c r="P1056" i="11" s="1"/>
  <c r="S1056" i="11"/>
  <c r="R1056" i="11"/>
  <c r="T1055" i="11"/>
  <c r="S1055" i="11"/>
  <c r="R1055" i="11"/>
  <c r="T1054" i="11"/>
  <c r="S1054" i="11"/>
  <c r="R1054" i="11"/>
  <c r="T1053" i="11"/>
  <c r="S1053" i="11"/>
  <c r="R1053" i="11"/>
  <c r="T1052" i="11"/>
  <c r="S1052" i="11"/>
  <c r="R1052" i="11"/>
  <c r="T1051" i="11"/>
  <c r="S1051" i="11"/>
  <c r="R1051" i="11"/>
  <c r="T1050" i="11"/>
  <c r="S1050" i="11"/>
  <c r="R1050" i="11"/>
  <c r="T1049" i="11"/>
  <c r="S1049" i="11"/>
  <c r="R1049" i="11"/>
  <c r="T1048" i="11"/>
  <c r="P1048" i="11" s="1"/>
  <c r="S1048" i="11"/>
  <c r="R1048" i="11"/>
  <c r="T1047" i="11"/>
  <c r="S1047" i="11"/>
  <c r="R1047" i="11"/>
  <c r="T1046" i="11"/>
  <c r="S1046" i="11"/>
  <c r="R1046" i="11"/>
  <c r="T1045" i="11"/>
  <c r="S1045" i="11"/>
  <c r="R1045" i="11"/>
  <c r="T1044" i="11"/>
  <c r="S1044" i="11"/>
  <c r="R1044" i="11"/>
  <c r="T1043" i="11"/>
  <c r="S1043" i="11"/>
  <c r="R1043" i="11"/>
  <c r="T1042" i="11"/>
  <c r="S1042" i="11"/>
  <c r="R1042" i="11"/>
  <c r="T1041" i="11"/>
  <c r="S1041" i="11"/>
  <c r="R1041" i="11"/>
  <c r="T1040" i="11"/>
  <c r="P1040" i="11" s="1"/>
  <c r="S1040" i="11"/>
  <c r="R1040" i="11"/>
  <c r="T1039" i="11"/>
  <c r="S1039" i="11"/>
  <c r="R1039" i="11"/>
  <c r="T1038" i="11"/>
  <c r="S1038" i="11"/>
  <c r="R1038" i="11"/>
  <c r="T1037" i="11"/>
  <c r="S1037" i="11"/>
  <c r="R1037" i="11"/>
  <c r="T1036" i="11"/>
  <c r="S1036" i="11"/>
  <c r="R1036" i="11"/>
  <c r="T1035" i="11"/>
  <c r="S1035" i="11"/>
  <c r="R1035" i="11"/>
  <c r="T1034" i="11"/>
  <c r="S1034" i="11"/>
  <c r="R1034" i="11"/>
  <c r="T1033" i="11"/>
  <c r="S1033" i="11"/>
  <c r="R1033" i="11"/>
  <c r="T1032" i="11"/>
  <c r="P1032" i="11" s="1"/>
  <c r="S1032" i="11"/>
  <c r="R1032" i="11"/>
  <c r="T1031" i="11"/>
  <c r="S1031" i="11"/>
  <c r="R1031" i="11"/>
  <c r="T1030" i="11"/>
  <c r="S1030" i="11"/>
  <c r="R1030" i="11"/>
  <c r="T1029" i="11"/>
  <c r="S1029" i="11"/>
  <c r="R1029" i="11"/>
  <c r="T1028" i="11"/>
  <c r="S1028" i="11"/>
  <c r="R1028" i="11"/>
  <c r="T1027" i="11"/>
  <c r="S1027" i="11"/>
  <c r="R1027" i="11"/>
  <c r="T1026" i="11"/>
  <c r="S1026" i="11"/>
  <c r="R1026" i="11"/>
  <c r="T1025" i="11"/>
  <c r="S1025" i="11"/>
  <c r="R1025" i="11"/>
  <c r="T1024" i="11"/>
  <c r="P1024" i="11" s="1"/>
  <c r="S1024" i="11"/>
  <c r="R1024" i="11"/>
  <c r="T1023" i="11"/>
  <c r="S1023" i="11"/>
  <c r="R1023" i="11"/>
  <c r="T1022" i="11"/>
  <c r="S1022" i="11"/>
  <c r="R1022" i="11"/>
  <c r="T1021" i="11"/>
  <c r="S1021" i="11"/>
  <c r="R1021" i="11"/>
  <c r="T1020" i="11"/>
  <c r="S1020" i="11"/>
  <c r="R1020" i="11"/>
  <c r="T1019" i="11"/>
  <c r="S1019" i="11"/>
  <c r="R1019" i="11"/>
  <c r="T1018" i="11"/>
  <c r="S1018" i="11"/>
  <c r="R1018" i="11"/>
  <c r="T1017" i="11"/>
  <c r="S1017" i="11"/>
  <c r="R1017" i="11"/>
  <c r="T1016" i="11"/>
  <c r="P1016" i="11" s="1"/>
  <c r="S1016" i="11"/>
  <c r="R1016" i="11"/>
  <c r="T1015" i="11"/>
  <c r="S1015" i="11"/>
  <c r="R1015" i="11"/>
  <c r="T1014" i="11"/>
  <c r="S1014" i="11"/>
  <c r="R1014" i="11"/>
  <c r="T1013" i="11"/>
  <c r="S1013" i="11"/>
  <c r="R1013" i="11"/>
  <c r="T1012" i="11"/>
  <c r="S1012" i="11"/>
  <c r="R1012" i="11"/>
  <c r="T1011" i="11"/>
  <c r="S1011" i="11"/>
  <c r="R1011" i="11"/>
  <c r="T1010" i="11"/>
  <c r="S1010" i="11"/>
  <c r="R1010" i="11"/>
  <c r="T1009" i="11"/>
  <c r="S1009" i="11"/>
  <c r="R1009" i="11"/>
  <c r="T1008" i="11"/>
  <c r="P1008" i="11" s="1"/>
  <c r="S1008" i="11"/>
  <c r="R1008" i="11"/>
  <c r="T1007" i="11"/>
  <c r="S1007" i="11"/>
  <c r="R1007" i="11"/>
  <c r="T1006" i="11"/>
  <c r="S1006" i="11"/>
  <c r="R1006" i="11"/>
  <c r="T1005" i="11"/>
  <c r="S1005" i="11"/>
  <c r="R1005" i="11"/>
  <c r="T1004" i="11"/>
  <c r="S1004" i="11"/>
  <c r="R1004" i="11"/>
  <c r="T1003" i="11"/>
  <c r="S1003" i="11"/>
  <c r="R1003" i="11"/>
  <c r="T1002" i="11"/>
  <c r="S1002" i="11"/>
  <c r="R1002" i="11"/>
  <c r="T1001" i="11"/>
  <c r="S1001" i="11"/>
  <c r="R1001" i="11"/>
  <c r="T1000" i="11"/>
  <c r="P1000" i="11" s="1"/>
  <c r="S1000" i="11"/>
  <c r="R1000" i="11"/>
  <c r="T999" i="11"/>
  <c r="S999" i="11"/>
  <c r="R999" i="11"/>
  <c r="T998" i="11"/>
  <c r="S998" i="11"/>
  <c r="R998" i="11"/>
  <c r="T997" i="11"/>
  <c r="S997" i="11"/>
  <c r="R997" i="11"/>
  <c r="T992" i="11"/>
  <c r="S992" i="11"/>
  <c r="R992" i="11"/>
  <c r="T991" i="11"/>
  <c r="S991" i="11"/>
  <c r="R991" i="11"/>
  <c r="T990" i="11"/>
  <c r="S990" i="11"/>
  <c r="R990" i="11"/>
  <c r="T989" i="11"/>
  <c r="S989" i="11"/>
  <c r="R989" i="11"/>
  <c r="T988" i="11"/>
  <c r="S988" i="11"/>
  <c r="R988" i="11"/>
  <c r="T987" i="11"/>
  <c r="S987" i="11"/>
  <c r="R987" i="11"/>
  <c r="T986" i="11"/>
  <c r="S986" i="11"/>
  <c r="R986" i="11"/>
  <c r="T985" i="11"/>
  <c r="S985" i="11"/>
  <c r="R985" i="11"/>
  <c r="T984" i="11"/>
  <c r="S984" i="11"/>
  <c r="R984" i="11"/>
  <c r="T983" i="11"/>
  <c r="S983" i="11"/>
  <c r="R983" i="11"/>
  <c r="T982" i="11"/>
  <c r="S982" i="11"/>
  <c r="R982" i="11"/>
  <c r="T981" i="11"/>
  <c r="S981" i="11"/>
  <c r="R981" i="11"/>
  <c r="T980" i="11"/>
  <c r="S980" i="11"/>
  <c r="R980" i="11"/>
  <c r="T979" i="11"/>
  <c r="S979" i="11"/>
  <c r="R979" i="11"/>
  <c r="T978" i="11"/>
  <c r="S978" i="11"/>
  <c r="R978" i="11"/>
  <c r="T977" i="11"/>
  <c r="S977" i="11"/>
  <c r="R977" i="11"/>
  <c r="T976" i="11"/>
  <c r="S976" i="11"/>
  <c r="R976" i="11"/>
  <c r="T975" i="11"/>
  <c r="S975" i="11"/>
  <c r="R975" i="11"/>
  <c r="T974" i="11"/>
  <c r="S974" i="11"/>
  <c r="R974" i="11"/>
  <c r="T973" i="11"/>
  <c r="S973" i="11"/>
  <c r="R973" i="11"/>
  <c r="T972" i="11"/>
  <c r="S972" i="11"/>
  <c r="R972" i="11"/>
  <c r="T971" i="11"/>
  <c r="S971" i="11"/>
  <c r="R971" i="11"/>
  <c r="T970" i="11"/>
  <c r="S970" i="11"/>
  <c r="R970" i="11"/>
  <c r="T969" i="11"/>
  <c r="S969" i="11"/>
  <c r="R969" i="11"/>
  <c r="T968" i="11"/>
  <c r="S968" i="11"/>
  <c r="R968" i="11"/>
  <c r="T967" i="11"/>
  <c r="S967" i="11"/>
  <c r="R967" i="11"/>
  <c r="T966" i="11"/>
  <c r="S966" i="11"/>
  <c r="R966" i="11"/>
  <c r="T965" i="11"/>
  <c r="S965" i="11"/>
  <c r="R965" i="11"/>
  <c r="T964" i="11"/>
  <c r="S964" i="11"/>
  <c r="R964" i="11"/>
  <c r="T963" i="11"/>
  <c r="S963" i="11"/>
  <c r="R963" i="11"/>
  <c r="T962" i="11"/>
  <c r="S962" i="11"/>
  <c r="R962" i="11"/>
  <c r="T961" i="11"/>
  <c r="S961" i="11"/>
  <c r="R961" i="11"/>
  <c r="T960" i="11"/>
  <c r="S960" i="11"/>
  <c r="R960" i="11"/>
  <c r="T959" i="11"/>
  <c r="S959" i="11"/>
  <c r="R959" i="11"/>
  <c r="T958" i="11"/>
  <c r="S958" i="11"/>
  <c r="R958" i="11"/>
  <c r="T957" i="11"/>
  <c r="S957" i="11"/>
  <c r="R957" i="11"/>
  <c r="T956" i="11"/>
  <c r="S956" i="11"/>
  <c r="R956" i="11"/>
  <c r="T955" i="11"/>
  <c r="S955" i="11"/>
  <c r="R955" i="11"/>
  <c r="T954" i="11"/>
  <c r="S954" i="11"/>
  <c r="R954" i="11"/>
  <c r="T953" i="11"/>
  <c r="S953" i="11"/>
  <c r="R953" i="11"/>
  <c r="T952" i="11"/>
  <c r="S952" i="11"/>
  <c r="R952" i="11"/>
  <c r="T951" i="11"/>
  <c r="S951" i="11"/>
  <c r="R951" i="11"/>
  <c r="T950" i="11"/>
  <c r="S950" i="11"/>
  <c r="R950" i="11"/>
  <c r="T949" i="11"/>
  <c r="S949" i="11"/>
  <c r="R949" i="11"/>
  <c r="T948" i="11"/>
  <c r="S948" i="11"/>
  <c r="R948" i="11"/>
  <c r="T947" i="11"/>
  <c r="S947" i="11"/>
  <c r="R947" i="11"/>
  <c r="T946" i="11"/>
  <c r="S946" i="11"/>
  <c r="R946" i="11"/>
  <c r="T945" i="11"/>
  <c r="S945" i="11"/>
  <c r="R945" i="11"/>
  <c r="T944" i="11"/>
  <c r="S944" i="11"/>
  <c r="R944" i="11"/>
  <c r="T943" i="11"/>
  <c r="S943" i="11"/>
  <c r="R943" i="11"/>
  <c r="T942" i="11"/>
  <c r="S942" i="11"/>
  <c r="R942" i="11"/>
  <c r="T941" i="11"/>
  <c r="S941" i="11"/>
  <c r="R941" i="11"/>
  <c r="T940" i="11"/>
  <c r="S940" i="11"/>
  <c r="R940" i="11"/>
  <c r="T939" i="11"/>
  <c r="S939" i="11"/>
  <c r="R939" i="11"/>
  <c r="T938" i="11"/>
  <c r="S938" i="11"/>
  <c r="R938" i="11"/>
  <c r="T937" i="11"/>
  <c r="S937" i="11"/>
  <c r="R937" i="11"/>
  <c r="T936" i="11"/>
  <c r="S936" i="11"/>
  <c r="R936" i="11"/>
  <c r="T935" i="11"/>
  <c r="S935" i="11"/>
  <c r="R935" i="11"/>
  <c r="T934" i="11"/>
  <c r="S934" i="11"/>
  <c r="R934" i="11"/>
  <c r="T933" i="11"/>
  <c r="S933" i="11"/>
  <c r="R933" i="11"/>
  <c r="T932" i="11"/>
  <c r="S932" i="11"/>
  <c r="R932" i="11"/>
  <c r="T931" i="11"/>
  <c r="S931" i="11"/>
  <c r="R931" i="11"/>
  <c r="T930" i="11"/>
  <c r="S930" i="11"/>
  <c r="R930" i="11"/>
  <c r="T929" i="11"/>
  <c r="S929" i="11"/>
  <c r="R929" i="11"/>
  <c r="T928" i="11"/>
  <c r="S928" i="11"/>
  <c r="R928" i="11"/>
  <c r="T927" i="11"/>
  <c r="S927" i="11"/>
  <c r="R927" i="11"/>
  <c r="T926" i="11"/>
  <c r="S926" i="11"/>
  <c r="R926" i="11"/>
  <c r="T925" i="11"/>
  <c r="S925" i="11"/>
  <c r="R925" i="11"/>
  <c r="T924" i="11"/>
  <c r="S924" i="11"/>
  <c r="R924" i="11"/>
  <c r="T923" i="11"/>
  <c r="S923" i="11"/>
  <c r="R923" i="11"/>
  <c r="T922" i="11"/>
  <c r="S922" i="11"/>
  <c r="R922" i="11"/>
  <c r="T921" i="11"/>
  <c r="S921" i="11"/>
  <c r="R921" i="11"/>
  <c r="T920" i="11"/>
  <c r="S920" i="11"/>
  <c r="R920" i="11"/>
  <c r="T919" i="11"/>
  <c r="S919" i="11"/>
  <c r="R919" i="11"/>
  <c r="T918" i="11"/>
  <c r="S918" i="11"/>
  <c r="R918" i="11"/>
  <c r="T917" i="11"/>
  <c r="S917" i="11"/>
  <c r="R917" i="11"/>
  <c r="T916" i="11"/>
  <c r="S916" i="11"/>
  <c r="R916" i="11"/>
  <c r="T915" i="11"/>
  <c r="S915" i="11"/>
  <c r="R915" i="11"/>
  <c r="T914" i="11"/>
  <c r="S914" i="11"/>
  <c r="R914" i="11"/>
  <c r="T913" i="11"/>
  <c r="S913" i="11"/>
  <c r="R913" i="11"/>
  <c r="T912" i="11"/>
  <c r="S912" i="11"/>
  <c r="R912" i="11"/>
  <c r="T911" i="11"/>
  <c r="S911" i="11"/>
  <c r="R911" i="11"/>
  <c r="T910" i="11"/>
  <c r="S910" i="11"/>
  <c r="R910" i="11"/>
  <c r="T909" i="11"/>
  <c r="S909" i="11"/>
  <c r="R909" i="11"/>
  <c r="T908" i="11"/>
  <c r="S908" i="11"/>
  <c r="R908" i="11"/>
  <c r="T907" i="11"/>
  <c r="S907" i="11"/>
  <c r="R907" i="11"/>
  <c r="T906" i="11"/>
  <c r="S906" i="11"/>
  <c r="R906" i="11"/>
  <c r="T905" i="11"/>
  <c r="S905" i="11"/>
  <c r="R905" i="11"/>
  <c r="T904" i="11"/>
  <c r="S904" i="11"/>
  <c r="R904" i="11"/>
  <c r="T903" i="11"/>
  <c r="S903" i="11"/>
  <c r="R903" i="11"/>
  <c r="T902" i="11"/>
  <c r="S902" i="11"/>
  <c r="R902" i="11"/>
  <c r="T901" i="11"/>
  <c r="S901" i="11"/>
  <c r="R901" i="11"/>
  <c r="T900" i="11"/>
  <c r="S900" i="11"/>
  <c r="R900" i="11"/>
  <c r="T899" i="11"/>
  <c r="S899" i="11"/>
  <c r="R899" i="11"/>
  <c r="T898" i="11"/>
  <c r="S898" i="11"/>
  <c r="R898" i="11"/>
  <c r="T897" i="11"/>
  <c r="S897" i="11"/>
  <c r="R897" i="11"/>
  <c r="T896" i="11"/>
  <c r="S896" i="11"/>
  <c r="R896" i="11"/>
  <c r="T895" i="11"/>
  <c r="S895" i="11"/>
  <c r="R895" i="11"/>
  <c r="T894" i="11"/>
  <c r="S894" i="11"/>
  <c r="R894" i="11"/>
  <c r="T893" i="11"/>
  <c r="S893" i="11"/>
  <c r="R893" i="11"/>
  <c r="T892" i="11"/>
  <c r="S892" i="11"/>
  <c r="R892" i="11"/>
  <c r="T891" i="11"/>
  <c r="S891" i="11"/>
  <c r="R891" i="11"/>
  <c r="T890" i="11"/>
  <c r="S890" i="11"/>
  <c r="R890" i="11"/>
  <c r="T889" i="11"/>
  <c r="S889" i="11"/>
  <c r="R889" i="11"/>
  <c r="T888" i="11"/>
  <c r="S888" i="11"/>
  <c r="R888" i="11"/>
  <c r="T887" i="11"/>
  <c r="S887" i="11"/>
  <c r="R887" i="11"/>
  <c r="T886" i="11"/>
  <c r="S886" i="11"/>
  <c r="R886" i="11"/>
  <c r="T885" i="11"/>
  <c r="S885" i="11"/>
  <c r="R885" i="11"/>
  <c r="T884" i="11"/>
  <c r="S884" i="11"/>
  <c r="R884" i="11"/>
  <c r="T883" i="11"/>
  <c r="S883" i="11"/>
  <c r="R883" i="11"/>
  <c r="T882" i="11"/>
  <c r="S882" i="11"/>
  <c r="R882" i="11"/>
  <c r="T881" i="11"/>
  <c r="S881" i="11"/>
  <c r="R881" i="11"/>
  <c r="T880" i="11"/>
  <c r="S880" i="11"/>
  <c r="R880" i="11"/>
  <c r="T879" i="11"/>
  <c r="S879" i="11"/>
  <c r="R879" i="11"/>
  <c r="T878" i="11"/>
  <c r="S878" i="11"/>
  <c r="R878" i="11"/>
  <c r="T877" i="11"/>
  <c r="S877" i="11"/>
  <c r="R877" i="11"/>
  <c r="T876" i="11"/>
  <c r="S876" i="11"/>
  <c r="R876" i="11"/>
  <c r="T875" i="11"/>
  <c r="S875" i="11"/>
  <c r="R875" i="11"/>
  <c r="T874" i="11"/>
  <c r="S874" i="11"/>
  <c r="R874" i="11"/>
  <c r="T873" i="11"/>
  <c r="S873" i="11"/>
  <c r="R873" i="11"/>
  <c r="T868" i="11"/>
  <c r="S868" i="11"/>
  <c r="R868" i="11"/>
  <c r="T867" i="11"/>
  <c r="S867" i="11"/>
  <c r="R867" i="11"/>
  <c r="T866" i="11"/>
  <c r="S866" i="11"/>
  <c r="R866" i="11"/>
  <c r="T865" i="11"/>
  <c r="S865" i="11"/>
  <c r="R865" i="11"/>
  <c r="T864" i="11"/>
  <c r="S864" i="11"/>
  <c r="R864" i="11"/>
  <c r="T863" i="11"/>
  <c r="S863" i="11"/>
  <c r="R863" i="11"/>
  <c r="T862" i="11"/>
  <c r="S862" i="11"/>
  <c r="R862" i="11"/>
  <c r="T861" i="11"/>
  <c r="S861" i="11"/>
  <c r="R861" i="11"/>
  <c r="T860" i="11"/>
  <c r="S860" i="11"/>
  <c r="R860" i="11"/>
  <c r="T859" i="11"/>
  <c r="S859" i="11"/>
  <c r="R859" i="11"/>
  <c r="T858" i="11"/>
  <c r="S858" i="11"/>
  <c r="R858" i="11"/>
  <c r="T857" i="11"/>
  <c r="S857" i="11"/>
  <c r="R857" i="11"/>
  <c r="T856" i="11"/>
  <c r="S856" i="11"/>
  <c r="R856" i="11"/>
  <c r="T855" i="11"/>
  <c r="S855" i="11"/>
  <c r="R855" i="11"/>
  <c r="T854" i="11"/>
  <c r="S854" i="11"/>
  <c r="R854" i="11"/>
  <c r="T853" i="11"/>
  <c r="S853" i="11"/>
  <c r="R853" i="11"/>
  <c r="T852" i="11"/>
  <c r="S852" i="11"/>
  <c r="R852" i="11"/>
  <c r="T851" i="11"/>
  <c r="S851" i="11"/>
  <c r="R851" i="11"/>
  <c r="T850" i="11"/>
  <c r="S850" i="11"/>
  <c r="R850" i="11"/>
  <c r="T849" i="11"/>
  <c r="S849" i="11"/>
  <c r="R849" i="11"/>
  <c r="T848" i="11"/>
  <c r="S848" i="11"/>
  <c r="R848" i="11"/>
  <c r="T847" i="11"/>
  <c r="S847" i="11"/>
  <c r="R847" i="11"/>
  <c r="T846" i="11"/>
  <c r="S846" i="11"/>
  <c r="R846" i="11"/>
  <c r="T845" i="11"/>
  <c r="S845" i="11"/>
  <c r="R845" i="11"/>
  <c r="T844" i="11"/>
  <c r="S844" i="11"/>
  <c r="R844" i="11"/>
  <c r="T843" i="11"/>
  <c r="S843" i="11"/>
  <c r="R843" i="11"/>
  <c r="T842" i="11"/>
  <c r="S842" i="11"/>
  <c r="R842" i="11"/>
  <c r="T841" i="11"/>
  <c r="S841" i="11"/>
  <c r="R841" i="11"/>
  <c r="T840" i="11"/>
  <c r="S840" i="11"/>
  <c r="R840" i="11"/>
  <c r="T839" i="11"/>
  <c r="S839" i="11"/>
  <c r="R839" i="11"/>
  <c r="T838" i="11"/>
  <c r="S838" i="11"/>
  <c r="R838" i="11"/>
  <c r="T837" i="11"/>
  <c r="S837" i="11"/>
  <c r="R837" i="11"/>
  <c r="T836" i="11"/>
  <c r="S836" i="11"/>
  <c r="R836" i="11"/>
  <c r="T835" i="11"/>
  <c r="S835" i="11"/>
  <c r="R835" i="11"/>
  <c r="T834" i="11"/>
  <c r="S834" i="11"/>
  <c r="R834" i="11"/>
  <c r="T833" i="11"/>
  <c r="S833" i="11"/>
  <c r="R833" i="11"/>
  <c r="T832" i="11"/>
  <c r="S832" i="11"/>
  <c r="R832" i="11"/>
  <c r="T831" i="11"/>
  <c r="S831" i="11"/>
  <c r="R831" i="11"/>
  <c r="T830" i="11"/>
  <c r="S830" i="11"/>
  <c r="R830" i="11"/>
  <c r="T829" i="11"/>
  <c r="S829" i="11"/>
  <c r="R829" i="11"/>
  <c r="T828" i="11"/>
  <c r="S828" i="11"/>
  <c r="R828" i="11"/>
  <c r="T827" i="11"/>
  <c r="S827" i="11"/>
  <c r="R827" i="11"/>
  <c r="T826" i="11"/>
  <c r="S826" i="11"/>
  <c r="R826" i="11"/>
  <c r="T825" i="11"/>
  <c r="S825" i="11"/>
  <c r="R825" i="11"/>
  <c r="T824" i="11"/>
  <c r="S824" i="11"/>
  <c r="R824" i="11"/>
  <c r="T823" i="11"/>
  <c r="S823" i="11"/>
  <c r="R823" i="11"/>
  <c r="T822" i="11"/>
  <c r="S822" i="11"/>
  <c r="R822" i="11"/>
  <c r="T821" i="11"/>
  <c r="S821" i="11"/>
  <c r="R821" i="11"/>
  <c r="T820" i="11"/>
  <c r="S820" i="11"/>
  <c r="R820" i="11"/>
  <c r="T819" i="11"/>
  <c r="S819" i="11"/>
  <c r="R819" i="11"/>
  <c r="T818" i="11"/>
  <c r="S818" i="11"/>
  <c r="R818" i="11"/>
  <c r="T817" i="11"/>
  <c r="S817" i="11"/>
  <c r="R817" i="11"/>
  <c r="T816" i="11"/>
  <c r="S816" i="11"/>
  <c r="R816" i="11"/>
  <c r="T815" i="11"/>
  <c r="S815" i="11"/>
  <c r="R815" i="11"/>
  <c r="T814" i="11"/>
  <c r="S814" i="11"/>
  <c r="R814" i="11"/>
  <c r="T813" i="11"/>
  <c r="S813" i="11"/>
  <c r="R813" i="11"/>
  <c r="T812" i="11"/>
  <c r="S812" i="11"/>
  <c r="R812" i="11"/>
  <c r="T811" i="11"/>
  <c r="S811" i="11"/>
  <c r="R811" i="11"/>
  <c r="T810" i="11"/>
  <c r="S810" i="11"/>
  <c r="R810" i="11"/>
  <c r="T809" i="11"/>
  <c r="S809" i="11"/>
  <c r="R809" i="11"/>
  <c r="T808" i="11"/>
  <c r="S808" i="11"/>
  <c r="R808" i="11"/>
  <c r="T807" i="11"/>
  <c r="S807" i="11"/>
  <c r="R807" i="11"/>
  <c r="T806" i="11"/>
  <c r="S806" i="11"/>
  <c r="R806" i="11"/>
  <c r="T805" i="11"/>
  <c r="S805" i="11"/>
  <c r="R805" i="11"/>
  <c r="T804" i="11"/>
  <c r="S804" i="11"/>
  <c r="R804" i="11"/>
  <c r="T803" i="11"/>
  <c r="S803" i="11"/>
  <c r="R803" i="11"/>
  <c r="T802" i="11"/>
  <c r="S802" i="11"/>
  <c r="R802" i="11"/>
  <c r="T801" i="11"/>
  <c r="S801" i="11"/>
  <c r="R801" i="11"/>
  <c r="T800" i="11"/>
  <c r="S800" i="11"/>
  <c r="R800" i="11"/>
  <c r="T799" i="11"/>
  <c r="S799" i="11"/>
  <c r="R799" i="11"/>
  <c r="T798" i="11"/>
  <c r="S798" i="11"/>
  <c r="R798" i="11"/>
  <c r="T797" i="11"/>
  <c r="S797" i="11"/>
  <c r="R797" i="11"/>
  <c r="T796" i="11"/>
  <c r="S796" i="11"/>
  <c r="R796" i="11"/>
  <c r="T795" i="11"/>
  <c r="S795" i="11"/>
  <c r="R795" i="11"/>
  <c r="T794" i="11"/>
  <c r="S794" i="11"/>
  <c r="R794" i="11"/>
  <c r="T793" i="11"/>
  <c r="S793" i="11"/>
  <c r="R793" i="11"/>
  <c r="T792" i="11"/>
  <c r="S792" i="11"/>
  <c r="R792" i="11"/>
  <c r="T791" i="11"/>
  <c r="S791" i="11"/>
  <c r="R791" i="11"/>
  <c r="T790" i="11"/>
  <c r="S790" i="11"/>
  <c r="R790" i="11"/>
  <c r="T789" i="11"/>
  <c r="S789" i="11"/>
  <c r="R789" i="11"/>
  <c r="T788" i="11"/>
  <c r="S788" i="11"/>
  <c r="R788" i="11"/>
  <c r="T787" i="11"/>
  <c r="S787" i="11"/>
  <c r="R787" i="11"/>
  <c r="T786" i="11"/>
  <c r="S786" i="11"/>
  <c r="R786" i="11"/>
  <c r="T785" i="11"/>
  <c r="S785" i="11"/>
  <c r="R785" i="11"/>
  <c r="T784" i="11"/>
  <c r="S784" i="11"/>
  <c r="R784" i="11"/>
  <c r="T783" i="11"/>
  <c r="S783" i="11"/>
  <c r="R783" i="11"/>
  <c r="T782" i="11"/>
  <c r="S782" i="11"/>
  <c r="R782" i="11"/>
  <c r="T781" i="11"/>
  <c r="S781" i="11"/>
  <c r="R781" i="11"/>
  <c r="T780" i="11"/>
  <c r="S780" i="11"/>
  <c r="R780" i="11"/>
  <c r="T779" i="11"/>
  <c r="S779" i="11"/>
  <c r="R779" i="11"/>
  <c r="T778" i="11"/>
  <c r="S778" i="11"/>
  <c r="R778" i="11"/>
  <c r="T777" i="11"/>
  <c r="S777" i="11"/>
  <c r="R777" i="11"/>
  <c r="T776" i="11"/>
  <c r="S776" i="11"/>
  <c r="R776" i="11"/>
  <c r="T775" i="11"/>
  <c r="S775" i="11"/>
  <c r="R775" i="11"/>
  <c r="T774" i="11"/>
  <c r="S774" i="11"/>
  <c r="R774" i="11"/>
  <c r="T773" i="11"/>
  <c r="S773" i="11"/>
  <c r="R773" i="11"/>
  <c r="T772" i="11"/>
  <c r="S772" i="11"/>
  <c r="R772" i="11"/>
  <c r="T771" i="11"/>
  <c r="S771" i="11"/>
  <c r="R771" i="11"/>
  <c r="T770" i="11"/>
  <c r="S770" i="11"/>
  <c r="R770" i="11"/>
  <c r="T769" i="11"/>
  <c r="S769" i="11"/>
  <c r="R769" i="11"/>
  <c r="T768" i="11"/>
  <c r="S768" i="11"/>
  <c r="R768" i="11"/>
  <c r="T767" i="11"/>
  <c r="S767" i="11"/>
  <c r="R767" i="11"/>
  <c r="T766" i="11"/>
  <c r="S766" i="11"/>
  <c r="R766" i="11"/>
  <c r="T765" i="11"/>
  <c r="S765" i="11"/>
  <c r="R765" i="11"/>
  <c r="T764" i="11"/>
  <c r="S764" i="11"/>
  <c r="R764" i="11"/>
  <c r="T763" i="11"/>
  <c r="S763" i="11"/>
  <c r="R763" i="11"/>
  <c r="T762" i="11"/>
  <c r="S762" i="11"/>
  <c r="R762" i="11"/>
  <c r="T761" i="11"/>
  <c r="S761" i="11"/>
  <c r="R761" i="11"/>
  <c r="T760" i="11"/>
  <c r="S760" i="11"/>
  <c r="R760" i="11"/>
  <c r="T759" i="11"/>
  <c r="S759" i="11"/>
  <c r="R759" i="11"/>
  <c r="T758" i="11"/>
  <c r="S758" i="11"/>
  <c r="R758" i="11"/>
  <c r="T757" i="11"/>
  <c r="S757" i="11"/>
  <c r="R757" i="11"/>
  <c r="T756" i="11"/>
  <c r="S756" i="11"/>
  <c r="R756" i="11"/>
  <c r="T755" i="11"/>
  <c r="S755" i="11"/>
  <c r="R755" i="11"/>
  <c r="T754" i="11"/>
  <c r="S754" i="11"/>
  <c r="R754" i="11"/>
  <c r="T753" i="11"/>
  <c r="S753" i="11"/>
  <c r="R753" i="11"/>
  <c r="T752" i="11"/>
  <c r="S752" i="11"/>
  <c r="R752" i="11"/>
  <c r="T751" i="11"/>
  <c r="S751" i="11"/>
  <c r="R751" i="11"/>
  <c r="T750" i="11"/>
  <c r="S750" i="11"/>
  <c r="R750" i="11"/>
  <c r="T749" i="11"/>
  <c r="S749" i="11"/>
  <c r="R749" i="11"/>
  <c r="T627" i="11"/>
  <c r="T626" i="11"/>
  <c r="T625" i="11"/>
  <c r="T744" i="11"/>
  <c r="S744" i="11"/>
  <c r="R744" i="11"/>
  <c r="T743" i="11"/>
  <c r="S743" i="11"/>
  <c r="R743" i="11"/>
  <c r="T742" i="11"/>
  <c r="S742" i="11"/>
  <c r="R742" i="11"/>
  <c r="T741" i="11"/>
  <c r="S741" i="11"/>
  <c r="R741" i="11"/>
  <c r="T740" i="11"/>
  <c r="S740" i="11"/>
  <c r="R740" i="11"/>
  <c r="T739" i="11"/>
  <c r="S739" i="11"/>
  <c r="R739" i="11"/>
  <c r="T738" i="11"/>
  <c r="S738" i="11"/>
  <c r="R738" i="11"/>
  <c r="T737" i="11"/>
  <c r="S737" i="11"/>
  <c r="R737" i="11"/>
  <c r="T736" i="11"/>
  <c r="S736" i="11"/>
  <c r="R736" i="11"/>
  <c r="T735" i="11"/>
  <c r="S735" i="11"/>
  <c r="R735" i="11"/>
  <c r="T734" i="11"/>
  <c r="S734" i="11"/>
  <c r="R734" i="11"/>
  <c r="T733" i="11"/>
  <c r="S733" i="11"/>
  <c r="R733" i="11"/>
  <c r="T732" i="11"/>
  <c r="S732" i="11"/>
  <c r="R732" i="11"/>
  <c r="T731" i="11"/>
  <c r="S731" i="11"/>
  <c r="R731" i="11"/>
  <c r="T730" i="11"/>
  <c r="S730" i="11"/>
  <c r="R730" i="11"/>
  <c r="T729" i="11"/>
  <c r="S729" i="11"/>
  <c r="R729" i="11"/>
  <c r="T728" i="11"/>
  <c r="S728" i="11"/>
  <c r="R728" i="11"/>
  <c r="T727" i="11"/>
  <c r="S727" i="11"/>
  <c r="R727" i="11"/>
  <c r="T726" i="11"/>
  <c r="S726" i="11"/>
  <c r="R726" i="11"/>
  <c r="T725" i="11"/>
  <c r="S725" i="11"/>
  <c r="R725" i="11"/>
  <c r="T724" i="11"/>
  <c r="S724" i="11"/>
  <c r="R724" i="11"/>
  <c r="T723" i="11"/>
  <c r="S723" i="11"/>
  <c r="R723" i="11"/>
  <c r="T722" i="11"/>
  <c r="S722" i="11"/>
  <c r="R722" i="11"/>
  <c r="T721" i="11"/>
  <c r="S721" i="11"/>
  <c r="R721" i="11"/>
  <c r="T720" i="11"/>
  <c r="S720" i="11"/>
  <c r="R720" i="11"/>
  <c r="T719" i="11"/>
  <c r="S719" i="11"/>
  <c r="R719" i="11"/>
  <c r="T718" i="11"/>
  <c r="S718" i="11"/>
  <c r="R718" i="11"/>
  <c r="T717" i="11"/>
  <c r="S717" i="11"/>
  <c r="R717" i="11"/>
  <c r="T716" i="11"/>
  <c r="S716" i="11"/>
  <c r="R716" i="11"/>
  <c r="T715" i="11"/>
  <c r="S715" i="11"/>
  <c r="R715" i="11"/>
  <c r="T714" i="11"/>
  <c r="S714" i="11"/>
  <c r="R714" i="11"/>
  <c r="T713" i="11"/>
  <c r="S713" i="11"/>
  <c r="R713" i="11"/>
  <c r="T712" i="11"/>
  <c r="S712" i="11"/>
  <c r="R712" i="11"/>
  <c r="T711" i="11"/>
  <c r="S711" i="11"/>
  <c r="R711" i="11"/>
  <c r="T710" i="11"/>
  <c r="S710" i="11"/>
  <c r="R710" i="11"/>
  <c r="T709" i="11"/>
  <c r="S709" i="11"/>
  <c r="R709" i="11"/>
  <c r="T708" i="11"/>
  <c r="S708" i="11"/>
  <c r="R708" i="11"/>
  <c r="T707" i="11"/>
  <c r="S707" i="11"/>
  <c r="R707" i="11"/>
  <c r="T706" i="11"/>
  <c r="S706" i="11"/>
  <c r="R706" i="11"/>
  <c r="T705" i="11"/>
  <c r="S705" i="11"/>
  <c r="R705" i="11"/>
  <c r="T704" i="11"/>
  <c r="S704" i="11"/>
  <c r="R704" i="11"/>
  <c r="T703" i="11"/>
  <c r="S703" i="11"/>
  <c r="R703" i="11"/>
  <c r="T702" i="11"/>
  <c r="S702" i="11"/>
  <c r="R702" i="11"/>
  <c r="T701" i="11"/>
  <c r="S701" i="11"/>
  <c r="R701" i="11"/>
  <c r="T700" i="11"/>
  <c r="S700" i="11"/>
  <c r="R700" i="11"/>
  <c r="T699" i="11"/>
  <c r="S699" i="11"/>
  <c r="R699" i="11"/>
  <c r="T698" i="11"/>
  <c r="S698" i="11"/>
  <c r="R698" i="11"/>
  <c r="T697" i="11"/>
  <c r="S697" i="11"/>
  <c r="R697" i="11"/>
  <c r="T696" i="11"/>
  <c r="S696" i="11"/>
  <c r="R696" i="11"/>
  <c r="T695" i="11"/>
  <c r="S695" i="11"/>
  <c r="R695" i="11"/>
  <c r="T694" i="11"/>
  <c r="S694" i="11"/>
  <c r="R694" i="11"/>
  <c r="T693" i="11"/>
  <c r="S693" i="11"/>
  <c r="R693" i="11"/>
  <c r="T692" i="11"/>
  <c r="S692" i="11"/>
  <c r="R692" i="11"/>
  <c r="T691" i="11"/>
  <c r="S691" i="11"/>
  <c r="R691" i="11"/>
  <c r="T690" i="11"/>
  <c r="S690" i="11"/>
  <c r="R690" i="11"/>
  <c r="T689" i="11"/>
  <c r="S689" i="11"/>
  <c r="R689" i="11"/>
  <c r="T688" i="11"/>
  <c r="S688" i="11"/>
  <c r="R688" i="11"/>
  <c r="T687" i="11"/>
  <c r="S687" i="11"/>
  <c r="R687" i="11"/>
  <c r="T686" i="11"/>
  <c r="S686" i="11"/>
  <c r="R686" i="11"/>
  <c r="T685" i="11"/>
  <c r="S685" i="11"/>
  <c r="R685" i="11"/>
  <c r="T684" i="11"/>
  <c r="S684" i="11"/>
  <c r="R684" i="11"/>
  <c r="T683" i="11"/>
  <c r="S683" i="11"/>
  <c r="R683" i="11"/>
  <c r="T682" i="11"/>
  <c r="S682" i="11"/>
  <c r="R682" i="11"/>
  <c r="T681" i="11"/>
  <c r="S681" i="11"/>
  <c r="R681" i="11"/>
  <c r="T680" i="11"/>
  <c r="S680" i="11"/>
  <c r="R680" i="11"/>
  <c r="T679" i="11"/>
  <c r="S679" i="11"/>
  <c r="R679" i="11"/>
  <c r="T678" i="11"/>
  <c r="S678" i="11"/>
  <c r="R678" i="11"/>
  <c r="T677" i="11"/>
  <c r="S677" i="11"/>
  <c r="R677" i="11"/>
  <c r="T676" i="11"/>
  <c r="S676" i="11"/>
  <c r="R676" i="11"/>
  <c r="T675" i="11"/>
  <c r="S675" i="11"/>
  <c r="R675" i="11"/>
  <c r="T674" i="11"/>
  <c r="S674" i="11"/>
  <c r="R674" i="11"/>
  <c r="T673" i="11"/>
  <c r="S673" i="11"/>
  <c r="R673" i="11"/>
  <c r="T672" i="11"/>
  <c r="S672" i="11"/>
  <c r="R672" i="11"/>
  <c r="T671" i="11"/>
  <c r="S671" i="11"/>
  <c r="R671" i="11"/>
  <c r="T670" i="11"/>
  <c r="S670" i="11"/>
  <c r="R670" i="11"/>
  <c r="T669" i="11"/>
  <c r="S669" i="11"/>
  <c r="R669" i="11"/>
  <c r="T668" i="11"/>
  <c r="S668" i="11"/>
  <c r="R668" i="11"/>
  <c r="T667" i="11"/>
  <c r="S667" i="11"/>
  <c r="R667" i="11"/>
  <c r="T666" i="11"/>
  <c r="S666" i="11"/>
  <c r="R666" i="11"/>
  <c r="T665" i="11"/>
  <c r="S665" i="11"/>
  <c r="R665" i="11"/>
  <c r="T664" i="11"/>
  <c r="S664" i="11"/>
  <c r="R664" i="11"/>
  <c r="T663" i="11"/>
  <c r="S663" i="11"/>
  <c r="R663" i="11"/>
  <c r="T662" i="11"/>
  <c r="S662" i="11"/>
  <c r="R662" i="11"/>
  <c r="T661" i="11"/>
  <c r="S661" i="11"/>
  <c r="R661" i="11"/>
  <c r="T660" i="11"/>
  <c r="S660" i="11"/>
  <c r="R660" i="11"/>
  <c r="T659" i="11"/>
  <c r="S659" i="11"/>
  <c r="R659" i="11"/>
  <c r="T658" i="11"/>
  <c r="S658" i="11"/>
  <c r="R658" i="11"/>
  <c r="T657" i="11"/>
  <c r="S657" i="11"/>
  <c r="R657" i="11"/>
  <c r="T656" i="11"/>
  <c r="S656" i="11"/>
  <c r="R656" i="11"/>
  <c r="T655" i="11"/>
  <c r="S655" i="11"/>
  <c r="R655" i="11"/>
  <c r="T654" i="11"/>
  <c r="S654" i="11"/>
  <c r="R654" i="11"/>
  <c r="T653" i="11"/>
  <c r="S653" i="11"/>
  <c r="R653" i="11"/>
  <c r="T652" i="11"/>
  <c r="S652" i="11"/>
  <c r="R652" i="11"/>
  <c r="T651" i="11"/>
  <c r="S651" i="11"/>
  <c r="R651" i="11"/>
  <c r="T650" i="11"/>
  <c r="S650" i="11"/>
  <c r="R650" i="11"/>
  <c r="T649" i="11"/>
  <c r="S649" i="11"/>
  <c r="R649" i="11"/>
  <c r="T648" i="11"/>
  <c r="S648" i="11"/>
  <c r="R648" i="11"/>
  <c r="T647" i="11"/>
  <c r="S647" i="11"/>
  <c r="R647" i="11"/>
  <c r="T646" i="11"/>
  <c r="S646" i="11"/>
  <c r="R646" i="11"/>
  <c r="T645" i="11"/>
  <c r="S645" i="11"/>
  <c r="R645" i="11"/>
  <c r="T644" i="11"/>
  <c r="S644" i="11"/>
  <c r="R644" i="11"/>
  <c r="T643" i="11"/>
  <c r="S643" i="11"/>
  <c r="R643" i="11"/>
  <c r="T642" i="11"/>
  <c r="S642" i="11"/>
  <c r="R642" i="11"/>
  <c r="T641" i="11"/>
  <c r="S641" i="11"/>
  <c r="R641" i="11"/>
  <c r="T640" i="11"/>
  <c r="S640" i="11"/>
  <c r="R640" i="11"/>
  <c r="T639" i="11"/>
  <c r="S639" i="11"/>
  <c r="R639" i="11"/>
  <c r="T638" i="11"/>
  <c r="S638" i="11"/>
  <c r="R638" i="11"/>
  <c r="T637" i="11"/>
  <c r="S637" i="11"/>
  <c r="R637" i="11"/>
  <c r="T636" i="11"/>
  <c r="S636" i="11"/>
  <c r="R636" i="11"/>
  <c r="T635" i="11"/>
  <c r="S635" i="11"/>
  <c r="R635" i="11"/>
  <c r="T634" i="11"/>
  <c r="S634" i="11"/>
  <c r="R634" i="11"/>
  <c r="T633" i="11"/>
  <c r="S633" i="11"/>
  <c r="R633" i="11"/>
  <c r="T632" i="11"/>
  <c r="S632" i="11"/>
  <c r="R632" i="11"/>
  <c r="T631" i="11"/>
  <c r="S631" i="11"/>
  <c r="R631" i="11"/>
  <c r="T630" i="11"/>
  <c r="S630" i="11"/>
  <c r="R630" i="11"/>
  <c r="T629" i="11"/>
  <c r="S629" i="11"/>
  <c r="R629" i="11"/>
  <c r="T628" i="11"/>
  <c r="S628" i="11"/>
  <c r="R628" i="11"/>
  <c r="S627" i="11"/>
  <c r="R627" i="11"/>
  <c r="S626" i="11"/>
  <c r="R626" i="11"/>
  <c r="R625" i="11"/>
  <c r="S625" i="11"/>
  <c r="R503" i="11"/>
  <c r="R502" i="11"/>
  <c r="R501" i="11"/>
  <c r="T620" i="11"/>
  <c r="P620" i="11" s="1"/>
  <c r="S620" i="11"/>
  <c r="R620" i="11"/>
  <c r="T619" i="11"/>
  <c r="P619" i="11" s="1"/>
  <c r="S619" i="11"/>
  <c r="R619" i="11"/>
  <c r="T618" i="11"/>
  <c r="S618" i="11"/>
  <c r="R618" i="11"/>
  <c r="T617" i="11"/>
  <c r="S617" i="11"/>
  <c r="R617" i="11"/>
  <c r="T616" i="11"/>
  <c r="P616" i="11" s="1"/>
  <c r="S616" i="11"/>
  <c r="R616" i="11"/>
  <c r="T615" i="11"/>
  <c r="S615" i="11"/>
  <c r="R615" i="11"/>
  <c r="T614" i="11"/>
  <c r="S614" i="11"/>
  <c r="R614" i="11"/>
  <c r="T613" i="11"/>
  <c r="S613" i="11"/>
  <c r="R613" i="11"/>
  <c r="T612" i="11"/>
  <c r="P612" i="11" s="1"/>
  <c r="S612" i="11"/>
  <c r="R612" i="11"/>
  <c r="T611" i="11"/>
  <c r="P611" i="11" s="1"/>
  <c r="S611" i="11"/>
  <c r="R611" i="11"/>
  <c r="T610" i="11"/>
  <c r="S610" i="11"/>
  <c r="R610" i="11"/>
  <c r="T609" i="11"/>
  <c r="S609" i="11"/>
  <c r="R609" i="11"/>
  <c r="T608" i="11"/>
  <c r="P608" i="11" s="1"/>
  <c r="S608" i="11"/>
  <c r="R608" i="11"/>
  <c r="T607" i="11"/>
  <c r="S607" i="11"/>
  <c r="R607" i="11"/>
  <c r="T606" i="11"/>
  <c r="S606" i="11"/>
  <c r="R606" i="11"/>
  <c r="T605" i="11"/>
  <c r="S605" i="11"/>
  <c r="R605" i="11"/>
  <c r="T604" i="11"/>
  <c r="P604" i="11" s="1"/>
  <c r="S604" i="11"/>
  <c r="R604" i="11"/>
  <c r="T603" i="11"/>
  <c r="P603" i="11" s="1"/>
  <c r="S603" i="11"/>
  <c r="R603" i="11"/>
  <c r="T602" i="11"/>
  <c r="S602" i="11"/>
  <c r="R602" i="11"/>
  <c r="T601" i="11"/>
  <c r="S601" i="11"/>
  <c r="R601" i="11"/>
  <c r="T600" i="11"/>
  <c r="P600" i="11" s="1"/>
  <c r="S600" i="11"/>
  <c r="R600" i="11"/>
  <c r="T599" i="11"/>
  <c r="S599" i="11"/>
  <c r="R599" i="11"/>
  <c r="T598" i="11"/>
  <c r="S598" i="11"/>
  <c r="R598" i="11"/>
  <c r="T597" i="11"/>
  <c r="S597" i="11"/>
  <c r="R597" i="11"/>
  <c r="T596" i="11"/>
  <c r="P596" i="11" s="1"/>
  <c r="S596" i="11"/>
  <c r="R596" i="11"/>
  <c r="T595" i="11"/>
  <c r="P595" i="11" s="1"/>
  <c r="I595" i="11" s="1"/>
  <c r="S595" i="11"/>
  <c r="R595" i="11"/>
  <c r="T594" i="11"/>
  <c r="S594" i="11"/>
  <c r="R594" i="11"/>
  <c r="T593" i="11"/>
  <c r="S593" i="11"/>
  <c r="R593" i="11"/>
  <c r="J593" i="11" s="1"/>
  <c r="T592" i="11"/>
  <c r="P592" i="11" s="1"/>
  <c r="I592" i="11" s="1"/>
  <c r="S592" i="11"/>
  <c r="R592" i="11"/>
  <c r="T591" i="11"/>
  <c r="S591" i="11"/>
  <c r="R591" i="11"/>
  <c r="T590" i="11"/>
  <c r="S590" i="11"/>
  <c r="R590" i="11"/>
  <c r="J590" i="11" s="1"/>
  <c r="T589" i="11"/>
  <c r="S589" i="11"/>
  <c r="R589" i="11"/>
  <c r="T588" i="11"/>
  <c r="P588" i="11" s="1"/>
  <c r="S588" i="11"/>
  <c r="R588" i="11"/>
  <c r="T587" i="11"/>
  <c r="P587" i="11" s="1"/>
  <c r="I587" i="11" s="1"/>
  <c r="S587" i="11"/>
  <c r="R587" i="11"/>
  <c r="T586" i="11"/>
  <c r="S586" i="11"/>
  <c r="R586" i="11"/>
  <c r="T585" i="11"/>
  <c r="S585" i="11"/>
  <c r="R585" i="11"/>
  <c r="J585" i="11" s="1"/>
  <c r="T584" i="11"/>
  <c r="P584" i="11" s="1"/>
  <c r="I584" i="11" s="1"/>
  <c r="S584" i="11"/>
  <c r="R584" i="11"/>
  <c r="T583" i="11"/>
  <c r="S583" i="11"/>
  <c r="R583" i="11"/>
  <c r="T582" i="11"/>
  <c r="S582" i="11"/>
  <c r="R582" i="11"/>
  <c r="J582" i="11" s="1"/>
  <c r="T581" i="11"/>
  <c r="S581" i="11"/>
  <c r="R581" i="11"/>
  <c r="T580" i="11"/>
  <c r="P580" i="11" s="1"/>
  <c r="S580" i="11"/>
  <c r="R580" i="11"/>
  <c r="T579" i="11"/>
  <c r="P579" i="11" s="1"/>
  <c r="I579" i="11" s="1"/>
  <c r="S579" i="11"/>
  <c r="R579" i="11"/>
  <c r="T578" i="11"/>
  <c r="S578" i="11"/>
  <c r="R578" i="11"/>
  <c r="T577" i="11"/>
  <c r="S577" i="11"/>
  <c r="R577" i="11"/>
  <c r="J577" i="11" s="1"/>
  <c r="T576" i="11"/>
  <c r="P576" i="11" s="1"/>
  <c r="I576" i="11" s="1"/>
  <c r="S576" i="11"/>
  <c r="R576" i="11"/>
  <c r="T575" i="11"/>
  <c r="S575" i="11"/>
  <c r="R575" i="11"/>
  <c r="T574" i="11"/>
  <c r="S574" i="11"/>
  <c r="R574" i="11"/>
  <c r="J574" i="11" s="1"/>
  <c r="T573" i="11"/>
  <c r="S573" i="11"/>
  <c r="R573" i="11"/>
  <c r="T572" i="11"/>
  <c r="P572" i="11" s="1"/>
  <c r="S572" i="11"/>
  <c r="R572" i="11"/>
  <c r="T571" i="11"/>
  <c r="P571" i="11" s="1"/>
  <c r="I571" i="11" s="1"/>
  <c r="S571" i="11"/>
  <c r="R571" i="11"/>
  <c r="T570" i="11"/>
  <c r="S570" i="11"/>
  <c r="R570" i="11"/>
  <c r="T569" i="11"/>
  <c r="S569" i="11"/>
  <c r="R569" i="11"/>
  <c r="J569" i="11" s="1"/>
  <c r="T568" i="11"/>
  <c r="P568" i="11" s="1"/>
  <c r="I568" i="11" s="1"/>
  <c r="S568" i="11"/>
  <c r="R568" i="11"/>
  <c r="T567" i="11"/>
  <c r="S567" i="11"/>
  <c r="R567" i="11"/>
  <c r="T566" i="11"/>
  <c r="S566" i="11"/>
  <c r="R566" i="11"/>
  <c r="J566" i="11" s="1"/>
  <c r="T565" i="11"/>
  <c r="S565" i="11"/>
  <c r="R565" i="11"/>
  <c r="T564" i="11"/>
  <c r="P564" i="11" s="1"/>
  <c r="S564" i="11"/>
  <c r="R564" i="11"/>
  <c r="T563" i="11"/>
  <c r="P563" i="11" s="1"/>
  <c r="I563" i="11" s="1"/>
  <c r="S563" i="11"/>
  <c r="R563" i="11"/>
  <c r="T562" i="11"/>
  <c r="S562" i="11"/>
  <c r="R562" i="11"/>
  <c r="T561" i="11"/>
  <c r="S561" i="11"/>
  <c r="R561" i="11"/>
  <c r="J561" i="11" s="1"/>
  <c r="T560" i="11"/>
  <c r="P560" i="11" s="1"/>
  <c r="I560" i="11" s="1"/>
  <c r="S560" i="11"/>
  <c r="R560" i="11"/>
  <c r="T559" i="11"/>
  <c r="S559" i="11"/>
  <c r="R559" i="11"/>
  <c r="T558" i="11"/>
  <c r="S558" i="11"/>
  <c r="R558" i="11"/>
  <c r="J558" i="11" s="1"/>
  <c r="T557" i="11"/>
  <c r="S557" i="11"/>
  <c r="R557" i="11"/>
  <c r="T556" i="11"/>
  <c r="P556" i="11" s="1"/>
  <c r="S556" i="11"/>
  <c r="R556" i="11"/>
  <c r="T555" i="11"/>
  <c r="P555" i="11" s="1"/>
  <c r="I555" i="11" s="1"/>
  <c r="S555" i="11"/>
  <c r="R555" i="11"/>
  <c r="T554" i="11"/>
  <c r="S554" i="11"/>
  <c r="R554" i="11"/>
  <c r="T553" i="11"/>
  <c r="S553" i="11"/>
  <c r="R553" i="11"/>
  <c r="J553" i="11" s="1"/>
  <c r="T552" i="11"/>
  <c r="P552" i="11" s="1"/>
  <c r="I552" i="11" s="1"/>
  <c r="S552" i="11"/>
  <c r="R552" i="11"/>
  <c r="T551" i="11"/>
  <c r="S551" i="11"/>
  <c r="R551" i="11"/>
  <c r="T550" i="11"/>
  <c r="S550" i="11"/>
  <c r="R550" i="11"/>
  <c r="J550" i="11" s="1"/>
  <c r="T549" i="11"/>
  <c r="S549" i="11"/>
  <c r="R549" i="11"/>
  <c r="T548" i="11"/>
  <c r="P548" i="11" s="1"/>
  <c r="S548" i="11"/>
  <c r="R548" i="11"/>
  <c r="T547" i="11"/>
  <c r="P547" i="11" s="1"/>
  <c r="I547" i="11" s="1"/>
  <c r="S547" i="11"/>
  <c r="R547" i="11"/>
  <c r="T546" i="11"/>
  <c r="S546" i="11"/>
  <c r="R546" i="11"/>
  <c r="T545" i="11"/>
  <c r="S545" i="11"/>
  <c r="R545" i="11"/>
  <c r="J545" i="11" s="1"/>
  <c r="T544" i="11"/>
  <c r="P544" i="11" s="1"/>
  <c r="I544" i="11" s="1"/>
  <c r="S544" i="11"/>
  <c r="R544" i="11"/>
  <c r="T543" i="11"/>
  <c r="S543" i="11"/>
  <c r="R543" i="11"/>
  <c r="T542" i="11"/>
  <c r="S542" i="11"/>
  <c r="R542" i="11"/>
  <c r="T541" i="11"/>
  <c r="S541" i="11"/>
  <c r="R541" i="11"/>
  <c r="T540" i="11"/>
  <c r="P540" i="11" s="1"/>
  <c r="S540" i="11"/>
  <c r="R540" i="11"/>
  <c r="T539" i="11"/>
  <c r="P539" i="11" s="1"/>
  <c r="I539" i="11" s="1"/>
  <c r="S539" i="11"/>
  <c r="R539" i="11"/>
  <c r="T538" i="11"/>
  <c r="S538" i="11"/>
  <c r="R538" i="11"/>
  <c r="T537" i="11"/>
  <c r="S537" i="11"/>
  <c r="R537" i="11"/>
  <c r="T536" i="11"/>
  <c r="P536" i="11" s="1"/>
  <c r="I536" i="11" s="1"/>
  <c r="S536" i="11"/>
  <c r="R536" i="11"/>
  <c r="T535" i="11"/>
  <c r="S535" i="11"/>
  <c r="R535" i="11"/>
  <c r="T534" i="11"/>
  <c r="S534" i="11"/>
  <c r="R534" i="11"/>
  <c r="T533" i="11"/>
  <c r="S533" i="11"/>
  <c r="R533" i="11"/>
  <c r="T532" i="11"/>
  <c r="P532" i="11" s="1"/>
  <c r="S532" i="11"/>
  <c r="R532" i="11"/>
  <c r="T531" i="11"/>
  <c r="S531" i="11"/>
  <c r="R531" i="11"/>
  <c r="T530" i="11"/>
  <c r="S530" i="11"/>
  <c r="R530" i="11"/>
  <c r="T529" i="11"/>
  <c r="S529" i="11"/>
  <c r="R529" i="11"/>
  <c r="T528" i="11"/>
  <c r="P528" i="11" s="1"/>
  <c r="I528" i="11" s="1"/>
  <c r="S528" i="11"/>
  <c r="R528" i="11"/>
  <c r="T527" i="11"/>
  <c r="S527" i="11"/>
  <c r="R527" i="11"/>
  <c r="T526" i="11"/>
  <c r="S526" i="11"/>
  <c r="R526" i="11"/>
  <c r="T525" i="11"/>
  <c r="S525" i="11"/>
  <c r="R525" i="11"/>
  <c r="T524" i="11"/>
  <c r="P524" i="11" s="1"/>
  <c r="S524" i="11"/>
  <c r="R524" i="11"/>
  <c r="T523" i="11"/>
  <c r="S523" i="11"/>
  <c r="R523" i="11"/>
  <c r="T522" i="11"/>
  <c r="S522" i="11"/>
  <c r="R522" i="11"/>
  <c r="T521" i="11"/>
  <c r="S521" i="11"/>
  <c r="R521" i="11"/>
  <c r="T520" i="11"/>
  <c r="P520" i="11" s="1"/>
  <c r="I520" i="11" s="1"/>
  <c r="S520" i="11"/>
  <c r="R520" i="11"/>
  <c r="T519" i="11"/>
  <c r="S519" i="11"/>
  <c r="R519" i="11"/>
  <c r="T518" i="11"/>
  <c r="S518" i="11"/>
  <c r="R518" i="11"/>
  <c r="T517" i="11"/>
  <c r="S517" i="11"/>
  <c r="R517" i="11"/>
  <c r="T516" i="11"/>
  <c r="P516" i="11" s="1"/>
  <c r="S516" i="11"/>
  <c r="R516" i="11"/>
  <c r="T515" i="11"/>
  <c r="S515" i="11"/>
  <c r="R515" i="11"/>
  <c r="T514" i="11"/>
  <c r="S514" i="11"/>
  <c r="R514" i="11"/>
  <c r="T513" i="11"/>
  <c r="S513" i="11"/>
  <c r="R513" i="11"/>
  <c r="T512" i="11"/>
  <c r="P512" i="11" s="1"/>
  <c r="I512" i="11" s="1"/>
  <c r="S512" i="11"/>
  <c r="R512" i="11"/>
  <c r="T511" i="11"/>
  <c r="S511" i="11"/>
  <c r="R511" i="11"/>
  <c r="T510" i="11"/>
  <c r="S510" i="11"/>
  <c r="R510" i="11"/>
  <c r="T509" i="11"/>
  <c r="S509" i="11"/>
  <c r="R509" i="11"/>
  <c r="T508" i="11"/>
  <c r="P508" i="11" s="1"/>
  <c r="S508" i="11"/>
  <c r="R508" i="11"/>
  <c r="T507" i="11"/>
  <c r="S507" i="11"/>
  <c r="R507" i="11"/>
  <c r="T506" i="11"/>
  <c r="S506" i="11"/>
  <c r="R506" i="11"/>
  <c r="T505" i="11"/>
  <c r="S505" i="11"/>
  <c r="R505" i="11"/>
  <c r="T504" i="11"/>
  <c r="P504" i="11" s="1"/>
  <c r="S504" i="11"/>
  <c r="R504" i="11"/>
  <c r="T503" i="11"/>
  <c r="S503" i="11"/>
  <c r="T502" i="11"/>
  <c r="P502" i="11" s="1"/>
  <c r="S502" i="11"/>
  <c r="T501" i="11"/>
  <c r="S501" i="11"/>
  <c r="T496" i="11"/>
  <c r="T495" i="11"/>
  <c r="T494" i="11"/>
  <c r="T493" i="11"/>
  <c r="T492" i="11"/>
  <c r="T491" i="11"/>
  <c r="T490" i="11"/>
  <c r="T489" i="11"/>
  <c r="T488" i="11"/>
  <c r="T487" i="11"/>
  <c r="T486" i="11"/>
  <c r="T485" i="11"/>
  <c r="T484" i="11"/>
  <c r="T483" i="11"/>
  <c r="T482" i="11"/>
  <c r="T481" i="11"/>
  <c r="T480" i="11"/>
  <c r="T479" i="11"/>
  <c r="T478" i="11"/>
  <c r="T477" i="11"/>
  <c r="T476" i="11"/>
  <c r="T475" i="11"/>
  <c r="T474" i="11"/>
  <c r="T473" i="11"/>
  <c r="T472" i="11"/>
  <c r="T471" i="11"/>
  <c r="T470" i="11"/>
  <c r="T469" i="11"/>
  <c r="T468" i="11"/>
  <c r="T467" i="11"/>
  <c r="T466" i="11"/>
  <c r="T465" i="11"/>
  <c r="T464" i="11"/>
  <c r="T463" i="11"/>
  <c r="T462" i="11"/>
  <c r="T461" i="11"/>
  <c r="T460" i="11"/>
  <c r="T459" i="11"/>
  <c r="T458" i="11"/>
  <c r="T457" i="11"/>
  <c r="T456" i="11"/>
  <c r="T455" i="11"/>
  <c r="T454" i="11"/>
  <c r="T453" i="11"/>
  <c r="T452" i="11"/>
  <c r="T451" i="11"/>
  <c r="T450" i="11"/>
  <c r="T449" i="11"/>
  <c r="T448" i="11"/>
  <c r="T447" i="11"/>
  <c r="T446" i="11"/>
  <c r="T445" i="11"/>
  <c r="T444" i="11"/>
  <c r="T443" i="11"/>
  <c r="T442" i="11"/>
  <c r="T441" i="11"/>
  <c r="T440" i="11"/>
  <c r="T439" i="11"/>
  <c r="T438" i="11"/>
  <c r="T437" i="11"/>
  <c r="T436" i="11"/>
  <c r="T435" i="11"/>
  <c r="T434" i="11"/>
  <c r="T433" i="11"/>
  <c r="T432" i="11"/>
  <c r="T431" i="11"/>
  <c r="T430" i="11"/>
  <c r="T429" i="11"/>
  <c r="T428" i="11"/>
  <c r="T427" i="11"/>
  <c r="T426" i="11"/>
  <c r="T425" i="11"/>
  <c r="T424" i="11"/>
  <c r="T423" i="11"/>
  <c r="T422" i="11"/>
  <c r="T421" i="11"/>
  <c r="T420" i="11"/>
  <c r="T419" i="11"/>
  <c r="T418" i="11"/>
  <c r="T417" i="11"/>
  <c r="T416" i="11"/>
  <c r="T415" i="11"/>
  <c r="T414" i="11"/>
  <c r="T413" i="11"/>
  <c r="T412" i="11"/>
  <c r="T411" i="11"/>
  <c r="T410" i="11"/>
  <c r="T409" i="11"/>
  <c r="T408" i="11"/>
  <c r="T407" i="11"/>
  <c r="T406" i="11"/>
  <c r="T405" i="11"/>
  <c r="T404" i="11"/>
  <c r="T403" i="11"/>
  <c r="T402" i="11"/>
  <c r="T401" i="11"/>
  <c r="T400" i="11"/>
  <c r="T399" i="11"/>
  <c r="T398" i="11"/>
  <c r="T397" i="11"/>
  <c r="T396" i="11"/>
  <c r="T395" i="11"/>
  <c r="T394" i="11"/>
  <c r="T393" i="11"/>
  <c r="T392" i="11"/>
  <c r="T391" i="11"/>
  <c r="T390" i="11"/>
  <c r="T389" i="11"/>
  <c r="T388" i="11"/>
  <c r="T387" i="11"/>
  <c r="T386" i="11"/>
  <c r="T385" i="11"/>
  <c r="T384" i="11"/>
  <c r="T383" i="11"/>
  <c r="T382" i="11"/>
  <c r="T381" i="11"/>
  <c r="T380" i="11"/>
  <c r="T379" i="11"/>
  <c r="T378" i="11"/>
  <c r="T377" i="11"/>
  <c r="R377" i="11"/>
  <c r="T255" i="11"/>
  <c r="T254" i="11"/>
  <c r="T253" i="11"/>
  <c r="T372" i="11"/>
  <c r="T371" i="11"/>
  <c r="T370" i="11"/>
  <c r="T369" i="11"/>
  <c r="T368" i="11"/>
  <c r="T367" i="11"/>
  <c r="T366" i="11"/>
  <c r="T365" i="11"/>
  <c r="T364" i="11"/>
  <c r="T363" i="11"/>
  <c r="T362" i="11"/>
  <c r="T361" i="11"/>
  <c r="T360" i="11"/>
  <c r="T359" i="11"/>
  <c r="T358" i="11"/>
  <c r="T357" i="11"/>
  <c r="T356" i="11"/>
  <c r="T355" i="11"/>
  <c r="T354" i="11"/>
  <c r="T353" i="11"/>
  <c r="T352" i="11"/>
  <c r="T351" i="11"/>
  <c r="T350" i="11"/>
  <c r="T349" i="11"/>
  <c r="T348" i="11"/>
  <c r="T347" i="11"/>
  <c r="T346" i="11"/>
  <c r="T345" i="11"/>
  <c r="T344" i="11"/>
  <c r="T343" i="11"/>
  <c r="T342" i="11"/>
  <c r="T341" i="11"/>
  <c r="T340" i="11"/>
  <c r="T339" i="11"/>
  <c r="T338" i="11"/>
  <c r="T337" i="11"/>
  <c r="T336" i="11"/>
  <c r="T335" i="11"/>
  <c r="T334" i="11"/>
  <c r="T333" i="11"/>
  <c r="T332" i="11"/>
  <c r="T331" i="11"/>
  <c r="T330" i="11"/>
  <c r="T329" i="11"/>
  <c r="T328" i="11"/>
  <c r="T327" i="11"/>
  <c r="T326" i="11"/>
  <c r="T325" i="11"/>
  <c r="T324" i="11"/>
  <c r="T323" i="11"/>
  <c r="T322" i="11"/>
  <c r="T321" i="11"/>
  <c r="T320" i="11"/>
  <c r="T319" i="11"/>
  <c r="T318" i="11"/>
  <c r="T317" i="11"/>
  <c r="T316" i="11"/>
  <c r="T315" i="11"/>
  <c r="T314" i="11"/>
  <c r="T313" i="11"/>
  <c r="T312" i="11"/>
  <c r="T311" i="11"/>
  <c r="T310" i="11"/>
  <c r="T309" i="11"/>
  <c r="T308" i="11"/>
  <c r="T307" i="11"/>
  <c r="T306" i="11"/>
  <c r="T305" i="11"/>
  <c r="T304" i="11"/>
  <c r="T303" i="11"/>
  <c r="T302" i="11"/>
  <c r="T301" i="11"/>
  <c r="T300" i="11"/>
  <c r="T299" i="11"/>
  <c r="T298" i="11"/>
  <c r="T297" i="11"/>
  <c r="T296" i="11"/>
  <c r="T295" i="11"/>
  <c r="T294" i="11"/>
  <c r="T293" i="11"/>
  <c r="T292" i="11"/>
  <c r="T291" i="11"/>
  <c r="T290" i="11"/>
  <c r="T289" i="11"/>
  <c r="T288" i="11"/>
  <c r="T287" i="11"/>
  <c r="T286" i="11"/>
  <c r="T285" i="11"/>
  <c r="T284" i="11"/>
  <c r="T283" i="11"/>
  <c r="T282" i="11"/>
  <c r="T281" i="11"/>
  <c r="T280" i="11"/>
  <c r="T279" i="11"/>
  <c r="T278" i="11"/>
  <c r="T277" i="11"/>
  <c r="T276" i="11"/>
  <c r="T275" i="11"/>
  <c r="T274" i="11"/>
  <c r="T273" i="11"/>
  <c r="T272" i="11"/>
  <c r="T271" i="11"/>
  <c r="T270" i="11"/>
  <c r="T269" i="11"/>
  <c r="T268" i="11"/>
  <c r="T267" i="11"/>
  <c r="T266" i="11"/>
  <c r="T265" i="11"/>
  <c r="T264" i="11"/>
  <c r="T263" i="11"/>
  <c r="T262" i="11"/>
  <c r="T261" i="11"/>
  <c r="T260" i="11"/>
  <c r="T259" i="11"/>
  <c r="T258" i="11"/>
  <c r="T257" i="11"/>
  <c r="T256" i="11"/>
  <c r="T129" i="11"/>
  <c r="R382" i="11"/>
  <c r="R380" i="11"/>
  <c r="R379" i="11"/>
  <c r="R378" i="11"/>
  <c r="S496" i="11"/>
  <c r="R496" i="11"/>
  <c r="S495" i="11"/>
  <c r="R495" i="11"/>
  <c r="S494" i="11"/>
  <c r="R494" i="11"/>
  <c r="S493" i="11"/>
  <c r="R493" i="11"/>
  <c r="S492" i="11"/>
  <c r="R492" i="11"/>
  <c r="S491" i="11"/>
  <c r="R491" i="11"/>
  <c r="S490" i="11"/>
  <c r="R490" i="11"/>
  <c r="S489" i="11"/>
  <c r="R489" i="11"/>
  <c r="S488" i="11"/>
  <c r="R488" i="11"/>
  <c r="S487" i="11"/>
  <c r="R487" i="11"/>
  <c r="S486" i="11"/>
  <c r="R486" i="11"/>
  <c r="S485" i="11"/>
  <c r="R485" i="11"/>
  <c r="S484" i="11"/>
  <c r="R484" i="11"/>
  <c r="S483" i="11"/>
  <c r="R483" i="11"/>
  <c r="S482" i="11"/>
  <c r="R482" i="11"/>
  <c r="S481" i="11"/>
  <c r="R481" i="11"/>
  <c r="S480" i="11"/>
  <c r="R480" i="11"/>
  <c r="S479" i="11"/>
  <c r="R479" i="11"/>
  <c r="S478" i="11"/>
  <c r="R478" i="11"/>
  <c r="S477" i="11"/>
  <c r="R477" i="11"/>
  <c r="S476" i="11"/>
  <c r="R476" i="11"/>
  <c r="S475" i="11"/>
  <c r="R475" i="11"/>
  <c r="S474" i="11"/>
  <c r="R474" i="11"/>
  <c r="S473" i="11"/>
  <c r="R473" i="11"/>
  <c r="S472" i="11"/>
  <c r="R472" i="11"/>
  <c r="S471" i="11"/>
  <c r="R471" i="11"/>
  <c r="S470" i="11"/>
  <c r="R470" i="11"/>
  <c r="S469" i="11"/>
  <c r="R469" i="11"/>
  <c r="S468" i="11"/>
  <c r="R468" i="11"/>
  <c r="J468" i="11" s="1"/>
  <c r="S467" i="11"/>
  <c r="R467" i="11"/>
  <c r="S466" i="11"/>
  <c r="R466" i="11"/>
  <c r="S465" i="11"/>
  <c r="R465" i="11"/>
  <c r="S464" i="11"/>
  <c r="R464" i="11"/>
  <c r="S463" i="11"/>
  <c r="R463" i="11"/>
  <c r="S462" i="11"/>
  <c r="R462" i="11"/>
  <c r="S461" i="11"/>
  <c r="R461" i="11"/>
  <c r="S460" i="11"/>
  <c r="R460" i="11"/>
  <c r="J460" i="11" s="1"/>
  <c r="S459" i="11"/>
  <c r="R459" i="11"/>
  <c r="S458" i="11"/>
  <c r="R458" i="11"/>
  <c r="S457" i="11"/>
  <c r="R457" i="11"/>
  <c r="S456" i="11"/>
  <c r="R456" i="11"/>
  <c r="S455" i="11"/>
  <c r="R455" i="11"/>
  <c r="S454" i="11"/>
  <c r="R454" i="11"/>
  <c r="S453" i="11"/>
  <c r="R453" i="11"/>
  <c r="S452" i="11"/>
  <c r="R452" i="11"/>
  <c r="J452" i="11" s="1"/>
  <c r="S451" i="11"/>
  <c r="R451" i="11"/>
  <c r="S450" i="11"/>
  <c r="R450" i="11"/>
  <c r="S449" i="11"/>
  <c r="R449" i="11"/>
  <c r="S448" i="11"/>
  <c r="R448" i="11"/>
  <c r="S447" i="11"/>
  <c r="R447" i="11"/>
  <c r="S446" i="11"/>
  <c r="R446" i="11"/>
  <c r="S445" i="11"/>
  <c r="R445" i="11"/>
  <c r="S444" i="11"/>
  <c r="R444" i="11"/>
  <c r="J444" i="11" s="1"/>
  <c r="S443" i="11"/>
  <c r="R443" i="11"/>
  <c r="S442" i="11"/>
  <c r="R442" i="11"/>
  <c r="S441" i="11"/>
  <c r="R441" i="11"/>
  <c r="S440" i="11"/>
  <c r="R440" i="11"/>
  <c r="S439" i="11"/>
  <c r="R439" i="11"/>
  <c r="S438" i="11"/>
  <c r="R438" i="11"/>
  <c r="S437" i="11"/>
  <c r="R437" i="11"/>
  <c r="S436" i="11"/>
  <c r="R436" i="11"/>
  <c r="J436" i="11" s="1"/>
  <c r="S435" i="11"/>
  <c r="R435" i="11"/>
  <c r="S434" i="11"/>
  <c r="R434" i="11"/>
  <c r="S433" i="11"/>
  <c r="R433" i="11"/>
  <c r="S432" i="11"/>
  <c r="R432" i="11"/>
  <c r="S431" i="11"/>
  <c r="R431" i="11"/>
  <c r="S430" i="11"/>
  <c r="R430" i="11"/>
  <c r="S429" i="11"/>
  <c r="R429" i="11"/>
  <c r="S428" i="11"/>
  <c r="R428" i="11"/>
  <c r="J428" i="11" s="1"/>
  <c r="S427" i="11"/>
  <c r="R427" i="11"/>
  <c r="S426" i="11"/>
  <c r="R426" i="11"/>
  <c r="S425" i="11"/>
  <c r="R425" i="11"/>
  <c r="S424" i="11"/>
  <c r="R424" i="11"/>
  <c r="S423" i="11"/>
  <c r="R423" i="11"/>
  <c r="S422" i="11"/>
  <c r="R422" i="11"/>
  <c r="S421" i="11"/>
  <c r="R421" i="11"/>
  <c r="S420" i="11"/>
  <c r="R420" i="11"/>
  <c r="S419" i="11"/>
  <c r="R419" i="11"/>
  <c r="S418" i="11"/>
  <c r="R418" i="11"/>
  <c r="S417" i="11"/>
  <c r="R417" i="11"/>
  <c r="S416" i="11"/>
  <c r="R416" i="11"/>
  <c r="S415" i="11"/>
  <c r="R415" i="11"/>
  <c r="S414" i="11"/>
  <c r="R414" i="11"/>
  <c r="S413" i="11"/>
  <c r="R413" i="11"/>
  <c r="S412" i="11"/>
  <c r="R412" i="11"/>
  <c r="S411" i="11"/>
  <c r="R411" i="11"/>
  <c r="S410" i="11"/>
  <c r="R410" i="11"/>
  <c r="S409" i="11"/>
  <c r="R409" i="11"/>
  <c r="S408" i="11"/>
  <c r="R408" i="11"/>
  <c r="S407" i="11"/>
  <c r="R407" i="11"/>
  <c r="S406" i="11"/>
  <c r="R406" i="11"/>
  <c r="S405" i="11"/>
  <c r="R405" i="11"/>
  <c r="S404" i="11"/>
  <c r="R404" i="11"/>
  <c r="S403" i="11"/>
  <c r="R403" i="11"/>
  <c r="S402" i="11"/>
  <c r="R402" i="11"/>
  <c r="S401" i="11"/>
  <c r="R401" i="11"/>
  <c r="S400" i="11"/>
  <c r="R400" i="11"/>
  <c r="S399" i="11"/>
  <c r="R399" i="11"/>
  <c r="S398" i="11"/>
  <c r="R398" i="11"/>
  <c r="S397" i="11"/>
  <c r="R397" i="11"/>
  <c r="S396" i="11"/>
  <c r="R396" i="11"/>
  <c r="S395" i="11"/>
  <c r="R395" i="11"/>
  <c r="S394" i="11"/>
  <c r="R394" i="11"/>
  <c r="S393" i="11"/>
  <c r="R393" i="11"/>
  <c r="S392" i="11"/>
  <c r="R392" i="11"/>
  <c r="S391" i="11"/>
  <c r="R391" i="11"/>
  <c r="S390" i="11"/>
  <c r="R390" i="11"/>
  <c r="S389" i="11"/>
  <c r="R389" i="11"/>
  <c r="S388" i="11"/>
  <c r="R388" i="11"/>
  <c r="S387" i="11"/>
  <c r="R387" i="11"/>
  <c r="S386" i="11"/>
  <c r="R386" i="11"/>
  <c r="S385" i="11"/>
  <c r="R385" i="11"/>
  <c r="S384" i="11"/>
  <c r="R384" i="11"/>
  <c r="S383" i="11"/>
  <c r="R383" i="11"/>
  <c r="S382" i="11"/>
  <c r="S381" i="11"/>
  <c r="R381" i="11"/>
  <c r="S380" i="11"/>
  <c r="S379" i="11"/>
  <c r="S378" i="11"/>
  <c r="S377" i="11"/>
  <c r="S372" i="11"/>
  <c r="R372" i="11"/>
  <c r="S371" i="11"/>
  <c r="R371" i="11"/>
  <c r="S370" i="11"/>
  <c r="R370" i="11"/>
  <c r="S369" i="11"/>
  <c r="R369" i="11"/>
  <c r="S368" i="11"/>
  <c r="R368" i="11"/>
  <c r="S367" i="11"/>
  <c r="R367" i="11"/>
  <c r="S366" i="11"/>
  <c r="R366" i="11"/>
  <c r="S365" i="11"/>
  <c r="R365" i="11"/>
  <c r="S364" i="11"/>
  <c r="R364" i="11"/>
  <c r="S363" i="11"/>
  <c r="R363" i="11"/>
  <c r="S362" i="11"/>
  <c r="R362" i="11"/>
  <c r="S361" i="11"/>
  <c r="R361" i="11"/>
  <c r="S360" i="11"/>
  <c r="R360" i="11"/>
  <c r="S359" i="11"/>
  <c r="R359" i="11"/>
  <c r="S358" i="11"/>
  <c r="R358" i="11"/>
  <c r="S357" i="11"/>
  <c r="R357" i="11"/>
  <c r="S356" i="11"/>
  <c r="R356" i="11"/>
  <c r="S355" i="11"/>
  <c r="R355" i="11"/>
  <c r="S354" i="11"/>
  <c r="R354" i="11"/>
  <c r="S353" i="11"/>
  <c r="R353" i="11"/>
  <c r="S352" i="11"/>
  <c r="R352" i="11"/>
  <c r="S351" i="11"/>
  <c r="R351" i="11"/>
  <c r="S350" i="11"/>
  <c r="R350" i="11"/>
  <c r="S349" i="11"/>
  <c r="R349" i="11"/>
  <c r="S348" i="11"/>
  <c r="R348" i="11"/>
  <c r="S347" i="11"/>
  <c r="R347" i="11"/>
  <c r="S346" i="11"/>
  <c r="R346" i="11"/>
  <c r="S345" i="11"/>
  <c r="R345" i="11"/>
  <c r="S344" i="11"/>
  <c r="R344" i="11"/>
  <c r="S343" i="11"/>
  <c r="R343" i="11"/>
  <c r="J343" i="11" s="1"/>
  <c r="S342" i="11"/>
  <c r="R342" i="11"/>
  <c r="S341" i="11"/>
  <c r="R341" i="11"/>
  <c r="S340" i="11"/>
  <c r="R340" i="11"/>
  <c r="S339" i="11"/>
  <c r="R339" i="11"/>
  <c r="J339" i="11" s="1"/>
  <c r="S338" i="11"/>
  <c r="R338" i="11"/>
  <c r="S337" i="11"/>
  <c r="R337" i="11"/>
  <c r="S336" i="11"/>
  <c r="R336" i="11"/>
  <c r="S335" i="11"/>
  <c r="R335" i="11"/>
  <c r="J335" i="11" s="1"/>
  <c r="S334" i="11"/>
  <c r="R334" i="11"/>
  <c r="S333" i="11"/>
  <c r="R333" i="11"/>
  <c r="S332" i="11"/>
  <c r="R332" i="11"/>
  <c r="S331" i="11"/>
  <c r="R331" i="11"/>
  <c r="J331" i="11" s="1"/>
  <c r="S330" i="11"/>
  <c r="R330" i="11"/>
  <c r="S329" i="11"/>
  <c r="R329" i="11"/>
  <c r="S328" i="11"/>
  <c r="R328" i="11"/>
  <c r="S327" i="11"/>
  <c r="R327" i="11"/>
  <c r="J327" i="11" s="1"/>
  <c r="S326" i="11"/>
  <c r="R326" i="11"/>
  <c r="S325" i="11"/>
  <c r="R325" i="11"/>
  <c r="S324" i="11"/>
  <c r="R324" i="11"/>
  <c r="S323" i="11"/>
  <c r="R323" i="11"/>
  <c r="J323" i="11" s="1"/>
  <c r="S322" i="11"/>
  <c r="R322" i="11"/>
  <c r="S321" i="11"/>
  <c r="R321" i="11"/>
  <c r="S320" i="11"/>
  <c r="R320" i="11"/>
  <c r="S319" i="11"/>
  <c r="R319" i="11"/>
  <c r="J319" i="11" s="1"/>
  <c r="S318" i="11"/>
  <c r="R318" i="11"/>
  <c r="S317" i="11"/>
  <c r="R317" i="11"/>
  <c r="S316" i="11"/>
  <c r="R316" i="11"/>
  <c r="S315" i="11"/>
  <c r="R315" i="11"/>
  <c r="J315" i="11" s="1"/>
  <c r="S314" i="11"/>
  <c r="R314" i="11"/>
  <c r="S313" i="11"/>
  <c r="R313" i="11"/>
  <c r="S312" i="11"/>
  <c r="R312" i="11"/>
  <c r="S311" i="11"/>
  <c r="R311" i="11"/>
  <c r="J311" i="11" s="1"/>
  <c r="S310" i="11"/>
  <c r="R310" i="11"/>
  <c r="S309" i="11"/>
  <c r="R309" i="11"/>
  <c r="S308" i="11"/>
  <c r="R308" i="11"/>
  <c r="S307" i="11"/>
  <c r="R307" i="11"/>
  <c r="J307" i="11" s="1"/>
  <c r="S306" i="11"/>
  <c r="R306" i="11"/>
  <c r="S305" i="11"/>
  <c r="R305" i="11"/>
  <c r="S304" i="11"/>
  <c r="R304" i="11"/>
  <c r="S303" i="11"/>
  <c r="R303" i="11"/>
  <c r="J303" i="11" s="1"/>
  <c r="S302" i="11"/>
  <c r="R302" i="11"/>
  <c r="S301" i="11"/>
  <c r="R301" i="11"/>
  <c r="S300" i="11"/>
  <c r="R300" i="11"/>
  <c r="S299" i="11"/>
  <c r="R299" i="11"/>
  <c r="J299" i="11" s="1"/>
  <c r="S298" i="11"/>
  <c r="R298" i="11"/>
  <c r="S297" i="11"/>
  <c r="R297" i="11"/>
  <c r="S296" i="11"/>
  <c r="R296" i="11"/>
  <c r="S295" i="11"/>
  <c r="R295" i="11"/>
  <c r="S294" i="11"/>
  <c r="R294" i="11"/>
  <c r="S293" i="11"/>
  <c r="R293" i="11"/>
  <c r="S292" i="11"/>
  <c r="R292" i="11"/>
  <c r="S291" i="11"/>
  <c r="R291" i="11"/>
  <c r="S290" i="11"/>
  <c r="R290" i="11"/>
  <c r="S289" i="11"/>
  <c r="R289" i="11"/>
  <c r="S288" i="11"/>
  <c r="R288" i="11"/>
  <c r="S287" i="11"/>
  <c r="R287" i="11"/>
  <c r="S286" i="11"/>
  <c r="R286" i="11"/>
  <c r="S285" i="11"/>
  <c r="R285" i="11"/>
  <c r="S284" i="11"/>
  <c r="R284" i="11"/>
  <c r="S283" i="11"/>
  <c r="R283" i="11"/>
  <c r="S282" i="11"/>
  <c r="R282" i="11"/>
  <c r="S281" i="11"/>
  <c r="R281" i="11"/>
  <c r="S280" i="11"/>
  <c r="R280" i="11"/>
  <c r="S279" i="11"/>
  <c r="R279" i="11"/>
  <c r="S278" i="11"/>
  <c r="R278" i="11"/>
  <c r="S277" i="11"/>
  <c r="R277" i="11"/>
  <c r="S276" i="11"/>
  <c r="R276" i="11"/>
  <c r="S275" i="11"/>
  <c r="R275" i="11"/>
  <c r="S274" i="11"/>
  <c r="R274" i="11"/>
  <c r="S273" i="11"/>
  <c r="R273" i="11"/>
  <c r="S272" i="11"/>
  <c r="R272" i="11"/>
  <c r="S271" i="11"/>
  <c r="R271" i="11"/>
  <c r="S270" i="11"/>
  <c r="R270" i="11"/>
  <c r="S269" i="11"/>
  <c r="R269" i="11"/>
  <c r="S268" i="11"/>
  <c r="R268" i="11"/>
  <c r="S267" i="11"/>
  <c r="R267" i="11"/>
  <c r="S266" i="11"/>
  <c r="R266" i="11"/>
  <c r="S265" i="11"/>
  <c r="R265" i="11"/>
  <c r="S264" i="11"/>
  <c r="R264" i="11"/>
  <c r="S263" i="11"/>
  <c r="R263" i="11"/>
  <c r="S262" i="11"/>
  <c r="R262" i="11"/>
  <c r="S261" i="11"/>
  <c r="R261" i="11"/>
  <c r="S260" i="11"/>
  <c r="R260" i="11"/>
  <c r="S259" i="11"/>
  <c r="R259" i="11"/>
  <c r="S258" i="11"/>
  <c r="S257" i="11"/>
  <c r="S256" i="11"/>
  <c r="S255" i="11"/>
  <c r="S254" i="11"/>
  <c r="S253" i="11"/>
  <c r="S129" i="11"/>
  <c r="R1124" i="11"/>
  <c r="S1125" i="11"/>
  <c r="S1124" i="11"/>
  <c r="S1240" i="11"/>
  <c r="S1239" i="11"/>
  <c r="S1238" i="11"/>
  <c r="S1237" i="11"/>
  <c r="S1236" i="11"/>
  <c r="S1235" i="11"/>
  <c r="S1234" i="11"/>
  <c r="S1233" i="11"/>
  <c r="S1232" i="11"/>
  <c r="S1231" i="11"/>
  <c r="S1230" i="11"/>
  <c r="S1229" i="11"/>
  <c r="S1228" i="11"/>
  <c r="S1227" i="11"/>
  <c r="S1226" i="11"/>
  <c r="S1225" i="11"/>
  <c r="S1224" i="11"/>
  <c r="S1223" i="11"/>
  <c r="S1222" i="11"/>
  <c r="S1221" i="11"/>
  <c r="S1220" i="11"/>
  <c r="S1219" i="11"/>
  <c r="S1218" i="11"/>
  <c r="S1217" i="11"/>
  <c r="S1216" i="11"/>
  <c r="S1215" i="11"/>
  <c r="S1214" i="11"/>
  <c r="S1213" i="11"/>
  <c r="S1212" i="11"/>
  <c r="S1211" i="11"/>
  <c r="S1210" i="11"/>
  <c r="S1209" i="11"/>
  <c r="S1208" i="11"/>
  <c r="S1207" i="11"/>
  <c r="S1206" i="11"/>
  <c r="S1205" i="11"/>
  <c r="S1204" i="11"/>
  <c r="S1203" i="11"/>
  <c r="S1202" i="11"/>
  <c r="S1201" i="11"/>
  <c r="S1200" i="11"/>
  <c r="S1199" i="11"/>
  <c r="S1198" i="11"/>
  <c r="S1197" i="11"/>
  <c r="S1196" i="11"/>
  <c r="S1195" i="11"/>
  <c r="S1194" i="11"/>
  <c r="S1193" i="11"/>
  <c r="S1192" i="11"/>
  <c r="S1191" i="11"/>
  <c r="S1190" i="11"/>
  <c r="S1189" i="11"/>
  <c r="S1188" i="11"/>
  <c r="S1187" i="11"/>
  <c r="S1186" i="11"/>
  <c r="S1185" i="11"/>
  <c r="S1184" i="11"/>
  <c r="S1183" i="11"/>
  <c r="S1182" i="11"/>
  <c r="S1181" i="11"/>
  <c r="S1180" i="11"/>
  <c r="S1179" i="11"/>
  <c r="S1178" i="11"/>
  <c r="S1177" i="11"/>
  <c r="S1176" i="11"/>
  <c r="S1175" i="11"/>
  <c r="S1174" i="11"/>
  <c r="S1173" i="11"/>
  <c r="S1172" i="11"/>
  <c r="S1171" i="11"/>
  <c r="S1170" i="11"/>
  <c r="S1169" i="11"/>
  <c r="S1168" i="11"/>
  <c r="S1167" i="11"/>
  <c r="S1166" i="11"/>
  <c r="S1165" i="11"/>
  <c r="S1164" i="11"/>
  <c r="S1163" i="11"/>
  <c r="S1162" i="11"/>
  <c r="S1161" i="11"/>
  <c r="S1160" i="11"/>
  <c r="S1159" i="11"/>
  <c r="S1158" i="11"/>
  <c r="S1157" i="11"/>
  <c r="S1156" i="11"/>
  <c r="S1155" i="11"/>
  <c r="S1154" i="11"/>
  <c r="S1153" i="11"/>
  <c r="S1152" i="11"/>
  <c r="S1151" i="11"/>
  <c r="S1150" i="11"/>
  <c r="S1149" i="11"/>
  <c r="S1148" i="11"/>
  <c r="S1147" i="11"/>
  <c r="S1146" i="11"/>
  <c r="S1145" i="11"/>
  <c r="S1144" i="11"/>
  <c r="S1143" i="11"/>
  <c r="S1142" i="11"/>
  <c r="S1141" i="11"/>
  <c r="S1140" i="11"/>
  <c r="S1139" i="11"/>
  <c r="S1138" i="11"/>
  <c r="S1137" i="11"/>
  <c r="S1136" i="11"/>
  <c r="S1135" i="11"/>
  <c r="S1134" i="11"/>
  <c r="S1133" i="11"/>
  <c r="S1132" i="11"/>
  <c r="S1131" i="11"/>
  <c r="S1130" i="11"/>
  <c r="S1129" i="11"/>
  <c r="S1128" i="11"/>
  <c r="S1127" i="11"/>
  <c r="S1126" i="11"/>
  <c r="R1131" i="11"/>
  <c r="R1130" i="11"/>
  <c r="R1129" i="11"/>
  <c r="R1128" i="11"/>
  <c r="R1127" i="11"/>
  <c r="R1126" i="11"/>
  <c r="R1125" i="11"/>
  <c r="R1240" i="11"/>
  <c r="R1239" i="11"/>
  <c r="R1238" i="11"/>
  <c r="R1237" i="11"/>
  <c r="R1236" i="11"/>
  <c r="R1235" i="11"/>
  <c r="R1234" i="11"/>
  <c r="R1233" i="11"/>
  <c r="R1232" i="11"/>
  <c r="R1231" i="11"/>
  <c r="R1230" i="11"/>
  <c r="R1229" i="11"/>
  <c r="R1228" i="11"/>
  <c r="R1227" i="11"/>
  <c r="R1226" i="11"/>
  <c r="R1225" i="11"/>
  <c r="R1224" i="11"/>
  <c r="R1223" i="11"/>
  <c r="R1222" i="11"/>
  <c r="R1221" i="11"/>
  <c r="R1220" i="11"/>
  <c r="R1219" i="11"/>
  <c r="R1218" i="11"/>
  <c r="R1217" i="11"/>
  <c r="R1216" i="11"/>
  <c r="R1215" i="11"/>
  <c r="R1214" i="11"/>
  <c r="R1213" i="11"/>
  <c r="R1212" i="11"/>
  <c r="R1211" i="11"/>
  <c r="R1210" i="11"/>
  <c r="R1209" i="11"/>
  <c r="R1208" i="11"/>
  <c r="R1207" i="11"/>
  <c r="R1206" i="11"/>
  <c r="R1205" i="11"/>
  <c r="R1204" i="11"/>
  <c r="R1203" i="11"/>
  <c r="R1202" i="11"/>
  <c r="R1201" i="11"/>
  <c r="R1200" i="11"/>
  <c r="R1199" i="11"/>
  <c r="R1198" i="11"/>
  <c r="R1197" i="11"/>
  <c r="R1196" i="11"/>
  <c r="R1195" i="11"/>
  <c r="R1194" i="11"/>
  <c r="R1193" i="11"/>
  <c r="R1192" i="11"/>
  <c r="R1191" i="11"/>
  <c r="R1190" i="11"/>
  <c r="R1189" i="11"/>
  <c r="R1188" i="11"/>
  <c r="R1187" i="11"/>
  <c r="R1186" i="11"/>
  <c r="R1185" i="11"/>
  <c r="R1184" i="11"/>
  <c r="R1183" i="11"/>
  <c r="R1182" i="11"/>
  <c r="R1181" i="11"/>
  <c r="R1180" i="11"/>
  <c r="R1179" i="11"/>
  <c r="R1178" i="11"/>
  <c r="R1177" i="11"/>
  <c r="R1176" i="11"/>
  <c r="R1175" i="11"/>
  <c r="R1174" i="11"/>
  <c r="R1173" i="11"/>
  <c r="R1172" i="11"/>
  <c r="R1171" i="11"/>
  <c r="R1170" i="11"/>
  <c r="R1169" i="11"/>
  <c r="R1168" i="11"/>
  <c r="R1167" i="11"/>
  <c r="R1166" i="11"/>
  <c r="R1165" i="11"/>
  <c r="R1164" i="11"/>
  <c r="R1163" i="11"/>
  <c r="R1162" i="11"/>
  <c r="R1161" i="11"/>
  <c r="R1160" i="11"/>
  <c r="R1159" i="11"/>
  <c r="R1158" i="11"/>
  <c r="R1157" i="11"/>
  <c r="R1156" i="11"/>
  <c r="R1155" i="11"/>
  <c r="R1154" i="11"/>
  <c r="R1153" i="11"/>
  <c r="R1152" i="11"/>
  <c r="R1151" i="11"/>
  <c r="R1150" i="11"/>
  <c r="R1149" i="11"/>
  <c r="R1148" i="11"/>
  <c r="R1147" i="11"/>
  <c r="R1146" i="11"/>
  <c r="R1145" i="11"/>
  <c r="R1144" i="11"/>
  <c r="R1143" i="11"/>
  <c r="R1142" i="11"/>
  <c r="R1141" i="11"/>
  <c r="R1140" i="11"/>
  <c r="R1139" i="11"/>
  <c r="R1138" i="11"/>
  <c r="R1137" i="11"/>
  <c r="R1136" i="11"/>
  <c r="R1135" i="11"/>
  <c r="R1134" i="11"/>
  <c r="R1133" i="11"/>
  <c r="R1132" i="11"/>
  <c r="J1122" i="34"/>
  <c r="J1121" i="34"/>
  <c r="K1124" i="34"/>
  <c r="K1123" i="34"/>
  <c r="K1122" i="34"/>
  <c r="K1121" i="34"/>
  <c r="Z1240" i="34"/>
  <c r="O1240" i="34"/>
  <c r="K1240" i="34" s="1"/>
  <c r="Z1239" i="34"/>
  <c r="O1239" i="34"/>
  <c r="Y1239" i="34" s="1"/>
  <c r="K1239" i="34"/>
  <c r="J1239" i="34"/>
  <c r="Z1238" i="34"/>
  <c r="O1238" i="34"/>
  <c r="Y1238" i="34" s="1"/>
  <c r="J1238" i="34"/>
  <c r="Z1237" i="34"/>
  <c r="O1237" i="34"/>
  <c r="Y1237" i="34" s="1"/>
  <c r="K1237" i="34"/>
  <c r="J1237" i="34"/>
  <c r="Z1236" i="34"/>
  <c r="K1236" i="34" s="1"/>
  <c r="O1236" i="34"/>
  <c r="J1236" i="34"/>
  <c r="Z1235" i="34"/>
  <c r="O1235" i="34"/>
  <c r="Z1234" i="34"/>
  <c r="O1234" i="34"/>
  <c r="P1234" i="34" s="1"/>
  <c r="I1234" i="34"/>
  <c r="Z1233" i="34"/>
  <c r="O1233" i="34"/>
  <c r="K1233" i="34"/>
  <c r="J1233" i="34"/>
  <c r="Z1232" i="34"/>
  <c r="O1232" i="34"/>
  <c r="J1232" i="34"/>
  <c r="Z1231" i="34"/>
  <c r="O1231" i="34"/>
  <c r="Y1231" i="34" s="1"/>
  <c r="J1231" i="34"/>
  <c r="Z1230" i="34"/>
  <c r="P1230" i="34"/>
  <c r="I1230" i="34" s="1"/>
  <c r="O1230" i="34"/>
  <c r="Y1230" i="34" s="1"/>
  <c r="J1230" i="34"/>
  <c r="Z1229" i="34"/>
  <c r="O1229" i="34"/>
  <c r="J1229" i="34"/>
  <c r="Z1228" i="34"/>
  <c r="O1228" i="34"/>
  <c r="Z1227" i="34"/>
  <c r="Y1227" i="34"/>
  <c r="X1227" i="34"/>
  <c r="O1227" i="34"/>
  <c r="K1227" i="34"/>
  <c r="J1227" i="34"/>
  <c r="Z1226" i="34"/>
  <c r="O1226" i="34"/>
  <c r="Y1226" i="34" s="1"/>
  <c r="K1226" i="34"/>
  <c r="J1226" i="34"/>
  <c r="Z1225" i="34"/>
  <c r="O1225" i="34"/>
  <c r="J1225" i="34"/>
  <c r="Z1224" i="34"/>
  <c r="O1224" i="34"/>
  <c r="J1224" i="34"/>
  <c r="Z1223" i="34"/>
  <c r="O1223" i="34"/>
  <c r="Y1223" i="34" s="1"/>
  <c r="Z1222" i="34"/>
  <c r="O1222" i="34"/>
  <c r="J1222" i="34"/>
  <c r="Z1221" i="34"/>
  <c r="O1221" i="34"/>
  <c r="Y1221" i="34" s="1"/>
  <c r="K1221" i="34"/>
  <c r="J1221" i="34"/>
  <c r="Z1220" i="34"/>
  <c r="O1220" i="34"/>
  <c r="J1220" i="34" s="1"/>
  <c r="Z1219" i="34"/>
  <c r="O1219" i="34"/>
  <c r="Y1219" i="34" s="1"/>
  <c r="K1219" i="34" s="1"/>
  <c r="J1219" i="34"/>
  <c r="Z1218" i="34"/>
  <c r="Y1218" i="34"/>
  <c r="K1218" i="34" s="1"/>
  <c r="O1218" i="34"/>
  <c r="P1218" i="34" s="1"/>
  <c r="J1218" i="34"/>
  <c r="I1218" i="34"/>
  <c r="Z1217" i="34"/>
  <c r="O1217" i="34"/>
  <c r="J1217" i="34"/>
  <c r="Z1216" i="34"/>
  <c r="O1216" i="34"/>
  <c r="J1216" i="34" s="1"/>
  <c r="Z1215" i="34"/>
  <c r="O1215" i="34"/>
  <c r="Y1215" i="34" s="1"/>
  <c r="K1215" i="34" s="1"/>
  <c r="J1215" i="34"/>
  <c r="Z1214" i="34"/>
  <c r="O1214" i="34"/>
  <c r="Z1213" i="34"/>
  <c r="O1213" i="34"/>
  <c r="Y1213" i="34" s="1"/>
  <c r="Z1212" i="34"/>
  <c r="O1212" i="34"/>
  <c r="J1212" i="34"/>
  <c r="Z1211" i="34"/>
  <c r="O1211" i="34"/>
  <c r="X1211" i="34" s="1"/>
  <c r="J1211" i="34"/>
  <c r="Z1210" i="34"/>
  <c r="P1210" i="34"/>
  <c r="I1210" i="34" s="1"/>
  <c r="O1210" i="34"/>
  <c r="J1210" i="34"/>
  <c r="Z1209" i="34"/>
  <c r="O1209" i="34"/>
  <c r="J1209" i="34"/>
  <c r="Z1208" i="34"/>
  <c r="O1208" i="34"/>
  <c r="J1208" i="34"/>
  <c r="Z1207" i="34"/>
  <c r="Y1207" i="34"/>
  <c r="K1207" i="34" s="1"/>
  <c r="O1207" i="34"/>
  <c r="X1207" i="34" s="1"/>
  <c r="J1207" i="34"/>
  <c r="Z1206" i="34"/>
  <c r="O1206" i="34"/>
  <c r="X1206" i="34" s="1"/>
  <c r="J1206" i="34"/>
  <c r="Z1205" i="34"/>
  <c r="O1205" i="34"/>
  <c r="Y1205" i="34" s="1"/>
  <c r="Z1204" i="34"/>
  <c r="O1204" i="34"/>
  <c r="J1204" i="34"/>
  <c r="Z1203" i="34"/>
  <c r="X1203" i="34"/>
  <c r="O1203" i="34"/>
  <c r="J1203" i="34"/>
  <c r="Z1202" i="34"/>
  <c r="P1202" i="34"/>
  <c r="I1202" i="34" s="1"/>
  <c r="O1202" i="34"/>
  <c r="J1202" i="34"/>
  <c r="Z1201" i="34"/>
  <c r="O1201" i="34"/>
  <c r="Y1201" i="34" s="1"/>
  <c r="J1201" i="34"/>
  <c r="Z1200" i="34"/>
  <c r="O1200" i="34"/>
  <c r="J1200" i="34"/>
  <c r="Z1199" i="34"/>
  <c r="O1199" i="34"/>
  <c r="Y1199" i="34" s="1"/>
  <c r="K1199" i="34" s="1"/>
  <c r="J1199" i="34"/>
  <c r="Z1198" i="34"/>
  <c r="O1198" i="34"/>
  <c r="P1198" i="34" s="1"/>
  <c r="I1198" i="34" s="1"/>
  <c r="J1198" i="34"/>
  <c r="Z1197" i="34"/>
  <c r="O1197" i="34"/>
  <c r="Y1197" i="34" s="1"/>
  <c r="Z1196" i="34"/>
  <c r="O1196" i="34"/>
  <c r="J1196" i="34"/>
  <c r="Z1195" i="34"/>
  <c r="X1195" i="34"/>
  <c r="O1195" i="34"/>
  <c r="J1195" i="34"/>
  <c r="Z1194" i="34"/>
  <c r="P1194" i="34"/>
  <c r="I1194" i="34" s="1"/>
  <c r="O1194" i="34"/>
  <c r="Y1194" i="34" s="1"/>
  <c r="K1194" i="34"/>
  <c r="J1194" i="34"/>
  <c r="Z1193" i="34"/>
  <c r="O1193" i="34"/>
  <c r="Y1193" i="34" s="1"/>
  <c r="K1193" i="34"/>
  <c r="Z1192" i="34"/>
  <c r="O1192" i="34"/>
  <c r="J1192" i="34"/>
  <c r="Z1191" i="34"/>
  <c r="O1191" i="34"/>
  <c r="Z1190" i="34"/>
  <c r="Y1190" i="34"/>
  <c r="O1190" i="34"/>
  <c r="X1190" i="34" s="1"/>
  <c r="J1190" i="34"/>
  <c r="Z1189" i="34"/>
  <c r="O1189" i="34"/>
  <c r="Y1189" i="34" s="1"/>
  <c r="Z1188" i="34"/>
  <c r="O1188" i="34"/>
  <c r="J1188" i="34"/>
  <c r="Z1187" i="34"/>
  <c r="O1187" i="34"/>
  <c r="X1187" i="34" s="1"/>
  <c r="J1187" i="34"/>
  <c r="Z1186" i="34"/>
  <c r="O1186" i="34"/>
  <c r="P1186" i="34" s="1"/>
  <c r="J1186" i="34"/>
  <c r="I1186" i="34"/>
  <c r="Z1185" i="34"/>
  <c r="O1185" i="34"/>
  <c r="Y1185" i="34" s="1"/>
  <c r="K1185" i="34"/>
  <c r="J1185" i="34"/>
  <c r="Z1184" i="34"/>
  <c r="O1184" i="34"/>
  <c r="Z1183" i="34"/>
  <c r="Y1183" i="34"/>
  <c r="X1183" i="34"/>
  <c r="O1183" i="34"/>
  <c r="K1183" i="34"/>
  <c r="J1183" i="34"/>
  <c r="Z1182" i="34"/>
  <c r="X1182" i="34"/>
  <c r="P1182" i="34"/>
  <c r="I1182" i="34" s="1"/>
  <c r="O1182" i="34"/>
  <c r="Y1182" i="34" s="1"/>
  <c r="K1182" i="34"/>
  <c r="J1182" i="34"/>
  <c r="Z1181" i="34"/>
  <c r="O1181" i="34"/>
  <c r="Y1181" i="34" s="1"/>
  <c r="K1181" i="34"/>
  <c r="Z1180" i="34"/>
  <c r="O1180" i="34"/>
  <c r="J1180" i="34"/>
  <c r="Z1179" i="34"/>
  <c r="O1179" i="34"/>
  <c r="Z1178" i="34"/>
  <c r="O1178" i="34"/>
  <c r="Z1177" i="34"/>
  <c r="O1177" i="34"/>
  <c r="Y1177" i="34" s="1"/>
  <c r="K1177" i="34"/>
  <c r="J1177" i="34"/>
  <c r="Z1176" i="34"/>
  <c r="O1176" i="34"/>
  <c r="J1176" i="34"/>
  <c r="Z1175" i="34"/>
  <c r="O1175" i="34"/>
  <c r="K1175" i="34" s="1"/>
  <c r="J1175" i="34"/>
  <c r="Z1174" i="34"/>
  <c r="Y1174" i="34"/>
  <c r="X1174" i="34"/>
  <c r="P1174" i="34"/>
  <c r="I1174" i="34" s="1"/>
  <c r="O1174" i="34"/>
  <c r="K1174" i="34" s="1"/>
  <c r="J1174" i="34"/>
  <c r="Z1173" i="34"/>
  <c r="O1173" i="34"/>
  <c r="Y1173" i="34" s="1"/>
  <c r="K1173" i="34"/>
  <c r="J1173" i="34"/>
  <c r="Z1172" i="34"/>
  <c r="O1172" i="34"/>
  <c r="Z1171" i="34"/>
  <c r="Y1171" i="34"/>
  <c r="K1171" i="34" s="1"/>
  <c r="X1171" i="34"/>
  <c r="O1171" i="34"/>
  <c r="J1171" i="34"/>
  <c r="Z1170" i="34"/>
  <c r="O1170" i="34"/>
  <c r="P1170" i="34" s="1"/>
  <c r="I1170" i="34" s="1"/>
  <c r="Z1169" i="34"/>
  <c r="O1169" i="34"/>
  <c r="Y1169" i="34" s="1"/>
  <c r="K1169" i="34"/>
  <c r="J1169" i="34"/>
  <c r="Z1168" i="34"/>
  <c r="O1168" i="34"/>
  <c r="J1168" i="34"/>
  <c r="Z1167" i="34"/>
  <c r="O1167" i="34"/>
  <c r="K1167" i="34" s="1"/>
  <c r="J1167" i="34"/>
  <c r="Z1166" i="34"/>
  <c r="O1166" i="34"/>
  <c r="J1166" i="34"/>
  <c r="Z1165" i="34"/>
  <c r="O1165" i="34"/>
  <c r="Z1164" i="34"/>
  <c r="O1164" i="34"/>
  <c r="J1164" i="34"/>
  <c r="Z1163" i="34"/>
  <c r="O1163" i="34"/>
  <c r="J1163" i="34"/>
  <c r="Z1162" i="34"/>
  <c r="O1162" i="34"/>
  <c r="Y1162" i="34" s="1"/>
  <c r="J1162" i="34"/>
  <c r="Z1161" i="34"/>
  <c r="X1161" i="34"/>
  <c r="O1161" i="34"/>
  <c r="Y1161" i="34" s="1"/>
  <c r="K1161" i="34"/>
  <c r="J1161" i="34"/>
  <c r="Z1160" i="34"/>
  <c r="O1160" i="34"/>
  <c r="J1160" i="34"/>
  <c r="Z1159" i="34"/>
  <c r="O1159" i="34"/>
  <c r="Y1159" i="34" s="1"/>
  <c r="J1159" i="34"/>
  <c r="Z1158" i="34"/>
  <c r="O1158" i="34"/>
  <c r="J1158" i="34"/>
  <c r="Z1157" i="34"/>
  <c r="O1157" i="34"/>
  <c r="J1157" i="34"/>
  <c r="Z1156" i="34"/>
  <c r="O1156" i="34"/>
  <c r="J1156" i="34"/>
  <c r="Z1155" i="34"/>
  <c r="X1155" i="34"/>
  <c r="O1155" i="34"/>
  <c r="K1155" i="34" s="1"/>
  <c r="J1155" i="34"/>
  <c r="Z1154" i="34"/>
  <c r="O1154" i="34"/>
  <c r="J1154" i="34"/>
  <c r="Z1153" i="34"/>
  <c r="P1153" i="34"/>
  <c r="I1153" i="34" s="1"/>
  <c r="O1153" i="34"/>
  <c r="J1153" i="34"/>
  <c r="Z1152" i="34"/>
  <c r="O1152" i="34"/>
  <c r="J1152" i="34"/>
  <c r="Z1151" i="34"/>
  <c r="O1151" i="34"/>
  <c r="Y1151" i="34" s="1"/>
  <c r="K1151" i="34"/>
  <c r="J1151" i="34"/>
  <c r="Z1150" i="34"/>
  <c r="O1150" i="34"/>
  <c r="X1150" i="34" s="1"/>
  <c r="K1150" i="34"/>
  <c r="J1150" i="34"/>
  <c r="Z1149" i="34"/>
  <c r="O1149" i="34"/>
  <c r="Y1149" i="34" s="1"/>
  <c r="J1149" i="34"/>
  <c r="Z1148" i="34"/>
  <c r="O1148" i="34"/>
  <c r="J1148" i="34"/>
  <c r="Z1147" i="34"/>
  <c r="O1147" i="34"/>
  <c r="J1147" i="34"/>
  <c r="Z1146" i="34"/>
  <c r="O1146" i="34"/>
  <c r="Y1146" i="34" s="1"/>
  <c r="K1146" i="34"/>
  <c r="J1146" i="34"/>
  <c r="Z1145" i="34"/>
  <c r="O1145" i="34"/>
  <c r="J1145" i="34"/>
  <c r="Z1144" i="34"/>
  <c r="O1144" i="34"/>
  <c r="J1144" i="34"/>
  <c r="Z1143" i="34"/>
  <c r="O1143" i="34"/>
  <c r="J1143" i="34"/>
  <c r="Z1142" i="34"/>
  <c r="O1142" i="34"/>
  <c r="J1142" i="34"/>
  <c r="Z1141" i="34"/>
  <c r="O1141" i="34"/>
  <c r="Y1141" i="34" s="1"/>
  <c r="J1141" i="34"/>
  <c r="Z1140" i="34"/>
  <c r="O1140" i="34"/>
  <c r="J1140" i="34"/>
  <c r="Z1139" i="34"/>
  <c r="O1139" i="34"/>
  <c r="Y1139" i="34" s="1"/>
  <c r="K1139" i="34"/>
  <c r="J1139" i="34"/>
  <c r="Z1138" i="34"/>
  <c r="X1138" i="34"/>
  <c r="K1138" i="34" s="1"/>
  <c r="P1138" i="34"/>
  <c r="I1138" i="34" s="1"/>
  <c r="O1138" i="34"/>
  <c r="Y1138" i="34" s="1"/>
  <c r="J1138" i="34"/>
  <c r="Z1137" i="34"/>
  <c r="O1137" i="34"/>
  <c r="Y1137" i="34" s="1"/>
  <c r="J1137" i="34"/>
  <c r="Z1136" i="34"/>
  <c r="O1136" i="34"/>
  <c r="J1136" i="34"/>
  <c r="Z1135" i="34"/>
  <c r="O1135" i="34"/>
  <c r="J1135" i="34"/>
  <c r="Z1134" i="34"/>
  <c r="O1134" i="34"/>
  <c r="J1134" i="34"/>
  <c r="Z1133" i="34"/>
  <c r="P1133" i="34"/>
  <c r="I1133" i="34" s="1"/>
  <c r="O1133" i="34"/>
  <c r="J1133" i="34"/>
  <c r="Z1132" i="34"/>
  <c r="O1132" i="34"/>
  <c r="J1132" i="34"/>
  <c r="Z1131" i="34"/>
  <c r="O1131" i="34"/>
  <c r="J1131" i="34"/>
  <c r="Z1130" i="34"/>
  <c r="P1130" i="34"/>
  <c r="I1130" i="34" s="1"/>
  <c r="O1130" i="34"/>
  <c r="Y1130" i="34" s="1"/>
  <c r="J1130" i="34"/>
  <c r="Z1129" i="34"/>
  <c r="O1129" i="34"/>
  <c r="Y1129" i="34" s="1"/>
  <c r="J1129" i="34"/>
  <c r="Z1128" i="34"/>
  <c r="O1128" i="34"/>
  <c r="J1128" i="34"/>
  <c r="Z1127" i="34"/>
  <c r="Y1127" i="34"/>
  <c r="X1127" i="34"/>
  <c r="O1127" i="34"/>
  <c r="K1127" i="34"/>
  <c r="J1127" i="34"/>
  <c r="Z1126" i="34"/>
  <c r="Y1126" i="34"/>
  <c r="O1126" i="34"/>
  <c r="X1126" i="34" s="1"/>
  <c r="K1126" i="34"/>
  <c r="J1126" i="34"/>
  <c r="Z1125" i="34"/>
  <c r="O1125" i="34"/>
  <c r="K1125" i="34"/>
  <c r="J1125" i="34"/>
  <c r="Z1124" i="34"/>
  <c r="O1124" i="34"/>
  <c r="J1124" i="34"/>
  <c r="Z1123" i="34"/>
  <c r="Y1123" i="34"/>
  <c r="X1123" i="34"/>
  <c r="O1123" i="34"/>
  <c r="J1123" i="34"/>
  <c r="Z1122" i="34"/>
  <c r="O1122" i="34"/>
  <c r="K999" i="34"/>
  <c r="K998" i="34"/>
  <c r="K997" i="34"/>
  <c r="J999" i="34"/>
  <c r="J998" i="34"/>
  <c r="J997" i="34"/>
  <c r="Z1116" i="34"/>
  <c r="O1116" i="34"/>
  <c r="Z1115" i="34"/>
  <c r="O1115" i="34"/>
  <c r="X1115" i="34" s="1"/>
  <c r="K1115" i="34"/>
  <c r="Z1114" i="34"/>
  <c r="O1114" i="34"/>
  <c r="Y1114" i="34" s="1"/>
  <c r="J1114" i="34"/>
  <c r="Z1113" i="34"/>
  <c r="O1113" i="34"/>
  <c r="K1113" i="34" s="1"/>
  <c r="J1113" i="34"/>
  <c r="Z1112" i="34"/>
  <c r="O1112" i="34"/>
  <c r="Y1112" i="34" s="1"/>
  <c r="K1112" i="34"/>
  <c r="J1112" i="34"/>
  <c r="Z1111" i="34"/>
  <c r="O1111" i="34"/>
  <c r="Y1111" i="34" s="1"/>
  <c r="K1111" i="34"/>
  <c r="J1111" i="34"/>
  <c r="Z1110" i="34"/>
  <c r="O1110" i="34"/>
  <c r="Y1110" i="34" s="1"/>
  <c r="K1110" i="34"/>
  <c r="J1110" i="34"/>
  <c r="Z1109" i="34"/>
  <c r="O1109" i="34"/>
  <c r="J1109" i="34" s="1"/>
  <c r="Z1108" i="34"/>
  <c r="O1108" i="34"/>
  <c r="Z1107" i="34"/>
  <c r="O1107" i="34"/>
  <c r="Z1106" i="34"/>
  <c r="O1106" i="34"/>
  <c r="Z1105" i="34"/>
  <c r="O1105" i="34"/>
  <c r="J1105" i="34"/>
  <c r="Z1104" i="34"/>
  <c r="O1104" i="34"/>
  <c r="Y1104" i="34" s="1"/>
  <c r="K1104" i="34"/>
  <c r="J1104" i="34"/>
  <c r="Z1103" i="34"/>
  <c r="X1103" i="34"/>
  <c r="O1103" i="34"/>
  <c r="Y1103" i="34" s="1"/>
  <c r="J1103" i="34"/>
  <c r="Z1102" i="34"/>
  <c r="O1102" i="34"/>
  <c r="Y1102" i="34" s="1"/>
  <c r="Z1101" i="34"/>
  <c r="O1101" i="34"/>
  <c r="J1101" i="34" s="1"/>
  <c r="Z1100" i="34"/>
  <c r="O1100" i="34"/>
  <c r="Z1099" i="34"/>
  <c r="X1099" i="34"/>
  <c r="O1099" i="34"/>
  <c r="Z1098" i="34"/>
  <c r="O1098" i="34"/>
  <c r="J1098" i="34"/>
  <c r="Z1097" i="34"/>
  <c r="O1097" i="34"/>
  <c r="J1097" i="34"/>
  <c r="Z1096" i="34"/>
  <c r="O1096" i="34"/>
  <c r="Y1096" i="34" s="1"/>
  <c r="K1096" i="34"/>
  <c r="J1096" i="34"/>
  <c r="Z1095" i="34"/>
  <c r="X1095" i="34"/>
  <c r="O1095" i="34"/>
  <c r="Y1095" i="34" s="1"/>
  <c r="K1095" i="34"/>
  <c r="J1095" i="34"/>
  <c r="Z1094" i="34"/>
  <c r="O1094" i="34"/>
  <c r="Y1094" i="34" s="1"/>
  <c r="K1094" i="34"/>
  <c r="J1094" i="34"/>
  <c r="Z1093" i="34"/>
  <c r="O1093" i="34"/>
  <c r="Z1092" i="34"/>
  <c r="O1092" i="34"/>
  <c r="J1092" i="34" s="1"/>
  <c r="Z1091" i="34"/>
  <c r="O1091" i="34"/>
  <c r="Z1090" i="34"/>
  <c r="O1090" i="34"/>
  <c r="Y1090" i="34" s="1"/>
  <c r="K1090" i="34"/>
  <c r="J1090" i="34"/>
  <c r="Z1089" i="34"/>
  <c r="O1089" i="34"/>
  <c r="Z1088" i="34"/>
  <c r="O1088" i="34"/>
  <c r="J1088" i="34" s="1"/>
  <c r="Z1087" i="34"/>
  <c r="O1087" i="34"/>
  <c r="Z1086" i="34"/>
  <c r="X1086" i="34"/>
  <c r="O1086" i="34"/>
  <c r="Y1086" i="34" s="1"/>
  <c r="K1086" i="34"/>
  <c r="J1086" i="34"/>
  <c r="Z1085" i="34"/>
  <c r="O1085" i="34"/>
  <c r="J1085" i="34" s="1"/>
  <c r="Z1084" i="34"/>
  <c r="O1084" i="34"/>
  <c r="Z1083" i="34"/>
  <c r="O1083" i="34"/>
  <c r="X1083" i="34" s="1"/>
  <c r="J1083" i="34"/>
  <c r="Z1082" i="34"/>
  <c r="P1082" i="34"/>
  <c r="O1082" i="34"/>
  <c r="Y1082" i="34" s="1"/>
  <c r="K1082" i="34" s="1"/>
  <c r="J1082" i="34"/>
  <c r="I1082" i="34"/>
  <c r="Z1081" i="34"/>
  <c r="O1081" i="34"/>
  <c r="J1081" i="34"/>
  <c r="Z1080" i="34"/>
  <c r="O1080" i="34"/>
  <c r="Z1079" i="34"/>
  <c r="Y1079" i="34"/>
  <c r="O1079" i="34"/>
  <c r="X1079" i="34" s="1"/>
  <c r="K1079" i="34"/>
  <c r="J1079" i="34"/>
  <c r="Z1078" i="34"/>
  <c r="X1078" i="34"/>
  <c r="O1078" i="34"/>
  <c r="Z1077" i="34"/>
  <c r="O1077" i="34"/>
  <c r="J1077" i="34"/>
  <c r="Z1076" i="34"/>
  <c r="O1076" i="34"/>
  <c r="Y1076" i="34" s="1"/>
  <c r="K1076" i="34"/>
  <c r="J1076" i="34"/>
  <c r="Z1075" i="34"/>
  <c r="X1075" i="34"/>
  <c r="O1075" i="34"/>
  <c r="Y1075" i="34" s="1"/>
  <c r="K1075" i="34" s="1"/>
  <c r="Z1074" i="34"/>
  <c r="O1074" i="34"/>
  <c r="Z1073" i="34"/>
  <c r="O1073" i="34"/>
  <c r="J1073" i="34"/>
  <c r="Z1072" i="34"/>
  <c r="O1072" i="34"/>
  <c r="Y1072" i="34" s="1"/>
  <c r="Z1071" i="34"/>
  <c r="O1071" i="34"/>
  <c r="Z1070" i="34"/>
  <c r="X1070" i="34"/>
  <c r="O1070" i="34"/>
  <c r="Y1070" i="34" s="1"/>
  <c r="J1070" i="34"/>
  <c r="Z1069" i="34"/>
  <c r="O1069" i="34"/>
  <c r="J1069" i="34"/>
  <c r="Z1068" i="34"/>
  <c r="O1068" i="34"/>
  <c r="Y1068" i="34" s="1"/>
  <c r="K1068" i="34"/>
  <c r="J1068" i="34"/>
  <c r="Z1067" i="34"/>
  <c r="O1067" i="34"/>
  <c r="X1067" i="34" s="1"/>
  <c r="J1067" i="34"/>
  <c r="Z1066" i="34"/>
  <c r="O1066" i="34"/>
  <c r="J1066" i="34"/>
  <c r="Z1065" i="34"/>
  <c r="O1065" i="34"/>
  <c r="J1065" i="34"/>
  <c r="Z1064" i="34"/>
  <c r="O1064" i="34"/>
  <c r="Y1064" i="34" s="1"/>
  <c r="K1064" i="34"/>
  <c r="Z1063" i="34"/>
  <c r="Y1063" i="34"/>
  <c r="K1063" i="34" s="1"/>
  <c r="O1063" i="34"/>
  <c r="X1063" i="34" s="1"/>
  <c r="J1063" i="34"/>
  <c r="Z1062" i="34"/>
  <c r="O1062" i="34"/>
  <c r="Y1062" i="34" s="1"/>
  <c r="K1062" i="34"/>
  <c r="J1062" i="34"/>
  <c r="Z1061" i="34"/>
  <c r="O1061" i="34"/>
  <c r="J1061" i="34"/>
  <c r="Z1060" i="34"/>
  <c r="O1060" i="34"/>
  <c r="Y1060" i="34" s="1"/>
  <c r="Z1059" i="34"/>
  <c r="O1059" i="34"/>
  <c r="Z1058" i="34"/>
  <c r="O1058" i="34"/>
  <c r="Z1057" i="34"/>
  <c r="O1057" i="34"/>
  <c r="J1057" i="34" s="1"/>
  <c r="Z1056" i="34"/>
  <c r="O1056" i="34"/>
  <c r="Y1056" i="34" s="1"/>
  <c r="K1056" i="34"/>
  <c r="J1056" i="34"/>
  <c r="Z1055" i="34"/>
  <c r="O1055" i="34"/>
  <c r="Y1055" i="34" s="1"/>
  <c r="J1055" i="34"/>
  <c r="Z1054" i="34"/>
  <c r="O1054" i="34"/>
  <c r="Y1054" i="34" s="1"/>
  <c r="K1054" i="34"/>
  <c r="Z1053" i="34"/>
  <c r="O1053" i="34"/>
  <c r="J1053" i="34"/>
  <c r="Z1052" i="34"/>
  <c r="O1052" i="34"/>
  <c r="Z1051" i="34"/>
  <c r="O1051" i="34"/>
  <c r="Y1051" i="34" s="1"/>
  <c r="K1051" i="34" s="1"/>
  <c r="Z1050" i="34"/>
  <c r="O1050" i="34"/>
  <c r="J1050" i="34" s="1"/>
  <c r="Z1049" i="34"/>
  <c r="O1049" i="34"/>
  <c r="J1049" i="34" s="1"/>
  <c r="Z1048" i="34"/>
  <c r="O1048" i="34"/>
  <c r="Y1048" i="34" s="1"/>
  <c r="J1048" i="34"/>
  <c r="Z1047" i="34"/>
  <c r="O1047" i="34"/>
  <c r="J1047" i="34" s="1"/>
  <c r="Z1046" i="34"/>
  <c r="O1046" i="34"/>
  <c r="X1046" i="34" s="1"/>
  <c r="J1046" i="34"/>
  <c r="Z1045" i="34"/>
  <c r="O1045" i="34"/>
  <c r="J1045" i="34"/>
  <c r="Z1044" i="34"/>
  <c r="O1044" i="34"/>
  <c r="Y1044" i="34" s="1"/>
  <c r="K1044" i="34" s="1"/>
  <c r="J1044" i="34"/>
  <c r="Z1043" i="34"/>
  <c r="Y1043" i="34"/>
  <c r="K1043" i="34" s="1"/>
  <c r="O1043" i="34"/>
  <c r="X1043" i="34" s="1"/>
  <c r="Z1042" i="34"/>
  <c r="O1042" i="34"/>
  <c r="Z1041" i="34"/>
  <c r="O1041" i="34"/>
  <c r="J1041" i="34" s="1"/>
  <c r="Z1040" i="34"/>
  <c r="O1040" i="34"/>
  <c r="Y1040" i="34" s="1"/>
  <c r="J1040" i="34"/>
  <c r="Z1039" i="34"/>
  <c r="X1039" i="34"/>
  <c r="K1039" i="34" s="1"/>
  <c r="O1039" i="34"/>
  <c r="Y1039" i="34" s="1"/>
  <c r="J1039" i="34"/>
  <c r="Z1038" i="34"/>
  <c r="O1038" i="34"/>
  <c r="J1038" i="34"/>
  <c r="Z1037" i="34"/>
  <c r="O1037" i="34"/>
  <c r="J1037" i="34"/>
  <c r="Z1036" i="34"/>
  <c r="O1036" i="34"/>
  <c r="Y1036" i="34" s="1"/>
  <c r="J1036" i="34"/>
  <c r="Z1035" i="34"/>
  <c r="O1035" i="34"/>
  <c r="Y1035" i="34" s="1"/>
  <c r="J1035" i="34"/>
  <c r="Z1034" i="34"/>
  <c r="O1034" i="34"/>
  <c r="Y1034" i="34" s="1"/>
  <c r="J1034" i="34"/>
  <c r="Z1033" i="34"/>
  <c r="O1033" i="34"/>
  <c r="J1033" i="34"/>
  <c r="Z1032" i="34"/>
  <c r="O1032" i="34"/>
  <c r="J1032" i="34"/>
  <c r="Z1031" i="34"/>
  <c r="O1031" i="34"/>
  <c r="Y1031" i="34" s="1"/>
  <c r="K1031" i="34"/>
  <c r="J1031" i="34"/>
  <c r="Z1030" i="34"/>
  <c r="O1030" i="34"/>
  <c r="J1030" i="34"/>
  <c r="Z1029" i="34"/>
  <c r="O1029" i="34"/>
  <c r="J1029" i="34"/>
  <c r="Z1028" i="34"/>
  <c r="O1028" i="34"/>
  <c r="Y1028" i="34" s="1"/>
  <c r="J1028" i="34"/>
  <c r="Z1027" i="34"/>
  <c r="O1027" i="34"/>
  <c r="Y1027" i="34" s="1"/>
  <c r="J1027" i="34"/>
  <c r="Z1026" i="34"/>
  <c r="O1026" i="34"/>
  <c r="Y1026" i="34" s="1"/>
  <c r="J1026" i="34"/>
  <c r="Z1025" i="34"/>
  <c r="O1025" i="34"/>
  <c r="J1025" i="34"/>
  <c r="Z1024" i="34"/>
  <c r="O1024" i="34"/>
  <c r="Y1024" i="34" s="1"/>
  <c r="J1024" i="34"/>
  <c r="Z1023" i="34"/>
  <c r="Y1023" i="34"/>
  <c r="X1023" i="34"/>
  <c r="K1023" i="34" s="1"/>
  <c r="O1023" i="34"/>
  <c r="J1023" i="34"/>
  <c r="Z1022" i="34"/>
  <c r="Y1022" i="34"/>
  <c r="O1022" i="34"/>
  <c r="X1022" i="34" s="1"/>
  <c r="J1022" i="34"/>
  <c r="Z1021" i="34"/>
  <c r="O1021" i="34"/>
  <c r="J1021" i="34"/>
  <c r="Z1020" i="34"/>
  <c r="O1020" i="34"/>
  <c r="Y1020" i="34" s="1"/>
  <c r="J1020" i="34"/>
  <c r="Z1019" i="34"/>
  <c r="Y1019" i="34"/>
  <c r="O1019" i="34"/>
  <c r="X1019" i="34" s="1"/>
  <c r="K1019" i="34" s="1"/>
  <c r="J1019" i="34"/>
  <c r="Z1018" i="34"/>
  <c r="O1018" i="34"/>
  <c r="X1018" i="34" s="1"/>
  <c r="J1018" i="34"/>
  <c r="Z1017" i="34"/>
  <c r="O1017" i="34"/>
  <c r="J1017" i="34"/>
  <c r="Z1016" i="34"/>
  <c r="O1016" i="34"/>
  <c r="Y1016" i="34" s="1"/>
  <c r="J1016" i="34"/>
  <c r="Z1015" i="34"/>
  <c r="X1015" i="34"/>
  <c r="K1015" i="34" s="1"/>
  <c r="O1015" i="34"/>
  <c r="Y1015" i="34" s="1"/>
  <c r="J1015" i="34"/>
  <c r="Z1014" i="34"/>
  <c r="O1014" i="34"/>
  <c r="X1014" i="34" s="1"/>
  <c r="K1014" i="34"/>
  <c r="J1014" i="34"/>
  <c r="Z1013" i="34"/>
  <c r="O1013" i="34"/>
  <c r="J1013" i="34"/>
  <c r="Z1012" i="34"/>
  <c r="O1012" i="34"/>
  <c r="Y1012" i="34" s="1"/>
  <c r="J1012" i="34"/>
  <c r="Z1011" i="34"/>
  <c r="O1011" i="34"/>
  <c r="X1011" i="34" s="1"/>
  <c r="J1011" i="34"/>
  <c r="Z1010" i="34"/>
  <c r="O1010" i="34"/>
  <c r="J1010" i="34"/>
  <c r="Z1009" i="34"/>
  <c r="O1009" i="34"/>
  <c r="J1009" i="34"/>
  <c r="Z1008" i="34"/>
  <c r="O1008" i="34"/>
  <c r="Y1008" i="34" s="1"/>
  <c r="J1008" i="34"/>
  <c r="Z1007" i="34"/>
  <c r="O1007" i="34"/>
  <c r="J1007" i="34"/>
  <c r="Z1006" i="34"/>
  <c r="O1006" i="34"/>
  <c r="X1006" i="34" s="1"/>
  <c r="K1006" i="34"/>
  <c r="J1006" i="34"/>
  <c r="Z1005" i="34"/>
  <c r="O1005" i="34"/>
  <c r="J1005" i="34"/>
  <c r="Z1004" i="34"/>
  <c r="O1004" i="34"/>
  <c r="Y1004" i="34" s="1"/>
  <c r="J1004" i="34"/>
  <c r="Z1003" i="34"/>
  <c r="O1003" i="34"/>
  <c r="X1003" i="34" s="1"/>
  <c r="K1003" i="34"/>
  <c r="J1003" i="34"/>
  <c r="Z1002" i="34"/>
  <c r="O1002" i="34"/>
  <c r="Y1002" i="34" s="1"/>
  <c r="K1002" i="34"/>
  <c r="J1002" i="34"/>
  <c r="Z1001" i="34"/>
  <c r="O1001" i="34"/>
  <c r="K1001" i="34"/>
  <c r="J1001" i="34"/>
  <c r="Z1000" i="34"/>
  <c r="O1000" i="34"/>
  <c r="Y1000" i="34" s="1"/>
  <c r="K1000" i="34"/>
  <c r="J1000" i="34"/>
  <c r="Z999" i="34"/>
  <c r="O999" i="34"/>
  <c r="X999" i="34" s="1"/>
  <c r="Z998" i="34"/>
  <c r="O998" i="34"/>
  <c r="P998" i="34" s="1"/>
  <c r="I998" i="34" s="1"/>
  <c r="K875" i="34"/>
  <c r="K874" i="34"/>
  <c r="K873" i="34"/>
  <c r="J875" i="34"/>
  <c r="J874" i="34"/>
  <c r="J873" i="34"/>
  <c r="K750" i="34"/>
  <c r="K749" i="34"/>
  <c r="J750" i="34"/>
  <c r="J749" i="34"/>
  <c r="K627" i="34"/>
  <c r="K626" i="34"/>
  <c r="K625" i="34"/>
  <c r="J627" i="34"/>
  <c r="J626" i="34"/>
  <c r="J625" i="34"/>
  <c r="J502" i="34"/>
  <c r="J501" i="34"/>
  <c r="K502" i="34"/>
  <c r="K501" i="34"/>
  <c r="K378" i="34"/>
  <c r="K377" i="34"/>
  <c r="J378" i="34"/>
  <c r="J377" i="34"/>
  <c r="J254" i="34"/>
  <c r="J253" i="34"/>
  <c r="K254" i="34"/>
  <c r="K253" i="34"/>
  <c r="K129" i="34"/>
  <c r="J129" i="34"/>
  <c r="J6" i="34"/>
  <c r="J5" i="34"/>
  <c r="K1123" i="31"/>
  <c r="K1122" i="31"/>
  <c r="K1121" i="31"/>
  <c r="J1123" i="31"/>
  <c r="J1122" i="31"/>
  <c r="J1121" i="31"/>
  <c r="Z1240" i="31"/>
  <c r="O1240" i="31"/>
  <c r="Y1240" i="31" s="1"/>
  <c r="K1240" i="31"/>
  <c r="J1240" i="31"/>
  <c r="Z1239" i="31"/>
  <c r="O1239" i="31"/>
  <c r="Y1239" i="31" s="1"/>
  <c r="K1239" i="31"/>
  <c r="J1239" i="31"/>
  <c r="Z1238" i="31"/>
  <c r="K1238" i="31" s="1"/>
  <c r="O1238" i="31"/>
  <c r="J1238" i="31"/>
  <c r="Z1237" i="31"/>
  <c r="O1237" i="31"/>
  <c r="X1237" i="31" s="1"/>
  <c r="K1237" i="31"/>
  <c r="Z1236" i="31"/>
  <c r="O1236" i="31"/>
  <c r="Y1236" i="31" s="1"/>
  <c r="K1236" i="31"/>
  <c r="J1236" i="31"/>
  <c r="Z1235" i="31"/>
  <c r="O1235" i="31"/>
  <c r="Y1235" i="31" s="1"/>
  <c r="J1235" i="31"/>
  <c r="Z1234" i="31"/>
  <c r="P1234" i="31"/>
  <c r="I1234" i="31" s="1"/>
  <c r="O1234" i="31"/>
  <c r="Y1234" i="31" s="1"/>
  <c r="K1234" i="31"/>
  <c r="J1234" i="31"/>
  <c r="Z1233" i="31"/>
  <c r="Y1233" i="31"/>
  <c r="O1233" i="31"/>
  <c r="X1233" i="31" s="1"/>
  <c r="K1233" i="31"/>
  <c r="Z1232" i="31"/>
  <c r="O1232" i="31"/>
  <c r="Y1232" i="31" s="1"/>
  <c r="K1232" i="31"/>
  <c r="J1232" i="31"/>
  <c r="Z1231" i="31"/>
  <c r="O1231" i="31"/>
  <c r="Y1231" i="31" s="1"/>
  <c r="K1231" i="31" s="1"/>
  <c r="J1231" i="31"/>
  <c r="Z1230" i="31"/>
  <c r="O1230" i="31"/>
  <c r="X1230" i="31" s="1"/>
  <c r="J1230" i="31"/>
  <c r="Z1229" i="31"/>
  <c r="O1229" i="31"/>
  <c r="X1229" i="31" s="1"/>
  <c r="J1229" i="31"/>
  <c r="Z1228" i="31"/>
  <c r="O1228" i="31"/>
  <c r="Y1228" i="31" s="1"/>
  <c r="J1228" i="31"/>
  <c r="Z1227" i="31"/>
  <c r="Y1227" i="31"/>
  <c r="K1227" i="31" s="1"/>
  <c r="O1227" i="31"/>
  <c r="X1227" i="31" s="1"/>
  <c r="J1227" i="31"/>
  <c r="Z1226" i="31"/>
  <c r="O1226" i="31"/>
  <c r="Z1225" i="31"/>
  <c r="O1225" i="31"/>
  <c r="X1225" i="31" s="1"/>
  <c r="Z1224" i="31"/>
  <c r="O1224" i="31"/>
  <c r="Y1224" i="31" s="1"/>
  <c r="K1224" i="31"/>
  <c r="J1224" i="31"/>
  <c r="Z1223" i="31"/>
  <c r="X1223" i="31"/>
  <c r="O1223" i="31"/>
  <c r="Y1223" i="31" s="1"/>
  <c r="K1223" i="31"/>
  <c r="J1223" i="31"/>
  <c r="Z1222" i="31"/>
  <c r="O1222" i="31"/>
  <c r="Z1221" i="31"/>
  <c r="O1221" i="31"/>
  <c r="X1221" i="31" s="1"/>
  <c r="Z1220" i="31"/>
  <c r="O1220" i="31"/>
  <c r="Y1220" i="31" s="1"/>
  <c r="K1220" i="31"/>
  <c r="J1220" i="31"/>
  <c r="Z1219" i="31"/>
  <c r="X1219" i="31"/>
  <c r="O1219" i="31"/>
  <c r="Y1219" i="31" s="1"/>
  <c r="K1219" i="31"/>
  <c r="J1219" i="31"/>
  <c r="Z1218" i="31"/>
  <c r="O1218" i="31"/>
  <c r="Y1218" i="31" s="1"/>
  <c r="J1218" i="31"/>
  <c r="Z1217" i="31"/>
  <c r="Y1217" i="31"/>
  <c r="K1217" i="31" s="1"/>
  <c r="O1217" i="31"/>
  <c r="X1217" i="31" s="1"/>
  <c r="J1217" i="31"/>
  <c r="Z1216" i="31"/>
  <c r="O1216" i="31"/>
  <c r="Y1216" i="31" s="1"/>
  <c r="K1216" i="31"/>
  <c r="J1216" i="31"/>
  <c r="Z1215" i="31"/>
  <c r="O1215" i="31"/>
  <c r="Z1214" i="31"/>
  <c r="O1214" i="31"/>
  <c r="Y1214" i="31" s="1"/>
  <c r="K1214" i="31" s="1"/>
  <c r="Z1213" i="31"/>
  <c r="O1213" i="31"/>
  <c r="X1213" i="31" s="1"/>
  <c r="J1213" i="31"/>
  <c r="Z1212" i="31"/>
  <c r="O1212" i="31"/>
  <c r="Y1212" i="31" s="1"/>
  <c r="K1212" i="31"/>
  <c r="Z1211" i="31"/>
  <c r="X1211" i="31"/>
  <c r="O1211" i="31"/>
  <c r="Y1211" i="31" s="1"/>
  <c r="J1211" i="31"/>
  <c r="Z1210" i="31"/>
  <c r="P1210" i="31"/>
  <c r="I1210" i="31" s="1"/>
  <c r="O1210" i="31"/>
  <c r="X1210" i="31" s="1"/>
  <c r="J1210" i="31"/>
  <c r="Z1209" i="31"/>
  <c r="O1209" i="31"/>
  <c r="X1209" i="31" s="1"/>
  <c r="Z1208" i="31"/>
  <c r="O1208" i="31"/>
  <c r="Z1207" i="31"/>
  <c r="Y1207" i="31"/>
  <c r="X1207" i="31"/>
  <c r="O1207" i="31"/>
  <c r="J1207" i="31" s="1"/>
  <c r="K1207" i="31"/>
  <c r="Z1206" i="31"/>
  <c r="O1206" i="31"/>
  <c r="Y1206" i="31" s="1"/>
  <c r="Z1205" i="31"/>
  <c r="O1205" i="31"/>
  <c r="X1205" i="31" s="1"/>
  <c r="Z1204" i="31"/>
  <c r="O1204" i="31"/>
  <c r="Z1203" i="31"/>
  <c r="Y1203" i="31"/>
  <c r="O1203" i="31"/>
  <c r="J1203" i="31" s="1"/>
  <c r="K1203" i="31"/>
  <c r="Z1202" i="31"/>
  <c r="O1202" i="31"/>
  <c r="Y1202" i="31" s="1"/>
  <c r="K1202" i="31"/>
  <c r="J1202" i="31"/>
  <c r="Z1201" i="31"/>
  <c r="O1201" i="31"/>
  <c r="X1201" i="31" s="1"/>
  <c r="J1201" i="31"/>
  <c r="Z1200" i="31"/>
  <c r="O1200" i="31"/>
  <c r="Y1200" i="31" s="1"/>
  <c r="K1200" i="31"/>
  <c r="Z1199" i="31"/>
  <c r="X1199" i="31"/>
  <c r="O1199" i="31"/>
  <c r="K1199" i="31" s="1"/>
  <c r="J1199" i="31"/>
  <c r="Z1198" i="31"/>
  <c r="O1198" i="31"/>
  <c r="X1198" i="31" s="1"/>
  <c r="Z1197" i="31"/>
  <c r="O1197" i="31"/>
  <c r="X1197" i="31" s="1"/>
  <c r="J1197" i="31"/>
  <c r="Z1196" i="31"/>
  <c r="O1196" i="31"/>
  <c r="Y1196" i="31" s="1"/>
  <c r="J1196" i="31"/>
  <c r="Z1195" i="31"/>
  <c r="O1195" i="31"/>
  <c r="X1195" i="31" s="1"/>
  <c r="Z1194" i="31"/>
  <c r="O1194" i="31"/>
  <c r="X1194" i="31" s="1"/>
  <c r="Z1193" i="31"/>
  <c r="O1193" i="31"/>
  <c r="Z1192" i="31"/>
  <c r="O1192" i="31"/>
  <c r="Y1192" i="31" s="1"/>
  <c r="Z1191" i="31"/>
  <c r="X1191" i="31"/>
  <c r="O1191" i="31"/>
  <c r="Y1191" i="31" s="1"/>
  <c r="K1191" i="31" s="1"/>
  <c r="Z1190" i="31"/>
  <c r="O1190" i="31"/>
  <c r="Y1190" i="31" s="1"/>
  <c r="K1190" i="31" s="1"/>
  <c r="Z1189" i="31"/>
  <c r="O1189" i="31"/>
  <c r="X1189" i="31" s="1"/>
  <c r="J1189" i="31"/>
  <c r="Z1188" i="31"/>
  <c r="O1188" i="31"/>
  <c r="Y1188" i="31" s="1"/>
  <c r="J1188" i="31"/>
  <c r="Z1187" i="31"/>
  <c r="Y1187" i="31"/>
  <c r="O1187" i="31"/>
  <c r="X1187" i="31" s="1"/>
  <c r="Z1186" i="31"/>
  <c r="O1186" i="31"/>
  <c r="P1186" i="31" s="1"/>
  <c r="J1186" i="31"/>
  <c r="I1186" i="31"/>
  <c r="Z1185" i="31"/>
  <c r="O1185" i="31"/>
  <c r="Z1184" i="31"/>
  <c r="O1184" i="31"/>
  <c r="Y1184" i="31" s="1"/>
  <c r="Z1183" i="31"/>
  <c r="O1183" i="31"/>
  <c r="Y1183" i="31" s="1"/>
  <c r="K1183" i="31" s="1"/>
  <c r="Z1182" i="31"/>
  <c r="O1182" i="31"/>
  <c r="Y1182" i="31" s="1"/>
  <c r="K1182" i="31"/>
  <c r="J1182" i="31"/>
  <c r="Z1181" i="31"/>
  <c r="O1181" i="31"/>
  <c r="X1181" i="31" s="1"/>
  <c r="J1181" i="31"/>
  <c r="Z1180" i="31"/>
  <c r="O1180" i="31"/>
  <c r="Y1180" i="31" s="1"/>
  <c r="Z1179" i="31"/>
  <c r="O1179" i="31"/>
  <c r="X1179" i="31" s="1"/>
  <c r="J1179" i="31"/>
  <c r="Z1178" i="31"/>
  <c r="O1178" i="31"/>
  <c r="P1178" i="31" s="1"/>
  <c r="I1178" i="31" s="1"/>
  <c r="J1178" i="31"/>
  <c r="Z1177" i="31"/>
  <c r="O1177" i="31"/>
  <c r="X1177" i="31" s="1"/>
  <c r="Z1176" i="31"/>
  <c r="O1176" i="31"/>
  <c r="Y1176" i="31" s="1"/>
  <c r="K1176" i="31"/>
  <c r="Z1175" i="31"/>
  <c r="O1175" i="31"/>
  <c r="Y1175" i="31" s="1"/>
  <c r="Z1174" i="31"/>
  <c r="O1174" i="31"/>
  <c r="Z1173" i="31"/>
  <c r="Y1173" i="31"/>
  <c r="O1173" i="31"/>
  <c r="X1173" i="31" s="1"/>
  <c r="J1173" i="31"/>
  <c r="Z1172" i="31"/>
  <c r="O1172" i="31"/>
  <c r="Y1172" i="31" s="1"/>
  <c r="Z1171" i="31"/>
  <c r="Y1171" i="31"/>
  <c r="K1171" i="31" s="1"/>
  <c r="O1171" i="31"/>
  <c r="X1171" i="31" s="1"/>
  <c r="J1171" i="31"/>
  <c r="Z1170" i="31"/>
  <c r="O1170" i="31"/>
  <c r="Y1170" i="31" s="1"/>
  <c r="K1170" i="31"/>
  <c r="Z1169" i="31"/>
  <c r="O1169" i="31"/>
  <c r="X1169" i="31" s="1"/>
  <c r="J1169" i="31"/>
  <c r="Z1168" i="31"/>
  <c r="O1168" i="31"/>
  <c r="Y1168" i="31" s="1"/>
  <c r="Z1167" i="31"/>
  <c r="Y1167" i="31"/>
  <c r="O1167" i="31"/>
  <c r="X1167" i="31" s="1"/>
  <c r="K1167" i="31"/>
  <c r="J1167" i="31"/>
  <c r="Z1166" i="31"/>
  <c r="O1166" i="31"/>
  <c r="Z1165" i="31"/>
  <c r="O1165" i="31"/>
  <c r="X1165" i="31" s="1"/>
  <c r="Z1164" i="31"/>
  <c r="O1164" i="31"/>
  <c r="Y1164" i="31" s="1"/>
  <c r="J1164" i="31"/>
  <c r="Z1163" i="31"/>
  <c r="Y1163" i="31"/>
  <c r="X1163" i="31"/>
  <c r="K1163" i="31" s="1"/>
  <c r="O1163" i="31"/>
  <c r="J1163" i="31"/>
  <c r="Z1162" i="31"/>
  <c r="P1162" i="31"/>
  <c r="I1162" i="31" s="1"/>
  <c r="O1162" i="31"/>
  <c r="Y1162" i="31" s="1"/>
  <c r="J1162" i="31"/>
  <c r="Z1161" i="31"/>
  <c r="O1161" i="31"/>
  <c r="X1161" i="31" s="1"/>
  <c r="K1161" i="31"/>
  <c r="J1161" i="31"/>
  <c r="Z1160" i="31"/>
  <c r="O1160" i="31"/>
  <c r="Y1160" i="31" s="1"/>
  <c r="J1160" i="31"/>
  <c r="Z1159" i="31"/>
  <c r="O1159" i="31"/>
  <c r="J1159" i="31"/>
  <c r="Z1158" i="31"/>
  <c r="X1158" i="31"/>
  <c r="O1158" i="31"/>
  <c r="Y1158" i="31" s="1"/>
  <c r="K1158" i="31"/>
  <c r="J1158" i="31"/>
  <c r="Z1157" i="31"/>
  <c r="O1157" i="31"/>
  <c r="X1157" i="31" s="1"/>
  <c r="K1157" i="31"/>
  <c r="J1157" i="31"/>
  <c r="Z1156" i="31"/>
  <c r="O1156" i="31"/>
  <c r="Y1156" i="31" s="1"/>
  <c r="J1156" i="31"/>
  <c r="Z1155" i="31"/>
  <c r="O1155" i="31"/>
  <c r="J1155" i="31"/>
  <c r="Z1154" i="31"/>
  <c r="O1154" i="31"/>
  <c r="Y1154" i="31" s="1"/>
  <c r="J1154" i="31"/>
  <c r="Z1153" i="31"/>
  <c r="O1153" i="31"/>
  <c r="J1153" i="31"/>
  <c r="Z1152" i="31"/>
  <c r="O1152" i="31"/>
  <c r="Y1152" i="31" s="1"/>
  <c r="J1152" i="31"/>
  <c r="Z1151" i="31"/>
  <c r="O1151" i="31"/>
  <c r="J1151" i="31"/>
  <c r="Z1150" i="31"/>
  <c r="O1150" i="31"/>
  <c r="J1150" i="31"/>
  <c r="Z1149" i="31"/>
  <c r="O1149" i="31"/>
  <c r="X1149" i="31" s="1"/>
  <c r="K1149" i="31"/>
  <c r="J1149" i="31"/>
  <c r="Z1148" i="31"/>
  <c r="O1148" i="31"/>
  <c r="Y1148" i="31" s="1"/>
  <c r="J1148" i="31"/>
  <c r="Z1147" i="31"/>
  <c r="Y1147" i="31"/>
  <c r="X1147" i="31"/>
  <c r="O1147" i="31"/>
  <c r="K1147" i="31" s="1"/>
  <c r="J1147" i="31"/>
  <c r="Z1146" i="31"/>
  <c r="Y1146" i="31"/>
  <c r="P1146" i="31"/>
  <c r="I1146" i="31" s="1"/>
  <c r="O1146" i="31"/>
  <c r="K1146" i="31" s="1"/>
  <c r="J1146" i="31"/>
  <c r="Z1145" i="31"/>
  <c r="O1145" i="31"/>
  <c r="J1145" i="31"/>
  <c r="Z1144" i="31"/>
  <c r="O1144" i="31"/>
  <c r="J1144" i="31"/>
  <c r="Z1143" i="31"/>
  <c r="O1143" i="31"/>
  <c r="Y1143" i="31" s="1"/>
  <c r="K1143" i="31"/>
  <c r="J1143" i="31"/>
  <c r="Z1142" i="31"/>
  <c r="O1142" i="31"/>
  <c r="Y1142" i="31" s="1"/>
  <c r="J1142" i="31"/>
  <c r="Z1141" i="31"/>
  <c r="O1141" i="31"/>
  <c r="X1141" i="31" s="1"/>
  <c r="K1141" i="31"/>
  <c r="J1141" i="31"/>
  <c r="Z1140" i="31"/>
  <c r="O1140" i="31"/>
  <c r="Y1140" i="31" s="1"/>
  <c r="J1140" i="31"/>
  <c r="Z1139" i="31"/>
  <c r="O1139" i="31"/>
  <c r="Y1139" i="31" s="1"/>
  <c r="J1139" i="31"/>
  <c r="Z1138" i="31"/>
  <c r="O1138" i="31"/>
  <c r="Y1138" i="31" s="1"/>
  <c r="J1138" i="31"/>
  <c r="Z1137" i="31"/>
  <c r="O1137" i="31"/>
  <c r="X1137" i="31" s="1"/>
  <c r="K1137" i="31"/>
  <c r="J1137" i="31"/>
  <c r="Z1136" i="31"/>
  <c r="O1136" i="31"/>
  <c r="J1136" i="31"/>
  <c r="Z1135" i="31"/>
  <c r="O1135" i="31"/>
  <c r="Y1135" i="31" s="1"/>
  <c r="J1135" i="31"/>
  <c r="Z1134" i="31"/>
  <c r="O1134" i="31"/>
  <c r="J1134" i="31"/>
  <c r="Z1133" i="31"/>
  <c r="O1133" i="31"/>
  <c r="X1133" i="31" s="1"/>
  <c r="K1133" i="31"/>
  <c r="J1133" i="31"/>
  <c r="Z1132" i="31"/>
  <c r="O1132" i="31"/>
  <c r="J1132" i="31"/>
  <c r="Z1131" i="31"/>
  <c r="O1131" i="31"/>
  <c r="Y1131" i="31" s="1"/>
  <c r="J1131" i="31"/>
  <c r="Z1130" i="31"/>
  <c r="O1130" i="31"/>
  <c r="Y1130" i="31" s="1"/>
  <c r="J1130" i="31"/>
  <c r="Z1129" i="31"/>
  <c r="O1129" i="31"/>
  <c r="J1129" i="31"/>
  <c r="Z1128" i="31"/>
  <c r="O1128" i="31"/>
  <c r="J1128" i="31"/>
  <c r="Z1127" i="31"/>
  <c r="O1127" i="31"/>
  <c r="Y1127" i="31" s="1"/>
  <c r="K1127" i="31"/>
  <c r="J1127" i="31"/>
  <c r="Z1126" i="31"/>
  <c r="O1126" i="31"/>
  <c r="K1126" i="31"/>
  <c r="J1126" i="31"/>
  <c r="Z1125" i="31"/>
  <c r="O1125" i="31"/>
  <c r="X1125" i="31" s="1"/>
  <c r="K1125" i="31"/>
  <c r="J1125" i="31"/>
  <c r="Z1124" i="31"/>
  <c r="O1124" i="31"/>
  <c r="K1124" i="31"/>
  <c r="J1124" i="31"/>
  <c r="Z1123" i="31"/>
  <c r="X1123" i="31"/>
  <c r="O1123" i="31"/>
  <c r="Y1123" i="31" s="1"/>
  <c r="Z1122" i="31"/>
  <c r="O1122" i="31"/>
  <c r="K1001" i="31"/>
  <c r="K1000" i="31"/>
  <c r="K999" i="31"/>
  <c r="K998" i="31"/>
  <c r="K997" i="31"/>
  <c r="Z1116" i="31"/>
  <c r="K1116" i="31" s="1"/>
  <c r="O1116" i="31"/>
  <c r="J1116" i="31"/>
  <c r="Z1115" i="31"/>
  <c r="O1115" i="31"/>
  <c r="Z1114" i="31"/>
  <c r="O1114" i="31"/>
  <c r="Z1113" i="31"/>
  <c r="O1113" i="31"/>
  <c r="X1113" i="31" s="1"/>
  <c r="K1113" i="31"/>
  <c r="Z1112" i="31"/>
  <c r="K1112" i="31" s="1"/>
  <c r="O1112" i="31"/>
  <c r="J1112" i="31"/>
  <c r="Z1111" i="31"/>
  <c r="O1111" i="31"/>
  <c r="Z1110" i="31"/>
  <c r="O1110" i="31"/>
  <c r="Z1109" i="31"/>
  <c r="O1109" i="31"/>
  <c r="K1109" i="31"/>
  <c r="J1109" i="31"/>
  <c r="Z1108" i="31"/>
  <c r="O1108" i="31"/>
  <c r="J1108" i="31" s="1"/>
  <c r="Z1107" i="31"/>
  <c r="Y1107" i="31"/>
  <c r="K1107" i="31" s="1"/>
  <c r="O1107" i="31"/>
  <c r="X1107" i="31" s="1"/>
  <c r="J1107" i="31"/>
  <c r="Z1106" i="31"/>
  <c r="O1106" i="31"/>
  <c r="Y1106" i="31" s="1"/>
  <c r="Z1105" i="31"/>
  <c r="O1105" i="31"/>
  <c r="Y1105" i="31" s="1"/>
  <c r="K1105" i="31" s="1"/>
  <c r="J1105" i="31"/>
  <c r="Z1104" i="31"/>
  <c r="O1104" i="31"/>
  <c r="J1104" i="31"/>
  <c r="Z1103" i="31"/>
  <c r="O1103" i="31"/>
  <c r="Y1103" i="31" s="1"/>
  <c r="Z1102" i="31"/>
  <c r="O1102" i="31"/>
  <c r="J1102" i="31"/>
  <c r="Z1101" i="31"/>
  <c r="O1101" i="31"/>
  <c r="Y1101" i="31" s="1"/>
  <c r="K1101" i="31"/>
  <c r="Z1100" i="31"/>
  <c r="O1100" i="31"/>
  <c r="J1100" i="31" s="1"/>
  <c r="Z1099" i="31"/>
  <c r="O1099" i="31"/>
  <c r="J1099" i="31"/>
  <c r="Z1098" i="31"/>
  <c r="Y1098" i="31"/>
  <c r="K1098" i="31" s="1"/>
  <c r="O1098" i="31"/>
  <c r="X1098" i="31" s="1"/>
  <c r="J1098" i="31"/>
  <c r="Z1097" i="31"/>
  <c r="O1097" i="31"/>
  <c r="Z1096" i="31"/>
  <c r="O1096" i="31"/>
  <c r="Z1095" i="31"/>
  <c r="X1095" i="31"/>
  <c r="O1095" i="31"/>
  <c r="Z1094" i="31"/>
  <c r="O1094" i="31"/>
  <c r="J1094" i="31"/>
  <c r="Z1093" i="31"/>
  <c r="O1093" i="31"/>
  <c r="Y1093" i="31" s="1"/>
  <c r="K1093" i="31"/>
  <c r="J1093" i="31"/>
  <c r="Z1092" i="31"/>
  <c r="O1092" i="31"/>
  <c r="J1092" i="31"/>
  <c r="Z1091" i="31"/>
  <c r="Y1091" i="31"/>
  <c r="O1091" i="31"/>
  <c r="X1091" i="31" s="1"/>
  <c r="K1091" i="31"/>
  <c r="J1091" i="31"/>
  <c r="Z1090" i="31"/>
  <c r="Y1090" i="31"/>
  <c r="K1090" i="31" s="1"/>
  <c r="X1090" i="31"/>
  <c r="O1090" i="31"/>
  <c r="J1090" i="31"/>
  <c r="Z1089" i="31"/>
  <c r="O1089" i="31"/>
  <c r="J1089" i="31"/>
  <c r="Z1088" i="31"/>
  <c r="O1088" i="31"/>
  <c r="J1088" i="31"/>
  <c r="Z1087" i="31"/>
  <c r="Y1087" i="31"/>
  <c r="O1087" i="31"/>
  <c r="X1087" i="31" s="1"/>
  <c r="K1087" i="31"/>
  <c r="J1087" i="31"/>
  <c r="Z1086" i="31"/>
  <c r="O1086" i="31"/>
  <c r="Z1085" i="31"/>
  <c r="O1085" i="31"/>
  <c r="J1085" i="31" s="1"/>
  <c r="Z1084" i="31"/>
  <c r="O1084" i="31"/>
  <c r="J1084" i="31"/>
  <c r="Z1083" i="31"/>
  <c r="X1083" i="31"/>
  <c r="O1083" i="31"/>
  <c r="Y1083" i="31" s="1"/>
  <c r="K1083" i="31" s="1"/>
  <c r="J1083" i="31"/>
  <c r="Z1082" i="31"/>
  <c r="O1082" i="31"/>
  <c r="Z1081" i="31"/>
  <c r="O1081" i="31"/>
  <c r="J1081" i="31"/>
  <c r="Z1080" i="31"/>
  <c r="O1080" i="31"/>
  <c r="J1080" i="31"/>
  <c r="Z1079" i="31"/>
  <c r="O1079" i="31"/>
  <c r="Y1079" i="31" s="1"/>
  <c r="K1079" i="31" s="1"/>
  <c r="J1079" i="31"/>
  <c r="Z1078" i="31"/>
  <c r="O1078" i="31"/>
  <c r="Y1078" i="31" s="1"/>
  <c r="K1078" i="31"/>
  <c r="J1078" i="31"/>
  <c r="Z1077" i="31"/>
  <c r="O1077" i="31"/>
  <c r="Y1077" i="31" s="1"/>
  <c r="K1077" i="31"/>
  <c r="Z1076" i="31"/>
  <c r="O1076" i="31"/>
  <c r="J1076" i="31"/>
  <c r="Z1075" i="31"/>
  <c r="Y1075" i="31"/>
  <c r="X1075" i="31"/>
  <c r="O1075" i="31"/>
  <c r="Z1074" i="31"/>
  <c r="P1074" i="31"/>
  <c r="I1074" i="31" s="1"/>
  <c r="O1074" i="31"/>
  <c r="Y1074" i="31" s="1"/>
  <c r="K1074" i="31" s="1"/>
  <c r="J1074" i="31"/>
  <c r="Z1073" i="31"/>
  <c r="O1073" i="31"/>
  <c r="J1073" i="31"/>
  <c r="Z1072" i="31"/>
  <c r="O1072" i="31"/>
  <c r="Z1071" i="31"/>
  <c r="O1071" i="31"/>
  <c r="J1071" i="31" s="1"/>
  <c r="Z1070" i="31"/>
  <c r="P1070" i="31"/>
  <c r="I1070" i="31" s="1"/>
  <c r="O1070" i="31"/>
  <c r="X1070" i="31" s="1"/>
  <c r="J1070" i="31"/>
  <c r="Z1069" i="31"/>
  <c r="O1069" i="31"/>
  <c r="Y1069" i="31" s="1"/>
  <c r="K1069" i="31"/>
  <c r="J1069" i="31"/>
  <c r="Z1068" i="31"/>
  <c r="O1068" i="31"/>
  <c r="J1068" i="31"/>
  <c r="Z1067" i="31"/>
  <c r="X1067" i="31"/>
  <c r="O1067" i="31"/>
  <c r="Y1067" i="31" s="1"/>
  <c r="Z1066" i="31"/>
  <c r="O1066" i="31"/>
  <c r="J1066" i="31" s="1"/>
  <c r="Z1065" i="31"/>
  <c r="O1065" i="31"/>
  <c r="Y1065" i="31" s="1"/>
  <c r="K1065" i="31"/>
  <c r="J1065" i="31"/>
  <c r="Z1064" i="31"/>
  <c r="O1064" i="31"/>
  <c r="J1064" i="31" s="1"/>
  <c r="Z1063" i="31"/>
  <c r="O1063" i="31"/>
  <c r="X1063" i="31" s="1"/>
  <c r="Z1062" i="31"/>
  <c r="O1062" i="31"/>
  <c r="X1062" i="31" s="1"/>
  <c r="J1062" i="31"/>
  <c r="Z1061" i="31"/>
  <c r="O1061" i="31"/>
  <c r="Y1061" i="31" s="1"/>
  <c r="Z1060" i="31"/>
  <c r="O1060" i="31"/>
  <c r="J1060" i="31"/>
  <c r="Z1059" i="31"/>
  <c r="O1059" i="31"/>
  <c r="Y1059" i="31" s="1"/>
  <c r="J1059" i="31"/>
  <c r="Z1058" i="31"/>
  <c r="O1058" i="31"/>
  <c r="Z1057" i="31"/>
  <c r="O1057" i="31"/>
  <c r="Y1057" i="31" s="1"/>
  <c r="Z1056" i="31"/>
  <c r="O1056" i="31"/>
  <c r="J1056" i="31"/>
  <c r="Z1055" i="31"/>
  <c r="Y1055" i="31"/>
  <c r="X1055" i="31"/>
  <c r="O1055" i="31"/>
  <c r="K1055" i="31" s="1"/>
  <c r="J1055" i="31"/>
  <c r="Z1054" i="31"/>
  <c r="O1054" i="31"/>
  <c r="Y1054" i="31" s="1"/>
  <c r="Z1053" i="31"/>
  <c r="O1053" i="31"/>
  <c r="Z1052" i="31"/>
  <c r="O1052" i="31"/>
  <c r="J1052" i="31"/>
  <c r="Z1051" i="31"/>
  <c r="O1051" i="31"/>
  <c r="K1051" i="31" s="1"/>
  <c r="J1051" i="31"/>
  <c r="Z1050" i="31"/>
  <c r="O1050" i="31"/>
  <c r="X1050" i="31" s="1"/>
  <c r="J1050" i="31"/>
  <c r="Z1049" i="31"/>
  <c r="O1049" i="31"/>
  <c r="Y1049" i="31" s="1"/>
  <c r="K1049" i="31"/>
  <c r="Z1048" i="31"/>
  <c r="O1048" i="31"/>
  <c r="J1048" i="31"/>
  <c r="Z1047" i="31"/>
  <c r="O1047" i="31"/>
  <c r="Y1047" i="31" s="1"/>
  <c r="Z1046" i="31"/>
  <c r="O1046" i="31"/>
  <c r="X1046" i="31" s="1"/>
  <c r="Z1045" i="31"/>
  <c r="O1045" i="31"/>
  <c r="J1045" i="31" s="1"/>
  <c r="Z1044" i="31"/>
  <c r="O1044" i="31"/>
  <c r="J1044" i="31"/>
  <c r="Z1043" i="31"/>
  <c r="O1043" i="31"/>
  <c r="Y1043" i="31" s="1"/>
  <c r="Z1042" i="31"/>
  <c r="O1042" i="31"/>
  <c r="Y1042" i="31" s="1"/>
  <c r="Z1041" i="31"/>
  <c r="O1041" i="31"/>
  <c r="Y1041" i="31" s="1"/>
  <c r="K1041" i="31"/>
  <c r="J1041" i="31"/>
  <c r="Z1040" i="31"/>
  <c r="O1040" i="31"/>
  <c r="J1040" i="31"/>
  <c r="Z1039" i="31"/>
  <c r="O1039" i="31"/>
  <c r="X1039" i="31" s="1"/>
  <c r="K1039" i="31" s="1"/>
  <c r="J1039" i="31"/>
  <c r="Z1038" i="31"/>
  <c r="O1038" i="31"/>
  <c r="P1038" i="31" s="1"/>
  <c r="I1038" i="31" s="1"/>
  <c r="J1038" i="31"/>
  <c r="Z1037" i="31"/>
  <c r="O1037" i="31"/>
  <c r="Y1037" i="31" s="1"/>
  <c r="J1037" i="31"/>
  <c r="Z1036" i="31"/>
  <c r="O1036" i="31"/>
  <c r="J1036" i="31"/>
  <c r="Z1035" i="31"/>
  <c r="O1035" i="31"/>
  <c r="J1035" i="31"/>
  <c r="Z1034" i="31"/>
  <c r="O1034" i="31"/>
  <c r="X1034" i="31" s="1"/>
  <c r="K1034" i="31"/>
  <c r="J1034" i="31"/>
  <c r="Z1033" i="31"/>
  <c r="O1033" i="31"/>
  <c r="Y1033" i="31" s="1"/>
  <c r="J1033" i="31"/>
  <c r="Z1032" i="31"/>
  <c r="O1032" i="31"/>
  <c r="J1032" i="31"/>
  <c r="Z1031" i="31"/>
  <c r="Y1031" i="31"/>
  <c r="O1031" i="31"/>
  <c r="X1031" i="31" s="1"/>
  <c r="K1031" i="31" s="1"/>
  <c r="J1031" i="31"/>
  <c r="Z1030" i="31"/>
  <c r="O1030" i="31"/>
  <c r="J1030" i="31"/>
  <c r="Z1029" i="31"/>
  <c r="O1029" i="31"/>
  <c r="Y1029" i="31" s="1"/>
  <c r="J1029" i="31"/>
  <c r="Z1028" i="31"/>
  <c r="O1028" i="31"/>
  <c r="J1028" i="31"/>
  <c r="Z1027" i="31"/>
  <c r="O1027" i="31"/>
  <c r="J1027" i="31"/>
  <c r="Z1026" i="31"/>
  <c r="O1026" i="31"/>
  <c r="X1026" i="31" s="1"/>
  <c r="K1026" i="31" s="1"/>
  <c r="J1026" i="31"/>
  <c r="Z1025" i="31"/>
  <c r="O1025" i="31"/>
  <c r="J1025" i="31"/>
  <c r="Z1024" i="31"/>
  <c r="O1024" i="31"/>
  <c r="J1024" i="31"/>
  <c r="Z1023" i="31"/>
  <c r="O1023" i="31"/>
  <c r="J1023" i="31"/>
  <c r="Z1022" i="31"/>
  <c r="O1022" i="31"/>
  <c r="J1022" i="31"/>
  <c r="Z1021" i="31"/>
  <c r="O1021" i="31"/>
  <c r="Y1021" i="31" s="1"/>
  <c r="J1021" i="31"/>
  <c r="Z1020" i="31"/>
  <c r="O1020" i="31"/>
  <c r="J1020" i="31"/>
  <c r="Z1019" i="31"/>
  <c r="O1019" i="31"/>
  <c r="X1019" i="31" s="1"/>
  <c r="K1019" i="31" s="1"/>
  <c r="J1019" i="31"/>
  <c r="Z1018" i="31"/>
  <c r="O1018" i="31"/>
  <c r="Y1018" i="31" s="1"/>
  <c r="J1018" i="31"/>
  <c r="Z1017" i="31"/>
  <c r="O1017" i="31"/>
  <c r="J1017" i="31"/>
  <c r="Z1016" i="31"/>
  <c r="O1016" i="31"/>
  <c r="J1016" i="31"/>
  <c r="Z1015" i="31"/>
  <c r="O1015" i="31"/>
  <c r="X1015" i="31" s="1"/>
  <c r="K1015" i="31" s="1"/>
  <c r="J1015" i="31"/>
  <c r="Z1014" i="31"/>
  <c r="O1014" i="31"/>
  <c r="Y1014" i="31" s="1"/>
  <c r="J1014" i="31"/>
  <c r="Z1013" i="31"/>
  <c r="O1013" i="31"/>
  <c r="Y1013" i="31" s="1"/>
  <c r="J1013" i="31"/>
  <c r="Z1012" i="31"/>
  <c r="O1012" i="31"/>
  <c r="J1012" i="31"/>
  <c r="Z1011" i="31"/>
  <c r="O1011" i="31"/>
  <c r="Y1011" i="31" s="1"/>
  <c r="J1011" i="31"/>
  <c r="Z1010" i="31"/>
  <c r="O1010" i="31"/>
  <c r="J1010" i="31"/>
  <c r="Z1009" i="31"/>
  <c r="O1009" i="31"/>
  <c r="J1009" i="31"/>
  <c r="Z1008" i="31"/>
  <c r="O1008" i="31"/>
  <c r="J1008" i="31"/>
  <c r="Z1007" i="31"/>
  <c r="X1007" i="31"/>
  <c r="O1007" i="31"/>
  <c r="K1007" i="31" s="1"/>
  <c r="J1007" i="31"/>
  <c r="Z1006" i="31"/>
  <c r="O1006" i="31"/>
  <c r="Y1006" i="31" s="1"/>
  <c r="J1006" i="31"/>
  <c r="Z1005" i="31"/>
  <c r="O1005" i="31"/>
  <c r="J1005" i="31"/>
  <c r="Z1004" i="31"/>
  <c r="O1004" i="31"/>
  <c r="J1004" i="31"/>
  <c r="Z1003" i="31"/>
  <c r="Y1003" i="31"/>
  <c r="X1003" i="31"/>
  <c r="O1003" i="31"/>
  <c r="K1003" i="31"/>
  <c r="J1003" i="31"/>
  <c r="Z1002" i="31"/>
  <c r="O1002" i="31"/>
  <c r="K1002" i="31"/>
  <c r="J1002" i="31"/>
  <c r="Z1001" i="31"/>
  <c r="O1001" i="31"/>
  <c r="J1001" i="31"/>
  <c r="Z1000" i="31"/>
  <c r="O1000" i="31"/>
  <c r="J1000" i="31"/>
  <c r="Z999" i="31"/>
  <c r="O999" i="31"/>
  <c r="J999" i="31"/>
  <c r="Z998" i="31"/>
  <c r="O998" i="31"/>
  <c r="J998" i="31"/>
  <c r="J997" i="31"/>
  <c r="J874" i="31"/>
  <c r="J873" i="31"/>
  <c r="K874" i="31"/>
  <c r="K873" i="31"/>
  <c r="K750" i="31"/>
  <c r="K749" i="31"/>
  <c r="J750" i="31"/>
  <c r="J749" i="31"/>
  <c r="J626" i="31"/>
  <c r="J625" i="31"/>
  <c r="K626" i="31"/>
  <c r="K625" i="31"/>
  <c r="K502" i="31"/>
  <c r="K501" i="31"/>
  <c r="J502" i="31"/>
  <c r="J501" i="31"/>
  <c r="J378" i="31"/>
  <c r="J377" i="31"/>
  <c r="K379" i="31"/>
  <c r="K378" i="31"/>
  <c r="K377" i="31"/>
  <c r="K254" i="31"/>
  <c r="K253" i="31"/>
  <c r="J254" i="31"/>
  <c r="J253" i="31"/>
  <c r="J130" i="31"/>
  <c r="J129" i="31"/>
  <c r="K130" i="31"/>
  <c r="K129" i="31"/>
  <c r="K6" i="31"/>
  <c r="K5" i="31"/>
  <c r="J6" i="31"/>
  <c r="J5" i="31"/>
  <c r="K999" i="30"/>
  <c r="K998" i="30"/>
  <c r="K997" i="30"/>
  <c r="J998" i="30"/>
  <c r="J997" i="30"/>
  <c r="K1123" i="30"/>
  <c r="K1122" i="30"/>
  <c r="K1121" i="30"/>
  <c r="J1124" i="30"/>
  <c r="J1123" i="30"/>
  <c r="J1122" i="30"/>
  <c r="J1121" i="30"/>
  <c r="Z1240" i="30"/>
  <c r="O1240" i="30"/>
  <c r="Y1240" i="30" s="1"/>
  <c r="Z1239" i="30"/>
  <c r="O1239" i="30"/>
  <c r="Z1238" i="30"/>
  <c r="O1238" i="30"/>
  <c r="P1238" i="30" s="1"/>
  <c r="I1238" i="30" s="1"/>
  <c r="J1238" i="30"/>
  <c r="Z1237" i="30"/>
  <c r="O1237" i="30"/>
  <c r="K1237" i="30" s="1"/>
  <c r="Z1236" i="30"/>
  <c r="O1236" i="30"/>
  <c r="Z1235" i="30"/>
  <c r="O1235" i="30"/>
  <c r="X1235" i="30" s="1"/>
  <c r="J1235" i="30"/>
  <c r="Z1234" i="30"/>
  <c r="K1234" i="30" s="1"/>
  <c r="O1234" i="30"/>
  <c r="P1234" i="30" s="1"/>
  <c r="I1234" i="30" s="1"/>
  <c r="J1234" i="30"/>
  <c r="Z1233" i="30"/>
  <c r="K1233" i="30" s="1"/>
  <c r="O1233" i="30"/>
  <c r="J1233" i="30"/>
  <c r="Z1232" i="30"/>
  <c r="O1232" i="30"/>
  <c r="Y1232" i="30" s="1"/>
  <c r="J1232" i="30"/>
  <c r="Z1231" i="30"/>
  <c r="O1231" i="30"/>
  <c r="X1231" i="30" s="1"/>
  <c r="J1231" i="30"/>
  <c r="Z1230" i="30"/>
  <c r="O1230" i="30"/>
  <c r="J1230" i="30"/>
  <c r="Z1229" i="30"/>
  <c r="O1229" i="30"/>
  <c r="J1229" i="30"/>
  <c r="Z1228" i="30"/>
  <c r="O1228" i="30"/>
  <c r="Y1228" i="30" s="1"/>
  <c r="Z1227" i="30"/>
  <c r="O1227" i="30"/>
  <c r="X1227" i="30" s="1"/>
  <c r="J1227" i="30"/>
  <c r="Z1226" i="30"/>
  <c r="O1226" i="30"/>
  <c r="J1226" i="30"/>
  <c r="Z1225" i="30"/>
  <c r="O1225" i="30"/>
  <c r="Z1224" i="30"/>
  <c r="O1224" i="30"/>
  <c r="Z1223" i="30"/>
  <c r="O1223" i="30"/>
  <c r="X1223" i="30" s="1"/>
  <c r="J1223" i="30"/>
  <c r="Z1222" i="30"/>
  <c r="O1222" i="30"/>
  <c r="Z1221" i="30"/>
  <c r="O1221" i="30"/>
  <c r="Z1220" i="30"/>
  <c r="O1220" i="30"/>
  <c r="Y1220" i="30" s="1"/>
  <c r="K1220" i="30"/>
  <c r="Z1219" i="30"/>
  <c r="O1219" i="30"/>
  <c r="X1219" i="30" s="1"/>
  <c r="Z1218" i="30"/>
  <c r="O1218" i="30"/>
  <c r="Z1217" i="30"/>
  <c r="O1217" i="30"/>
  <c r="J1217" i="30" s="1"/>
  <c r="Z1216" i="30"/>
  <c r="O1216" i="30"/>
  <c r="Y1216" i="30" s="1"/>
  <c r="K1216" i="30"/>
  <c r="Z1215" i="30"/>
  <c r="O1215" i="30"/>
  <c r="Z1214" i="30"/>
  <c r="O1214" i="30"/>
  <c r="J1214" i="30" s="1"/>
  <c r="Z1213" i="30"/>
  <c r="O1213" i="30"/>
  <c r="J1213" i="30" s="1"/>
  <c r="Z1212" i="30"/>
  <c r="O1212" i="30"/>
  <c r="Y1212" i="30" s="1"/>
  <c r="K1212" i="30"/>
  <c r="J1212" i="30"/>
  <c r="Z1211" i="30"/>
  <c r="O1211" i="30"/>
  <c r="X1211" i="30" s="1"/>
  <c r="Z1210" i="30"/>
  <c r="O1210" i="30"/>
  <c r="J1210" i="30" s="1"/>
  <c r="Z1209" i="30"/>
  <c r="O1209" i="30"/>
  <c r="J1209" i="30"/>
  <c r="Z1208" i="30"/>
  <c r="O1208" i="30"/>
  <c r="Y1208" i="30" s="1"/>
  <c r="K1208" i="30"/>
  <c r="J1208" i="30"/>
  <c r="Z1207" i="30"/>
  <c r="O1207" i="30"/>
  <c r="X1207" i="30" s="1"/>
  <c r="Z1206" i="30"/>
  <c r="O1206" i="30"/>
  <c r="J1206" i="30"/>
  <c r="Z1205" i="30"/>
  <c r="O1205" i="30"/>
  <c r="J1205" i="30"/>
  <c r="Z1204" i="30"/>
  <c r="O1204" i="30"/>
  <c r="Y1204" i="30" s="1"/>
  <c r="K1204" i="30" s="1"/>
  <c r="J1204" i="30"/>
  <c r="Z1203" i="30"/>
  <c r="Y1203" i="30"/>
  <c r="O1203" i="30"/>
  <c r="X1203" i="30" s="1"/>
  <c r="K1203" i="30"/>
  <c r="J1203" i="30"/>
  <c r="Z1202" i="30"/>
  <c r="O1202" i="30"/>
  <c r="P1202" i="30" s="1"/>
  <c r="I1202" i="30"/>
  <c r="Z1201" i="30"/>
  <c r="O1201" i="30"/>
  <c r="J1201" i="30" s="1"/>
  <c r="Z1200" i="30"/>
  <c r="O1200" i="30"/>
  <c r="Y1200" i="30" s="1"/>
  <c r="K1200" i="30"/>
  <c r="J1200" i="30"/>
  <c r="Z1199" i="30"/>
  <c r="O1199" i="30"/>
  <c r="X1199" i="30" s="1"/>
  <c r="Z1198" i="30"/>
  <c r="O1198" i="30"/>
  <c r="J1198" i="30" s="1"/>
  <c r="Z1197" i="30"/>
  <c r="O1197" i="30"/>
  <c r="J1197" i="30"/>
  <c r="Z1196" i="30"/>
  <c r="O1196" i="30"/>
  <c r="Y1196" i="30" s="1"/>
  <c r="K1196" i="30"/>
  <c r="J1196" i="30"/>
  <c r="Z1195" i="30"/>
  <c r="O1195" i="30"/>
  <c r="X1195" i="30" s="1"/>
  <c r="K1195" i="30"/>
  <c r="Z1194" i="30"/>
  <c r="O1194" i="30"/>
  <c r="J1194" i="30"/>
  <c r="Z1193" i="30"/>
  <c r="O1193" i="30"/>
  <c r="J1193" i="30"/>
  <c r="Z1192" i="30"/>
  <c r="O1192" i="30"/>
  <c r="Y1192" i="30" s="1"/>
  <c r="Z1191" i="30"/>
  <c r="Y1191" i="30"/>
  <c r="O1191" i="30"/>
  <c r="X1191" i="30" s="1"/>
  <c r="K1191" i="30"/>
  <c r="J1191" i="30"/>
  <c r="Z1190" i="30"/>
  <c r="O1190" i="30"/>
  <c r="J1190" i="30"/>
  <c r="Z1189" i="30"/>
  <c r="O1189" i="30"/>
  <c r="Z1188" i="30"/>
  <c r="O1188" i="30"/>
  <c r="Y1188" i="30" s="1"/>
  <c r="J1188" i="30"/>
  <c r="Z1187" i="30"/>
  <c r="O1187" i="30"/>
  <c r="X1187" i="30" s="1"/>
  <c r="J1187" i="30"/>
  <c r="Z1186" i="30"/>
  <c r="O1186" i="30"/>
  <c r="Y1186" i="30" s="1"/>
  <c r="Z1185" i="30"/>
  <c r="O1185" i="30"/>
  <c r="J1185" i="30"/>
  <c r="Z1184" i="30"/>
  <c r="O1184" i="30"/>
  <c r="Y1184" i="30" s="1"/>
  <c r="Z1183" i="30"/>
  <c r="Y1183" i="30"/>
  <c r="O1183" i="30"/>
  <c r="X1183" i="30" s="1"/>
  <c r="Z1182" i="30"/>
  <c r="O1182" i="30"/>
  <c r="Y1182" i="30" s="1"/>
  <c r="J1182" i="30"/>
  <c r="Z1181" i="30"/>
  <c r="O1181" i="30"/>
  <c r="Z1180" i="30"/>
  <c r="O1180" i="30"/>
  <c r="Z1179" i="30"/>
  <c r="O1179" i="30"/>
  <c r="X1179" i="30" s="1"/>
  <c r="J1179" i="30"/>
  <c r="Z1178" i="30"/>
  <c r="O1178" i="30"/>
  <c r="Y1178" i="30" s="1"/>
  <c r="Z1177" i="30"/>
  <c r="O1177" i="30"/>
  <c r="Z1176" i="30"/>
  <c r="O1176" i="30"/>
  <c r="Y1176" i="30" s="1"/>
  <c r="K1176" i="30"/>
  <c r="Z1175" i="30"/>
  <c r="O1175" i="30"/>
  <c r="X1175" i="30" s="1"/>
  <c r="Z1174" i="30"/>
  <c r="O1174" i="30"/>
  <c r="Z1173" i="30"/>
  <c r="O1173" i="30"/>
  <c r="J1173" i="30" s="1"/>
  <c r="Z1172" i="30"/>
  <c r="O1172" i="30"/>
  <c r="Y1172" i="30" s="1"/>
  <c r="K1172" i="30"/>
  <c r="Z1171" i="30"/>
  <c r="O1171" i="30"/>
  <c r="Z1170" i="30"/>
  <c r="O1170" i="30"/>
  <c r="Y1170" i="30" s="1"/>
  <c r="K1170" i="30"/>
  <c r="Z1169" i="30"/>
  <c r="O1169" i="30"/>
  <c r="J1169" i="30" s="1"/>
  <c r="Z1168" i="30"/>
  <c r="O1168" i="30"/>
  <c r="Y1168" i="30" s="1"/>
  <c r="K1168" i="30"/>
  <c r="J1168" i="30"/>
  <c r="Z1167" i="30"/>
  <c r="O1167" i="30"/>
  <c r="X1167" i="30" s="1"/>
  <c r="Z1166" i="30"/>
  <c r="O1166" i="30"/>
  <c r="Y1166" i="30" s="1"/>
  <c r="K1166" i="30"/>
  <c r="Z1165" i="30"/>
  <c r="O1165" i="30"/>
  <c r="J1165" i="30"/>
  <c r="Z1164" i="30"/>
  <c r="O1164" i="30"/>
  <c r="Y1164" i="30" s="1"/>
  <c r="J1164" i="30"/>
  <c r="Z1163" i="30"/>
  <c r="Y1163" i="30"/>
  <c r="O1163" i="30"/>
  <c r="X1163" i="30" s="1"/>
  <c r="K1163" i="30"/>
  <c r="J1163" i="30"/>
  <c r="Z1162" i="30"/>
  <c r="O1162" i="30"/>
  <c r="Y1162" i="30" s="1"/>
  <c r="J1162" i="30"/>
  <c r="Z1161" i="30"/>
  <c r="O1161" i="30"/>
  <c r="J1161" i="30"/>
  <c r="Z1160" i="30"/>
  <c r="O1160" i="30"/>
  <c r="Y1160" i="30" s="1"/>
  <c r="J1160" i="30"/>
  <c r="Z1159" i="30"/>
  <c r="O1159" i="30"/>
  <c r="X1159" i="30" s="1"/>
  <c r="K1159" i="30"/>
  <c r="J1159" i="30"/>
  <c r="Z1158" i="30"/>
  <c r="O1158" i="30"/>
  <c r="Y1158" i="30" s="1"/>
  <c r="J1158" i="30"/>
  <c r="Z1157" i="30"/>
  <c r="O1157" i="30"/>
  <c r="J1157" i="30"/>
  <c r="Z1156" i="30"/>
  <c r="O1156" i="30"/>
  <c r="Y1156" i="30" s="1"/>
  <c r="J1156" i="30"/>
  <c r="Z1155" i="30"/>
  <c r="O1155" i="30"/>
  <c r="X1155" i="30" s="1"/>
  <c r="K1155" i="30"/>
  <c r="J1155" i="30"/>
  <c r="Z1154" i="30"/>
  <c r="O1154" i="30"/>
  <c r="Y1154" i="30" s="1"/>
  <c r="J1154" i="30"/>
  <c r="Z1153" i="30"/>
  <c r="O1153" i="30"/>
  <c r="J1153" i="30"/>
  <c r="Z1152" i="30"/>
  <c r="O1152" i="30"/>
  <c r="Y1152" i="30" s="1"/>
  <c r="J1152" i="30"/>
  <c r="Z1151" i="30"/>
  <c r="O1151" i="30"/>
  <c r="X1151" i="30" s="1"/>
  <c r="J1151" i="30"/>
  <c r="Z1150" i="30"/>
  <c r="O1150" i="30"/>
  <c r="Y1150" i="30" s="1"/>
  <c r="J1150" i="30"/>
  <c r="Z1149" i="30"/>
  <c r="O1149" i="30"/>
  <c r="J1149" i="30"/>
  <c r="Z1148" i="30"/>
  <c r="O1148" i="30"/>
  <c r="J1148" i="30"/>
  <c r="Z1147" i="30"/>
  <c r="O1147" i="30"/>
  <c r="X1147" i="30" s="1"/>
  <c r="J1147" i="30"/>
  <c r="Z1146" i="30"/>
  <c r="O1146" i="30"/>
  <c r="Y1146" i="30" s="1"/>
  <c r="J1146" i="30"/>
  <c r="Z1145" i="30"/>
  <c r="O1145" i="30"/>
  <c r="J1145" i="30"/>
  <c r="Z1144" i="30"/>
  <c r="O1144" i="30"/>
  <c r="Y1144" i="30" s="1"/>
  <c r="J1144" i="30"/>
  <c r="Z1143" i="30"/>
  <c r="O1143" i="30"/>
  <c r="X1143" i="30" s="1"/>
  <c r="J1143" i="30"/>
  <c r="Z1142" i="30"/>
  <c r="O1142" i="30"/>
  <c r="J1142" i="30"/>
  <c r="Z1141" i="30"/>
  <c r="O1141" i="30"/>
  <c r="J1141" i="30"/>
  <c r="Z1140" i="30"/>
  <c r="O1140" i="30"/>
  <c r="Y1140" i="30" s="1"/>
  <c r="J1140" i="30"/>
  <c r="Z1139" i="30"/>
  <c r="O1139" i="30"/>
  <c r="J1139" i="30"/>
  <c r="Z1138" i="30"/>
  <c r="O1138" i="30"/>
  <c r="Y1138" i="30" s="1"/>
  <c r="J1138" i="30"/>
  <c r="Z1137" i="30"/>
  <c r="O1137" i="30"/>
  <c r="J1137" i="30"/>
  <c r="Z1136" i="30"/>
  <c r="O1136" i="30"/>
  <c r="Y1136" i="30" s="1"/>
  <c r="J1136" i="30"/>
  <c r="Z1135" i="30"/>
  <c r="O1135" i="30"/>
  <c r="X1135" i="30" s="1"/>
  <c r="K1135" i="30"/>
  <c r="J1135" i="30"/>
  <c r="Z1134" i="30"/>
  <c r="O1134" i="30"/>
  <c r="Y1134" i="30" s="1"/>
  <c r="J1134" i="30"/>
  <c r="Z1133" i="30"/>
  <c r="O1133" i="30"/>
  <c r="J1133" i="30"/>
  <c r="Z1132" i="30"/>
  <c r="O1132" i="30"/>
  <c r="Y1132" i="30" s="1"/>
  <c r="J1132" i="30"/>
  <c r="Z1131" i="30"/>
  <c r="Y1131" i="30"/>
  <c r="O1131" i="30"/>
  <c r="X1131" i="30" s="1"/>
  <c r="K1131" i="30"/>
  <c r="J1131" i="30"/>
  <c r="Z1130" i="30"/>
  <c r="O1130" i="30"/>
  <c r="Y1130" i="30" s="1"/>
  <c r="J1130" i="30"/>
  <c r="Z1129" i="30"/>
  <c r="O1129" i="30"/>
  <c r="J1129" i="30"/>
  <c r="Z1128" i="30"/>
  <c r="O1128" i="30"/>
  <c r="Y1128" i="30" s="1"/>
  <c r="J1128" i="30"/>
  <c r="Z1127" i="30"/>
  <c r="O1127" i="30"/>
  <c r="X1127" i="30" s="1"/>
  <c r="K1127" i="30"/>
  <c r="J1127" i="30"/>
  <c r="Z1126" i="30"/>
  <c r="O1126" i="30"/>
  <c r="Y1126" i="30" s="1"/>
  <c r="K1126" i="30"/>
  <c r="J1126" i="30"/>
  <c r="Z1125" i="30"/>
  <c r="O1125" i="30"/>
  <c r="K1125" i="30"/>
  <c r="J1125" i="30"/>
  <c r="Z1124" i="30"/>
  <c r="O1124" i="30"/>
  <c r="Y1124" i="30" s="1"/>
  <c r="K1124" i="30"/>
  <c r="Z1123" i="30"/>
  <c r="O1123" i="30"/>
  <c r="X1123" i="30" s="1"/>
  <c r="Z1122" i="30"/>
  <c r="O1122" i="30"/>
  <c r="Y1122" i="30" s="1"/>
  <c r="K877" i="30"/>
  <c r="K876" i="30"/>
  <c r="K875" i="30"/>
  <c r="K874" i="30"/>
  <c r="K873" i="30"/>
  <c r="K1002" i="30"/>
  <c r="K1001" i="30"/>
  <c r="K1000" i="30"/>
  <c r="Z1116" i="30"/>
  <c r="O1116" i="30"/>
  <c r="K1116" i="30" s="1"/>
  <c r="J1116" i="30"/>
  <c r="Z1115" i="30"/>
  <c r="O1115" i="30"/>
  <c r="X1115" i="30" s="1"/>
  <c r="K1115" i="30"/>
  <c r="Z1114" i="30"/>
  <c r="K1114" i="30" s="1"/>
  <c r="O1114" i="30"/>
  <c r="J1114" i="30" s="1"/>
  <c r="Z1113" i="30"/>
  <c r="K1113" i="30" s="1"/>
  <c r="O1113" i="30"/>
  <c r="Y1113" i="30" s="1"/>
  <c r="Z1112" i="30"/>
  <c r="K1112" i="30" s="1"/>
  <c r="O1112" i="30"/>
  <c r="J1112" i="30" s="1"/>
  <c r="Z1111" i="30"/>
  <c r="O1111" i="30"/>
  <c r="K1111" i="30" s="1"/>
  <c r="Z1110" i="30"/>
  <c r="P1110" i="30"/>
  <c r="I1110" i="30" s="1"/>
  <c r="O1110" i="30"/>
  <c r="K1110" i="30"/>
  <c r="J1110" i="30"/>
  <c r="Z1109" i="30"/>
  <c r="K1109" i="30" s="1"/>
  <c r="O1109" i="30"/>
  <c r="Y1109" i="30" s="1"/>
  <c r="J1109" i="30"/>
  <c r="Z1108" i="30"/>
  <c r="O1108" i="30"/>
  <c r="Z1107" i="30"/>
  <c r="P1107" i="30"/>
  <c r="I1107" i="30" s="1"/>
  <c r="O1107" i="30"/>
  <c r="Z1106" i="30"/>
  <c r="O1106" i="30"/>
  <c r="J1106" i="30"/>
  <c r="Z1105" i="30"/>
  <c r="O1105" i="30"/>
  <c r="Y1105" i="30" s="1"/>
  <c r="Z1104" i="30"/>
  <c r="O1104" i="30"/>
  <c r="J1104" i="30" s="1"/>
  <c r="Z1103" i="30"/>
  <c r="Y1103" i="30"/>
  <c r="X1103" i="30"/>
  <c r="O1103" i="30"/>
  <c r="K1103" i="30"/>
  <c r="J1103" i="30"/>
  <c r="Z1102" i="30"/>
  <c r="O1102" i="30"/>
  <c r="P1102" i="30" s="1"/>
  <c r="I1102" i="30" s="1"/>
  <c r="Z1101" i="30"/>
  <c r="O1101" i="30"/>
  <c r="Y1101" i="30" s="1"/>
  <c r="K1101" i="30"/>
  <c r="J1101" i="30"/>
  <c r="Z1100" i="30"/>
  <c r="O1100" i="30"/>
  <c r="J1100" i="30"/>
  <c r="Z1099" i="30"/>
  <c r="O1099" i="30"/>
  <c r="J1099" i="30"/>
  <c r="Z1098" i="30"/>
  <c r="P1098" i="30"/>
  <c r="I1098" i="30" s="1"/>
  <c r="O1098" i="30"/>
  <c r="J1098" i="30"/>
  <c r="Z1097" i="30"/>
  <c r="O1097" i="30"/>
  <c r="J1097" i="30"/>
  <c r="Z1096" i="30"/>
  <c r="O1096" i="30"/>
  <c r="J1096" i="30"/>
  <c r="Z1095" i="30"/>
  <c r="Y1095" i="30"/>
  <c r="X1095" i="30"/>
  <c r="O1095" i="30"/>
  <c r="J1095" i="30" s="1"/>
  <c r="K1095" i="30"/>
  <c r="Z1094" i="30"/>
  <c r="O1094" i="30"/>
  <c r="Z1093" i="30"/>
  <c r="O1093" i="30"/>
  <c r="J1093" i="30" s="1"/>
  <c r="Z1092" i="30"/>
  <c r="O1092" i="30"/>
  <c r="J1092" i="30" s="1"/>
  <c r="Z1091" i="30"/>
  <c r="O1091" i="30"/>
  <c r="J1091" i="30" s="1"/>
  <c r="Z1090" i="30"/>
  <c r="O1090" i="30"/>
  <c r="Z1089" i="30"/>
  <c r="O1089" i="30"/>
  <c r="Z1088" i="30"/>
  <c r="O1088" i="30"/>
  <c r="J1088" i="30" s="1"/>
  <c r="Z1087" i="30"/>
  <c r="O1087" i="30"/>
  <c r="Y1087" i="30" s="1"/>
  <c r="J1087" i="30"/>
  <c r="Z1086" i="30"/>
  <c r="P1086" i="30"/>
  <c r="I1086" i="30" s="1"/>
  <c r="O1086" i="30"/>
  <c r="J1086" i="30"/>
  <c r="Z1085" i="30"/>
  <c r="O1085" i="30"/>
  <c r="Y1085" i="30" s="1"/>
  <c r="K1085" i="30"/>
  <c r="J1085" i="30"/>
  <c r="Z1084" i="30"/>
  <c r="O1084" i="30"/>
  <c r="J1084" i="30"/>
  <c r="Z1083" i="30"/>
  <c r="O1083" i="30"/>
  <c r="Z1082" i="30"/>
  <c r="P1082" i="30"/>
  <c r="I1082" i="30" s="1"/>
  <c r="O1082" i="30"/>
  <c r="J1082" i="30" s="1"/>
  <c r="Z1081" i="30"/>
  <c r="O1081" i="30"/>
  <c r="J1081" i="30"/>
  <c r="Z1080" i="30"/>
  <c r="O1080" i="30"/>
  <c r="Z1079" i="30"/>
  <c r="Y1079" i="30"/>
  <c r="X1079" i="30"/>
  <c r="O1079" i="30"/>
  <c r="K1079" i="30"/>
  <c r="J1079" i="30"/>
  <c r="Z1078" i="30"/>
  <c r="O1078" i="30"/>
  <c r="Z1077" i="30"/>
  <c r="O1077" i="30"/>
  <c r="J1077" i="30" s="1"/>
  <c r="Z1076" i="30"/>
  <c r="O1076" i="30"/>
  <c r="Z1075" i="30"/>
  <c r="X1075" i="30"/>
  <c r="O1075" i="30"/>
  <c r="Z1074" i="30"/>
  <c r="O1074" i="30"/>
  <c r="J1074" i="30" s="1"/>
  <c r="Z1073" i="30"/>
  <c r="O1073" i="30"/>
  <c r="Y1073" i="30" s="1"/>
  <c r="K1073" i="30"/>
  <c r="Z1072" i="30"/>
  <c r="O1072" i="30"/>
  <c r="J1072" i="30"/>
  <c r="Z1071" i="30"/>
  <c r="O1071" i="30"/>
  <c r="J1071" i="30" s="1"/>
  <c r="Z1070" i="30"/>
  <c r="P1070" i="30"/>
  <c r="I1070" i="30" s="1"/>
  <c r="O1070" i="30"/>
  <c r="J1070" i="30"/>
  <c r="Z1069" i="30"/>
  <c r="O1069" i="30"/>
  <c r="Y1069" i="30" s="1"/>
  <c r="J1069" i="30"/>
  <c r="Z1068" i="30"/>
  <c r="O1068" i="30"/>
  <c r="J1068" i="30" s="1"/>
  <c r="Z1067" i="30"/>
  <c r="O1067" i="30"/>
  <c r="Z1066" i="30"/>
  <c r="O1066" i="30"/>
  <c r="J1066" i="30" s="1"/>
  <c r="Z1065" i="30"/>
  <c r="O1065" i="30"/>
  <c r="Z1064" i="30"/>
  <c r="O1064" i="30"/>
  <c r="J1064" i="30" s="1"/>
  <c r="Z1063" i="30"/>
  <c r="X1063" i="30"/>
  <c r="O1063" i="30"/>
  <c r="Y1063" i="30" s="1"/>
  <c r="K1063" i="30"/>
  <c r="J1063" i="30"/>
  <c r="Z1062" i="30"/>
  <c r="P1062" i="30"/>
  <c r="O1062" i="30"/>
  <c r="Y1062" i="30" s="1"/>
  <c r="K1062" i="30"/>
  <c r="I1062" i="30"/>
  <c r="Z1061" i="30"/>
  <c r="O1061" i="30"/>
  <c r="Z1060" i="30"/>
  <c r="O1060" i="30"/>
  <c r="J1060" i="30" s="1"/>
  <c r="Z1059" i="30"/>
  <c r="O1059" i="30"/>
  <c r="Y1059" i="30" s="1"/>
  <c r="K1059" i="30"/>
  <c r="J1059" i="30"/>
  <c r="Z1058" i="30"/>
  <c r="X1058" i="30"/>
  <c r="O1058" i="30"/>
  <c r="Y1058" i="30" s="1"/>
  <c r="K1058" i="30" s="1"/>
  <c r="Z1057" i="30"/>
  <c r="O1057" i="30"/>
  <c r="Y1057" i="30" s="1"/>
  <c r="K1057" i="30"/>
  <c r="J1057" i="30"/>
  <c r="Z1056" i="30"/>
  <c r="O1056" i="30"/>
  <c r="J1056" i="30"/>
  <c r="Z1055" i="30"/>
  <c r="O1055" i="30"/>
  <c r="J1055" i="30" s="1"/>
  <c r="Z1054" i="30"/>
  <c r="O1054" i="30"/>
  <c r="Y1054" i="30" s="1"/>
  <c r="Z1053" i="30"/>
  <c r="O1053" i="30"/>
  <c r="X1053" i="30" s="1"/>
  <c r="J1053" i="30"/>
  <c r="Z1052" i="30"/>
  <c r="O1052" i="30"/>
  <c r="Z1051" i="30"/>
  <c r="X1051" i="30"/>
  <c r="P1051" i="30"/>
  <c r="I1051" i="30" s="1"/>
  <c r="O1051" i="30"/>
  <c r="J1051" i="30" s="1"/>
  <c r="Z1050" i="30"/>
  <c r="O1050" i="30"/>
  <c r="Y1050" i="30" s="1"/>
  <c r="J1050" i="30"/>
  <c r="Z1049" i="30"/>
  <c r="O1049" i="30"/>
  <c r="Z1048" i="30"/>
  <c r="O1048" i="30"/>
  <c r="J1048" i="30" s="1"/>
  <c r="Z1047" i="30"/>
  <c r="O1047" i="30"/>
  <c r="Y1047" i="30" s="1"/>
  <c r="K1047" i="30"/>
  <c r="J1047" i="30"/>
  <c r="Z1046" i="30"/>
  <c r="X1046" i="30"/>
  <c r="O1046" i="30"/>
  <c r="Z1045" i="30"/>
  <c r="O1045" i="30"/>
  <c r="Z1044" i="30"/>
  <c r="O1044" i="30"/>
  <c r="J1044" i="30" s="1"/>
  <c r="Z1043" i="30"/>
  <c r="O1043" i="30"/>
  <c r="Y1043" i="30" s="1"/>
  <c r="K1043" i="30"/>
  <c r="J1043" i="30"/>
  <c r="Z1042" i="30"/>
  <c r="X1042" i="30"/>
  <c r="O1042" i="30"/>
  <c r="Y1042" i="30" s="1"/>
  <c r="K1042" i="30"/>
  <c r="J1042" i="30"/>
  <c r="Z1041" i="30"/>
  <c r="O1041" i="30"/>
  <c r="J1041" i="30" s="1"/>
  <c r="Z1040" i="30"/>
  <c r="O1040" i="30"/>
  <c r="J1040" i="30"/>
  <c r="Z1039" i="30"/>
  <c r="O1039" i="30"/>
  <c r="Y1039" i="30" s="1"/>
  <c r="J1039" i="30"/>
  <c r="Z1038" i="30"/>
  <c r="O1038" i="30"/>
  <c r="Y1038" i="30" s="1"/>
  <c r="J1038" i="30"/>
  <c r="Z1037" i="30"/>
  <c r="O1037" i="30"/>
  <c r="Y1037" i="30" s="1"/>
  <c r="J1037" i="30"/>
  <c r="Z1036" i="30"/>
  <c r="O1036" i="30"/>
  <c r="J1036" i="30"/>
  <c r="Z1035" i="30"/>
  <c r="O1035" i="30"/>
  <c r="Y1035" i="30" s="1"/>
  <c r="J1035" i="30"/>
  <c r="Z1034" i="30"/>
  <c r="X1034" i="30"/>
  <c r="O1034" i="30"/>
  <c r="Y1034" i="30" s="1"/>
  <c r="J1034" i="30"/>
  <c r="Z1033" i="30"/>
  <c r="O1033" i="30"/>
  <c r="Y1033" i="30" s="1"/>
  <c r="J1033" i="30"/>
  <c r="Z1032" i="30"/>
  <c r="O1032" i="30"/>
  <c r="J1032" i="30"/>
  <c r="Z1031" i="30"/>
  <c r="O1031" i="30"/>
  <c r="Y1031" i="30" s="1"/>
  <c r="J1031" i="30"/>
  <c r="Z1030" i="30"/>
  <c r="O1030" i="30"/>
  <c r="Y1030" i="30" s="1"/>
  <c r="J1030" i="30"/>
  <c r="Z1029" i="30"/>
  <c r="O1029" i="30"/>
  <c r="J1029" i="30"/>
  <c r="Z1028" i="30"/>
  <c r="O1028" i="30"/>
  <c r="J1028" i="30"/>
  <c r="Z1027" i="30"/>
  <c r="X1027" i="30"/>
  <c r="O1027" i="30"/>
  <c r="Y1027" i="30" s="1"/>
  <c r="K1027" i="30"/>
  <c r="J1027" i="30"/>
  <c r="Z1026" i="30"/>
  <c r="O1026" i="30"/>
  <c r="J1026" i="30"/>
  <c r="Z1025" i="30"/>
  <c r="O1025" i="30"/>
  <c r="Y1025" i="30" s="1"/>
  <c r="J1025" i="30"/>
  <c r="Z1024" i="30"/>
  <c r="O1024" i="30"/>
  <c r="J1024" i="30"/>
  <c r="Z1023" i="30"/>
  <c r="O1023" i="30"/>
  <c r="K1023" i="30" s="1"/>
  <c r="J1023" i="30"/>
  <c r="Z1022" i="30"/>
  <c r="O1022" i="30"/>
  <c r="Y1022" i="30" s="1"/>
  <c r="J1022" i="30"/>
  <c r="Z1021" i="30"/>
  <c r="O1021" i="30"/>
  <c r="Y1021" i="30" s="1"/>
  <c r="J1021" i="30"/>
  <c r="Z1020" i="30"/>
  <c r="O1020" i="30"/>
  <c r="J1020" i="30"/>
  <c r="Z1019" i="30"/>
  <c r="Y1019" i="30"/>
  <c r="X1019" i="30"/>
  <c r="P1019" i="30"/>
  <c r="O1019" i="30"/>
  <c r="K1019" i="30" s="1"/>
  <c r="J1019" i="30"/>
  <c r="I1019" i="30"/>
  <c r="Z1018" i="30"/>
  <c r="O1018" i="30"/>
  <c r="Y1018" i="30" s="1"/>
  <c r="J1018" i="30"/>
  <c r="Z1017" i="30"/>
  <c r="O1017" i="30"/>
  <c r="Y1017" i="30" s="1"/>
  <c r="J1017" i="30"/>
  <c r="Z1016" i="30"/>
  <c r="O1016" i="30"/>
  <c r="J1016" i="30"/>
  <c r="Z1015" i="30"/>
  <c r="X1015" i="30"/>
  <c r="O1015" i="30"/>
  <c r="Y1015" i="30" s="1"/>
  <c r="J1015" i="30"/>
  <c r="Z1014" i="30"/>
  <c r="O1014" i="30"/>
  <c r="Y1014" i="30" s="1"/>
  <c r="J1014" i="30"/>
  <c r="Z1013" i="30"/>
  <c r="O1013" i="30"/>
  <c r="Y1013" i="30" s="1"/>
  <c r="J1013" i="30"/>
  <c r="Z1012" i="30"/>
  <c r="O1012" i="30"/>
  <c r="J1012" i="30"/>
  <c r="Z1011" i="30"/>
  <c r="X1011" i="30"/>
  <c r="O1011" i="30"/>
  <c r="Y1011" i="30" s="1"/>
  <c r="J1011" i="30"/>
  <c r="Z1010" i="30"/>
  <c r="O1010" i="30"/>
  <c r="Y1010" i="30" s="1"/>
  <c r="J1010" i="30"/>
  <c r="Z1009" i="30"/>
  <c r="O1009" i="30"/>
  <c r="Y1009" i="30" s="1"/>
  <c r="J1009" i="30"/>
  <c r="Z1008" i="30"/>
  <c r="O1008" i="30"/>
  <c r="J1008" i="30"/>
  <c r="Z1007" i="30"/>
  <c r="X1007" i="30"/>
  <c r="O1007" i="30"/>
  <c r="Y1007" i="30" s="1"/>
  <c r="J1007" i="30"/>
  <c r="Z1006" i="30"/>
  <c r="O1006" i="30"/>
  <c r="Y1006" i="30" s="1"/>
  <c r="J1006" i="30"/>
  <c r="Z1005" i="30"/>
  <c r="O1005" i="30"/>
  <c r="Y1005" i="30" s="1"/>
  <c r="J1005" i="30"/>
  <c r="Z1004" i="30"/>
  <c r="O1004" i="30"/>
  <c r="J1004" i="30"/>
  <c r="Z1003" i="30"/>
  <c r="O1003" i="30"/>
  <c r="X1003" i="30" s="1"/>
  <c r="K1003" i="30"/>
  <c r="J1003" i="30"/>
  <c r="Z1002" i="30"/>
  <c r="O1002" i="30"/>
  <c r="Y1002" i="30" s="1"/>
  <c r="J1002" i="30"/>
  <c r="Z1001" i="30"/>
  <c r="O1001" i="30"/>
  <c r="Y1001" i="30" s="1"/>
  <c r="J1001" i="30"/>
  <c r="Z1000" i="30"/>
  <c r="O1000" i="30"/>
  <c r="J1000" i="30"/>
  <c r="Z999" i="30"/>
  <c r="O999" i="30"/>
  <c r="Y999" i="30" s="1"/>
  <c r="J999" i="30"/>
  <c r="Z998" i="30"/>
  <c r="O998" i="30"/>
  <c r="Y998" i="30" s="1"/>
  <c r="J875" i="30"/>
  <c r="J874" i="30"/>
  <c r="J873" i="30"/>
  <c r="K751" i="30"/>
  <c r="K750" i="30"/>
  <c r="K749" i="30"/>
  <c r="J627" i="30"/>
  <c r="J626" i="30"/>
  <c r="J625" i="30"/>
  <c r="K627" i="30"/>
  <c r="K626" i="30"/>
  <c r="K625" i="30"/>
  <c r="K503" i="30"/>
  <c r="K502" i="30"/>
  <c r="K501" i="30"/>
  <c r="J503" i="30"/>
  <c r="J502" i="30"/>
  <c r="J501" i="30"/>
  <c r="J378" i="30"/>
  <c r="J377" i="30"/>
  <c r="K379" i="30"/>
  <c r="K378" i="30"/>
  <c r="K377" i="30"/>
  <c r="K255" i="30"/>
  <c r="K254" i="30"/>
  <c r="K253" i="30"/>
  <c r="J255" i="30"/>
  <c r="J254" i="30"/>
  <c r="J253" i="30"/>
  <c r="J131" i="30"/>
  <c r="J130" i="30"/>
  <c r="J129" i="30"/>
  <c r="K131" i="30"/>
  <c r="K130" i="30"/>
  <c r="K129" i="30"/>
  <c r="K7" i="30"/>
  <c r="K6" i="30"/>
  <c r="K5" i="30"/>
  <c r="J6" i="30"/>
  <c r="J5" i="30"/>
  <c r="K1124" i="24"/>
  <c r="K1123" i="24"/>
  <c r="K1122" i="24"/>
  <c r="K1121" i="24"/>
  <c r="K1125" i="29"/>
  <c r="K1124" i="29"/>
  <c r="K1123" i="29"/>
  <c r="K1122" i="29"/>
  <c r="K1121" i="29"/>
  <c r="K1127" i="29"/>
  <c r="K1126" i="29"/>
  <c r="J1124" i="29"/>
  <c r="J1123" i="29"/>
  <c r="J1122" i="29"/>
  <c r="J1121" i="29"/>
  <c r="Z1240" i="29"/>
  <c r="O1240" i="29"/>
  <c r="J1240" i="29" s="1"/>
  <c r="K1240" i="29"/>
  <c r="Z1239" i="29"/>
  <c r="O1239" i="29"/>
  <c r="K1239" i="29" s="1"/>
  <c r="Z1238" i="29"/>
  <c r="O1238" i="29"/>
  <c r="K1238" i="29" s="1"/>
  <c r="Z1237" i="29"/>
  <c r="O1237" i="29"/>
  <c r="K1237" i="29"/>
  <c r="J1237" i="29"/>
  <c r="Z1236" i="29"/>
  <c r="O1236" i="29"/>
  <c r="K1236" i="29" s="1"/>
  <c r="Z1235" i="29"/>
  <c r="O1235" i="29"/>
  <c r="Z1234" i="29"/>
  <c r="O1234" i="29"/>
  <c r="K1234" i="29"/>
  <c r="J1234" i="29"/>
  <c r="Z1233" i="29"/>
  <c r="K1233" i="29" s="1"/>
  <c r="O1233" i="29"/>
  <c r="J1233" i="29"/>
  <c r="Z1232" i="29"/>
  <c r="O1232" i="29"/>
  <c r="J1232" i="29" s="1"/>
  <c r="Z1231" i="29"/>
  <c r="O1231" i="29"/>
  <c r="Z1230" i="29"/>
  <c r="O1230" i="29"/>
  <c r="Z1229" i="29"/>
  <c r="O1229" i="29"/>
  <c r="J1229" i="29"/>
  <c r="Z1228" i="29"/>
  <c r="O1228" i="29"/>
  <c r="J1228" i="29" s="1"/>
  <c r="Z1227" i="29"/>
  <c r="O1227" i="29"/>
  <c r="Z1226" i="29"/>
  <c r="O1226" i="29"/>
  <c r="J1226" i="29"/>
  <c r="Z1225" i="29"/>
  <c r="O1225" i="29"/>
  <c r="J1225" i="29"/>
  <c r="Z1224" i="29"/>
  <c r="O1224" i="29"/>
  <c r="J1224" i="29" s="1"/>
  <c r="Z1223" i="29"/>
  <c r="O1223" i="29"/>
  <c r="Z1222" i="29"/>
  <c r="O1222" i="29"/>
  <c r="Z1221" i="29"/>
  <c r="O1221" i="29"/>
  <c r="J1221" i="29"/>
  <c r="Z1220" i="29"/>
  <c r="O1220" i="29"/>
  <c r="J1220" i="29" s="1"/>
  <c r="Z1219" i="29"/>
  <c r="O1219" i="29"/>
  <c r="Z1218" i="29"/>
  <c r="O1218" i="29"/>
  <c r="J1218" i="29"/>
  <c r="Z1217" i="29"/>
  <c r="O1217" i="29"/>
  <c r="J1217" i="29"/>
  <c r="Z1216" i="29"/>
  <c r="O1216" i="29"/>
  <c r="Z1215" i="29"/>
  <c r="O1215" i="29"/>
  <c r="Z1214" i="29"/>
  <c r="O1214" i="29"/>
  <c r="Z1213" i="29"/>
  <c r="O1213" i="29"/>
  <c r="J1213" i="29"/>
  <c r="Z1212" i="29"/>
  <c r="O1212" i="29"/>
  <c r="J1212" i="29" s="1"/>
  <c r="Z1211" i="29"/>
  <c r="O1211" i="29"/>
  <c r="Z1210" i="29"/>
  <c r="O1210" i="29"/>
  <c r="J1210" i="29"/>
  <c r="Z1209" i="29"/>
  <c r="O1209" i="29"/>
  <c r="J1209" i="29"/>
  <c r="Z1208" i="29"/>
  <c r="O1208" i="29"/>
  <c r="Z1207" i="29"/>
  <c r="O1207" i="29"/>
  <c r="Z1206" i="29"/>
  <c r="O1206" i="29"/>
  <c r="Z1205" i="29"/>
  <c r="O1205" i="29"/>
  <c r="J1205" i="29"/>
  <c r="Z1204" i="29"/>
  <c r="O1204" i="29"/>
  <c r="J1204" i="29" s="1"/>
  <c r="Z1203" i="29"/>
  <c r="O1203" i="29"/>
  <c r="Z1202" i="29"/>
  <c r="O1202" i="29"/>
  <c r="J1202" i="29"/>
  <c r="Z1201" i="29"/>
  <c r="O1201" i="29"/>
  <c r="J1201" i="29"/>
  <c r="Z1200" i="29"/>
  <c r="O1200" i="29"/>
  <c r="J1200" i="29" s="1"/>
  <c r="Z1199" i="29"/>
  <c r="O1199" i="29"/>
  <c r="J1199" i="29"/>
  <c r="Z1198" i="29"/>
  <c r="O1198" i="29"/>
  <c r="J1198" i="29"/>
  <c r="Z1197" i="29"/>
  <c r="O1197" i="29"/>
  <c r="Z1196" i="29"/>
  <c r="O1196" i="29"/>
  <c r="Z1195" i="29"/>
  <c r="O1195" i="29"/>
  <c r="Z1194" i="29"/>
  <c r="O1194" i="29"/>
  <c r="J1194" i="29"/>
  <c r="Z1193" i="29"/>
  <c r="O1193" i="29"/>
  <c r="J1193" i="29"/>
  <c r="Z1192" i="29"/>
  <c r="O1192" i="29"/>
  <c r="J1192" i="29"/>
  <c r="Z1191" i="29"/>
  <c r="O1191" i="29"/>
  <c r="J1191" i="29" s="1"/>
  <c r="Z1190" i="29"/>
  <c r="O1190" i="29"/>
  <c r="Z1189" i="29"/>
  <c r="O1189" i="29"/>
  <c r="J1189" i="29"/>
  <c r="Z1188" i="29"/>
  <c r="O1188" i="29"/>
  <c r="J1188" i="29"/>
  <c r="Z1187" i="29"/>
  <c r="O1187" i="29"/>
  <c r="Z1186" i="29"/>
  <c r="O1186" i="29"/>
  <c r="Z1185" i="29"/>
  <c r="O1185" i="29"/>
  <c r="J1185" i="29"/>
  <c r="Z1184" i="29"/>
  <c r="O1184" i="29"/>
  <c r="J1184" i="29"/>
  <c r="Z1183" i="29"/>
  <c r="O1183" i="29"/>
  <c r="J1183" i="29" s="1"/>
  <c r="Z1182" i="29"/>
  <c r="O1182" i="29"/>
  <c r="Z1181" i="29"/>
  <c r="O1181" i="29"/>
  <c r="J1181" i="29"/>
  <c r="Z1180" i="29"/>
  <c r="O1180" i="29"/>
  <c r="J1180" i="29"/>
  <c r="Z1179" i="29"/>
  <c r="O1179" i="29"/>
  <c r="Z1178" i="29"/>
  <c r="O1178" i="29"/>
  <c r="Z1177" i="29"/>
  <c r="O1177" i="29"/>
  <c r="J1177" i="29"/>
  <c r="Z1176" i="29"/>
  <c r="O1176" i="29"/>
  <c r="J1176" i="29"/>
  <c r="Z1175" i="29"/>
  <c r="O1175" i="29"/>
  <c r="J1175" i="29" s="1"/>
  <c r="Z1174" i="29"/>
  <c r="O1174" i="29"/>
  <c r="Z1173" i="29"/>
  <c r="O1173" i="29"/>
  <c r="J1173" i="29"/>
  <c r="Z1172" i="29"/>
  <c r="O1172" i="29"/>
  <c r="J1172" i="29"/>
  <c r="Z1171" i="29"/>
  <c r="O1171" i="29"/>
  <c r="Z1170" i="29"/>
  <c r="O1170" i="29"/>
  <c r="Z1169" i="29"/>
  <c r="O1169" i="29"/>
  <c r="J1169" i="29"/>
  <c r="Z1168" i="29"/>
  <c r="O1168" i="29"/>
  <c r="J1168" i="29"/>
  <c r="Z1167" i="29"/>
  <c r="O1167" i="29"/>
  <c r="J1167" i="29" s="1"/>
  <c r="Z1166" i="29"/>
  <c r="O1166" i="29"/>
  <c r="Z1165" i="29"/>
  <c r="O1165" i="29"/>
  <c r="J1165" i="29"/>
  <c r="Z1164" i="29"/>
  <c r="O1164" i="29"/>
  <c r="J1164" i="29"/>
  <c r="Z1163" i="29"/>
  <c r="O1163" i="29"/>
  <c r="J1163" i="29"/>
  <c r="Z1162" i="29"/>
  <c r="O1162" i="29"/>
  <c r="J1162" i="29"/>
  <c r="Z1161" i="29"/>
  <c r="O1161" i="29"/>
  <c r="J1161" i="29"/>
  <c r="Z1160" i="29"/>
  <c r="O1160" i="29"/>
  <c r="J1160" i="29"/>
  <c r="Z1159" i="29"/>
  <c r="O1159" i="29"/>
  <c r="J1159" i="29"/>
  <c r="Z1158" i="29"/>
  <c r="O1158" i="29"/>
  <c r="J1158" i="29"/>
  <c r="Z1157" i="29"/>
  <c r="O1157" i="29"/>
  <c r="J1157" i="29"/>
  <c r="Z1156" i="29"/>
  <c r="O1156" i="29"/>
  <c r="J1156" i="29"/>
  <c r="Z1155" i="29"/>
  <c r="O1155" i="29"/>
  <c r="J1155" i="29"/>
  <c r="Z1154" i="29"/>
  <c r="O1154" i="29"/>
  <c r="J1154" i="29"/>
  <c r="Z1153" i="29"/>
  <c r="O1153" i="29"/>
  <c r="J1153" i="29"/>
  <c r="Z1152" i="29"/>
  <c r="O1152" i="29"/>
  <c r="J1152" i="29"/>
  <c r="Z1151" i="29"/>
  <c r="O1151" i="29"/>
  <c r="J1151" i="29"/>
  <c r="Z1150" i="29"/>
  <c r="O1150" i="29"/>
  <c r="J1150" i="29"/>
  <c r="Z1149" i="29"/>
  <c r="O1149" i="29"/>
  <c r="J1149" i="29"/>
  <c r="Z1148" i="29"/>
  <c r="O1148" i="29"/>
  <c r="J1148" i="29"/>
  <c r="Z1147" i="29"/>
  <c r="O1147" i="29"/>
  <c r="J1147" i="29"/>
  <c r="Z1146" i="29"/>
  <c r="O1146" i="29"/>
  <c r="J1146" i="29"/>
  <c r="Z1145" i="29"/>
  <c r="O1145" i="29"/>
  <c r="J1145" i="29"/>
  <c r="Z1144" i="29"/>
  <c r="O1144" i="29"/>
  <c r="J1144" i="29"/>
  <c r="Z1143" i="29"/>
  <c r="O1143" i="29"/>
  <c r="J1143" i="29"/>
  <c r="Z1142" i="29"/>
  <c r="O1142" i="29"/>
  <c r="J1142" i="29"/>
  <c r="Z1141" i="29"/>
  <c r="O1141" i="29"/>
  <c r="J1141" i="29"/>
  <c r="Z1140" i="29"/>
  <c r="O1140" i="29"/>
  <c r="J1140" i="29"/>
  <c r="Z1139" i="29"/>
  <c r="O1139" i="29"/>
  <c r="J1139" i="29"/>
  <c r="Z1138" i="29"/>
  <c r="O1138" i="29"/>
  <c r="J1138" i="29"/>
  <c r="Z1137" i="29"/>
  <c r="O1137" i="29"/>
  <c r="J1137" i="29"/>
  <c r="Z1136" i="29"/>
  <c r="O1136" i="29"/>
  <c r="J1136" i="29"/>
  <c r="Z1135" i="29"/>
  <c r="O1135" i="29"/>
  <c r="J1135" i="29"/>
  <c r="Z1134" i="29"/>
  <c r="O1134" i="29"/>
  <c r="J1134" i="29"/>
  <c r="Z1133" i="29"/>
  <c r="O1133" i="29"/>
  <c r="J1133" i="29"/>
  <c r="Z1132" i="29"/>
  <c r="O1132" i="29"/>
  <c r="J1132" i="29"/>
  <c r="Z1131" i="29"/>
  <c r="O1131" i="29"/>
  <c r="J1131" i="29"/>
  <c r="Z1130" i="29"/>
  <c r="O1130" i="29"/>
  <c r="J1130" i="29"/>
  <c r="Z1129" i="29"/>
  <c r="O1129" i="29"/>
  <c r="J1129" i="29"/>
  <c r="Z1128" i="29"/>
  <c r="O1128" i="29"/>
  <c r="J1128" i="29"/>
  <c r="Z1127" i="29"/>
  <c r="O1127" i="29"/>
  <c r="J1127" i="29"/>
  <c r="Z1126" i="29"/>
  <c r="O1126" i="29"/>
  <c r="J1126" i="29"/>
  <c r="Z1125" i="29"/>
  <c r="O1125" i="29"/>
  <c r="J1125" i="29"/>
  <c r="Z1124" i="29"/>
  <c r="O1124" i="29"/>
  <c r="Z1123" i="29"/>
  <c r="O1123" i="29"/>
  <c r="Z1122" i="29"/>
  <c r="O1122" i="29"/>
  <c r="J1005" i="29"/>
  <c r="J1004" i="29"/>
  <c r="J1003" i="29"/>
  <c r="J1002" i="29"/>
  <c r="J1001" i="29"/>
  <c r="J1000" i="29"/>
  <c r="J999" i="29"/>
  <c r="J998" i="29"/>
  <c r="J997" i="29"/>
  <c r="K1003" i="29"/>
  <c r="K1001" i="29"/>
  <c r="K1000" i="29"/>
  <c r="K999" i="29"/>
  <c r="K998" i="29"/>
  <c r="Z1116" i="29"/>
  <c r="K1116" i="29" s="1"/>
  <c r="O1116" i="29"/>
  <c r="J1116" i="29"/>
  <c r="Z1115" i="29"/>
  <c r="O1115" i="29"/>
  <c r="K1115" i="29"/>
  <c r="J1115" i="29"/>
  <c r="Z1114" i="29"/>
  <c r="O1114" i="29"/>
  <c r="K1114" i="29" s="1"/>
  <c r="Z1113" i="29"/>
  <c r="O1113" i="29"/>
  <c r="Z1112" i="29"/>
  <c r="K1112" i="29" s="1"/>
  <c r="O1112" i="29"/>
  <c r="J1112" i="29"/>
  <c r="Z1111" i="29"/>
  <c r="O1111" i="29"/>
  <c r="K1111" i="29"/>
  <c r="J1111" i="29"/>
  <c r="Z1110" i="29"/>
  <c r="O1110" i="29"/>
  <c r="K1110" i="29"/>
  <c r="Z1109" i="29"/>
  <c r="O1109" i="29"/>
  <c r="Z1108" i="29"/>
  <c r="O1108" i="29"/>
  <c r="J1108" i="29"/>
  <c r="Z1107" i="29"/>
  <c r="O1107" i="29"/>
  <c r="J1107" i="29"/>
  <c r="Z1106" i="29"/>
  <c r="O1106" i="29"/>
  <c r="Z1105" i="29"/>
  <c r="O1105" i="29"/>
  <c r="Z1104" i="29"/>
  <c r="O1104" i="29"/>
  <c r="J1104" i="29"/>
  <c r="Z1103" i="29"/>
  <c r="O1103" i="29"/>
  <c r="J1103" i="29"/>
  <c r="Z1102" i="29"/>
  <c r="O1102" i="29"/>
  <c r="Z1101" i="29"/>
  <c r="O1101" i="29"/>
  <c r="Z1100" i="29"/>
  <c r="O1100" i="29"/>
  <c r="J1100" i="29"/>
  <c r="Z1099" i="29"/>
  <c r="O1099" i="29"/>
  <c r="J1099" i="29"/>
  <c r="Z1098" i="29"/>
  <c r="O1098" i="29"/>
  <c r="Z1097" i="29"/>
  <c r="O1097" i="29"/>
  <c r="Z1096" i="29"/>
  <c r="O1096" i="29"/>
  <c r="J1096" i="29"/>
  <c r="Z1095" i="29"/>
  <c r="O1095" i="29"/>
  <c r="J1095" i="29"/>
  <c r="Z1094" i="29"/>
  <c r="O1094" i="29"/>
  <c r="Z1093" i="29"/>
  <c r="O1093" i="29"/>
  <c r="Z1092" i="29"/>
  <c r="O1092" i="29"/>
  <c r="J1092" i="29"/>
  <c r="Z1091" i="29"/>
  <c r="O1091" i="29"/>
  <c r="J1091" i="29"/>
  <c r="Z1090" i="29"/>
  <c r="O1090" i="29"/>
  <c r="Z1089" i="29"/>
  <c r="O1089" i="29"/>
  <c r="Z1088" i="29"/>
  <c r="O1088" i="29"/>
  <c r="J1088" i="29"/>
  <c r="Z1087" i="29"/>
  <c r="O1087" i="29"/>
  <c r="J1087" i="29"/>
  <c r="Z1086" i="29"/>
  <c r="O1086" i="29"/>
  <c r="Z1085" i="29"/>
  <c r="O1085" i="29"/>
  <c r="Z1084" i="29"/>
  <c r="O1084" i="29"/>
  <c r="J1084" i="29"/>
  <c r="Z1083" i="29"/>
  <c r="O1083" i="29"/>
  <c r="J1083" i="29"/>
  <c r="Z1082" i="29"/>
  <c r="O1082" i="29"/>
  <c r="Z1081" i="29"/>
  <c r="O1081" i="29"/>
  <c r="Z1080" i="29"/>
  <c r="O1080" i="29"/>
  <c r="J1080" i="29"/>
  <c r="Z1079" i="29"/>
  <c r="O1079" i="29"/>
  <c r="Z1078" i="29"/>
  <c r="O1078" i="29"/>
  <c r="Z1077" i="29"/>
  <c r="O1077" i="29"/>
  <c r="Z1076" i="29"/>
  <c r="O1076" i="29"/>
  <c r="J1076" i="29"/>
  <c r="Z1075" i="29"/>
  <c r="O1075" i="29"/>
  <c r="J1075" i="29"/>
  <c r="Z1074" i="29"/>
  <c r="O1074" i="29"/>
  <c r="Z1073" i="29"/>
  <c r="O1073" i="29"/>
  <c r="J1073" i="29" s="1"/>
  <c r="Z1072" i="29"/>
  <c r="O1072" i="29"/>
  <c r="J1072" i="29"/>
  <c r="Z1071" i="29"/>
  <c r="O1071" i="29"/>
  <c r="Z1070" i="29"/>
  <c r="O1070" i="29"/>
  <c r="Z1069" i="29"/>
  <c r="O1069" i="29"/>
  <c r="Z1068" i="29"/>
  <c r="O1068" i="29"/>
  <c r="J1068" i="29"/>
  <c r="Z1067" i="29"/>
  <c r="O1067" i="29"/>
  <c r="J1067" i="29"/>
  <c r="Z1066" i="29"/>
  <c r="O1066" i="29"/>
  <c r="Z1065" i="29"/>
  <c r="O1065" i="29"/>
  <c r="J1065" i="29"/>
  <c r="Z1064" i="29"/>
  <c r="O1064" i="29"/>
  <c r="J1064" i="29"/>
  <c r="Z1063" i="29"/>
  <c r="O1063" i="29"/>
  <c r="J1063" i="29" s="1"/>
  <c r="Z1062" i="29"/>
  <c r="O1062" i="29"/>
  <c r="Z1061" i="29"/>
  <c r="O1061" i="29"/>
  <c r="J1061" i="29"/>
  <c r="Z1060" i="29"/>
  <c r="O1060" i="29"/>
  <c r="J1060" i="29"/>
  <c r="Z1059" i="29"/>
  <c r="O1059" i="29"/>
  <c r="Z1058" i="29"/>
  <c r="O1058" i="29"/>
  <c r="Z1057" i="29"/>
  <c r="O1057" i="29"/>
  <c r="J1057" i="29" s="1"/>
  <c r="Z1056" i="29"/>
  <c r="O1056" i="29"/>
  <c r="J1056" i="29"/>
  <c r="Z1055" i="29"/>
  <c r="O1055" i="29"/>
  <c r="Z1054" i="29"/>
  <c r="O1054" i="29"/>
  <c r="Z1053" i="29"/>
  <c r="O1053" i="29"/>
  <c r="J1053" i="29" s="1"/>
  <c r="Z1052" i="29"/>
  <c r="O1052" i="29"/>
  <c r="J1052" i="29"/>
  <c r="Z1051" i="29"/>
  <c r="O1051" i="29"/>
  <c r="J1051" i="29"/>
  <c r="Z1050" i="29"/>
  <c r="O1050" i="29"/>
  <c r="Z1049" i="29"/>
  <c r="O1049" i="29"/>
  <c r="J1049" i="29" s="1"/>
  <c r="Z1048" i="29"/>
  <c r="O1048" i="29"/>
  <c r="J1048" i="29"/>
  <c r="Z1047" i="29"/>
  <c r="O1047" i="29"/>
  <c r="J1047" i="29"/>
  <c r="Z1046" i="29"/>
  <c r="O1046" i="29"/>
  <c r="Z1045" i="29"/>
  <c r="O1045" i="29"/>
  <c r="J1045" i="29"/>
  <c r="Z1044" i="29"/>
  <c r="O1044" i="29"/>
  <c r="J1044" i="29"/>
  <c r="Z1043" i="29"/>
  <c r="O1043" i="29"/>
  <c r="Z1042" i="29"/>
  <c r="O1042" i="29"/>
  <c r="Z1041" i="29"/>
  <c r="O1041" i="29"/>
  <c r="Z1040" i="29"/>
  <c r="O1040" i="29"/>
  <c r="J1040" i="29"/>
  <c r="Z1039" i="29"/>
  <c r="O1039" i="29"/>
  <c r="J1039" i="29"/>
  <c r="Z1038" i="29"/>
  <c r="O1038" i="29"/>
  <c r="J1038" i="29"/>
  <c r="Z1037" i="29"/>
  <c r="O1037" i="29"/>
  <c r="J1037" i="29"/>
  <c r="Z1036" i="29"/>
  <c r="O1036" i="29"/>
  <c r="J1036" i="29"/>
  <c r="Z1035" i="29"/>
  <c r="O1035" i="29"/>
  <c r="J1035" i="29"/>
  <c r="Z1034" i="29"/>
  <c r="O1034" i="29"/>
  <c r="J1034" i="29"/>
  <c r="Z1033" i="29"/>
  <c r="O1033" i="29"/>
  <c r="J1033" i="29"/>
  <c r="Z1032" i="29"/>
  <c r="O1032" i="29"/>
  <c r="J1032" i="29"/>
  <c r="Z1031" i="29"/>
  <c r="O1031" i="29"/>
  <c r="J1031" i="29"/>
  <c r="Z1030" i="29"/>
  <c r="O1030" i="29"/>
  <c r="J1030" i="29"/>
  <c r="Z1029" i="29"/>
  <c r="O1029" i="29"/>
  <c r="J1029" i="29"/>
  <c r="Z1028" i="29"/>
  <c r="O1028" i="29"/>
  <c r="J1028" i="29"/>
  <c r="Z1027" i="29"/>
  <c r="O1027" i="29"/>
  <c r="J1027" i="29"/>
  <c r="Z1026" i="29"/>
  <c r="O1026" i="29"/>
  <c r="J1026" i="29"/>
  <c r="Z1025" i="29"/>
  <c r="O1025" i="29"/>
  <c r="J1025" i="29"/>
  <c r="Z1024" i="29"/>
  <c r="O1024" i="29"/>
  <c r="J1024" i="29"/>
  <c r="Z1023" i="29"/>
  <c r="O1023" i="29"/>
  <c r="J1023" i="29"/>
  <c r="Z1022" i="29"/>
  <c r="O1022" i="29"/>
  <c r="J1022" i="29"/>
  <c r="Z1021" i="29"/>
  <c r="O1021" i="29"/>
  <c r="J1021" i="29"/>
  <c r="Z1020" i="29"/>
  <c r="O1020" i="29"/>
  <c r="J1020" i="29"/>
  <c r="Z1019" i="29"/>
  <c r="O1019" i="29"/>
  <c r="J1019" i="29"/>
  <c r="Z1018" i="29"/>
  <c r="O1018" i="29"/>
  <c r="J1018" i="29"/>
  <c r="Z1017" i="29"/>
  <c r="O1017" i="29"/>
  <c r="J1017" i="29"/>
  <c r="Z1016" i="29"/>
  <c r="O1016" i="29"/>
  <c r="J1016" i="29"/>
  <c r="Z1015" i="29"/>
  <c r="O1015" i="29"/>
  <c r="J1015" i="29"/>
  <c r="Z1014" i="29"/>
  <c r="O1014" i="29"/>
  <c r="J1014" i="29"/>
  <c r="Z1013" i="29"/>
  <c r="O1013" i="29"/>
  <c r="J1013" i="29"/>
  <c r="Z1012" i="29"/>
  <c r="O1012" i="29"/>
  <c r="J1012" i="29"/>
  <c r="Z1011" i="29"/>
  <c r="O1011" i="29"/>
  <c r="J1011" i="29"/>
  <c r="Z1010" i="29"/>
  <c r="O1010" i="29"/>
  <c r="J1010" i="29"/>
  <c r="Z1009" i="29"/>
  <c r="O1009" i="29"/>
  <c r="J1009" i="29"/>
  <c r="Z1008" i="29"/>
  <c r="O1008" i="29"/>
  <c r="J1008" i="29"/>
  <c r="Z1007" i="29"/>
  <c r="O1007" i="29"/>
  <c r="J1007" i="29"/>
  <c r="Z1006" i="29"/>
  <c r="O1006" i="29"/>
  <c r="J1006" i="29"/>
  <c r="Z1005" i="29"/>
  <c r="O1005" i="29"/>
  <c r="Z1004" i="29"/>
  <c r="O1004" i="29"/>
  <c r="Z1003" i="29"/>
  <c r="O1003" i="29"/>
  <c r="Z1002" i="29"/>
  <c r="O1002" i="29"/>
  <c r="Z1001" i="29"/>
  <c r="O1001" i="29"/>
  <c r="Z1000" i="29"/>
  <c r="O1000" i="29"/>
  <c r="Z999" i="29"/>
  <c r="O999" i="29"/>
  <c r="Z998" i="29"/>
  <c r="O998" i="29"/>
  <c r="K997" i="29"/>
  <c r="K874" i="29"/>
  <c r="K873" i="29"/>
  <c r="J873" i="29"/>
  <c r="K875" i="29"/>
  <c r="J875" i="29"/>
  <c r="J874" i="29"/>
  <c r="K750" i="29"/>
  <c r="K749" i="29"/>
  <c r="J750" i="29"/>
  <c r="J749" i="29"/>
  <c r="K626" i="29"/>
  <c r="K625" i="29"/>
  <c r="J626" i="29"/>
  <c r="J625" i="29"/>
  <c r="K502" i="29"/>
  <c r="K501" i="29"/>
  <c r="J502" i="29"/>
  <c r="J501" i="29"/>
  <c r="K378" i="29"/>
  <c r="K377" i="29"/>
  <c r="J378" i="29"/>
  <c r="J377" i="29"/>
  <c r="K254" i="29"/>
  <c r="K253" i="29"/>
  <c r="J254" i="29"/>
  <c r="J253" i="29"/>
  <c r="K130" i="29"/>
  <c r="K129" i="29"/>
  <c r="J130" i="29"/>
  <c r="J129" i="29"/>
  <c r="K8" i="29"/>
  <c r="K7" i="29"/>
  <c r="K6" i="29"/>
  <c r="J8" i="29"/>
  <c r="J7" i="29"/>
  <c r="J6" i="29"/>
  <c r="K1127" i="24"/>
  <c r="K1126" i="24"/>
  <c r="K1125" i="24"/>
  <c r="J1122" i="24"/>
  <c r="J1121" i="24"/>
  <c r="Z1240" i="24"/>
  <c r="K1240" i="24"/>
  <c r="J1240" i="24"/>
  <c r="Z1239" i="24"/>
  <c r="K1239" i="24"/>
  <c r="J1239" i="24"/>
  <c r="I1239" i="24"/>
  <c r="Z1238" i="24"/>
  <c r="K1238" i="24"/>
  <c r="J1238" i="24"/>
  <c r="Z1237" i="24"/>
  <c r="K1237" i="24"/>
  <c r="J1237" i="24"/>
  <c r="I1237" i="24"/>
  <c r="Z1236" i="24"/>
  <c r="K1236" i="24"/>
  <c r="J1236" i="24"/>
  <c r="Z1235" i="24"/>
  <c r="K1235" i="24"/>
  <c r="J1235" i="24"/>
  <c r="Z1234" i="24"/>
  <c r="K1234" i="24"/>
  <c r="J1234" i="24"/>
  <c r="Z1233" i="24"/>
  <c r="K1233" i="24"/>
  <c r="J1233" i="24"/>
  <c r="Z1232" i="24"/>
  <c r="J1232" i="24"/>
  <c r="Z1231" i="24"/>
  <c r="J1231" i="24"/>
  <c r="I1231" i="24"/>
  <c r="Z1230" i="24"/>
  <c r="J1230" i="24"/>
  <c r="Z1229" i="24"/>
  <c r="J1229" i="24"/>
  <c r="I1229" i="24"/>
  <c r="Z1228" i="24"/>
  <c r="J1228" i="24"/>
  <c r="Z1227" i="24"/>
  <c r="J1227" i="24"/>
  <c r="Z1226" i="24"/>
  <c r="J1226" i="24"/>
  <c r="Z1225" i="24"/>
  <c r="J1225" i="24"/>
  <c r="Z1224" i="24"/>
  <c r="J1224" i="24"/>
  <c r="Z1223" i="24"/>
  <c r="J1223" i="24"/>
  <c r="I1223" i="24"/>
  <c r="Z1222" i="24"/>
  <c r="J1222" i="24"/>
  <c r="Z1221" i="24"/>
  <c r="J1221" i="24"/>
  <c r="I1221" i="24"/>
  <c r="Z1220" i="24"/>
  <c r="J1220" i="24"/>
  <c r="I1220" i="24"/>
  <c r="Z1219" i="24"/>
  <c r="J1219" i="24"/>
  <c r="Z1218" i="24"/>
  <c r="J1218" i="24"/>
  <c r="Z1217" i="24"/>
  <c r="J1217" i="24"/>
  <c r="Z1216" i="24"/>
  <c r="J1216" i="24"/>
  <c r="Z1215" i="24"/>
  <c r="J1215" i="24"/>
  <c r="I1215" i="24"/>
  <c r="Z1214" i="24"/>
  <c r="J1214" i="24"/>
  <c r="Z1213" i="24"/>
  <c r="J1213" i="24"/>
  <c r="I1213" i="24"/>
  <c r="Z1212" i="24"/>
  <c r="J1212" i="24"/>
  <c r="I1212" i="24"/>
  <c r="Z1211" i="24"/>
  <c r="J1211" i="24"/>
  <c r="Z1210" i="24"/>
  <c r="J1210" i="24"/>
  <c r="Z1209" i="24"/>
  <c r="J1209" i="24"/>
  <c r="Z1208" i="24"/>
  <c r="J1208" i="24"/>
  <c r="Z1207" i="24"/>
  <c r="J1207" i="24"/>
  <c r="I1207" i="24"/>
  <c r="Z1206" i="24"/>
  <c r="J1206" i="24"/>
  <c r="Z1205" i="24"/>
  <c r="J1205" i="24"/>
  <c r="I1205" i="24"/>
  <c r="Z1204" i="24"/>
  <c r="J1204" i="24"/>
  <c r="I1204" i="24"/>
  <c r="Z1203" i="24"/>
  <c r="J1203" i="24"/>
  <c r="Z1202" i="24"/>
  <c r="J1202" i="24"/>
  <c r="Z1201" i="24"/>
  <c r="J1201" i="24"/>
  <c r="Z1200" i="24"/>
  <c r="J1200" i="24"/>
  <c r="Z1199" i="24"/>
  <c r="J1199" i="24"/>
  <c r="I1199" i="24"/>
  <c r="Z1198" i="24"/>
  <c r="J1198" i="24"/>
  <c r="Z1197" i="24"/>
  <c r="J1197" i="24"/>
  <c r="I1197" i="24"/>
  <c r="Z1196" i="24"/>
  <c r="J1196" i="24"/>
  <c r="I1196" i="24"/>
  <c r="Z1195" i="24"/>
  <c r="J1195" i="24"/>
  <c r="Z1194" i="24"/>
  <c r="J1194" i="24"/>
  <c r="Z1193" i="24"/>
  <c r="J1193" i="24"/>
  <c r="Z1192" i="24"/>
  <c r="J1192" i="24"/>
  <c r="Z1191" i="24"/>
  <c r="J1191" i="24"/>
  <c r="I1191" i="24"/>
  <c r="Z1190" i="24"/>
  <c r="J1190" i="24"/>
  <c r="Z1189" i="24"/>
  <c r="J1189" i="24"/>
  <c r="I1189" i="24"/>
  <c r="Z1188" i="24"/>
  <c r="J1188" i="24"/>
  <c r="I1188" i="24"/>
  <c r="Z1187" i="24"/>
  <c r="J1187" i="24"/>
  <c r="Z1186" i="24"/>
  <c r="J1186" i="24"/>
  <c r="Z1185" i="24"/>
  <c r="J1185" i="24"/>
  <c r="I1185" i="24"/>
  <c r="Z1184" i="24"/>
  <c r="J1184" i="24"/>
  <c r="Z1183" i="24"/>
  <c r="J1183" i="24"/>
  <c r="I1183" i="24"/>
  <c r="Z1182" i="24"/>
  <c r="J1182" i="24"/>
  <c r="Z1181" i="24"/>
  <c r="J1181" i="24"/>
  <c r="I1181" i="24"/>
  <c r="Z1180" i="24"/>
  <c r="J1180" i="24"/>
  <c r="Z1179" i="24"/>
  <c r="J1179" i="24"/>
  <c r="Z1178" i="24"/>
  <c r="J1178" i="24"/>
  <c r="Z1177" i="24"/>
  <c r="J1177" i="24"/>
  <c r="I1177" i="24"/>
  <c r="Z1176" i="24"/>
  <c r="J1176" i="24"/>
  <c r="Z1175" i="24"/>
  <c r="J1175" i="24"/>
  <c r="I1175" i="24"/>
  <c r="Z1174" i="24"/>
  <c r="J1174" i="24"/>
  <c r="Z1173" i="24"/>
  <c r="J1173" i="24"/>
  <c r="I1173" i="24"/>
  <c r="Z1172" i="24"/>
  <c r="J1172" i="24"/>
  <c r="Z1171" i="24"/>
  <c r="J1171" i="24"/>
  <c r="Z1170" i="24"/>
  <c r="J1170" i="24"/>
  <c r="Z1169" i="24"/>
  <c r="J1169" i="24"/>
  <c r="I1169" i="24"/>
  <c r="Z1168" i="24"/>
  <c r="J1168" i="24"/>
  <c r="Z1167" i="24"/>
  <c r="K1167" i="24"/>
  <c r="J1167" i="24"/>
  <c r="I1167" i="24"/>
  <c r="Z1166" i="24"/>
  <c r="J1166" i="24"/>
  <c r="Z1165" i="24"/>
  <c r="J1165" i="24"/>
  <c r="I1165" i="24"/>
  <c r="Z1164" i="24"/>
  <c r="J1164" i="24"/>
  <c r="Z1163" i="24"/>
  <c r="J1163" i="24"/>
  <c r="Z1162" i="24"/>
  <c r="J1162" i="24"/>
  <c r="Z1161" i="24"/>
  <c r="J1161" i="24"/>
  <c r="I1161" i="24"/>
  <c r="Z1160" i="24"/>
  <c r="J1160" i="24"/>
  <c r="Z1159" i="24"/>
  <c r="J1159" i="24"/>
  <c r="I1159" i="24"/>
  <c r="Z1158" i="24"/>
  <c r="J1158" i="24"/>
  <c r="Z1157" i="24"/>
  <c r="J1157" i="24"/>
  <c r="I1157" i="24"/>
  <c r="Z1156" i="24"/>
  <c r="J1156" i="24"/>
  <c r="Z1155" i="24"/>
  <c r="J1155" i="24"/>
  <c r="Z1154" i="24"/>
  <c r="J1154" i="24"/>
  <c r="Z1153" i="24"/>
  <c r="J1153" i="24"/>
  <c r="I1153" i="24"/>
  <c r="Z1152" i="24"/>
  <c r="J1152" i="24"/>
  <c r="Z1151" i="24"/>
  <c r="J1151" i="24"/>
  <c r="I1151" i="24"/>
  <c r="Z1150" i="24"/>
  <c r="J1150" i="24"/>
  <c r="Z1149" i="24"/>
  <c r="J1149" i="24"/>
  <c r="I1149" i="24"/>
  <c r="Z1148" i="24"/>
  <c r="J1148" i="24"/>
  <c r="Z1147" i="24"/>
  <c r="J1147" i="24"/>
  <c r="Z1146" i="24"/>
  <c r="J1146" i="24"/>
  <c r="Z1145" i="24"/>
  <c r="J1145" i="24"/>
  <c r="I1145" i="24"/>
  <c r="Z1144" i="24"/>
  <c r="J1144" i="24"/>
  <c r="Z1143" i="24"/>
  <c r="J1143" i="24"/>
  <c r="I1143" i="24"/>
  <c r="Z1142" i="24"/>
  <c r="J1142" i="24"/>
  <c r="Z1141" i="24"/>
  <c r="J1141" i="24"/>
  <c r="I1141" i="24"/>
  <c r="Z1140" i="24"/>
  <c r="J1140" i="24"/>
  <c r="Z1139" i="24"/>
  <c r="J1139" i="24"/>
  <c r="Z1138" i="24"/>
  <c r="J1138" i="24"/>
  <c r="Z1137" i="24"/>
  <c r="J1137" i="24"/>
  <c r="I1137" i="24"/>
  <c r="Z1136" i="24"/>
  <c r="J1136" i="24"/>
  <c r="Z1135" i="24"/>
  <c r="J1135" i="24"/>
  <c r="I1135" i="24"/>
  <c r="Z1134" i="24"/>
  <c r="J1134" i="24"/>
  <c r="Z1133" i="24"/>
  <c r="J1133" i="24"/>
  <c r="I1133" i="24"/>
  <c r="Z1132" i="24"/>
  <c r="J1132" i="24"/>
  <c r="Z1131" i="24"/>
  <c r="J1131" i="24"/>
  <c r="Z1130" i="24"/>
  <c r="J1130" i="24"/>
  <c r="Z1129" i="24"/>
  <c r="J1129" i="24"/>
  <c r="I1129" i="24"/>
  <c r="Z1128" i="24"/>
  <c r="J1128" i="24"/>
  <c r="Z1127" i="24"/>
  <c r="J1127" i="24"/>
  <c r="I1127" i="24"/>
  <c r="Z1126" i="24"/>
  <c r="J1126" i="24"/>
  <c r="Z1125" i="24"/>
  <c r="J1125" i="24"/>
  <c r="I1125" i="24"/>
  <c r="Z1124" i="24"/>
  <c r="J1124" i="24"/>
  <c r="Z1123" i="24"/>
  <c r="J1123" i="24"/>
  <c r="I1123" i="24"/>
  <c r="Z1122" i="24"/>
  <c r="K874" i="24"/>
  <c r="K873" i="24"/>
  <c r="J874" i="24"/>
  <c r="J873" i="24"/>
  <c r="K750" i="24"/>
  <c r="K749" i="24"/>
  <c r="J750" i="24"/>
  <c r="J749" i="24"/>
  <c r="K626" i="24"/>
  <c r="K625" i="24"/>
  <c r="J626" i="24"/>
  <c r="J625" i="24"/>
  <c r="K502" i="24"/>
  <c r="K501" i="24"/>
  <c r="J502" i="24"/>
  <c r="J501" i="24"/>
  <c r="K378" i="24"/>
  <c r="J378" i="24"/>
  <c r="J377" i="24"/>
  <c r="K256" i="24"/>
  <c r="K255" i="24"/>
  <c r="K254" i="24"/>
  <c r="J255" i="24"/>
  <c r="J254" i="24"/>
  <c r="J253" i="24"/>
  <c r="K130" i="24"/>
  <c r="J130" i="24"/>
  <c r="J129" i="24"/>
  <c r="K11" i="24"/>
  <c r="K10" i="24"/>
  <c r="K8" i="24"/>
  <c r="K6" i="24"/>
  <c r="J6" i="24"/>
  <c r="J5" i="24"/>
  <c r="K1143" i="11"/>
  <c r="K1142" i="11"/>
  <c r="K1141" i="11"/>
  <c r="K1140" i="11"/>
  <c r="K1139" i="11"/>
  <c r="K1138" i="11"/>
  <c r="K1137" i="11"/>
  <c r="K1136" i="11"/>
  <c r="K1135" i="11"/>
  <c r="K1134" i="11"/>
  <c r="K1133" i="11"/>
  <c r="K1132" i="11"/>
  <c r="K1131" i="11"/>
  <c r="K1130" i="11"/>
  <c r="K1128" i="11"/>
  <c r="K1127" i="11"/>
  <c r="J1123" i="11"/>
  <c r="J1122" i="11"/>
  <c r="Z1240" i="11"/>
  <c r="K1240" i="11" s="1"/>
  <c r="J1240" i="11"/>
  <c r="Z1239" i="11"/>
  <c r="K1239" i="11"/>
  <c r="J1239" i="11"/>
  <c r="Z1238" i="11"/>
  <c r="K1238" i="11"/>
  <c r="J1238" i="11"/>
  <c r="Z1237" i="11"/>
  <c r="K1237" i="11"/>
  <c r="J1237" i="11"/>
  <c r="Z1236" i="11"/>
  <c r="K1236" i="11"/>
  <c r="J1236" i="11"/>
  <c r="Z1235" i="11"/>
  <c r="K1235" i="11"/>
  <c r="J1235" i="11"/>
  <c r="Z1234" i="11"/>
  <c r="K1234" i="11"/>
  <c r="J1234" i="11"/>
  <c r="Z1233" i="11"/>
  <c r="K1233" i="11"/>
  <c r="J1233" i="11"/>
  <c r="Z1232" i="11"/>
  <c r="K1232" i="11"/>
  <c r="J1232" i="11"/>
  <c r="Z1231" i="11"/>
  <c r="K1231" i="11"/>
  <c r="J1231" i="11"/>
  <c r="Z1230" i="11"/>
  <c r="K1230" i="11"/>
  <c r="J1230" i="11"/>
  <c r="Z1229" i="11"/>
  <c r="K1229" i="11"/>
  <c r="J1229" i="11"/>
  <c r="Z1228" i="11"/>
  <c r="K1228" i="11"/>
  <c r="J1228" i="11"/>
  <c r="Z1227" i="11"/>
  <c r="K1227" i="11"/>
  <c r="J1227" i="11"/>
  <c r="Z1226" i="11"/>
  <c r="K1226" i="11"/>
  <c r="J1226" i="11"/>
  <c r="Z1225" i="11"/>
  <c r="K1225" i="11"/>
  <c r="J1225" i="11"/>
  <c r="Z1224" i="11"/>
  <c r="K1224" i="11"/>
  <c r="J1224" i="11"/>
  <c r="Z1223" i="11"/>
  <c r="K1223" i="11"/>
  <c r="J1223" i="11"/>
  <c r="Z1222" i="11"/>
  <c r="K1222" i="11"/>
  <c r="J1222" i="11"/>
  <c r="Z1221" i="11"/>
  <c r="K1221" i="11"/>
  <c r="J1221" i="11"/>
  <c r="Z1220" i="11"/>
  <c r="K1220" i="11"/>
  <c r="J1220" i="11"/>
  <c r="Z1219" i="11"/>
  <c r="K1219" i="11"/>
  <c r="J1219" i="11"/>
  <c r="Z1218" i="11"/>
  <c r="K1218" i="11"/>
  <c r="J1218" i="11"/>
  <c r="Z1217" i="11"/>
  <c r="K1217" i="11"/>
  <c r="J1217" i="11"/>
  <c r="Z1216" i="11"/>
  <c r="K1216" i="11"/>
  <c r="J1216" i="11"/>
  <c r="Z1215" i="11"/>
  <c r="K1215" i="11"/>
  <c r="J1215" i="11"/>
  <c r="Z1214" i="11"/>
  <c r="K1214" i="11"/>
  <c r="J1214" i="11"/>
  <c r="Z1213" i="11"/>
  <c r="K1213" i="11"/>
  <c r="J1213" i="11"/>
  <c r="Z1212" i="11"/>
  <c r="K1212" i="11"/>
  <c r="J1212" i="11"/>
  <c r="Z1211" i="11"/>
  <c r="K1211" i="11"/>
  <c r="J1211" i="11"/>
  <c r="Z1210" i="11"/>
  <c r="K1210" i="11"/>
  <c r="J1210" i="11"/>
  <c r="Z1209" i="11"/>
  <c r="K1209" i="11"/>
  <c r="J1209" i="11"/>
  <c r="Z1208" i="11"/>
  <c r="K1208" i="11"/>
  <c r="J1208" i="11"/>
  <c r="Z1207" i="11"/>
  <c r="K1207" i="11"/>
  <c r="J1207" i="11"/>
  <c r="Z1206" i="11"/>
  <c r="K1206" i="11"/>
  <c r="J1206" i="11"/>
  <c r="Z1205" i="11"/>
  <c r="K1205" i="11"/>
  <c r="J1205" i="11"/>
  <c r="Z1204" i="11"/>
  <c r="K1204" i="11"/>
  <c r="J1204" i="11"/>
  <c r="Z1203" i="11"/>
  <c r="K1203" i="11"/>
  <c r="J1203" i="11"/>
  <c r="Z1202" i="11"/>
  <c r="K1202" i="11"/>
  <c r="J1202" i="11"/>
  <c r="Z1201" i="11"/>
  <c r="K1201" i="11"/>
  <c r="J1201" i="11"/>
  <c r="Z1200" i="11"/>
  <c r="K1200" i="11"/>
  <c r="J1200" i="11"/>
  <c r="Z1199" i="11"/>
  <c r="K1199" i="11"/>
  <c r="J1199" i="11"/>
  <c r="Z1198" i="11"/>
  <c r="K1198" i="11"/>
  <c r="J1198" i="11"/>
  <c r="Z1197" i="11"/>
  <c r="K1197" i="11"/>
  <c r="J1197" i="11"/>
  <c r="Z1196" i="11"/>
  <c r="K1196" i="11"/>
  <c r="J1196" i="11"/>
  <c r="Z1195" i="11"/>
  <c r="K1195" i="11"/>
  <c r="J1195" i="11"/>
  <c r="Z1194" i="11"/>
  <c r="K1194" i="11"/>
  <c r="J1194" i="11"/>
  <c r="Z1193" i="11"/>
  <c r="K1193" i="11"/>
  <c r="J1193" i="11"/>
  <c r="Z1192" i="11"/>
  <c r="K1192" i="11"/>
  <c r="J1192" i="11"/>
  <c r="Z1191" i="11"/>
  <c r="K1191" i="11"/>
  <c r="J1191" i="11"/>
  <c r="Z1190" i="11"/>
  <c r="K1190" i="11"/>
  <c r="J1190" i="11"/>
  <c r="Z1189" i="11"/>
  <c r="K1189" i="11"/>
  <c r="J1189" i="11"/>
  <c r="Z1188" i="11"/>
  <c r="K1188" i="11"/>
  <c r="J1188" i="11"/>
  <c r="Z1187" i="11"/>
  <c r="K1187" i="11"/>
  <c r="J1187" i="11"/>
  <c r="Z1186" i="11"/>
  <c r="K1186" i="11"/>
  <c r="J1186" i="11"/>
  <c r="Z1185" i="11"/>
  <c r="K1185" i="11"/>
  <c r="J1185" i="11"/>
  <c r="Z1184" i="11"/>
  <c r="K1184" i="11"/>
  <c r="J1184" i="11"/>
  <c r="Z1183" i="11"/>
  <c r="K1183" i="11"/>
  <c r="J1183" i="11"/>
  <c r="Z1182" i="11"/>
  <c r="K1182" i="11"/>
  <c r="J1182" i="11"/>
  <c r="Z1181" i="11"/>
  <c r="K1181" i="11"/>
  <c r="J1181" i="11"/>
  <c r="Z1180" i="11"/>
  <c r="K1180" i="11"/>
  <c r="J1180" i="11"/>
  <c r="Z1179" i="11"/>
  <c r="K1179" i="11"/>
  <c r="J1179" i="11"/>
  <c r="Z1178" i="11"/>
  <c r="K1178" i="11"/>
  <c r="J1178" i="11"/>
  <c r="Z1177" i="11"/>
  <c r="K1177" i="11"/>
  <c r="J1177" i="11"/>
  <c r="Z1176" i="11"/>
  <c r="K1176" i="11"/>
  <c r="J1176" i="11"/>
  <c r="Z1175" i="11"/>
  <c r="K1175" i="11"/>
  <c r="J1175" i="11"/>
  <c r="Z1174" i="11"/>
  <c r="K1174" i="11"/>
  <c r="J1174" i="11"/>
  <c r="Z1173" i="11"/>
  <c r="K1173" i="11"/>
  <c r="J1173" i="11"/>
  <c r="Z1172" i="11"/>
  <c r="K1172" i="11"/>
  <c r="J1172" i="11"/>
  <c r="Z1171" i="11"/>
  <c r="K1171" i="11"/>
  <c r="J1171" i="11"/>
  <c r="Z1170" i="11"/>
  <c r="K1170" i="11"/>
  <c r="J1170" i="11"/>
  <c r="Z1169" i="11"/>
  <c r="K1169" i="11"/>
  <c r="J1169" i="11"/>
  <c r="Z1168" i="11"/>
  <c r="K1168" i="11"/>
  <c r="J1168" i="11"/>
  <c r="Z1167" i="11"/>
  <c r="K1167" i="11"/>
  <c r="J1167" i="11"/>
  <c r="Z1166" i="11"/>
  <c r="K1166" i="11"/>
  <c r="J1166" i="11"/>
  <c r="Z1165" i="11"/>
  <c r="K1165" i="11"/>
  <c r="J1165" i="11"/>
  <c r="Z1164" i="11"/>
  <c r="K1164" i="11"/>
  <c r="J1164" i="11"/>
  <c r="Z1163" i="11"/>
  <c r="K1163" i="11"/>
  <c r="J1163" i="11"/>
  <c r="Z1162" i="11"/>
  <c r="K1162" i="11"/>
  <c r="J1162" i="11"/>
  <c r="Z1161" i="11"/>
  <c r="K1161" i="11"/>
  <c r="J1161" i="11"/>
  <c r="Z1160" i="11"/>
  <c r="K1160" i="11"/>
  <c r="J1160" i="11"/>
  <c r="Z1159" i="11"/>
  <c r="K1159" i="11"/>
  <c r="J1159" i="11"/>
  <c r="Z1158" i="11"/>
  <c r="K1158" i="11"/>
  <c r="J1158" i="11"/>
  <c r="Z1157" i="11"/>
  <c r="K1157" i="11"/>
  <c r="J1157" i="11"/>
  <c r="Z1156" i="11"/>
  <c r="K1156" i="11"/>
  <c r="J1156" i="11"/>
  <c r="Z1155" i="11"/>
  <c r="K1155" i="11"/>
  <c r="J1155" i="11"/>
  <c r="Z1154" i="11"/>
  <c r="K1154" i="11"/>
  <c r="J1154" i="11"/>
  <c r="Z1153" i="11"/>
  <c r="K1153" i="11"/>
  <c r="J1153" i="11"/>
  <c r="Z1152" i="11"/>
  <c r="K1152" i="11"/>
  <c r="J1152" i="11"/>
  <c r="Z1151" i="11"/>
  <c r="K1151" i="11"/>
  <c r="J1151" i="11"/>
  <c r="Z1150" i="11"/>
  <c r="K1150" i="11"/>
  <c r="J1150" i="11"/>
  <c r="Z1149" i="11"/>
  <c r="K1149" i="11"/>
  <c r="J1149" i="11"/>
  <c r="Z1148" i="11"/>
  <c r="K1148" i="11"/>
  <c r="J1148" i="11"/>
  <c r="Z1147" i="11"/>
  <c r="K1147" i="11"/>
  <c r="J1147" i="11"/>
  <c r="Z1146" i="11"/>
  <c r="K1146" i="11"/>
  <c r="J1146" i="11"/>
  <c r="Z1145" i="11"/>
  <c r="K1145" i="11"/>
  <c r="J1145" i="11"/>
  <c r="Z1144" i="11"/>
  <c r="K1144" i="11"/>
  <c r="J1144" i="11"/>
  <c r="Z1143" i="11"/>
  <c r="J1143" i="11"/>
  <c r="Z1142" i="11"/>
  <c r="J1142" i="11"/>
  <c r="Z1141" i="11"/>
  <c r="J1141" i="11"/>
  <c r="Z1140" i="11"/>
  <c r="J1140" i="11"/>
  <c r="Z1139" i="11"/>
  <c r="J1139" i="11"/>
  <c r="Z1138" i="11"/>
  <c r="J1138" i="11"/>
  <c r="Z1137" i="11"/>
  <c r="J1137" i="11"/>
  <c r="Z1136" i="11"/>
  <c r="J1136" i="11"/>
  <c r="Z1135" i="11"/>
  <c r="J1135" i="11"/>
  <c r="Z1134" i="11"/>
  <c r="J1134" i="11"/>
  <c r="Z1133" i="11"/>
  <c r="J1133" i="11"/>
  <c r="Z1132" i="11"/>
  <c r="J1132" i="11"/>
  <c r="Z1131" i="11"/>
  <c r="J1131" i="11"/>
  <c r="Z1130" i="11"/>
  <c r="J1130" i="11"/>
  <c r="Z1129" i="11"/>
  <c r="J1129" i="11"/>
  <c r="Z1128" i="11"/>
  <c r="Z1127" i="11"/>
  <c r="Z1126" i="11"/>
  <c r="Z1125" i="11"/>
  <c r="Z1124" i="11"/>
  <c r="K875" i="11"/>
  <c r="K874" i="11"/>
  <c r="K873" i="11"/>
  <c r="J874" i="11"/>
  <c r="J873" i="11"/>
  <c r="K749" i="11"/>
  <c r="J749" i="11"/>
  <c r="K627" i="11"/>
  <c r="K626" i="11"/>
  <c r="K625" i="11"/>
  <c r="J626" i="11"/>
  <c r="J625" i="11"/>
  <c r="K503" i="11"/>
  <c r="K502" i="11"/>
  <c r="J503" i="11"/>
  <c r="J377" i="11"/>
  <c r="K254" i="11"/>
  <c r="J254" i="11"/>
  <c r="K134" i="11"/>
  <c r="K131" i="11"/>
  <c r="K130" i="11"/>
  <c r="K129" i="11"/>
  <c r="J131" i="11"/>
  <c r="J130" i="11"/>
  <c r="J129" i="11"/>
  <c r="K7" i="11"/>
  <c r="K6" i="11"/>
  <c r="K5" i="11"/>
  <c r="J7" i="11"/>
  <c r="J6" i="11"/>
  <c r="J5" i="11"/>
  <c r="O1121" i="30"/>
  <c r="O997" i="30"/>
  <c r="O873" i="30"/>
  <c r="O749" i="30"/>
  <c r="O625" i="30"/>
  <c r="O501" i="30"/>
  <c r="O377" i="30"/>
  <c r="O129" i="30"/>
  <c r="P129" i="30" s="1"/>
  <c r="I129" i="30" s="1"/>
  <c r="O997" i="29"/>
  <c r="O1121" i="29"/>
  <c r="O873" i="29"/>
  <c r="O749" i="29"/>
  <c r="O625" i="29"/>
  <c r="O501" i="29"/>
  <c r="O377" i="29"/>
  <c r="O253" i="29"/>
  <c r="J916" i="34"/>
  <c r="J915" i="34"/>
  <c r="J914" i="34"/>
  <c r="J913" i="34"/>
  <c r="J912" i="34"/>
  <c r="J911" i="34"/>
  <c r="J910" i="34"/>
  <c r="J909" i="34"/>
  <c r="J908" i="34"/>
  <c r="J907" i="34"/>
  <c r="J906" i="34"/>
  <c r="J905" i="34"/>
  <c r="J904" i="34"/>
  <c r="J903" i="34"/>
  <c r="J902" i="34"/>
  <c r="J901" i="34"/>
  <c r="J900" i="34"/>
  <c r="J899" i="34"/>
  <c r="J898" i="34"/>
  <c r="J897" i="34"/>
  <c r="J896" i="34"/>
  <c r="J895" i="34"/>
  <c r="J894" i="34"/>
  <c r="J893" i="34"/>
  <c r="J892" i="34"/>
  <c r="J891" i="34"/>
  <c r="J890" i="34"/>
  <c r="J889" i="34"/>
  <c r="J888" i="34"/>
  <c r="J887" i="34"/>
  <c r="J886" i="34"/>
  <c r="J885" i="34"/>
  <c r="J884" i="34"/>
  <c r="J883" i="34"/>
  <c r="J882" i="34"/>
  <c r="J881" i="34"/>
  <c r="J880" i="34"/>
  <c r="K879" i="34"/>
  <c r="J879" i="34"/>
  <c r="K878" i="34"/>
  <c r="J878" i="34"/>
  <c r="K877" i="34"/>
  <c r="J877" i="34"/>
  <c r="J792" i="34"/>
  <c r="J791" i="34"/>
  <c r="J790" i="34"/>
  <c r="J789" i="34"/>
  <c r="J788" i="34"/>
  <c r="J787" i="34"/>
  <c r="J786" i="34"/>
  <c r="J785" i="34"/>
  <c r="J784" i="34"/>
  <c r="J783" i="34"/>
  <c r="J782" i="34"/>
  <c r="J781" i="34"/>
  <c r="J780" i="34"/>
  <c r="J779" i="34"/>
  <c r="J778" i="34"/>
  <c r="J777" i="34"/>
  <c r="J776" i="34"/>
  <c r="J775" i="34"/>
  <c r="J774" i="34"/>
  <c r="J773" i="34"/>
  <c r="J772" i="34"/>
  <c r="J771" i="34"/>
  <c r="J770" i="34"/>
  <c r="J769" i="34"/>
  <c r="J768" i="34"/>
  <c r="J767" i="34"/>
  <c r="J766" i="34"/>
  <c r="J765" i="34"/>
  <c r="J764" i="34"/>
  <c r="J763" i="34"/>
  <c r="J762" i="34"/>
  <c r="J761" i="34"/>
  <c r="J760" i="34"/>
  <c r="J759" i="34"/>
  <c r="J758" i="34"/>
  <c r="J757" i="34"/>
  <c r="J756" i="34"/>
  <c r="K755" i="34"/>
  <c r="J755" i="34"/>
  <c r="K754" i="34"/>
  <c r="J754" i="34"/>
  <c r="K753" i="34"/>
  <c r="J753" i="34"/>
  <c r="K752" i="34"/>
  <c r="J752" i="34"/>
  <c r="J668" i="34"/>
  <c r="J667" i="34"/>
  <c r="J666" i="34"/>
  <c r="J665" i="34"/>
  <c r="J664" i="34"/>
  <c r="J663" i="34"/>
  <c r="J662" i="34"/>
  <c r="J661" i="34"/>
  <c r="J660" i="34"/>
  <c r="J659" i="34"/>
  <c r="J658" i="34"/>
  <c r="J657" i="34"/>
  <c r="J656" i="34"/>
  <c r="J655" i="34"/>
  <c r="J654" i="34"/>
  <c r="J653" i="34"/>
  <c r="J652" i="34"/>
  <c r="J651" i="34"/>
  <c r="J650" i="34"/>
  <c r="J649" i="34"/>
  <c r="J648" i="34"/>
  <c r="J647" i="34"/>
  <c r="J646" i="34"/>
  <c r="J645" i="34"/>
  <c r="J644" i="34"/>
  <c r="J643" i="34"/>
  <c r="J642" i="34"/>
  <c r="J641" i="34"/>
  <c r="J640" i="34"/>
  <c r="J639" i="34"/>
  <c r="J638" i="34"/>
  <c r="J637" i="34"/>
  <c r="J636" i="34"/>
  <c r="J635" i="34"/>
  <c r="J634" i="34"/>
  <c r="J633" i="34"/>
  <c r="J632" i="34"/>
  <c r="K631" i="34"/>
  <c r="J631" i="34"/>
  <c r="K630" i="34"/>
  <c r="J630" i="34"/>
  <c r="K629" i="34"/>
  <c r="J629" i="34"/>
  <c r="K628" i="34"/>
  <c r="J628" i="34"/>
  <c r="J544" i="34"/>
  <c r="J543" i="34"/>
  <c r="J542" i="34"/>
  <c r="J541" i="34"/>
  <c r="J540" i="34"/>
  <c r="J539" i="34"/>
  <c r="J538" i="34"/>
  <c r="J537" i="34"/>
  <c r="J536" i="34"/>
  <c r="J535" i="34"/>
  <c r="J534" i="34"/>
  <c r="J533" i="34"/>
  <c r="J532" i="34"/>
  <c r="J531" i="34"/>
  <c r="J530" i="34"/>
  <c r="J529" i="34"/>
  <c r="J528" i="34"/>
  <c r="J527" i="34"/>
  <c r="J526" i="34"/>
  <c r="J525" i="34"/>
  <c r="J524" i="34"/>
  <c r="J523" i="34"/>
  <c r="J522" i="34"/>
  <c r="J521" i="34"/>
  <c r="J520" i="34"/>
  <c r="J519" i="34"/>
  <c r="J518" i="34"/>
  <c r="J517" i="34"/>
  <c r="J516" i="34"/>
  <c r="J515" i="34"/>
  <c r="J514" i="34"/>
  <c r="J513" i="34"/>
  <c r="J512" i="34"/>
  <c r="J511" i="34"/>
  <c r="J510" i="34"/>
  <c r="J509" i="34"/>
  <c r="J508" i="34"/>
  <c r="K507" i="34"/>
  <c r="J507" i="34"/>
  <c r="K506" i="34"/>
  <c r="J506" i="34"/>
  <c r="K505" i="34"/>
  <c r="J505" i="34"/>
  <c r="K504" i="34"/>
  <c r="J504" i="34"/>
  <c r="J420" i="34"/>
  <c r="J419" i="34"/>
  <c r="J418" i="34"/>
  <c r="J417" i="34"/>
  <c r="J416" i="34"/>
  <c r="J415" i="34"/>
  <c r="J414" i="34"/>
  <c r="J413" i="34"/>
  <c r="J412" i="34"/>
  <c r="J411" i="34"/>
  <c r="J410" i="34"/>
  <c r="J409" i="34"/>
  <c r="J408" i="34"/>
  <c r="J407" i="34"/>
  <c r="J406" i="34"/>
  <c r="J405" i="34"/>
  <c r="J404" i="34"/>
  <c r="J403" i="34"/>
  <c r="J402" i="34"/>
  <c r="J401" i="34"/>
  <c r="J400" i="34"/>
  <c r="J399" i="34"/>
  <c r="J398" i="34"/>
  <c r="J397" i="34"/>
  <c r="J396" i="34"/>
  <c r="J395" i="34"/>
  <c r="J394" i="34"/>
  <c r="J393" i="34"/>
  <c r="J392" i="34"/>
  <c r="J391" i="34"/>
  <c r="J390" i="34"/>
  <c r="J389" i="34"/>
  <c r="J388" i="34"/>
  <c r="J387" i="34"/>
  <c r="J386" i="34"/>
  <c r="J385" i="34"/>
  <c r="J384" i="34"/>
  <c r="K383" i="34"/>
  <c r="J383" i="34"/>
  <c r="K382" i="34"/>
  <c r="J382" i="34"/>
  <c r="J296" i="34"/>
  <c r="J295" i="34"/>
  <c r="J294" i="34"/>
  <c r="J293" i="34"/>
  <c r="J292" i="34"/>
  <c r="J291" i="34"/>
  <c r="J290" i="34"/>
  <c r="J289" i="34"/>
  <c r="J288" i="34"/>
  <c r="J287" i="34"/>
  <c r="J286" i="34"/>
  <c r="J285" i="34"/>
  <c r="J284" i="34"/>
  <c r="J283" i="34"/>
  <c r="J282" i="34"/>
  <c r="J281" i="34"/>
  <c r="J280" i="34"/>
  <c r="J279" i="34"/>
  <c r="J278" i="34"/>
  <c r="J277" i="34"/>
  <c r="J276" i="34"/>
  <c r="J275" i="34"/>
  <c r="J274" i="34"/>
  <c r="J273" i="34"/>
  <c r="J272" i="34"/>
  <c r="J271" i="34"/>
  <c r="J270" i="34"/>
  <c r="J269" i="34"/>
  <c r="J268" i="34"/>
  <c r="J267" i="34"/>
  <c r="J266" i="34"/>
  <c r="J265" i="34"/>
  <c r="J264" i="34"/>
  <c r="J263" i="34"/>
  <c r="J262" i="34"/>
  <c r="J261" i="34"/>
  <c r="J260" i="34"/>
  <c r="K259" i="34"/>
  <c r="J259" i="34"/>
  <c r="K258" i="34"/>
  <c r="J258" i="34"/>
  <c r="K257" i="34"/>
  <c r="J257" i="34"/>
  <c r="J172" i="34"/>
  <c r="J171" i="34"/>
  <c r="J170" i="34"/>
  <c r="J169" i="34"/>
  <c r="J168" i="34"/>
  <c r="J167" i="34"/>
  <c r="J166" i="34"/>
  <c r="J165" i="34"/>
  <c r="J164" i="34"/>
  <c r="J163" i="34"/>
  <c r="J162" i="34"/>
  <c r="J161" i="34"/>
  <c r="J160" i="34"/>
  <c r="J159" i="34"/>
  <c r="J158" i="34"/>
  <c r="J157" i="34"/>
  <c r="J156" i="34"/>
  <c r="J155" i="34"/>
  <c r="J154" i="34"/>
  <c r="J153" i="34"/>
  <c r="J152" i="34"/>
  <c r="J151" i="34"/>
  <c r="J150" i="34"/>
  <c r="J149" i="34"/>
  <c r="J148" i="34"/>
  <c r="J147" i="34"/>
  <c r="J146" i="34"/>
  <c r="J145" i="34"/>
  <c r="J144" i="34"/>
  <c r="J143" i="34"/>
  <c r="J142" i="34"/>
  <c r="J141" i="34"/>
  <c r="J140" i="34"/>
  <c r="J139" i="34"/>
  <c r="J138" i="34"/>
  <c r="J137" i="34"/>
  <c r="J136" i="34"/>
  <c r="K135" i="34"/>
  <c r="J135" i="34"/>
  <c r="K134" i="34"/>
  <c r="J134" i="34"/>
  <c r="K133" i="34"/>
  <c r="J133" i="34"/>
  <c r="K132" i="34"/>
  <c r="J132" i="34"/>
  <c r="J544" i="31"/>
  <c r="J543" i="31"/>
  <c r="J542" i="31"/>
  <c r="J541" i="31"/>
  <c r="J540" i="31"/>
  <c r="J539" i="31"/>
  <c r="J538" i="31"/>
  <c r="J537" i="31"/>
  <c r="J536" i="31"/>
  <c r="J535" i="31"/>
  <c r="J534" i="31"/>
  <c r="J533" i="31"/>
  <c r="J532" i="31"/>
  <c r="J531" i="31"/>
  <c r="J530" i="31"/>
  <c r="J529" i="31"/>
  <c r="J528" i="31"/>
  <c r="J527" i="31"/>
  <c r="J526" i="31"/>
  <c r="J525" i="31"/>
  <c r="J524" i="31"/>
  <c r="J523" i="31"/>
  <c r="J522" i="31"/>
  <c r="J521" i="31"/>
  <c r="J520" i="31"/>
  <c r="J519" i="31"/>
  <c r="J518" i="31"/>
  <c r="J517" i="31"/>
  <c r="J516" i="31"/>
  <c r="J515" i="31"/>
  <c r="J514" i="31"/>
  <c r="J513" i="31"/>
  <c r="J512" i="31"/>
  <c r="J511" i="31"/>
  <c r="J510" i="31"/>
  <c r="J509" i="31"/>
  <c r="J508" i="31"/>
  <c r="K507" i="31"/>
  <c r="J507" i="31"/>
  <c r="K506" i="31"/>
  <c r="J506" i="31"/>
  <c r="K505" i="31"/>
  <c r="J505" i="31"/>
  <c r="K504" i="31"/>
  <c r="J504" i="31"/>
  <c r="K503" i="31"/>
  <c r="J503" i="31"/>
  <c r="J916" i="31"/>
  <c r="J915" i="31"/>
  <c r="J914" i="31"/>
  <c r="J913" i="31"/>
  <c r="J912" i="31"/>
  <c r="J911" i="31"/>
  <c r="J910" i="31"/>
  <c r="J909" i="31"/>
  <c r="J908" i="31"/>
  <c r="J907" i="31"/>
  <c r="J906" i="31"/>
  <c r="J905" i="31"/>
  <c r="J904" i="31"/>
  <c r="J903" i="31"/>
  <c r="J902" i="31"/>
  <c r="J901" i="31"/>
  <c r="J900" i="31"/>
  <c r="J899" i="31"/>
  <c r="J898" i="31"/>
  <c r="J897" i="31"/>
  <c r="J896" i="31"/>
  <c r="J895" i="31"/>
  <c r="J894" i="31"/>
  <c r="J893" i="31"/>
  <c r="J892" i="31"/>
  <c r="J891" i="31"/>
  <c r="J890" i="31"/>
  <c r="J889" i="31"/>
  <c r="J888" i="31"/>
  <c r="J887" i="31"/>
  <c r="J886" i="31"/>
  <c r="J885" i="31"/>
  <c r="J884" i="31"/>
  <c r="J883" i="31"/>
  <c r="J882" i="31"/>
  <c r="J881" i="31"/>
  <c r="J880" i="31"/>
  <c r="K879" i="31"/>
  <c r="J879" i="31"/>
  <c r="K878" i="31"/>
  <c r="J878" i="31"/>
  <c r="K877" i="31"/>
  <c r="J877" i="31"/>
  <c r="K876" i="31"/>
  <c r="J876" i="31"/>
  <c r="J792" i="31"/>
  <c r="J791" i="31"/>
  <c r="J790" i="31"/>
  <c r="J789" i="31"/>
  <c r="J788" i="31"/>
  <c r="J787" i="31"/>
  <c r="J786" i="31"/>
  <c r="J785" i="31"/>
  <c r="J784" i="31"/>
  <c r="J783" i="31"/>
  <c r="J782" i="31"/>
  <c r="J781" i="31"/>
  <c r="J780" i="31"/>
  <c r="J779" i="31"/>
  <c r="J778" i="31"/>
  <c r="J777" i="31"/>
  <c r="J776" i="31"/>
  <c r="J775" i="31"/>
  <c r="J774" i="31"/>
  <c r="J773" i="31"/>
  <c r="J772" i="31"/>
  <c r="J771" i="31"/>
  <c r="J770" i="31"/>
  <c r="J769" i="31"/>
  <c r="J768" i="31"/>
  <c r="J767" i="31"/>
  <c r="J766" i="31"/>
  <c r="J765" i="31"/>
  <c r="J764" i="31"/>
  <c r="J763" i="31"/>
  <c r="J762" i="31"/>
  <c r="J761" i="31"/>
  <c r="J760" i="31"/>
  <c r="J759" i="31"/>
  <c r="J758" i="31"/>
  <c r="J757" i="31"/>
  <c r="J756" i="31"/>
  <c r="K755" i="31"/>
  <c r="J755" i="31"/>
  <c r="K754" i="31"/>
  <c r="J754" i="31"/>
  <c r="J668" i="31"/>
  <c r="J667" i="31"/>
  <c r="J666" i="31"/>
  <c r="J665" i="31"/>
  <c r="J664" i="31"/>
  <c r="J663" i="31"/>
  <c r="J662" i="31"/>
  <c r="J661" i="31"/>
  <c r="J660" i="31"/>
  <c r="J659" i="31"/>
  <c r="J658" i="31"/>
  <c r="J657" i="31"/>
  <c r="J656" i="31"/>
  <c r="J655" i="31"/>
  <c r="J654" i="31"/>
  <c r="J653" i="31"/>
  <c r="J652" i="31"/>
  <c r="J651" i="31"/>
  <c r="J650" i="31"/>
  <c r="J649" i="31"/>
  <c r="J648" i="31"/>
  <c r="J647" i="31"/>
  <c r="J646" i="31"/>
  <c r="J645" i="31"/>
  <c r="J644" i="31"/>
  <c r="J643" i="31"/>
  <c r="J642" i="31"/>
  <c r="J641" i="31"/>
  <c r="J640" i="31"/>
  <c r="J639" i="31"/>
  <c r="J638" i="31"/>
  <c r="J637" i="31"/>
  <c r="J636" i="31"/>
  <c r="J635" i="31"/>
  <c r="J634" i="31"/>
  <c r="J633" i="31"/>
  <c r="J632" i="31"/>
  <c r="K631" i="31"/>
  <c r="J631" i="31"/>
  <c r="K630" i="31"/>
  <c r="J630" i="31"/>
  <c r="K629" i="31"/>
  <c r="J629" i="31"/>
  <c r="K628" i="31"/>
  <c r="J628" i="31"/>
  <c r="J420" i="31"/>
  <c r="J419" i="31"/>
  <c r="J418" i="31"/>
  <c r="J417" i="31"/>
  <c r="J416" i="31"/>
  <c r="J415" i="31"/>
  <c r="J414" i="31"/>
  <c r="J413" i="31"/>
  <c r="J412" i="31"/>
  <c r="J411" i="31"/>
  <c r="J410" i="31"/>
  <c r="J409" i="31"/>
  <c r="J408" i="31"/>
  <c r="J407" i="31"/>
  <c r="J406" i="31"/>
  <c r="J405" i="31"/>
  <c r="J404" i="31"/>
  <c r="J403" i="31"/>
  <c r="J402" i="31"/>
  <c r="J401" i="31"/>
  <c r="J400" i="31"/>
  <c r="J399" i="31"/>
  <c r="J398" i="31"/>
  <c r="J397" i="31"/>
  <c r="J396" i="31"/>
  <c r="J395" i="31"/>
  <c r="J394" i="31"/>
  <c r="J393" i="31"/>
  <c r="J392" i="31"/>
  <c r="J391" i="31"/>
  <c r="J390" i="31"/>
  <c r="J389" i="31"/>
  <c r="J388" i="31"/>
  <c r="J387" i="31"/>
  <c r="J386" i="31"/>
  <c r="J385" i="31"/>
  <c r="J384" i="31"/>
  <c r="K383" i="31"/>
  <c r="J383" i="31"/>
  <c r="K382" i="31"/>
  <c r="J382" i="31"/>
  <c r="K381" i="31"/>
  <c r="J381" i="31"/>
  <c r="K380" i="31"/>
  <c r="J380" i="31"/>
  <c r="J379"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K259" i="31"/>
  <c r="J259" i="31"/>
  <c r="K258" i="31"/>
  <c r="J258" i="31"/>
  <c r="K257" i="31"/>
  <c r="J257" i="31"/>
  <c r="K256" i="31"/>
  <c r="J256"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K135" i="31"/>
  <c r="J135" i="31"/>
  <c r="K134" i="31"/>
  <c r="J134" i="31"/>
  <c r="K133" i="31"/>
  <c r="J133"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916" i="30"/>
  <c r="J915" i="30"/>
  <c r="J914" i="30"/>
  <c r="J913" i="30"/>
  <c r="J912" i="30"/>
  <c r="J911" i="30"/>
  <c r="J910" i="30"/>
  <c r="J909" i="30"/>
  <c r="J908" i="30"/>
  <c r="J907" i="30"/>
  <c r="J906" i="30"/>
  <c r="J905" i="30"/>
  <c r="J904" i="30"/>
  <c r="J903" i="30"/>
  <c r="J902" i="30"/>
  <c r="J901" i="30"/>
  <c r="J900" i="30"/>
  <c r="J899" i="30"/>
  <c r="J898" i="30"/>
  <c r="J897" i="30"/>
  <c r="J896" i="30"/>
  <c r="J895" i="30"/>
  <c r="J894" i="30"/>
  <c r="J893" i="30"/>
  <c r="J892" i="30"/>
  <c r="J891" i="30"/>
  <c r="J890" i="30"/>
  <c r="J889" i="30"/>
  <c r="J888" i="30"/>
  <c r="J887" i="30"/>
  <c r="J886" i="30"/>
  <c r="J885" i="30"/>
  <c r="J884" i="30"/>
  <c r="J883" i="30"/>
  <c r="J882" i="30"/>
  <c r="J881" i="30"/>
  <c r="J880" i="30"/>
  <c r="K879" i="30"/>
  <c r="J879" i="30"/>
  <c r="K878" i="30"/>
  <c r="J878" i="30"/>
  <c r="J877" i="30"/>
  <c r="J876" i="30"/>
  <c r="J792" i="30"/>
  <c r="J791" i="30"/>
  <c r="J790" i="30"/>
  <c r="J789" i="30"/>
  <c r="J788" i="30"/>
  <c r="J787" i="30"/>
  <c r="J786" i="30"/>
  <c r="J785" i="30"/>
  <c r="J784" i="30"/>
  <c r="J783" i="30"/>
  <c r="J782" i="30"/>
  <c r="J781" i="30"/>
  <c r="J780" i="30"/>
  <c r="J779" i="30"/>
  <c r="J778" i="30"/>
  <c r="J777" i="30"/>
  <c r="J776" i="30"/>
  <c r="J775" i="30"/>
  <c r="J774" i="30"/>
  <c r="J773" i="30"/>
  <c r="J772" i="30"/>
  <c r="J771" i="30"/>
  <c r="J770" i="30"/>
  <c r="J769" i="30"/>
  <c r="J768" i="30"/>
  <c r="J767" i="30"/>
  <c r="J766" i="30"/>
  <c r="J765" i="30"/>
  <c r="J764" i="30"/>
  <c r="J763" i="30"/>
  <c r="J762" i="30"/>
  <c r="J761" i="30"/>
  <c r="J760" i="30"/>
  <c r="J759" i="30"/>
  <c r="J758" i="30"/>
  <c r="J757" i="30"/>
  <c r="J756" i="30"/>
  <c r="J755" i="30"/>
  <c r="J754" i="30"/>
  <c r="J753" i="30"/>
  <c r="J668" i="30"/>
  <c r="J667" i="30"/>
  <c r="J666" i="30"/>
  <c r="J665" i="30"/>
  <c r="J664" i="30"/>
  <c r="J663" i="30"/>
  <c r="J662" i="30"/>
  <c r="J661" i="30"/>
  <c r="J660" i="30"/>
  <c r="J659" i="30"/>
  <c r="J658" i="30"/>
  <c r="J657" i="30"/>
  <c r="J656" i="30"/>
  <c r="J655" i="30"/>
  <c r="J654" i="30"/>
  <c r="J653" i="30"/>
  <c r="J652" i="30"/>
  <c r="J651" i="30"/>
  <c r="J650" i="30"/>
  <c r="J649" i="30"/>
  <c r="J648" i="30"/>
  <c r="J647" i="30"/>
  <c r="J646" i="30"/>
  <c r="J645" i="30"/>
  <c r="J644" i="30"/>
  <c r="J643" i="30"/>
  <c r="J642" i="30"/>
  <c r="J641" i="30"/>
  <c r="J640" i="30"/>
  <c r="J639" i="30"/>
  <c r="J638" i="30"/>
  <c r="J637" i="30"/>
  <c r="J636" i="30"/>
  <c r="J635" i="30"/>
  <c r="J634" i="30"/>
  <c r="J633" i="30"/>
  <c r="J632" i="30"/>
  <c r="K631" i="30"/>
  <c r="J631" i="30"/>
  <c r="K630" i="30"/>
  <c r="J630" i="30"/>
  <c r="K629" i="30"/>
  <c r="J629" i="30"/>
  <c r="J544" i="30"/>
  <c r="J543" i="30"/>
  <c r="J542" i="30"/>
  <c r="J541" i="30"/>
  <c r="J540" i="30"/>
  <c r="J539" i="30"/>
  <c r="J538" i="30"/>
  <c r="J537" i="30"/>
  <c r="J536" i="30"/>
  <c r="J535" i="30"/>
  <c r="J534" i="30"/>
  <c r="J533" i="30"/>
  <c r="J532" i="30"/>
  <c r="J531" i="30"/>
  <c r="J530" i="30"/>
  <c r="J529" i="30"/>
  <c r="J528" i="30"/>
  <c r="J527" i="30"/>
  <c r="J526" i="30"/>
  <c r="J525" i="30"/>
  <c r="J524" i="30"/>
  <c r="J523" i="30"/>
  <c r="J522" i="30"/>
  <c r="J521" i="30"/>
  <c r="J520" i="30"/>
  <c r="J519" i="30"/>
  <c r="J518" i="30"/>
  <c r="J517" i="30"/>
  <c r="J516" i="30"/>
  <c r="J515" i="30"/>
  <c r="J514" i="30"/>
  <c r="J513" i="30"/>
  <c r="J512" i="30"/>
  <c r="J511" i="30"/>
  <c r="J510" i="30"/>
  <c r="J509" i="30"/>
  <c r="J508" i="30"/>
  <c r="K507" i="30"/>
  <c r="J507" i="30"/>
  <c r="K506" i="30"/>
  <c r="J506" i="30"/>
  <c r="K505" i="30"/>
  <c r="J505" i="30"/>
  <c r="J420" i="30"/>
  <c r="J419" i="30"/>
  <c r="J418" i="30"/>
  <c r="J417" i="30"/>
  <c r="J416" i="30"/>
  <c r="J415" i="30"/>
  <c r="J414" i="30"/>
  <c r="J413" i="30"/>
  <c r="J412" i="30"/>
  <c r="J411" i="30"/>
  <c r="J410" i="30"/>
  <c r="J409" i="30"/>
  <c r="J408" i="30"/>
  <c r="J407" i="30"/>
  <c r="J406" i="30"/>
  <c r="J405" i="30"/>
  <c r="J404" i="30"/>
  <c r="J403" i="30"/>
  <c r="J402" i="30"/>
  <c r="J401" i="30"/>
  <c r="J400" i="30"/>
  <c r="J399" i="30"/>
  <c r="J398" i="30"/>
  <c r="J397" i="30"/>
  <c r="J396" i="30"/>
  <c r="J395" i="30"/>
  <c r="J394" i="30"/>
  <c r="J393" i="30"/>
  <c r="J392" i="30"/>
  <c r="J391" i="30"/>
  <c r="J390" i="30"/>
  <c r="J389" i="30"/>
  <c r="J388" i="30"/>
  <c r="J296" i="30"/>
  <c r="J295" i="30"/>
  <c r="J294" i="30"/>
  <c r="J293" i="30"/>
  <c r="J292" i="30"/>
  <c r="J291" i="30"/>
  <c r="J290" i="30"/>
  <c r="J289" i="30"/>
  <c r="J288" i="30"/>
  <c r="J287" i="30"/>
  <c r="J286" i="30"/>
  <c r="J285" i="30"/>
  <c r="J284" i="30"/>
  <c r="J283" i="30"/>
  <c r="J282" i="30"/>
  <c r="J281" i="30"/>
  <c r="J280" i="30"/>
  <c r="J279" i="30"/>
  <c r="J278" i="30"/>
  <c r="J277" i="30"/>
  <c r="J276" i="30"/>
  <c r="J275" i="30"/>
  <c r="J274" i="30"/>
  <c r="J273" i="30"/>
  <c r="J272" i="30"/>
  <c r="J271" i="30"/>
  <c r="J270"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J148" i="30"/>
  <c r="J147" i="30"/>
  <c r="J146" i="30"/>
  <c r="J145" i="30"/>
  <c r="J144" i="30"/>
  <c r="J143" i="30"/>
  <c r="J142" i="30"/>
  <c r="J141" i="30"/>
  <c r="J140" i="30"/>
  <c r="J139" i="30"/>
  <c r="J138" i="30"/>
  <c r="J137" i="30"/>
  <c r="J136" i="30"/>
  <c r="K135" i="30"/>
  <c r="J135" i="30"/>
  <c r="K134" i="30"/>
  <c r="J134"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916" i="29"/>
  <c r="J915" i="29"/>
  <c r="J914" i="29"/>
  <c r="J913" i="29"/>
  <c r="J912" i="29"/>
  <c r="J911" i="29"/>
  <c r="J910" i="29"/>
  <c r="J909" i="29"/>
  <c r="J908" i="29"/>
  <c r="J907" i="29"/>
  <c r="J906" i="29"/>
  <c r="J905" i="29"/>
  <c r="J904" i="29"/>
  <c r="J903" i="29"/>
  <c r="J902" i="29"/>
  <c r="J901" i="29"/>
  <c r="J900" i="29"/>
  <c r="J899" i="29"/>
  <c r="J898" i="29"/>
  <c r="J897" i="29"/>
  <c r="J896" i="29"/>
  <c r="J895" i="29"/>
  <c r="J894" i="29"/>
  <c r="J893" i="29"/>
  <c r="J892" i="29"/>
  <c r="J891" i="29"/>
  <c r="J890" i="29"/>
  <c r="J889" i="29"/>
  <c r="J888" i="29"/>
  <c r="J887" i="29"/>
  <c r="J886" i="29"/>
  <c r="J885" i="29"/>
  <c r="J884" i="29"/>
  <c r="J883" i="29"/>
  <c r="J882" i="29"/>
  <c r="J881" i="29"/>
  <c r="J880" i="29"/>
  <c r="J792" i="29"/>
  <c r="J791" i="29"/>
  <c r="J790" i="29"/>
  <c r="J789" i="29"/>
  <c r="J788" i="29"/>
  <c r="J787" i="29"/>
  <c r="J786" i="29"/>
  <c r="J785" i="29"/>
  <c r="J784" i="29"/>
  <c r="J783" i="29"/>
  <c r="J782" i="29"/>
  <c r="J781" i="29"/>
  <c r="J780" i="29"/>
  <c r="J779" i="29"/>
  <c r="J778" i="29"/>
  <c r="J777" i="29"/>
  <c r="J776" i="29"/>
  <c r="J775" i="29"/>
  <c r="J774" i="29"/>
  <c r="J773" i="29"/>
  <c r="J772" i="29"/>
  <c r="J771" i="29"/>
  <c r="J770" i="29"/>
  <c r="J769" i="29"/>
  <c r="J768" i="29"/>
  <c r="J767" i="29"/>
  <c r="J766" i="29"/>
  <c r="J765" i="29"/>
  <c r="J764" i="29"/>
  <c r="J763" i="29"/>
  <c r="J762" i="29"/>
  <c r="J761" i="29"/>
  <c r="J760"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J634" i="29"/>
  <c r="J633" i="29"/>
  <c r="J632" i="29"/>
  <c r="K631" i="29"/>
  <c r="J631" i="29"/>
  <c r="K630" i="29"/>
  <c r="J630" i="29"/>
  <c r="K629" i="29"/>
  <c r="J629" i="29"/>
  <c r="K628" i="29"/>
  <c r="J628" i="29"/>
  <c r="J544" i="29"/>
  <c r="J543" i="29"/>
  <c r="J542" i="29"/>
  <c r="J541" i="29"/>
  <c r="J540" i="29"/>
  <c r="J539" i="29"/>
  <c r="J538" i="29"/>
  <c r="J537" i="29"/>
  <c r="J536" i="29"/>
  <c r="J535" i="29"/>
  <c r="J534" i="29"/>
  <c r="J533" i="29"/>
  <c r="J532" i="29"/>
  <c r="J531" i="29"/>
  <c r="J530" i="29"/>
  <c r="J529" i="29"/>
  <c r="J528" i="29"/>
  <c r="J527" i="29"/>
  <c r="J526" i="29"/>
  <c r="J525" i="29"/>
  <c r="J524" i="29"/>
  <c r="J523" i="29"/>
  <c r="J522" i="29"/>
  <c r="J521" i="29"/>
  <c r="J520" i="29"/>
  <c r="J519" i="29"/>
  <c r="J518" i="29"/>
  <c r="J517" i="29"/>
  <c r="J516" i="29"/>
  <c r="J515" i="29"/>
  <c r="J514" i="29"/>
  <c r="J513" i="29"/>
  <c r="J512" i="29"/>
  <c r="J511" i="29"/>
  <c r="J510" i="29"/>
  <c r="J509" i="29"/>
  <c r="J508" i="29"/>
  <c r="K507" i="29"/>
  <c r="J507" i="29"/>
  <c r="K506" i="29"/>
  <c r="J506" i="29"/>
  <c r="K505" i="29"/>
  <c r="J505" i="29"/>
  <c r="K504" i="29"/>
  <c r="J504" i="29"/>
  <c r="K503" i="29"/>
  <c r="J503"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K383" i="29"/>
  <c r="J383" i="29"/>
  <c r="K382" i="29"/>
  <c r="J382" i="29"/>
  <c r="K381" i="29"/>
  <c r="J381" i="29"/>
  <c r="J296" i="29"/>
  <c r="J295" i="29"/>
  <c r="J294" i="29"/>
  <c r="J293" i="29"/>
  <c r="J292" i="29"/>
  <c r="J291" i="29"/>
  <c r="J290" i="29"/>
  <c r="J289" i="29"/>
  <c r="J288" i="29"/>
  <c r="J287" i="29"/>
  <c r="J286" i="29"/>
  <c r="J285" i="29"/>
  <c r="J284" i="29"/>
  <c r="J283" i="29"/>
  <c r="J282" i="29"/>
  <c r="J281" i="29"/>
  <c r="J280" i="29"/>
  <c r="J279" i="29"/>
  <c r="J278" i="29"/>
  <c r="J277" i="29"/>
  <c r="J276" i="29"/>
  <c r="J275" i="29"/>
  <c r="J274" i="29"/>
  <c r="J273" i="29"/>
  <c r="J272" i="29"/>
  <c r="J271" i="29"/>
  <c r="J270" i="29"/>
  <c r="J269" i="29"/>
  <c r="J268" i="29"/>
  <c r="J267" i="29"/>
  <c r="J266" i="29"/>
  <c r="J265" i="29"/>
  <c r="J264" i="29"/>
  <c r="J263" i="29"/>
  <c r="J262" i="29"/>
  <c r="J261" i="29"/>
  <c r="J260" i="29"/>
  <c r="K259" i="29"/>
  <c r="J259" i="29"/>
  <c r="K258" i="29"/>
  <c r="J258"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K135" i="29"/>
  <c r="J135" i="29"/>
  <c r="K134" i="29"/>
  <c r="J134" i="29"/>
  <c r="K133" i="29"/>
  <c r="J133"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72" i="24"/>
  <c r="J171" i="24"/>
  <c r="J170" i="24"/>
  <c r="J169" i="24"/>
  <c r="J168" i="24"/>
  <c r="J167" i="24"/>
  <c r="J166" i="24"/>
  <c r="J164" i="24"/>
  <c r="J163" i="24"/>
  <c r="J162" i="24"/>
  <c r="J161" i="24"/>
  <c r="J160" i="24"/>
  <c r="J159" i="24"/>
  <c r="J158" i="24"/>
  <c r="J156" i="24"/>
  <c r="J155" i="24"/>
  <c r="J154" i="24"/>
  <c r="J153" i="24"/>
  <c r="J152" i="24"/>
  <c r="J151" i="24"/>
  <c r="J150" i="24"/>
  <c r="J148" i="24"/>
  <c r="J147" i="24"/>
  <c r="J146" i="24"/>
  <c r="J145" i="24"/>
  <c r="J144" i="24"/>
  <c r="J143" i="24"/>
  <c r="J142" i="24"/>
  <c r="J140" i="24"/>
  <c r="J139" i="24"/>
  <c r="J138" i="24"/>
  <c r="J137" i="24"/>
  <c r="J136" i="24"/>
  <c r="K135" i="24"/>
  <c r="J135" i="24"/>
  <c r="K134" i="24"/>
  <c r="J134" i="24"/>
  <c r="K132" i="24"/>
  <c r="J132" i="24"/>
  <c r="K131" i="24"/>
  <c r="J131" i="24"/>
  <c r="J511" i="24"/>
  <c r="J510" i="24"/>
  <c r="J508" i="24"/>
  <c r="K507" i="24"/>
  <c r="J507" i="24"/>
  <c r="K506" i="24"/>
  <c r="J506" i="24"/>
  <c r="K505" i="24"/>
  <c r="J505" i="24"/>
  <c r="K504" i="24"/>
  <c r="J504" i="24"/>
  <c r="K503" i="24"/>
  <c r="J503" i="24"/>
  <c r="J792" i="24"/>
  <c r="J791" i="24"/>
  <c r="J790" i="24"/>
  <c r="J789" i="24"/>
  <c r="J788" i="24"/>
  <c r="J787" i="24"/>
  <c r="J785" i="24"/>
  <c r="J784" i="24"/>
  <c r="J783" i="24"/>
  <c r="J782" i="24"/>
  <c r="J781" i="24"/>
  <c r="J780" i="24"/>
  <c r="J779" i="24"/>
  <c r="J777" i="24"/>
  <c r="J776" i="24"/>
  <c r="J775" i="24"/>
  <c r="J774" i="24"/>
  <c r="J773" i="24"/>
  <c r="J772" i="24"/>
  <c r="J771" i="24"/>
  <c r="J769" i="24"/>
  <c r="J768" i="24"/>
  <c r="J767" i="24"/>
  <c r="J766" i="24"/>
  <c r="J765" i="24"/>
  <c r="J764" i="24"/>
  <c r="J763" i="24"/>
  <c r="J761" i="24"/>
  <c r="J760" i="24"/>
  <c r="J759" i="24"/>
  <c r="J758" i="24"/>
  <c r="J757" i="24"/>
  <c r="J756" i="24"/>
  <c r="K755" i="24"/>
  <c r="J755" i="24"/>
  <c r="K753" i="24"/>
  <c r="J753" i="24"/>
  <c r="K752" i="24"/>
  <c r="J752" i="24"/>
  <c r="K751" i="24"/>
  <c r="J751" i="24"/>
  <c r="J1090" i="24"/>
  <c r="I1090" i="24"/>
  <c r="J1089" i="24"/>
  <c r="J1088" i="24"/>
  <c r="J1087" i="24"/>
  <c r="J1086" i="24"/>
  <c r="I1086" i="24"/>
  <c r="J1085" i="24"/>
  <c r="I1085" i="24"/>
  <c r="J1084" i="24"/>
  <c r="J1083" i="24"/>
  <c r="J1082" i="24"/>
  <c r="J1081" i="24"/>
  <c r="J1080" i="24"/>
  <c r="J1079" i="24"/>
  <c r="I1079" i="24"/>
  <c r="J1078" i="24"/>
  <c r="I1078" i="24"/>
  <c r="J1077" i="24"/>
  <c r="I1077" i="24"/>
  <c r="J1076" i="24"/>
  <c r="J1075" i="24"/>
  <c r="I1075" i="24"/>
  <c r="J1074" i="24"/>
  <c r="J1073" i="24"/>
  <c r="J1072" i="24"/>
  <c r="J1071" i="24"/>
  <c r="I1071" i="24"/>
  <c r="J1070" i="24"/>
  <c r="I1070" i="24"/>
  <c r="J1069" i="24"/>
  <c r="I1069" i="24"/>
  <c r="J1068" i="24"/>
  <c r="J1067" i="24"/>
  <c r="J1066" i="24"/>
  <c r="J1065" i="24"/>
  <c r="J1064" i="24"/>
  <c r="J1063" i="24"/>
  <c r="I1063" i="24"/>
  <c r="J1062" i="24"/>
  <c r="I1062" i="24"/>
  <c r="J1061" i="24"/>
  <c r="I1061" i="24"/>
  <c r="J1060" i="24"/>
  <c r="J1059" i="24"/>
  <c r="J1058" i="24"/>
  <c r="J1057" i="24"/>
  <c r="J1056" i="24"/>
  <c r="J1055" i="24"/>
  <c r="I1055" i="24"/>
  <c r="J1054" i="24"/>
  <c r="I1054" i="24"/>
  <c r="J1053" i="24"/>
  <c r="I1053" i="24"/>
  <c r="J1052" i="24"/>
  <c r="J1051" i="24"/>
  <c r="J1050" i="24"/>
  <c r="J1049" i="24"/>
  <c r="J1048" i="24"/>
  <c r="J1047" i="24"/>
  <c r="I1047" i="24"/>
  <c r="J1046" i="24"/>
  <c r="I1046" i="24"/>
  <c r="J1045" i="24"/>
  <c r="I1045" i="24"/>
  <c r="J1044" i="24"/>
  <c r="J1043" i="24"/>
  <c r="J1042" i="24"/>
  <c r="J1041" i="24"/>
  <c r="J1040" i="24"/>
  <c r="J1039" i="24"/>
  <c r="I1039" i="24"/>
  <c r="J1038" i="24"/>
  <c r="I1038" i="24"/>
  <c r="J1037" i="24"/>
  <c r="I1037" i="24"/>
  <c r="J1036" i="24"/>
  <c r="J1035" i="24"/>
  <c r="J1034" i="24"/>
  <c r="J1033" i="24"/>
  <c r="J1032" i="24"/>
  <c r="J1031" i="24"/>
  <c r="I1031" i="24"/>
  <c r="J1030" i="24"/>
  <c r="I1030" i="24"/>
  <c r="J1029" i="24"/>
  <c r="I1029" i="24"/>
  <c r="J1028" i="24"/>
  <c r="J1027" i="24"/>
  <c r="J1026" i="24"/>
  <c r="J1025" i="24"/>
  <c r="J1024" i="24"/>
  <c r="J1023" i="24"/>
  <c r="I1023" i="24"/>
  <c r="J1022" i="24"/>
  <c r="I1022" i="24"/>
  <c r="J1021" i="24"/>
  <c r="I1021" i="24"/>
  <c r="J1020" i="24"/>
  <c r="J1019" i="24"/>
  <c r="J1018" i="24"/>
  <c r="J1017" i="24"/>
  <c r="J1016" i="24"/>
  <c r="J1015" i="24"/>
  <c r="I1015" i="24"/>
  <c r="J1014" i="24"/>
  <c r="I1014" i="24"/>
  <c r="J1013" i="24"/>
  <c r="I1013" i="24"/>
  <c r="J1012" i="24"/>
  <c r="J1011" i="24"/>
  <c r="J1010" i="24"/>
  <c r="J1009" i="24"/>
  <c r="J1008" i="24"/>
  <c r="J1007" i="24"/>
  <c r="I1007" i="24"/>
  <c r="J1006" i="24"/>
  <c r="I1006" i="24"/>
  <c r="J1005" i="24"/>
  <c r="I1005" i="24"/>
  <c r="J1004" i="24"/>
  <c r="J1003" i="24"/>
  <c r="J1002" i="24"/>
  <c r="J1001" i="24"/>
  <c r="J1000" i="24"/>
  <c r="J916" i="24"/>
  <c r="J915" i="24"/>
  <c r="J914" i="24"/>
  <c r="J913" i="24"/>
  <c r="J912" i="24"/>
  <c r="J911" i="24"/>
  <c r="J910" i="24"/>
  <c r="J909" i="24"/>
  <c r="J908" i="24"/>
  <c r="J907" i="24"/>
  <c r="J906" i="24"/>
  <c r="J905" i="24"/>
  <c r="J904" i="24"/>
  <c r="J903" i="24"/>
  <c r="J902" i="24"/>
  <c r="J901" i="24"/>
  <c r="J900" i="24"/>
  <c r="J899" i="24"/>
  <c r="J898" i="24"/>
  <c r="J897" i="24"/>
  <c r="J896" i="24"/>
  <c r="J895" i="24"/>
  <c r="J894" i="24"/>
  <c r="J893" i="24"/>
  <c r="J892" i="24"/>
  <c r="J891" i="24"/>
  <c r="J890" i="24"/>
  <c r="J889" i="24"/>
  <c r="J888" i="24"/>
  <c r="J887" i="24"/>
  <c r="J886" i="24"/>
  <c r="J885" i="24"/>
  <c r="J884" i="24"/>
  <c r="J883" i="24"/>
  <c r="J882" i="24"/>
  <c r="J881" i="24"/>
  <c r="J880" i="24"/>
  <c r="K879" i="24"/>
  <c r="J879" i="24"/>
  <c r="K878" i="24"/>
  <c r="J878" i="24"/>
  <c r="K877" i="24"/>
  <c r="J877" i="24"/>
  <c r="K876" i="24"/>
  <c r="J876" i="24"/>
  <c r="K875" i="24"/>
  <c r="J875" i="24"/>
  <c r="J668" i="24"/>
  <c r="J667" i="24"/>
  <c r="J666" i="24"/>
  <c r="J665" i="24"/>
  <c r="J664" i="24"/>
  <c r="J663" i="24"/>
  <c r="J661" i="24"/>
  <c r="J660" i="24"/>
  <c r="J659" i="24"/>
  <c r="J658" i="24"/>
  <c r="J657" i="24"/>
  <c r="J656" i="24"/>
  <c r="J655" i="24"/>
  <c r="J653" i="24"/>
  <c r="J652" i="24"/>
  <c r="J651" i="24"/>
  <c r="J650" i="24"/>
  <c r="J649" i="24"/>
  <c r="J648" i="24"/>
  <c r="J647" i="24"/>
  <c r="J645" i="24"/>
  <c r="J644" i="24"/>
  <c r="J643" i="24"/>
  <c r="J642" i="24"/>
  <c r="J641" i="24"/>
  <c r="J640" i="24"/>
  <c r="J639" i="24"/>
  <c r="J637" i="24"/>
  <c r="J636" i="24"/>
  <c r="J635" i="24"/>
  <c r="J634" i="24"/>
  <c r="J633" i="24"/>
  <c r="J632" i="24"/>
  <c r="K631" i="24"/>
  <c r="J631" i="24"/>
  <c r="K629" i="24"/>
  <c r="J629" i="24"/>
  <c r="K628" i="24"/>
  <c r="J628" i="24"/>
  <c r="K627" i="24"/>
  <c r="J627" i="24"/>
  <c r="J544" i="24"/>
  <c r="J543" i="24"/>
  <c r="J542" i="24"/>
  <c r="J540" i="24"/>
  <c r="J539" i="24"/>
  <c r="J538" i="24"/>
  <c r="J537" i="24"/>
  <c r="J536" i="24"/>
  <c r="J535" i="24"/>
  <c r="J534" i="24"/>
  <c r="J533" i="24"/>
  <c r="J532" i="24"/>
  <c r="J531" i="24"/>
  <c r="J530" i="24"/>
  <c r="J529" i="24"/>
  <c r="J528" i="24"/>
  <c r="J527" i="24"/>
  <c r="J526" i="24"/>
  <c r="J524" i="24"/>
  <c r="J523" i="24"/>
  <c r="J522" i="24"/>
  <c r="J521" i="24"/>
  <c r="J520" i="24"/>
  <c r="J519" i="24"/>
  <c r="J518" i="24"/>
  <c r="J517" i="24"/>
  <c r="J516" i="24"/>
  <c r="J515" i="24"/>
  <c r="J514" i="24"/>
  <c r="J513" i="24"/>
  <c r="J420" i="24"/>
  <c r="J419" i="24"/>
  <c r="J417" i="24"/>
  <c r="J416" i="24"/>
  <c r="J415" i="24"/>
  <c r="J414" i="24"/>
  <c r="J413" i="24"/>
  <c r="J412" i="24"/>
  <c r="J411" i="24"/>
  <c r="J409" i="24"/>
  <c r="J408" i="24"/>
  <c r="J407" i="24"/>
  <c r="J406" i="24"/>
  <c r="J405" i="24"/>
  <c r="J404" i="24"/>
  <c r="J403" i="24"/>
  <c r="J401" i="24"/>
  <c r="J400" i="24"/>
  <c r="J399" i="24"/>
  <c r="J398" i="24"/>
  <c r="J397" i="24"/>
  <c r="J396" i="24"/>
  <c r="J395" i="24"/>
  <c r="J393" i="24"/>
  <c r="J392" i="24"/>
  <c r="J391" i="24"/>
  <c r="J390" i="24"/>
  <c r="J389" i="24"/>
  <c r="J388" i="24"/>
  <c r="J387" i="24"/>
  <c r="J385" i="24"/>
  <c r="J384" i="24"/>
  <c r="K383" i="24"/>
  <c r="J383" i="24"/>
  <c r="K382" i="24"/>
  <c r="J382" i="24"/>
  <c r="K381" i="24"/>
  <c r="J381" i="24"/>
  <c r="K380" i="24"/>
  <c r="J380" i="24"/>
  <c r="J296" i="24"/>
  <c r="J295" i="24"/>
  <c r="J293" i="24"/>
  <c r="J292" i="24"/>
  <c r="J291" i="24"/>
  <c r="J290" i="24"/>
  <c r="J289" i="24"/>
  <c r="J288" i="24"/>
  <c r="J287" i="24"/>
  <c r="J285" i="24"/>
  <c r="J284" i="24"/>
  <c r="J283" i="24"/>
  <c r="J282" i="24"/>
  <c r="J281" i="24"/>
  <c r="J280" i="24"/>
  <c r="J279" i="24"/>
  <c r="J277" i="24"/>
  <c r="J276" i="24"/>
  <c r="J275" i="24"/>
  <c r="J274" i="24"/>
  <c r="J273" i="24"/>
  <c r="J272" i="24"/>
  <c r="J271" i="24"/>
  <c r="J269" i="24"/>
  <c r="J268" i="24"/>
  <c r="J267" i="24"/>
  <c r="J266" i="24"/>
  <c r="J265" i="24"/>
  <c r="J264" i="24"/>
  <c r="J263" i="24"/>
  <c r="J261" i="24"/>
  <c r="J260" i="24"/>
  <c r="K259" i="24"/>
  <c r="J259" i="24"/>
  <c r="K258" i="24"/>
  <c r="J258" i="24"/>
  <c r="K257" i="24"/>
  <c r="J257" i="24"/>
  <c r="J256" i="24"/>
  <c r="J48" i="24"/>
  <c r="J47" i="24"/>
  <c r="J46" i="24"/>
  <c r="J45" i="24"/>
  <c r="J44" i="24"/>
  <c r="J43" i="24"/>
  <c r="J42" i="24"/>
  <c r="J40" i="24"/>
  <c r="J39" i="24"/>
  <c r="J38" i="24"/>
  <c r="J37" i="24"/>
  <c r="J36" i="24"/>
  <c r="J35" i="24"/>
  <c r="J34" i="24"/>
  <c r="J32" i="24"/>
  <c r="J31" i="24"/>
  <c r="J30" i="24"/>
  <c r="J29" i="24"/>
  <c r="J28" i="24"/>
  <c r="J27" i="24"/>
  <c r="J26" i="24"/>
  <c r="J24" i="24"/>
  <c r="J23" i="24"/>
  <c r="J22" i="24"/>
  <c r="J21" i="24"/>
  <c r="J20" i="24"/>
  <c r="J19" i="24"/>
  <c r="J18" i="24"/>
  <c r="J16" i="24"/>
  <c r="J916" i="11"/>
  <c r="J915" i="11"/>
  <c r="J914" i="11"/>
  <c r="J913" i="11"/>
  <c r="J912" i="11"/>
  <c r="J911" i="11"/>
  <c r="J910" i="11"/>
  <c r="J909" i="11"/>
  <c r="J908" i="11"/>
  <c r="J907" i="11"/>
  <c r="J906" i="11"/>
  <c r="J905" i="11"/>
  <c r="J904" i="11"/>
  <c r="J903" i="11"/>
  <c r="J902" i="11"/>
  <c r="J901" i="11"/>
  <c r="J900" i="11"/>
  <c r="J899" i="11"/>
  <c r="J898" i="11"/>
  <c r="J897" i="11"/>
  <c r="J896" i="11"/>
  <c r="J895" i="11"/>
  <c r="J894" i="11"/>
  <c r="J893" i="11"/>
  <c r="J892" i="11"/>
  <c r="J891" i="11"/>
  <c r="J890" i="11"/>
  <c r="J889" i="11"/>
  <c r="J888" i="11"/>
  <c r="J887" i="11"/>
  <c r="J886" i="11"/>
  <c r="J885" i="11"/>
  <c r="J884" i="11"/>
  <c r="J883" i="11"/>
  <c r="J882" i="11"/>
  <c r="J881" i="11"/>
  <c r="J880" i="11"/>
  <c r="K879" i="11"/>
  <c r="J879" i="11"/>
  <c r="K878" i="11"/>
  <c r="J878" i="11"/>
  <c r="J792" i="11"/>
  <c r="J791" i="11"/>
  <c r="J790" i="11"/>
  <c r="J789" i="11"/>
  <c r="J788" i="11"/>
  <c r="J787" i="11"/>
  <c r="J786" i="11"/>
  <c r="J785" i="11"/>
  <c r="J784" i="11"/>
  <c r="J783" i="11"/>
  <c r="J782" i="11"/>
  <c r="J781" i="11"/>
  <c r="J780" i="11"/>
  <c r="J779" i="11"/>
  <c r="J778" i="11"/>
  <c r="J777" i="11"/>
  <c r="J776" i="11"/>
  <c r="J775" i="11"/>
  <c r="J774" i="11"/>
  <c r="J773" i="11"/>
  <c r="J772" i="11"/>
  <c r="J771" i="11"/>
  <c r="J770" i="11"/>
  <c r="J769" i="11"/>
  <c r="J768" i="11"/>
  <c r="J767" i="11"/>
  <c r="J766" i="11"/>
  <c r="J765" i="11"/>
  <c r="J764" i="11"/>
  <c r="J763" i="11"/>
  <c r="J762" i="11"/>
  <c r="J761" i="11"/>
  <c r="J760" i="11"/>
  <c r="J759" i="11"/>
  <c r="J758" i="11"/>
  <c r="J757" i="11"/>
  <c r="J756" i="11"/>
  <c r="K755" i="11"/>
  <c r="J755" i="11"/>
  <c r="K754" i="11"/>
  <c r="J754" i="11"/>
  <c r="K753" i="11"/>
  <c r="J753" i="11"/>
  <c r="J668" i="11"/>
  <c r="J667" i="11"/>
  <c r="J666" i="11"/>
  <c r="J665" i="11"/>
  <c r="J664" i="11"/>
  <c r="J663" i="11"/>
  <c r="J662" i="11"/>
  <c r="J661" i="11"/>
  <c r="J660" i="11"/>
  <c r="J659" i="11"/>
  <c r="J658" i="11"/>
  <c r="J657" i="11"/>
  <c r="J656" i="11"/>
  <c r="J655" i="11"/>
  <c r="J654" i="11"/>
  <c r="J653" i="11"/>
  <c r="J652" i="11"/>
  <c r="J651" i="11"/>
  <c r="J650" i="11"/>
  <c r="J649" i="11"/>
  <c r="J648" i="11"/>
  <c r="J647" i="11"/>
  <c r="J646" i="11"/>
  <c r="J645" i="11"/>
  <c r="J644" i="11"/>
  <c r="J643" i="11"/>
  <c r="J642" i="11"/>
  <c r="J641" i="11"/>
  <c r="J640" i="11"/>
  <c r="J639" i="11"/>
  <c r="J638" i="11"/>
  <c r="J637" i="11"/>
  <c r="J636" i="11"/>
  <c r="J635" i="11"/>
  <c r="J634" i="11"/>
  <c r="J633" i="11"/>
  <c r="J632" i="11"/>
  <c r="K631" i="11"/>
  <c r="J631" i="11"/>
  <c r="K630" i="11"/>
  <c r="J630" i="11"/>
  <c r="K629" i="11"/>
  <c r="J629" i="11"/>
  <c r="K628" i="11"/>
  <c r="J628" i="11"/>
  <c r="J594" i="11"/>
  <c r="J591" i="11"/>
  <c r="J589" i="11"/>
  <c r="I589" i="11"/>
  <c r="J588" i="11"/>
  <c r="I588" i="11"/>
  <c r="J586" i="11"/>
  <c r="J583" i="11"/>
  <c r="J581" i="11"/>
  <c r="I581" i="11"/>
  <c r="J580" i="11"/>
  <c r="I580" i="11"/>
  <c r="J578" i="11"/>
  <c r="J575" i="11"/>
  <c r="J573" i="11"/>
  <c r="I573" i="11"/>
  <c r="J572" i="11"/>
  <c r="I572" i="11"/>
  <c r="J570" i="11"/>
  <c r="J567" i="11"/>
  <c r="J565" i="11"/>
  <c r="I565" i="11"/>
  <c r="J564" i="11"/>
  <c r="I564" i="11"/>
  <c r="J562" i="11"/>
  <c r="J559" i="11"/>
  <c r="J557" i="11"/>
  <c r="I557" i="11"/>
  <c r="J556" i="11"/>
  <c r="I556" i="11"/>
  <c r="J554" i="11"/>
  <c r="J551" i="11"/>
  <c r="J549" i="11"/>
  <c r="I549" i="11"/>
  <c r="J548" i="11"/>
  <c r="I548" i="11"/>
  <c r="J546" i="11"/>
  <c r="J543" i="11"/>
  <c r="J542" i="11"/>
  <c r="J541" i="11"/>
  <c r="I541" i="11"/>
  <c r="J540" i="11"/>
  <c r="I540" i="11"/>
  <c r="J538" i="11"/>
  <c r="J537" i="11"/>
  <c r="J535" i="11"/>
  <c r="J534" i="11"/>
  <c r="J533" i="11"/>
  <c r="I533" i="11"/>
  <c r="J532" i="11"/>
  <c r="I532" i="11"/>
  <c r="J530" i="11"/>
  <c r="J529" i="11"/>
  <c r="J527" i="11"/>
  <c r="J526" i="11"/>
  <c r="J525" i="11"/>
  <c r="I525" i="11"/>
  <c r="J524" i="11"/>
  <c r="I524" i="11"/>
  <c r="J522" i="11"/>
  <c r="J521" i="11"/>
  <c r="J519" i="11"/>
  <c r="J518" i="11"/>
  <c r="J517" i="11"/>
  <c r="I517" i="11"/>
  <c r="J516" i="11"/>
  <c r="I516" i="11"/>
  <c r="J514" i="11"/>
  <c r="J513" i="11"/>
  <c r="J511" i="11"/>
  <c r="J510" i="11"/>
  <c r="J509" i="11"/>
  <c r="I509" i="11"/>
  <c r="J508" i="11"/>
  <c r="I508" i="11"/>
  <c r="K506" i="11"/>
  <c r="J506" i="11"/>
  <c r="K505" i="11"/>
  <c r="J505" i="11"/>
  <c r="J469" i="11"/>
  <c r="J467" i="11"/>
  <c r="J466" i="11"/>
  <c r="J465" i="11"/>
  <c r="I465" i="11"/>
  <c r="J464" i="11"/>
  <c r="J463" i="11"/>
  <c r="J462" i="11"/>
  <c r="J461" i="11"/>
  <c r="J459" i="11"/>
  <c r="J458" i="11"/>
  <c r="J457" i="11"/>
  <c r="I457" i="11"/>
  <c r="J456" i="11"/>
  <c r="J455" i="11"/>
  <c r="J454" i="11"/>
  <c r="J453" i="11"/>
  <c r="J451" i="11"/>
  <c r="J450" i="11"/>
  <c r="J449" i="11"/>
  <c r="I449" i="11"/>
  <c r="J448" i="11"/>
  <c r="J447" i="11"/>
  <c r="J446" i="11"/>
  <c r="J445" i="11"/>
  <c r="J443" i="11"/>
  <c r="J441" i="11"/>
  <c r="I441" i="11"/>
  <c r="J440" i="11"/>
  <c r="J439" i="11"/>
  <c r="J438" i="11"/>
  <c r="J437" i="11"/>
  <c r="J435" i="11"/>
  <c r="J434" i="11"/>
  <c r="J433" i="11"/>
  <c r="I433" i="11"/>
  <c r="J432" i="11"/>
  <c r="J431" i="11"/>
  <c r="J430" i="11"/>
  <c r="J429" i="11"/>
  <c r="J427" i="11"/>
  <c r="J426" i="11"/>
  <c r="J425" i="11"/>
  <c r="I425" i="11"/>
  <c r="J424" i="11"/>
  <c r="J423" i="11"/>
  <c r="J422" i="11"/>
  <c r="J421" i="11"/>
  <c r="J420" i="11"/>
  <c r="J419" i="11"/>
  <c r="J418" i="11"/>
  <c r="J417" i="11"/>
  <c r="I417" i="11"/>
  <c r="J416" i="11"/>
  <c r="J415" i="11"/>
  <c r="J414" i="11"/>
  <c r="J413" i="11"/>
  <c r="J412" i="11"/>
  <c r="J411" i="11"/>
  <c r="J410" i="11"/>
  <c r="J409" i="11"/>
  <c r="I409" i="11"/>
  <c r="J408" i="11"/>
  <c r="J407" i="11"/>
  <c r="J406" i="11"/>
  <c r="J405" i="11"/>
  <c r="J404" i="11"/>
  <c r="J403" i="11"/>
  <c r="J402" i="11"/>
  <c r="J401" i="11"/>
  <c r="I401" i="11"/>
  <c r="J400" i="11"/>
  <c r="J399" i="11"/>
  <c r="J398" i="11"/>
  <c r="J397" i="11"/>
  <c r="J396" i="11"/>
  <c r="J395" i="11"/>
  <c r="J394" i="11"/>
  <c r="J393" i="11"/>
  <c r="I393" i="11"/>
  <c r="J392" i="11"/>
  <c r="J391" i="11"/>
  <c r="J390" i="11"/>
  <c r="J389" i="11"/>
  <c r="J388" i="11"/>
  <c r="J387" i="11"/>
  <c r="J386" i="11"/>
  <c r="J385" i="11"/>
  <c r="I385" i="11"/>
  <c r="J384" i="11"/>
  <c r="K383" i="11"/>
  <c r="J383" i="11"/>
  <c r="K382" i="11"/>
  <c r="J382" i="11"/>
  <c r="K381" i="11"/>
  <c r="J381" i="11"/>
  <c r="K380" i="11"/>
  <c r="J380" i="11"/>
  <c r="K379" i="11"/>
  <c r="J379" i="11"/>
  <c r="J346" i="11"/>
  <c r="J345" i="11"/>
  <c r="J344" i="11"/>
  <c r="J342" i="11"/>
  <c r="J341" i="11"/>
  <c r="I340" i="11"/>
  <c r="J338" i="11"/>
  <c r="J337" i="11"/>
  <c r="J336" i="11"/>
  <c r="J334" i="11"/>
  <c r="J333" i="11"/>
  <c r="I332" i="11"/>
  <c r="J330" i="11"/>
  <c r="J329" i="11"/>
  <c r="J328" i="11"/>
  <c r="J326" i="11"/>
  <c r="J325" i="11"/>
  <c r="I324" i="11"/>
  <c r="J322" i="11"/>
  <c r="J321" i="11"/>
  <c r="J320" i="11"/>
  <c r="J318" i="11"/>
  <c r="J317" i="11"/>
  <c r="I316" i="11"/>
  <c r="J314" i="11"/>
  <c r="J313" i="11"/>
  <c r="J312" i="11"/>
  <c r="J310" i="11"/>
  <c r="J309" i="11"/>
  <c r="I308" i="11"/>
  <c r="J306" i="11"/>
  <c r="J305" i="11"/>
  <c r="J304" i="11"/>
  <c r="J302" i="11"/>
  <c r="J301" i="11"/>
  <c r="I300" i="11"/>
  <c r="J298" i="11"/>
  <c r="J297" i="11"/>
  <c r="J296" i="11"/>
  <c r="J295" i="11"/>
  <c r="J294" i="11"/>
  <c r="J293" i="11"/>
  <c r="I292" i="11"/>
  <c r="J291" i="11"/>
  <c r="J290" i="11"/>
  <c r="J289" i="11"/>
  <c r="J288" i="11"/>
  <c r="J287" i="11"/>
  <c r="J286" i="11"/>
  <c r="J285" i="11"/>
  <c r="I284" i="11"/>
  <c r="J283" i="11"/>
  <c r="J282" i="11"/>
  <c r="J281" i="11"/>
  <c r="J280" i="11"/>
  <c r="J279" i="11"/>
  <c r="J278" i="11"/>
  <c r="J277" i="11"/>
  <c r="I276" i="11"/>
  <c r="J275" i="11"/>
  <c r="J274" i="11"/>
  <c r="J273" i="11"/>
  <c r="J272" i="11"/>
  <c r="J271" i="11"/>
  <c r="J270" i="11"/>
  <c r="J269" i="11"/>
  <c r="I268" i="11"/>
  <c r="J267" i="11"/>
  <c r="J266" i="11"/>
  <c r="J265" i="11"/>
  <c r="J264" i="11"/>
  <c r="J263" i="11"/>
  <c r="J262" i="11"/>
  <c r="J261" i="11"/>
  <c r="I260" i="11"/>
  <c r="K259" i="11"/>
  <c r="J259" i="11"/>
  <c r="K258" i="11"/>
  <c r="J258" i="11"/>
  <c r="K257" i="11"/>
  <c r="J257" i="11"/>
  <c r="K256" i="11"/>
  <c r="J256"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090" i="11"/>
  <c r="J1089" i="11"/>
  <c r="J1088" i="11"/>
  <c r="I1088" i="11"/>
  <c r="J1087" i="11"/>
  <c r="J1086" i="11"/>
  <c r="J1085" i="11"/>
  <c r="J1084" i="11"/>
  <c r="J1083" i="11"/>
  <c r="I1083" i="11"/>
  <c r="J1082" i="11"/>
  <c r="J1081" i="11"/>
  <c r="J1080" i="11"/>
  <c r="I1080" i="11"/>
  <c r="J1079" i="11"/>
  <c r="J1078" i="11"/>
  <c r="J1077" i="11"/>
  <c r="J1076" i="11"/>
  <c r="J1075" i="11"/>
  <c r="I1075" i="11"/>
  <c r="J1074" i="11"/>
  <c r="J1073" i="11"/>
  <c r="J1072" i="11"/>
  <c r="I1072" i="11"/>
  <c r="J1071" i="11"/>
  <c r="J1070" i="11"/>
  <c r="J1069" i="11"/>
  <c r="J1068" i="11"/>
  <c r="J1067" i="11"/>
  <c r="I1067" i="11"/>
  <c r="J1066" i="11"/>
  <c r="J1065" i="11"/>
  <c r="J1064" i="11"/>
  <c r="I1064" i="11"/>
  <c r="J1063" i="11"/>
  <c r="J1062" i="11"/>
  <c r="J1061" i="11"/>
  <c r="J1060" i="11"/>
  <c r="J1059" i="11"/>
  <c r="I1059" i="11"/>
  <c r="J1058" i="11"/>
  <c r="J1057" i="11"/>
  <c r="J1056" i="11"/>
  <c r="I1056" i="11"/>
  <c r="J1055" i="11"/>
  <c r="J1054" i="11"/>
  <c r="J1053" i="11"/>
  <c r="J1052" i="11"/>
  <c r="J1051" i="11"/>
  <c r="I1051" i="11"/>
  <c r="J1050" i="11"/>
  <c r="J1049" i="11"/>
  <c r="J1048" i="11"/>
  <c r="I1048" i="11"/>
  <c r="J1047" i="11"/>
  <c r="J1046" i="11"/>
  <c r="J1045" i="11"/>
  <c r="J1044" i="11"/>
  <c r="J1043" i="11"/>
  <c r="I1043" i="11"/>
  <c r="J1042" i="11"/>
  <c r="J1041" i="11"/>
  <c r="J1040" i="11"/>
  <c r="I1040" i="11"/>
  <c r="J1039" i="11"/>
  <c r="J1038" i="11"/>
  <c r="J1037" i="11"/>
  <c r="J1036" i="11"/>
  <c r="J1035" i="11"/>
  <c r="I1035" i="11"/>
  <c r="J1034" i="11"/>
  <c r="J1033" i="11"/>
  <c r="J1032" i="11"/>
  <c r="I1032" i="11"/>
  <c r="J1031" i="11"/>
  <c r="J1030" i="11"/>
  <c r="J1029" i="11"/>
  <c r="J1028" i="11"/>
  <c r="J1027" i="11"/>
  <c r="I1027" i="11"/>
  <c r="J1026" i="11"/>
  <c r="J1025" i="11"/>
  <c r="J1024" i="11"/>
  <c r="I1024" i="11"/>
  <c r="J1023" i="11"/>
  <c r="J1022" i="11"/>
  <c r="J1021" i="11"/>
  <c r="J1020" i="11"/>
  <c r="J1019" i="11"/>
  <c r="I1019" i="11"/>
  <c r="J1018" i="11"/>
  <c r="J1017" i="11"/>
  <c r="J1016" i="11"/>
  <c r="I1016" i="11"/>
  <c r="J1015" i="11"/>
  <c r="J1014" i="11"/>
  <c r="J1013" i="11"/>
  <c r="J1012" i="11"/>
  <c r="J1011" i="11"/>
  <c r="I1011" i="11"/>
  <c r="J1010" i="11"/>
  <c r="J1009" i="11"/>
  <c r="J1008" i="11"/>
  <c r="I1008" i="11"/>
  <c r="J1007" i="11"/>
  <c r="J1006" i="11"/>
  <c r="J1005" i="11"/>
  <c r="J1004" i="11"/>
  <c r="J1003" i="11"/>
  <c r="I1003" i="11"/>
  <c r="J1002" i="11"/>
  <c r="J1001" i="11"/>
  <c r="J1000" i="11"/>
  <c r="I1000" i="11"/>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E6" i="28" a="1"/>
  <c r="C6" i="28"/>
  <c r="X1139" i="34" l="1"/>
  <c r="X1146" i="34"/>
  <c r="X1167" i="34"/>
  <c r="X1175" i="34"/>
  <c r="Y1167" i="34"/>
  <c r="X1169" i="34"/>
  <c r="Y1175" i="34"/>
  <c r="X1218" i="34"/>
  <c r="X1237" i="34"/>
  <c r="X1239" i="34"/>
  <c r="X1151" i="34"/>
  <c r="X1199" i="34"/>
  <c r="X1231" i="34"/>
  <c r="Y998" i="34"/>
  <c r="X1035" i="34"/>
  <c r="K1035" i="34" s="1"/>
  <c r="Y1083" i="34"/>
  <c r="K1083" i="34" s="1"/>
  <c r="Y1011" i="34"/>
  <c r="X1031" i="34"/>
  <c r="Y1018" i="34"/>
  <c r="X1051" i="34"/>
  <c r="X1082" i="34"/>
  <c r="X1090" i="34"/>
  <c r="X1111" i="34"/>
  <c r="Y1014" i="34"/>
  <c r="E6" i="28"/>
  <c r="Y1169" i="31"/>
  <c r="Y1199" i="31"/>
  <c r="X1239" i="31"/>
  <c r="X1131" i="31"/>
  <c r="K1131" i="31" s="1"/>
  <c r="X1135" i="31"/>
  <c r="X1139" i="31"/>
  <c r="K1139" i="31" s="1"/>
  <c r="X1143" i="31"/>
  <c r="X1178" i="31"/>
  <c r="X1183" i="31"/>
  <c r="Y1195" i="31"/>
  <c r="X1235" i="31"/>
  <c r="Y1133" i="31"/>
  <c r="Y1137" i="31"/>
  <c r="Y1198" i="31"/>
  <c r="K1198" i="31" s="1"/>
  <c r="Y1210" i="31"/>
  <c r="X1146" i="31"/>
  <c r="Y1179" i="31"/>
  <c r="K1179" i="31" s="1"/>
  <c r="X1203" i="31"/>
  <c r="Y1230" i="31"/>
  <c r="K1230" i="31" s="1"/>
  <c r="Y1039" i="31"/>
  <c r="X1069" i="31"/>
  <c r="X1051" i="31"/>
  <c r="Y1062" i="31"/>
  <c r="K1062" i="31" s="1"/>
  <c r="X1079" i="31"/>
  <c r="Y1046" i="31"/>
  <c r="K1046" i="31" s="1"/>
  <c r="Y1051" i="31"/>
  <c r="Y1007" i="31"/>
  <c r="Y1070" i="31"/>
  <c r="X1105" i="31"/>
  <c r="Y1151" i="30"/>
  <c r="Y1187" i="30"/>
  <c r="K1187" i="30" s="1"/>
  <c r="Y1227" i="30"/>
  <c r="K1227" i="30" s="1"/>
  <c r="Y1195" i="30"/>
  <c r="Y1123" i="30"/>
  <c r="Y1127" i="30"/>
  <c r="Y1159" i="30"/>
  <c r="Y1231" i="30"/>
  <c r="K1231" i="30" s="1"/>
  <c r="Y1155" i="30"/>
  <c r="P1041" i="30"/>
  <c r="I1041" i="30" s="1"/>
  <c r="X999" i="30"/>
  <c r="Y1003" i="30"/>
  <c r="X1043" i="30"/>
  <c r="X1059" i="30"/>
  <c r="X1111" i="30"/>
  <c r="X1023" i="30"/>
  <c r="X1047" i="30"/>
  <c r="X1071" i="30"/>
  <c r="X1087" i="30"/>
  <c r="Y1115" i="30"/>
  <c r="Y1023" i="30"/>
  <c r="P5" i="29"/>
  <c r="P1129" i="24"/>
  <c r="P1137" i="24"/>
  <c r="P1145" i="24"/>
  <c r="P1153" i="24"/>
  <c r="P1161" i="24"/>
  <c r="P1169" i="24"/>
  <c r="P1177" i="24"/>
  <c r="P1185" i="24"/>
  <c r="P1121" i="24"/>
  <c r="P1061" i="24"/>
  <c r="P1069" i="24"/>
  <c r="P1077" i="24"/>
  <c r="P1085" i="24"/>
  <c r="P1093" i="24"/>
  <c r="P1099" i="24"/>
  <c r="P1107" i="24"/>
  <c r="P1115" i="24"/>
  <c r="P998" i="24"/>
  <c r="P1006" i="24"/>
  <c r="P1014" i="24"/>
  <c r="P1022" i="24"/>
  <c r="P1030" i="24"/>
  <c r="P1038" i="24"/>
  <c r="P1046" i="24"/>
  <c r="P1054" i="24"/>
  <c r="P1062" i="24"/>
  <c r="P1070" i="24"/>
  <c r="P1078" i="24"/>
  <c r="P1086" i="24"/>
  <c r="P1094" i="24"/>
  <c r="P1102" i="24"/>
  <c r="P1110" i="24"/>
  <c r="P1079" i="24"/>
  <c r="P1075" i="24"/>
  <c r="Y1135" i="11"/>
  <c r="Y1167" i="11"/>
  <c r="Y1199" i="11"/>
  <c r="Y1231" i="11"/>
  <c r="Y1143" i="11"/>
  <c r="Y1175" i="11"/>
  <c r="Y1207" i="11"/>
  <c r="Y1239" i="11"/>
  <c r="Y1147" i="11"/>
  <c r="Y1179" i="11"/>
  <c r="Y1211" i="11"/>
  <c r="Y1151" i="11"/>
  <c r="Y1183" i="11"/>
  <c r="Y1215" i="11"/>
  <c r="Y1123" i="11"/>
  <c r="Y1155" i="11"/>
  <c r="Y1187" i="11"/>
  <c r="Y1219" i="11"/>
  <c r="Y1127" i="11"/>
  <c r="Y1159" i="11"/>
  <c r="Y1191" i="11"/>
  <c r="Y1223" i="11"/>
  <c r="Y1131" i="11"/>
  <c r="Y1163" i="11"/>
  <c r="Y1195" i="11"/>
  <c r="Y1227" i="11"/>
  <c r="P1003" i="11"/>
  <c r="P1011" i="11"/>
  <c r="P1019" i="11"/>
  <c r="P1027" i="11"/>
  <c r="P1035" i="11"/>
  <c r="P1043" i="11"/>
  <c r="P1051" i="11"/>
  <c r="P1059" i="11"/>
  <c r="P1067" i="11"/>
  <c r="P1075" i="11"/>
  <c r="P1083" i="11"/>
  <c r="P1091" i="11"/>
  <c r="P1099" i="11"/>
  <c r="P1107" i="11"/>
  <c r="P1115" i="11"/>
  <c r="X999" i="11"/>
  <c r="P509" i="11"/>
  <c r="P517" i="11"/>
  <c r="P525" i="11"/>
  <c r="P533" i="11"/>
  <c r="P541" i="11"/>
  <c r="P549" i="11"/>
  <c r="P557" i="11"/>
  <c r="P565" i="11"/>
  <c r="P573" i="11"/>
  <c r="P581" i="11"/>
  <c r="P589" i="11"/>
  <c r="P597" i="11"/>
  <c r="P605" i="11"/>
  <c r="P613" i="11"/>
  <c r="P501" i="11"/>
  <c r="P507" i="11"/>
  <c r="I507" i="11" s="1"/>
  <c r="P515" i="11"/>
  <c r="I515" i="11" s="1"/>
  <c r="P523" i="11"/>
  <c r="I523" i="11" s="1"/>
  <c r="P531" i="11"/>
  <c r="I531" i="11" s="1"/>
  <c r="X501" i="11"/>
  <c r="P377" i="11"/>
  <c r="P385" i="11"/>
  <c r="P393" i="11"/>
  <c r="P401" i="11"/>
  <c r="P409" i="11"/>
  <c r="P417" i="11"/>
  <c r="P425" i="11"/>
  <c r="P433" i="11"/>
  <c r="P441" i="11"/>
  <c r="P449" i="11"/>
  <c r="P457" i="11"/>
  <c r="P465" i="11"/>
  <c r="P473" i="11"/>
  <c r="P481" i="11"/>
  <c r="P489" i="11"/>
  <c r="P378" i="11"/>
  <c r="P386" i="11"/>
  <c r="I386" i="11" s="1"/>
  <c r="P394" i="11"/>
  <c r="I394" i="11" s="1"/>
  <c r="P402" i="11"/>
  <c r="I402" i="11" s="1"/>
  <c r="P410" i="11"/>
  <c r="I410" i="11" s="1"/>
  <c r="P418" i="11"/>
  <c r="I418" i="11" s="1"/>
  <c r="P426" i="11"/>
  <c r="I426" i="11" s="1"/>
  <c r="P434" i="11"/>
  <c r="I434" i="11" s="1"/>
  <c r="P442" i="11"/>
  <c r="I442" i="11" s="1"/>
  <c r="P450" i="11"/>
  <c r="I450" i="11" s="1"/>
  <c r="P458" i="11"/>
  <c r="I458" i="11" s="1"/>
  <c r="P466" i="11"/>
  <c r="I466" i="11" s="1"/>
  <c r="P474" i="11"/>
  <c r="P482" i="11"/>
  <c r="P490" i="11"/>
  <c r="X377" i="11"/>
  <c r="P260" i="11"/>
  <c r="P268" i="11"/>
  <c r="P276" i="11"/>
  <c r="P284" i="11"/>
  <c r="P292" i="11"/>
  <c r="P300" i="11"/>
  <c r="P308" i="11"/>
  <c r="P316" i="11"/>
  <c r="P324" i="11"/>
  <c r="P332" i="11"/>
  <c r="P340" i="11"/>
  <c r="P348" i="11"/>
  <c r="P356" i="11"/>
  <c r="P364" i="11"/>
  <c r="P372" i="11"/>
  <c r="P261" i="11"/>
  <c r="I261" i="11" s="1"/>
  <c r="P269" i="11"/>
  <c r="I269" i="11" s="1"/>
  <c r="P277" i="11"/>
  <c r="I277" i="11" s="1"/>
  <c r="P285" i="11"/>
  <c r="I285" i="11" s="1"/>
  <c r="P293" i="11"/>
  <c r="I293" i="11" s="1"/>
  <c r="P301" i="11"/>
  <c r="I301" i="11" s="1"/>
  <c r="P309" i="11"/>
  <c r="I309" i="11" s="1"/>
  <c r="P317" i="11"/>
  <c r="I317" i="11" s="1"/>
  <c r="P325" i="11"/>
  <c r="I325" i="11" s="1"/>
  <c r="P333" i="11"/>
  <c r="I333" i="11" s="1"/>
  <c r="P341" i="11"/>
  <c r="I341" i="11" s="1"/>
  <c r="P349" i="11"/>
  <c r="P357" i="11"/>
  <c r="P365" i="11"/>
  <c r="P253" i="11"/>
  <c r="Y141" i="11"/>
  <c r="Y173" i="11"/>
  <c r="K173" i="11" s="1"/>
  <c r="Y205" i="11"/>
  <c r="K205" i="11" s="1"/>
  <c r="Y237" i="11"/>
  <c r="P133" i="11"/>
  <c r="P135" i="11"/>
  <c r="P137" i="11"/>
  <c r="P139" i="11"/>
  <c r="I139" i="11" s="1"/>
  <c r="P141" i="11"/>
  <c r="I141" i="11" s="1"/>
  <c r="P143" i="11"/>
  <c r="I143" i="11" s="1"/>
  <c r="P145" i="11"/>
  <c r="I145" i="11" s="1"/>
  <c r="P147" i="11"/>
  <c r="I147" i="11" s="1"/>
  <c r="P149" i="11"/>
  <c r="I149" i="11" s="1"/>
  <c r="P151" i="11"/>
  <c r="I151" i="11" s="1"/>
  <c r="P153" i="11"/>
  <c r="I153" i="11" s="1"/>
  <c r="P155" i="11"/>
  <c r="I155" i="11" s="1"/>
  <c r="P157" i="11"/>
  <c r="I157" i="11" s="1"/>
  <c r="P159" i="11"/>
  <c r="I159" i="11" s="1"/>
  <c r="P161" i="11"/>
  <c r="I161" i="11" s="1"/>
  <c r="P163" i="11"/>
  <c r="I163" i="11" s="1"/>
  <c r="P165" i="11"/>
  <c r="I165" i="11" s="1"/>
  <c r="P167" i="11"/>
  <c r="I167" i="11" s="1"/>
  <c r="P169" i="11"/>
  <c r="I169" i="11" s="1"/>
  <c r="P171" i="11"/>
  <c r="I171" i="11" s="1"/>
  <c r="P173" i="11"/>
  <c r="I173" i="11" s="1"/>
  <c r="P175" i="11"/>
  <c r="I175" i="11" s="1"/>
  <c r="P177" i="11"/>
  <c r="I177" i="11" s="1"/>
  <c r="P179" i="11"/>
  <c r="I179" i="11" s="1"/>
  <c r="P181" i="11"/>
  <c r="I181" i="11" s="1"/>
  <c r="P183" i="11"/>
  <c r="I183" i="11" s="1"/>
  <c r="P185" i="11"/>
  <c r="I185" i="11" s="1"/>
  <c r="P187" i="11"/>
  <c r="I187" i="11" s="1"/>
  <c r="P189" i="11"/>
  <c r="I189" i="11" s="1"/>
  <c r="P191" i="11"/>
  <c r="I191" i="11" s="1"/>
  <c r="P193" i="11"/>
  <c r="I193" i="11" s="1"/>
  <c r="P195" i="11"/>
  <c r="I195" i="11" s="1"/>
  <c r="P197" i="11"/>
  <c r="I197" i="11" s="1"/>
  <c r="P199" i="11"/>
  <c r="I199" i="11" s="1"/>
  <c r="P201" i="11"/>
  <c r="I201" i="11" s="1"/>
  <c r="P203" i="11"/>
  <c r="I203" i="11" s="1"/>
  <c r="P205" i="11"/>
  <c r="I205" i="11" s="1"/>
  <c r="P207" i="11"/>
  <c r="I207" i="11" s="1"/>
  <c r="P209" i="11"/>
  <c r="I209" i="11" s="1"/>
  <c r="P211" i="11"/>
  <c r="I211" i="11" s="1"/>
  <c r="P213" i="11"/>
  <c r="I213" i="11" s="1"/>
  <c r="P215" i="11"/>
  <c r="I215" i="11" s="1"/>
  <c r="P217" i="11"/>
  <c r="I217" i="11" s="1"/>
  <c r="P219" i="11"/>
  <c r="I219" i="11" s="1"/>
  <c r="P221" i="11"/>
  <c r="I221" i="11" s="1"/>
  <c r="P223" i="11"/>
  <c r="I223" i="11" s="1"/>
  <c r="P225" i="11"/>
  <c r="I225" i="11" s="1"/>
  <c r="P227" i="11"/>
  <c r="I227" i="11" s="1"/>
  <c r="P229" i="11"/>
  <c r="P231" i="11"/>
  <c r="P233" i="11"/>
  <c r="P235" i="11"/>
  <c r="P237" i="11"/>
  <c r="P239" i="11"/>
  <c r="P241" i="11"/>
  <c r="P243" i="11"/>
  <c r="P245" i="11"/>
  <c r="P247" i="11"/>
  <c r="Y145" i="11"/>
  <c r="Y177" i="11"/>
  <c r="K177" i="11" s="1"/>
  <c r="Y209" i="11"/>
  <c r="K209" i="11" s="1"/>
  <c r="Y241" i="11"/>
  <c r="Y149" i="11"/>
  <c r="Y181" i="11"/>
  <c r="K181" i="11" s="1"/>
  <c r="Y213" i="11"/>
  <c r="K213" i="11" s="1"/>
  <c r="Y245" i="11"/>
  <c r="Y153" i="11"/>
  <c r="Y185" i="11"/>
  <c r="K185" i="11" s="1"/>
  <c r="Y217" i="11"/>
  <c r="K217" i="11" s="1"/>
  <c r="Y157" i="11"/>
  <c r="Y189" i="11"/>
  <c r="K189" i="11" s="1"/>
  <c r="Y221" i="11"/>
  <c r="K221" i="11" s="1"/>
  <c r="P132" i="11"/>
  <c r="P134" i="11"/>
  <c r="P136" i="11"/>
  <c r="P138" i="11"/>
  <c r="I138" i="11" s="1"/>
  <c r="P140" i="11"/>
  <c r="I140" i="11" s="1"/>
  <c r="P142" i="11"/>
  <c r="I142" i="11" s="1"/>
  <c r="P144" i="11"/>
  <c r="I144" i="11" s="1"/>
  <c r="P146" i="11"/>
  <c r="I146" i="11" s="1"/>
  <c r="P148" i="11"/>
  <c r="I148" i="11" s="1"/>
  <c r="P150" i="11"/>
  <c r="I150" i="11" s="1"/>
  <c r="P152" i="11"/>
  <c r="I152" i="11" s="1"/>
  <c r="P154" i="11"/>
  <c r="I154" i="11" s="1"/>
  <c r="P156" i="11"/>
  <c r="I156" i="11" s="1"/>
  <c r="P158" i="11"/>
  <c r="I158" i="11" s="1"/>
  <c r="P160" i="11"/>
  <c r="I160" i="11" s="1"/>
  <c r="P162" i="11"/>
  <c r="I162" i="11" s="1"/>
  <c r="P164" i="11"/>
  <c r="I164" i="11" s="1"/>
  <c r="P166" i="11"/>
  <c r="I166" i="11" s="1"/>
  <c r="P168" i="11"/>
  <c r="I168" i="11" s="1"/>
  <c r="P170" i="11"/>
  <c r="I170" i="11" s="1"/>
  <c r="P172" i="11"/>
  <c r="I172" i="11" s="1"/>
  <c r="P174" i="11"/>
  <c r="I174" i="11" s="1"/>
  <c r="P176" i="11"/>
  <c r="I176" i="11" s="1"/>
  <c r="P178" i="11"/>
  <c r="I178" i="11" s="1"/>
  <c r="P180" i="11"/>
  <c r="I180" i="11" s="1"/>
  <c r="P182" i="11"/>
  <c r="I182" i="11" s="1"/>
  <c r="P184" i="11"/>
  <c r="I184" i="11" s="1"/>
  <c r="P186" i="11"/>
  <c r="I186" i="11" s="1"/>
  <c r="P188" i="11"/>
  <c r="I188" i="11" s="1"/>
  <c r="P190" i="11"/>
  <c r="I190" i="11" s="1"/>
  <c r="P192" i="11"/>
  <c r="I192" i="11" s="1"/>
  <c r="P194" i="11"/>
  <c r="I194" i="11" s="1"/>
  <c r="P196" i="11"/>
  <c r="I196" i="11" s="1"/>
  <c r="P198" i="11"/>
  <c r="I198" i="11" s="1"/>
  <c r="P200" i="11"/>
  <c r="I200" i="11" s="1"/>
  <c r="P202" i="11"/>
  <c r="I202" i="11" s="1"/>
  <c r="P204" i="11"/>
  <c r="I204" i="11" s="1"/>
  <c r="P206" i="11"/>
  <c r="I206" i="11" s="1"/>
  <c r="P208" i="11"/>
  <c r="I208" i="11" s="1"/>
  <c r="P210" i="11"/>
  <c r="I210" i="11" s="1"/>
  <c r="P212" i="11"/>
  <c r="I212" i="11" s="1"/>
  <c r="P214" i="11"/>
  <c r="I214" i="11" s="1"/>
  <c r="P216" i="11"/>
  <c r="I216" i="11" s="1"/>
  <c r="P218" i="11"/>
  <c r="I218" i="11" s="1"/>
  <c r="P220" i="11"/>
  <c r="I220" i="11" s="1"/>
  <c r="P222" i="11"/>
  <c r="I222" i="11" s="1"/>
  <c r="P224" i="11"/>
  <c r="I224" i="11" s="1"/>
  <c r="P226" i="11"/>
  <c r="I226" i="11" s="1"/>
  <c r="P228" i="11"/>
  <c r="I228" i="11" s="1"/>
  <c r="P230" i="11"/>
  <c r="P232" i="11"/>
  <c r="P234" i="11"/>
  <c r="P236" i="11"/>
  <c r="P238" i="11"/>
  <c r="P240" i="11"/>
  <c r="P242" i="11"/>
  <c r="P244" i="11"/>
  <c r="P246" i="11"/>
  <c r="P248" i="11"/>
  <c r="Y129" i="11"/>
  <c r="Y161" i="11"/>
  <c r="Y193" i="11"/>
  <c r="K193" i="11" s="1"/>
  <c r="Y225" i="11"/>
  <c r="K225" i="11" s="1"/>
  <c r="Y133" i="11"/>
  <c r="Y165" i="11"/>
  <c r="Y197" i="11"/>
  <c r="K197" i="11" s="1"/>
  <c r="Y229" i="11"/>
  <c r="P130" i="11"/>
  <c r="Y137" i="11"/>
  <c r="Y169" i="11"/>
  <c r="Y201" i="11"/>
  <c r="K201" i="11" s="1"/>
  <c r="Y233" i="11"/>
  <c r="Y1032" i="34"/>
  <c r="P1042" i="34"/>
  <c r="I1042" i="34" s="1"/>
  <c r="Y1042" i="34"/>
  <c r="X1042" i="34"/>
  <c r="K1042" i="34"/>
  <c r="J1042" i="34"/>
  <c r="X1059" i="34"/>
  <c r="Y1059" i="34"/>
  <c r="K1059" i="34" s="1"/>
  <c r="J1059" i="34"/>
  <c r="J1089" i="34"/>
  <c r="Y1007" i="34"/>
  <c r="X1007" i="34"/>
  <c r="K1007" i="34"/>
  <c r="Y1106" i="34"/>
  <c r="K1106" i="34"/>
  <c r="J1106" i="34"/>
  <c r="X1142" i="34"/>
  <c r="K1142" i="34" s="1"/>
  <c r="Y1038" i="34"/>
  <c r="X1038" i="34"/>
  <c r="K1038" i="34"/>
  <c r="Y1080" i="34"/>
  <c r="K1080" i="34" s="1"/>
  <c r="J1080" i="34"/>
  <c r="J1093" i="34"/>
  <c r="Y1108" i="34"/>
  <c r="K1108" i="34"/>
  <c r="J1108" i="34"/>
  <c r="J1179" i="34"/>
  <c r="Y1179" i="34"/>
  <c r="K1179" i="34" s="1"/>
  <c r="X1179" i="34"/>
  <c r="Y1071" i="34"/>
  <c r="X1071" i="34"/>
  <c r="K1071" i="34"/>
  <c r="J1071" i="34"/>
  <c r="Y1074" i="34"/>
  <c r="X1074" i="34"/>
  <c r="P1074" i="34"/>
  <c r="I1074" i="34" s="1"/>
  <c r="K1074" i="34"/>
  <c r="J1074" i="34"/>
  <c r="Y999" i="34"/>
  <c r="X1002" i="34"/>
  <c r="Y1003" i="34"/>
  <c r="X1027" i="34"/>
  <c r="K1027" i="34" s="1"/>
  <c r="X1047" i="34"/>
  <c r="X1055" i="34"/>
  <c r="J1060" i="34"/>
  <c r="Y1066" i="34"/>
  <c r="K1066" i="34" s="1"/>
  <c r="X1066" i="34"/>
  <c r="Y1067" i="34"/>
  <c r="J1072" i="34"/>
  <c r="J1102" i="34"/>
  <c r="J1107" i="34"/>
  <c r="Y1107" i="34"/>
  <c r="K1107" i="34" s="1"/>
  <c r="X1107" i="34"/>
  <c r="Y1147" i="34"/>
  <c r="X1147" i="34"/>
  <c r="K1147" i="34" s="1"/>
  <c r="K1011" i="34"/>
  <c r="K1018" i="34"/>
  <c r="K1022" i="34"/>
  <c r="J1043" i="34"/>
  <c r="Y1047" i="34"/>
  <c r="K1047" i="34" s="1"/>
  <c r="J1051" i="34"/>
  <c r="Y1052" i="34"/>
  <c r="K1052" i="34" s="1"/>
  <c r="J1052" i="34"/>
  <c r="J1054" i="34"/>
  <c r="K1060" i="34"/>
  <c r="P1066" i="34"/>
  <c r="I1066" i="34" s="1"/>
  <c r="K1072" i="34"/>
  <c r="J1075" i="34"/>
  <c r="Y1078" i="34"/>
  <c r="K1078" i="34" s="1"/>
  <c r="J1078" i="34"/>
  <c r="Y1088" i="34"/>
  <c r="K1088" i="34"/>
  <c r="Y1092" i="34"/>
  <c r="K1092" i="34" s="1"/>
  <c r="K1102" i="34"/>
  <c r="Y1115" i="34"/>
  <c r="J1115" i="34"/>
  <c r="Y1165" i="34"/>
  <c r="K1165" i="34" s="1"/>
  <c r="J1165" i="34"/>
  <c r="J1184" i="34"/>
  <c r="J1191" i="34"/>
  <c r="Y1191" i="34"/>
  <c r="K1191" i="34" s="1"/>
  <c r="X1191" i="34"/>
  <c r="Y1100" i="34"/>
  <c r="K1100" i="34" s="1"/>
  <c r="J1100" i="34"/>
  <c r="K1131" i="34"/>
  <c r="Y1131" i="34"/>
  <c r="X1131" i="34"/>
  <c r="Y1133" i="34"/>
  <c r="X1133" i="34"/>
  <c r="K1133" i="34" s="1"/>
  <c r="Y1178" i="34"/>
  <c r="K1178" i="34"/>
  <c r="J1178" i="34"/>
  <c r="Y1214" i="34"/>
  <c r="K1214" i="34"/>
  <c r="J1214" i="34"/>
  <c r="J1228" i="34"/>
  <c r="K1235" i="34"/>
  <c r="J1235" i="34"/>
  <c r="Y1235" i="34"/>
  <c r="X1235" i="34"/>
  <c r="X998" i="34"/>
  <c r="Y1098" i="34"/>
  <c r="K1098" i="34" s="1"/>
  <c r="K1135" i="34"/>
  <c r="Y1135" i="34"/>
  <c r="X1135" i="34"/>
  <c r="Y1157" i="34"/>
  <c r="Y1163" i="34"/>
  <c r="X1163" i="34"/>
  <c r="K1163" i="34" s="1"/>
  <c r="K1048" i="34"/>
  <c r="J1064" i="34"/>
  <c r="K1067" i="34"/>
  <c r="K1070" i="34"/>
  <c r="J1087" i="34"/>
  <c r="Y1087" i="34"/>
  <c r="K1087" i="34" s="1"/>
  <c r="X1087" i="34"/>
  <c r="J1091" i="34"/>
  <c r="Y1091" i="34"/>
  <c r="K1091" i="34" s="1"/>
  <c r="X1091" i="34"/>
  <c r="Y1116" i="34"/>
  <c r="K1116" i="34"/>
  <c r="J1116" i="34"/>
  <c r="Y1125" i="34"/>
  <c r="X1125" i="34"/>
  <c r="Y1099" i="34"/>
  <c r="K1099" i="34" s="1"/>
  <c r="J1099" i="34"/>
  <c r="K1103" i="34"/>
  <c r="K1109" i="34"/>
  <c r="P1125" i="34"/>
  <c r="I1125" i="34" s="1"/>
  <c r="P1154" i="34"/>
  <c r="I1154" i="34" s="1"/>
  <c r="Y1154" i="34"/>
  <c r="X1154" i="34"/>
  <c r="K1154" i="34" s="1"/>
  <c r="K1055" i="34"/>
  <c r="Y1058" i="34"/>
  <c r="K1058" i="34" s="1"/>
  <c r="J1058" i="34"/>
  <c r="Y1084" i="34"/>
  <c r="K1084" i="34" s="1"/>
  <c r="J1084" i="34"/>
  <c r="Y1134" i="34"/>
  <c r="K1143" i="34"/>
  <c r="Y1143" i="34"/>
  <c r="X1143" i="34"/>
  <c r="J1172" i="34"/>
  <c r="Y1155" i="34"/>
  <c r="Y1187" i="34"/>
  <c r="K1187" i="34" s="1"/>
  <c r="J1189" i="34"/>
  <c r="K1190" i="34"/>
  <c r="Y1195" i="34"/>
  <c r="K1195" i="34" s="1"/>
  <c r="J1197" i="34"/>
  <c r="K1201" i="34"/>
  <c r="X1202" i="34"/>
  <c r="Y1203" i="34"/>
  <c r="K1203" i="34" s="1"/>
  <c r="J1205" i="34"/>
  <c r="X1210" i="34"/>
  <c r="Y1211" i="34"/>
  <c r="K1211" i="34" s="1"/>
  <c r="J1213" i="34"/>
  <c r="J1223" i="34"/>
  <c r="K1230" i="34"/>
  <c r="K1231" i="34"/>
  <c r="J1234" i="34"/>
  <c r="K1238" i="34"/>
  <c r="P1090" i="34"/>
  <c r="I1090" i="34" s="1"/>
  <c r="J1170" i="34"/>
  <c r="J1181" i="34"/>
  <c r="K1189" i="34"/>
  <c r="J1193" i="34"/>
  <c r="K1197" i="34"/>
  <c r="Y1202" i="34"/>
  <c r="K1202" i="34" s="1"/>
  <c r="K1205" i="34"/>
  <c r="Y1210" i="34"/>
  <c r="K1210" i="34" s="1"/>
  <c r="K1213" i="34"/>
  <c r="K1223" i="34"/>
  <c r="K1234" i="34"/>
  <c r="P1018" i="34"/>
  <c r="I1018" i="34" s="1"/>
  <c r="P1189" i="34"/>
  <c r="I1189" i="34" s="1"/>
  <c r="X1197" i="34"/>
  <c r="X1205" i="34"/>
  <c r="X1223" i="34"/>
  <c r="X1230" i="34"/>
  <c r="J1240" i="34"/>
  <c r="P1022" i="34"/>
  <c r="I1022" i="34" s="1"/>
  <c r="P1038" i="34"/>
  <c r="I1038" i="34" s="1"/>
  <c r="P1062" i="34"/>
  <c r="I1062" i="34" s="1"/>
  <c r="P1070" i="34"/>
  <c r="I1070" i="34" s="1"/>
  <c r="P1078" i="34"/>
  <c r="I1078" i="34" s="1"/>
  <c r="P1086" i="34"/>
  <c r="I1086" i="34" s="1"/>
  <c r="X1189" i="34"/>
  <c r="K1114" i="34"/>
  <c r="X1141" i="34"/>
  <c r="K1141" i="34" s="1"/>
  <c r="X1159" i="34"/>
  <c r="K1159" i="34" s="1"/>
  <c r="X1215" i="34"/>
  <c r="X1219" i="34"/>
  <c r="Y1005" i="31"/>
  <c r="X1005" i="31"/>
  <c r="K1005" i="31"/>
  <c r="Y1002" i="31"/>
  <c r="X1002" i="31"/>
  <c r="Y1010" i="31"/>
  <c r="Y1027" i="31"/>
  <c r="X1027" i="31"/>
  <c r="K1027" i="31" s="1"/>
  <c r="Y999" i="31"/>
  <c r="X999" i="31"/>
  <c r="Y1023" i="31"/>
  <c r="X1023" i="31"/>
  <c r="K1023" i="31" s="1"/>
  <c r="Y1035" i="31"/>
  <c r="X1035" i="31"/>
  <c r="K1035" i="31" s="1"/>
  <c r="X1011" i="31"/>
  <c r="K1011" i="31" s="1"/>
  <c r="K1014" i="31"/>
  <c r="Y1015" i="31"/>
  <c r="X1018" i="31"/>
  <c r="K1018" i="31" s="1"/>
  <c r="Y1019" i="31"/>
  <c r="Y1026" i="31"/>
  <c r="P1033" i="31"/>
  <c r="I1033" i="31" s="1"/>
  <c r="Y1034" i="31"/>
  <c r="K1037" i="31"/>
  <c r="X1041" i="31"/>
  <c r="J1043" i="31"/>
  <c r="J1047" i="31"/>
  <c r="J1054" i="31"/>
  <c r="J1058" i="31"/>
  <c r="J1061" i="31"/>
  <c r="P1062" i="31"/>
  <c r="I1062" i="31" s="1"/>
  <c r="Y1063" i="31"/>
  <c r="K1063" i="31" s="1"/>
  <c r="K1070" i="31"/>
  <c r="Y1071" i="31"/>
  <c r="K1071" i="31" s="1"/>
  <c r="K1075" i="31"/>
  <c r="J1075" i="31"/>
  <c r="Y1095" i="31"/>
  <c r="K1095" i="31" s="1"/>
  <c r="J1095" i="31"/>
  <c r="X1103" i="31"/>
  <c r="K1111" i="31"/>
  <c r="J1111" i="31"/>
  <c r="Y1111" i="31"/>
  <c r="X1111" i="31"/>
  <c r="X1127" i="31"/>
  <c r="X1129" i="31"/>
  <c r="K1129" i="31"/>
  <c r="X1033" i="31"/>
  <c r="K1033" i="31" s="1"/>
  <c r="K1043" i="31"/>
  <c r="J1046" i="31"/>
  <c r="K1047" i="31"/>
  <c r="K1054" i="31"/>
  <c r="K1061" i="31"/>
  <c r="K1067" i="31"/>
  <c r="J1067" i="31"/>
  <c r="J1077" i="31"/>
  <c r="Y1099" i="31"/>
  <c r="K1099" i="31" s="1"/>
  <c r="X1099" i="31"/>
  <c r="Y1122" i="31"/>
  <c r="P1122" i="31"/>
  <c r="I1122" i="31" s="1"/>
  <c r="X1145" i="31"/>
  <c r="K1145" i="31" s="1"/>
  <c r="Y1150" i="31"/>
  <c r="Y1204" i="31"/>
  <c r="K1204" i="31" s="1"/>
  <c r="J1204" i="31"/>
  <c r="K1082" i="31"/>
  <c r="J1082" i="31"/>
  <c r="Y1082" i="31"/>
  <c r="Y1085" i="31"/>
  <c r="K1085" i="31" s="1"/>
  <c r="Y1174" i="31"/>
  <c r="K1174" i="31" s="1"/>
  <c r="J1174" i="31"/>
  <c r="X1021" i="31"/>
  <c r="K1021" i="31" s="1"/>
  <c r="J1042" i="31"/>
  <c r="X1043" i="31"/>
  <c r="X1047" i="31"/>
  <c r="J1053" i="31"/>
  <c r="X1054" i="31"/>
  <c r="J1057" i="31"/>
  <c r="X1061" i="31"/>
  <c r="J1072" i="31"/>
  <c r="X1082" i="31"/>
  <c r="X1085" i="31"/>
  <c r="J1106" i="31"/>
  <c r="Y1114" i="31"/>
  <c r="K1114" i="31"/>
  <c r="J1114" i="31"/>
  <c r="Y1126" i="31"/>
  <c r="X1126" i="31"/>
  <c r="K1135" i="31"/>
  <c r="X1153" i="31"/>
  <c r="K1153" i="31" s="1"/>
  <c r="Y1153" i="31"/>
  <c r="P1153" i="31"/>
  <c r="I1153" i="31" s="1"/>
  <c r="K1155" i="31"/>
  <c r="Y1155" i="31"/>
  <c r="X1155" i="31"/>
  <c r="X1185" i="31"/>
  <c r="K1185" i="31"/>
  <c r="J1185" i="31"/>
  <c r="Y1185" i="31"/>
  <c r="J1215" i="31"/>
  <c r="Y1215" i="31"/>
  <c r="K1215" i="31" s="1"/>
  <c r="X1215" i="31"/>
  <c r="X1013" i="31"/>
  <c r="K1013" i="31" s="1"/>
  <c r="K1042" i="31"/>
  <c r="P1046" i="31"/>
  <c r="I1046" i="31" s="1"/>
  <c r="J1049" i="31"/>
  <c r="K1057" i="31"/>
  <c r="J1063" i="31"/>
  <c r="X1077" i="31"/>
  <c r="J1096" i="31"/>
  <c r="K1106" i="31"/>
  <c r="K1159" i="31"/>
  <c r="Y1159" i="31"/>
  <c r="X1159" i="31"/>
  <c r="X1193" i="31"/>
  <c r="J1193" i="31"/>
  <c r="Y1226" i="31"/>
  <c r="K1226" i="31" s="1"/>
  <c r="J1226" i="31"/>
  <c r="P1226" i="31"/>
  <c r="I1226" i="31" s="1"/>
  <c r="Y1110" i="31"/>
  <c r="K1110" i="31"/>
  <c r="J1110" i="31"/>
  <c r="Y1151" i="31"/>
  <c r="X1151" i="31"/>
  <c r="K1151" i="31" s="1"/>
  <c r="Y1208" i="31"/>
  <c r="K1208" i="31" s="1"/>
  <c r="J1208" i="31"/>
  <c r="K1222" i="31"/>
  <c r="J1222" i="31"/>
  <c r="Y1222" i="31"/>
  <c r="X1222" i="31"/>
  <c r="K1059" i="31"/>
  <c r="X1086" i="31"/>
  <c r="J1086" i="31"/>
  <c r="K1115" i="31"/>
  <c r="J1115" i="31"/>
  <c r="Y1115" i="31"/>
  <c r="X1115" i="31"/>
  <c r="Y1144" i="31"/>
  <c r="X1049" i="31"/>
  <c r="X1059" i="31"/>
  <c r="X1071" i="31"/>
  <c r="Y1097" i="31"/>
  <c r="K1097" i="31" s="1"/>
  <c r="J1097" i="31"/>
  <c r="P1097" i="31"/>
  <c r="I1097" i="31" s="1"/>
  <c r="K1103" i="31"/>
  <c r="J1103" i="31"/>
  <c r="Y1113" i="31"/>
  <c r="J1113" i="31"/>
  <c r="X1134" i="31"/>
  <c r="K1134" i="31" s="1"/>
  <c r="Y1134" i="31"/>
  <c r="X1166" i="31"/>
  <c r="K1166" i="31"/>
  <c r="J1166" i="31"/>
  <c r="Y1166" i="31"/>
  <c r="P1002" i="31"/>
  <c r="I1002" i="31" s="1"/>
  <c r="P1010" i="31"/>
  <c r="I1010" i="31" s="1"/>
  <c r="P1018" i="31"/>
  <c r="I1018" i="31" s="1"/>
  <c r="P1026" i="31"/>
  <c r="I1026" i="31" s="1"/>
  <c r="P1069" i="31"/>
  <c r="I1069" i="31" s="1"/>
  <c r="P1082" i="31"/>
  <c r="I1082" i="31" s="1"/>
  <c r="J1165" i="31"/>
  <c r="K1169" i="31"/>
  <c r="K1173" i="31"/>
  <c r="Y1178" i="31"/>
  <c r="K1178" i="31" s="1"/>
  <c r="J1184" i="31"/>
  <c r="J1187" i="31"/>
  <c r="K1188" i="31"/>
  <c r="J1192" i="31"/>
  <c r="J1195" i="31"/>
  <c r="K1196" i="31"/>
  <c r="J1206" i="31"/>
  <c r="K1210" i="31"/>
  <c r="K1211" i="31"/>
  <c r="J1214" i="31"/>
  <c r="K1218" i="31"/>
  <c r="J1221" i="31"/>
  <c r="J1225" i="31"/>
  <c r="J1176" i="31"/>
  <c r="J1183" i="31"/>
  <c r="K1184" i="31"/>
  <c r="K1187" i="31"/>
  <c r="J1190" i="31"/>
  <c r="J1191" i="31"/>
  <c r="K1192" i="31"/>
  <c r="K1195" i="31"/>
  <c r="J1198" i="31"/>
  <c r="K1206" i="31"/>
  <c r="Y1237" i="31"/>
  <c r="J1168" i="31"/>
  <c r="J1172" i="31"/>
  <c r="J1175" i="31"/>
  <c r="J1180" i="31"/>
  <c r="J1194" i="31"/>
  <c r="J1205" i="31"/>
  <c r="J1209" i="31"/>
  <c r="K1168" i="31"/>
  <c r="K1172" i="31"/>
  <c r="K1175" i="31"/>
  <c r="K1180" i="31"/>
  <c r="P1206" i="31"/>
  <c r="I1206" i="31" s="1"/>
  <c r="K1228" i="31"/>
  <c r="K1235" i="31"/>
  <c r="X1175" i="31"/>
  <c r="X1190" i="31"/>
  <c r="P1194" i="31"/>
  <c r="I1194" i="31" s="1"/>
  <c r="Y1205" i="31"/>
  <c r="K1205" i="31" s="1"/>
  <c r="X1231" i="31"/>
  <c r="J1101" i="31"/>
  <c r="P1133" i="31"/>
  <c r="I1133" i="31" s="1"/>
  <c r="Y1141" i="31"/>
  <c r="J1170" i="31"/>
  <c r="J1177" i="31"/>
  <c r="J1200" i="31"/>
  <c r="Y1201" i="31"/>
  <c r="K1201" i="31" s="1"/>
  <c r="J1212" i="31"/>
  <c r="J1233" i="31"/>
  <c r="J1237" i="31"/>
  <c r="P1126" i="31"/>
  <c r="I1126" i="31" s="1"/>
  <c r="P1137" i="31"/>
  <c r="I1137" i="31" s="1"/>
  <c r="P1142" i="31"/>
  <c r="I1142" i="31" s="1"/>
  <c r="P1158" i="31"/>
  <c r="I1158" i="31" s="1"/>
  <c r="P1174" i="31"/>
  <c r="I1174" i="31" s="1"/>
  <c r="P1201" i="31"/>
  <c r="I1201" i="31" s="1"/>
  <c r="P1222" i="31"/>
  <c r="I1222" i="31" s="1"/>
  <c r="P1233" i="31"/>
  <c r="I1233" i="31" s="1"/>
  <c r="K1016" i="30"/>
  <c r="X1009" i="30"/>
  <c r="K1009" i="30" s="1"/>
  <c r="X1039" i="30"/>
  <c r="J1046" i="30"/>
  <c r="Y1049" i="30"/>
  <c r="J1049" i="30"/>
  <c r="J1054" i="30"/>
  <c r="Y1055" i="30"/>
  <c r="K1007" i="30"/>
  <c r="K1011" i="30"/>
  <c r="K1015" i="30"/>
  <c r="Y1041" i="30"/>
  <c r="K1041" i="30" s="1"/>
  <c r="X1041" i="30"/>
  <c r="K1054" i="30"/>
  <c r="J1108" i="30"/>
  <c r="Y1148" i="30"/>
  <c r="K1153" i="30"/>
  <c r="Y1224" i="30"/>
  <c r="K1224" i="30"/>
  <c r="J1224" i="30"/>
  <c r="Y1026" i="30"/>
  <c r="X1026" i="30"/>
  <c r="K1026" i="30" s="1"/>
  <c r="Y1029" i="30"/>
  <c r="K1029" i="30"/>
  <c r="Y1046" i="30"/>
  <c r="K1046" i="30" s="1"/>
  <c r="P1046" i="30"/>
  <c r="I1046" i="30" s="1"/>
  <c r="P1066" i="30"/>
  <c r="I1066" i="30" s="1"/>
  <c r="J1076" i="30"/>
  <c r="J1078" i="30"/>
  <c r="P1078" i="30"/>
  <c r="I1078" i="30" s="1"/>
  <c r="J1090" i="30"/>
  <c r="P1094" i="30"/>
  <c r="I1094" i="30" s="1"/>
  <c r="J1094" i="30"/>
  <c r="X1215" i="30"/>
  <c r="J1215" i="30"/>
  <c r="Y1215" i="30"/>
  <c r="K1215" i="30" s="1"/>
  <c r="J1218" i="30"/>
  <c r="J1221" i="30"/>
  <c r="X1029" i="30"/>
  <c r="X1035" i="30"/>
  <c r="K1035" i="30" s="1"/>
  <c r="J1080" i="30"/>
  <c r="K1106" i="30"/>
  <c r="X1239" i="30"/>
  <c r="K1239" i="30"/>
  <c r="J1239" i="30"/>
  <c r="Y1239" i="30"/>
  <c r="P1014" i="30"/>
  <c r="I1014" i="30" s="1"/>
  <c r="P1022" i="30"/>
  <c r="I1022" i="30" s="1"/>
  <c r="K1034" i="30"/>
  <c r="K1050" i="30"/>
  <c r="Y1051" i="30"/>
  <c r="K1051" i="30" s="1"/>
  <c r="Y1053" i="30"/>
  <c r="K1053" i="30"/>
  <c r="Y1061" i="30"/>
  <c r="K1061" i="30" s="1"/>
  <c r="X1061" i="30"/>
  <c r="J1061" i="30"/>
  <c r="X1139" i="30"/>
  <c r="K1139" i="30" s="1"/>
  <c r="Y1139" i="30"/>
  <c r="Y1236" i="30"/>
  <c r="K1236" i="30"/>
  <c r="J1236" i="30"/>
  <c r="X1014" i="30"/>
  <c r="K1014" i="30" s="1"/>
  <c r="Y1045" i="30"/>
  <c r="K1045" i="30" s="1"/>
  <c r="J1045" i="30"/>
  <c r="Y1071" i="30"/>
  <c r="K1071" i="30" s="1"/>
  <c r="P1075" i="30"/>
  <c r="I1075" i="30" s="1"/>
  <c r="J1075" i="30"/>
  <c r="J1107" i="30"/>
  <c r="X1107" i="30"/>
  <c r="X1021" i="30"/>
  <c r="K1021" i="30" s="1"/>
  <c r="X1031" i="30"/>
  <c r="K1031" i="30" s="1"/>
  <c r="K1039" i="30"/>
  <c r="K1055" i="30"/>
  <c r="Y1065" i="30"/>
  <c r="K1065" i="30"/>
  <c r="J1065" i="30"/>
  <c r="J1067" i="30"/>
  <c r="X1067" i="30"/>
  <c r="Y1077" i="30"/>
  <c r="K1077" i="30" s="1"/>
  <c r="X1077" i="30"/>
  <c r="X1083" i="30"/>
  <c r="J1083" i="30"/>
  <c r="X1091" i="30"/>
  <c r="P1091" i="30"/>
  <c r="I1091" i="30" s="1"/>
  <c r="K1091" i="30"/>
  <c r="Y1093" i="30"/>
  <c r="K1093" i="30" s="1"/>
  <c r="Y1142" i="30"/>
  <c r="Y1180" i="30"/>
  <c r="K1180" i="30" s="1"/>
  <c r="J1180" i="30"/>
  <c r="X1002" i="30"/>
  <c r="P1009" i="30"/>
  <c r="I1009" i="30" s="1"/>
  <c r="P1039" i="30"/>
  <c r="I1039" i="30" s="1"/>
  <c r="K1049" i="30"/>
  <c r="J1052" i="30"/>
  <c r="X1055" i="30"/>
  <c r="Y1067" i="30"/>
  <c r="K1067" i="30" s="1"/>
  <c r="Y1075" i="30"/>
  <c r="K1075" i="30" s="1"/>
  <c r="Y1081" i="30"/>
  <c r="K1081" i="30" s="1"/>
  <c r="Y1083" i="30"/>
  <c r="K1083" i="30" s="1"/>
  <c r="Y1089" i="30"/>
  <c r="K1089" i="30" s="1"/>
  <c r="J1089" i="30"/>
  <c r="Y1091" i="30"/>
  <c r="X1093" i="30"/>
  <c r="Y1097" i="30"/>
  <c r="K1097" i="30" s="1"/>
  <c r="Y1099" i="30"/>
  <c r="X1099" i="30"/>
  <c r="K1099" i="30"/>
  <c r="Y1107" i="30"/>
  <c r="K1107" i="30" s="1"/>
  <c r="X1171" i="30"/>
  <c r="K1171" i="30"/>
  <c r="J1171" i="30"/>
  <c r="Y1171" i="30"/>
  <c r="Y1174" i="30"/>
  <c r="K1174" i="30" s="1"/>
  <c r="J1174" i="30"/>
  <c r="J1177" i="30"/>
  <c r="J1058" i="30"/>
  <c r="J1062" i="30"/>
  <c r="J1073" i="30"/>
  <c r="J1102" i="30"/>
  <c r="Y1111" i="30"/>
  <c r="J1115" i="30"/>
  <c r="K1147" i="30"/>
  <c r="K1156" i="30"/>
  <c r="J1167" i="30"/>
  <c r="J1170" i="30"/>
  <c r="J1176" i="30"/>
  <c r="K1182" i="30"/>
  <c r="K1188" i="30"/>
  <c r="J1199" i="30"/>
  <c r="J1202" i="30"/>
  <c r="J1211" i="30"/>
  <c r="J1220" i="30"/>
  <c r="K1232" i="30"/>
  <c r="K1235" i="30"/>
  <c r="K1238" i="30"/>
  <c r="K1069" i="30"/>
  <c r="K1087" i="30"/>
  <c r="J1105" i="30"/>
  <c r="Y1147" i="30"/>
  <c r="J1175" i="30"/>
  <c r="J1178" i="30"/>
  <c r="Y1179" i="30"/>
  <c r="K1179" i="30" s="1"/>
  <c r="J1181" i="30"/>
  <c r="J1184" i="30"/>
  <c r="J1219" i="30"/>
  <c r="J1222" i="30"/>
  <c r="Y1223" i="30"/>
  <c r="K1223" i="30" s="1"/>
  <c r="J1225" i="30"/>
  <c r="J1228" i="30"/>
  <c r="Y1235" i="30"/>
  <c r="J1237" i="30"/>
  <c r="K1105" i="30"/>
  <c r="Y1135" i="30"/>
  <c r="K1143" i="30"/>
  <c r="J1166" i="30"/>
  <c r="Y1167" i="30"/>
  <c r="K1167" i="30" s="1"/>
  <c r="J1172" i="30"/>
  <c r="K1178" i="30"/>
  <c r="K1184" i="30"/>
  <c r="J1195" i="30"/>
  <c r="Y1199" i="30"/>
  <c r="K1199" i="30" s="1"/>
  <c r="J1207" i="30"/>
  <c r="Y1211" i="30"/>
  <c r="K1211" i="30" s="1"/>
  <c r="J1216" i="30"/>
  <c r="K1228" i="30"/>
  <c r="J1240" i="30"/>
  <c r="J1113" i="30"/>
  <c r="J1111" i="30"/>
  <c r="J1183" i="30"/>
  <c r="J1186" i="30"/>
  <c r="J1189" i="30"/>
  <c r="J1192" i="30"/>
  <c r="K1240" i="30"/>
  <c r="P999" i="30"/>
  <c r="I999" i="30" s="1"/>
  <c r="P1002" i="30"/>
  <c r="I1002" i="30" s="1"/>
  <c r="P1007" i="30"/>
  <c r="I1007" i="30" s="1"/>
  <c r="P1010" i="30"/>
  <c r="I1010" i="30" s="1"/>
  <c r="P1015" i="30"/>
  <c r="I1015" i="30" s="1"/>
  <c r="P1021" i="30"/>
  <c r="I1021" i="30" s="1"/>
  <c r="P1026" i="30"/>
  <c r="I1026" i="30" s="1"/>
  <c r="P1031" i="30"/>
  <c r="I1031" i="30" s="1"/>
  <c r="P1034" i="30"/>
  <c r="I1034" i="30" s="1"/>
  <c r="P1042" i="30"/>
  <c r="I1042" i="30" s="1"/>
  <c r="P1047" i="30"/>
  <c r="I1047" i="30" s="1"/>
  <c r="P1053" i="30"/>
  <c r="I1053" i="30" s="1"/>
  <c r="P1058" i="30"/>
  <c r="I1058" i="30" s="1"/>
  <c r="P1063" i="30"/>
  <c r="I1063" i="30" s="1"/>
  <c r="P1071" i="30"/>
  <c r="I1071" i="30" s="1"/>
  <c r="P1074" i="30"/>
  <c r="I1074" i="30" s="1"/>
  <c r="P1079" i="30"/>
  <c r="I1079" i="30" s="1"/>
  <c r="P1087" i="30"/>
  <c r="I1087" i="30" s="1"/>
  <c r="P1090" i="30"/>
  <c r="I1090" i="30" s="1"/>
  <c r="P1095" i="30"/>
  <c r="I1095" i="30" s="1"/>
  <c r="P1103" i="30"/>
  <c r="I1103" i="30" s="1"/>
  <c r="P1106" i="30"/>
  <c r="I1106" i="30" s="1"/>
  <c r="P1111" i="30"/>
  <c r="I1111" i="30" s="1"/>
  <c r="P1114" i="30"/>
  <c r="I1114" i="30" s="1"/>
  <c r="P1206" i="30"/>
  <c r="I1206" i="30" s="1"/>
  <c r="Y1143" i="30"/>
  <c r="K1151" i="30"/>
  <c r="Y1175" i="30"/>
  <c r="K1175" i="30" s="1"/>
  <c r="K1183" i="30"/>
  <c r="K1186" i="30"/>
  <c r="K1192" i="30"/>
  <c r="Y1219" i="30"/>
  <c r="K1219" i="30" s="1"/>
  <c r="Y1207" i="30"/>
  <c r="K1207" i="30" s="1"/>
  <c r="Y1235" i="29"/>
  <c r="X1235" i="29"/>
  <c r="K1235" i="29"/>
  <c r="J1235" i="29"/>
  <c r="Y625" i="29"/>
  <c r="X625" i="29"/>
  <c r="Y1043" i="29"/>
  <c r="X1043" i="29"/>
  <c r="K1043" i="29"/>
  <c r="J1043" i="29"/>
  <c r="K1055" i="29"/>
  <c r="X1070" i="29"/>
  <c r="Y1070" i="29"/>
  <c r="K1070" i="29" s="1"/>
  <c r="J1070" i="29"/>
  <c r="Y1113" i="29"/>
  <c r="X1113" i="29"/>
  <c r="K1113" i="29"/>
  <c r="J1113" i="29"/>
  <c r="Y1216" i="29"/>
  <c r="K1216" i="29" s="1"/>
  <c r="X1216" i="29"/>
  <c r="J1216" i="29"/>
  <c r="Y1025" i="29"/>
  <c r="X1025" i="29"/>
  <c r="K1025" i="29" s="1"/>
  <c r="X1058" i="29"/>
  <c r="Y1058" i="29"/>
  <c r="J1058" i="29"/>
  <c r="K1058" i="29"/>
  <c r="Y1008" i="29"/>
  <c r="X1008" i="29"/>
  <c r="K1008" i="29"/>
  <c r="K1086" i="29"/>
  <c r="Y1041" i="29"/>
  <c r="X1041" i="29"/>
  <c r="K1041" i="29"/>
  <c r="J1041" i="29"/>
  <c r="X1066" i="29"/>
  <c r="Y1066" i="29"/>
  <c r="J1066" i="29"/>
  <c r="K1066" i="29"/>
  <c r="Y1085" i="29"/>
  <c r="K1085" i="29" s="1"/>
  <c r="X1085" i="29"/>
  <c r="J1085" i="29"/>
  <c r="Y1101" i="29"/>
  <c r="K1101" i="29" s="1"/>
  <c r="X1101" i="29"/>
  <c r="J1101" i="29"/>
  <c r="K1054" i="29"/>
  <c r="Y749" i="29"/>
  <c r="X749" i="29"/>
  <c r="Y1000" i="29"/>
  <c r="X1000" i="29"/>
  <c r="Y1005" i="29"/>
  <c r="X1005" i="29"/>
  <c r="K1005" i="29" s="1"/>
  <c r="Y1013" i="29"/>
  <c r="X1013" i="29"/>
  <c r="K1013" i="29" s="1"/>
  <c r="X1018" i="29"/>
  <c r="K1018" i="29" s="1"/>
  <c r="Y1018" i="29"/>
  <c r="Y1027" i="29"/>
  <c r="X1027" i="29"/>
  <c r="K1027" i="29" s="1"/>
  <c r="X1034" i="29"/>
  <c r="K1034" i="29" s="1"/>
  <c r="Y1034" i="29"/>
  <c r="Y1045" i="29"/>
  <c r="K1045" i="29" s="1"/>
  <c r="X1045" i="29"/>
  <c r="Y1047" i="29"/>
  <c r="K1047" i="29" s="1"/>
  <c r="X1047" i="29"/>
  <c r="J1055" i="29"/>
  <c r="X1062" i="29"/>
  <c r="Y1062" i="29"/>
  <c r="K1062" i="29" s="1"/>
  <c r="J1062" i="29"/>
  <c r="J1079" i="29"/>
  <c r="X1090" i="29"/>
  <c r="Y1090" i="29"/>
  <c r="K1090" i="29" s="1"/>
  <c r="J1090" i="29"/>
  <c r="X1106" i="29"/>
  <c r="Y1106" i="29"/>
  <c r="K1106" i="29" s="1"/>
  <c r="J1106" i="29"/>
  <c r="X1138" i="29"/>
  <c r="K1138" i="29" s="1"/>
  <c r="Y1138" i="29"/>
  <c r="X1154" i="29"/>
  <c r="K1154" i="29" s="1"/>
  <c r="Y1154" i="29"/>
  <c r="Y1195" i="29"/>
  <c r="X1195" i="29"/>
  <c r="J1195" i="29"/>
  <c r="K1195" i="29"/>
  <c r="Y1207" i="29"/>
  <c r="X1207" i="29"/>
  <c r="J1207" i="29"/>
  <c r="K1207" i="29"/>
  <c r="Y873" i="29"/>
  <c r="X873" i="29"/>
  <c r="J5" i="29"/>
  <c r="Y1003" i="29"/>
  <c r="X1003" i="29"/>
  <c r="X1010" i="29"/>
  <c r="K1010" i="29" s="1"/>
  <c r="Y1010" i="29"/>
  <c r="Y1029" i="29"/>
  <c r="X1029" i="29"/>
  <c r="K1029" i="29" s="1"/>
  <c r="Y1049" i="29"/>
  <c r="K1049" i="29" s="1"/>
  <c r="X1049" i="29"/>
  <c r="Y1051" i="29"/>
  <c r="K1051" i="29" s="1"/>
  <c r="X1051" i="29"/>
  <c r="J1059" i="29"/>
  <c r="J1071" i="29"/>
  <c r="Y1081" i="29"/>
  <c r="X1081" i="29"/>
  <c r="K1081" i="29"/>
  <c r="J1081" i="29"/>
  <c r="Y1097" i="29"/>
  <c r="K1097" i="29" s="1"/>
  <c r="X1097" i="29"/>
  <c r="J1097" i="29"/>
  <c r="Y1109" i="29"/>
  <c r="X1109" i="29"/>
  <c r="K1109" i="29"/>
  <c r="J1109" i="29"/>
  <c r="X1166" i="29"/>
  <c r="Y1166" i="29"/>
  <c r="K1166" i="29"/>
  <c r="J1166" i="29"/>
  <c r="X1174" i="29"/>
  <c r="Y1174" i="29"/>
  <c r="K1174" i="29"/>
  <c r="J1174" i="29"/>
  <c r="X1182" i="29"/>
  <c r="Y1182" i="29"/>
  <c r="K1182" i="29"/>
  <c r="J1182" i="29"/>
  <c r="X1190" i="29"/>
  <c r="Y1190" i="29"/>
  <c r="K1190" i="29"/>
  <c r="J1190" i="29"/>
  <c r="Y1121" i="29"/>
  <c r="X1121" i="29"/>
  <c r="X998" i="29"/>
  <c r="Y998" i="29"/>
  <c r="Y1007" i="29"/>
  <c r="X1007" i="29"/>
  <c r="K1007" i="29" s="1"/>
  <c r="Y1015" i="29"/>
  <c r="X1015" i="29"/>
  <c r="K1015" i="29" s="1"/>
  <c r="X1022" i="29"/>
  <c r="K1022" i="29" s="1"/>
  <c r="Y1022" i="29"/>
  <c r="Y1031" i="29"/>
  <c r="X1031" i="29"/>
  <c r="K1031" i="29" s="1"/>
  <c r="X1038" i="29"/>
  <c r="K1038" i="29" s="1"/>
  <c r="Y1038" i="29"/>
  <c r="Y1053" i="29"/>
  <c r="K1053" i="29" s="1"/>
  <c r="X1053" i="29"/>
  <c r="Y1055" i="29"/>
  <c r="X1055" i="29"/>
  <c r="Y1077" i="29"/>
  <c r="K1077" i="29" s="1"/>
  <c r="X1077" i="29"/>
  <c r="J1077" i="29"/>
  <c r="Y1079" i="29"/>
  <c r="K1079" i="29" s="1"/>
  <c r="X1079" i="29"/>
  <c r="X1086" i="29"/>
  <c r="Y1086" i="29"/>
  <c r="J1086" i="29"/>
  <c r="X1102" i="29"/>
  <c r="Y1102" i="29"/>
  <c r="K1102" i="29" s="1"/>
  <c r="J1102" i="29"/>
  <c r="X1114" i="29"/>
  <c r="Y1114" i="29"/>
  <c r="J1114" i="29"/>
  <c r="Y1127" i="29"/>
  <c r="X1127" i="29"/>
  <c r="X1134" i="29"/>
  <c r="Y1134" i="29"/>
  <c r="K1134" i="29"/>
  <c r="X1150" i="29"/>
  <c r="Y1150" i="29"/>
  <c r="K1150" i="29"/>
  <c r="Y1196" i="29"/>
  <c r="K1196" i="29" s="1"/>
  <c r="X1196" i="29"/>
  <c r="J1196" i="29"/>
  <c r="Y997" i="29"/>
  <c r="X997" i="29"/>
  <c r="Y1001" i="29"/>
  <c r="X1001" i="29"/>
  <c r="Y1012" i="29"/>
  <c r="X1012" i="29"/>
  <c r="K1012" i="29" s="1"/>
  <c r="Y1017" i="29"/>
  <c r="X1017" i="29"/>
  <c r="K1017" i="29"/>
  <c r="Y1033" i="29"/>
  <c r="X1033" i="29"/>
  <c r="K1033" i="29" s="1"/>
  <c r="X1042" i="29"/>
  <c r="Y1042" i="29"/>
  <c r="K1042" i="29" s="1"/>
  <c r="J1042" i="29"/>
  <c r="Y1057" i="29"/>
  <c r="K1057" i="29" s="1"/>
  <c r="X1057" i="29"/>
  <c r="Y1059" i="29"/>
  <c r="K1059" i="29" s="1"/>
  <c r="X1059" i="29"/>
  <c r="Y1069" i="29"/>
  <c r="K1069" i="29" s="1"/>
  <c r="X1069" i="29"/>
  <c r="J1069" i="29"/>
  <c r="Y1071" i="29"/>
  <c r="K1071" i="29" s="1"/>
  <c r="X1071" i="29"/>
  <c r="Y1073" i="29"/>
  <c r="X1073" i="29"/>
  <c r="K1073" i="29"/>
  <c r="Y1093" i="29"/>
  <c r="K1093" i="29" s="1"/>
  <c r="X1093" i="29"/>
  <c r="J1093" i="29"/>
  <c r="Y1211" i="29"/>
  <c r="X1211" i="29"/>
  <c r="K1211" i="29"/>
  <c r="J1211" i="29"/>
  <c r="Y253" i="29"/>
  <c r="X253" i="29"/>
  <c r="Y1004" i="29"/>
  <c r="X1004" i="29"/>
  <c r="K1004" i="29" s="1"/>
  <c r="Y1009" i="29"/>
  <c r="X1009" i="29"/>
  <c r="K1009" i="29" s="1"/>
  <c r="Y1019" i="29"/>
  <c r="X1019" i="29"/>
  <c r="K1019" i="29" s="1"/>
  <c r="X1026" i="29"/>
  <c r="K1026" i="29" s="1"/>
  <c r="Y1026" i="29"/>
  <c r="Y1035" i="29"/>
  <c r="X1035" i="29"/>
  <c r="K1035" i="29" s="1"/>
  <c r="X1046" i="29"/>
  <c r="Y1046" i="29"/>
  <c r="K1046" i="29" s="1"/>
  <c r="J1046" i="29"/>
  <c r="Y1061" i="29"/>
  <c r="K1061" i="29" s="1"/>
  <c r="X1061" i="29"/>
  <c r="Y1063" i="29"/>
  <c r="K1063" i="29" s="1"/>
  <c r="X1063" i="29"/>
  <c r="Y1065" i="29"/>
  <c r="X1065" i="29"/>
  <c r="K1065" i="29"/>
  <c r="X1082" i="29"/>
  <c r="Y1082" i="29"/>
  <c r="K1082" i="29" s="1"/>
  <c r="J1082" i="29"/>
  <c r="X1098" i="29"/>
  <c r="Y1098" i="29"/>
  <c r="K1098" i="29" s="1"/>
  <c r="J1098" i="29"/>
  <c r="Y1125" i="29"/>
  <c r="X1125" i="29"/>
  <c r="X1130" i="29"/>
  <c r="K1130" i="29" s="1"/>
  <c r="Y1130" i="29"/>
  <c r="X1146" i="29"/>
  <c r="K1146" i="29" s="1"/>
  <c r="Y1146" i="29"/>
  <c r="X1162" i="29"/>
  <c r="Y1162" i="29"/>
  <c r="K1162" i="29"/>
  <c r="Y377" i="29"/>
  <c r="X377" i="29"/>
  <c r="K5" i="29"/>
  <c r="Y999" i="29"/>
  <c r="X999" i="29"/>
  <c r="X1006" i="29"/>
  <c r="K1006" i="29" s="1"/>
  <c r="Y1006" i="29"/>
  <c r="X1014" i="29"/>
  <c r="K1014" i="29" s="1"/>
  <c r="Y1014" i="29"/>
  <c r="Y1021" i="29"/>
  <c r="X1021" i="29"/>
  <c r="K1021" i="29" s="1"/>
  <c r="Y1037" i="29"/>
  <c r="X1037" i="29"/>
  <c r="K1037" i="29"/>
  <c r="X1050" i="29"/>
  <c r="Y1050" i="29"/>
  <c r="K1050" i="29" s="1"/>
  <c r="J1050" i="29"/>
  <c r="Y1089" i="29"/>
  <c r="K1089" i="29" s="1"/>
  <c r="X1089" i="29"/>
  <c r="J1089" i="29"/>
  <c r="Y1105" i="29"/>
  <c r="K1105" i="29" s="1"/>
  <c r="X1105" i="29"/>
  <c r="J1105" i="29"/>
  <c r="X1170" i="29"/>
  <c r="Y1170" i="29"/>
  <c r="K1170" i="29"/>
  <c r="J1170" i="29"/>
  <c r="X1178" i="29"/>
  <c r="Y1178" i="29"/>
  <c r="K1178" i="29" s="1"/>
  <c r="J1178" i="29"/>
  <c r="X1186" i="29"/>
  <c r="Y1186" i="29"/>
  <c r="K1186" i="29"/>
  <c r="J1186" i="29"/>
  <c r="Y501" i="29"/>
  <c r="X501" i="29"/>
  <c r="X1002" i="29"/>
  <c r="Y1002" i="29"/>
  <c r="Y1011" i="29"/>
  <c r="X1011" i="29"/>
  <c r="K1011" i="29" s="1"/>
  <c r="Y1023" i="29"/>
  <c r="X1023" i="29"/>
  <c r="K1023" i="29" s="1"/>
  <c r="X1030" i="29"/>
  <c r="K1030" i="29" s="1"/>
  <c r="Y1030" i="29"/>
  <c r="Y1039" i="29"/>
  <c r="X1039" i="29"/>
  <c r="K1039" i="29" s="1"/>
  <c r="X1054" i="29"/>
  <c r="Y1054" i="29"/>
  <c r="J1054" i="29"/>
  <c r="X1074" i="29"/>
  <c r="Y1074" i="29"/>
  <c r="K1074" i="29" s="1"/>
  <c r="J1074" i="29"/>
  <c r="X1078" i="29"/>
  <c r="Y1078" i="29"/>
  <c r="K1078" i="29" s="1"/>
  <c r="J1078" i="29"/>
  <c r="X1094" i="29"/>
  <c r="Y1094" i="29"/>
  <c r="K1094" i="29" s="1"/>
  <c r="J1094" i="29"/>
  <c r="X1142" i="29"/>
  <c r="K1142" i="29" s="1"/>
  <c r="Y1142" i="29"/>
  <c r="X1158" i="29"/>
  <c r="K1158" i="29" s="1"/>
  <c r="Y1158" i="29"/>
  <c r="X1110" i="29"/>
  <c r="Y1110" i="29"/>
  <c r="Y1124" i="29"/>
  <c r="X1124" i="29"/>
  <c r="X1126" i="29"/>
  <c r="Y1126" i="29"/>
  <c r="Y1131" i="29"/>
  <c r="X1131" i="29"/>
  <c r="K1131" i="29" s="1"/>
  <c r="Y1139" i="29"/>
  <c r="X1139" i="29"/>
  <c r="K1139" i="29" s="1"/>
  <c r="Y1147" i="29"/>
  <c r="X1147" i="29"/>
  <c r="K1147" i="29" s="1"/>
  <c r="Y1155" i="29"/>
  <c r="X1155" i="29"/>
  <c r="K1155" i="29" s="1"/>
  <c r="Y1163" i="29"/>
  <c r="X1163" i="29"/>
  <c r="K1163" i="29" s="1"/>
  <c r="Y1171" i="29"/>
  <c r="K1171" i="29" s="1"/>
  <c r="X1171" i="29"/>
  <c r="Y1179" i="29"/>
  <c r="K1179" i="29" s="1"/>
  <c r="X1179" i="29"/>
  <c r="Y1187" i="29"/>
  <c r="K1187" i="29" s="1"/>
  <c r="X1187" i="29"/>
  <c r="Y1197" i="29"/>
  <c r="K1197" i="29" s="1"/>
  <c r="X1197" i="29"/>
  <c r="Y1199" i="29"/>
  <c r="X1199" i="29"/>
  <c r="K1199" i="29"/>
  <c r="Y1219" i="29"/>
  <c r="X1219" i="29"/>
  <c r="K1219" i="29"/>
  <c r="J1219" i="29"/>
  <c r="P501" i="29"/>
  <c r="P625" i="29"/>
  <c r="Y1067" i="29"/>
  <c r="K1067" i="29" s="1"/>
  <c r="X1067" i="29"/>
  <c r="Y1075" i="29"/>
  <c r="K1075" i="29" s="1"/>
  <c r="X1075" i="29"/>
  <c r="Y1083" i="29"/>
  <c r="K1083" i="29" s="1"/>
  <c r="X1083" i="29"/>
  <c r="Y1091" i="29"/>
  <c r="K1091" i="29" s="1"/>
  <c r="X1091" i="29"/>
  <c r="Y1099" i="29"/>
  <c r="K1099" i="29" s="1"/>
  <c r="X1099" i="29"/>
  <c r="Y1107" i="29"/>
  <c r="K1107" i="29" s="1"/>
  <c r="X1107" i="29"/>
  <c r="Y1115" i="29"/>
  <c r="X1115" i="29"/>
  <c r="Y1128" i="29"/>
  <c r="X1128" i="29"/>
  <c r="K1128" i="29" s="1"/>
  <c r="Y1136" i="29"/>
  <c r="X1136" i="29"/>
  <c r="K1136" i="29" s="1"/>
  <c r="Y1144" i="29"/>
  <c r="X1144" i="29"/>
  <c r="K1144" i="29" s="1"/>
  <c r="Y1152" i="29"/>
  <c r="X1152" i="29"/>
  <c r="K1152" i="29" s="1"/>
  <c r="Y1160" i="29"/>
  <c r="X1160" i="29"/>
  <c r="K1160" i="29" s="1"/>
  <c r="Y1168" i="29"/>
  <c r="K1168" i="29" s="1"/>
  <c r="X1168" i="29"/>
  <c r="Y1176" i="29"/>
  <c r="K1176" i="29" s="1"/>
  <c r="X1176" i="29"/>
  <c r="Y1184" i="29"/>
  <c r="K1184" i="29" s="1"/>
  <c r="X1184" i="29"/>
  <c r="Y1192" i="29"/>
  <c r="K1192" i="29" s="1"/>
  <c r="X1192" i="29"/>
  <c r="Y1227" i="29"/>
  <c r="X1227" i="29"/>
  <c r="K1227" i="29"/>
  <c r="J1227" i="29"/>
  <c r="P1000" i="29"/>
  <c r="I1000" i="29" s="1"/>
  <c r="P1008" i="29"/>
  <c r="I1008" i="29" s="1"/>
  <c r="Y1016" i="29"/>
  <c r="X1016" i="29"/>
  <c r="K1016" i="29" s="1"/>
  <c r="Y1024" i="29"/>
  <c r="X1024" i="29"/>
  <c r="K1024" i="29" s="1"/>
  <c r="Y1032" i="29"/>
  <c r="X1032" i="29"/>
  <c r="K1032" i="29" s="1"/>
  <c r="Y1040" i="29"/>
  <c r="X1040" i="29"/>
  <c r="K1040" i="29" s="1"/>
  <c r="Y1048" i="29"/>
  <c r="K1048" i="29" s="1"/>
  <c r="X1048" i="29"/>
  <c r="Y1056" i="29"/>
  <c r="K1056" i="29" s="1"/>
  <c r="X1056" i="29"/>
  <c r="Y1064" i="29"/>
  <c r="K1064" i="29" s="1"/>
  <c r="X1064" i="29"/>
  <c r="Y1072" i="29"/>
  <c r="K1072" i="29" s="1"/>
  <c r="X1072" i="29"/>
  <c r="Y1080" i="29"/>
  <c r="K1080" i="29" s="1"/>
  <c r="X1080" i="29"/>
  <c r="Y1088" i="29"/>
  <c r="K1088" i="29" s="1"/>
  <c r="X1088" i="29"/>
  <c r="Y1096" i="29"/>
  <c r="K1096" i="29" s="1"/>
  <c r="X1096" i="29"/>
  <c r="Y1104" i="29"/>
  <c r="K1104" i="29" s="1"/>
  <c r="X1104" i="29"/>
  <c r="Y1112" i="29"/>
  <c r="X1112" i="29"/>
  <c r="X1122" i="29"/>
  <c r="Y1122" i="29"/>
  <c r="Y1133" i="29"/>
  <c r="X1133" i="29"/>
  <c r="K1133" i="29" s="1"/>
  <c r="Y1141" i="29"/>
  <c r="X1141" i="29"/>
  <c r="K1141" i="29" s="1"/>
  <c r="Y1149" i="29"/>
  <c r="X1149" i="29"/>
  <c r="K1149" i="29" s="1"/>
  <c r="Y1157" i="29"/>
  <c r="X1157" i="29"/>
  <c r="K1157" i="29" s="1"/>
  <c r="Y1165" i="29"/>
  <c r="K1165" i="29" s="1"/>
  <c r="X1165" i="29"/>
  <c r="Y1173" i="29"/>
  <c r="K1173" i="29" s="1"/>
  <c r="X1173" i="29"/>
  <c r="Y1181" i="29"/>
  <c r="K1181" i="29" s="1"/>
  <c r="X1181" i="29"/>
  <c r="Y1189" i="29"/>
  <c r="K1189" i="29" s="1"/>
  <c r="X1189" i="29"/>
  <c r="P253" i="29"/>
  <c r="P377" i="29"/>
  <c r="P997" i="29"/>
  <c r="P1003" i="29"/>
  <c r="I1003" i="29" s="1"/>
  <c r="P1011" i="29"/>
  <c r="I1011" i="29" s="1"/>
  <c r="P749" i="29"/>
  <c r="P873" i="29"/>
  <c r="P998" i="29"/>
  <c r="I998" i="29" s="1"/>
  <c r="P1006" i="29"/>
  <c r="I1006" i="29" s="1"/>
  <c r="P1014" i="29"/>
  <c r="I1014" i="29" s="1"/>
  <c r="Y1135" i="29"/>
  <c r="X1135" i="29"/>
  <c r="K1135" i="29" s="1"/>
  <c r="Y1143" i="29"/>
  <c r="X1143" i="29"/>
  <c r="K1143" i="29" s="1"/>
  <c r="Y1151" i="29"/>
  <c r="X1151" i="29"/>
  <c r="K1151" i="29" s="1"/>
  <c r="Y1159" i="29"/>
  <c r="X1159" i="29"/>
  <c r="K1159" i="29" s="1"/>
  <c r="Y1167" i="29"/>
  <c r="K1167" i="29" s="1"/>
  <c r="X1167" i="29"/>
  <c r="Y1175" i="29"/>
  <c r="K1175" i="29" s="1"/>
  <c r="X1175" i="29"/>
  <c r="Y1183" i="29"/>
  <c r="K1183" i="29" s="1"/>
  <c r="X1183" i="29"/>
  <c r="Y1191" i="29"/>
  <c r="K1191" i="29" s="1"/>
  <c r="X1191" i="29"/>
  <c r="X1198" i="29"/>
  <c r="Y1198" i="29"/>
  <c r="K1198" i="29"/>
  <c r="Y1200" i="29"/>
  <c r="K1200" i="29" s="1"/>
  <c r="X1200" i="29"/>
  <c r="Y1215" i="29"/>
  <c r="X1215" i="29"/>
  <c r="J1215" i="29"/>
  <c r="K1215" i="29"/>
  <c r="P1001" i="29"/>
  <c r="I1001" i="29" s="1"/>
  <c r="Y1087" i="29"/>
  <c r="K1087" i="29" s="1"/>
  <c r="X1087" i="29"/>
  <c r="Y1095" i="29"/>
  <c r="K1095" i="29" s="1"/>
  <c r="X1095" i="29"/>
  <c r="Y1103" i="29"/>
  <c r="K1103" i="29" s="1"/>
  <c r="X1103" i="29"/>
  <c r="Y1111" i="29"/>
  <c r="X1111" i="29"/>
  <c r="Y1123" i="29"/>
  <c r="X1123" i="29"/>
  <c r="Y1132" i="29"/>
  <c r="X1132" i="29"/>
  <c r="K1132" i="29" s="1"/>
  <c r="Y1140" i="29"/>
  <c r="X1140" i="29"/>
  <c r="K1140" i="29" s="1"/>
  <c r="Y1148" i="29"/>
  <c r="X1148" i="29"/>
  <c r="K1148" i="29" s="1"/>
  <c r="Y1156" i="29"/>
  <c r="X1156" i="29"/>
  <c r="K1156" i="29" s="1"/>
  <c r="Y1164" i="29"/>
  <c r="X1164" i="29"/>
  <c r="K1164" i="29" s="1"/>
  <c r="Y1172" i="29"/>
  <c r="K1172" i="29" s="1"/>
  <c r="X1172" i="29"/>
  <c r="Y1180" i="29"/>
  <c r="K1180" i="29" s="1"/>
  <c r="X1180" i="29"/>
  <c r="Y1188" i="29"/>
  <c r="K1188" i="29" s="1"/>
  <c r="X1188" i="29"/>
  <c r="P1004" i="29"/>
  <c r="I1004" i="29" s="1"/>
  <c r="P1012" i="29"/>
  <c r="I1012" i="29" s="1"/>
  <c r="Y1020" i="29"/>
  <c r="X1020" i="29"/>
  <c r="K1020" i="29" s="1"/>
  <c r="Y1028" i="29"/>
  <c r="X1028" i="29"/>
  <c r="K1028" i="29" s="1"/>
  <c r="Y1036" i="29"/>
  <c r="X1036" i="29"/>
  <c r="K1036" i="29" s="1"/>
  <c r="Y1044" i="29"/>
  <c r="K1044" i="29" s="1"/>
  <c r="X1044" i="29"/>
  <c r="Y1052" i="29"/>
  <c r="K1052" i="29" s="1"/>
  <c r="X1052" i="29"/>
  <c r="Y1060" i="29"/>
  <c r="K1060" i="29" s="1"/>
  <c r="X1060" i="29"/>
  <c r="Y1068" i="29"/>
  <c r="K1068" i="29" s="1"/>
  <c r="X1068" i="29"/>
  <c r="Y1076" i="29"/>
  <c r="K1076" i="29" s="1"/>
  <c r="X1076" i="29"/>
  <c r="Y1084" i="29"/>
  <c r="K1084" i="29" s="1"/>
  <c r="X1084" i="29"/>
  <c r="Y1092" i="29"/>
  <c r="K1092" i="29" s="1"/>
  <c r="X1092" i="29"/>
  <c r="Y1100" i="29"/>
  <c r="K1100" i="29" s="1"/>
  <c r="X1100" i="29"/>
  <c r="Y1108" i="29"/>
  <c r="K1108" i="29" s="1"/>
  <c r="X1108" i="29"/>
  <c r="J1110" i="29"/>
  <c r="Y1116" i="29"/>
  <c r="X1116" i="29"/>
  <c r="Y1129" i="29"/>
  <c r="X1129" i="29"/>
  <c r="K1129" i="29" s="1"/>
  <c r="Y1137" i="29"/>
  <c r="X1137" i="29"/>
  <c r="K1137" i="29" s="1"/>
  <c r="Y1145" i="29"/>
  <c r="X1145" i="29"/>
  <c r="K1145" i="29" s="1"/>
  <c r="Y1153" i="29"/>
  <c r="X1153" i="29"/>
  <c r="K1153" i="29" s="1"/>
  <c r="Y1161" i="29"/>
  <c r="X1161" i="29"/>
  <c r="K1161" i="29" s="1"/>
  <c r="Y1169" i="29"/>
  <c r="K1169" i="29" s="1"/>
  <c r="X1169" i="29"/>
  <c r="J1171" i="29"/>
  <c r="Y1177" i="29"/>
  <c r="K1177" i="29" s="1"/>
  <c r="X1177" i="29"/>
  <c r="J1179" i="29"/>
  <c r="Y1185" i="29"/>
  <c r="K1185" i="29" s="1"/>
  <c r="X1185" i="29"/>
  <c r="J1187" i="29"/>
  <c r="J1197" i="29"/>
  <c r="Y1203" i="29"/>
  <c r="K1203" i="29" s="1"/>
  <c r="X1203" i="29"/>
  <c r="J1203" i="29"/>
  <c r="Y1208" i="29"/>
  <c r="K1208" i="29" s="1"/>
  <c r="X1208" i="29"/>
  <c r="J1208" i="29"/>
  <c r="P999" i="29"/>
  <c r="I999" i="29" s="1"/>
  <c r="P1007" i="29"/>
  <c r="I1007" i="29" s="1"/>
  <c r="P1015" i="29"/>
  <c r="I1015" i="29" s="1"/>
  <c r="X1194" i="29"/>
  <c r="Y1194" i="29"/>
  <c r="K1194" i="29" s="1"/>
  <c r="X1202" i="29"/>
  <c r="Y1202" i="29"/>
  <c r="K1202" i="29" s="1"/>
  <c r="X1210" i="29"/>
  <c r="Y1210" i="29"/>
  <c r="K1210" i="29" s="1"/>
  <c r="X1218" i="29"/>
  <c r="Y1218" i="29"/>
  <c r="K1218" i="29" s="1"/>
  <c r="X1226" i="29"/>
  <c r="Y1226" i="29"/>
  <c r="K1226" i="29" s="1"/>
  <c r="X1234" i="29"/>
  <c r="Y1234" i="29"/>
  <c r="J1236" i="29"/>
  <c r="P1023" i="29"/>
  <c r="I1023" i="29" s="1"/>
  <c r="P1031" i="29"/>
  <c r="I1031" i="29" s="1"/>
  <c r="P1039" i="29"/>
  <c r="I1039" i="29" s="1"/>
  <c r="P1047" i="29"/>
  <c r="I1047" i="29" s="1"/>
  <c r="P1055" i="29"/>
  <c r="I1055" i="29" s="1"/>
  <c r="P1063" i="29"/>
  <c r="I1063" i="29" s="1"/>
  <c r="P1071" i="29"/>
  <c r="I1071" i="29" s="1"/>
  <c r="P1079" i="29"/>
  <c r="I1079" i="29" s="1"/>
  <c r="P1087" i="29"/>
  <c r="I1087" i="29" s="1"/>
  <c r="P1095" i="29"/>
  <c r="I1095" i="29" s="1"/>
  <c r="P1103" i="29"/>
  <c r="I1103" i="29" s="1"/>
  <c r="P1111" i="29"/>
  <c r="I1111" i="29" s="1"/>
  <c r="P1132" i="29"/>
  <c r="I1132" i="29" s="1"/>
  <c r="P1140" i="29"/>
  <c r="I1140" i="29" s="1"/>
  <c r="P1148" i="29"/>
  <c r="I1148" i="29" s="1"/>
  <c r="P1156" i="29"/>
  <c r="I1156" i="29" s="1"/>
  <c r="P1164" i="29"/>
  <c r="I1164" i="29" s="1"/>
  <c r="P1172" i="29"/>
  <c r="I1172" i="29" s="1"/>
  <c r="P1180" i="29"/>
  <c r="I1180" i="29" s="1"/>
  <c r="P1188" i="29"/>
  <c r="I1188" i="29" s="1"/>
  <c r="P1196" i="29"/>
  <c r="I1196" i="29" s="1"/>
  <c r="P1204" i="29"/>
  <c r="I1204" i="29" s="1"/>
  <c r="P1212" i="29"/>
  <c r="I1212" i="29" s="1"/>
  <c r="P1220" i="29"/>
  <c r="I1220" i="29" s="1"/>
  <c r="P1228" i="29"/>
  <c r="I1228" i="29" s="1"/>
  <c r="P1236" i="29"/>
  <c r="I1236" i="29" s="1"/>
  <c r="Y1223" i="29"/>
  <c r="K1223" i="29" s="1"/>
  <c r="X1223" i="29"/>
  <c r="Y1231" i="29"/>
  <c r="K1231" i="29" s="1"/>
  <c r="X1231" i="29"/>
  <c r="Y1239" i="29"/>
  <c r="X1239" i="29"/>
  <c r="P1018" i="29"/>
  <c r="I1018" i="29" s="1"/>
  <c r="P1026" i="29"/>
  <c r="I1026" i="29" s="1"/>
  <c r="P1034" i="29"/>
  <c r="I1034" i="29" s="1"/>
  <c r="P1042" i="29"/>
  <c r="I1042" i="29" s="1"/>
  <c r="P1050" i="29"/>
  <c r="I1050" i="29" s="1"/>
  <c r="P1058" i="29"/>
  <c r="I1058" i="29" s="1"/>
  <c r="P1066" i="29"/>
  <c r="I1066" i="29" s="1"/>
  <c r="P1074" i="29"/>
  <c r="I1074" i="29" s="1"/>
  <c r="P1082" i="29"/>
  <c r="I1082" i="29" s="1"/>
  <c r="P1090" i="29"/>
  <c r="I1090" i="29" s="1"/>
  <c r="P1098" i="29"/>
  <c r="I1098" i="29" s="1"/>
  <c r="P1106" i="29"/>
  <c r="I1106" i="29" s="1"/>
  <c r="P1114" i="29"/>
  <c r="I1114" i="29" s="1"/>
  <c r="P1123" i="29"/>
  <c r="I1123" i="29" s="1"/>
  <c r="P1135" i="29"/>
  <c r="I1135" i="29" s="1"/>
  <c r="P1143" i="29"/>
  <c r="I1143" i="29" s="1"/>
  <c r="P1151" i="29"/>
  <c r="I1151" i="29" s="1"/>
  <c r="P1159" i="29"/>
  <c r="I1159" i="29" s="1"/>
  <c r="P1167" i="29"/>
  <c r="I1167" i="29" s="1"/>
  <c r="P1175" i="29"/>
  <c r="I1175" i="29" s="1"/>
  <c r="P1183" i="29"/>
  <c r="I1183" i="29" s="1"/>
  <c r="P1191" i="29"/>
  <c r="I1191" i="29" s="1"/>
  <c r="P1199" i="29"/>
  <c r="I1199" i="29" s="1"/>
  <c r="P1207" i="29"/>
  <c r="I1207" i="29" s="1"/>
  <c r="P1215" i="29"/>
  <c r="I1215" i="29" s="1"/>
  <c r="P1223" i="29"/>
  <c r="I1223" i="29" s="1"/>
  <c r="P1231" i="29"/>
  <c r="I1231" i="29" s="1"/>
  <c r="P1239" i="29"/>
  <c r="I1239" i="29" s="1"/>
  <c r="Y129" i="29"/>
  <c r="X129" i="29"/>
  <c r="Y1204" i="29"/>
  <c r="K1204" i="29" s="1"/>
  <c r="X1204" i="29"/>
  <c r="J1206" i="29"/>
  <c r="Y1212" i="29"/>
  <c r="K1212" i="29" s="1"/>
  <c r="X1212" i="29"/>
  <c r="J1214" i="29"/>
  <c r="Y1220" i="29"/>
  <c r="K1220" i="29" s="1"/>
  <c r="X1220" i="29"/>
  <c r="J1222" i="29"/>
  <c r="Y1228" i="29"/>
  <c r="K1228" i="29" s="1"/>
  <c r="X1228" i="29"/>
  <c r="J1230" i="29"/>
  <c r="Y1236" i="29"/>
  <c r="X1236" i="29"/>
  <c r="J1238" i="29"/>
  <c r="P1005" i="29"/>
  <c r="I1005" i="29" s="1"/>
  <c r="P1013" i="29"/>
  <c r="I1013" i="29" s="1"/>
  <c r="P1021" i="29"/>
  <c r="I1021" i="29" s="1"/>
  <c r="P1029" i="29"/>
  <c r="I1029" i="29" s="1"/>
  <c r="P1037" i="29"/>
  <c r="I1037" i="29" s="1"/>
  <c r="P1045" i="29"/>
  <c r="I1045" i="29" s="1"/>
  <c r="P1053" i="29"/>
  <c r="I1053" i="29" s="1"/>
  <c r="P1061" i="29"/>
  <c r="I1061" i="29" s="1"/>
  <c r="P1069" i="29"/>
  <c r="I1069" i="29" s="1"/>
  <c r="P1077" i="29"/>
  <c r="I1077" i="29" s="1"/>
  <c r="P1085" i="29"/>
  <c r="I1085" i="29" s="1"/>
  <c r="P1093" i="29"/>
  <c r="I1093" i="29" s="1"/>
  <c r="P1101" i="29"/>
  <c r="I1101" i="29" s="1"/>
  <c r="P1109" i="29"/>
  <c r="I1109" i="29" s="1"/>
  <c r="P1130" i="29"/>
  <c r="I1130" i="29" s="1"/>
  <c r="P1138" i="29"/>
  <c r="I1138" i="29" s="1"/>
  <c r="P1146" i="29"/>
  <c r="I1146" i="29" s="1"/>
  <c r="P1154" i="29"/>
  <c r="I1154" i="29" s="1"/>
  <c r="P1162" i="29"/>
  <c r="I1162" i="29" s="1"/>
  <c r="P1170" i="29"/>
  <c r="I1170" i="29" s="1"/>
  <c r="P1178" i="29"/>
  <c r="I1178" i="29" s="1"/>
  <c r="P1186" i="29"/>
  <c r="I1186" i="29" s="1"/>
  <c r="P1194" i="29"/>
  <c r="I1194" i="29" s="1"/>
  <c r="P1202" i="29"/>
  <c r="I1202" i="29" s="1"/>
  <c r="P1210" i="29"/>
  <c r="I1210" i="29" s="1"/>
  <c r="P1218" i="29"/>
  <c r="I1218" i="29" s="1"/>
  <c r="P1226" i="29"/>
  <c r="I1226" i="29" s="1"/>
  <c r="P1234" i="29"/>
  <c r="I1234" i="29" s="1"/>
  <c r="P1126" i="29"/>
  <c r="I1126" i="29" s="1"/>
  <c r="O130" i="29"/>
  <c r="P130" i="29" s="1"/>
  <c r="Y1193" i="29"/>
  <c r="K1193" i="29" s="1"/>
  <c r="X1193" i="29"/>
  <c r="Y1201" i="29"/>
  <c r="K1201" i="29" s="1"/>
  <c r="X1201" i="29"/>
  <c r="Y1209" i="29"/>
  <c r="K1209" i="29" s="1"/>
  <c r="X1209" i="29"/>
  <c r="Y1217" i="29"/>
  <c r="K1217" i="29" s="1"/>
  <c r="X1217" i="29"/>
  <c r="Y1225" i="29"/>
  <c r="K1225" i="29" s="1"/>
  <c r="X1225" i="29"/>
  <c r="Y1233" i="29"/>
  <c r="X1233" i="29"/>
  <c r="P1016" i="29"/>
  <c r="I1016" i="29" s="1"/>
  <c r="P1024" i="29"/>
  <c r="I1024" i="29" s="1"/>
  <c r="P1032" i="29"/>
  <c r="I1032" i="29" s="1"/>
  <c r="P1040" i="29"/>
  <c r="I1040" i="29" s="1"/>
  <c r="P1048" i="29"/>
  <c r="I1048" i="29" s="1"/>
  <c r="P1056" i="29"/>
  <c r="I1056" i="29" s="1"/>
  <c r="P1064" i="29"/>
  <c r="I1064" i="29" s="1"/>
  <c r="P1072" i="29"/>
  <c r="I1072" i="29" s="1"/>
  <c r="P1080" i="29"/>
  <c r="I1080" i="29" s="1"/>
  <c r="P1088" i="29"/>
  <c r="I1088" i="29" s="1"/>
  <c r="P1096" i="29"/>
  <c r="I1096" i="29" s="1"/>
  <c r="P1104" i="29"/>
  <c r="I1104" i="29" s="1"/>
  <c r="P1112" i="29"/>
  <c r="I1112" i="29" s="1"/>
  <c r="P1124" i="29"/>
  <c r="I1124" i="29" s="1"/>
  <c r="P1133" i="29"/>
  <c r="I1133" i="29" s="1"/>
  <c r="P1141" i="29"/>
  <c r="I1141" i="29" s="1"/>
  <c r="P1149" i="29"/>
  <c r="I1149" i="29" s="1"/>
  <c r="P1157" i="29"/>
  <c r="I1157" i="29" s="1"/>
  <c r="P1165" i="29"/>
  <c r="I1165" i="29" s="1"/>
  <c r="P1173" i="29"/>
  <c r="I1173" i="29" s="1"/>
  <c r="P1181" i="29"/>
  <c r="I1181" i="29" s="1"/>
  <c r="P1189" i="29"/>
  <c r="I1189" i="29" s="1"/>
  <c r="P1197" i="29"/>
  <c r="I1197" i="29" s="1"/>
  <c r="P1205" i="29"/>
  <c r="I1205" i="29" s="1"/>
  <c r="P1213" i="29"/>
  <c r="I1213" i="29" s="1"/>
  <c r="P1221" i="29"/>
  <c r="I1221" i="29" s="1"/>
  <c r="P1229" i="29"/>
  <c r="I1229" i="29" s="1"/>
  <c r="P1237" i="29"/>
  <c r="I1237" i="29" s="1"/>
  <c r="P1127" i="29"/>
  <c r="I1127" i="29" s="1"/>
  <c r="X1206" i="29"/>
  <c r="Y1206" i="29"/>
  <c r="K1206" i="29" s="1"/>
  <c r="X1214" i="29"/>
  <c r="Y1214" i="29"/>
  <c r="K1214" i="29" s="1"/>
  <c r="X1222" i="29"/>
  <c r="Y1222" i="29"/>
  <c r="K1222" i="29" s="1"/>
  <c r="X1230" i="29"/>
  <c r="Y1230" i="29"/>
  <c r="K1230" i="29" s="1"/>
  <c r="X1238" i="29"/>
  <c r="Y1238" i="29"/>
  <c r="P1019" i="29"/>
  <c r="I1019" i="29" s="1"/>
  <c r="P1027" i="29"/>
  <c r="I1027" i="29" s="1"/>
  <c r="P1035" i="29"/>
  <c r="I1035" i="29" s="1"/>
  <c r="P1043" i="29"/>
  <c r="I1043" i="29" s="1"/>
  <c r="P1051" i="29"/>
  <c r="I1051" i="29" s="1"/>
  <c r="P1059" i="29"/>
  <c r="I1059" i="29" s="1"/>
  <c r="P1067" i="29"/>
  <c r="I1067" i="29" s="1"/>
  <c r="P1075" i="29"/>
  <c r="I1075" i="29" s="1"/>
  <c r="P1083" i="29"/>
  <c r="I1083" i="29" s="1"/>
  <c r="P1091" i="29"/>
  <c r="I1091" i="29" s="1"/>
  <c r="P1099" i="29"/>
  <c r="I1099" i="29" s="1"/>
  <c r="P1107" i="29"/>
  <c r="I1107" i="29" s="1"/>
  <c r="P1115" i="29"/>
  <c r="I1115" i="29" s="1"/>
  <c r="P1128" i="29"/>
  <c r="I1128" i="29" s="1"/>
  <c r="P1136" i="29"/>
  <c r="I1136" i="29" s="1"/>
  <c r="P1144" i="29"/>
  <c r="I1144" i="29" s="1"/>
  <c r="P1152" i="29"/>
  <c r="I1152" i="29" s="1"/>
  <c r="P1160" i="29"/>
  <c r="I1160" i="29" s="1"/>
  <c r="P1168" i="29"/>
  <c r="I1168" i="29" s="1"/>
  <c r="P1176" i="29"/>
  <c r="I1176" i="29" s="1"/>
  <c r="P1184" i="29"/>
  <c r="I1184" i="29" s="1"/>
  <c r="P1192" i="29"/>
  <c r="I1192" i="29" s="1"/>
  <c r="P1200" i="29"/>
  <c r="I1200" i="29" s="1"/>
  <c r="P1208" i="29"/>
  <c r="I1208" i="29" s="1"/>
  <c r="P1216" i="29"/>
  <c r="I1216" i="29" s="1"/>
  <c r="P1224" i="29"/>
  <c r="I1224" i="29" s="1"/>
  <c r="P1232" i="29"/>
  <c r="I1232" i="29" s="1"/>
  <c r="P1240" i="29"/>
  <c r="I1240" i="29" s="1"/>
  <c r="Y5" i="29"/>
  <c r="X5" i="29"/>
  <c r="P1022" i="29"/>
  <c r="I1022" i="29" s="1"/>
  <c r="P1030" i="29"/>
  <c r="I1030" i="29" s="1"/>
  <c r="P1038" i="29"/>
  <c r="I1038" i="29" s="1"/>
  <c r="P1046" i="29"/>
  <c r="I1046" i="29" s="1"/>
  <c r="P1054" i="29"/>
  <c r="I1054" i="29" s="1"/>
  <c r="P1062" i="29"/>
  <c r="I1062" i="29" s="1"/>
  <c r="P1070" i="29"/>
  <c r="I1070" i="29" s="1"/>
  <c r="P1078" i="29"/>
  <c r="I1078" i="29" s="1"/>
  <c r="P1086" i="29"/>
  <c r="I1086" i="29" s="1"/>
  <c r="P1094" i="29"/>
  <c r="I1094" i="29" s="1"/>
  <c r="P1102" i="29"/>
  <c r="I1102" i="29" s="1"/>
  <c r="P1110" i="29"/>
  <c r="I1110" i="29" s="1"/>
  <c r="P1121" i="29"/>
  <c r="I1121" i="29" s="1"/>
  <c r="P1125" i="29"/>
  <c r="I1125" i="29" s="1"/>
  <c r="P1131" i="29"/>
  <c r="I1131" i="29" s="1"/>
  <c r="P1139" i="29"/>
  <c r="I1139" i="29" s="1"/>
  <c r="P1147" i="29"/>
  <c r="I1147" i="29" s="1"/>
  <c r="P1155" i="29"/>
  <c r="I1155" i="29" s="1"/>
  <c r="P1163" i="29"/>
  <c r="I1163" i="29" s="1"/>
  <c r="P1171" i="29"/>
  <c r="I1171" i="29" s="1"/>
  <c r="P1179" i="29"/>
  <c r="I1179" i="29" s="1"/>
  <c r="P1187" i="29"/>
  <c r="I1187" i="29" s="1"/>
  <c r="P1195" i="29"/>
  <c r="I1195" i="29" s="1"/>
  <c r="P1203" i="29"/>
  <c r="I1203" i="29" s="1"/>
  <c r="P1211" i="29"/>
  <c r="I1211" i="29" s="1"/>
  <c r="P1219" i="29"/>
  <c r="I1219" i="29" s="1"/>
  <c r="P1227" i="29"/>
  <c r="I1227" i="29" s="1"/>
  <c r="P1235" i="29"/>
  <c r="I1235" i="29" s="1"/>
  <c r="O6" i="29"/>
  <c r="Y1224" i="29"/>
  <c r="K1224" i="29" s="1"/>
  <c r="X1224" i="29"/>
  <c r="Y1232" i="29"/>
  <c r="K1232" i="29" s="1"/>
  <c r="X1232" i="29"/>
  <c r="Y1240" i="29"/>
  <c r="X1240" i="29"/>
  <c r="P1009" i="29"/>
  <c r="I1009" i="29" s="1"/>
  <c r="P1017" i="29"/>
  <c r="I1017" i="29" s="1"/>
  <c r="P1025" i="29"/>
  <c r="I1025" i="29" s="1"/>
  <c r="P1033" i="29"/>
  <c r="I1033" i="29" s="1"/>
  <c r="P1041" i="29"/>
  <c r="I1041" i="29" s="1"/>
  <c r="P1049" i="29"/>
  <c r="I1049" i="29" s="1"/>
  <c r="P1057" i="29"/>
  <c r="I1057" i="29" s="1"/>
  <c r="P1065" i="29"/>
  <c r="I1065" i="29" s="1"/>
  <c r="P1073" i="29"/>
  <c r="I1073" i="29" s="1"/>
  <c r="P1081" i="29"/>
  <c r="I1081" i="29" s="1"/>
  <c r="P1089" i="29"/>
  <c r="I1089" i="29" s="1"/>
  <c r="P1097" i="29"/>
  <c r="I1097" i="29" s="1"/>
  <c r="P1105" i="29"/>
  <c r="I1105" i="29" s="1"/>
  <c r="P1113" i="29"/>
  <c r="I1113" i="29" s="1"/>
  <c r="P1134" i="29"/>
  <c r="I1134" i="29" s="1"/>
  <c r="P1142" i="29"/>
  <c r="I1142" i="29" s="1"/>
  <c r="P1150" i="29"/>
  <c r="I1150" i="29" s="1"/>
  <c r="P1158" i="29"/>
  <c r="I1158" i="29" s="1"/>
  <c r="P1166" i="29"/>
  <c r="I1166" i="29" s="1"/>
  <c r="P1174" i="29"/>
  <c r="I1174" i="29" s="1"/>
  <c r="P1182" i="29"/>
  <c r="I1182" i="29" s="1"/>
  <c r="P1190" i="29"/>
  <c r="I1190" i="29" s="1"/>
  <c r="P1198" i="29"/>
  <c r="I1198" i="29" s="1"/>
  <c r="P1206" i="29"/>
  <c r="I1206" i="29" s="1"/>
  <c r="P1214" i="29"/>
  <c r="I1214" i="29" s="1"/>
  <c r="P1222" i="29"/>
  <c r="I1222" i="29" s="1"/>
  <c r="P1230" i="29"/>
  <c r="I1230" i="29" s="1"/>
  <c r="P1238" i="29"/>
  <c r="I1238" i="29" s="1"/>
  <c r="Y1205" i="29"/>
  <c r="K1205" i="29" s="1"/>
  <c r="X1205" i="29"/>
  <c r="Y1213" i="29"/>
  <c r="K1213" i="29" s="1"/>
  <c r="X1213" i="29"/>
  <c r="Y1221" i="29"/>
  <c r="K1221" i="29" s="1"/>
  <c r="X1221" i="29"/>
  <c r="J1223" i="29"/>
  <c r="Y1229" i="29"/>
  <c r="K1229" i="29" s="1"/>
  <c r="X1229" i="29"/>
  <c r="J1231" i="29"/>
  <c r="Y1237" i="29"/>
  <c r="X1237" i="29"/>
  <c r="J1239" i="29"/>
  <c r="P1020" i="29"/>
  <c r="I1020" i="29" s="1"/>
  <c r="P1028" i="29"/>
  <c r="I1028" i="29" s="1"/>
  <c r="P1036" i="29"/>
  <c r="I1036" i="29" s="1"/>
  <c r="P1044" i="29"/>
  <c r="I1044" i="29" s="1"/>
  <c r="P1052" i="29"/>
  <c r="I1052" i="29" s="1"/>
  <c r="P1060" i="29"/>
  <c r="I1060" i="29" s="1"/>
  <c r="P1068" i="29"/>
  <c r="I1068" i="29" s="1"/>
  <c r="P1076" i="29"/>
  <c r="I1076" i="29" s="1"/>
  <c r="P1084" i="29"/>
  <c r="I1084" i="29" s="1"/>
  <c r="P1092" i="29"/>
  <c r="I1092" i="29" s="1"/>
  <c r="P1100" i="29"/>
  <c r="I1100" i="29" s="1"/>
  <c r="P1108" i="29"/>
  <c r="I1108" i="29" s="1"/>
  <c r="P1116" i="29"/>
  <c r="I1116" i="29" s="1"/>
  <c r="P1122" i="29"/>
  <c r="I1122" i="29" s="1"/>
  <c r="P1129" i="29"/>
  <c r="I1129" i="29" s="1"/>
  <c r="P1137" i="29"/>
  <c r="I1137" i="29" s="1"/>
  <c r="P1145" i="29"/>
  <c r="I1145" i="29" s="1"/>
  <c r="P1153" i="29"/>
  <c r="I1153" i="29" s="1"/>
  <c r="P1161" i="29"/>
  <c r="I1161" i="29" s="1"/>
  <c r="P1169" i="29"/>
  <c r="I1169" i="29" s="1"/>
  <c r="P1177" i="29"/>
  <c r="I1177" i="29" s="1"/>
  <c r="P1185" i="29"/>
  <c r="I1185" i="29" s="1"/>
  <c r="P1193" i="29"/>
  <c r="I1193" i="29" s="1"/>
  <c r="P1201" i="29"/>
  <c r="I1201" i="29" s="1"/>
  <c r="P1209" i="29"/>
  <c r="I1209" i="29" s="1"/>
  <c r="P1217" i="29"/>
  <c r="I1217" i="29" s="1"/>
  <c r="P1225" i="29"/>
  <c r="I1225" i="29" s="1"/>
  <c r="P1233" i="29"/>
  <c r="I1233" i="29" s="1"/>
  <c r="J294" i="24"/>
  <c r="J418" i="24"/>
  <c r="J654" i="24"/>
  <c r="K9" i="24"/>
  <c r="J165" i="24"/>
  <c r="K630" i="24"/>
  <c r="J630" i="24"/>
  <c r="J141" i="24"/>
  <c r="J262" i="24"/>
  <c r="J386" i="24"/>
  <c r="J41" i="24"/>
  <c r="J157" i="24"/>
  <c r="J286" i="24"/>
  <c r="J394" i="24"/>
  <c r="J638" i="24"/>
  <c r="J133" i="24"/>
  <c r="J25" i="24"/>
  <c r="J525" i="24"/>
  <c r="J541" i="24"/>
  <c r="J149" i="24"/>
  <c r="J278" i="24"/>
  <c r="J410" i="24"/>
  <c r="J662" i="24"/>
  <c r="J270" i="24"/>
  <c r="J402" i="24"/>
  <c r="J646" i="24"/>
  <c r="J509" i="24"/>
  <c r="P997" i="24"/>
  <c r="P1011" i="24"/>
  <c r="I1011" i="24" s="1"/>
  <c r="J754" i="24"/>
  <c r="J762" i="24"/>
  <c r="J770" i="24"/>
  <c r="J778" i="24"/>
  <c r="J786" i="24"/>
  <c r="K754" i="24"/>
  <c r="P5" i="24"/>
  <c r="P129" i="24"/>
  <c r="P253" i="24"/>
  <c r="P377" i="24"/>
  <c r="P873" i="24"/>
  <c r="P1002" i="24"/>
  <c r="I1002" i="24" s="1"/>
  <c r="P1010" i="24"/>
  <c r="I1010" i="24" s="1"/>
  <c r="P1018" i="24"/>
  <c r="I1018" i="24" s="1"/>
  <c r="P1026" i="24"/>
  <c r="I1026" i="24" s="1"/>
  <c r="P1034" i="24"/>
  <c r="I1034" i="24" s="1"/>
  <c r="P1042" i="24"/>
  <c r="I1042" i="24" s="1"/>
  <c r="P1050" i="24"/>
  <c r="I1050" i="24" s="1"/>
  <c r="P1058" i="24"/>
  <c r="I1058" i="24" s="1"/>
  <c r="P1066" i="24"/>
  <c r="I1066" i="24" s="1"/>
  <c r="P1074" i="24"/>
  <c r="I1074" i="24" s="1"/>
  <c r="P1082" i="24"/>
  <c r="I1082" i="24" s="1"/>
  <c r="P6" i="24"/>
  <c r="P501" i="24"/>
  <c r="P1000" i="24"/>
  <c r="I1000" i="24" s="1"/>
  <c r="P1008" i="24"/>
  <c r="I1008" i="24" s="1"/>
  <c r="P1016" i="24"/>
  <c r="I1016" i="24" s="1"/>
  <c r="P1024" i="24"/>
  <c r="I1024" i="24" s="1"/>
  <c r="P1032" i="24"/>
  <c r="I1032" i="24" s="1"/>
  <c r="P1040" i="24"/>
  <c r="I1040" i="24" s="1"/>
  <c r="P1048" i="24"/>
  <c r="I1048" i="24" s="1"/>
  <c r="P1056" i="24"/>
  <c r="I1056" i="24" s="1"/>
  <c r="P1064" i="24"/>
  <c r="I1064" i="24" s="1"/>
  <c r="P749" i="24"/>
  <c r="P1003" i="24"/>
  <c r="I1003" i="24" s="1"/>
  <c r="P1019" i="24"/>
  <c r="I1019" i="24" s="1"/>
  <c r="P1027" i="24"/>
  <c r="I1027" i="24" s="1"/>
  <c r="P1035" i="24"/>
  <c r="I1035" i="24" s="1"/>
  <c r="P1043" i="24"/>
  <c r="I1043" i="24" s="1"/>
  <c r="P1051" i="24"/>
  <c r="I1051" i="24" s="1"/>
  <c r="P1059" i="24"/>
  <c r="I1059" i="24" s="1"/>
  <c r="P1067" i="24"/>
  <c r="I1067" i="24" s="1"/>
  <c r="P1083" i="24"/>
  <c r="I1083" i="24" s="1"/>
  <c r="P1091" i="24"/>
  <c r="O130" i="24"/>
  <c r="P130" i="24" s="1"/>
  <c r="X129" i="24"/>
  <c r="X998" i="24"/>
  <c r="Y998" i="24"/>
  <c r="X1006" i="24"/>
  <c r="Y1006" i="24"/>
  <c r="X1014" i="24"/>
  <c r="Y1014" i="24"/>
  <c r="X1022" i="24"/>
  <c r="Y1022" i="24"/>
  <c r="X1030" i="24"/>
  <c r="Y1030" i="24"/>
  <c r="X1038" i="24"/>
  <c r="Y1038" i="24"/>
  <c r="X1046" i="24"/>
  <c r="Y1046" i="24"/>
  <c r="X1054" i="24"/>
  <c r="Y1054" i="24"/>
  <c r="X1062" i="24"/>
  <c r="Y1062" i="24"/>
  <c r="X1070" i="24"/>
  <c r="Y1070" i="24"/>
  <c r="X1078" i="24"/>
  <c r="Y1078" i="24"/>
  <c r="X1086" i="24"/>
  <c r="Y1086" i="24"/>
  <c r="X1094" i="24"/>
  <c r="Y1094" i="24"/>
  <c r="X1102" i="24"/>
  <c r="Y1102" i="24"/>
  <c r="X1110" i="24"/>
  <c r="Y1110" i="24"/>
  <c r="X1122" i="24"/>
  <c r="Y1122" i="24"/>
  <c r="X1130" i="24"/>
  <c r="K1130" i="24" s="1"/>
  <c r="Y1130" i="24"/>
  <c r="X1138" i="24"/>
  <c r="K1138" i="24" s="1"/>
  <c r="Y1138" i="24"/>
  <c r="X1146" i="24"/>
  <c r="K1146" i="24" s="1"/>
  <c r="Y1146" i="24"/>
  <c r="X1154" i="24"/>
  <c r="K1154" i="24" s="1"/>
  <c r="Y1154" i="24"/>
  <c r="X1162" i="24"/>
  <c r="K1162" i="24" s="1"/>
  <c r="Y1162" i="24"/>
  <c r="X1170" i="24"/>
  <c r="Y1170" i="24"/>
  <c r="K1170" i="24" s="1"/>
  <c r="X1178" i="24"/>
  <c r="Y1178" i="24"/>
  <c r="K1178" i="24" s="1"/>
  <c r="X1186" i="24"/>
  <c r="Y1186" i="24"/>
  <c r="K1186" i="24" s="1"/>
  <c r="X1194" i="24"/>
  <c r="Y1194" i="24"/>
  <c r="K1194" i="24" s="1"/>
  <c r="X1202" i="24"/>
  <c r="Y1202" i="24"/>
  <c r="K1202" i="24" s="1"/>
  <c r="X1210" i="24"/>
  <c r="Y1210" i="24"/>
  <c r="K1210" i="24" s="1"/>
  <c r="X1218" i="24"/>
  <c r="Y1218" i="24"/>
  <c r="K1218" i="24" s="1"/>
  <c r="X1226" i="24"/>
  <c r="Y1226" i="24"/>
  <c r="K1226" i="24" s="1"/>
  <c r="X1234" i="24"/>
  <c r="Y1234" i="24"/>
  <c r="Y6" i="24"/>
  <c r="X6" i="24"/>
  <c r="O7" i="24"/>
  <c r="P7" i="24"/>
  <c r="P1001" i="24"/>
  <c r="I1001" i="24" s="1"/>
  <c r="P1009" i="24"/>
  <c r="I1009" i="24" s="1"/>
  <c r="P1017" i="24"/>
  <c r="I1017" i="24" s="1"/>
  <c r="P1025" i="24"/>
  <c r="I1025" i="24" s="1"/>
  <c r="P1033" i="24"/>
  <c r="I1033" i="24" s="1"/>
  <c r="P1041" i="24"/>
  <c r="I1041" i="24" s="1"/>
  <c r="P1049" i="24"/>
  <c r="I1049" i="24" s="1"/>
  <c r="P1057" i="24"/>
  <c r="I1057" i="24" s="1"/>
  <c r="P1065" i="24"/>
  <c r="I1065" i="24" s="1"/>
  <c r="P1073" i="24"/>
  <c r="I1073" i="24" s="1"/>
  <c r="P1081" i="24"/>
  <c r="I1081" i="24" s="1"/>
  <c r="P1089" i="24"/>
  <c r="I1089" i="24" s="1"/>
  <c r="P625" i="24"/>
  <c r="P1004" i="24"/>
  <c r="I1004" i="24" s="1"/>
  <c r="P1012" i="24"/>
  <c r="I1012" i="24" s="1"/>
  <c r="P1020" i="24"/>
  <c r="I1020" i="24" s="1"/>
  <c r="P1028" i="24"/>
  <c r="I1028" i="24" s="1"/>
  <c r="P1036" i="24"/>
  <c r="I1036" i="24" s="1"/>
  <c r="P1044" i="24"/>
  <c r="I1044" i="24" s="1"/>
  <c r="P1052" i="24"/>
  <c r="I1052" i="24" s="1"/>
  <c r="P1060" i="24"/>
  <c r="I1060" i="24" s="1"/>
  <c r="P1068" i="24"/>
  <c r="I1068" i="24" s="1"/>
  <c r="P1076" i="24"/>
  <c r="I1076" i="24" s="1"/>
  <c r="P1084" i="24"/>
  <c r="I1084" i="24" s="1"/>
  <c r="P1092" i="24"/>
  <c r="J7" i="24"/>
  <c r="P1130" i="24"/>
  <c r="I1130" i="24" s="1"/>
  <c r="P1138" i="24"/>
  <c r="I1138" i="24" s="1"/>
  <c r="P1146" i="24"/>
  <c r="I1146" i="24" s="1"/>
  <c r="P1154" i="24"/>
  <c r="I1154" i="24" s="1"/>
  <c r="P1162" i="24"/>
  <c r="I1162" i="24" s="1"/>
  <c r="P1170" i="24"/>
  <c r="I1170" i="24" s="1"/>
  <c r="P1178" i="24"/>
  <c r="I1178" i="24" s="1"/>
  <c r="P1186" i="24"/>
  <c r="I1186" i="24" s="1"/>
  <c r="P1194" i="24"/>
  <c r="I1194" i="24" s="1"/>
  <c r="P1202" i="24"/>
  <c r="I1202" i="24" s="1"/>
  <c r="P1210" i="24"/>
  <c r="I1210" i="24" s="1"/>
  <c r="P1218" i="24"/>
  <c r="I1218" i="24" s="1"/>
  <c r="P1226" i="24"/>
  <c r="I1226" i="24" s="1"/>
  <c r="P1234" i="24"/>
  <c r="I1234" i="24" s="1"/>
  <c r="Y997" i="24"/>
  <c r="X997" i="24"/>
  <c r="Y1005" i="24"/>
  <c r="X1005" i="24"/>
  <c r="Y1013" i="24"/>
  <c r="X1013" i="24"/>
  <c r="Y1021" i="24"/>
  <c r="X1021" i="24"/>
  <c r="Y1029" i="24"/>
  <c r="X1029" i="24"/>
  <c r="Y1037" i="24"/>
  <c r="X1037" i="24"/>
  <c r="Y1045" i="24"/>
  <c r="X1045" i="24"/>
  <c r="Y1053" i="24"/>
  <c r="X1053" i="24"/>
  <c r="Y1061" i="24"/>
  <c r="X1061" i="24"/>
  <c r="Y1069" i="24"/>
  <c r="X1069" i="24"/>
  <c r="Y1077" i="24"/>
  <c r="X1077" i="24"/>
  <c r="Y1085" i="24"/>
  <c r="X1085" i="24"/>
  <c r="Y1093" i="24"/>
  <c r="X1093" i="24"/>
  <c r="Y1101" i="24"/>
  <c r="X1101" i="24"/>
  <c r="Y1109" i="24"/>
  <c r="X1109" i="24"/>
  <c r="Y1121" i="24"/>
  <c r="X1121" i="24"/>
  <c r="Y1129" i="24"/>
  <c r="X1129" i="24"/>
  <c r="K1129" i="24" s="1"/>
  <c r="Y1137" i="24"/>
  <c r="X1137" i="24"/>
  <c r="K1137" i="24" s="1"/>
  <c r="Y1145" i="24"/>
  <c r="X1145" i="24"/>
  <c r="K1145" i="24" s="1"/>
  <c r="Y1153" i="24"/>
  <c r="X1153" i="24"/>
  <c r="K1153" i="24" s="1"/>
  <c r="Y1161" i="24"/>
  <c r="X1161" i="24"/>
  <c r="K1161" i="24" s="1"/>
  <c r="Y1169" i="24"/>
  <c r="K1169" i="24" s="1"/>
  <c r="X1169" i="24"/>
  <c r="Y1177" i="24"/>
  <c r="K1177" i="24" s="1"/>
  <c r="X1177" i="24"/>
  <c r="Y1185" i="24"/>
  <c r="K1185" i="24" s="1"/>
  <c r="X1185" i="24"/>
  <c r="Y1193" i="24"/>
  <c r="K1193" i="24" s="1"/>
  <c r="X1193" i="24"/>
  <c r="Y1201" i="24"/>
  <c r="K1201" i="24" s="1"/>
  <c r="X1201" i="24"/>
  <c r="Y1209" i="24"/>
  <c r="K1209" i="24" s="1"/>
  <c r="X1209" i="24"/>
  <c r="Y1217" i="24"/>
  <c r="K1217" i="24" s="1"/>
  <c r="X1217" i="24"/>
  <c r="Y1225" i="24"/>
  <c r="K1225" i="24" s="1"/>
  <c r="X1225" i="24"/>
  <c r="Y1233" i="24"/>
  <c r="X1233" i="24"/>
  <c r="P1097" i="24"/>
  <c r="P1105" i="24"/>
  <c r="P1113" i="24"/>
  <c r="P1128" i="24"/>
  <c r="I1128" i="24" s="1"/>
  <c r="P1136" i="24"/>
  <c r="I1136" i="24" s="1"/>
  <c r="P1144" i="24"/>
  <c r="I1144" i="24" s="1"/>
  <c r="P1152" i="24"/>
  <c r="I1152" i="24" s="1"/>
  <c r="P1160" i="24"/>
  <c r="I1160" i="24" s="1"/>
  <c r="P1168" i="24"/>
  <c r="I1168" i="24" s="1"/>
  <c r="P1176" i="24"/>
  <c r="I1176" i="24" s="1"/>
  <c r="P1184" i="24"/>
  <c r="I1184" i="24" s="1"/>
  <c r="P1192" i="24"/>
  <c r="I1192" i="24" s="1"/>
  <c r="P1200" i="24"/>
  <c r="I1200" i="24" s="1"/>
  <c r="P1208" i="24"/>
  <c r="I1208" i="24" s="1"/>
  <c r="P1216" i="24"/>
  <c r="I1216" i="24" s="1"/>
  <c r="P1224" i="24"/>
  <c r="I1224" i="24" s="1"/>
  <c r="P1232" i="24"/>
  <c r="I1232" i="24" s="1"/>
  <c r="P1240" i="24"/>
  <c r="I1240" i="24" s="1"/>
  <c r="P1122" i="24"/>
  <c r="I1122" i="24" s="1"/>
  <c r="O254" i="24"/>
  <c r="P254" i="24" s="1"/>
  <c r="X253" i="24"/>
  <c r="Y999" i="24"/>
  <c r="X999" i="24"/>
  <c r="Y1007" i="24"/>
  <c r="X1007" i="24"/>
  <c r="Y1015" i="24"/>
  <c r="X1015" i="24"/>
  <c r="Y1023" i="24"/>
  <c r="X1023" i="24"/>
  <c r="Y1031" i="24"/>
  <c r="X1031" i="24"/>
  <c r="Y1039" i="24"/>
  <c r="X1039" i="24"/>
  <c r="Y1047" i="24"/>
  <c r="X1047" i="24"/>
  <c r="Y1055" i="24"/>
  <c r="X1055" i="24"/>
  <c r="Y1063" i="24"/>
  <c r="X1063" i="24"/>
  <c r="Y1071" i="24"/>
  <c r="X1071" i="24"/>
  <c r="Y1079" i="24"/>
  <c r="X1079" i="24"/>
  <c r="Y1087" i="24"/>
  <c r="X1087" i="24"/>
  <c r="Y1095" i="24"/>
  <c r="X1095" i="24"/>
  <c r="Y1103" i="24"/>
  <c r="X1103" i="24"/>
  <c r="Y1111" i="24"/>
  <c r="X1111" i="24"/>
  <c r="Y1123" i="24"/>
  <c r="X1123" i="24"/>
  <c r="Y1131" i="24"/>
  <c r="X1131" i="24"/>
  <c r="K1131" i="24" s="1"/>
  <c r="Y1139" i="24"/>
  <c r="X1139" i="24"/>
  <c r="K1139" i="24" s="1"/>
  <c r="Y1147" i="24"/>
  <c r="X1147" i="24"/>
  <c r="K1147" i="24" s="1"/>
  <c r="Y1155" i="24"/>
  <c r="X1155" i="24"/>
  <c r="K1155" i="24" s="1"/>
  <c r="Y1163" i="24"/>
  <c r="X1163" i="24"/>
  <c r="K1163" i="24" s="1"/>
  <c r="Y1171" i="24"/>
  <c r="K1171" i="24" s="1"/>
  <c r="X1171" i="24"/>
  <c r="Y1179" i="24"/>
  <c r="K1179" i="24" s="1"/>
  <c r="X1179" i="24"/>
  <c r="Y1187" i="24"/>
  <c r="K1187" i="24" s="1"/>
  <c r="X1187" i="24"/>
  <c r="Y1195" i="24"/>
  <c r="K1195" i="24" s="1"/>
  <c r="X1195" i="24"/>
  <c r="Y1203" i="24"/>
  <c r="K1203" i="24" s="1"/>
  <c r="X1203" i="24"/>
  <c r="Y1211" i="24"/>
  <c r="K1211" i="24" s="1"/>
  <c r="X1211" i="24"/>
  <c r="Y1219" i="24"/>
  <c r="K1219" i="24" s="1"/>
  <c r="X1219" i="24"/>
  <c r="Y1227" i="24"/>
  <c r="K1227" i="24" s="1"/>
  <c r="X1227" i="24"/>
  <c r="Y1235" i="24"/>
  <c r="X1235" i="24"/>
  <c r="P1100" i="24"/>
  <c r="P1108" i="24"/>
  <c r="P1116" i="24"/>
  <c r="P1131" i="24"/>
  <c r="I1131" i="24" s="1"/>
  <c r="P1139" i="24"/>
  <c r="I1139" i="24" s="1"/>
  <c r="P1147" i="24"/>
  <c r="I1147" i="24" s="1"/>
  <c r="P1155" i="24"/>
  <c r="I1155" i="24" s="1"/>
  <c r="P1163" i="24"/>
  <c r="I1163" i="24" s="1"/>
  <c r="P1171" i="24"/>
  <c r="I1171" i="24" s="1"/>
  <c r="P1179" i="24"/>
  <c r="I1179" i="24" s="1"/>
  <c r="P1187" i="24"/>
  <c r="I1187" i="24" s="1"/>
  <c r="P1195" i="24"/>
  <c r="I1195" i="24" s="1"/>
  <c r="P1203" i="24"/>
  <c r="I1203" i="24" s="1"/>
  <c r="P1211" i="24"/>
  <c r="I1211" i="24" s="1"/>
  <c r="P1219" i="24"/>
  <c r="I1219" i="24" s="1"/>
  <c r="P1227" i="24"/>
  <c r="I1227" i="24" s="1"/>
  <c r="P1235" i="24"/>
  <c r="I1235" i="24" s="1"/>
  <c r="O378" i="24"/>
  <c r="X377" i="24"/>
  <c r="Y1000" i="24"/>
  <c r="X1000" i="24"/>
  <c r="Y1008" i="24"/>
  <c r="X1008" i="24"/>
  <c r="Y1016" i="24"/>
  <c r="X1016" i="24"/>
  <c r="Y1024" i="24"/>
  <c r="X1024" i="24"/>
  <c r="Y1032" i="24"/>
  <c r="X1032" i="24"/>
  <c r="Y1040" i="24"/>
  <c r="X1040" i="24"/>
  <c r="Y1048" i="24"/>
  <c r="X1048" i="24"/>
  <c r="Y1056" i="24"/>
  <c r="X1056" i="24"/>
  <c r="Y1064" i="24"/>
  <c r="X1064" i="24"/>
  <c r="Y1072" i="24"/>
  <c r="X1072" i="24"/>
  <c r="Y1080" i="24"/>
  <c r="X1080" i="24"/>
  <c r="Y1088" i="24"/>
  <c r="X1088" i="24"/>
  <c r="Y1096" i="24"/>
  <c r="X1096" i="24"/>
  <c r="Y1104" i="24"/>
  <c r="X1104" i="24"/>
  <c r="Y1112" i="24"/>
  <c r="X1112" i="24"/>
  <c r="Y1124" i="24"/>
  <c r="X1124" i="24"/>
  <c r="Y1132" i="24"/>
  <c r="X1132" i="24"/>
  <c r="K1132" i="24" s="1"/>
  <c r="Y1140" i="24"/>
  <c r="X1140" i="24"/>
  <c r="K1140" i="24" s="1"/>
  <c r="Y1148" i="24"/>
  <c r="X1148" i="24"/>
  <c r="K1148" i="24" s="1"/>
  <c r="Y1156" i="24"/>
  <c r="X1156" i="24"/>
  <c r="K1156" i="24" s="1"/>
  <c r="Y1164" i="24"/>
  <c r="X1164" i="24"/>
  <c r="K1164" i="24" s="1"/>
  <c r="Y1172" i="24"/>
  <c r="K1172" i="24" s="1"/>
  <c r="X1172" i="24"/>
  <c r="Y1180" i="24"/>
  <c r="K1180" i="24" s="1"/>
  <c r="X1180" i="24"/>
  <c r="Y1188" i="24"/>
  <c r="K1188" i="24" s="1"/>
  <c r="X1188" i="24"/>
  <c r="Y1196" i="24"/>
  <c r="K1196" i="24" s="1"/>
  <c r="X1196" i="24"/>
  <c r="Y1204" i="24"/>
  <c r="K1204" i="24" s="1"/>
  <c r="X1204" i="24"/>
  <c r="Y1212" i="24"/>
  <c r="K1212" i="24" s="1"/>
  <c r="X1212" i="24"/>
  <c r="Y1220" i="24"/>
  <c r="K1220" i="24" s="1"/>
  <c r="X1220" i="24"/>
  <c r="Y1228" i="24"/>
  <c r="K1228" i="24" s="1"/>
  <c r="X1228" i="24"/>
  <c r="Y1236" i="24"/>
  <c r="X1236" i="24"/>
  <c r="Y5" i="24"/>
  <c r="P1087" i="24"/>
  <c r="I1087" i="24" s="1"/>
  <c r="P1095" i="24"/>
  <c r="P1103" i="24"/>
  <c r="P1111" i="24"/>
  <c r="P1126" i="24"/>
  <c r="I1126" i="24" s="1"/>
  <c r="P1134" i="24"/>
  <c r="I1134" i="24" s="1"/>
  <c r="P1142" i="24"/>
  <c r="I1142" i="24" s="1"/>
  <c r="P1150" i="24"/>
  <c r="I1150" i="24" s="1"/>
  <c r="P1158" i="24"/>
  <c r="I1158" i="24" s="1"/>
  <c r="P1166" i="24"/>
  <c r="I1166" i="24" s="1"/>
  <c r="P1174" i="24"/>
  <c r="I1174" i="24" s="1"/>
  <c r="P1182" i="24"/>
  <c r="I1182" i="24" s="1"/>
  <c r="P1190" i="24"/>
  <c r="I1190" i="24" s="1"/>
  <c r="P1198" i="24"/>
  <c r="I1198" i="24" s="1"/>
  <c r="P1206" i="24"/>
  <c r="I1206" i="24" s="1"/>
  <c r="P1214" i="24"/>
  <c r="I1214" i="24" s="1"/>
  <c r="P1222" i="24"/>
  <c r="I1222" i="24" s="1"/>
  <c r="P1230" i="24"/>
  <c r="I1230" i="24" s="1"/>
  <c r="P1238" i="24"/>
  <c r="I1238" i="24" s="1"/>
  <c r="O502" i="24"/>
  <c r="P502" i="24" s="1"/>
  <c r="I502" i="24" s="1"/>
  <c r="X501" i="24"/>
  <c r="Y501" i="24"/>
  <c r="Y1001" i="24"/>
  <c r="X1001" i="24"/>
  <c r="Y1009" i="24"/>
  <c r="X1009" i="24"/>
  <c r="Y1017" i="24"/>
  <c r="X1017" i="24"/>
  <c r="Y1025" i="24"/>
  <c r="X1025" i="24"/>
  <c r="Y1033" i="24"/>
  <c r="X1033" i="24"/>
  <c r="Y1041" i="24"/>
  <c r="X1041" i="24"/>
  <c r="Y1049" i="24"/>
  <c r="X1049" i="24"/>
  <c r="Y1057" i="24"/>
  <c r="X1057" i="24"/>
  <c r="Y1065" i="24"/>
  <c r="X1065" i="24"/>
  <c r="Y1073" i="24"/>
  <c r="X1073" i="24"/>
  <c r="Y1081" i="24"/>
  <c r="X1081" i="24"/>
  <c r="Y1089" i="24"/>
  <c r="X1089" i="24"/>
  <c r="Y1097" i="24"/>
  <c r="X1097" i="24"/>
  <c r="Y1105" i="24"/>
  <c r="X1105" i="24"/>
  <c r="Y1113" i="24"/>
  <c r="X1113" i="24"/>
  <c r="Y1125" i="24"/>
  <c r="X1125" i="24"/>
  <c r="Y1133" i="24"/>
  <c r="X1133" i="24"/>
  <c r="K1133" i="24" s="1"/>
  <c r="Y1141" i="24"/>
  <c r="X1141" i="24"/>
  <c r="K1141" i="24" s="1"/>
  <c r="Y1149" i="24"/>
  <c r="X1149" i="24"/>
  <c r="K1149" i="24" s="1"/>
  <c r="Y1157" i="24"/>
  <c r="X1157" i="24"/>
  <c r="K1157" i="24" s="1"/>
  <c r="Y1165" i="24"/>
  <c r="K1165" i="24" s="1"/>
  <c r="X1165" i="24"/>
  <c r="Y1173" i="24"/>
  <c r="K1173" i="24" s="1"/>
  <c r="X1173" i="24"/>
  <c r="Y1181" i="24"/>
  <c r="K1181" i="24" s="1"/>
  <c r="X1181" i="24"/>
  <c r="Y1189" i="24"/>
  <c r="K1189" i="24" s="1"/>
  <c r="X1189" i="24"/>
  <c r="Y1197" i="24"/>
  <c r="K1197" i="24" s="1"/>
  <c r="X1197" i="24"/>
  <c r="Y1205" i="24"/>
  <c r="K1205" i="24" s="1"/>
  <c r="X1205" i="24"/>
  <c r="Y1213" i="24"/>
  <c r="K1213" i="24" s="1"/>
  <c r="X1213" i="24"/>
  <c r="Y1221" i="24"/>
  <c r="K1221" i="24" s="1"/>
  <c r="X1221" i="24"/>
  <c r="Y1229" i="24"/>
  <c r="K1229" i="24" s="1"/>
  <c r="X1229" i="24"/>
  <c r="Y1237" i="24"/>
  <c r="X1237" i="24"/>
  <c r="X1035" i="24"/>
  <c r="P1193" i="24"/>
  <c r="I1193" i="24" s="1"/>
  <c r="P1201" i="24"/>
  <c r="I1201" i="24" s="1"/>
  <c r="P1209" i="24"/>
  <c r="I1209" i="24" s="1"/>
  <c r="P1217" i="24"/>
  <c r="I1217" i="24" s="1"/>
  <c r="P1225" i="24"/>
  <c r="I1225" i="24" s="1"/>
  <c r="P1233" i="24"/>
  <c r="I1233" i="24" s="1"/>
  <c r="O626" i="24"/>
  <c r="P626" i="24" s="1"/>
  <c r="Y625" i="24"/>
  <c r="X625" i="24"/>
  <c r="X1002" i="24"/>
  <c r="Y1002" i="24"/>
  <c r="X1010" i="24"/>
  <c r="Y1010" i="24"/>
  <c r="X1018" i="24"/>
  <c r="Y1018" i="24"/>
  <c r="X1026" i="24"/>
  <c r="Y1026" i="24"/>
  <c r="X1034" i="24"/>
  <c r="Y1034" i="24"/>
  <c r="X1042" i="24"/>
  <c r="Y1042" i="24"/>
  <c r="X1050" i="24"/>
  <c r="Y1050" i="24"/>
  <c r="X1058" i="24"/>
  <c r="Y1058" i="24"/>
  <c r="X1066" i="24"/>
  <c r="Y1066" i="24"/>
  <c r="X1074" i="24"/>
  <c r="Y1074" i="24"/>
  <c r="X1082" i="24"/>
  <c r="Y1082" i="24"/>
  <c r="X1090" i="24"/>
  <c r="Y1090" i="24"/>
  <c r="X1098" i="24"/>
  <c r="Y1098" i="24"/>
  <c r="X1106" i="24"/>
  <c r="Y1106" i="24"/>
  <c r="X1114" i="24"/>
  <c r="Y1114" i="24"/>
  <c r="X1126" i="24"/>
  <c r="Y1126" i="24"/>
  <c r="X1134" i="24"/>
  <c r="K1134" i="24" s="1"/>
  <c r="Y1134" i="24"/>
  <c r="X1142" i="24"/>
  <c r="K1142" i="24" s="1"/>
  <c r="Y1142" i="24"/>
  <c r="X1150" i="24"/>
  <c r="K1150" i="24" s="1"/>
  <c r="Y1150" i="24"/>
  <c r="X1158" i="24"/>
  <c r="K1158" i="24" s="1"/>
  <c r="Y1158" i="24"/>
  <c r="X1166" i="24"/>
  <c r="Y1166" i="24"/>
  <c r="K1166" i="24" s="1"/>
  <c r="X1174" i="24"/>
  <c r="Y1174" i="24"/>
  <c r="K1174" i="24" s="1"/>
  <c r="X1182" i="24"/>
  <c r="Y1182" i="24"/>
  <c r="K1182" i="24" s="1"/>
  <c r="X1190" i="24"/>
  <c r="Y1190" i="24"/>
  <c r="K1190" i="24" s="1"/>
  <c r="X1198" i="24"/>
  <c r="Y1198" i="24"/>
  <c r="K1198" i="24" s="1"/>
  <c r="X1206" i="24"/>
  <c r="Y1206" i="24"/>
  <c r="K1206" i="24" s="1"/>
  <c r="X1214" i="24"/>
  <c r="Y1214" i="24"/>
  <c r="K1214" i="24" s="1"/>
  <c r="X1222" i="24"/>
  <c r="Y1222" i="24"/>
  <c r="K1222" i="24" s="1"/>
  <c r="X1230" i="24"/>
  <c r="Y1230" i="24"/>
  <c r="K1230" i="24" s="1"/>
  <c r="X1238" i="24"/>
  <c r="Y1238" i="24"/>
  <c r="Y377" i="24"/>
  <c r="X1167" i="24"/>
  <c r="P1101" i="24"/>
  <c r="P1109" i="24"/>
  <c r="P1124" i="24"/>
  <c r="I1124" i="24" s="1"/>
  <c r="P1132" i="24"/>
  <c r="I1132" i="24" s="1"/>
  <c r="P1140" i="24"/>
  <c r="I1140" i="24" s="1"/>
  <c r="P1148" i="24"/>
  <c r="I1148" i="24" s="1"/>
  <c r="P1156" i="24"/>
  <c r="I1156" i="24" s="1"/>
  <c r="P1164" i="24"/>
  <c r="I1164" i="24" s="1"/>
  <c r="P1172" i="24"/>
  <c r="I1172" i="24" s="1"/>
  <c r="P1180" i="24"/>
  <c r="I1180" i="24" s="1"/>
  <c r="P1228" i="24"/>
  <c r="I1228" i="24" s="1"/>
  <c r="P1236" i="24"/>
  <c r="I1236" i="24" s="1"/>
  <c r="O750" i="24"/>
  <c r="Y749" i="24"/>
  <c r="X749" i="24"/>
  <c r="Y1003" i="24"/>
  <c r="X1003" i="24"/>
  <c r="Y1011" i="24"/>
  <c r="X1011" i="24"/>
  <c r="Y1019" i="24"/>
  <c r="X1019" i="24"/>
  <c r="Y1027" i="24"/>
  <c r="X1027" i="24"/>
  <c r="Y1043" i="24"/>
  <c r="X1043" i="24"/>
  <c r="Y1051" i="24"/>
  <c r="X1051" i="24"/>
  <c r="Y1059" i="24"/>
  <c r="X1059" i="24"/>
  <c r="Y1067" i="24"/>
  <c r="X1067" i="24"/>
  <c r="Y1075" i="24"/>
  <c r="X1075" i="24"/>
  <c r="Y1083" i="24"/>
  <c r="X1083" i="24"/>
  <c r="Y1091" i="24"/>
  <c r="X1091" i="24"/>
  <c r="Y1099" i="24"/>
  <c r="X1099" i="24"/>
  <c r="Y1107" i="24"/>
  <c r="X1107" i="24"/>
  <c r="Y1115" i="24"/>
  <c r="X1115" i="24"/>
  <c r="Y1127" i="24"/>
  <c r="X1127" i="24"/>
  <c r="Y1135" i="24"/>
  <c r="X1135" i="24"/>
  <c r="K1135" i="24" s="1"/>
  <c r="Y1143" i="24"/>
  <c r="X1143" i="24"/>
  <c r="K1143" i="24" s="1"/>
  <c r="Y1151" i="24"/>
  <c r="X1151" i="24"/>
  <c r="K1151" i="24" s="1"/>
  <c r="Y1159" i="24"/>
  <c r="X1159" i="24"/>
  <c r="K1159" i="24" s="1"/>
  <c r="Y1175" i="24"/>
  <c r="K1175" i="24" s="1"/>
  <c r="X1175" i="24"/>
  <c r="Y1183" i="24"/>
  <c r="K1183" i="24" s="1"/>
  <c r="X1183" i="24"/>
  <c r="Y1191" i="24"/>
  <c r="K1191" i="24" s="1"/>
  <c r="X1191" i="24"/>
  <c r="Y1199" i="24"/>
  <c r="K1199" i="24" s="1"/>
  <c r="X1199" i="24"/>
  <c r="Y1207" i="24"/>
  <c r="K1207" i="24" s="1"/>
  <c r="X1207" i="24"/>
  <c r="Y1215" i="24"/>
  <c r="K1215" i="24" s="1"/>
  <c r="X1215" i="24"/>
  <c r="Y1223" i="24"/>
  <c r="K1223" i="24" s="1"/>
  <c r="X1223" i="24"/>
  <c r="Y1231" i="24"/>
  <c r="K1231" i="24" s="1"/>
  <c r="X1231" i="24"/>
  <c r="Y1239" i="24"/>
  <c r="X1239" i="24"/>
  <c r="P1072" i="24"/>
  <c r="I1072" i="24" s="1"/>
  <c r="P1080" i="24"/>
  <c r="I1080" i="24" s="1"/>
  <c r="P1088" i="24"/>
  <c r="I1088" i="24" s="1"/>
  <c r="P1096" i="24"/>
  <c r="P1104" i="24"/>
  <c r="P1112" i="24"/>
  <c r="O874" i="24"/>
  <c r="P874" i="24" s="1"/>
  <c r="Y873" i="24"/>
  <c r="X873" i="24"/>
  <c r="Y1004" i="24"/>
  <c r="X1004" i="24"/>
  <c r="Y1012" i="24"/>
  <c r="X1012" i="24"/>
  <c r="Y1020" i="24"/>
  <c r="X1020" i="24"/>
  <c r="Y1028" i="24"/>
  <c r="X1028" i="24"/>
  <c r="Y1036" i="24"/>
  <c r="X1036" i="24"/>
  <c r="Y1044" i="24"/>
  <c r="X1044" i="24"/>
  <c r="Y1052" i="24"/>
  <c r="X1052" i="24"/>
  <c r="Y1060" i="24"/>
  <c r="X1060" i="24"/>
  <c r="Y1068" i="24"/>
  <c r="X1068" i="24"/>
  <c r="Y1076" i="24"/>
  <c r="X1076" i="24"/>
  <c r="Y1084" i="24"/>
  <c r="X1084" i="24"/>
  <c r="Y1092" i="24"/>
  <c r="X1092" i="24"/>
  <c r="Y1100" i="24"/>
  <c r="X1100" i="24"/>
  <c r="Y1108" i="24"/>
  <c r="X1108" i="24"/>
  <c r="Y1116" i="24"/>
  <c r="X1116" i="24"/>
  <c r="Y1128" i="24"/>
  <c r="X1128" i="24"/>
  <c r="K1128" i="24" s="1"/>
  <c r="Y1136" i="24"/>
  <c r="X1136" i="24"/>
  <c r="K1136" i="24" s="1"/>
  <c r="Y1144" i="24"/>
  <c r="X1144" i="24"/>
  <c r="K1144" i="24" s="1"/>
  <c r="Y1152" i="24"/>
  <c r="X1152" i="24"/>
  <c r="K1152" i="24" s="1"/>
  <c r="Y1160" i="24"/>
  <c r="X1160" i="24"/>
  <c r="K1160" i="24" s="1"/>
  <c r="Y1168" i="24"/>
  <c r="K1168" i="24" s="1"/>
  <c r="X1168" i="24"/>
  <c r="Y1176" i="24"/>
  <c r="K1176" i="24" s="1"/>
  <c r="X1176" i="24"/>
  <c r="Y1184" i="24"/>
  <c r="K1184" i="24" s="1"/>
  <c r="X1184" i="24"/>
  <c r="Y1192" i="24"/>
  <c r="K1192" i="24" s="1"/>
  <c r="X1192" i="24"/>
  <c r="Y1200" i="24"/>
  <c r="K1200" i="24" s="1"/>
  <c r="X1200" i="24"/>
  <c r="Y1208" i="24"/>
  <c r="K1208" i="24" s="1"/>
  <c r="X1208" i="24"/>
  <c r="Y1216" i="24"/>
  <c r="K1216" i="24" s="1"/>
  <c r="X1216" i="24"/>
  <c r="Y1224" i="24"/>
  <c r="K1224" i="24" s="1"/>
  <c r="X1224" i="24"/>
  <c r="Y1232" i="24"/>
  <c r="K1232" i="24" s="1"/>
  <c r="X1232" i="24"/>
  <c r="Y1240" i="24"/>
  <c r="X1240" i="24"/>
  <c r="Y253" i="24"/>
  <c r="P1133" i="11"/>
  <c r="I1133" i="11" s="1"/>
  <c r="P1141" i="11"/>
  <c r="I1141" i="11" s="1"/>
  <c r="P1149" i="11"/>
  <c r="I1149" i="11" s="1"/>
  <c r="P1157" i="11"/>
  <c r="I1157" i="11" s="1"/>
  <c r="P1165" i="11"/>
  <c r="I1165" i="11" s="1"/>
  <c r="P1173" i="11"/>
  <c r="I1173" i="11" s="1"/>
  <c r="P1181" i="11"/>
  <c r="I1181" i="11" s="1"/>
  <c r="P1189" i="11"/>
  <c r="I1189" i="11" s="1"/>
  <c r="P1197" i="11"/>
  <c r="I1197" i="11" s="1"/>
  <c r="P1205" i="11"/>
  <c r="I1205" i="11" s="1"/>
  <c r="P1213" i="11"/>
  <c r="I1213" i="11" s="1"/>
  <c r="P1221" i="11"/>
  <c r="I1221" i="11" s="1"/>
  <c r="P1229" i="11"/>
  <c r="I1229" i="11" s="1"/>
  <c r="P1237" i="11"/>
  <c r="I1237" i="11" s="1"/>
  <c r="P1122" i="11"/>
  <c r="P1134" i="11"/>
  <c r="I1134" i="11" s="1"/>
  <c r="P1142" i="11"/>
  <c r="I1142" i="11" s="1"/>
  <c r="P1150" i="11"/>
  <c r="I1150" i="11" s="1"/>
  <c r="P1158" i="11"/>
  <c r="I1158" i="11" s="1"/>
  <c r="P1166" i="11"/>
  <c r="I1166" i="11" s="1"/>
  <c r="P1174" i="11"/>
  <c r="I1174" i="11" s="1"/>
  <c r="P1182" i="11"/>
  <c r="I1182" i="11" s="1"/>
  <c r="P1190" i="11"/>
  <c r="I1190" i="11" s="1"/>
  <c r="P1198" i="11"/>
  <c r="I1198" i="11" s="1"/>
  <c r="P1206" i="11"/>
  <c r="I1206" i="11" s="1"/>
  <c r="P1214" i="11"/>
  <c r="I1214" i="11" s="1"/>
  <c r="P1222" i="11"/>
  <c r="I1222" i="11" s="1"/>
  <c r="P1230" i="11"/>
  <c r="I1230" i="11" s="1"/>
  <c r="P1238" i="11"/>
  <c r="I1238" i="11" s="1"/>
  <c r="P1123" i="11"/>
  <c r="P1127" i="11"/>
  <c r="I1127" i="11" s="1"/>
  <c r="P1135" i="11"/>
  <c r="I1135" i="11" s="1"/>
  <c r="P1143" i="11"/>
  <c r="I1143" i="11" s="1"/>
  <c r="P1151" i="11"/>
  <c r="I1151" i="11" s="1"/>
  <c r="P1159" i="11"/>
  <c r="I1159" i="11" s="1"/>
  <c r="P1167" i="11"/>
  <c r="I1167" i="11" s="1"/>
  <c r="P1175" i="11"/>
  <c r="I1175" i="11" s="1"/>
  <c r="P1183" i="11"/>
  <c r="I1183" i="11" s="1"/>
  <c r="P1191" i="11"/>
  <c r="I1191" i="11" s="1"/>
  <c r="P1199" i="11"/>
  <c r="I1199" i="11" s="1"/>
  <c r="P1207" i="11"/>
  <c r="I1207" i="11" s="1"/>
  <c r="P1215" i="11"/>
  <c r="I1215" i="11" s="1"/>
  <c r="P1223" i="11"/>
  <c r="I1223" i="11" s="1"/>
  <c r="P1231" i="11"/>
  <c r="I1231" i="11" s="1"/>
  <c r="P1239" i="11"/>
  <c r="I1239" i="11" s="1"/>
  <c r="P1128" i="11"/>
  <c r="I1128" i="11" s="1"/>
  <c r="P1136" i="11"/>
  <c r="I1136" i="11" s="1"/>
  <c r="P1144" i="11"/>
  <c r="I1144" i="11" s="1"/>
  <c r="P1152" i="11"/>
  <c r="I1152" i="11" s="1"/>
  <c r="P1160" i="11"/>
  <c r="I1160" i="11" s="1"/>
  <c r="P1168" i="11"/>
  <c r="I1168" i="11" s="1"/>
  <c r="P1176" i="11"/>
  <c r="I1176" i="11" s="1"/>
  <c r="P1184" i="11"/>
  <c r="I1184" i="11" s="1"/>
  <c r="P1192" i="11"/>
  <c r="I1192" i="11" s="1"/>
  <c r="P1200" i="11"/>
  <c r="I1200" i="11" s="1"/>
  <c r="P1208" i="11"/>
  <c r="I1208" i="11" s="1"/>
  <c r="P1216" i="11"/>
  <c r="I1216" i="11" s="1"/>
  <c r="P1224" i="11"/>
  <c r="I1224" i="11" s="1"/>
  <c r="P1232" i="11"/>
  <c r="I1232" i="11" s="1"/>
  <c r="P1240" i="11"/>
  <c r="I1240" i="11" s="1"/>
  <c r="J1127" i="11"/>
  <c r="P1129" i="11"/>
  <c r="I1129" i="11" s="1"/>
  <c r="P1137" i="11"/>
  <c r="I1137" i="11" s="1"/>
  <c r="P1145" i="11"/>
  <c r="I1145" i="11" s="1"/>
  <c r="P1153" i="11"/>
  <c r="I1153" i="11" s="1"/>
  <c r="P1161" i="11"/>
  <c r="I1161" i="11" s="1"/>
  <c r="P1169" i="11"/>
  <c r="I1169" i="11" s="1"/>
  <c r="P1177" i="11"/>
  <c r="I1177" i="11" s="1"/>
  <c r="P1185" i="11"/>
  <c r="I1185" i="11" s="1"/>
  <c r="P1193" i="11"/>
  <c r="I1193" i="11" s="1"/>
  <c r="P1201" i="11"/>
  <c r="I1201" i="11" s="1"/>
  <c r="P1209" i="11"/>
  <c r="I1209" i="11" s="1"/>
  <c r="P1217" i="11"/>
  <c r="I1217" i="11" s="1"/>
  <c r="P1225" i="11"/>
  <c r="I1225" i="11" s="1"/>
  <c r="P1233" i="11"/>
  <c r="I1233" i="11" s="1"/>
  <c r="J1121" i="11"/>
  <c r="J1128" i="11"/>
  <c r="P1130" i="11"/>
  <c r="I1130" i="11" s="1"/>
  <c r="P1138" i="11"/>
  <c r="I1138" i="11" s="1"/>
  <c r="P1146" i="11"/>
  <c r="I1146" i="11" s="1"/>
  <c r="P1154" i="11"/>
  <c r="I1154" i="11" s="1"/>
  <c r="P1162" i="11"/>
  <c r="I1162" i="11" s="1"/>
  <c r="P1170" i="11"/>
  <c r="I1170" i="11" s="1"/>
  <c r="P1178" i="11"/>
  <c r="I1178" i="11" s="1"/>
  <c r="P1186" i="11"/>
  <c r="I1186" i="11" s="1"/>
  <c r="P1194" i="11"/>
  <c r="I1194" i="11" s="1"/>
  <c r="P1202" i="11"/>
  <c r="I1202" i="11" s="1"/>
  <c r="P1210" i="11"/>
  <c r="I1210" i="11" s="1"/>
  <c r="P1218" i="11"/>
  <c r="I1218" i="11" s="1"/>
  <c r="P1226" i="11"/>
  <c r="I1226" i="11" s="1"/>
  <c r="P1234" i="11"/>
  <c r="I1234" i="11" s="1"/>
  <c r="P1124" i="11"/>
  <c r="I1124" i="11" s="1"/>
  <c r="K1129" i="11"/>
  <c r="P1131" i="11"/>
  <c r="I1131" i="11" s="1"/>
  <c r="P1139" i="11"/>
  <c r="I1139" i="11" s="1"/>
  <c r="P1147" i="11"/>
  <c r="I1147" i="11" s="1"/>
  <c r="P1155" i="11"/>
  <c r="I1155" i="11" s="1"/>
  <c r="P1163" i="11"/>
  <c r="I1163" i="11" s="1"/>
  <c r="P1171" i="11"/>
  <c r="I1171" i="11" s="1"/>
  <c r="P1179" i="11"/>
  <c r="I1179" i="11" s="1"/>
  <c r="P1187" i="11"/>
  <c r="I1187" i="11" s="1"/>
  <c r="P1195" i="11"/>
  <c r="I1195" i="11" s="1"/>
  <c r="P1203" i="11"/>
  <c r="I1203" i="11" s="1"/>
  <c r="P1211" i="11"/>
  <c r="I1211" i="11" s="1"/>
  <c r="P1219" i="11"/>
  <c r="I1219" i="11" s="1"/>
  <c r="P1227" i="11"/>
  <c r="I1227" i="11" s="1"/>
  <c r="P1235" i="11"/>
  <c r="I1235" i="11" s="1"/>
  <c r="P1125" i="11"/>
  <c r="I1125" i="11" s="1"/>
  <c r="P1132" i="11"/>
  <c r="I1132" i="11" s="1"/>
  <c r="P1140" i="11"/>
  <c r="I1140" i="11" s="1"/>
  <c r="P1148" i="11"/>
  <c r="I1148" i="11" s="1"/>
  <c r="P1156" i="11"/>
  <c r="I1156" i="11" s="1"/>
  <c r="P1164" i="11"/>
  <c r="I1164" i="11" s="1"/>
  <c r="P1172" i="11"/>
  <c r="I1172" i="11" s="1"/>
  <c r="P1180" i="11"/>
  <c r="I1180" i="11" s="1"/>
  <c r="P1188" i="11"/>
  <c r="I1188" i="11" s="1"/>
  <c r="P1196" i="11"/>
  <c r="I1196" i="11" s="1"/>
  <c r="P1204" i="11"/>
  <c r="I1204" i="11" s="1"/>
  <c r="P1212" i="11"/>
  <c r="I1212" i="11" s="1"/>
  <c r="P1220" i="11"/>
  <c r="I1220" i="11" s="1"/>
  <c r="P1228" i="11"/>
  <c r="I1228" i="11" s="1"/>
  <c r="P1236" i="11"/>
  <c r="I1236" i="11" s="1"/>
  <c r="P1126" i="11"/>
  <c r="I1126" i="11" s="1"/>
  <c r="X1124" i="11"/>
  <c r="X1128" i="11"/>
  <c r="X1132" i="11"/>
  <c r="X1136" i="11"/>
  <c r="X1140" i="11"/>
  <c r="X1144" i="11"/>
  <c r="X1148" i="11"/>
  <c r="X1152" i="11"/>
  <c r="X1156" i="11"/>
  <c r="X1160" i="11"/>
  <c r="X1164" i="11"/>
  <c r="X1168" i="11"/>
  <c r="X1172" i="11"/>
  <c r="X1176" i="11"/>
  <c r="X1180" i="11"/>
  <c r="X1184" i="11"/>
  <c r="X1188" i="11"/>
  <c r="X1192" i="11"/>
  <c r="X1196" i="11"/>
  <c r="X1200" i="11"/>
  <c r="X1204" i="11"/>
  <c r="X1208" i="11"/>
  <c r="X1212" i="11"/>
  <c r="X1216" i="11"/>
  <c r="X1220" i="11"/>
  <c r="X1224" i="11"/>
  <c r="X1228" i="11"/>
  <c r="X1232" i="11"/>
  <c r="X1236" i="11"/>
  <c r="X1240" i="11"/>
  <c r="X1121" i="11"/>
  <c r="X1125" i="11"/>
  <c r="X1129" i="11"/>
  <c r="X1133" i="11"/>
  <c r="X1137" i="11"/>
  <c r="X1141" i="11"/>
  <c r="X1145" i="11"/>
  <c r="X1149" i="11"/>
  <c r="X1153" i="11"/>
  <c r="X1157" i="11"/>
  <c r="X1161" i="11"/>
  <c r="X1165" i="11"/>
  <c r="X1169" i="11"/>
  <c r="X1173" i="11"/>
  <c r="X1177" i="11"/>
  <c r="X1181" i="11"/>
  <c r="X1185" i="11"/>
  <c r="X1189" i="11"/>
  <c r="X1193" i="11"/>
  <c r="X1197" i="11"/>
  <c r="X1201" i="11"/>
  <c r="X1205" i="11"/>
  <c r="X1209" i="11"/>
  <c r="X1213" i="11"/>
  <c r="X1217" i="11"/>
  <c r="X1221" i="11"/>
  <c r="X1225" i="11"/>
  <c r="X1229" i="11"/>
  <c r="X1233" i="11"/>
  <c r="X1237" i="11"/>
  <c r="X1122" i="11"/>
  <c r="X1126" i="11"/>
  <c r="X1130" i="11"/>
  <c r="X1134" i="11"/>
  <c r="X1138" i="11"/>
  <c r="X1142" i="11"/>
  <c r="X1146" i="11"/>
  <c r="X1150" i="11"/>
  <c r="X1154" i="11"/>
  <c r="X1158" i="11"/>
  <c r="X1162" i="11"/>
  <c r="X1166" i="11"/>
  <c r="X1170" i="11"/>
  <c r="X1174" i="11"/>
  <c r="X1178" i="11"/>
  <c r="X1182" i="11"/>
  <c r="X1186" i="11"/>
  <c r="X1190" i="11"/>
  <c r="X1194" i="11"/>
  <c r="X1198" i="11"/>
  <c r="X1202" i="11"/>
  <c r="X1206" i="11"/>
  <c r="X1210" i="11"/>
  <c r="X1214" i="11"/>
  <c r="X1218" i="11"/>
  <c r="X1222" i="11"/>
  <c r="X1226" i="11"/>
  <c r="X1230" i="11"/>
  <c r="X1234" i="11"/>
  <c r="X1238" i="11"/>
  <c r="Y1007" i="11"/>
  <c r="Y1011" i="11"/>
  <c r="Y1015" i="11"/>
  <c r="Y1019" i="11"/>
  <c r="Y1023" i="11"/>
  <c r="Y1027" i="11"/>
  <c r="Y1031" i="11"/>
  <c r="Y1035" i="11"/>
  <c r="Y1039" i="11"/>
  <c r="Y1043" i="11"/>
  <c r="Y1047" i="11"/>
  <c r="Y1051" i="11"/>
  <c r="Y1055" i="11"/>
  <c r="Y1059" i="11"/>
  <c r="Y1063" i="11"/>
  <c r="Y1067" i="11"/>
  <c r="Y1071" i="11"/>
  <c r="Y1075" i="11"/>
  <c r="Y1079" i="11"/>
  <c r="Y1083" i="11"/>
  <c r="Y1087" i="11"/>
  <c r="Y1091" i="11"/>
  <c r="Y1095" i="11"/>
  <c r="Y1099" i="11"/>
  <c r="Y1103" i="11"/>
  <c r="Y1107" i="11"/>
  <c r="Y1111" i="11"/>
  <c r="Y1115" i="11"/>
  <c r="X1000" i="11"/>
  <c r="X1004" i="11"/>
  <c r="X1008" i="11"/>
  <c r="X1012" i="11"/>
  <c r="X1016" i="11"/>
  <c r="X1020" i="11"/>
  <c r="X1024" i="11"/>
  <c r="X1028" i="11"/>
  <c r="X1032" i="11"/>
  <c r="X1036" i="11"/>
  <c r="X1040" i="11"/>
  <c r="X1044" i="11"/>
  <c r="X1048" i="11"/>
  <c r="X1052" i="11"/>
  <c r="X1056" i="11"/>
  <c r="X1060" i="11"/>
  <c r="X1064" i="11"/>
  <c r="X1068" i="11"/>
  <c r="X1072" i="11"/>
  <c r="X1076" i="11"/>
  <c r="X1080" i="11"/>
  <c r="X1084" i="11"/>
  <c r="X1088" i="11"/>
  <c r="X1092" i="11"/>
  <c r="X1096" i="11"/>
  <c r="X1100" i="11"/>
  <c r="X1104" i="11"/>
  <c r="X1108" i="11"/>
  <c r="X1112" i="11"/>
  <c r="X1116" i="11"/>
  <c r="Y1008" i="11"/>
  <c r="Y1012" i="11"/>
  <c r="Y1016" i="11"/>
  <c r="Y1020" i="11"/>
  <c r="Y1024" i="11"/>
  <c r="Y1028" i="11"/>
  <c r="Y1032" i="11"/>
  <c r="Y1036" i="11"/>
  <c r="Y1040" i="11"/>
  <c r="Y1044" i="11"/>
  <c r="Y1048" i="11"/>
  <c r="Y1052" i="11"/>
  <c r="Y1056" i="11"/>
  <c r="Y1060" i="11"/>
  <c r="Y1064" i="11"/>
  <c r="Y1068" i="11"/>
  <c r="Y1072" i="11"/>
  <c r="Y1076" i="11"/>
  <c r="Y1080" i="11"/>
  <c r="Y1084" i="11"/>
  <c r="Y1088" i="11"/>
  <c r="Y1092" i="11"/>
  <c r="Y1096" i="11"/>
  <c r="Y1100" i="11"/>
  <c r="Y1104" i="11"/>
  <c r="Y1108" i="11"/>
  <c r="Y1112" i="11"/>
  <c r="Y1116" i="11"/>
  <c r="X997" i="11"/>
  <c r="X1001" i="11"/>
  <c r="X1005" i="11"/>
  <c r="X1009" i="11"/>
  <c r="X1013" i="11"/>
  <c r="X1017" i="11"/>
  <c r="X1021" i="11"/>
  <c r="X1025" i="11"/>
  <c r="X1029" i="11"/>
  <c r="X1033" i="11"/>
  <c r="X1037" i="11"/>
  <c r="X1041" i="11"/>
  <c r="X1045" i="11"/>
  <c r="X1049" i="11"/>
  <c r="X1053" i="11"/>
  <c r="X1057" i="11"/>
  <c r="X1061" i="11"/>
  <c r="X1065" i="11"/>
  <c r="X1069" i="11"/>
  <c r="X1073" i="11"/>
  <c r="X1077" i="11"/>
  <c r="X1081" i="11"/>
  <c r="X1085" i="11"/>
  <c r="X1089" i="11"/>
  <c r="X1093" i="11"/>
  <c r="X1097" i="11"/>
  <c r="X1101" i="11"/>
  <c r="X1105" i="11"/>
  <c r="X1109" i="11"/>
  <c r="X1113" i="11"/>
  <c r="X998" i="11"/>
  <c r="X1002" i="11"/>
  <c r="X1006" i="11"/>
  <c r="X1010" i="11"/>
  <c r="X1014" i="11"/>
  <c r="X1018" i="11"/>
  <c r="X1022" i="11"/>
  <c r="X1026" i="11"/>
  <c r="X1030" i="11"/>
  <c r="X1034" i="11"/>
  <c r="X1038" i="11"/>
  <c r="X1042" i="11"/>
  <c r="X1046" i="11"/>
  <c r="X1050" i="11"/>
  <c r="X1054" i="11"/>
  <c r="X1058" i="11"/>
  <c r="X1062" i="11"/>
  <c r="X1066" i="11"/>
  <c r="X1070" i="11"/>
  <c r="X1074" i="11"/>
  <c r="X1078" i="11"/>
  <c r="X1082" i="11"/>
  <c r="X1086" i="11"/>
  <c r="X1090" i="11"/>
  <c r="X1094" i="11"/>
  <c r="X1098" i="11"/>
  <c r="X1102" i="11"/>
  <c r="X1106" i="11"/>
  <c r="X1110" i="11"/>
  <c r="X1114" i="11"/>
  <c r="P998" i="11"/>
  <c r="P1006" i="11"/>
  <c r="I1006" i="11" s="1"/>
  <c r="P1014" i="11"/>
  <c r="I1014" i="11" s="1"/>
  <c r="P1022" i="11"/>
  <c r="I1022" i="11" s="1"/>
  <c r="P1030" i="11"/>
  <c r="I1030" i="11" s="1"/>
  <c r="P1038" i="11"/>
  <c r="I1038" i="11" s="1"/>
  <c r="P1046" i="11"/>
  <c r="I1046" i="11" s="1"/>
  <c r="P1054" i="11"/>
  <c r="I1054" i="11" s="1"/>
  <c r="P1062" i="11"/>
  <c r="I1062" i="11" s="1"/>
  <c r="P1070" i="11"/>
  <c r="I1070" i="11" s="1"/>
  <c r="P1078" i="11"/>
  <c r="I1078" i="11" s="1"/>
  <c r="P1086" i="11"/>
  <c r="I1086" i="11" s="1"/>
  <c r="P1094" i="11"/>
  <c r="P1102" i="11"/>
  <c r="P1110" i="11"/>
  <c r="P1001" i="11"/>
  <c r="I1001" i="11" s="1"/>
  <c r="P1009" i="11"/>
  <c r="I1009" i="11" s="1"/>
  <c r="P1017" i="11"/>
  <c r="I1017" i="11" s="1"/>
  <c r="P1025" i="11"/>
  <c r="I1025" i="11" s="1"/>
  <c r="P1033" i="11"/>
  <c r="I1033" i="11" s="1"/>
  <c r="P1041" i="11"/>
  <c r="I1041" i="11" s="1"/>
  <c r="P1049" i="11"/>
  <c r="I1049" i="11" s="1"/>
  <c r="P1057" i="11"/>
  <c r="I1057" i="11" s="1"/>
  <c r="P1065" i="11"/>
  <c r="I1065" i="11" s="1"/>
  <c r="P1073" i="11"/>
  <c r="I1073" i="11" s="1"/>
  <c r="P1081" i="11"/>
  <c r="I1081" i="11" s="1"/>
  <c r="P1089" i="11"/>
  <c r="I1089" i="11" s="1"/>
  <c r="P1097" i="11"/>
  <c r="P1105" i="11"/>
  <c r="P1113" i="11"/>
  <c r="P1004" i="11"/>
  <c r="I1004" i="11" s="1"/>
  <c r="P1012" i="11"/>
  <c r="I1012" i="11" s="1"/>
  <c r="P1020" i="11"/>
  <c r="I1020" i="11" s="1"/>
  <c r="P1028" i="11"/>
  <c r="I1028" i="11" s="1"/>
  <c r="P1036" i="11"/>
  <c r="I1036" i="11" s="1"/>
  <c r="P1044" i="11"/>
  <c r="I1044" i="11" s="1"/>
  <c r="P1052" i="11"/>
  <c r="I1052" i="11" s="1"/>
  <c r="P1060" i="11"/>
  <c r="I1060" i="11" s="1"/>
  <c r="P1068" i="11"/>
  <c r="I1068" i="11" s="1"/>
  <c r="P1076" i="11"/>
  <c r="I1076" i="11" s="1"/>
  <c r="P1084" i="11"/>
  <c r="I1084" i="11" s="1"/>
  <c r="P1092" i="11"/>
  <c r="P1100" i="11"/>
  <c r="P1108" i="11"/>
  <c r="P1116" i="11"/>
  <c r="P999" i="11"/>
  <c r="P1007" i="11"/>
  <c r="I1007" i="11" s="1"/>
  <c r="P1015" i="11"/>
  <c r="I1015" i="11" s="1"/>
  <c r="P1023" i="11"/>
  <c r="I1023" i="11" s="1"/>
  <c r="P1031" i="11"/>
  <c r="I1031" i="11" s="1"/>
  <c r="P1039" i="11"/>
  <c r="I1039" i="11" s="1"/>
  <c r="P1047" i="11"/>
  <c r="I1047" i="11" s="1"/>
  <c r="P1055" i="11"/>
  <c r="I1055" i="11" s="1"/>
  <c r="P1063" i="11"/>
  <c r="I1063" i="11" s="1"/>
  <c r="P1071" i="11"/>
  <c r="I1071" i="11" s="1"/>
  <c r="P1079" i="11"/>
  <c r="I1079" i="11" s="1"/>
  <c r="P1087" i="11"/>
  <c r="I1087" i="11" s="1"/>
  <c r="P1095" i="11"/>
  <c r="P1103" i="11"/>
  <c r="P1111" i="11"/>
  <c r="P1002" i="11"/>
  <c r="I1002" i="11" s="1"/>
  <c r="P1010" i="11"/>
  <c r="I1010" i="11" s="1"/>
  <c r="P1018" i="11"/>
  <c r="I1018" i="11" s="1"/>
  <c r="P1026" i="11"/>
  <c r="I1026" i="11" s="1"/>
  <c r="P1034" i="11"/>
  <c r="I1034" i="11" s="1"/>
  <c r="P1042" i="11"/>
  <c r="I1042" i="11" s="1"/>
  <c r="P1050" i="11"/>
  <c r="I1050" i="11" s="1"/>
  <c r="P1058" i="11"/>
  <c r="I1058" i="11" s="1"/>
  <c r="P1066" i="11"/>
  <c r="I1066" i="11" s="1"/>
  <c r="P1074" i="11"/>
  <c r="I1074" i="11" s="1"/>
  <c r="P1082" i="11"/>
  <c r="I1082" i="11" s="1"/>
  <c r="P1090" i="11"/>
  <c r="I1090" i="11" s="1"/>
  <c r="P1098" i="11"/>
  <c r="P1106" i="11"/>
  <c r="P997" i="11"/>
  <c r="P1005" i="11"/>
  <c r="I1005" i="11" s="1"/>
  <c r="P1013" i="11"/>
  <c r="I1013" i="11" s="1"/>
  <c r="P1021" i="11"/>
  <c r="I1021" i="11" s="1"/>
  <c r="P1029" i="11"/>
  <c r="I1029" i="11" s="1"/>
  <c r="P1037" i="11"/>
  <c r="I1037" i="11" s="1"/>
  <c r="P1045" i="11"/>
  <c r="I1045" i="11" s="1"/>
  <c r="P1053" i="11"/>
  <c r="I1053" i="11" s="1"/>
  <c r="P1061" i="11"/>
  <c r="I1061" i="11" s="1"/>
  <c r="P1069" i="11"/>
  <c r="I1069" i="11" s="1"/>
  <c r="P1077" i="11"/>
  <c r="I1077" i="11" s="1"/>
  <c r="P1085" i="11"/>
  <c r="I1085" i="11" s="1"/>
  <c r="P1093" i="11"/>
  <c r="P1101" i="11"/>
  <c r="P1109" i="11"/>
  <c r="O874" i="11"/>
  <c r="X873" i="11"/>
  <c r="P874" i="11"/>
  <c r="P873" i="11"/>
  <c r="O750" i="11"/>
  <c r="X749" i="11"/>
  <c r="P750" i="11"/>
  <c r="P749" i="11"/>
  <c r="O626" i="11"/>
  <c r="X625" i="11"/>
  <c r="P625" i="11"/>
  <c r="P626" i="11"/>
  <c r="P510" i="11"/>
  <c r="I510" i="11" s="1"/>
  <c r="P518" i="11"/>
  <c r="I518" i="11" s="1"/>
  <c r="P526" i="11"/>
  <c r="I526" i="11" s="1"/>
  <c r="P534" i="11"/>
  <c r="I534" i="11" s="1"/>
  <c r="P542" i="11"/>
  <c r="I542" i="11" s="1"/>
  <c r="P550" i="11"/>
  <c r="I550" i="11" s="1"/>
  <c r="P558" i="11"/>
  <c r="I558" i="11" s="1"/>
  <c r="P566" i="11"/>
  <c r="I566" i="11" s="1"/>
  <c r="P574" i="11"/>
  <c r="I574" i="11" s="1"/>
  <c r="P582" i="11"/>
  <c r="I582" i="11" s="1"/>
  <c r="P590" i="11"/>
  <c r="I590" i="11" s="1"/>
  <c r="P598" i="11"/>
  <c r="P606" i="11"/>
  <c r="P614" i="11"/>
  <c r="P505" i="11"/>
  <c r="I505" i="11" s="1"/>
  <c r="P513" i="11"/>
  <c r="I513" i="11" s="1"/>
  <c r="P521" i="11"/>
  <c r="I521" i="11" s="1"/>
  <c r="P529" i="11"/>
  <c r="I529" i="11" s="1"/>
  <c r="P537" i="11"/>
  <c r="I537" i="11" s="1"/>
  <c r="P545" i="11"/>
  <c r="I545" i="11" s="1"/>
  <c r="P553" i="11"/>
  <c r="I553" i="11" s="1"/>
  <c r="P561" i="11"/>
  <c r="I561" i="11" s="1"/>
  <c r="P569" i="11"/>
  <c r="I569" i="11" s="1"/>
  <c r="P577" i="11"/>
  <c r="I577" i="11" s="1"/>
  <c r="P585" i="11"/>
  <c r="I585" i="11" s="1"/>
  <c r="P593" i="11"/>
  <c r="I593" i="11" s="1"/>
  <c r="P601" i="11"/>
  <c r="P609" i="11"/>
  <c r="P617" i="11"/>
  <c r="J512" i="11"/>
  <c r="J520" i="11"/>
  <c r="J528" i="11"/>
  <c r="J536" i="11"/>
  <c r="J544" i="11"/>
  <c r="J552" i="11"/>
  <c r="J560" i="11"/>
  <c r="J568" i="11"/>
  <c r="J576" i="11"/>
  <c r="J584" i="11"/>
  <c r="J592" i="11"/>
  <c r="J501" i="11"/>
  <c r="P503" i="11"/>
  <c r="P511" i="11"/>
  <c r="I511" i="11" s="1"/>
  <c r="P519" i="11"/>
  <c r="I519" i="11" s="1"/>
  <c r="P527" i="11"/>
  <c r="I527" i="11" s="1"/>
  <c r="P535" i="11"/>
  <c r="I535" i="11" s="1"/>
  <c r="P543" i="11"/>
  <c r="I543" i="11" s="1"/>
  <c r="P551" i="11"/>
  <c r="I551" i="11" s="1"/>
  <c r="P559" i="11"/>
  <c r="I559" i="11" s="1"/>
  <c r="P567" i="11"/>
  <c r="I567" i="11" s="1"/>
  <c r="P575" i="11"/>
  <c r="I575" i="11" s="1"/>
  <c r="P583" i="11"/>
  <c r="I583" i="11" s="1"/>
  <c r="P591" i="11"/>
  <c r="I591" i="11" s="1"/>
  <c r="P599" i="11"/>
  <c r="P607" i="11"/>
  <c r="P615" i="11"/>
  <c r="J507" i="11"/>
  <c r="J515" i="11"/>
  <c r="J523" i="11"/>
  <c r="J531" i="11"/>
  <c r="J539" i="11"/>
  <c r="J547" i="11"/>
  <c r="J555" i="11"/>
  <c r="J563" i="11"/>
  <c r="J571" i="11"/>
  <c r="J579" i="11"/>
  <c r="J587" i="11"/>
  <c r="J595" i="11"/>
  <c r="P506" i="11"/>
  <c r="I506" i="11" s="1"/>
  <c r="P514" i="11"/>
  <c r="I514" i="11" s="1"/>
  <c r="P522" i="11"/>
  <c r="I522" i="11" s="1"/>
  <c r="P530" i="11"/>
  <c r="I530" i="11" s="1"/>
  <c r="P538" i="11"/>
  <c r="I538" i="11" s="1"/>
  <c r="P546" i="11"/>
  <c r="I546" i="11" s="1"/>
  <c r="P554" i="11"/>
  <c r="I554" i="11" s="1"/>
  <c r="P562" i="11"/>
  <c r="I562" i="11" s="1"/>
  <c r="P570" i="11"/>
  <c r="I570" i="11" s="1"/>
  <c r="P578" i="11"/>
  <c r="I578" i="11" s="1"/>
  <c r="P586" i="11"/>
  <c r="I586" i="11" s="1"/>
  <c r="P594" i="11"/>
  <c r="I594" i="11" s="1"/>
  <c r="P602" i="11"/>
  <c r="P610" i="11"/>
  <c r="P618" i="11"/>
  <c r="K507" i="11"/>
  <c r="K501" i="11"/>
  <c r="J442" i="11"/>
  <c r="J378" i="11"/>
  <c r="P379" i="11"/>
  <c r="I379" i="11" s="1"/>
  <c r="P387" i="11"/>
  <c r="I387" i="11" s="1"/>
  <c r="P395" i="11"/>
  <c r="I395" i="11" s="1"/>
  <c r="P403" i="11"/>
  <c r="I403" i="11" s="1"/>
  <c r="P411" i="11"/>
  <c r="I411" i="11" s="1"/>
  <c r="P419" i="11"/>
  <c r="I419" i="11" s="1"/>
  <c r="P427" i="11"/>
  <c r="I427" i="11" s="1"/>
  <c r="P435" i="11"/>
  <c r="I435" i="11" s="1"/>
  <c r="P443" i="11"/>
  <c r="I443" i="11" s="1"/>
  <c r="P451" i="11"/>
  <c r="I451" i="11" s="1"/>
  <c r="P459" i="11"/>
  <c r="I459" i="11" s="1"/>
  <c r="P467" i="11"/>
  <c r="I467" i="11" s="1"/>
  <c r="P475" i="11"/>
  <c r="P483" i="11"/>
  <c r="P491" i="11"/>
  <c r="K377" i="11"/>
  <c r="P380" i="11"/>
  <c r="I380" i="11" s="1"/>
  <c r="P388" i="11"/>
  <c r="I388" i="11" s="1"/>
  <c r="P396" i="11"/>
  <c r="I396" i="11" s="1"/>
  <c r="P404" i="11"/>
  <c r="I404" i="11" s="1"/>
  <c r="P412" i="11"/>
  <c r="I412" i="11" s="1"/>
  <c r="P420" i="11"/>
  <c r="I420" i="11" s="1"/>
  <c r="P428" i="11"/>
  <c r="I428" i="11" s="1"/>
  <c r="P436" i="11"/>
  <c r="I436" i="11" s="1"/>
  <c r="P444" i="11"/>
  <c r="I444" i="11" s="1"/>
  <c r="P452" i="11"/>
  <c r="I452" i="11" s="1"/>
  <c r="P460" i="11"/>
  <c r="I460" i="11" s="1"/>
  <c r="P468" i="11"/>
  <c r="I468" i="11" s="1"/>
  <c r="P476" i="11"/>
  <c r="P484" i="11"/>
  <c r="P492" i="11"/>
  <c r="K378" i="11"/>
  <c r="P381" i="11"/>
  <c r="I381" i="11" s="1"/>
  <c r="P389" i="11"/>
  <c r="I389" i="11" s="1"/>
  <c r="P397" i="11"/>
  <c r="I397" i="11" s="1"/>
  <c r="P405" i="11"/>
  <c r="I405" i="11" s="1"/>
  <c r="P413" i="11"/>
  <c r="I413" i="11" s="1"/>
  <c r="P421" i="11"/>
  <c r="I421" i="11" s="1"/>
  <c r="P429" i="11"/>
  <c r="I429" i="11" s="1"/>
  <c r="P437" i="11"/>
  <c r="I437" i="11" s="1"/>
  <c r="P445" i="11"/>
  <c r="I445" i="11" s="1"/>
  <c r="P453" i="11"/>
  <c r="I453" i="11" s="1"/>
  <c r="P461" i="11"/>
  <c r="I461" i="11" s="1"/>
  <c r="P469" i="11"/>
  <c r="I469" i="11" s="1"/>
  <c r="P477" i="11"/>
  <c r="P485" i="11"/>
  <c r="P493" i="11"/>
  <c r="P382" i="11"/>
  <c r="I382" i="11" s="1"/>
  <c r="P390" i="11"/>
  <c r="I390" i="11" s="1"/>
  <c r="P398" i="11"/>
  <c r="I398" i="11" s="1"/>
  <c r="P406" i="11"/>
  <c r="I406" i="11" s="1"/>
  <c r="P414" i="11"/>
  <c r="I414" i="11" s="1"/>
  <c r="P422" i="11"/>
  <c r="I422" i="11" s="1"/>
  <c r="P430" i="11"/>
  <c r="I430" i="11" s="1"/>
  <c r="P438" i="11"/>
  <c r="I438" i="11" s="1"/>
  <c r="P446" i="11"/>
  <c r="I446" i="11" s="1"/>
  <c r="P454" i="11"/>
  <c r="I454" i="11" s="1"/>
  <c r="P462" i="11"/>
  <c r="I462" i="11" s="1"/>
  <c r="P470" i="11"/>
  <c r="P478" i="11"/>
  <c r="P486" i="11"/>
  <c r="P494" i="11"/>
  <c r="P383" i="11"/>
  <c r="I383" i="11" s="1"/>
  <c r="P391" i="11"/>
  <c r="I391" i="11" s="1"/>
  <c r="P399" i="11"/>
  <c r="I399" i="11" s="1"/>
  <c r="P407" i="11"/>
  <c r="I407" i="11" s="1"/>
  <c r="P415" i="11"/>
  <c r="I415" i="11" s="1"/>
  <c r="P423" i="11"/>
  <c r="I423" i="11" s="1"/>
  <c r="P431" i="11"/>
  <c r="I431" i="11" s="1"/>
  <c r="P439" i="11"/>
  <c r="I439" i="11" s="1"/>
  <c r="P447" i="11"/>
  <c r="I447" i="11" s="1"/>
  <c r="P455" i="11"/>
  <c r="I455" i="11" s="1"/>
  <c r="P463" i="11"/>
  <c r="I463" i="11" s="1"/>
  <c r="P471" i="11"/>
  <c r="P479" i="11"/>
  <c r="P487" i="11"/>
  <c r="P495" i="11"/>
  <c r="P384" i="11"/>
  <c r="I384" i="11" s="1"/>
  <c r="P392" i="11"/>
  <c r="I392" i="11" s="1"/>
  <c r="P400" i="11"/>
  <c r="I400" i="11" s="1"/>
  <c r="P408" i="11"/>
  <c r="I408" i="11" s="1"/>
  <c r="P416" i="11"/>
  <c r="I416" i="11" s="1"/>
  <c r="P424" i="11"/>
  <c r="I424" i="11" s="1"/>
  <c r="P432" i="11"/>
  <c r="I432" i="11" s="1"/>
  <c r="P440" i="11"/>
  <c r="I440" i="11" s="1"/>
  <c r="P448" i="11"/>
  <c r="I448" i="11" s="1"/>
  <c r="P456" i="11"/>
  <c r="I456" i="11" s="1"/>
  <c r="P464" i="11"/>
  <c r="I464" i="11" s="1"/>
  <c r="P472" i="11"/>
  <c r="P480" i="11"/>
  <c r="P488" i="11"/>
  <c r="P496" i="11"/>
  <c r="P257" i="11"/>
  <c r="I257" i="11" s="1"/>
  <c r="P265" i="11"/>
  <c r="I265" i="11" s="1"/>
  <c r="P273" i="11"/>
  <c r="I273" i="11" s="1"/>
  <c r="P281" i="11"/>
  <c r="I281" i="11" s="1"/>
  <c r="P289" i="11"/>
  <c r="I289" i="11" s="1"/>
  <c r="P297" i="11"/>
  <c r="I297" i="11" s="1"/>
  <c r="P305" i="11"/>
  <c r="I305" i="11" s="1"/>
  <c r="P313" i="11"/>
  <c r="I313" i="11" s="1"/>
  <c r="P321" i="11"/>
  <c r="I321" i="11" s="1"/>
  <c r="P329" i="11"/>
  <c r="I329" i="11" s="1"/>
  <c r="P337" i="11"/>
  <c r="I337" i="11" s="1"/>
  <c r="P345" i="11"/>
  <c r="I345" i="11" s="1"/>
  <c r="P353" i="11"/>
  <c r="P361" i="11"/>
  <c r="P369" i="11"/>
  <c r="P258" i="11"/>
  <c r="I258" i="11" s="1"/>
  <c r="P266" i="11"/>
  <c r="I266" i="11" s="1"/>
  <c r="P274" i="11"/>
  <c r="I274" i="11" s="1"/>
  <c r="P282" i="11"/>
  <c r="I282" i="11" s="1"/>
  <c r="P290" i="11"/>
  <c r="I290" i="11" s="1"/>
  <c r="P298" i="11"/>
  <c r="I298" i="11" s="1"/>
  <c r="P306" i="11"/>
  <c r="I306" i="11" s="1"/>
  <c r="P314" i="11"/>
  <c r="I314" i="11" s="1"/>
  <c r="P322" i="11"/>
  <c r="I322" i="11" s="1"/>
  <c r="P330" i="11"/>
  <c r="I330" i="11" s="1"/>
  <c r="P338" i="11"/>
  <c r="I338" i="11" s="1"/>
  <c r="P346" i="11"/>
  <c r="I346" i="11" s="1"/>
  <c r="P354" i="11"/>
  <c r="P362" i="11"/>
  <c r="P370" i="11"/>
  <c r="P259" i="11"/>
  <c r="I259" i="11" s="1"/>
  <c r="P267" i="11"/>
  <c r="I267" i="11" s="1"/>
  <c r="P275" i="11"/>
  <c r="I275" i="11" s="1"/>
  <c r="P283" i="11"/>
  <c r="I283" i="11" s="1"/>
  <c r="P291" i="11"/>
  <c r="I291" i="11" s="1"/>
  <c r="P299" i="11"/>
  <c r="I299" i="11" s="1"/>
  <c r="P307" i="11"/>
  <c r="I307" i="11" s="1"/>
  <c r="P315" i="11"/>
  <c r="I315" i="11" s="1"/>
  <c r="P323" i="11"/>
  <c r="I323" i="11" s="1"/>
  <c r="P331" i="11"/>
  <c r="I331" i="11" s="1"/>
  <c r="P339" i="11"/>
  <c r="I339" i="11" s="1"/>
  <c r="P347" i="11"/>
  <c r="P355" i="11"/>
  <c r="P363" i="11"/>
  <c r="P371" i="11"/>
  <c r="J260" i="11"/>
  <c r="J268" i="11"/>
  <c r="J276" i="11"/>
  <c r="J284" i="11"/>
  <c r="J292" i="11"/>
  <c r="J300" i="11"/>
  <c r="J308" i="11"/>
  <c r="J316" i="11"/>
  <c r="J324" i="11"/>
  <c r="J332" i="11"/>
  <c r="J340" i="11"/>
  <c r="J253" i="11"/>
  <c r="P262" i="11"/>
  <c r="I262" i="11" s="1"/>
  <c r="P270" i="11"/>
  <c r="I270" i="11" s="1"/>
  <c r="P278" i="11"/>
  <c r="I278" i="11" s="1"/>
  <c r="P286" i="11"/>
  <c r="I286" i="11" s="1"/>
  <c r="P294" i="11"/>
  <c r="I294" i="11" s="1"/>
  <c r="P302" i="11"/>
  <c r="I302" i="11" s="1"/>
  <c r="P310" i="11"/>
  <c r="I310" i="11" s="1"/>
  <c r="P318" i="11"/>
  <c r="I318" i="11" s="1"/>
  <c r="P326" i="11"/>
  <c r="I326" i="11" s="1"/>
  <c r="P334" i="11"/>
  <c r="I334" i="11" s="1"/>
  <c r="P342" i="11"/>
  <c r="I342" i="11" s="1"/>
  <c r="P350" i="11"/>
  <c r="P358" i="11"/>
  <c r="P366" i="11"/>
  <c r="P254" i="11"/>
  <c r="P263" i="11"/>
  <c r="I263" i="11" s="1"/>
  <c r="P271" i="11"/>
  <c r="I271" i="11" s="1"/>
  <c r="P279" i="11"/>
  <c r="I279" i="11" s="1"/>
  <c r="P287" i="11"/>
  <c r="I287" i="11" s="1"/>
  <c r="P295" i="11"/>
  <c r="I295" i="11" s="1"/>
  <c r="P303" i="11"/>
  <c r="I303" i="11" s="1"/>
  <c r="P311" i="11"/>
  <c r="I311" i="11" s="1"/>
  <c r="P319" i="11"/>
  <c r="I319" i="11" s="1"/>
  <c r="P327" i="11"/>
  <c r="I327" i="11" s="1"/>
  <c r="P335" i="11"/>
  <c r="I335" i="11" s="1"/>
  <c r="P343" i="11"/>
  <c r="I343" i="11" s="1"/>
  <c r="P351" i="11"/>
  <c r="P359" i="11"/>
  <c r="P367" i="11"/>
  <c r="P255" i="11"/>
  <c r="K253" i="11"/>
  <c r="P256" i="11"/>
  <c r="I256" i="11" s="1"/>
  <c r="P264" i="11"/>
  <c r="I264" i="11" s="1"/>
  <c r="P272" i="11"/>
  <c r="I272" i="11" s="1"/>
  <c r="P280" i="11"/>
  <c r="I280" i="11" s="1"/>
  <c r="P288" i="11"/>
  <c r="I288" i="11" s="1"/>
  <c r="P296" i="11"/>
  <c r="I296" i="11" s="1"/>
  <c r="P304" i="11"/>
  <c r="I304" i="11" s="1"/>
  <c r="P312" i="11"/>
  <c r="I312" i="11" s="1"/>
  <c r="P320" i="11"/>
  <c r="I320" i="11" s="1"/>
  <c r="P328" i="11"/>
  <c r="I328" i="11" s="1"/>
  <c r="P336" i="11"/>
  <c r="I336" i="11" s="1"/>
  <c r="P344" i="11"/>
  <c r="I344" i="11" s="1"/>
  <c r="P352" i="11"/>
  <c r="P360" i="11"/>
  <c r="P368" i="11"/>
  <c r="O503" i="11"/>
  <c r="Y502" i="11"/>
  <c r="X502" i="11"/>
  <c r="Y501" i="11"/>
  <c r="O379" i="11"/>
  <c r="Y378" i="11"/>
  <c r="X378" i="11"/>
  <c r="Y377" i="11"/>
  <c r="X253" i="11"/>
  <c r="X257" i="11"/>
  <c r="X261" i="11"/>
  <c r="K261" i="11" s="1"/>
  <c r="X265" i="11"/>
  <c r="K265" i="11" s="1"/>
  <c r="X269" i="11"/>
  <c r="K269" i="11" s="1"/>
  <c r="X273" i="11"/>
  <c r="K273" i="11" s="1"/>
  <c r="X277" i="11"/>
  <c r="K277" i="11" s="1"/>
  <c r="X281" i="11"/>
  <c r="K281" i="11" s="1"/>
  <c r="X285" i="11"/>
  <c r="K285" i="11" s="1"/>
  <c r="X289" i="11"/>
  <c r="K289" i="11" s="1"/>
  <c r="X293" i="11"/>
  <c r="K293" i="11" s="1"/>
  <c r="X297" i="11"/>
  <c r="X301" i="11"/>
  <c r="X305" i="11"/>
  <c r="X309" i="11"/>
  <c r="X313" i="11"/>
  <c r="X317" i="11"/>
  <c r="X321" i="11"/>
  <c r="X325" i="11"/>
  <c r="X329" i="11"/>
  <c r="X333" i="11"/>
  <c r="X337" i="11"/>
  <c r="X341" i="11"/>
  <c r="X345" i="11"/>
  <c r="X349" i="11"/>
  <c r="X353" i="11"/>
  <c r="X357" i="11"/>
  <c r="X361" i="11"/>
  <c r="X365" i="11"/>
  <c r="X369" i="11"/>
  <c r="Y253" i="11"/>
  <c r="Y257" i="11"/>
  <c r="Y261" i="11"/>
  <c r="Y265" i="11"/>
  <c r="Y269" i="11"/>
  <c r="Y273" i="11"/>
  <c r="Y277" i="11"/>
  <c r="Y281" i="11"/>
  <c r="Y285" i="11"/>
  <c r="Y289" i="11"/>
  <c r="Y293" i="11"/>
  <c r="Y297" i="11"/>
  <c r="K297" i="11" s="1"/>
  <c r="Y301" i="11"/>
  <c r="K301" i="11" s="1"/>
  <c r="Y305" i="11"/>
  <c r="K305" i="11" s="1"/>
  <c r="Y309" i="11"/>
  <c r="K309" i="11" s="1"/>
  <c r="Y313" i="11"/>
  <c r="K313" i="11" s="1"/>
  <c r="Y317" i="11"/>
  <c r="K317" i="11" s="1"/>
  <c r="Y321" i="11"/>
  <c r="K321" i="11" s="1"/>
  <c r="Y325" i="11"/>
  <c r="K325" i="11" s="1"/>
  <c r="Y329" i="11"/>
  <c r="K329" i="11" s="1"/>
  <c r="Y333" i="11"/>
  <c r="K333" i="11" s="1"/>
  <c r="Y337" i="11"/>
  <c r="K337" i="11" s="1"/>
  <c r="Y341" i="11"/>
  <c r="K341" i="11" s="1"/>
  <c r="Y345" i="11"/>
  <c r="K345" i="11" s="1"/>
  <c r="Y349" i="11"/>
  <c r="Y353" i="11"/>
  <c r="Y357" i="11"/>
  <c r="Y361" i="11"/>
  <c r="Y365" i="11"/>
  <c r="Y369" i="11"/>
  <c r="X254" i="11"/>
  <c r="X258" i="11"/>
  <c r="X262" i="11"/>
  <c r="K262" i="11" s="1"/>
  <c r="X266" i="11"/>
  <c r="K266" i="11" s="1"/>
  <c r="X270" i="11"/>
  <c r="K270" i="11" s="1"/>
  <c r="X274" i="11"/>
  <c r="K274" i="11" s="1"/>
  <c r="X278" i="11"/>
  <c r="K278" i="11" s="1"/>
  <c r="X282" i="11"/>
  <c r="K282" i="11" s="1"/>
  <c r="X286" i="11"/>
  <c r="K286" i="11" s="1"/>
  <c r="X290" i="11"/>
  <c r="K290" i="11" s="1"/>
  <c r="X294" i="11"/>
  <c r="K294" i="11" s="1"/>
  <c r="X298" i="11"/>
  <c r="X302" i="11"/>
  <c r="X306" i="11"/>
  <c r="X310" i="11"/>
  <c r="X314" i="11"/>
  <c r="X318" i="11"/>
  <c r="X322" i="11"/>
  <c r="X326" i="11"/>
  <c r="X330" i="11"/>
  <c r="X334" i="11"/>
  <c r="X338" i="11"/>
  <c r="X342" i="11"/>
  <c r="X346" i="11"/>
  <c r="X350" i="11"/>
  <c r="X354" i="11"/>
  <c r="X358" i="11"/>
  <c r="X362" i="11"/>
  <c r="X366" i="11"/>
  <c r="X370" i="11"/>
  <c r="Y254" i="11"/>
  <c r="Y258" i="11"/>
  <c r="Y262" i="11"/>
  <c r="Y266" i="11"/>
  <c r="Y270" i="11"/>
  <c r="Y274" i="11"/>
  <c r="Y278" i="11"/>
  <c r="Y282" i="11"/>
  <c r="Y286" i="11"/>
  <c r="Y290" i="11"/>
  <c r="Y294" i="11"/>
  <c r="Y298" i="11"/>
  <c r="K298" i="11" s="1"/>
  <c r="Y302" i="11"/>
  <c r="K302" i="11" s="1"/>
  <c r="Y306" i="11"/>
  <c r="K306" i="11" s="1"/>
  <c r="Y310" i="11"/>
  <c r="K310" i="11" s="1"/>
  <c r="Y314" i="11"/>
  <c r="K314" i="11" s="1"/>
  <c r="Y318" i="11"/>
  <c r="K318" i="11" s="1"/>
  <c r="Y322" i="11"/>
  <c r="K322" i="11" s="1"/>
  <c r="Y326" i="11"/>
  <c r="K326" i="11" s="1"/>
  <c r="Y330" i="11"/>
  <c r="K330" i="11" s="1"/>
  <c r="Y334" i="11"/>
  <c r="K334" i="11" s="1"/>
  <c r="Y338" i="11"/>
  <c r="K338" i="11" s="1"/>
  <c r="Y342" i="11"/>
  <c r="K342" i="11" s="1"/>
  <c r="Y346" i="11"/>
  <c r="K346" i="11" s="1"/>
  <c r="Y350" i="11"/>
  <c r="Y354" i="11"/>
  <c r="Y358" i="11"/>
  <c r="Y362" i="11"/>
  <c r="Y366" i="11"/>
  <c r="Y370" i="11"/>
  <c r="X255" i="11"/>
  <c r="X259" i="11"/>
  <c r="X263" i="11"/>
  <c r="K263" i="11" s="1"/>
  <c r="X267" i="11"/>
  <c r="K267" i="11" s="1"/>
  <c r="X271" i="11"/>
  <c r="K271" i="11" s="1"/>
  <c r="X275" i="11"/>
  <c r="K275" i="11" s="1"/>
  <c r="X279" i="11"/>
  <c r="K279" i="11" s="1"/>
  <c r="X283" i="11"/>
  <c r="K283" i="11" s="1"/>
  <c r="X287" i="11"/>
  <c r="K287" i="11" s="1"/>
  <c r="X291" i="11"/>
  <c r="K291" i="11" s="1"/>
  <c r="X295" i="11"/>
  <c r="K295" i="11" s="1"/>
  <c r="X299" i="11"/>
  <c r="X303" i="11"/>
  <c r="X307" i="11"/>
  <c r="X311" i="11"/>
  <c r="X315" i="11"/>
  <c r="X319" i="11"/>
  <c r="X323" i="11"/>
  <c r="X327" i="11"/>
  <c r="X331" i="11"/>
  <c r="X335" i="11"/>
  <c r="X339" i="11"/>
  <c r="X343" i="11"/>
  <c r="X347" i="11"/>
  <c r="X351" i="11"/>
  <c r="X355" i="11"/>
  <c r="X359" i="11"/>
  <c r="X363" i="11"/>
  <c r="X367" i="11"/>
  <c r="X371" i="11"/>
  <c r="Y255" i="11"/>
  <c r="Y259" i="11"/>
  <c r="Y263" i="11"/>
  <c r="Y267" i="11"/>
  <c r="Y271" i="11"/>
  <c r="Y275" i="11"/>
  <c r="Y279" i="11"/>
  <c r="Y283" i="11"/>
  <c r="Y287" i="11"/>
  <c r="Y291" i="11"/>
  <c r="Y295" i="11"/>
  <c r="Y299" i="11"/>
  <c r="K299" i="11" s="1"/>
  <c r="Y303" i="11"/>
  <c r="K303" i="11" s="1"/>
  <c r="Y307" i="11"/>
  <c r="K307" i="11" s="1"/>
  <c r="Y311" i="11"/>
  <c r="K311" i="11" s="1"/>
  <c r="Y315" i="11"/>
  <c r="K315" i="11" s="1"/>
  <c r="Y319" i="11"/>
  <c r="K319" i="11" s="1"/>
  <c r="Y323" i="11"/>
  <c r="K323" i="11" s="1"/>
  <c r="Y327" i="11"/>
  <c r="K327" i="11" s="1"/>
  <c r="Y331" i="11"/>
  <c r="K331" i="11" s="1"/>
  <c r="Y335" i="11"/>
  <c r="K335" i="11" s="1"/>
  <c r="Y339" i="11"/>
  <c r="K339" i="11" s="1"/>
  <c r="Y343" i="11"/>
  <c r="K343" i="11" s="1"/>
  <c r="Y347" i="11"/>
  <c r="Y351" i="11"/>
  <c r="Y355" i="11"/>
  <c r="Y359" i="11"/>
  <c r="Y363" i="11"/>
  <c r="Y367" i="11"/>
  <c r="Y371" i="11"/>
  <c r="X256" i="11"/>
  <c r="X260" i="11"/>
  <c r="K260" i="11" s="1"/>
  <c r="X264" i="11"/>
  <c r="K264" i="11" s="1"/>
  <c r="X268" i="11"/>
  <c r="K268" i="11" s="1"/>
  <c r="X272" i="11"/>
  <c r="K272" i="11" s="1"/>
  <c r="X276" i="11"/>
  <c r="K276" i="11" s="1"/>
  <c r="X280" i="11"/>
  <c r="K280" i="11" s="1"/>
  <c r="X284" i="11"/>
  <c r="K284" i="11" s="1"/>
  <c r="X288" i="11"/>
  <c r="K288" i="11" s="1"/>
  <c r="X292" i="11"/>
  <c r="K292" i="11" s="1"/>
  <c r="X296" i="11"/>
  <c r="K296" i="11" s="1"/>
  <c r="X300" i="11"/>
  <c r="X304" i="11"/>
  <c r="X308" i="11"/>
  <c r="X312" i="11"/>
  <c r="X316" i="11"/>
  <c r="X320" i="11"/>
  <c r="X324" i="11"/>
  <c r="X328" i="11"/>
  <c r="X332" i="11"/>
  <c r="X336" i="11"/>
  <c r="X340" i="11"/>
  <c r="X344" i="11"/>
  <c r="X348" i="11"/>
  <c r="X352" i="11"/>
  <c r="X356" i="11"/>
  <c r="X360" i="11"/>
  <c r="X364" i="11"/>
  <c r="X368" i="11"/>
  <c r="X372" i="11"/>
  <c r="Y256" i="11"/>
  <c r="Y260" i="11"/>
  <c r="Y264" i="11"/>
  <c r="Y268" i="11"/>
  <c r="Y272" i="11"/>
  <c r="Y276" i="11"/>
  <c r="Y280" i="11"/>
  <c r="Y284" i="11"/>
  <c r="Y288" i="11"/>
  <c r="Y292" i="11"/>
  <c r="Y296" i="11"/>
  <c r="Y300" i="11"/>
  <c r="K300" i="11" s="1"/>
  <c r="Y304" i="11"/>
  <c r="K304" i="11" s="1"/>
  <c r="Y308" i="11"/>
  <c r="K308" i="11" s="1"/>
  <c r="Y312" i="11"/>
  <c r="K312" i="11" s="1"/>
  <c r="Y316" i="11"/>
  <c r="K316" i="11" s="1"/>
  <c r="Y320" i="11"/>
  <c r="K320" i="11" s="1"/>
  <c r="Y324" i="11"/>
  <c r="K324" i="11" s="1"/>
  <c r="Y328" i="11"/>
  <c r="K328" i="11" s="1"/>
  <c r="Y332" i="11"/>
  <c r="K332" i="11" s="1"/>
  <c r="Y336" i="11"/>
  <c r="K336" i="11" s="1"/>
  <c r="Y340" i="11"/>
  <c r="K340" i="11" s="1"/>
  <c r="Y344" i="11"/>
  <c r="K344" i="11" s="1"/>
  <c r="Y348" i="11"/>
  <c r="Y352" i="11"/>
  <c r="Y356" i="11"/>
  <c r="Y360" i="11"/>
  <c r="Y364" i="11"/>
  <c r="Y368" i="11"/>
  <c r="P131" i="11"/>
  <c r="P129" i="11"/>
  <c r="K132" i="11"/>
  <c r="K133" i="11"/>
  <c r="X129" i="11"/>
  <c r="X133" i="11"/>
  <c r="X137" i="11"/>
  <c r="X141" i="11"/>
  <c r="K141" i="11" s="1"/>
  <c r="X145" i="11"/>
  <c r="K145" i="11" s="1"/>
  <c r="X149" i="11"/>
  <c r="K149" i="11" s="1"/>
  <c r="X153" i="11"/>
  <c r="K153" i="11" s="1"/>
  <c r="X157" i="11"/>
  <c r="K157" i="11" s="1"/>
  <c r="X161" i="11"/>
  <c r="K161" i="11" s="1"/>
  <c r="X165" i="11"/>
  <c r="K165" i="11" s="1"/>
  <c r="X169" i="11"/>
  <c r="K169" i="11" s="1"/>
  <c r="X173" i="11"/>
  <c r="X177" i="11"/>
  <c r="X181" i="11"/>
  <c r="X185" i="11"/>
  <c r="X189" i="11"/>
  <c r="X193" i="11"/>
  <c r="X197" i="11"/>
  <c r="X201" i="11"/>
  <c r="X205" i="11"/>
  <c r="X209" i="11"/>
  <c r="X213" i="11"/>
  <c r="X217" i="11"/>
  <c r="X221" i="11"/>
  <c r="X225" i="11"/>
  <c r="X229" i="11"/>
  <c r="X233" i="11"/>
  <c r="X237" i="11"/>
  <c r="X241" i="11"/>
  <c r="X245" i="11"/>
  <c r="X130" i="11"/>
  <c r="X134" i="11"/>
  <c r="X138" i="11"/>
  <c r="K138" i="11" s="1"/>
  <c r="X142" i="11"/>
  <c r="K142" i="11" s="1"/>
  <c r="X146" i="11"/>
  <c r="K146" i="11" s="1"/>
  <c r="X150" i="11"/>
  <c r="K150" i="11" s="1"/>
  <c r="X154" i="11"/>
  <c r="K154" i="11" s="1"/>
  <c r="X158" i="11"/>
  <c r="K158" i="11" s="1"/>
  <c r="X162" i="11"/>
  <c r="K162" i="11" s="1"/>
  <c r="X166" i="11"/>
  <c r="K166" i="11" s="1"/>
  <c r="X170" i="11"/>
  <c r="K170" i="11" s="1"/>
  <c r="X174" i="11"/>
  <c r="X178" i="11"/>
  <c r="X182" i="11"/>
  <c r="X186" i="11"/>
  <c r="X190" i="11"/>
  <c r="X194" i="11"/>
  <c r="X198" i="11"/>
  <c r="X202" i="11"/>
  <c r="X206" i="11"/>
  <c r="X210" i="11"/>
  <c r="X214" i="11"/>
  <c r="X218" i="11"/>
  <c r="X222" i="11"/>
  <c r="X226" i="11"/>
  <c r="X230" i="11"/>
  <c r="X234" i="11"/>
  <c r="X238" i="11"/>
  <c r="X242" i="11"/>
  <c r="X246" i="11"/>
  <c r="Y130" i="11"/>
  <c r="Y134" i="11"/>
  <c r="Y138" i="11"/>
  <c r="Y142" i="11"/>
  <c r="Y146" i="11"/>
  <c r="Y150" i="11"/>
  <c r="Y154" i="11"/>
  <c r="Y158" i="11"/>
  <c r="Y162" i="11"/>
  <c r="Y166" i="11"/>
  <c r="Y170" i="11"/>
  <c r="Y174" i="11"/>
  <c r="K174" i="11" s="1"/>
  <c r="Y178" i="11"/>
  <c r="K178" i="11" s="1"/>
  <c r="Y182" i="11"/>
  <c r="K182" i="11" s="1"/>
  <c r="Y186" i="11"/>
  <c r="K186" i="11" s="1"/>
  <c r="Y190" i="11"/>
  <c r="K190" i="11" s="1"/>
  <c r="Y194" i="11"/>
  <c r="K194" i="11" s="1"/>
  <c r="Y198" i="11"/>
  <c r="K198" i="11" s="1"/>
  <c r="Y202" i="11"/>
  <c r="K202" i="11" s="1"/>
  <c r="Y206" i="11"/>
  <c r="K206" i="11" s="1"/>
  <c r="Y210" i="11"/>
  <c r="K210" i="11" s="1"/>
  <c r="Y214" i="11"/>
  <c r="K214" i="11" s="1"/>
  <c r="Y218" i="11"/>
  <c r="K218" i="11" s="1"/>
  <c r="Y222" i="11"/>
  <c r="K222" i="11" s="1"/>
  <c r="Y226" i="11"/>
  <c r="K226" i="11" s="1"/>
  <c r="Y230" i="11"/>
  <c r="Y234" i="11"/>
  <c r="Y238" i="11"/>
  <c r="Y242" i="11"/>
  <c r="Y246" i="11"/>
  <c r="X131" i="11"/>
  <c r="X135" i="11"/>
  <c r="X139" i="11"/>
  <c r="K139" i="11" s="1"/>
  <c r="X143" i="11"/>
  <c r="K143" i="11" s="1"/>
  <c r="X147" i="11"/>
  <c r="K147" i="11" s="1"/>
  <c r="X151" i="11"/>
  <c r="K151" i="11" s="1"/>
  <c r="X155" i="11"/>
  <c r="K155" i="11" s="1"/>
  <c r="X159" i="11"/>
  <c r="K159" i="11" s="1"/>
  <c r="X163" i="11"/>
  <c r="K163" i="11" s="1"/>
  <c r="X167" i="11"/>
  <c r="K167" i="11" s="1"/>
  <c r="X171" i="11"/>
  <c r="K171" i="11" s="1"/>
  <c r="X175" i="11"/>
  <c r="X179" i="11"/>
  <c r="X183" i="11"/>
  <c r="X187" i="11"/>
  <c r="X191" i="11"/>
  <c r="X195" i="11"/>
  <c r="X199" i="11"/>
  <c r="X203" i="11"/>
  <c r="X207" i="11"/>
  <c r="X211" i="11"/>
  <c r="X215" i="11"/>
  <c r="X219" i="11"/>
  <c r="X223" i="11"/>
  <c r="X227" i="11"/>
  <c r="X231" i="11"/>
  <c r="X235" i="11"/>
  <c r="X239" i="11"/>
  <c r="X243" i="11"/>
  <c r="X247" i="11"/>
  <c r="Y131" i="11"/>
  <c r="Y135" i="11"/>
  <c r="Y139" i="11"/>
  <c r="Y143" i="11"/>
  <c r="Y147" i="11"/>
  <c r="Y151" i="11"/>
  <c r="Y155" i="11"/>
  <c r="Y159" i="11"/>
  <c r="Y163" i="11"/>
  <c r="Y167" i="11"/>
  <c r="Y171" i="11"/>
  <c r="Y175" i="11"/>
  <c r="K175" i="11" s="1"/>
  <c r="Y179" i="11"/>
  <c r="K179" i="11" s="1"/>
  <c r="Y183" i="11"/>
  <c r="K183" i="11" s="1"/>
  <c r="Y187" i="11"/>
  <c r="K187" i="11" s="1"/>
  <c r="Y191" i="11"/>
  <c r="K191" i="11" s="1"/>
  <c r="Y195" i="11"/>
  <c r="K195" i="11" s="1"/>
  <c r="Y199" i="11"/>
  <c r="K199" i="11" s="1"/>
  <c r="Y203" i="11"/>
  <c r="K203" i="11" s="1"/>
  <c r="Y207" i="11"/>
  <c r="K207" i="11" s="1"/>
  <c r="Y211" i="11"/>
  <c r="K211" i="11" s="1"/>
  <c r="Y215" i="11"/>
  <c r="K215" i="11" s="1"/>
  <c r="Y219" i="11"/>
  <c r="K219" i="11" s="1"/>
  <c r="Y223" i="11"/>
  <c r="K223" i="11" s="1"/>
  <c r="Y227" i="11"/>
  <c r="K227" i="11" s="1"/>
  <c r="Y231" i="11"/>
  <c r="Y235" i="11"/>
  <c r="Y239" i="11"/>
  <c r="Y243" i="11"/>
  <c r="Y247" i="11"/>
  <c r="X132" i="11"/>
  <c r="X136" i="11"/>
  <c r="X140" i="11"/>
  <c r="K140" i="11" s="1"/>
  <c r="X144" i="11"/>
  <c r="K144" i="11" s="1"/>
  <c r="X148" i="11"/>
  <c r="K148" i="11" s="1"/>
  <c r="X152" i="11"/>
  <c r="K152" i="11" s="1"/>
  <c r="X156" i="11"/>
  <c r="K156" i="11" s="1"/>
  <c r="X160" i="11"/>
  <c r="K160" i="11" s="1"/>
  <c r="X164" i="11"/>
  <c r="K164" i="11" s="1"/>
  <c r="X168" i="11"/>
  <c r="K168" i="11" s="1"/>
  <c r="X172" i="11"/>
  <c r="K172" i="11" s="1"/>
  <c r="X176" i="11"/>
  <c r="X180" i="11"/>
  <c r="X184" i="11"/>
  <c r="X188" i="11"/>
  <c r="X192" i="11"/>
  <c r="X196" i="11"/>
  <c r="X200" i="11"/>
  <c r="X204" i="11"/>
  <c r="X208" i="11"/>
  <c r="X212" i="11"/>
  <c r="X216" i="11"/>
  <c r="X220" i="11"/>
  <c r="X224" i="11"/>
  <c r="X228" i="11"/>
  <c r="X232" i="11"/>
  <c r="X236" i="11"/>
  <c r="X240" i="11"/>
  <c r="X244" i="11"/>
  <c r="X248" i="11"/>
  <c r="Y132" i="11"/>
  <c r="Y136" i="11"/>
  <c r="Y140" i="11"/>
  <c r="Y144" i="11"/>
  <c r="Y148" i="11"/>
  <c r="Y152" i="11"/>
  <c r="Y156" i="11"/>
  <c r="Y160" i="11"/>
  <c r="Y164" i="11"/>
  <c r="Y168" i="11"/>
  <c r="Y172" i="11"/>
  <c r="Y176" i="11"/>
  <c r="K176" i="11" s="1"/>
  <c r="Y180" i="11"/>
  <c r="K180" i="11" s="1"/>
  <c r="Y184" i="11"/>
  <c r="K184" i="11" s="1"/>
  <c r="Y188" i="11"/>
  <c r="K188" i="11" s="1"/>
  <c r="Y192" i="11"/>
  <c r="K192" i="11" s="1"/>
  <c r="Y196" i="11"/>
  <c r="K196" i="11" s="1"/>
  <c r="Y200" i="11"/>
  <c r="K200" i="11" s="1"/>
  <c r="Y204" i="11"/>
  <c r="K204" i="11" s="1"/>
  <c r="Y208" i="11"/>
  <c r="K208" i="11" s="1"/>
  <c r="Y212" i="11"/>
  <c r="K212" i="11" s="1"/>
  <c r="Y216" i="11"/>
  <c r="K216" i="11" s="1"/>
  <c r="Y220" i="11"/>
  <c r="K220" i="11" s="1"/>
  <c r="Y224" i="11"/>
  <c r="K224" i="11" s="1"/>
  <c r="Y228" i="11"/>
  <c r="K228" i="11" s="1"/>
  <c r="Y232" i="11"/>
  <c r="Y236" i="11"/>
  <c r="Y240" i="11"/>
  <c r="Y244" i="11"/>
  <c r="P7" i="11"/>
  <c r="P6" i="11"/>
  <c r="P5" i="11"/>
  <c r="X5" i="11"/>
  <c r="Y5" i="11"/>
  <c r="X6" i="11"/>
  <c r="Y6" i="11"/>
  <c r="O9" i="11"/>
  <c r="P9" i="11" s="1"/>
  <c r="X7" i="11"/>
  <c r="Y7" i="11"/>
  <c r="X8" i="11"/>
  <c r="Y8" i="11"/>
  <c r="P1030" i="34"/>
  <c r="I1030" i="34" s="1"/>
  <c r="P1002" i="34"/>
  <c r="I1002" i="34" s="1"/>
  <c r="P1010" i="34"/>
  <c r="I1010" i="34" s="1"/>
  <c r="P1050" i="34"/>
  <c r="I1050" i="34" s="1"/>
  <c r="P1217" i="31"/>
  <c r="I1217" i="31" s="1"/>
  <c r="P1185" i="31"/>
  <c r="I1185" i="31" s="1"/>
  <c r="P1238" i="31"/>
  <c r="I1238" i="31" s="1"/>
  <c r="P1034" i="31"/>
  <c r="I1034" i="31" s="1"/>
  <c r="P1098" i="31"/>
  <c r="I1098" i="31" s="1"/>
  <c r="P1058" i="31"/>
  <c r="I1058" i="31" s="1"/>
  <c r="P1217" i="34"/>
  <c r="I1217" i="34" s="1"/>
  <c r="P1225" i="34"/>
  <c r="I1225" i="34" s="1"/>
  <c r="P1237" i="34"/>
  <c r="I1237" i="34" s="1"/>
  <c r="Y1148" i="34"/>
  <c r="X1148" i="34"/>
  <c r="K1148" i="34" s="1"/>
  <c r="P1166" i="34"/>
  <c r="I1166" i="34" s="1"/>
  <c r="Y1222" i="34"/>
  <c r="K1222" i="34" s="1"/>
  <c r="X1222" i="34"/>
  <c r="P1222" i="34"/>
  <c r="I1222" i="34" s="1"/>
  <c r="Y1156" i="34"/>
  <c r="X1156" i="34"/>
  <c r="K1156" i="34" s="1"/>
  <c r="P1123" i="34"/>
  <c r="I1123" i="34" s="1"/>
  <c r="X1234" i="34"/>
  <c r="Y1234" i="34"/>
  <c r="Y1212" i="34"/>
  <c r="K1212" i="34" s="1"/>
  <c r="X1212" i="34"/>
  <c r="Y1232" i="34"/>
  <c r="K1232" i="34" s="1"/>
  <c r="X1232" i="34"/>
  <c r="P1157" i="34"/>
  <c r="I1157" i="34" s="1"/>
  <c r="P1169" i="34"/>
  <c r="I1169" i="34" s="1"/>
  <c r="Y1217" i="34"/>
  <c r="K1217" i="34" s="1"/>
  <c r="X1217" i="34"/>
  <c r="X1122" i="34"/>
  <c r="P1122" i="34"/>
  <c r="I1122" i="34" s="1"/>
  <c r="Y1122" i="34"/>
  <c r="P1161" i="34"/>
  <c r="I1161" i="34" s="1"/>
  <c r="Y1209" i="34"/>
  <c r="K1209" i="34" s="1"/>
  <c r="X1209" i="34"/>
  <c r="P1197" i="34"/>
  <c r="I1197" i="34" s="1"/>
  <c r="Y1158" i="34"/>
  <c r="P1158" i="34"/>
  <c r="I1158" i="34" s="1"/>
  <c r="X1158" i="34"/>
  <c r="K1158" i="34" s="1"/>
  <c r="Y1166" i="34"/>
  <c r="K1166" i="34" s="1"/>
  <c r="X1166" i="34"/>
  <c r="P1176" i="34"/>
  <c r="I1176" i="34" s="1"/>
  <c r="P1146" i="34"/>
  <c r="I1146" i="34" s="1"/>
  <c r="P1137" i="34"/>
  <c r="I1137" i="34" s="1"/>
  <c r="Y1153" i="34"/>
  <c r="X1153" i="34"/>
  <c r="K1153" i="34" s="1"/>
  <c r="P1173" i="34"/>
  <c r="I1173" i="34" s="1"/>
  <c r="Y1220" i="34"/>
  <c r="K1220" i="34" s="1"/>
  <c r="X1220" i="34"/>
  <c r="P1141" i="34"/>
  <c r="I1141" i="34" s="1"/>
  <c r="Y1145" i="34"/>
  <c r="X1145" i="34"/>
  <c r="K1145" i="34" s="1"/>
  <c r="Y1184" i="34"/>
  <c r="K1184" i="34" s="1"/>
  <c r="X1184" i="34"/>
  <c r="P1212" i="34"/>
  <c r="I1212" i="34" s="1"/>
  <c r="P1215" i="34"/>
  <c r="I1215" i="34" s="1"/>
  <c r="Y1196" i="34"/>
  <c r="K1196" i="34" s="1"/>
  <c r="X1196" i="34"/>
  <c r="P1209" i="34"/>
  <c r="I1209" i="34" s="1"/>
  <c r="P1224" i="34"/>
  <c r="I1224" i="34" s="1"/>
  <c r="X1194" i="34"/>
  <c r="P1139" i="34"/>
  <c r="I1139" i="34" s="1"/>
  <c r="Y1142" i="34"/>
  <c r="P1149" i="34"/>
  <c r="I1149" i="34" s="1"/>
  <c r="X1157" i="34"/>
  <c r="K1157" i="34" s="1"/>
  <c r="X1170" i="34"/>
  <c r="Y1172" i="34"/>
  <c r="K1172" i="34" s="1"/>
  <c r="X1172" i="34"/>
  <c r="P1185" i="34"/>
  <c r="I1185" i="34" s="1"/>
  <c r="P1203" i="34"/>
  <c r="I1203" i="34" s="1"/>
  <c r="Y1206" i="34"/>
  <c r="K1206" i="34" s="1"/>
  <c r="X1221" i="34"/>
  <c r="Y1176" i="34"/>
  <c r="K1176" i="34" s="1"/>
  <c r="X1176" i="34"/>
  <c r="P1168" i="34"/>
  <c r="I1168" i="34" s="1"/>
  <c r="P1201" i="34"/>
  <c r="I1201" i="34" s="1"/>
  <c r="P1206" i="34"/>
  <c r="I1206" i="34" s="1"/>
  <c r="Y1236" i="34"/>
  <c r="X1236" i="34"/>
  <c r="Y1124" i="34"/>
  <c r="X1124" i="34"/>
  <c r="Y1188" i="34"/>
  <c r="K1188" i="34" s="1"/>
  <c r="X1188" i="34"/>
  <c r="X1137" i="34"/>
  <c r="K1137" i="34" s="1"/>
  <c r="Y1152" i="34"/>
  <c r="X1152" i="34"/>
  <c r="K1152" i="34" s="1"/>
  <c r="P1129" i="34"/>
  <c r="I1129" i="34" s="1"/>
  <c r="P1147" i="34"/>
  <c r="I1147" i="34" s="1"/>
  <c r="Y1150" i="34"/>
  <c r="X1165" i="34"/>
  <c r="P1193" i="34"/>
  <c r="I1193" i="34" s="1"/>
  <c r="P1126" i="34"/>
  <c r="I1126" i="34" s="1"/>
  <c r="X1193" i="34"/>
  <c r="X1134" i="34"/>
  <c r="K1134" i="34" s="1"/>
  <c r="Y1136" i="34"/>
  <c r="X1136" i="34"/>
  <c r="K1136" i="34" s="1"/>
  <c r="P1164" i="34"/>
  <c r="I1164" i="34" s="1"/>
  <c r="Y1170" i="34"/>
  <c r="K1170" i="34" s="1"/>
  <c r="P1177" i="34"/>
  <c r="I1177" i="34" s="1"/>
  <c r="X1185" i="34"/>
  <c r="X1198" i="34"/>
  <c r="Y1200" i="34"/>
  <c r="K1200" i="34" s="1"/>
  <c r="X1200" i="34"/>
  <c r="X1226" i="34"/>
  <c r="Y1228" i="34"/>
  <c r="K1228" i="34" s="1"/>
  <c r="X1228" i="34"/>
  <c r="P1240" i="34"/>
  <c r="I1240" i="34" s="1"/>
  <c r="P1143" i="34"/>
  <c r="I1143" i="34" s="1"/>
  <c r="X1229" i="34"/>
  <c r="Y1229" i="34"/>
  <c r="K1229" i="34" s="1"/>
  <c r="Y1204" i="34"/>
  <c r="K1204" i="34" s="1"/>
  <c r="X1204" i="34"/>
  <c r="P1135" i="34"/>
  <c r="I1135" i="34" s="1"/>
  <c r="P1196" i="34"/>
  <c r="I1196" i="34" s="1"/>
  <c r="P1214" i="34"/>
  <c r="I1214" i="34" s="1"/>
  <c r="Y1132" i="34"/>
  <c r="X1132" i="34"/>
  <c r="K1132" i="34" s="1"/>
  <c r="P1145" i="34"/>
  <c r="I1145" i="34" s="1"/>
  <c r="P1163" i="34"/>
  <c r="I1163" i="34" s="1"/>
  <c r="P1124" i="34"/>
  <c r="I1124" i="34" s="1"/>
  <c r="P1142" i="34"/>
  <c r="I1142" i="34" s="1"/>
  <c r="P1188" i="34"/>
  <c r="I1188" i="34" s="1"/>
  <c r="Y1224" i="34"/>
  <c r="K1224" i="34" s="1"/>
  <c r="X1224" i="34"/>
  <c r="X1186" i="34"/>
  <c r="X1233" i="34"/>
  <c r="Y1233" i="34"/>
  <c r="P1134" i="34"/>
  <c r="I1134" i="34" s="1"/>
  <c r="P1180" i="34"/>
  <c r="I1180" i="34" s="1"/>
  <c r="Y1186" i="34"/>
  <c r="K1186" i="34" s="1"/>
  <c r="Y1216" i="34"/>
  <c r="K1216" i="34" s="1"/>
  <c r="X1216" i="34"/>
  <c r="P1226" i="34"/>
  <c r="I1226" i="34" s="1"/>
  <c r="P1162" i="34"/>
  <c r="I1162" i="34" s="1"/>
  <c r="Y1180" i="34"/>
  <c r="K1180" i="34" s="1"/>
  <c r="X1180" i="34"/>
  <c r="P1238" i="34"/>
  <c r="I1238" i="34" s="1"/>
  <c r="X1129" i="34"/>
  <c r="K1129" i="34" s="1"/>
  <c r="Y1144" i="34"/>
  <c r="X1144" i="34"/>
  <c r="K1144" i="34" s="1"/>
  <c r="P1131" i="34"/>
  <c r="I1131" i="34" s="1"/>
  <c r="X1149" i="34"/>
  <c r="K1149" i="34" s="1"/>
  <c r="X1162" i="34"/>
  <c r="K1162" i="34" s="1"/>
  <c r="Y1164" i="34"/>
  <c r="X1164" i="34"/>
  <c r="K1164" i="34" s="1"/>
  <c r="P1195" i="34"/>
  <c r="I1195" i="34" s="1"/>
  <c r="Y1198" i="34"/>
  <c r="K1198" i="34" s="1"/>
  <c r="P1205" i="34"/>
  <c r="I1205" i="34" s="1"/>
  <c r="X1213" i="34"/>
  <c r="Y1225" i="34"/>
  <c r="K1225" i="34" s="1"/>
  <c r="X1225" i="34"/>
  <c r="X1238" i="34"/>
  <c r="Y1240" i="34"/>
  <c r="X1240" i="34"/>
  <c r="P1140" i="34"/>
  <c r="I1140" i="34" s="1"/>
  <c r="P1204" i="34"/>
  <c r="I1204" i="34" s="1"/>
  <c r="Y1140" i="34"/>
  <c r="X1140" i="34"/>
  <c r="K1140" i="34" s="1"/>
  <c r="P1150" i="34"/>
  <c r="I1150" i="34" s="1"/>
  <c r="Y1168" i="34"/>
  <c r="K1168" i="34" s="1"/>
  <c r="X1168" i="34"/>
  <c r="X1130" i="34"/>
  <c r="K1130" i="34" s="1"/>
  <c r="P1160" i="34"/>
  <c r="I1160" i="34" s="1"/>
  <c r="P1178" i="34"/>
  <c r="I1178" i="34" s="1"/>
  <c r="X1181" i="34"/>
  <c r="P1127" i="34"/>
  <c r="I1127" i="34" s="1"/>
  <c r="Y1160" i="34"/>
  <c r="X1160" i="34"/>
  <c r="K1160" i="34" s="1"/>
  <c r="P1191" i="34"/>
  <c r="I1191" i="34" s="1"/>
  <c r="X1173" i="34"/>
  <c r="P1216" i="34"/>
  <c r="I1216" i="34" s="1"/>
  <c r="X1201" i="34"/>
  <c r="X1214" i="34"/>
  <c r="P1144" i="34"/>
  <c r="I1144" i="34" s="1"/>
  <c r="X1178" i="34"/>
  <c r="P1221" i="34"/>
  <c r="I1221" i="34" s="1"/>
  <c r="P1231" i="34"/>
  <c r="I1231" i="34" s="1"/>
  <c r="P1190" i="34"/>
  <c r="I1190" i="34" s="1"/>
  <c r="Y1208" i="34"/>
  <c r="K1208" i="34" s="1"/>
  <c r="X1208" i="34"/>
  <c r="Y1128" i="34"/>
  <c r="X1128" i="34"/>
  <c r="K1128" i="34" s="1"/>
  <c r="P1159" i="34"/>
  <c r="I1159" i="34" s="1"/>
  <c r="X1177" i="34"/>
  <c r="Y1192" i="34"/>
  <c r="K1192" i="34" s="1"/>
  <c r="X1192" i="34"/>
  <c r="P1220" i="34"/>
  <c r="I1220" i="34" s="1"/>
  <c r="P1223" i="34"/>
  <c r="I1223" i="34" s="1"/>
  <c r="P1151" i="34"/>
  <c r="I1151" i="34" s="1"/>
  <c r="P1155" i="34"/>
  <c r="I1155" i="34" s="1"/>
  <c r="P1167" i="34"/>
  <c r="I1167" i="34" s="1"/>
  <c r="P1171" i="34"/>
  <c r="I1171" i="34" s="1"/>
  <c r="P1175" i="34"/>
  <c r="I1175" i="34" s="1"/>
  <c r="P1179" i="34"/>
  <c r="I1179" i="34" s="1"/>
  <c r="P1183" i="34"/>
  <c r="I1183" i="34" s="1"/>
  <c r="P1187" i="34"/>
  <c r="I1187" i="34" s="1"/>
  <c r="P1199" i="34"/>
  <c r="I1199" i="34" s="1"/>
  <c r="P1207" i="34"/>
  <c r="I1207" i="34" s="1"/>
  <c r="P1211" i="34"/>
  <c r="I1211" i="34" s="1"/>
  <c r="P1219" i="34"/>
  <c r="I1219" i="34" s="1"/>
  <c r="P1227" i="34"/>
  <c r="I1227" i="34" s="1"/>
  <c r="P1235" i="34"/>
  <c r="I1235" i="34" s="1"/>
  <c r="P1239" i="34"/>
  <c r="I1239" i="34" s="1"/>
  <c r="P1033" i="34"/>
  <c r="I1033" i="34" s="1"/>
  <c r="Y1053" i="34"/>
  <c r="K1053" i="34" s="1"/>
  <c r="X1053" i="34"/>
  <c r="P1007" i="34"/>
  <c r="I1007" i="34" s="1"/>
  <c r="P1013" i="34"/>
  <c r="I1013" i="34" s="1"/>
  <c r="P1020" i="34"/>
  <c r="I1020" i="34" s="1"/>
  <c r="Y1033" i="34"/>
  <c r="X1033" i="34"/>
  <c r="K1033" i="34" s="1"/>
  <c r="P1113" i="34"/>
  <c r="I1113" i="34" s="1"/>
  <c r="Y1006" i="34"/>
  <c r="P1019" i="34"/>
  <c r="I1019" i="34" s="1"/>
  <c r="P1034" i="34"/>
  <c r="I1034" i="34" s="1"/>
  <c r="Y1045" i="34"/>
  <c r="K1045" i="34" s="1"/>
  <c r="X1045" i="34"/>
  <c r="X1050" i="34"/>
  <c r="P1058" i="34"/>
  <c r="I1058" i="34" s="1"/>
  <c r="Y1089" i="34"/>
  <c r="K1089" i="34" s="1"/>
  <c r="X1089" i="34"/>
  <c r="X1106" i="34"/>
  <c r="P1014" i="34"/>
  <c r="I1014" i="34" s="1"/>
  <c r="Y1025" i="34"/>
  <c r="X1025" i="34"/>
  <c r="K1025" i="34" s="1"/>
  <c r="X1030" i="34"/>
  <c r="K1030" i="34" s="1"/>
  <c r="Y1050" i="34"/>
  <c r="K1050" i="34" s="1"/>
  <c r="P1083" i="34"/>
  <c r="I1083" i="34" s="1"/>
  <c r="Y1093" i="34"/>
  <c r="K1093" i="34" s="1"/>
  <c r="X1093" i="34"/>
  <c r="P1114" i="34"/>
  <c r="I1114" i="34" s="1"/>
  <c r="P1000" i="34"/>
  <c r="I1000" i="34" s="1"/>
  <c r="P1037" i="34"/>
  <c r="I1037" i="34" s="1"/>
  <c r="P1046" i="34"/>
  <c r="I1046" i="34" s="1"/>
  <c r="Y1061" i="34"/>
  <c r="K1061" i="34" s="1"/>
  <c r="X1061" i="34"/>
  <c r="P1026" i="34"/>
  <c r="I1026" i="34" s="1"/>
  <c r="Y1037" i="34"/>
  <c r="X1037" i="34"/>
  <c r="K1037" i="34" s="1"/>
  <c r="P1004" i="34"/>
  <c r="I1004" i="34" s="1"/>
  <c r="Y1069" i="34"/>
  <c r="K1069" i="34" s="1"/>
  <c r="X1069" i="34"/>
  <c r="Y1073" i="34"/>
  <c r="K1073" i="34" s="1"/>
  <c r="X1073" i="34"/>
  <c r="P1067" i="34"/>
  <c r="I1067" i="34" s="1"/>
  <c r="Y1021" i="34"/>
  <c r="X1021" i="34"/>
  <c r="K1021" i="34" s="1"/>
  <c r="X1026" i="34"/>
  <c r="K1026" i="34" s="1"/>
  <c r="Y1046" i="34"/>
  <c r="K1046" i="34" s="1"/>
  <c r="X1098" i="34"/>
  <c r="Y1001" i="34"/>
  <c r="X1001" i="34"/>
  <c r="P1054" i="34"/>
  <c r="I1054" i="34" s="1"/>
  <c r="P1075" i="34"/>
  <c r="I1075" i="34" s="1"/>
  <c r="Y1085" i="34"/>
  <c r="K1085" i="34" s="1"/>
  <c r="X1085" i="34"/>
  <c r="P1089" i="34"/>
  <c r="I1089" i="34" s="1"/>
  <c r="X1102" i="34"/>
  <c r="Y1005" i="34"/>
  <c r="X1005" i="34"/>
  <c r="K1005" i="34" s="1"/>
  <c r="X1010" i="34"/>
  <c r="K1010" i="34" s="1"/>
  <c r="Y1030" i="34"/>
  <c r="P1060" i="34"/>
  <c r="I1060" i="34" s="1"/>
  <c r="Y1097" i="34"/>
  <c r="K1097" i="34" s="1"/>
  <c r="X1097" i="34"/>
  <c r="P1101" i="34"/>
  <c r="I1101" i="34" s="1"/>
  <c r="X1110" i="34"/>
  <c r="P1110" i="34"/>
  <c r="I1110" i="34" s="1"/>
  <c r="Y1010" i="34"/>
  <c r="P1029" i="34"/>
  <c r="I1029" i="34" s="1"/>
  <c r="Y1049" i="34"/>
  <c r="K1049" i="34" s="1"/>
  <c r="X1049" i="34"/>
  <c r="X1054" i="34"/>
  <c r="Y1101" i="34"/>
  <c r="K1101" i="34" s="1"/>
  <c r="X1101" i="34"/>
  <c r="P1105" i="34"/>
  <c r="I1105" i="34" s="1"/>
  <c r="P1116" i="34"/>
  <c r="I1116" i="34" s="1"/>
  <c r="Y1057" i="34"/>
  <c r="K1057" i="34" s="1"/>
  <c r="X1057" i="34"/>
  <c r="P1061" i="34"/>
  <c r="I1061" i="34" s="1"/>
  <c r="P1011" i="34"/>
  <c r="I1011" i="34" s="1"/>
  <c r="P1006" i="34"/>
  <c r="I1006" i="34" s="1"/>
  <c r="P1035" i="34"/>
  <c r="I1035" i="34" s="1"/>
  <c r="P1077" i="34"/>
  <c r="I1077" i="34" s="1"/>
  <c r="P1106" i="34"/>
  <c r="I1106" i="34" s="1"/>
  <c r="P1021" i="34"/>
  <c r="I1021" i="34" s="1"/>
  <c r="P1003" i="34"/>
  <c r="I1003" i="34" s="1"/>
  <c r="P1016" i="34"/>
  <c r="I1016" i="34" s="1"/>
  <c r="Y1029" i="34"/>
  <c r="X1029" i="34"/>
  <c r="K1029" i="34" s="1"/>
  <c r="X1034" i="34"/>
  <c r="K1034" i="34" s="1"/>
  <c r="X1058" i="34"/>
  <c r="P1095" i="34"/>
  <c r="I1095" i="34" s="1"/>
  <c r="Y1105" i="34"/>
  <c r="K1105" i="34" s="1"/>
  <c r="X1105" i="34"/>
  <c r="P1109" i="34"/>
  <c r="I1109" i="34" s="1"/>
  <c r="Y1013" i="34"/>
  <c r="X1013" i="34"/>
  <c r="K1013" i="34" s="1"/>
  <c r="Y1113" i="34"/>
  <c r="X1113" i="34"/>
  <c r="P1088" i="34"/>
  <c r="I1088" i="34" s="1"/>
  <c r="P1094" i="34"/>
  <c r="I1094" i="34" s="1"/>
  <c r="Y1065" i="34"/>
  <c r="K1065" i="34" s="1"/>
  <c r="X1065" i="34"/>
  <c r="P1098" i="34"/>
  <c r="I1098" i="34" s="1"/>
  <c r="Y1017" i="34"/>
  <c r="X1017" i="34"/>
  <c r="K1017" i="34" s="1"/>
  <c r="P1102" i="34"/>
  <c r="I1102" i="34" s="1"/>
  <c r="P1115" i="34"/>
  <c r="I1115" i="34" s="1"/>
  <c r="Y1041" i="34"/>
  <c r="K1041" i="34" s="1"/>
  <c r="X1041" i="34"/>
  <c r="Y1077" i="34"/>
  <c r="K1077" i="34" s="1"/>
  <c r="X1077" i="34"/>
  <c r="X1094" i="34"/>
  <c r="P1001" i="34"/>
  <c r="I1001" i="34" s="1"/>
  <c r="Y1081" i="34"/>
  <c r="K1081" i="34" s="1"/>
  <c r="X1081" i="34"/>
  <c r="Y1009" i="34"/>
  <c r="X1009" i="34"/>
  <c r="K1009" i="34" s="1"/>
  <c r="P1053" i="34"/>
  <c r="I1053" i="34" s="1"/>
  <c r="X1062" i="34"/>
  <c r="Y1109" i="34"/>
  <c r="X1109" i="34"/>
  <c r="X1114" i="34"/>
  <c r="P1012" i="34"/>
  <c r="I1012" i="34" s="1"/>
  <c r="P1064" i="34"/>
  <c r="I1064" i="34" s="1"/>
  <c r="P1076" i="34"/>
  <c r="I1076" i="34" s="1"/>
  <c r="P1008" i="34"/>
  <c r="I1008" i="34" s="1"/>
  <c r="P1024" i="34"/>
  <c r="I1024" i="34" s="1"/>
  <c r="P1028" i="34"/>
  <c r="I1028" i="34" s="1"/>
  <c r="P1032" i="34"/>
  <c r="I1032" i="34" s="1"/>
  <c r="P1036" i="34"/>
  <c r="I1036" i="34" s="1"/>
  <c r="P1040" i="34"/>
  <c r="I1040" i="34" s="1"/>
  <c r="P1044" i="34"/>
  <c r="I1044" i="34" s="1"/>
  <c r="P1048" i="34"/>
  <c r="I1048" i="34" s="1"/>
  <c r="P1052" i="34"/>
  <c r="I1052" i="34" s="1"/>
  <c r="P1056" i="34"/>
  <c r="I1056" i="34" s="1"/>
  <c r="P1068" i="34"/>
  <c r="I1068" i="34" s="1"/>
  <c r="P1072" i="34"/>
  <c r="I1072" i="34" s="1"/>
  <c r="P1080" i="34"/>
  <c r="I1080" i="34" s="1"/>
  <c r="P1084" i="34"/>
  <c r="I1084" i="34" s="1"/>
  <c r="P1092" i="34"/>
  <c r="I1092" i="34" s="1"/>
  <c r="P1096" i="34"/>
  <c r="I1096" i="34" s="1"/>
  <c r="P1100" i="34"/>
  <c r="I1100" i="34" s="1"/>
  <c r="P1104" i="34"/>
  <c r="I1104" i="34" s="1"/>
  <c r="P1108" i="34"/>
  <c r="I1108" i="34" s="1"/>
  <c r="P1112" i="34"/>
  <c r="I1112" i="34" s="1"/>
  <c r="X1000" i="34"/>
  <c r="X1004" i="34"/>
  <c r="K1004" i="34" s="1"/>
  <c r="X1008" i="34"/>
  <c r="K1008" i="34" s="1"/>
  <c r="X1012" i="34"/>
  <c r="K1012" i="34" s="1"/>
  <c r="X1016" i="34"/>
  <c r="K1016" i="34" s="1"/>
  <c r="X1020" i="34"/>
  <c r="K1020" i="34" s="1"/>
  <c r="X1024" i="34"/>
  <c r="K1024" i="34" s="1"/>
  <c r="X1028" i="34"/>
  <c r="K1028" i="34" s="1"/>
  <c r="X1032" i="34"/>
  <c r="K1032" i="34" s="1"/>
  <c r="X1036" i="34"/>
  <c r="K1036" i="34" s="1"/>
  <c r="X1040" i="34"/>
  <c r="K1040" i="34" s="1"/>
  <c r="X1044" i="34"/>
  <c r="X1048" i="34"/>
  <c r="X1052" i="34"/>
  <c r="X1056" i="34"/>
  <c r="X1060" i="34"/>
  <c r="X1064" i="34"/>
  <c r="X1068" i="34"/>
  <c r="X1072" i="34"/>
  <c r="X1076" i="34"/>
  <c r="X1080" i="34"/>
  <c r="X1084" i="34"/>
  <c r="X1088" i="34"/>
  <c r="X1092" i="34"/>
  <c r="X1096" i="34"/>
  <c r="X1100" i="34"/>
  <c r="X1104" i="34"/>
  <c r="X1108" i="34"/>
  <c r="X1112" i="34"/>
  <c r="X1116" i="34"/>
  <c r="P999" i="34"/>
  <c r="I999" i="34" s="1"/>
  <c r="P1015" i="34"/>
  <c r="I1015" i="34" s="1"/>
  <c r="P1023" i="34"/>
  <c r="I1023" i="34" s="1"/>
  <c r="P1027" i="34"/>
  <c r="I1027" i="34" s="1"/>
  <c r="P1031" i="34"/>
  <c r="I1031" i="34" s="1"/>
  <c r="P1039" i="34"/>
  <c r="I1039" i="34" s="1"/>
  <c r="P1043" i="34"/>
  <c r="I1043" i="34" s="1"/>
  <c r="P1047" i="34"/>
  <c r="I1047" i="34" s="1"/>
  <c r="P1051" i="34"/>
  <c r="I1051" i="34" s="1"/>
  <c r="P1055" i="34"/>
  <c r="I1055" i="34" s="1"/>
  <c r="P1059" i="34"/>
  <c r="I1059" i="34" s="1"/>
  <c r="P1063" i="34"/>
  <c r="I1063" i="34" s="1"/>
  <c r="P1071" i="34"/>
  <c r="I1071" i="34" s="1"/>
  <c r="P1079" i="34"/>
  <c r="I1079" i="34" s="1"/>
  <c r="P1087" i="34"/>
  <c r="I1087" i="34" s="1"/>
  <c r="P1091" i="34"/>
  <c r="I1091" i="34" s="1"/>
  <c r="P1099" i="34"/>
  <c r="I1099" i="34" s="1"/>
  <c r="P1103" i="34"/>
  <c r="I1103" i="34" s="1"/>
  <c r="P1107" i="34"/>
  <c r="I1107" i="34" s="1"/>
  <c r="P1111" i="34"/>
  <c r="I1111" i="34" s="1"/>
  <c r="P1149" i="31"/>
  <c r="I1149" i="31" s="1"/>
  <c r="P1213" i="31"/>
  <c r="I1213" i="31" s="1"/>
  <c r="P1225" i="31"/>
  <c r="I1225" i="31" s="1"/>
  <c r="P1173" i="31"/>
  <c r="I1173" i="31" s="1"/>
  <c r="P1189" i="31"/>
  <c r="I1189" i="31" s="1"/>
  <c r="P1193" i="31"/>
  <c r="I1193" i="31" s="1"/>
  <c r="P1180" i="31"/>
  <c r="I1180" i="31" s="1"/>
  <c r="Y1128" i="31"/>
  <c r="X1128" i="31"/>
  <c r="K1128" i="31" s="1"/>
  <c r="P1138" i="31"/>
  <c r="I1138" i="31" s="1"/>
  <c r="P1163" i="31"/>
  <c r="I1163" i="31" s="1"/>
  <c r="P1165" i="31"/>
  <c r="I1165" i="31" s="1"/>
  <c r="P1170" i="31"/>
  <c r="I1170" i="31" s="1"/>
  <c r="P1195" i="31"/>
  <c r="I1195" i="31" s="1"/>
  <c r="P1197" i="31"/>
  <c r="I1197" i="31" s="1"/>
  <c r="P1202" i="31"/>
  <c r="I1202" i="31" s="1"/>
  <c r="P1229" i="31"/>
  <c r="I1229" i="31" s="1"/>
  <c r="P1130" i="31"/>
  <c r="I1130" i="31" s="1"/>
  <c r="P1204" i="31"/>
  <c r="I1204" i="31" s="1"/>
  <c r="Y1229" i="31"/>
  <c r="K1229" i="31" s="1"/>
  <c r="P1239" i="31"/>
  <c r="I1239" i="31" s="1"/>
  <c r="P1125" i="31"/>
  <c r="I1125" i="31" s="1"/>
  <c r="X1138" i="31"/>
  <c r="K1138" i="31" s="1"/>
  <c r="X1170" i="31"/>
  <c r="X1202" i="31"/>
  <c r="P1209" i="31"/>
  <c r="I1209" i="31" s="1"/>
  <c r="X1234" i="31"/>
  <c r="Y1125" i="31"/>
  <c r="Y1145" i="31"/>
  <c r="P1152" i="31"/>
  <c r="I1152" i="31" s="1"/>
  <c r="P1157" i="31"/>
  <c r="I1157" i="31" s="1"/>
  <c r="Y1177" i="31"/>
  <c r="K1177" i="31" s="1"/>
  <c r="Y1209" i="31"/>
  <c r="K1209" i="31" s="1"/>
  <c r="P1216" i="31"/>
  <c r="I1216" i="31" s="1"/>
  <c r="P1123" i="31"/>
  <c r="I1123" i="31" s="1"/>
  <c r="P1160" i="31"/>
  <c r="I1160" i="31" s="1"/>
  <c r="P1192" i="31"/>
  <c r="I1192" i="31" s="1"/>
  <c r="P1143" i="31"/>
  <c r="I1143" i="31" s="1"/>
  <c r="P1150" i="31"/>
  <c r="I1150" i="31" s="1"/>
  <c r="P1214" i="31"/>
  <c r="I1214" i="31" s="1"/>
  <c r="Y1165" i="31"/>
  <c r="K1165" i="31" s="1"/>
  <c r="Y1197" i="31"/>
  <c r="K1197" i="31" s="1"/>
  <c r="X1150" i="31"/>
  <c r="K1150" i="31" s="1"/>
  <c r="X1182" i="31"/>
  <c r="P1199" i="31"/>
  <c r="I1199" i="31" s="1"/>
  <c r="P1221" i="31"/>
  <c r="I1221" i="31" s="1"/>
  <c r="X1130" i="31"/>
  <c r="K1130" i="31" s="1"/>
  <c r="Y1157" i="31"/>
  <c r="P1147" i="31"/>
  <c r="I1147" i="31" s="1"/>
  <c r="P1154" i="31"/>
  <c r="I1154" i="31" s="1"/>
  <c r="X1226" i="31"/>
  <c r="X1122" i="31"/>
  <c r="Y1124" i="31"/>
  <c r="X1124" i="31"/>
  <c r="P1129" i="31"/>
  <c r="I1129" i="31" s="1"/>
  <c r="P1134" i="31"/>
  <c r="I1134" i="31" s="1"/>
  <c r="X1142" i="31"/>
  <c r="K1142" i="31" s="1"/>
  <c r="P1166" i="31"/>
  <c r="I1166" i="31" s="1"/>
  <c r="X1174" i="31"/>
  <c r="P1181" i="31"/>
  <c r="I1181" i="31" s="1"/>
  <c r="P1198" i="31"/>
  <c r="I1198" i="31" s="1"/>
  <c r="X1206" i="31"/>
  <c r="P1230" i="31"/>
  <c r="I1230" i="31" s="1"/>
  <c r="Y1149" i="31"/>
  <c r="P1156" i="31"/>
  <c r="I1156" i="31" s="1"/>
  <c r="Y1181" i="31"/>
  <c r="K1181" i="31" s="1"/>
  <c r="P1188" i="31"/>
  <c r="I1188" i="31" s="1"/>
  <c r="Y1213" i="31"/>
  <c r="K1213" i="31" s="1"/>
  <c r="X1238" i="31"/>
  <c r="P1124" i="31"/>
  <c r="I1124" i="31" s="1"/>
  <c r="P1179" i="31"/>
  <c r="I1179" i="31" s="1"/>
  <c r="P1218" i="31"/>
  <c r="I1218" i="31" s="1"/>
  <c r="P1144" i="31"/>
  <c r="I1144" i="31" s="1"/>
  <c r="Y1194" i="31"/>
  <c r="K1194" i="31" s="1"/>
  <c r="Y1129" i="31"/>
  <c r="P1139" i="31"/>
  <c r="I1139" i="31" s="1"/>
  <c r="X1154" i="31"/>
  <c r="K1154" i="31" s="1"/>
  <c r="P1161" i="31"/>
  <c r="I1161" i="31" s="1"/>
  <c r="P1171" i="31"/>
  <c r="I1171" i="31" s="1"/>
  <c r="X1186" i="31"/>
  <c r="X1218" i="31"/>
  <c r="P1235" i="31"/>
  <c r="I1235" i="31" s="1"/>
  <c r="Y1238" i="31"/>
  <c r="P1175" i="31"/>
  <c r="I1175" i="31" s="1"/>
  <c r="P1182" i="31"/>
  <c r="I1182" i="31" s="1"/>
  <c r="P1145" i="31"/>
  <c r="I1145" i="31" s="1"/>
  <c r="P1177" i="31"/>
  <c r="I1177" i="31" s="1"/>
  <c r="Y1132" i="31"/>
  <c r="X1132" i="31"/>
  <c r="K1132" i="31" s="1"/>
  <c r="P1164" i="31"/>
  <c r="I1164" i="31" s="1"/>
  <c r="P1196" i="31"/>
  <c r="I1196" i="31" s="1"/>
  <c r="P1228" i="31"/>
  <c r="I1228" i="31" s="1"/>
  <c r="X1162" i="31"/>
  <c r="K1162" i="31" s="1"/>
  <c r="P1176" i="31"/>
  <c r="I1176" i="31" s="1"/>
  <c r="P1136" i="31"/>
  <c r="I1136" i="31" s="1"/>
  <c r="Y1161" i="31"/>
  <c r="P1168" i="31"/>
  <c r="I1168" i="31" s="1"/>
  <c r="Y1186" i="31"/>
  <c r="K1186" i="31" s="1"/>
  <c r="Y1193" i="31"/>
  <c r="K1193" i="31" s="1"/>
  <c r="P1200" i="31"/>
  <c r="I1200" i="31" s="1"/>
  <c r="Y1225" i="31"/>
  <c r="K1225" i="31" s="1"/>
  <c r="P1232" i="31"/>
  <c r="I1232" i="31" s="1"/>
  <c r="P1240" i="31"/>
  <c r="I1240" i="31" s="1"/>
  <c r="P1167" i="31"/>
  <c r="I1167" i="31" s="1"/>
  <c r="X1214" i="31"/>
  <c r="P1231" i="31"/>
  <c r="I1231" i="31" s="1"/>
  <c r="P1236" i="31"/>
  <c r="I1236" i="31" s="1"/>
  <c r="Y1189" i="31"/>
  <c r="K1189" i="31" s="1"/>
  <c r="Y1221" i="31"/>
  <c r="K1221" i="31" s="1"/>
  <c r="P1127" i="31"/>
  <c r="I1127" i="31" s="1"/>
  <c r="Y1136" i="31"/>
  <c r="X1136" i="31"/>
  <c r="K1136" i="31" s="1"/>
  <c r="P1141" i="31"/>
  <c r="I1141" i="31" s="1"/>
  <c r="P1183" i="31"/>
  <c r="I1183" i="31" s="1"/>
  <c r="P1205" i="31"/>
  <c r="I1205" i="31" s="1"/>
  <c r="P1237" i="31"/>
  <c r="I1237" i="31" s="1"/>
  <c r="X1140" i="31"/>
  <c r="K1140" i="31" s="1"/>
  <c r="X1144" i="31"/>
  <c r="K1144" i="31" s="1"/>
  <c r="X1148" i="31"/>
  <c r="K1148" i="31" s="1"/>
  <c r="X1152" i="31"/>
  <c r="K1152" i="31" s="1"/>
  <c r="X1156" i="31"/>
  <c r="K1156" i="31" s="1"/>
  <c r="X1160" i="31"/>
  <c r="K1160" i="31" s="1"/>
  <c r="X1164" i="31"/>
  <c r="K1164" i="31" s="1"/>
  <c r="X1168" i="31"/>
  <c r="X1172" i="31"/>
  <c r="X1176" i="31"/>
  <c r="X1180" i="31"/>
  <c r="X1184" i="31"/>
  <c r="X1188" i="31"/>
  <c r="X1192" i="31"/>
  <c r="X1196" i="31"/>
  <c r="X1200" i="31"/>
  <c r="X1204" i="31"/>
  <c r="X1208" i="31"/>
  <c r="X1212" i="31"/>
  <c r="X1216" i="31"/>
  <c r="X1220" i="31"/>
  <c r="X1224" i="31"/>
  <c r="X1228" i="31"/>
  <c r="X1232" i="31"/>
  <c r="X1236" i="31"/>
  <c r="X1240" i="31"/>
  <c r="P1131" i="31"/>
  <c r="I1131" i="31" s="1"/>
  <c r="P1135" i="31"/>
  <c r="I1135" i="31" s="1"/>
  <c r="P1151" i="31"/>
  <c r="I1151" i="31" s="1"/>
  <c r="P1155" i="31"/>
  <c r="I1155" i="31" s="1"/>
  <c r="P1159" i="31"/>
  <c r="I1159" i="31" s="1"/>
  <c r="P1187" i="31"/>
  <c r="I1187" i="31" s="1"/>
  <c r="P1191" i="31"/>
  <c r="I1191" i="31" s="1"/>
  <c r="P1203" i="31"/>
  <c r="I1203" i="31" s="1"/>
  <c r="P1207" i="31"/>
  <c r="I1207" i="31" s="1"/>
  <c r="P1211" i="31"/>
  <c r="I1211" i="31" s="1"/>
  <c r="P1215" i="31"/>
  <c r="I1215" i="31" s="1"/>
  <c r="P1219" i="31"/>
  <c r="I1219" i="31" s="1"/>
  <c r="P1223" i="31"/>
  <c r="I1223" i="31" s="1"/>
  <c r="P1227" i="31"/>
  <c r="I1227" i="31" s="1"/>
  <c r="Y1012" i="31"/>
  <c r="X1012" i="31"/>
  <c r="K1012" i="31" s="1"/>
  <c r="P1031" i="31"/>
  <c r="I1031" i="31" s="1"/>
  <c r="X1010" i="31"/>
  <c r="K1010" i="31" s="1"/>
  <c r="Y1048" i="31"/>
  <c r="K1048" i="31" s="1"/>
  <c r="X1048" i="31"/>
  <c r="X1074" i="31"/>
  <c r="X1097" i="31"/>
  <c r="Y1084" i="31"/>
  <c r="K1084" i="31" s="1"/>
  <c r="X1084" i="31"/>
  <c r="Y1094" i="31"/>
  <c r="K1094" i="31" s="1"/>
  <c r="X1094" i="31"/>
  <c r="Y1109" i="31"/>
  <c r="X1109" i="31"/>
  <c r="Y1020" i="31"/>
  <c r="X1020" i="31"/>
  <c r="K1020" i="31" s="1"/>
  <c r="P1054" i="31"/>
  <c r="I1054" i="31" s="1"/>
  <c r="P1094" i="31"/>
  <c r="I1094" i="31" s="1"/>
  <c r="P1105" i="31"/>
  <c r="I1105" i="31" s="1"/>
  <c r="P1113" i="31"/>
  <c r="I1113" i="31" s="1"/>
  <c r="P1005" i="31"/>
  <c r="I1005" i="31" s="1"/>
  <c r="Y1009" i="31"/>
  <c r="X1009" i="31"/>
  <c r="K1009" i="31" s="1"/>
  <c r="Y1030" i="31"/>
  <c r="X1030" i="31"/>
  <c r="K1030" i="31" s="1"/>
  <c r="Y1045" i="31"/>
  <c r="K1045" i="31" s="1"/>
  <c r="X1045" i="31"/>
  <c r="Y1056" i="31"/>
  <c r="K1056" i="31" s="1"/>
  <c r="X1056" i="31"/>
  <c r="P1090" i="31"/>
  <c r="I1090" i="31" s="1"/>
  <c r="P998" i="31"/>
  <c r="I998" i="31" s="1"/>
  <c r="Y998" i="31"/>
  <c r="X998" i="31"/>
  <c r="P1030" i="31"/>
  <c r="I1030" i="31" s="1"/>
  <c r="P1041" i="31"/>
  <c r="I1041" i="31" s="1"/>
  <c r="Y1073" i="31"/>
  <c r="K1073" i="31" s="1"/>
  <c r="X1073" i="31"/>
  <c r="Y1092" i="31"/>
  <c r="K1092" i="31" s="1"/>
  <c r="X1092" i="31"/>
  <c r="P1115" i="31"/>
  <c r="I1115" i="31" s="1"/>
  <c r="P1053" i="31"/>
  <c r="I1053" i="31" s="1"/>
  <c r="P1087" i="31"/>
  <c r="I1087" i="31" s="1"/>
  <c r="Y1100" i="31"/>
  <c r="K1100" i="31" s="1"/>
  <c r="X1100" i="31"/>
  <c r="Y1017" i="31"/>
  <c r="X1017" i="31"/>
  <c r="K1017" i="31" s="1"/>
  <c r="P1025" i="31"/>
  <c r="I1025" i="31" s="1"/>
  <c r="Y1036" i="31"/>
  <c r="X1036" i="31"/>
  <c r="K1036" i="31" s="1"/>
  <c r="P1059" i="31"/>
  <c r="I1059" i="31" s="1"/>
  <c r="Y1112" i="31"/>
  <c r="X1112" i="31"/>
  <c r="Y1022" i="31"/>
  <c r="P1022" i="31"/>
  <c r="I1022" i="31" s="1"/>
  <c r="X1022" i="31"/>
  <c r="K1022" i="31" s="1"/>
  <c r="Y1058" i="31"/>
  <c r="K1058" i="31" s="1"/>
  <c r="X1058" i="31"/>
  <c r="P1067" i="31"/>
  <c r="I1067" i="31" s="1"/>
  <c r="P1084" i="31"/>
  <c r="I1084" i="31" s="1"/>
  <c r="P1043" i="31"/>
  <c r="I1043" i="31" s="1"/>
  <c r="X1066" i="31"/>
  <c r="Y1066" i="31"/>
  <c r="K1066" i="31" s="1"/>
  <c r="Y1081" i="31"/>
  <c r="K1081" i="31" s="1"/>
  <c r="X1081" i="31"/>
  <c r="P1013" i="31"/>
  <c r="I1013" i="31" s="1"/>
  <c r="Y1028" i="31"/>
  <c r="X1028" i="31"/>
  <c r="K1028" i="31" s="1"/>
  <c r="Y1053" i="31"/>
  <c r="K1053" i="31" s="1"/>
  <c r="X1053" i="31"/>
  <c r="P1066" i="31"/>
  <c r="I1066" i="31" s="1"/>
  <c r="P1077" i="31"/>
  <c r="I1077" i="31" s="1"/>
  <c r="Y1102" i="31"/>
  <c r="K1102" i="31" s="1"/>
  <c r="X1102" i="31"/>
  <c r="P1049" i="31"/>
  <c r="I1049" i="31" s="1"/>
  <c r="P1064" i="31"/>
  <c r="I1064" i="31" s="1"/>
  <c r="Y1089" i="31"/>
  <c r="K1089" i="31" s="1"/>
  <c r="X1089" i="31"/>
  <c r="P1102" i="31"/>
  <c r="I1102" i="31" s="1"/>
  <c r="Y1025" i="31"/>
  <c r="X1025" i="31"/>
  <c r="K1025" i="31" s="1"/>
  <c r="Y1038" i="31"/>
  <c r="X1038" i="31"/>
  <c r="K1038" i="31" s="1"/>
  <c r="P1051" i="31"/>
  <c r="I1051" i="31" s="1"/>
  <c r="Y1064" i="31"/>
  <c r="K1064" i="31" s="1"/>
  <c r="X1064" i="31"/>
  <c r="P1110" i="31"/>
  <c r="I1110" i="31" s="1"/>
  <c r="Y1004" i="31"/>
  <c r="X1004" i="31"/>
  <c r="K1004" i="31" s="1"/>
  <c r="P1040" i="31"/>
  <c r="I1040" i="31" s="1"/>
  <c r="P1089" i="31"/>
  <c r="I1089" i="31" s="1"/>
  <c r="X1001" i="31"/>
  <c r="Y1001" i="31"/>
  <c r="P1061" i="31"/>
  <c r="I1061" i="31" s="1"/>
  <c r="P1095" i="31"/>
  <c r="I1095" i="31" s="1"/>
  <c r="X1110" i="31"/>
  <c r="P1012" i="31"/>
  <c r="I1012" i="31" s="1"/>
  <c r="P1006" i="31"/>
  <c r="I1006" i="31" s="1"/>
  <c r="P1014" i="31"/>
  <c r="I1014" i="31" s="1"/>
  <c r="Y1032" i="31"/>
  <c r="X1032" i="31"/>
  <c r="K1032" i="31" s="1"/>
  <c r="P1063" i="31"/>
  <c r="I1063" i="31" s="1"/>
  <c r="P1078" i="31"/>
  <c r="I1078" i="31" s="1"/>
  <c r="Y1096" i="31"/>
  <c r="K1096" i="31" s="1"/>
  <c r="X1096" i="31"/>
  <c r="P1114" i="31"/>
  <c r="I1114" i="31" s="1"/>
  <c r="P1027" i="31"/>
  <c r="I1027" i="31" s="1"/>
  <c r="P1042" i="31"/>
  <c r="I1042" i="31" s="1"/>
  <c r="Y1060" i="31"/>
  <c r="K1060" i="31" s="1"/>
  <c r="X1060" i="31"/>
  <c r="P1065" i="31"/>
  <c r="I1065" i="31" s="1"/>
  <c r="P1088" i="31"/>
  <c r="I1088" i="31" s="1"/>
  <c r="P1101" i="31"/>
  <c r="I1101" i="31" s="1"/>
  <c r="P1106" i="31"/>
  <c r="I1106" i="31" s="1"/>
  <c r="Y1040" i="31"/>
  <c r="X1040" i="31"/>
  <c r="K1040" i="31" s="1"/>
  <c r="P1035" i="31"/>
  <c r="I1035" i="31" s="1"/>
  <c r="P1016" i="31"/>
  <c r="I1016" i="31" s="1"/>
  <c r="X1037" i="31"/>
  <c r="Y1052" i="31"/>
  <c r="K1052" i="31" s="1"/>
  <c r="X1052" i="31"/>
  <c r="Y1086" i="31"/>
  <c r="K1086" i="31" s="1"/>
  <c r="X1006" i="31"/>
  <c r="K1006" i="31" s="1"/>
  <c r="Y1008" i="31"/>
  <c r="X1008" i="31"/>
  <c r="K1008" i="31" s="1"/>
  <c r="X1014" i="31"/>
  <c r="Y1016" i="31"/>
  <c r="X1016" i="31"/>
  <c r="K1016" i="31" s="1"/>
  <c r="Y1050" i="31"/>
  <c r="K1050" i="31" s="1"/>
  <c r="P1057" i="31"/>
  <c r="I1057" i="31" s="1"/>
  <c r="X1065" i="31"/>
  <c r="X1078" i="31"/>
  <c r="Y1080" i="31"/>
  <c r="K1080" i="31" s="1"/>
  <c r="X1080" i="31"/>
  <c r="P1093" i="31"/>
  <c r="I1093" i="31" s="1"/>
  <c r="P1108" i="31"/>
  <c r="I1108" i="31" s="1"/>
  <c r="X1114" i="31"/>
  <c r="Y1116" i="31"/>
  <c r="X1116" i="31"/>
  <c r="Y1076" i="31"/>
  <c r="K1076" i="31" s="1"/>
  <c r="X1076" i="31"/>
  <c r="P1104" i="31"/>
  <c r="I1104" i="31" s="1"/>
  <c r="P1086" i="31"/>
  <c r="I1086" i="31" s="1"/>
  <c r="Y1104" i="31"/>
  <c r="K1104" i="31" s="1"/>
  <c r="X1104" i="31"/>
  <c r="P1032" i="31"/>
  <c r="I1032" i="31" s="1"/>
  <c r="P1050" i="31"/>
  <c r="I1050" i="31" s="1"/>
  <c r="Y1068" i="31"/>
  <c r="K1068" i="31" s="1"/>
  <c r="X1068" i="31"/>
  <c r="P1099" i="31"/>
  <c r="I1099" i="31" s="1"/>
  <c r="Y1000" i="31"/>
  <c r="X1000" i="31"/>
  <c r="Y1024" i="31"/>
  <c r="X1024" i="31"/>
  <c r="K1024" i="31" s="1"/>
  <c r="P1052" i="31"/>
  <c r="I1052" i="31" s="1"/>
  <c r="Y1088" i="31"/>
  <c r="K1088" i="31" s="1"/>
  <c r="X1088" i="31"/>
  <c r="P1003" i="31"/>
  <c r="I1003" i="31" s="1"/>
  <c r="P1080" i="31"/>
  <c r="I1080" i="31" s="1"/>
  <c r="X1101" i="31"/>
  <c r="P1021" i="31"/>
  <c r="I1021" i="31" s="1"/>
  <c r="X1029" i="31"/>
  <c r="K1029" i="31" s="1"/>
  <c r="X1042" i="31"/>
  <c r="Y1044" i="31"/>
  <c r="K1044" i="31" s="1"/>
  <c r="X1044" i="31"/>
  <c r="P1085" i="31"/>
  <c r="I1085" i="31" s="1"/>
  <c r="X1093" i="31"/>
  <c r="X1106" i="31"/>
  <c r="Y1108" i="31"/>
  <c r="K1108" i="31" s="1"/>
  <c r="X1108" i="31"/>
  <c r="P1036" i="31"/>
  <c r="I1036" i="31" s="1"/>
  <c r="X1057" i="31"/>
  <c r="Y1072" i="31"/>
  <c r="K1072" i="31" s="1"/>
  <c r="X1072" i="31"/>
  <c r="P1103" i="31"/>
  <c r="I1103" i="31" s="1"/>
  <c r="P999" i="31"/>
  <c r="I999" i="31" s="1"/>
  <c r="P1007" i="31"/>
  <c r="I1007" i="31" s="1"/>
  <c r="P1011" i="31"/>
  <c r="I1011" i="31" s="1"/>
  <c r="P1015" i="31"/>
  <c r="I1015" i="31" s="1"/>
  <c r="P1019" i="31"/>
  <c r="I1019" i="31" s="1"/>
  <c r="P1023" i="31"/>
  <c r="I1023" i="31" s="1"/>
  <c r="P1039" i="31"/>
  <c r="I1039" i="31" s="1"/>
  <c r="P1047" i="31"/>
  <c r="I1047" i="31" s="1"/>
  <c r="P1055" i="31"/>
  <c r="I1055" i="31" s="1"/>
  <c r="P1071" i="31"/>
  <c r="I1071" i="31" s="1"/>
  <c r="P1075" i="31"/>
  <c r="I1075" i="31" s="1"/>
  <c r="P1079" i="31"/>
  <c r="I1079" i="31" s="1"/>
  <c r="P1083" i="31"/>
  <c r="I1083" i="31" s="1"/>
  <c r="P1091" i="31"/>
  <c r="I1091" i="31" s="1"/>
  <c r="P1107" i="31"/>
  <c r="I1107" i="31" s="1"/>
  <c r="P1111" i="31"/>
  <c r="I1111" i="31" s="1"/>
  <c r="Y1217" i="30"/>
  <c r="K1217" i="30" s="1"/>
  <c r="X1217" i="30"/>
  <c r="P1155" i="30"/>
  <c r="I1155" i="30" s="1"/>
  <c r="P1159" i="30"/>
  <c r="I1159" i="30" s="1"/>
  <c r="P1163" i="30"/>
  <c r="I1163" i="30" s="1"/>
  <c r="P1167" i="30"/>
  <c r="I1167" i="30" s="1"/>
  <c r="Y1198" i="30"/>
  <c r="K1198" i="30" s="1"/>
  <c r="X1198" i="30"/>
  <c r="P1213" i="30"/>
  <c r="I1213" i="30" s="1"/>
  <c r="P1219" i="30"/>
  <c r="I1219" i="30" s="1"/>
  <c r="Y1230" i="30"/>
  <c r="K1230" i="30" s="1"/>
  <c r="X1230" i="30"/>
  <c r="P1232" i="30"/>
  <c r="I1232" i="30" s="1"/>
  <c r="Y1190" i="30"/>
  <c r="K1190" i="30" s="1"/>
  <c r="X1190" i="30"/>
  <c r="P1205" i="30"/>
  <c r="I1205" i="30" s="1"/>
  <c r="Y1222" i="30"/>
  <c r="K1222" i="30" s="1"/>
  <c r="X1222" i="30"/>
  <c r="P1194" i="30"/>
  <c r="I1194" i="30" s="1"/>
  <c r="Y1205" i="30"/>
  <c r="K1205" i="30" s="1"/>
  <c r="X1205" i="30"/>
  <c r="P1226" i="30"/>
  <c r="I1226" i="30" s="1"/>
  <c r="Y1237" i="30"/>
  <c r="X1237" i="30"/>
  <c r="P1198" i="30"/>
  <c r="I1198" i="30" s="1"/>
  <c r="Y1209" i="30"/>
  <c r="K1209" i="30" s="1"/>
  <c r="X1209" i="30"/>
  <c r="P1144" i="30"/>
  <c r="I1144" i="30" s="1"/>
  <c r="P1152" i="30"/>
  <c r="I1152" i="30" s="1"/>
  <c r="P1190" i="30"/>
  <c r="I1190" i="30" s="1"/>
  <c r="Y1201" i="30"/>
  <c r="K1201" i="30" s="1"/>
  <c r="X1201" i="30"/>
  <c r="P1222" i="30"/>
  <c r="I1222" i="30" s="1"/>
  <c r="P1122" i="30"/>
  <c r="I1122" i="30" s="1"/>
  <c r="P1126" i="30"/>
  <c r="I1126" i="30" s="1"/>
  <c r="P1130" i="30"/>
  <c r="I1130" i="30" s="1"/>
  <c r="P1134" i="30"/>
  <c r="I1134" i="30" s="1"/>
  <c r="P1138" i="30"/>
  <c r="I1138" i="30" s="1"/>
  <c r="P1142" i="30"/>
  <c r="I1142" i="30" s="1"/>
  <c r="P1146" i="30"/>
  <c r="I1146" i="30" s="1"/>
  <c r="P1150" i="30"/>
  <c r="I1150" i="30" s="1"/>
  <c r="P1154" i="30"/>
  <c r="I1154" i="30" s="1"/>
  <c r="P1158" i="30"/>
  <c r="I1158" i="30" s="1"/>
  <c r="P1162" i="30"/>
  <c r="I1162" i="30" s="1"/>
  <c r="P1166" i="30"/>
  <c r="I1166" i="30" s="1"/>
  <c r="P1170" i="30"/>
  <c r="I1170" i="30" s="1"/>
  <c r="P1174" i="30"/>
  <c r="I1174" i="30" s="1"/>
  <c r="P1178" i="30"/>
  <c r="I1178" i="30" s="1"/>
  <c r="P1182" i="30"/>
  <c r="I1182" i="30" s="1"/>
  <c r="P1186" i="30"/>
  <c r="I1186" i="30" s="1"/>
  <c r="P1203" i="30"/>
  <c r="I1203" i="30" s="1"/>
  <c r="Y1214" i="30"/>
  <c r="K1214" i="30" s="1"/>
  <c r="X1214" i="30"/>
  <c r="X1122" i="30"/>
  <c r="X1126" i="30"/>
  <c r="X1130" i="30"/>
  <c r="K1130" i="30" s="1"/>
  <c r="X1134" i="30"/>
  <c r="K1134" i="30" s="1"/>
  <c r="X1138" i="30"/>
  <c r="K1138" i="30" s="1"/>
  <c r="X1142" i="30"/>
  <c r="K1142" i="30" s="1"/>
  <c r="X1146" i="30"/>
  <c r="K1146" i="30" s="1"/>
  <c r="X1150" i="30"/>
  <c r="K1150" i="30" s="1"/>
  <c r="X1154" i="30"/>
  <c r="K1154" i="30" s="1"/>
  <c r="X1158" i="30"/>
  <c r="K1158" i="30" s="1"/>
  <c r="X1162" i="30"/>
  <c r="K1162" i="30" s="1"/>
  <c r="X1166" i="30"/>
  <c r="X1170" i="30"/>
  <c r="X1174" i="30"/>
  <c r="X1178" i="30"/>
  <c r="X1182" i="30"/>
  <c r="X1186" i="30"/>
  <c r="Y1197" i="30"/>
  <c r="K1197" i="30" s="1"/>
  <c r="X1197" i="30"/>
  <c r="P1218" i="30"/>
  <c r="I1218" i="30" s="1"/>
  <c r="Y1229" i="30"/>
  <c r="K1229" i="30" s="1"/>
  <c r="X1229" i="30"/>
  <c r="Y1210" i="30"/>
  <c r="K1210" i="30" s="1"/>
  <c r="X1210" i="30"/>
  <c r="P1231" i="30"/>
  <c r="I1231" i="30" s="1"/>
  <c r="Y1193" i="30"/>
  <c r="K1193" i="30" s="1"/>
  <c r="X1193" i="30"/>
  <c r="P1214" i="30"/>
  <c r="I1214" i="30" s="1"/>
  <c r="Y1225" i="30"/>
  <c r="K1225" i="30" s="1"/>
  <c r="X1225" i="30"/>
  <c r="P1228" i="30"/>
  <c r="I1228" i="30" s="1"/>
  <c r="P1233" i="30"/>
  <c r="I1233" i="30" s="1"/>
  <c r="Y1233" i="30"/>
  <c r="X1233" i="30"/>
  <c r="P1125" i="30"/>
  <c r="I1125" i="30" s="1"/>
  <c r="P1137" i="30"/>
  <c r="I1137" i="30" s="1"/>
  <c r="P1141" i="30"/>
  <c r="I1141" i="30" s="1"/>
  <c r="P1149" i="30"/>
  <c r="I1149" i="30" s="1"/>
  <c r="P1157" i="30"/>
  <c r="I1157" i="30" s="1"/>
  <c r="P1169" i="30"/>
  <c r="I1169" i="30" s="1"/>
  <c r="P1173" i="30"/>
  <c r="I1173" i="30" s="1"/>
  <c r="P1177" i="30"/>
  <c r="I1177" i="30" s="1"/>
  <c r="P1181" i="30"/>
  <c r="I1181" i="30" s="1"/>
  <c r="P1189" i="30"/>
  <c r="I1189" i="30" s="1"/>
  <c r="P1195" i="30"/>
  <c r="I1195" i="30" s="1"/>
  <c r="Y1206" i="30"/>
  <c r="K1206" i="30" s="1"/>
  <c r="X1206" i="30"/>
  <c r="P1208" i="30"/>
  <c r="I1208" i="30" s="1"/>
  <c r="P1227" i="30"/>
  <c r="I1227" i="30" s="1"/>
  <c r="Y1238" i="30"/>
  <c r="X1238" i="30"/>
  <c r="Y1213" i="30"/>
  <c r="K1213" i="30" s="1"/>
  <c r="X1213" i="30"/>
  <c r="Y1194" i="30"/>
  <c r="K1194" i="30" s="1"/>
  <c r="X1194" i="30"/>
  <c r="P1196" i="30"/>
  <c r="I1196" i="30" s="1"/>
  <c r="Y1226" i="30"/>
  <c r="K1226" i="30" s="1"/>
  <c r="X1226" i="30"/>
  <c r="P1230" i="30"/>
  <c r="I1230" i="30" s="1"/>
  <c r="P1164" i="30"/>
  <c r="I1164" i="30" s="1"/>
  <c r="P1201" i="30"/>
  <c r="I1201" i="30" s="1"/>
  <c r="Y1218" i="30"/>
  <c r="K1218" i="30" s="1"/>
  <c r="X1218" i="30"/>
  <c r="P1220" i="30"/>
  <c r="I1220" i="30" s="1"/>
  <c r="Y1125" i="30"/>
  <c r="X1125" i="30"/>
  <c r="Y1129" i="30"/>
  <c r="X1129" i="30"/>
  <c r="K1129" i="30" s="1"/>
  <c r="Y1133" i="30"/>
  <c r="X1133" i="30"/>
  <c r="K1133" i="30" s="1"/>
  <c r="Y1137" i="30"/>
  <c r="X1137" i="30"/>
  <c r="K1137" i="30" s="1"/>
  <c r="Y1141" i="30"/>
  <c r="X1141" i="30"/>
  <c r="K1141" i="30" s="1"/>
  <c r="Y1145" i="30"/>
  <c r="X1145" i="30"/>
  <c r="K1145" i="30" s="1"/>
  <c r="Y1149" i="30"/>
  <c r="X1149" i="30"/>
  <c r="K1149" i="30" s="1"/>
  <c r="Y1153" i="30"/>
  <c r="X1153" i="30"/>
  <c r="Y1157" i="30"/>
  <c r="X1157" i="30"/>
  <c r="K1157" i="30" s="1"/>
  <c r="Y1161" i="30"/>
  <c r="X1161" i="30"/>
  <c r="K1161" i="30" s="1"/>
  <c r="Y1165" i="30"/>
  <c r="K1165" i="30" s="1"/>
  <c r="X1165" i="30"/>
  <c r="Y1169" i="30"/>
  <c r="K1169" i="30" s="1"/>
  <c r="X1169" i="30"/>
  <c r="Y1173" i="30"/>
  <c r="K1173" i="30" s="1"/>
  <c r="X1173" i="30"/>
  <c r="Y1177" i="30"/>
  <c r="K1177" i="30" s="1"/>
  <c r="X1177" i="30"/>
  <c r="Y1181" i="30"/>
  <c r="K1181" i="30" s="1"/>
  <c r="X1181" i="30"/>
  <c r="Y1185" i="30"/>
  <c r="K1185" i="30" s="1"/>
  <c r="X1185" i="30"/>
  <c r="Y1189" i="30"/>
  <c r="K1189" i="30" s="1"/>
  <c r="X1189" i="30"/>
  <c r="P1210" i="30"/>
  <c r="I1210" i="30" s="1"/>
  <c r="Y1221" i="30"/>
  <c r="K1221" i="30" s="1"/>
  <c r="X1221" i="30"/>
  <c r="P1124" i="30"/>
  <c r="I1124" i="30" s="1"/>
  <c r="Y1202" i="30"/>
  <c r="K1202" i="30" s="1"/>
  <c r="X1202" i="30"/>
  <c r="P1204" i="30"/>
  <c r="I1204" i="30" s="1"/>
  <c r="P1217" i="30"/>
  <c r="I1217" i="30" s="1"/>
  <c r="P1223" i="30"/>
  <c r="I1223" i="30" s="1"/>
  <c r="Y1234" i="30"/>
  <c r="X1234" i="30"/>
  <c r="X1124" i="30"/>
  <c r="X1128" i="30"/>
  <c r="K1128" i="30" s="1"/>
  <c r="X1132" i="30"/>
  <c r="K1132" i="30" s="1"/>
  <c r="X1136" i="30"/>
  <c r="K1136" i="30" s="1"/>
  <c r="X1140" i="30"/>
  <c r="K1140" i="30" s="1"/>
  <c r="X1144" i="30"/>
  <c r="K1144" i="30" s="1"/>
  <c r="X1148" i="30"/>
  <c r="K1148" i="30" s="1"/>
  <c r="X1152" i="30"/>
  <c r="K1152" i="30" s="1"/>
  <c r="X1156" i="30"/>
  <c r="X1160" i="30"/>
  <c r="K1160" i="30" s="1"/>
  <c r="X1164" i="30"/>
  <c r="K1164" i="30" s="1"/>
  <c r="X1168" i="30"/>
  <c r="X1172" i="30"/>
  <c r="X1176" i="30"/>
  <c r="X1180" i="30"/>
  <c r="X1184" i="30"/>
  <c r="X1188" i="30"/>
  <c r="X1192" i="30"/>
  <c r="X1196" i="30"/>
  <c r="X1200" i="30"/>
  <c r="X1204" i="30"/>
  <c r="X1208" i="30"/>
  <c r="X1212" i="30"/>
  <c r="X1216" i="30"/>
  <c r="X1220" i="30"/>
  <c r="X1224" i="30"/>
  <c r="X1228" i="30"/>
  <c r="X1232" i="30"/>
  <c r="X1236" i="30"/>
  <c r="X1240" i="30"/>
  <c r="P1123" i="30"/>
  <c r="I1123" i="30" s="1"/>
  <c r="P1127" i="30"/>
  <c r="I1127" i="30" s="1"/>
  <c r="P1131" i="30"/>
  <c r="I1131" i="30" s="1"/>
  <c r="P1135" i="30"/>
  <c r="I1135" i="30" s="1"/>
  <c r="P1139" i="30"/>
  <c r="I1139" i="30" s="1"/>
  <c r="P1143" i="30"/>
  <c r="I1143" i="30" s="1"/>
  <c r="P1147" i="30"/>
  <c r="I1147" i="30" s="1"/>
  <c r="P1151" i="30"/>
  <c r="I1151" i="30" s="1"/>
  <c r="P1171" i="30"/>
  <c r="I1171" i="30" s="1"/>
  <c r="P1175" i="30"/>
  <c r="I1175" i="30" s="1"/>
  <c r="P1179" i="30"/>
  <c r="I1179" i="30" s="1"/>
  <c r="P1183" i="30"/>
  <c r="I1183" i="30" s="1"/>
  <c r="P1187" i="30"/>
  <c r="I1187" i="30" s="1"/>
  <c r="P1191" i="30"/>
  <c r="I1191" i="30" s="1"/>
  <c r="P1199" i="30"/>
  <c r="I1199" i="30" s="1"/>
  <c r="P1207" i="30"/>
  <c r="I1207" i="30" s="1"/>
  <c r="P1211" i="30"/>
  <c r="I1211" i="30" s="1"/>
  <c r="P1215" i="30"/>
  <c r="I1215" i="30" s="1"/>
  <c r="P1235" i="30"/>
  <c r="I1235" i="30" s="1"/>
  <c r="P1239" i="30"/>
  <c r="I1239" i="30" s="1"/>
  <c r="P1006" i="30"/>
  <c r="I1006" i="30" s="1"/>
  <c r="Y1016" i="30"/>
  <c r="X1016" i="30"/>
  <c r="P1038" i="30"/>
  <c r="I1038" i="30" s="1"/>
  <c r="Y1048" i="30"/>
  <c r="K1048" i="30" s="1"/>
  <c r="X1048" i="30"/>
  <c r="Y1072" i="30"/>
  <c r="K1072" i="30" s="1"/>
  <c r="X1072" i="30"/>
  <c r="Y1074" i="30"/>
  <c r="K1074" i="30" s="1"/>
  <c r="X1074" i="30"/>
  <c r="Y1088" i="30"/>
  <c r="K1088" i="30" s="1"/>
  <c r="X1088" i="30"/>
  <c r="Y1090" i="30"/>
  <c r="K1090" i="30" s="1"/>
  <c r="X1090" i="30"/>
  <c r="Y1104" i="30"/>
  <c r="K1104" i="30" s="1"/>
  <c r="X1104" i="30"/>
  <c r="Y1106" i="30"/>
  <c r="X1106" i="30"/>
  <c r="P998" i="30"/>
  <c r="I998" i="30" s="1"/>
  <c r="X1006" i="30"/>
  <c r="K1006" i="30" s="1"/>
  <c r="Y1008" i="30"/>
  <c r="X1008" i="30"/>
  <c r="K1008" i="30" s="1"/>
  <c r="P1013" i="30"/>
  <c r="I1013" i="30" s="1"/>
  <c r="P1023" i="30"/>
  <c r="I1023" i="30" s="1"/>
  <c r="P1030" i="30"/>
  <c r="I1030" i="30" s="1"/>
  <c r="X1038" i="30"/>
  <c r="K1038" i="30" s="1"/>
  <c r="Y1040" i="30"/>
  <c r="X1040" i="30"/>
  <c r="K1040" i="30" s="1"/>
  <c r="P1055" i="30"/>
  <c r="I1055" i="30" s="1"/>
  <c r="P1067" i="30"/>
  <c r="I1067" i="30" s="1"/>
  <c r="Y1076" i="30"/>
  <c r="K1076" i="30" s="1"/>
  <c r="X1076" i="30"/>
  <c r="Y1078" i="30"/>
  <c r="K1078" i="30" s="1"/>
  <c r="X1078" i="30"/>
  <c r="P1083" i="30"/>
  <c r="I1083" i="30" s="1"/>
  <c r="Y1092" i="30"/>
  <c r="K1092" i="30" s="1"/>
  <c r="X1092" i="30"/>
  <c r="Y1094" i="30"/>
  <c r="K1094" i="30" s="1"/>
  <c r="X1094" i="30"/>
  <c r="P1099" i="30"/>
  <c r="I1099" i="30" s="1"/>
  <c r="Y1108" i="30"/>
  <c r="K1108" i="30" s="1"/>
  <c r="X1108" i="30"/>
  <c r="Y1110" i="30"/>
  <c r="X1110" i="30"/>
  <c r="P1115" i="30"/>
  <c r="I1115" i="30" s="1"/>
  <c r="X1013" i="30"/>
  <c r="K1013" i="30" s="1"/>
  <c r="X1045" i="30"/>
  <c r="P1069" i="30"/>
  <c r="I1069" i="30" s="1"/>
  <c r="Y1028" i="30"/>
  <c r="X1028" i="30"/>
  <c r="K1028" i="30" s="1"/>
  <c r="X1001" i="30"/>
  <c r="X1050" i="30"/>
  <c r="P1000" i="30"/>
  <c r="I1000" i="30" s="1"/>
  <c r="P1080" i="30"/>
  <c r="I1080" i="30" s="1"/>
  <c r="Y1000" i="30"/>
  <c r="X1000" i="30"/>
  <c r="P1037" i="30"/>
  <c r="I1037" i="30" s="1"/>
  <c r="X1062" i="30"/>
  <c r="Y1064" i="30"/>
  <c r="K1064" i="30" s="1"/>
  <c r="X1064" i="30"/>
  <c r="Y1066" i="30"/>
  <c r="K1066" i="30" s="1"/>
  <c r="X1066" i="30"/>
  <c r="Y1096" i="30"/>
  <c r="K1096" i="30" s="1"/>
  <c r="X1096" i="30"/>
  <c r="Y1098" i="30"/>
  <c r="K1098" i="30" s="1"/>
  <c r="X1098" i="30"/>
  <c r="X1005" i="30"/>
  <c r="K1005" i="30" s="1"/>
  <c r="P1012" i="30"/>
  <c r="I1012" i="30" s="1"/>
  <c r="X1037" i="30"/>
  <c r="K1037" i="30" s="1"/>
  <c r="P1089" i="30"/>
  <c r="I1089" i="30" s="1"/>
  <c r="Y1036" i="30"/>
  <c r="X1036" i="30"/>
  <c r="K1036" i="30" s="1"/>
  <c r="P1016" i="30"/>
  <c r="I1016" i="30" s="1"/>
  <c r="P1072" i="30"/>
  <c r="I1072" i="30" s="1"/>
  <c r="P1028" i="30"/>
  <c r="I1028" i="30" s="1"/>
  <c r="P1097" i="30"/>
  <c r="I1097" i="30" s="1"/>
  <c r="P1011" i="30"/>
  <c r="I1011" i="30" s="1"/>
  <c r="P1018" i="30"/>
  <c r="I1018" i="30" s="1"/>
  <c r="P1043" i="30"/>
  <c r="I1043" i="30" s="1"/>
  <c r="Y1060" i="30"/>
  <c r="K1060" i="30" s="1"/>
  <c r="X1060" i="30"/>
  <c r="X1081" i="30"/>
  <c r="X1097" i="30"/>
  <c r="P1092" i="30"/>
  <c r="I1092" i="30" s="1"/>
  <c r="P1003" i="30"/>
  <c r="I1003" i="30" s="1"/>
  <c r="P1035" i="30"/>
  <c r="I1035" i="30" s="1"/>
  <c r="Y1052" i="30"/>
  <c r="K1052" i="30" s="1"/>
  <c r="X1052" i="30"/>
  <c r="X1101" i="30"/>
  <c r="X1057" i="30"/>
  <c r="X998" i="30"/>
  <c r="X1030" i="30"/>
  <c r="K1030" i="30" s="1"/>
  <c r="Y1032" i="30"/>
  <c r="X1032" i="30"/>
  <c r="K1032" i="30" s="1"/>
  <c r="P1054" i="30"/>
  <c r="I1054" i="30" s="1"/>
  <c r="Y1080" i="30"/>
  <c r="K1080" i="30" s="1"/>
  <c r="X1080" i="30"/>
  <c r="Y1082" i="30"/>
  <c r="K1082" i="30" s="1"/>
  <c r="X1082" i="30"/>
  <c r="Y1112" i="30"/>
  <c r="X1112" i="30"/>
  <c r="Y1114" i="30"/>
  <c r="X1114" i="30"/>
  <c r="X1010" i="30"/>
  <c r="K1010" i="30" s="1"/>
  <c r="Y1012" i="30"/>
  <c r="X1012" i="30"/>
  <c r="K1012" i="30" s="1"/>
  <c r="P1017" i="30"/>
  <c r="I1017" i="30" s="1"/>
  <c r="P1027" i="30"/>
  <c r="I1027" i="30" s="1"/>
  <c r="Y1044" i="30"/>
  <c r="K1044" i="30" s="1"/>
  <c r="X1044" i="30"/>
  <c r="P1049" i="30"/>
  <c r="I1049" i="30" s="1"/>
  <c r="P1059" i="30"/>
  <c r="I1059" i="30" s="1"/>
  <c r="X1073" i="30"/>
  <c r="X1089" i="30"/>
  <c r="X1105" i="30"/>
  <c r="Y1004" i="30"/>
  <c r="X1004" i="30"/>
  <c r="K1004" i="30" s="1"/>
  <c r="P1113" i="30"/>
  <c r="I1113" i="30" s="1"/>
  <c r="P1001" i="30"/>
  <c r="I1001" i="30" s="1"/>
  <c r="P1050" i="30"/>
  <c r="I1050" i="30" s="1"/>
  <c r="X1065" i="30"/>
  <c r="X1113" i="30"/>
  <c r="X1033" i="30"/>
  <c r="K1033" i="30" s="1"/>
  <c r="P1040" i="30"/>
  <c r="I1040" i="30" s="1"/>
  <c r="P1076" i="30"/>
  <c r="I1076" i="30" s="1"/>
  <c r="X1018" i="30"/>
  <c r="K1018" i="30" s="1"/>
  <c r="Y1020" i="30"/>
  <c r="X1020" i="30"/>
  <c r="K1020" i="30" s="1"/>
  <c r="X1069" i="30"/>
  <c r="X1085" i="30"/>
  <c r="X1025" i="30"/>
  <c r="K1025" i="30" s="1"/>
  <c r="X1017" i="30"/>
  <c r="K1017" i="30" s="1"/>
  <c r="P1024" i="30"/>
  <c r="I1024" i="30" s="1"/>
  <c r="X1049" i="30"/>
  <c r="P1056" i="30"/>
  <c r="I1056" i="30" s="1"/>
  <c r="X1022" i="30"/>
  <c r="K1022" i="30" s="1"/>
  <c r="Y1024" i="30"/>
  <c r="X1024" i="30"/>
  <c r="K1024" i="30" s="1"/>
  <c r="P1029" i="30"/>
  <c r="I1029" i="30" s="1"/>
  <c r="X1054" i="30"/>
  <c r="Y1056" i="30"/>
  <c r="K1056" i="30" s="1"/>
  <c r="X1056" i="30"/>
  <c r="P1061" i="30"/>
  <c r="I1061" i="30" s="1"/>
  <c r="Y1068" i="30"/>
  <c r="K1068" i="30" s="1"/>
  <c r="X1068" i="30"/>
  <c r="Y1070" i="30"/>
  <c r="K1070" i="30" s="1"/>
  <c r="X1070" i="30"/>
  <c r="Y1084" i="30"/>
  <c r="K1084" i="30" s="1"/>
  <c r="X1084" i="30"/>
  <c r="Y1086" i="30"/>
  <c r="K1086" i="30" s="1"/>
  <c r="X1086" i="30"/>
  <c r="Y1100" i="30"/>
  <c r="K1100" i="30" s="1"/>
  <c r="X1100" i="30"/>
  <c r="Y1102" i="30"/>
  <c r="K1102" i="30" s="1"/>
  <c r="X1102" i="30"/>
  <c r="Y1116" i="30"/>
  <c r="X1116" i="30"/>
  <c r="P1077" i="30"/>
  <c r="I1077" i="30" s="1"/>
  <c r="P1093" i="30"/>
  <c r="I1093" i="30" s="1"/>
  <c r="P1109" i="30"/>
  <c r="I1109" i="30" s="1"/>
  <c r="X1109" i="30"/>
  <c r="Z966" i="34"/>
  <c r="Z965" i="34"/>
  <c r="Z964" i="34"/>
  <c r="Z963" i="34"/>
  <c r="Z962" i="34"/>
  <c r="Z961" i="34"/>
  <c r="Z960" i="34"/>
  <c r="Z959" i="34"/>
  <c r="Z958" i="34"/>
  <c r="Z957" i="34"/>
  <c r="Z956" i="34"/>
  <c r="Z955" i="34"/>
  <c r="Z954" i="34"/>
  <c r="Z953" i="34"/>
  <c r="Z952" i="34"/>
  <c r="Z951" i="34"/>
  <c r="Z950" i="34"/>
  <c r="Z949" i="34"/>
  <c r="Z948" i="34"/>
  <c r="Z947" i="34"/>
  <c r="Z946" i="34"/>
  <c r="Z945" i="34"/>
  <c r="Z944" i="34"/>
  <c r="Z943" i="34"/>
  <c r="Z942" i="34"/>
  <c r="Z941" i="34"/>
  <c r="Z940" i="34"/>
  <c r="Z939" i="34"/>
  <c r="Z938" i="34"/>
  <c r="Z937" i="34"/>
  <c r="Z936" i="34"/>
  <c r="Z935" i="34"/>
  <c r="Z934" i="34"/>
  <c r="Z933" i="34"/>
  <c r="Z932" i="34"/>
  <c r="Z931" i="34"/>
  <c r="Z930" i="34"/>
  <c r="Z929" i="34"/>
  <c r="Z928" i="34"/>
  <c r="Z927" i="34"/>
  <c r="Z926" i="34"/>
  <c r="Z925" i="34"/>
  <c r="Z924" i="34"/>
  <c r="Z923" i="34"/>
  <c r="Z922" i="34"/>
  <c r="Z921" i="34"/>
  <c r="Z920" i="34"/>
  <c r="Z919" i="34"/>
  <c r="Z918" i="34"/>
  <c r="Z917" i="34"/>
  <c r="Z916" i="34"/>
  <c r="Z915" i="34"/>
  <c r="Z914" i="34"/>
  <c r="Z913" i="34"/>
  <c r="Z912" i="34"/>
  <c r="Z911" i="34"/>
  <c r="Z910" i="34"/>
  <c r="Z909" i="34"/>
  <c r="Z908" i="34"/>
  <c r="Z907" i="34"/>
  <c r="Z906" i="34"/>
  <c r="Z905" i="34"/>
  <c r="Z904" i="34"/>
  <c r="Z903" i="34"/>
  <c r="Z902" i="34"/>
  <c r="Z901" i="34"/>
  <c r="Z900" i="34"/>
  <c r="Z899" i="34"/>
  <c r="Z898" i="34"/>
  <c r="Z897" i="34"/>
  <c r="Z896" i="34"/>
  <c r="Z895" i="34"/>
  <c r="Z894" i="34"/>
  <c r="Z893" i="34"/>
  <c r="Z892" i="34"/>
  <c r="Z891" i="34"/>
  <c r="Z890" i="34"/>
  <c r="Z889" i="34"/>
  <c r="Z888" i="34"/>
  <c r="Z887" i="34"/>
  <c r="Z886" i="34"/>
  <c r="Z885" i="34"/>
  <c r="Z884" i="34"/>
  <c r="Z883" i="34"/>
  <c r="Z882" i="34"/>
  <c r="Z881" i="34"/>
  <c r="Z880" i="34"/>
  <c r="Z879" i="34"/>
  <c r="Z878" i="34"/>
  <c r="Z877" i="34"/>
  <c r="Z841" i="34"/>
  <c r="Z840" i="34"/>
  <c r="Z839" i="34"/>
  <c r="Z838" i="34"/>
  <c r="Z837" i="34"/>
  <c r="Z836" i="34"/>
  <c r="Z835" i="34"/>
  <c r="Z834" i="34"/>
  <c r="Z833" i="34"/>
  <c r="Z832" i="34"/>
  <c r="Z831" i="34"/>
  <c r="Z830" i="34"/>
  <c r="Z829" i="34"/>
  <c r="Z828" i="34"/>
  <c r="Z827" i="34"/>
  <c r="Z826" i="34"/>
  <c r="Z825" i="34"/>
  <c r="Z824" i="34"/>
  <c r="Z823" i="34"/>
  <c r="Z822" i="34"/>
  <c r="Z821" i="34"/>
  <c r="Z820" i="34"/>
  <c r="Z819" i="34"/>
  <c r="Z818" i="34"/>
  <c r="Z817" i="34"/>
  <c r="Z816" i="34"/>
  <c r="Z815" i="34"/>
  <c r="Z814" i="34"/>
  <c r="Z813" i="34"/>
  <c r="Z812" i="34"/>
  <c r="Z811" i="34"/>
  <c r="Z810" i="34"/>
  <c r="Z809" i="34"/>
  <c r="Z808" i="34"/>
  <c r="Z807" i="34"/>
  <c r="Z806" i="34"/>
  <c r="Z805" i="34"/>
  <c r="Z804" i="34"/>
  <c r="Z803" i="34"/>
  <c r="Z802" i="34"/>
  <c r="Z801" i="34"/>
  <c r="Z800" i="34"/>
  <c r="Z799" i="34"/>
  <c r="Z798" i="34"/>
  <c r="Z797" i="34"/>
  <c r="Z796" i="34"/>
  <c r="Z795" i="34"/>
  <c r="Z794" i="34"/>
  <c r="Z793" i="34"/>
  <c r="Z792" i="34"/>
  <c r="Z791" i="34"/>
  <c r="Z790" i="34"/>
  <c r="Z789" i="34"/>
  <c r="Z788" i="34"/>
  <c r="Z787" i="34"/>
  <c r="Z786" i="34"/>
  <c r="Z785" i="34"/>
  <c r="Z784" i="34"/>
  <c r="Z783" i="34"/>
  <c r="Z782" i="34"/>
  <c r="Z781" i="34"/>
  <c r="Z780" i="34"/>
  <c r="Z779" i="34"/>
  <c r="Z778" i="34"/>
  <c r="Z777" i="34"/>
  <c r="Z776" i="34"/>
  <c r="Z775" i="34"/>
  <c r="Z774" i="34"/>
  <c r="Z773" i="34"/>
  <c r="Z772" i="34"/>
  <c r="Z771" i="34"/>
  <c r="Z770" i="34"/>
  <c r="Z769" i="34"/>
  <c r="Z768" i="34"/>
  <c r="Z767" i="34"/>
  <c r="Z766" i="34"/>
  <c r="Z765" i="34"/>
  <c r="Z764" i="34"/>
  <c r="Z763" i="34"/>
  <c r="Z762" i="34"/>
  <c r="Z761" i="34"/>
  <c r="Z760" i="34"/>
  <c r="Z759" i="34"/>
  <c r="Z758" i="34"/>
  <c r="Z757" i="34"/>
  <c r="Z756" i="34"/>
  <c r="Z755" i="34"/>
  <c r="Z754" i="34"/>
  <c r="Z753" i="34"/>
  <c r="Z752" i="34"/>
  <c r="Z717" i="34"/>
  <c r="Z716" i="34"/>
  <c r="Z715" i="34"/>
  <c r="Z714" i="34"/>
  <c r="Z713" i="34"/>
  <c r="Z712" i="34"/>
  <c r="Z711" i="34"/>
  <c r="Z710" i="34"/>
  <c r="Z709" i="34"/>
  <c r="Z708" i="34"/>
  <c r="Z707" i="34"/>
  <c r="Z706" i="34"/>
  <c r="Z705" i="34"/>
  <c r="Z704" i="34"/>
  <c r="Z703" i="34"/>
  <c r="Z702" i="34"/>
  <c r="Z701" i="34"/>
  <c r="Z700" i="34"/>
  <c r="Z699" i="34"/>
  <c r="Z698" i="34"/>
  <c r="Z697" i="34"/>
  <c r="Z696" i="34"/>
  <c r="Z695" i="34"/>
  <c r="Z694" i="34"/>
  <c r="Z693" i="34"/>
  <c r="Z692" i="34"/>
  <c r="Z691" i="34"/>
  <c r="Z690" i="34"/>
  <c r="Z689" i="34"/>
  <c r="Z688" i="34"/>
  <c r="Z687" i="34"/>
  <c r="Z686" i="34"/>
  <c r="Z685" i="34"/>
  <c r="Z684" i="34"/>
  <c r="Z683" i="34"/>
  <c r="Z682" i="34"/>
  <c r="Z681" i="34"/>
  <c r="Z680" i="34"/>
  <c r="Z679" i="34"/>
  <c r="Z678" i="34"/>
  <c r="Z677" i="34"/>
  <c r="Z676" i="34"/>
  <c r="Z675" i="34"/>
  <c r="Z674" i="34"/>
  <c r="Z673" i="34"/>
  <c r="Z672" i="34"/>
  <c r="Z671" i="34"/>
  <c r="Z670" i="34"/>
  <c r="Z669" i="34"/>
  <c r="Z668" i="34"/>
  <c r="Z667" i="34"/>
  <c r="Z666" i="34"/>
  <c r="Z665" i="34"/>
  <c r="Z664" i="34"/>
  <c r="Z663" i="34"/>
  <c r="Z662" i="34"/>
  <c r="Z661" i="34"/>
  <c r="Z660" i="34"/>
  <c r="Z659" i="34"/>
  <c r="Z658" i="34"/>
  <c r="Z657" i="34"/>
  <c r="Z656" i="34"/>
  <c r="Z655" i="34"/>
  <c r="Z654" i="34"/>
  <c r="Z653" i="34"/>
  <c r="Z652" i="34"/>
  <c r="Z651" i="34"/>
  <c r="Z650" i="34"/>
  <c r="Z649" i="34"/>
  <c r="Z648" i="34"/>
  <c r="Z647" i="34"/>
  <c r="Z646" i="34"/>
  <c r="Z645" i="34"/>
  <c r="Z644" i="34"/>
  <c r="Z643" i="34"/>
  <c r="Z642" i="34"/>
  <c r="Z641" i="34"/>
  <c r="Z640" i="34"/>
  <c r="Z639" i="34"/>
  <c r="Z638" i="34"/>
  <c r="Z637" i="34"/>
  <c r="Z636" i="34"/>
  <c r="Z635" i="34"/>
  <c r="Z634" i="34"/>
  <c r="Z633" i="34"/>
  <c r="Z632" i="34"/>
  <c r="Z631" i="34"/>
  <c r="Z630" i="34"/>
  <c r="Z629" i="34"/>
  <c r="Z628" i="34"/>
  <c r="Z593" i="34"/>
  <c r="Z592" i="34"/>
  <c r="Z591" i="34"/>
  <c r="Z590" i="34"/>
  <c r="Z589" i="34"/>
  <c r="Z588" i="34"/>
  <c r="Z587" i="34"/>
  <c r="Z586" i="34"/>
  <c r="Z585" i="34"/>
  <c r="Z584" i="34"/>
  <c r="Z583" i="34"/>
  <c r="Z582" i="34"/>
  <c r="Z581" i="34"/>
  <c r="Z580" i="34"/>
  <c r="Z579" i="34"/>
  <c r="Z578" i="34"/>
  <c r="Z577" i="34"/>
  <c r="Z576" i="34"/>
  <c r="Z575" i="34"/>
  <c r="Z574" i="34"/>
  <c r="Z573" i="34"/>
  <c r="Z572" i="34"/>
  <c r="Z571" i="34"/>
  <c r="Z570" i="34"/>
  <c r="Z569" i="34"/>
  <c r="Z568" i="34"/>
  <c r="Z567" i="34"/>
  <c r="Z566" i="34"/>
  <c r="Z565" i="34"/>
  <c r="Z564" i="34"/>
  <c r="Z563" i="34"/>
  <c r="Z562" i="34"/>
  <c r="Z561" i="34"/>
  <c r="Z560" i="34"/>
  <c r="Z559" i="34"/>
  <c r="Z558" i="34"/>
  <c r="Z557" i="34"/>
  <c r="Z556" i="34"/>
  <c r="Z555" i="34"/>
  <c r="Z554" i="34"/>
  <c r="Z553" i="34"/>
  <c r="Z552" i="34"/>
  <c r="Z551" i="34"/>
  <c r="Z550" i="34"/>
  <c r="Z549" i="34"/>
  <c r="Z548" i="34"/>
  <c r="Z547" i="34"/>
  <c r="Z546" i="34"/>
  <c r="Z545" i="34"/>
  <c r="Z544" i="34"/>
  <c r="Z543" i="34"/>
  <c r="Z542" i="34"/>
  <c r="Z541" i="34"/>
  <c r="Z540" i="34"/>
  <c r="Z539" i="34"/>
  <c r="Z538" i="34"/>
  <c r="Z537" i="34"/>
  <c r="Z536" i="34"/>
  <c r="Z535" i="34"/>
  <c r="Z534" i="34"/>
  <c r="Z533" i="34"/>
  <c r="Z532" i="34"/>
  <c r="Z531" i="34"/>
  <c r="Z530" i="34"/>
  <c r="Z529" i="34"/>
  <c r="Z528" i="34"/>
  <c r="Z527" i="34"/>
  <c r="Z526" i="34"/>
  <c r="Z525" i="34"/>
  <c r="Z524" i="34"/>
  <c r="Z523" i="34"/>
  <c r="Z522" i="34"/>
  <c r="Z521" i="34"/>
  <c r="Z520" i="34"/>
  <c r="Z519" i="34"/>
  <c r="Z518" i="34"/>
  <c r="Z517" i="34"/>
  <c r="Z516" i="34"/>
  <c r="Z515" i="34"/>
  <c r="Z514" i="34"/>
  <c r="Z513" i="34"/>
  <c r="Z512" i="34"/>
  <c r="Z511" i="34"/>
  <c r="Z510" i="34"/>
  <c r="Z509" i="34"/>
  <c r="Z508" i="34"/>
  <c r="Z507" i="34"/>
  <c r="Z506" i="34"/>
  <c r="Z505" i="34"/>
  <c r="Z504" i="34"/>
  <c r="Z471" i="34"/>
  <c r="Z470" i="34"/>
  <c r="Z469" i="34"/>
  <c r="Z468" i="34"/>
  <c r="Z467" i="34"/>
  <c r="Z466" i="34"/>
  <c r="Z465" i="34"/>
  <c r="Z464" i="34"/>
  <c r="Z463" i="34"/>
  <c r="Z462" i="34"/>
  <c r="Z461" i="34"/>
  <c r="Z460" i="34"/>
  <c r="Z459" i="34"/>
  <c r="Z458" i="34"/>
  <c r="Z457" i="34"/>
  <c r="Z456" i="34"/>
  <c r="Z455" i="34"/>
  <c r="Z454" i="34"/>
  <c r="Z453" i="34"/>
  <c r="Z452" i="34"/>
  <c r="Z451" i="34"/>
  <c r="Z450" i="34"/>
  <c r="Z449" i="34"/>
  <c r="Z448" i="34"/>
  <c r="Z447" i="34"/>
  <c r="Z446" i="34"/>
  <c r="Z445" i="34"/>
  <c r="Z444" i="34"/>
  <c r="Z443" i="34"/>
  <c r="Z442" i="34"/>
  <c r="Z441" i="34"/>
  <c r="Z440" i="34"/>
  <c r="Z439" i="34"/>
  <c r="Z438" i="34"/>
  <c r="Z437" i="34"/>
  <c r="Z436" i="34"/>
  <c r="Z435" i="34"/>
  <c r="Z434" i="34"/>
  <c r="Z433" i="34"/>
  <c r="Z432" i="34"/>
  <c r="Z431" i="34"/>
  <c r="Z430" i="34"/>
  <c r="Z429" i="34"/>
  <c r="Z428" i="34"/>
  <c r="Z427" i="34"/>
  <c r="Z426" i="34"/>
  <c r="Z425" i="34"/>
  <c r="Z424" i="34"/>
  <c r="Z423" i="34"/>
  <c r="Z422" i="34"/>
  <c r="Z421" i="34"/>
  <c r="Z420" i="34"/>
  <c r="Z419" i="34"/>
  <c r="Z418" i="34"/>
  <c r="Z417" i="34"/>
  <c r="Z416" i="34"/>
  <c r="Z415" i="34"/>
  <c r="Z414" i="34"/>
  <c r="Z413" i="34"/>
  <c r="Z412" i="34"/>
  <c r="Z411" i="34"/>
  <c r="Z410" i="34"/>
  <c r="Z409" i="34"/>
  <c r="Z408" i="34"/>
  <c r="Z407" i="34"/>
  <c r="Z406" i="34"/>
  <c r="Z405" i="34"/>
  <c r="Z404" i="34"/>
  <c r="Z403" i="34"/>
  <c r="Z402" i="34"/>
  <c r="Z401" i="34"/>
  <c r="Z400" i="34"/>
  <c r="Z399" i="34"/>
  <c r="Z398" i="34"/>
  <c r="Z397" i="34"/>
  <c r="Z396" i="34"/>
  <c r="Z395" i="34"/>
  <c r="Z394" i="34"/>
  <c r="Z393" i="34"/>
  <c r="Z392" i="34"/>
  <c r="Z391" i="34"/>
  <c r="Z390" i="34"/>
  <c r="Z389" i="34"/>
  <c r="Z388" i="34"/>
  <c r="Z387" i="34"/>
  <c r="Z386" i="34"/>
  <c r="Z385" i="34"/>
  <c r="Z384" i="34"/>
  <c r="Z383" i="34"/>
  <c r="Z382" i="34"/>
  <c r="Z346" i="34"/>
  <c r="Z345" i="34"/>
  <c r="Z344" i="34"/>
  <c r="Z343" i="34"/>
  <c r="Z342" i="34"/>
  <c r="Z341" i="34"/>
  <c r="Z340" i="34"/>
  <c r="Z339" i="34"/>
  <c r="Z338" i="34"/>
  <c r="Z337" i="34"/>
  <c r="Z336" i="34"/>
  <c r="Z335" i="34"/>
  <c r="Z334" i="34"/>
  <c r="Z333" i="34"/>
  <c r="Z332" i="34"/>
  <c r="Z331" i="34"/>
  <c r="Z330" i="34"/>
  <c r="Z329" i="34"/>
  <c r="Z328" i="34"/>
  <c r="Z327" i="34"/>
  <c r="Z326" i="34"/>
  <c r="Z325" i="34"/>
  <c r="Z324" i="34"/>
  <c r="Z323" i="34"/>
  <c r="Z322" i="34"/>
  <c r="Z321" i="34"/>
  <c r="Z320" i="34"/>
  <c r="Z319" i="34"/>
  <c r="Z318" i="34"/>
  <c r="Z317" i="34"/>
  <c r="Z316" i="34"/>
  <c r="Z315" i="34"/>
  <c r="Z314" i="34"/>
  <c r="Z313" i="34"/>
  <c r="Z312" i="34"/>
  <c r="Z311" i="34"/>
  <c r="Z310" i="34"/>
  <c r="Z309" i="34"/>
  <c r="Z308" i="34"/>
  <c r="Z307" i="34"/>
  <c r="Z306" i="34"/>
  <c r="Z305" i="34"/>
  <c r="Z304" i="34"/>
  <c r="Z303" i="34"/>
  <c r="Z302" i="34"/>
  <c r="Z301" i="34"/>
  <c r="Z300" i="34"/>
  <c r="Z299" i="34"/>
  <c r="Z298" i="34"/>
  <c r="Z297" i="34"/>
  <c r="Z296" i="34"/>
  <c r="Z295" i="34"/>
  <c r="Z294" i="34"/>
  <c r="Z293" i="34"/>
  <c r="Z292" i="34"/>
  <c r="Z291" i="34"/>
  <c r="Z290" i="34"/>
  <c r="Z289" i="34"/>
  <c r="Z288" i="34"/>
  <c r="Z287" i="34"/>
  <c r="Z286" i="34"/>
  <c r="Z285" i="34"/>
  <c r="Z284" i="34"/>
  <c r="Z283" i="34"/>
  <c r="Z282" i="34"/>
  <c r="Z281" i="34"/>
  <c r="Z280" i="34"/>
  <c r="Z279" i="34"/>
  <c r="Z278" i="34"/>
  <c r="Z277" i="34"/>
  <c r="Z276" i="34"/>
  <c r="Z275" i="34"/>
  <c r="Z274" i="34"/>
  <c r="Z273" i="34"/>
  <c r="Z272" i="34"/>
  <c r="Z271" i="34"/>
  <c r="Z270" i="34"/>
  <c r="Z269" i="34"/>
  <c r="Z268" i="34"/>
  <c r="Z267" i="34"/>
  <c r="Z266" i="34"/>
  <c r="Z265" i="34"/>
  <c r="Z264" i="34"/>
  <c r="Z263" i="34"/>
  <c r="Z262" i="34"/>
  <c r="Z261" i="34"/>
  <c r="Z260" i="34"/>
  <c r="Z259" i="34"/>
  <c r="Z258" i="34"/>
  <c r="Z257" i="34"/>
  <c r="Z221" i="34"/>
  <c r="Z220" i="34"/>
  <c r="Z219" i="34"/>
  <c r="Z218" i="34"/>
  <c r="Z217" i="34"/>
  <c r="Z216" i="34"/>
  <c r="Z215" i="34"/>
  <c r="Z214" i="34"/>
  <c r="Z213" i="34"/>
  <c r="Z212" i="34"/>
  <c r="Z211" i="34"/>
  <c r="Z210" i="34"/>
  <c r="Z209" i="34"/>
  <c r="Z208" i="34"/>
  <c r="Z207" i="34"/>
  <c r="Z206" i="34"/>
  <c r="Z205" i="34"/>
  <c r="Z204" i="34"/>
  <c r="Z203" i="34"/>
  <c r="Z202" i="34"/>
  <c r="Z201" i="34"/>
  <c r="Z200" i="34"/>
  <c r="Z199" i="34"/>
  <c r="Z198" i="34"/>
  <c r="Z197" i="34"/>
  <c r="Z196" i="34"/>
  <c r="Z195" i="34"/>
  <c r="Z194" i="34"/>
  <c r="Z193" i="34"/>
  <c r="Z192" i="34"/>
  <c r="Z191" i="34"/>
  <c r="Z190" i="34"/>
  <c r="Z189" i="34"/>
  <c r="Z188" i="34"/>
  <c r="Z187" i="34"/>
  <c r="Z186" i="34"/>
  <c r="Z185" i="34"/>
  <c r="Z184" i="34"/>
  <c r="Z183" i="34"/>
  <c r="Z182" i="34"/>
  <c r="Z181" i="34"/>
  <c r="Z180" i="34"/>
  <c r="Z179" i="34"/>
  <c r="Z178" i="34"/>
  <c r="Z177" i="34"/>
  <c r="Z176" i="34"/>
  <c r="Z175" i="34"/>
  <c r="Z174" i="34"/>
  <c r="Z173" i="34"/>
  <c r="Z172" i="34"/>
  <c r="Z171" i="34"/>
  <c r="Z170" i="34"/>
  <c r="Z169" i="34"/>
  <c r="Z168" i="34"/>
  <c r="Z167" i="34"/>
  <c r="Z166" i="34"/>
  <c r="Z165" i="34"/>
  <c r="Z164" i="34"/>
  <c r="Z163" i="34"/>
  <c r="Z162" i="34"/>
  <c r="Z161" i="34"/>
  <c r="Z160" i="34"/>
  <c r="Z159" i="34"/>
  <c r="Z158" i="34"/>
  <c r="Z157" i="34"/>
  <c r="Z156" i="34"/>
  <c r="Z155" i="34"/>
  <c r="Z154" i="34"/>
  <c r="Z153" i="34"/>
  <c r="Z152" i="34"/>
  <c r="Z151" i="34"/>
  <c r="Z150" i="34"/>
  <c r="Z149" i="34"/>
  <c r="Z148" i="34"/>
  <c r="Z147" i="34"/>
  <c r="Z146" i="34"/>
  <c r="Z145" i="34"/>
  <c r="Z144" i="34"/>
  <c r="Z143" i="34"/>
  <c r="Z142" i="34"/>
  <c r="Z141" i="34"/>
  <c r="Z140" i="34"/>
  <c r="Z139" i="34"/>
  <c r="Z138" i="34"/>
  <c r="Z137" i="34"/>
  <c r="Z136" i="34"/>
  <c r="Z135" i="34"/>
  <c r="Z134" i="34"/>
  <c r="Z133" i="34"/>
  <c r="Z132" i="34"/>
  <c r="Z106" i="34"/>
  <c r="Z105" i="34"/>
  <c r="Z104" i="34"/>
  <c r="Z103" i="34"/>
  <c r="Z102" i="34"/>
  <c r="Z101" i="34"/>
  <c r="Z100" i="34"/>
  <c r="Z99" i="34"/>
  <c r="Z98" i="34"/>
  <c r="Z97" i="34"/>
  <c r="Z96" i="34"/>
  <c r="Z95" i="34"/>
  <c r="Z94" i="34"/>
  <c r="Z93" i="34"/>
  <c r="Z92" i="34"/>
  <c r="Z91" i="34"/>
  <c r="Z90" i="34"/>
  <c r="Z89" i="34"/>
  <c r="Z88" i="34"/>
  <c r="Z87" i="34"/>
  <c r="Z86" i="34"/>
  <c r="Z85" i="34"/>
  <c r="Z84" i="34"/>
  <c r="Z83" i="34"/>
  <c r="Z82" i="34"/>
  <c r="Z81" i="34"/>
  <c r="Z80" i="34"/>
  <c r="Z79" i="34"/>
  <c r="Z78" i="34"/>
  <c r="Z77" i="34"/>
  <c r="Z76" i="34"/>
  <c r="Z75" i="34"/>
  <c r="Z74" i="34"/>
  <c r="Z73" i="34"/>
  <c r="Z72" i="34"/>
  <c r="Z71" i="34"/>
  <c r="Z70" i="34"/>
  <c r="Z69" i="34"/>
  <c r="Z68" i="34"/>
  <c r="Z67" i="34"/>
  <c r="Z66" i="34"/>
  <c r="Z65" i="34"/>
  <c r="Z64" i="34"/>
  <c r="Z63" i="34"/>
  <c r="Z62" i="34"/>
  <c r="Z61" i="34"/>
  <c r="Z60" i="34"/>
  <c r="Z59" i="34"/>
  <c r="Z58" i="34"/>
  <c r="Z57" i="34"/>
  <c r="Z56" i="34"/>
  <c r="Z55" i="34"/>
  <c r="Z54" i="34"/>
  <c r="Z53" i="34"/>
  <c r="Z52" i="34"/>
  <c r="Z51" i="34"/>
  <c r="Z50" i="34"/>
  <c r="Z49" i="34"/>
  <c r="Z48" i="34"/>
  <c r="Z47" i="34"/>
  <c r="Z46" i="34"/>
  <c r="Z45" i="34"/>
  <c r="Z44" i="34"/>
  <c r="Z43" i="34"/>
  <c r="Z42" i="34"/>
  <c r="Z41" i="34"/>
  <c r="Z40" i="34"/>
  <c r="Z39" i="34"/>
  <c r="Z38" i="34"/>
  <c r="Z37" i="34"/>
  <c r="Z36" i="34"/>
  <c r="Z35" i="34"/>
  <c r="Z34" i="34"/>
  <c r="Z33" i="34"/>
  <c r="Z32" i="34"/>
  <c r="Z31" i="34"/>
  <c r="Z30" i="34"/>
  <c r="Z29" i="34"/>
  <c r="Z28" i="34"/>
  <c r="Z27" i="34"/>
  <c r="Z26" i="34"/>
  <c r="Z25" i="34"/>
  <c r="Z24" i="34"/>
  <c r="Z23" i="34"/>
  <c r="Z22" i="34"/>
  <c r="Z21" i="34"/>
  <c r="Z20" i="34"/>
  <c r="Z19" i="34"/>
  <c r="Z18" i="34"/>
  <c r="Z17" i="34"/>
  <c r="Z965" i="31"/>
  <c r="Z964" i="31"/>
  <c r="Z963" i="31"/>
  <c r="Z962" i="31"/>
  <c r="Z961" i="31"/>
  <c r="Z960" i="31"/>
  <c r="Z959" i="31"/>
  <c r="Z958" i="31"/>
  <c r="Z957" i="31"/>
  <c r="Z956" i="31"/>
  <c r="Z955" i="31"/>
  <c r="Z954" i="31"/>
  <c r="Z953" i="31"/>
  <c r="Z952" i="31"/>
  <c r="Z951" i="31"/>
  <c r="Z950" i="31"/>
  <c r="Z949" i="31"/>
  <c r="Z948" i="31"/>
  <c r="Z947" i="31"/>
  <c r="Z946" i="31"/>
  <c r="Z945" i="31"/>
  <c r="Z944" i="31"/>
  <c r="Z943" i="31"/>
  <c r="Z942" i="31"/>
  <c r="Z941" i="31"/>
  <c r="Z940" i="31"/>
  <c r="Z939" i="31"/>
  <c r="Z938" i="31"/>
  <c r="Z937" i="31"/>
  <c r="Z936" i="31"/>
  <c r="Z935" i="31"/>
  <c r="Z934" i="31"/>
  <c r="Z933" i="31"/>
  <c r="Z932" i="31"/>
  <c r="Z931" i="31"/>
  <c r="Z930" i="31"/>
  <c r="Z929" i="31"/>
  <c r="Z928" i="31"/>
  <c r="Z927" i="31"/>
  <c r="Z926" i="31"/>
  <c r="Z925" i="31"/>
  <c r="Z924" i="31"/>
  <c r="Z923" i="31"/>
  <c r="Z922" i="31"/>
  <c r="Z921" i="31"/>
  <c r="Z920" i="31"/>
  <c r="Z919" i="31"/>
  <c r="Z918" i="31"/>
  <c r="Z917" i="31"/>
  <c r="Z916" i="31"/>
  <c r="Z915" i="31"/>
  <c r="Z914" i="31"/>
  <c r="Z913" i="31"/>
  <c r="Z912" i="31"/>
  <c r="Z911" i="31"/>
  <c r="Z910" i="31"/>
  <c r="Z909" i="31"/>
  <c r="Z908" i="31"/>
  <c r="Z907" i="31"/>
  <c r="Z906" i="31"/>
  <c r="Z905" i="31"/>
  <c r="Z904" i="31"/>
  <c r="Z903" i="31"/>
  <c r="Z902" i="31"/>
  <c r="Z901" i="31"/>
  <c r="Z900" i="31"/>
  <c r="Z899" i="31"/>
  <c r="Z898" i="31"/>
  <c r="Z897" i="31"/>
  <c r="Z896" i="31"/>
  <c r="Z895" i="31"/>
  <c r="Z894" i="31"/>
  <c r="Z893" i="31"/>
  <c r="Z892" i="31"/>
  <c r="Z891" i="31"/>
  <c r="Z890" i="31"/>
  <c r="Z889" i="31"/>
  <c r="Z888" i="31"/>
  <c r="Z887" i="31"/>
  <c r="Z886" i="31"/>
  <c r="Z885" i="31"/>
  <c r="Z884" i="31"/>
  <c r="Z883" i="31"/>
  <c r="Z882" i="31"/>
  <c r="Z881" i="31"/>
  <c r="Z880" i="31"/>
  <c r="Z879" i="31"/>
  <c r="Z878" i="31"/>
  <c r="Z877" i="31"/>
  <c r="Z876" i="31"/>
  <c r="Z843" i="31"/>
  <c r="Z842" i="31"/>
  <c r="Z841" i="31"/>
  <c r="Z840" i="31"/>
  <c r="Z839" i="31"/>
  <c r="Z838" i="31"/>
  <c r="Z837" i="31"/>
  <c r="Z836" i="31"/>
  <c r="Z835" i="31"/>
  <c r="Z834" i="31"/>
  <c r="Z833" i="31"/>
  <c r="Z832" i="31"/>
  <c r="Z831" i="31"/>
  <c r="Z830" i="31"/>
  <c r="Z829" i="31"/>
  <c r="Z828" i="31"/>
  <c r="Z827" i="31"/>
  <c r="Z826" i="31"/>
  <c r="Z825" i="31"/>
  <c r="Z824" i="31"/>
  <c r="Z823" i="31"/>
  <c r="Z822" i="31"/>
  <c r="Z821" i="31"/>
  <c r="Z820" i="31"/>
  <c r="Z819" i="31"/>
  <c r="Z818" i="31"/>
  <c r="Z817" i="31"/>
  <c r="Z816" i="31"/>
  <c r="Z815" i="31"/>
  <c r="Z814" i="31"/>
  <c r="Z813" i="31"/>
  <c r="Z812" i="31"/>
  <c r="Z811" i="31"/>
  <c r="Z810" i="31"/>
  <c r="Z809" i="31"/>
  <c r="Z808" i="31"/>
  <c r="Z807" i="31"/>
  <c r="Z806" i="31"/>
  <c r="Z805" i="31"/>
  <c r="Z804" i="31"/>
  <c r="Z803" i="31"/>
  <c r="Z802" i="31"/>
  <c r="Z801" i="31"/>
  <c r="Z800" i="31"/>
  <c r="Z799" i="31"/>
  <c r="Z798" i="31"/>
  <c r="Z797" i="31"/>
  <c r="Z796" i="31"/>
  <c r="Z795" i="31"/>
  <c r="Z794" i="31"/>
  <c r="Z793" i="31"/>
  <c r="Z792" i="31"/>
  <c r="Z791" i="31"/>
  <c r="Z790" i="31"/>
  <c r="Z789" i="31"/>
  <c r="Z788" i="31"/>
  <c r="Z787" i="31"/>
  <c r="Z786" i="31"/>
  <c r="Z785" i="31"/>
  <c r="Z784" i="31"/>
  <c r="Z783" i="31"/>
  <c r="Z782" i="31"/>
  <c r="Z781" i="31"/>
  <c r="Z780" i="31"/>
  <c r="Z779" i="31"/>
  <c r="Z778" i="31"/>
  <c r="Z777" i="31"/>
  <c r="Z776" i="31"/>
  <c r="Z775" i="31"/>
  <c r="Z774" i="31"/>
  <c r="Z773" i="31"/>
  <c r="Z772" i="31"/>
  <c r="Z771" i="31"/>
  <c r="Z770" i="31"/>
  <c r="Z769" i="31"/>
  <c r="Z768" i="31"/>
  <c r="Z767" i="31"/>
  <c r="Z766" i="31"/>
  <c r="Z765" i="31"/>
  <c r="Z764" i="31"/>
  <c r="Z763" i="31"/>
  <c r="Z762" i="31"/>
  <c r="Z761" i="31"/>
  <c r="Z760" i="31"/>
  <c r="Z759" i="31"/>
  <c r="Z758" i="31"/>
  <c r="Z757" i="31"/>
  <c r="Z756" i="31"/>
  <c r="Z755" i="31"/>
  <c r="Z754" i="31"/>
  <c r="Z717" i="31"/>
  <c r="Z716" i="31"/>
  <c r="Z715" i="31"/>
  <c r="Z714" i="31"/>
  <c r="Z713" i="31"/>
  <c r="Z712" i="31"/>
  <c r="Z711" i="31"/>
  <c r="Z710" i="31"/>
  <c r="Z709" i="31"/>
  <c r="Z708" i="31"/>
  <c r="Z707" i="31"/>
  <c r="Z706" i="31"/>
  <c r="Z705" i="31"/>
  <c r="Z704" i="31"/>
  <c r="Z703" i="31"/>
  <c r="Z702" i="31"/>
  <c r="Z701" i="31"/>
  <c r="Z700" i="31"/>
  <c r="Z699" i="31"/>
  <c r="Z698" i="31"/>
  <c r="Z697" i="31"/>
  <c r="Z696" i="31"/>
  <c r="Z695" i="31"/>
  <c r="Z694" i="31"/>
  <c r="Z693" i="31"/>
  <c r="Z692" i="31"/>
  <c r="Z691" i="31"/>
  <c r="Z690" i="31"/>
  <c r="Z689" i="31"/>
  <c r="Z688" i="31"/>
  <c r="Z687" i="31"/>
  <c r="Z686" i="31"/>
  <c r="Z685" i="31"/>
  <c r="Z684" i="31"/>
  <c r="Z683" i="31"/>
  <c r="Z682" i="31"/>
  <c r="Z681" i="31"/>
  <c r="Z680" i="31"/>
  <c r="Z679" i="31"/>
  <c r="Z678" i="31"/>
  <c r="Z677" i="31"/>
  <c r="Z676" i="31"/>
  <c r="Z675" i="31"/>
  <c r="Z674" i="31"/>
  <c r="Z673" i="31"/>
  <c r="Z672" i="31"/>
  <c r="Z671" i="31"/>
  <c r="Z670" i="31"/>
  <c r="Z669" i="31"/>
  <c r="Z668" i="31"/>
  <c r="Z667" i="31"/>
  <c r="Z666" i="31"/>
  <c r="Z665" i="31"/>
  <c r="Z664" i="31"/>
  <c r="Z663" i="31"/>
  <c r="Z662" i="31"/>
  <c r="Z661" i="31"/>
  <c r="Z660" i="31"/>
  <c r="Z659" i="31"/>
  <c r="Z658" i="31"/>
  <c r="Z657" i="31"/>
  <c r="Z656" i="31"/>
  <c r="Z655" i="31"/>
  <c r="Z654" i="31"/>
  <c r="Z653" i="31"/>
  <c r="Z652" i="31"/>
  <c r="Z651" i="31"/>
  <c r="Z650" i="31"/>
  <c r="Z649" i="31"/>
  <c r="Z648" i="31"/>
  <c r="Z647" i="31"/>
  <c r="Z646" i="31"/>
  <c r="Z645" i="31"/>
  <c r="Z644" i="31"/>
  <c r="Z643" i="31"/>
  <c r="Z642" i="31"/>
  <c r="Z641" i="31"/>
  <c r="Z640" i="31"/>
  <c r="Z639" i="31"/>
  <c r="Z638" i="31"/>
  <c r="Z637" i="31"/>
  <c r="Z636" i="31"/>
  <c r="Z635" i="31"/>
  <c r="Z634" i="31"/>
  <c r="Z633" i="31"/>
  <c r="Z632" i="31"/>
  <c r="Z631" i="31"/>
  <c r="Z630" i="31"/>
  <c r="Z629" i="31"/>
  <c r="Z628" i="31"/>
  <c r="Z620" i="31"/>
  <c r="Z619" i="31"/>
  <c r="Z618" i="31"/>
  <c r="Z617" i="31"/>
  <c r="Z616" i="31"/>
  <c r="Z615" i="31"/>
  <c r="Z614" i="31"/>
  <c r="Z613" i="31"/>
  <c r="Z612" i="31"/>
  <c r="Z611" i="31"/>
  <c r="Z610" i="31"/>
  <c r="Z609" i="31"/>
  <c r="Z608" i="31"/>
  <c r="Z607" i="31"/>
  <c r="Z606" i="31"/>
  <c r="Z605" i="31"/>
  <c r="Z604" i="31"/>
  <c r="Z603" i="31"/>
  <c r="Z602" i="31"/>
  <c r="Z601" i="31"/>
  <c r="Z600" i="31"/>
  <c r="Z599" i="31"/>
  <c r="Z598" i="31"/>
  <c r="Z597" i="31"/>
  <c r="Z596" i="31"/>
  <c r="Z595" i="31"/>
  <c r="Z594" i="31"/>
  <c r="Z593" i="31"/>
  <c r="Z592" i="31"/>
  <c r="Z591" i="31"/>
  <c r="Z590" i="31"/>
  <c r="Z589" i="31"/>
  <c r="Z588" i="31"/>
  <c r="Z587" i="31"/>
  <c r="Z586" i="31"/>
  <c r="Z585" i="31"/>
  <c r="Z584" i="31"/>
  <c r="Z583" i="31"/>
  <c r="Z582" i="31"/>
  <c r="Z581" i="31"/>
  <c r="Z580" i="31"/>
  <c r="Z579" i="31"/>
  <c r="Z578" i="31"/>
  <c r="Z577" i="31"/>
  <c r="Z576" i="31"/>
  <c r="Z575" i="31"/>
  <c r="Z574" i="31"/>
  <c r="Z573" i="31"/>
  <c r="Z572" i="31"/>
  <c r="Z571" i="31"/>
  <c r="Z570" i="31"/>
  <c r="Z569" i="31"/>
  <c r="Z568" i="31"/>
  <c r="Z567" i="31"/>
  <c r="Z566" i="31"/>
  <c r="Z565" i="31"/>
  <c r="Z564" i="31"/>
  <c r="Z563" i="31"/>
  <c r="Z562" i="31"/>
  <c r="Z561" i="31"/>
  <c r="Z560" i="31"/>
  <c r="Z559" i="31"/>
  <c r="Z558" i="31"/>
  <c r="Z557" i="31"/>
  <c r="Z556" i="31"/>
  <c r="Z555" i="31"/>
  <c r="Z554" i="31"/>
  <c r="Z553" i="31"/>
  <c r="Z552" i="31"/>
  <c r="Z551" i="31"/>
  <c r="Z550" i="31"/>
  <c r="Z549" i="31"/>
  <c r="Z548" i="31"/>
  <c r="Z547" i="31"/>
  <c r="Z546" i="31"/>
  <c r="Z545" i="31"/>
  <c r="Z544" i="31"/>
  <c r="Z543" i="31"/>
  <c r="Z542" i="31"/>
  <c r="Z541" i="31"/>
  <c r="Z540" i="31"/>
  <c r="Z539" i="31"/>
  <c r="Z538" i="31"/>
  <c r="Z537" i="31"/>
  <c r="Z536" i="31"/>
  <c r="Z535" i="31"/>
  <c r="Z534" i="31"/>
  <c r="Z533" i="31"/>
  <c r="Z532" i="31"/>
  <c r="Z531" i="31"/>
  <c r="Z530" i="31"/>
  <c r="Z529" i="31"/>
  <c r="Z528" i="31"/>
  <c r="Z527" i="31"/>
  <c r="Z526" i="31"/>
  <c r="Z525" i="31"/>
  <c r="Z524" i="31"/>
  <c r="Z523" i="31"/>
  <c r="Z522" i="31"/>
  <c r="Z521" i="31"/>
  <c r="Z520" i="31"/>
  <c r="Z519" i="31"/>
  <c r="Z518" i="31"/>
  <c r="Z517" i="31"/>
  <c r="Z516" i="31"/>
  <c r="Z515" i="31"/>
  <c r="Z514" i="31"/>
  <c r="Z513" i="31"/>
  <c r="Z512" i="31"/>
  <c r="Z511" i="31"/>
  <c r="Z510" i="31"/>
  <c r="Z509" i="31"/>
  <c r="Z508" i="31"/>
  <c r="Z507" i="31"/>
  <c r="Z506" i="31"/>
  <c r="Z505" i="31"/>
  <c r="Z504" i="31"/>
  <c r="Z503" i="31"/>
  <c r="Z502" i="31"/>
  <c r="O377" i="31"/>
  <c r="O378" i="31" s="1"/>
  <c r="O379" i="31" s="1"/>
  <c r="O501" i="31"/>
  <c r="O502" i="31" s="1"/>
  <c r="Z468" i="31"/>
  <c r="Z467" i="31"/>
  <c r="Z466" i="31"/>
  <c r="Z465" i="31"/>
  <c r="Z464" i="31"/>
  <c r="Z463" i="31"/>
  <c r="Z462" i="31"/>
  <c r="Z461" i="31"/>
  <c r="Z460" i="31"/>
  <c r="Z459" i="31"/>
  <c r="Z458" i="31"/>
  <c r="Z457" i="31"/>
  <c r="Z456" i="31"/>
  <c r="Z455" i="31"/>
  <c r="Z454" i="31"/>
  <c r="Z453" i="31"/>
  <c r="Z452" i="31"/>
  <c r="Z451" i="31"/>
  <c r="Z450" i="31"/>
  <c r="Z449" i="31"/>
  <c r="Z448" i="31"/>
  <c r="Z447" i="31"/>
  <c r="Z446" i="31"/>
  <c r="Z445" i="31"/>
  <c r="Z444" i="31"/>
  <c r="Z443" i="31"/>
  <c r="Z442" i="31"/>
  <c r="Z441" i="31"/>
  <c r="Z440" i="31"/>
  <c r="Z439" i="31"/>
  <c r="Z438" i="31"/>
  <c r="Z437" i="31"/>
  <c r="Z436" i="31"/>
  <c r="Z435" i="31"/>
  <c r="Z434" i="31"/>
  <c r="Z433" i="31"/>
  <c r="Z432" i="31"/>
  <c r="Z431" i="31"/>
  <c r="Z430" i="31"/>
  <c r="Z429" i="31"/>
  <c r="Z428" i="31"/>
  <c r="Z427" i="31"/>
  <c r="Z426" i="31"/>
  <c r="Z425" i="31"/>
  <c r="Z424" i="31"/>
  <c r="Z423" i="31"/>
  <c r="Z422" i="31"/>
  <c r="Z421" i="31"/>
  <c r="Z420" i="31"/>
  <c r="Z419" i="31"/>
  <c r="Z418" i="31"/>
  <c r="Z417" i="31"/>
  <c r="Z416" i="31"/>
  <c r="Z415" i="31"/>
  <c r="Z414" i="31"/>
  <c r="Z413" i="31"/>
  <c r="Z412" i="31"/>
  <c r="Z411" i="31"/>
  <c r="Z410" i="31"/>
  <c r="Z409" i="31"/>
  <c r="Z408" i="31"/>
  <c r="Z407" i="31"/>
  <c r="Z406" i="31"/>
  <c r="Z405" i="31"/>
  <c r="Z404" i="31"/>
  <c r="Z403" i="31"/>
  <c r="Z402" i="31"/>
  <c r="Z401" i="31"/>
  <c r="Z400" i="31"/>
  <c r="Z399" i="31"/>
  <c r="Z398" i="31"/>
  <c r="Z397" i="31"/>
  <c r="Z396" i="31"/>
  <c r="Z395" i="31"/>
  <c r="Z394" i="31"/>
  <c r="Z393" i="31"/>
  <c r="Z392" i="31"/>
  <c r="Z391" i="31"/>
  <c r="Z390" i="31"/>
  <c r="Z389" i="31"/>
  <c r="Z388" i="31"/>
  <c r="Z387" i="31"/>
  <c r="Z386" i="31"/>
  <c r="Z385" i="31"/>
  <c r="Z384" i="31"/>
  <c r="Z383" i="31"/>
  <c r="Z382" i="31"/>
  <c r="Z381" i="31"/>
  <c r="Z380" i="31"/>
  <c r="Z379" i="31"/>
  <c r="Z345" i="31"/>
  <c r="Z344" i="31"/>
  <c r="Z343" i="31"/>
  <c r="Z342" i="31"/>
  <c r="Z341" i="31"/>
  <c r="Z340" i="31"/>
  <c r="Z339" i="31"/>
  <c r="Z338" i="31"/>
  <c r="Z337" i="31"/>
  <c r="Z336" i="31"/>
  <c r="Z335" i="31"/>
  <c r="Z334" i="31"/>
  <c r="Z333" i="31"/>
  <c r="Z332" i="31"/>
  <c r="Z331" i="31"/>
  <c r="Z330" i="31"/>
  <c r="Z329" i="31"/>
  <c r="Z328" i="31"/>
  <c r="Z327" i="31"/>
  <c r="Z326" i="31"/>
  <c r="Z325" i="31"/>
  <c r="Z324" i="31"/>
  <c r="Z323" i="31"/>
  <c r="Z322" i="31"/>
  <c r="Z321" i="31"/>
  <c r="Z320" i="31"/>
  <c r="Z319" i="31"/>
  <c r="Z318" i="31"/>
  <c r="Z317" i="31"/>
  <c r="Z316" i="31"/>
  <c r="Z315" i="31"/>
  <c r="Z314" i="31"/>
  <c r="Z313" i="31"/>
  <c r="Z312" i="31"/>
  <c r="Z311" i="31"/>
  <c r="Z310" i="31"/>
  <c r="Z309" i="31"/>
  <c r="Z308" i="31"/>
  <c r="Z307" i="31"/>
  <c r="Z306" i="31"/>
  <c r="Z305" i="31"/>
  <c r="Z304" i="31"/>
  <c r="Z303" i="31"/>
  <c r="Z302" i="31"/>
  <c r="Z301" i="31"/>
  <c r="Z300" i="31"/>
  <c r="Z299" i="31"/>
  <c r="Z298" i="31"/>
  <c r="Z297" i="31"/>
  <c r="Z296" i="31"/>
  <c r="Z295" i="31"/>
  <c r="Z294" i="31"/>
  <c r="Z293" i="31"/>
  <c r="Z292" i="31"/>
  <c r="Z291" i="31"/>
  <c r="Z290" i="31"/>
  <c r="Z289" i="31"/>
  <c r="Z288" i="31"/>
  <c r="Z287" i="31"/>
  <c r="Z286" i="31"/>
  <c r="Z285" i="31"/>
  <c r="Z284" i="31"/>
  <c r="Z283" i="31"/>
  <c r="Z282" i="31"/>
  <c r="Z281" i="31"/>
  <c r="Z280" i="31"/>
  <c r="Z279" i="31"/>
  <c r="Z278" i="31"/>
  <c r="Z277" i="31"/>
  <c r="Z276" i="31"/>
  <c r="Z275" i="31"/>
  <c r="Z274" i="31"/>
  <c r="Z273" i="31"/>
  <c r="Z272" i="31"/>
  <c r="Z271" i="31"/>
  <c r="Z270" i="31"/>
  <c r="Z269" i="31"/>
  <c r="Z268" i="31"/>
  <c r="Z267" i="31"/>
  <c r="Z266" i="31"/>
  <c r="Z265" i="31"/>
  <c r="Z264" i="31"/>
  <c r="Z263" i="31"/>
  <c r="Z262" i="31"/>
  <c r="Z261" i="31"/>
  <c r="Z260" i="31"/>
  <c r="Z259" i="31"/>
  <c r="Z258" i="31"/>
  <c r="Z257" i="31"/>
  <c r="Z256" i="31"/>
  <c r="Z222" i="31"/>
  <c r="Z221" i="31"/>
  <c r="Z220" i="31"/>
  <c r="Z219" i="31"/>
  <c r="Z218" i="31"/>
  <c r="Z217" i="31"/>
  <c r="Z216" i="31"/>
  <c r="Z215" i="31"/>
  <c r="Z214" i="31"/>
  <c r="Z213" i="31"/>
  <c r="Z212" i="31"/>
  <c r="Z211" i="31"/>
  <c r="Z210" i="31"/>
  <c r="Z209" i="31"/>
  <c r="Z208" i="31"/>
  <c r="Z207" i="31"/>
  <c r="Z206" i="31"/>
  <c r="Z205" i="31"/>
  <c r="Z204" i="31"/>
  <c r="Z203" i="31"/>
  <c r="Z202" i="31"/>
  <c r="Z201" i="31"/>
  <c r="Z200" i="31"/>
  <c r="Z199" i="31"/>
  <c r="Z198" i="31"/>
  <c r="Z197" i="31"/>
  <c r="Z196" i="31"/>
  <c r="Z195" i="31"/>
  <c r="Z194" i="31"/>
  <c r="Z193" i="31"/>
  <c r="Z192" i="31"/>
  <c r="Z191" i="31"/>
  <c r="Z190" i="31"/>
  <c r="Z189" i="31"/>
  <c r="Z188" i="31"/>
  <c r="Z187" i="31"/>
  <c r="Z186" i="31"/>
  <c r="Z185" i="31"/>
  <c r="Z184" i="31"/>
  <c r="Z183" i="31"/>
  <c r="Z182" i="31"/>
  <c r="Z181" i="31"/>
  <c r="Z180" i="31"/>
  <c r="Z179" i="31"/>
  <c r="Z178" i="31"/>
  <c r="Z177" i="31"/>
  <c r="Z176" i="31"/>
  <c r="Z175" i="31"/>
  <c r="Z174" i="31"/>
  <c r="Z173" i="31"/>
  <c r="Z172" i="31"/>
  <c r="Z171" i="31"/>
  <c r="Z170" i="31"/>
  <c r="Z169" i="31"/>
  <c r="Z168" i="31"/>
  <c r="Z167" i="31"/>
  <c r="Z166" i="31"/>
  <c r="Z165" i="31"/>
  <c r="Z164" i="31"/>
  <c r="Z163" i="31"/>
  <c r="Z162" i="31"/>
  <c r="Z161" i="31"/>
  <c r="Z160" i="31"/>
  <c r="Z159" i="31"/>
  <c r="Z158" i="31"/>
  <c r="Z157" i="31"/>
  <c r="Z156" i="31"/>
  <c r="Z155" i="31"/>
  <c r="Z154" i="31"/>
  <c r="Z153" i="31"/>
  <c r="Z152" i="31"/>
  <c r="Z151" i="31"/>
  <c r="Z150" i="31"/>
  <c r="Z149" i="31"/>
  <c r="Z148" i="31"/>
  <c r="Z147" i="31"/>
  <c r="Z146" i="31"/>
  <c r="Z145" i="31"/>
  <c r="Z144" i="31"/>
  <c r="Z143" i="31"/>
  <c r="Z142" i="31"/>
  <c r="Z141" i="31"/>
  <c r="Z140" i="31"/>
  <c r="Z139" i="31"/>
  <c r="Z138" i="31"/>
  <c r="Z137" i="31"/>
  <c r="Z136" i="31"/>
  <c r="Z135" i="31"/>
  <c r="Z134" i="31"/>
  <c r="Z133" i="31"/>
  <c r="Z105" i="31"/>
  <c r="Z104" i="31"/>
  <c r="Z103" i="31"/>
  <c r="Z102" i="31"/>
  <c r="Z101" i="31"/>
  <c r="Z100" i="31"/>
  <c r="Z99" i="31"/>
  <c r="Z98" i="31"/>
  <c r="Z97" i="31"/>
  <c r="Z96" i="31"/>
  <c r="Z95" i="31"/>
  <c r="Z94" i="31"/>
  <c r="Z93" i="31"/>
  <c r="Z92" i="31"/>
  <c r="Z91" i="31"/>
  <c r="Z90" i="31"/>
  <c r="Z89" i="31"/>
  <c r="Z88" i="31"/>
  <c r="Z87" i="31"/>
  <c r="Z86" i="31"/>
  <c r="Z85" i="31"/>
  <c r="Z84" i="31"/>
  <c r="Z83" i="31"/>
  <c r="Z82" i="31"/>
  <c r="Z81" i="31"/>
  <c r="Z80" i="31"/>
  <c r="Z79" i="31"/>
  <c r="Z78" i="31"/>
  <c r="Z77" i="31"/>
  <c r="Z76" i="31"/>
  <c r="Z75" i="31"/>
  <c r="Z74" i="31"/>
  <c r="Z73" i="31"/>
  <c r="Z72" i="31"/>
  <c r="Z71" i="31"/>
  <c r="Z70" i="31"/>
  <c r="Z69" i="31"/>
  <c r="Z68" i="31"/>
  <c r="Z67" i="31"/>
  <c r="Z66" i="31"/>
  <c r="Z65" i="31"/>
  <c r="Z64" i="31"/>
  <c r="Z63" i="31"/>
  <c r="Z62" i="31"/>
  <c r="Z61" i="31"/>
  <c r="Z60" i="31"/>
  <c r="Z59" i="31"/>
  <c r="Z58" i="31"/>
  <c r="Z57" i="31"/>
  <c r="Z56" i="31"/>
  <c r="Z55" i="31"/>
  <c r="Z54" i="31"/>
  <c r="Z53" i="31"/>
  <c r="Z52" i="31"/>
  <c r="Z51" i="31"/>
  <c r="Z50" i="31"/>
  <c r="Z49" i="31"/>
  <c r="Z48" i="31"/>
  <c r="Z47" i="31"/>
  <c r="Z46" i="31"/>
  <c r="Z45" i="31"/>
  <c r="Z44" i="31"/>
  <c r="Z43" i="31"/>
  <c r="Z42" i="31"/>
  <c r="Z41" i="31"/>
  <c r="Z40" i="31"/>
  <c r="Z39" i="31"/>
  <c r="Z38" i="31"/>
  <c r="Z37" i="31"/>
  <c r="Z36" i="31"/>
  <c r="Z35" i="31"/>
  <c r="Z34" i="31"/>
  <c r="Z33" i="31"/>
  <c r="Z32" i="31"/>
  <c r="Z31" i="31"/>
  <c r="Z30" i="31"/>
  <c r="Z29" i="31"/>
  <c r="Z28" i="31"/>
  <c r="Z27" i="31"/>
  <c r="Z26" i="31"/>
  <c r="Z25" i="31"/>
  <c r="Z24" i="31"/>
  <c r="Z23" i="31"/>
  <c r="Z22" i="31"/>
  <c r="Z21" i="31"/>
  <c r="Z20" i="31"/>
  <c r="Z19" i="31"/>
  <c r="Z18" i="31"/>
  <c r="Z17" i="31"/>
  <c r="Z16" i="31"/>
  <c r="Z992" i="30"/>
  <c r="Z991" i="30"/>
  <c r="Z990" i="30"/>
  <c r="Z989" i="30"/>
  <c r="Z988" i="30"/>
  <c r="Z987" i="30"/>
  <c r="Z986" i="30"/>
  <c r="Z985" i="30"/>
  <c r="Z984" i="30"/>
  <c r="Z983" i="30"/>
  <c r="Z982" i="30"/>
  <c r="Z981" i="30"/>
  <c r="Z980" i="30"/>
  <c r="Z979" i="30"/>
  <c r="Z978" i="30"/>
  <c r="Z977" i="30"/>
  <c r="Z976" i="30"/>
  <c r="Z975" i="30"/>
  <c r="Z974" i="30"/>
  <c r="Z973" i="30"/>
  <c r="Z972" i="30"/>
  <c r="Z971" i="30"/>
  <c r="Z970" i="30"/>
  <c r="Z969" i="30"/>
  <c r="Z968" i="30"/>
  <c r="Z967" i="30"/>
  <c r="Z966" i="30"/>
  <c r="Z965" i="30"/>
  <c r="Z964" i="30"/>
  <c r="Z963" i="30"/>
  <c r="Z962" i="30"/>
  <c r="Z961" i="30"/>
  <c r="Z960" i="30"/>
  <c r="Z959" i="30"/>
  <c r="Z958" i="30"/>
  <c r="Z957" i="30"/>
  <c r="Z956" i="30"/>
  <c r="Z955" i="30"/>
  <c r="Z954" i="30"/>
  <c r="Z953" i="30"/>
  <c r="Z952" i="30"/>
  <c r="Z951" i="30"/>
  <c r="Z950" i="30"/>
  <c r="Z949" i="30"/>
  <c r="Z948" i="30"/>
  <c r="Z947" i="30"/>
  <c r="Z946" i="30"/>
  <c r="Z945" i="30"/>
  <c r="Z944" i="30"/>
  <c r="Z943" i="30"/>
  <c r="Z942" i="30"/>
  <c r="Z941" i="30"/>
  <c r="Z940" i="30"/>
  <c r="Z939" i="30"/>
  <c r="Z938" i="30"/>
  <c r="Z937" i="30"/>
  <c r="Z936" i="30"/>
  <c r="Z935" i="30"/>
  <c r="Z934" i="30"/>
  <c r="Z933" i="30"/>
  <c r="Z932" i="30"/>
  <c r="Z931" i="30"/>
  <c r="Z930" i="30"/>
  <c r="Z929" i="30"/>
  <c r="Z928" i="30"/>
  <c r="Z927" i="30"/>
  <c r="Z926" i="30"/>
  <c r="Z925" i="30"/>
  <c r="Z924" i="30"/>
  <c r="Z923" i="30"/>
  <c r="Z922" i="30"/>
  <c r="Z921" i="30"/>
  <c r="Z920" i="30"/>
  <c r="Z919" i="30"/>
  <c r="Z918" i="30"/>
  <c r="Z917" i="30"/>
  <c r="Z916" i="30"/>
  <c r="Z915" i="30"/>
  <c r="Z914" i="30"/>
  <c r="Z913" i="30"/>
  <c r="Z912" i="30"/>
  <c r="Z911" i="30"/>
  <c r="Z910" i="30"/>
  <c r="Z909" i="30"/>
  <c r="Z908" i="30"/>
  <c r="Z907" i="30"/>
  <c r="Z906" i="30"/>
  <c r="Z905" i="30"/>
  <c r="Z904" i="30"/>
  <c r="Z903" i="30"/>
  <c r="Z902" i="30"/>
  <c r="Z901" i="30"/>
  <c r="Z900" i="30"/>
  <c r="Z899" i="30"/>
  <c r="Z898" i="30"/>
  <c r="Z897" i="30"/>
  <c r="Z896" i="30"/>
  <c r="Z895" i="30"/>
  <c r="Z894" i="30"/>
  <c r="Z893" i="30"/>
  <c r="Z892" i="30"/>
  <c r="Z891" i="30"/>
  <c r="Z890" i="30"/>
  <c r="Z889" i="30"/>
  <c r="Z888" i="30"/>
  <c r="Z887" i="30"/>
  <c r="Z886" i="30"/>
  <c r="Z885" i="30"/>
  <c r="Z884" i="30"/>
  <c r="Z883" i="30"/>
  <c r="Z882" i="30"/>
  <c r="Z881" i="30"/>
  <c r="Z880" i="30"/>
  <c r="Z879" i="30"/>
  <c r="Z878" i="30"/>
  <c r="Z877" i="30"/>
  <c r="Z876" i="30"/>
  <c r="Z875" i="30"/>
  <c r="Z868" i="30"/>
  <c r="Z867" i="30"/>
  <c r="Z866" i="30"/>
  <c r="Z865" i="30"/>
  <c r="Z864" i="30"/>
  <c r="Z863" i="30"/>
  <c r="Z862" i="30"/>
  <c r="Z861" i="30"/>
  <c r="Z860" i="30"/>
  <c r="Z859" i="30"/>
  <c r="Z858" i="30"/>
  <c r="Z857" i="30"/>
  <c r="Z856" i="30"/>
  <c r="Z855" i="30"/>
  <c r="Z854" i="30"/>
  <c r="Z853" i="30"/>
  <c r="Z852" i="30"/>
  <c r="Z851" i="30"/>
  <c r="Z850" i="30"/>
  <c r="Z849" i="30"/>
  <c r="Z848" i="30"/>
  <c r="Z847" i="30"/>
  <c r="Z846" i="30"/>
  <c r="Z845" i="30"/>
  <c r="Z844" i="30"/>
  <c r="Z843" i="30"/>
  <c r="Z842" i="30"/>
  <c r="Z841" i="30"/>
  <c r="Z840" i="30"/>
  <c r="Z839" i="30"/>
  <c r="Z838" i="30"/>
  <c r="Z837" i="30"/>
  <c r="Z836" i="30"/>
  <c r="Z835" i="30"/>
  <c r="Z834" i="30"/>
  <c r="Z833" i="30"/>
  <c r="Z832" i="30"/>
  <c r="Z831" i="30"/>
  <c r="Z830" i="30"/>
  <c r="Z829" i="30"/>
  <c r="Z828" i="30"/>
  <c r="Z827" i="30"/>
  <c r="Z826" i="30"/>
  <c r="Z825" i="30"/>
  <c r="Z824" i="30"/>
  <c r="Z823" i="30"/>
  <c r="Z822" i="30"/>
  <c r="Z821" i="30"/>
  <c r="Z820" i="30"/>
  <c r="Z819" i="30"/>
  <c r="Z818" i="30"/>
  <c r="Z817" i="30"/>
  <c r="Z816" i="30"/>
  <c r="Z815" i="30"/>
  <c r="Z814" i="30"/>
  <c r="Z813" i="30"/>
  <c r="Z812" i="30"/>
  <c r="Z811" i="30"/>
  <c r="Z810" i="30"/>
  <c r="Z809" i="30"/>
  <c r="Z808" i="30"/>
  <c r="Z807" i="30"/>
  <c r="Z806" i="30"/>
  <c r="Z805" i="30"/>
  <c r="Z804" i="30"/>
  <c r="Z803" i="30"/>
  <c r="Z802" i="30"/>
  <c r="Z801" i="30"/>
  <c r="Z800" i="30"/>
  <c r="Z799" i="30"/>
  <c r="Z798" i="30"/>
  <c r="Z797" i="30"/>
  <c r="Z796" i="30"/>
  <c r="Z795" i="30"/>
  <c r="Z794" i="30"/>
  <c r="Z793" i="30"/>
  <c r="Z792" i="30"/>
  <c r="Z791" i="30"/>
  <c r="Z790" i="30"/>
  <c r="Z789" i="30"/>
  <c r="Z788" i="30"/>
  <c r="Z787" i="30"/>
  <c r="Z786" i="30"/>
  <c r="Z785" i="30"/>
  <c r="Z784" i="30"/>
  <c r="Z783" i="30"/>
  <c r="Z782" i="30"/>
  <c r="Z781" i="30"/>
  <c r="Z780" i="30"/>
  <c r="Z779" i="30"/>
  <c r="Z778" i="30"/>
  <c r="Z777" i="30"/>
  <c r="Z776" i="30"/>
  <c r="Z775" i="30"/>
  <c r="Z774" i="30"/>
  <c r="Z773" i="30"/>
  <c r="Z772" i="30"/>
  <c r="Z771" i="30"/>
  <c r="Z770" i="30"/>
  <c r="Z769" i="30"/>
  <c r="Z768" i="30"/>
  <c r="Z767" i="30"/>
  <c r="Z766" i="30"/>
  <c r="Z765" i="30"/>
  <c r="Z764" i="30"/>
  <c r="Z763" i="30"/>
  <c r="Z762" i="30"/>
  <c r="Z761" i="30"/>
  <c r="Z760" i="30"/>
  <c r="Z759" i="30"/>
  <c r="Z758" i="30"/>
  <c r="Z757" i="30"/>
  <c r="Z756" i="30"/>
  <c r="Z755" i="30"/>
  <c r="Z754" i="30"/>
  <c r="Z753" i="30"/>
  <c r="Z752" i="30"/>
  <c r="Z751" i="30"/>
  <c r="Z744" i="30"/>
  <c r="Z743" i="30"/>
  <c r="Z742" i="30"/>
  <c r="Z741" i="30"/>
  <c r="Z740" i="30"/>
  <c r="Z739" i="30"/>
  <c r="Z738" i="30"/>
  <c r="Z737" i="30"/>
  <c r="Z736" i="30"/>
  <c r="Z735" i="30"/>
  <c r="Z734" i="30"/>
  <c r="Z733" i="30"/>
  <c r="Z732" i="30"/>
  <c r="Z731" i="30"/>
  <c r="Z730" i="30"/>
  <c r="Z729" i="30"/>
  <c r="Z728" i="30"/>
  <c r="Z727" i="30"/>
  <c r="Z726" i="30"/>
  <c r="Z725" i="30"/>
  <c r="Z724" i="30"/>
  <c r="Z723" i="30"/>
  <c r="Z722" i="30"/>
  <c r="Z721" i="30"/>
  <c r="Z720" i="30"/>
  <c r="Z719" i="30"/>
  <c r="Z718" i="30"/>
  <c r="Z717" i="30"/>
  <c r="Z716" i="30"/>
  <c r="Z715" i="30"/>
  <c r="Z714" i="30"/>
  <c r="Z713" i="30"/>
  <c r="Z712" i="30"/>
  <c r="Z711" i="30"/>
  <c r="Z710" i="30"/>
  <c r="Z709" i="30"/>
  <c r="Z708" i="30"/>
  <c r="Z707" i="30"/>
  <c r="Z706" i="30"/>
  <c r="Z705" i="30"/>
  <c r="Z704" i="30"/>
  <c r="Z703" i="30"/>
  <c r="Z702" i="30"/>
  <c r="Z701" i="30"/>
  <c r="Z700" i="30"/>
  <c r="Z699" i="30"/>
  <c r="Z698" i="30"/>
  <c r="Z697" i="30"/>
  <c r="Z696" i="30"/>
  <c r="Z695" i="30"/>
  <c r="Z694" i="30"/>
  <c r="Z693" i="30"/>
  <c r="Z692" i="30"/>
  <c r="Z691" i="30"/>
  <c r="Z690" i="30"/>
  <c r="Z689" i="30"/>
  <c r="Z688" i="30"/>
  <c r="Z687" i="30"/>
  <c r="Z686" i="30"/>
  <c r="Z685" i="30"/>
  <c r="Z684" i="30"/>
  <c r="Z683" i="30"/>
  <c r="Z682" i="30"/>
  <c r="Z681" i="30"/>
  <c r="Z680" i="30"/>
  <c r="Z679" i="30"/>
  <c r="Z678" i="30"/>
  <c r="Z677" i="30"/>
  <c r="Z676" i="30"/>
  <c r="Z675" i="30"/>
  <c r="Z674" i="30"/>
  <c r="Z673" i="30"/>
  <c r="Z672" i="30"/>
  <c r="Z671" i="30"/>
  <c r="Z670" i="30"/>
  <c r="Z669" i="30"/>
  <c r="Z668" i="30"/>
  <c r="Z667" i="30"/>
  <c r="Z666" i="30"/>
  <c r="Z665" i="30"/>
  <c r="Z664" i="30"/>
  <c r="Z663" i="30"/>
  <c r="Z662" i="30"/>
  <c r="Z661" i="30"/>
  <c r="Z660" i="30"/>
  <c r="Z659" i="30"/>
  <c r="Z658" i="30"/>
  <c r="Z657" i="30"/>
  <c r="Z656" i="30"/>
  <c r="Z655" i="30"/>
  <c r="Z654" i="30"/>
  <c r="Z653" i="30"/>
  <c r="Z652" i="30"/>
  <c r="Z651" i="30"/>
  <c r="Z650" i="30"/>
  <c r="Z649" i="30"/>
  <c r="Z648" i="30"/>
  <c r="Z647" i="30"/>
  <c r="Z646" i="30"/>
  <c r="Z645" i="30"/>
  <c r="Z644" i="30"/>
  <c r="Z643" i="30"/>
  <c r="Z642" i="30"/>
  <c r="Z641" i="30"/>
  <c r="Z640" i="30"/>
  <c r="Z639" i="30"/>
  <c r="Z638" i="30"/>
  <c r="Z637" i="30"/>
  <c r="Z636" i="30"/>
  <c r="Z635" i="30"/>
  <c r="Z634" i="30"/>
  <c r="Z633" i="30"/>
  <c r="Z632" i="30"/>
  <c r="Z631" i="30"/>
  <c r="Z630" i="30"/>
  <c r="Z629" i="30"/>
  <c r="Z628" i="30"/>
  <c r="Z627" i="30"/>
  <c r="Z620" i="30"/>
  <c r="Z619" i="30"/>
  <c r="Z618" i="30"/>
  <c r="Z617" i="30"/>
  <c r="Z616" i="30"/>
  <c r="Z615" i="30"/>
  <c r="Z614" i="30"/>
  <c r="Z613" i="30"/>
  <c r="Z612" i="30"/>
  <c r="Z611" i="30"/>
  <c r="Z610" i="30"/>
  <c r="Z609" i="30"/>
  <c r="Z608" i="30"/>
  <c r="Z607" i="30"/>
  <c r="Z606" i="30"/>
  <c r="Z605" i="30"/>
  <c r="Z604" i="30"/>
  <c r="Z603" i="30"/>
  <c r="Z602" i="30"/>
  <c r="Z601" i="30"/>
  <c r="Z600" i="30"/>
  <c r="Z599" i="30"/>
  <c r="Z598" i="30"/>
  <c r="Z597" i="30"/>
  <c r="Z596" i="30"/>
  <c r="Z595" i="30"/>
  <c r="Z594" i="30"/>
  <c r="Z593" i="30"/>
  <c r="Z592" i="30"/>
  <c r="Z591" i="30"/>
  <c r="Z590" i="30"/>
  <c r="Z589" i="30"/>
  <c r="Z588" i="30"/>
  <c r="Z587" i="30"/>
  <c r="Z586" i="30"/>
  <c r="Z585" i="30"/>
  <c r="Z584" i="30"/>
  <c r="Z583" i="30"/>
  <c r="Z582" i="30"/>
  <c r="Z581" i="30"/>
  <c r="Z580" i="30"/>
  <c r="Z579" i="30"/>
  <c r="Z578" i="30"/>
  <c r="Z577" i="30"/>
  <c r="Z576" i="30"/>
  <c r="Z575" i="30"/>
  <c r="Z574" i="30"/>
  <c r="Z573" i="30"/>
  <c r="Z572" i="30"/>
  <c r="Z571" i="30"/>
  <c r="Z570" i="30"/>
  <c r="Z569" i="30"/>
  <c r="Z568" i="30"/>
  <c r="Z567" i="30"/>
  <c r="Z566" i="30"/>
  <c r="Z565" i="30"/>
  <c r="Z564" i="30"/>
  <c r="Z563" i="30"/>
  <c r="Z562" i="30"/>
  <c r="Z561" i="30"/>
  <c r="Z560" i="30"/>
  <c r="Z559" i="30"/>
  <c r="Z558" i="30"/>
  <c r="Z557" i="30"/>
  <c r="Z556" i="30"/>
  <c r="Z555" i="30"/>
  <c r="Z554" i="30"/>
  <c r="Z553" i="30"/>
  <c r="Z552" i="30"/>
  <c r="Z551" i="30"/>
  <c r="Z550" i="30"/>
  <c r="Z549" i="30"/>
  <c r="Z548" i="30"/>
  <c r="Z547" i="30"/>
  <c r="Z546" i="30"/>
  <c r="Z545" i="30"/>
  <c r="Z544" i="30"/>
  <c r="Z543" i="30"/>
  <c r="Z542" i="30"/>
  <c r="Z541" i="30"/>
  <c r="Z540" i="30"/>
  <c r="Z539" i="30"/>
  <c r="Z538" i="30"/>
  <c r="Z537" i="30"/>
  <c r="Z536" i="30"/>
  <c r="Z535" i="30"/>
  <c r="Z534" i="30"/>
  <c r="Z533" i="30"/>
  <c r="Z532" i="30"/>
  <c r="Z531" i="30"/>
  <c r="Z530" i="30"/>
  <c r="Z529" i="30"/>
  <c r="Z528" i="30"/>
  <c r="Z527" i="30"/>
  <c r="Z526" i="30"/>
  <c r="Z525" i="30"/>
  <c r="Z524" i="30"/>
  <c r="Z523" i="30"/>
  <c r="Z522" i="30"/>
  <c r="Z521" i="30"/>
  <c r="Z520" i="30"/>
  <c r="Z519" i="30"/>
  <c r="Z518" i="30"/>
  <c r="Z517" i="30"/>
  <c r="Z516" i="30"/>
  <c r="Z515" i="30"/>
  <c r="Z514" i="30"/>
  <c r="Z513" i="30"/>
  <c r="Z512" i="30"/>
  <c r="Z511" i="30"/>
  <c r="Z510" i="30"/>
  <c r="Z509" i="30"/>
  <c r="Z508" i="30"/>
  <c r="Z507" i="30"/>
  <c r="Z506" i="30"/>
  <c r="Z505" i="30"/>
  <c r="Z504" i="30"/>
  <c r="Z503" i="30"/>
  <c r="Z496" i="30"/>
  <c r="Z495" i="30"/>
  <c r="Z494" i="30"/>
  <c r="Z493" i="30"/>
  <c r="Z492" i="30"/>
  <c r="Z491" i="30"/>
  <c r="Z490" i="30"/>
  <c r="Z489" i="30"/>
  <c r="Z488" i="30"/>
  <c r="Z487" i="30"/>
  <c r="Z486" i="30"/>
  <c r="Z485" i="30"/>
  <c r="Z484" i="30"/>
  <c r="Z483" i="30"/>
  <c r="Z482" i="30"/>
  <c r="Z481" i="30"/>
  <c r="Z480" i="30"/>
  <c r="Z479" i="30"/>
  <c r="Z478" i="30"/>
  <c r="Z477" i="30"/>
  <c r="Z476" i="30"/>
  <c r="Z475" i="30"/>
  <c r="Z474" i="30"/>
  <c r="Z473" i="30"/>
  <c r="Z472" i="30"/>
  <c r="Z471" i="30"/>
  <c r="Z470" i="30"/>
  <c r="Z469" i="30"/>
  <c r="Z468" i="30"/>
  <c r="Z467" i="30"/>
  <c r="Z466" i="30"/>
  <c r="Z465" i="30"/>
  <c r="Z464" i="30"/>
  <c r="Z463" i="30"/>
  <c r="Z462" i="30"/>
  <c r="Z461" i="30"/>
  <c r="Z460" i="30"/>
  <c r="Z459" i="30"/>
  <c r="Z458" i="30"/>
  <c r="Z457" i="30"/>
  <c r="Z456" i="30"/>
  <c r="Z455" i="30"/>
  <c r="Z454" i="30"/>
  <c r="Z453" i="30"/>
  <c r="Z452" i="30"/>
  <c r="Z451" i="30"/>
  <c r="Z450" i="30"/>
  <c r="Z449" i="30"/>
  <c r="Z448" i="30"/>
  <c r="Z447" i="30"/>
  <c r="Z446" i="30"/>
  <c r="Z445" i="30"/>
  <c r="Z444" i="30"/>
  <c r="Z443" i="30"/>
  <c r="Z442" i="30"/>
  <c r="Z441" i="30"/>
  <c r="Z440" i="30"/>
  <c r="Z439" i="30"/>
  <c r="Z438" i="30"/>
  <c r="Z437" i="30"/>
  <c r="Z436" i="30"/>
  <c r="Z435" i="30"/>
  <c r="Z434" i="30"/>
  <c r="Z433" i="30"/>
  <c r="Z432" i="30"/>
  <c r="Z431" i="30"/>
  <c r="Z430" i="30"/>
  <c r="Z429" i="30"/>
  <c r="Z428" i="30"/>
  <c r="Z427" i="30"/>
  <c r="Z426" i="30"/>
  <c r="Z425" i="30"/>
  <c r="Z424" i="30"/>
  <c r="Z423" i="30"/>
  <c r="Z422" i="30"/>
  <c r="Z421" i="30"/>
  <c r="Z420" i="30"/>
  <c r="Z419" i="30"/>
  <c r="Z418" i="30"/>
  <c r="Z417" i="30"/>
  <c r="Z416" i="30"/>
  <c r="Z415" i="30"/>
  <c r="Z414" i="30"/>
  <c r="Z413" i="30"/>
  <c r="Z412" i="30"/>
  <c r="Z411" i="30"/>
  <c r="Z410" i="30"/>
  <c r="Z409" i="30"/>
  <c r="Z408" i="30"/>
  <c r="Z407" i="30"/>
  <c r="Z406" i="30"/>
  <c r="Z405" i="30"/>
  <c r="Z404" i="30"/>
  <c r="Z403" i="30"/>
  <c r="Z402" i="30"/>
  <c r="Z401" i="30"/>
  <c r="Z400" i="30"/>
  <c r="Z399" i="30"/>
  <c r="Z398" i="30"/>
  <c r="Z397" i="30"/>
  <c r="Z396" i="30"/>
  <c r="Z395" i="30"/>
  <c r="Z394" i="30"/>
  <c r="Z393" i="30"/>
  <c r="Z392" i="30"/>
  <c r="Z391" i="30"/>
  <c r="Z390" i="30"/>
  <c r="Z389" i="30"/>
  <c r="Z388" i="30"/>
  <c r="Z387" i="30"/>
  <c r="Z386" i="30"/>
  <c r="Z385" i="30"/>
  <c r="Z384" i="30"/>
  <c r="Z383" i="30"/>
  <c r="Z382" i="30"/>
  <c r="Z381" i="30"/>
  <c r="Z380" i="30"/>
  <c r="Z379" i="30"/>
  <c r="Z372" i="30"/>
  <c r="Z371" i="30"/>
  <c r="Z370" i="30"/>
  <c r="Z369" i="30"/>
  <c r="Z368" i="30"/>
  <c r="Z367" i="30"/>
  <c r="Z366" i="30"/>
  <c r="Z365" i="30"/>
  <c r="Z364" i="30"/>
  <c r="Z363" i="30"/>
  <c r="Z362" i="30"/>
  <c r="Z361" i="30"/>
  <c r="Z360" i="30"/>
  <c r="Z359" i="30"/>
  <c r="Z358" i="30"/>
  <c r="Z357" i="30"/>
  <c r="Z356" i="30"/>
  <c r="Z355" i="30"/>
  <c r="Z354" i="30"/>
  <c r="Z353" i="30"/>
  <c r="Z352" i="30"/>
  <c r="Z351" i="30"/>
  <c r="Z350" i="30"/>
  <c r="Z349" i="30"/>
  <c r="Z348" i="30"/>
  <c r="Z347" i="30"/>
  <c r="Z346" i="30"/>
  <c r="Z345" i="30"/>
  <c r="Z344" i="30"/>
  <c r="Z343" i="30"/>
  <c r="Z342" i="30"/>
  <c r="Z341" i="30"/>
  <c r="Z340" i="30"/>
  <c r="Z339" i="30"/>
  <c r="Z338" i="30"/>
  <c r="Z337" i="30"/>
  <c r="Z336" i="30"/>
  <c r="Z335" i="30"/>
  <c r="Z334" i="30"/>
  <c r="Z333" i="30"/>
  <c r="Z332" i="30"/>
  <c r="Z331" i="30"/>
  <c r="Z330" i="30"/>
  <c r="Z329" i="30"/>
  <c r="Z328" i="30"/>
  <c r="Z327" i="30"/>
  <c r="Z326" i="30"/>
  <c r="Z325" i="30"/>
  <c r="Z324" i="30"/>
  <c r="Z323" i="30"/>
  <c r="Z322" i="30"/>
  <c r="Z321" i="30"/>
  <c r="Z320" i="30"/>
  <c r="Z319" i="30"/>
  <c r="Z318" i="30"/>
  <c r="Z317" i="30"/>
  <c r="Z316" i="30"/>
  <c r="Z315" i="30"/>
  <c r="Z314" i="30"/>
  <c r="Z313" i="30"/>
  <c r="Z312" i="30"/>
  <c r="Z311" i="30"/>
  <c r="Z310" i="30"/>
  <c r="Z309" i="30"/>
  <c r="Z308" i="30"/>
  <c r="Z307" i="30"/>
  <c r="Z306" i="30"/>
  <c r="Z305" i="30"/>
  <c r="Z304" i="30"/>
  <c r="Z303" i="30"/>
  <c r="Z302" i="30"/>
  <c r="Z301" i="30"/>
  <c r="Z300" i="30"/>
  <c r="Z299" i="30"/>
  <c r="Z298" i="30"/>
  <c r="Z297" i="30"/>
  <c r="Z296" i="30"/>
  <c r="Z295" i="30"/>
  <c r="Z294" i="30"/>
  <c r="Z293" i="30"/>
  <c r="Z292" i="30"/>
  <c r="Z291" i="30"/>
  <c r="Z290" i="30"/>
  <c r="Z289" i="30"/>
  <c r="Z288" i="30"/>
  <c r="Z287" i="30"/>
  <c r="Z286" i="30"/>
  <c r="Z285" i="30"/>
  <c r="Z284" i="30"/>
  <c r="Z283" i="30"/>
  <c r="Z282" i="30"/>
  <c r="Z281" i="30"/>
  <c r="Z280" i="30"/>
  <c r="Z279" i="30"/>
  <c r="Z278" i="30"/>
  <c r="Z277" i="30"/>
  <c r="Z276" i="30"/>
  <c r="Z275" i="30"/>
  <c r="Z274" i="30"/>
  <c r="Z273" i="30"/>
  <c r="Z272" i="30"/>
  <c r="Z271" i="30"/>
  <c r="Z270" i="30"/>
  <c r="Z269" i="30"/>
  <c r="Z268" i="30"/>
  <c r="Z267" i="30"/>
  <c r="Z266" i="30"/>
  <c r="Z265" i="30"/>
  <c r="Z264" i="30"/>
  <c r="Z263" i="30"/>
  <c r="Z262" i="30"/>
  <c r="Z261" i="30"/>
  <c r="Z260" i="30"/>
  <c r="Z259" i="30"/>
  <c r="Z258" i="30"/>
  <c r="Z257" i="30"/>
  <c r="Z256" i="30"/>
  <c r="Z255" i="30"/>
  <c r="Z248" i="30"/>
  <c r="Z247" i="30"/>
  <c r="Z246" i="30"/>
  <c r="Z245" i="30"/>
  <c r="Z244" i="30"/>
  <c r="Z243" i="30"/>
  <c r="Z242" i="30"/>
  <c r="Z241" i="30"/>
  <c r="Z240" i="30"/>
  <c r="Z239" i="30"/>
  <c r="Z238" i="30"/>
  <c r="Z237" i="30"/>
  <c r="Z236" i="30"/>
  <c r="Z235" i="30"/>
  <c r="Z234" i="30"/>
  <c r="Z233" i="30"/>
  <c r="Z232" i="30"/>
  <c r="Z231" i="30"/>
  <c r="Z230" i="30"/>
  <c r="Z229" i="30"/>
  <c r="Z228" i="30"/>
  <c r="Z227" i="30"/>
  <c r="Z226" i="30"/>
  <c r="Z225" i="30"/>
  <c r="Z224" i="30"/>
  <c r="Z223" i="30"/>
  <c r="Z222" i="30"/>
  <c r="Z221" i="30"/>
  <c r="Z220" i="30"/>
  <c r="Z219" i="30"/>
  <c r="Z218" i="30"/>
  <c r="Z217" i="30"/>
  <c r="Z216" i="30"/>
  <c r="Z215" i="30"/>
  <c r="Z214" i="30"/>
  <c r="Z213" i="30"/>
  <c r="Z212" i="30"/>
  <c r="Z211" i="30"/>
  <c r="Z210" i="30"/>
  <c r="Z209" i="30"/>
  <c r="Z208" i="30"/>
  <c r="Z207" i="30"/>
  <c r="Z206" i="30"/>
  <c r="Z205" i="30"/>
  <c r="Z204" i="30"/>
  <c r="Z203" i="30"/>
  <c r="Z202" i="30"/>
  <c r="Z201" i="30"/>
  <c r="Z200" i="30"/>
  <c r="Z199" i="30"/>
  <c r="Z198" i="30"/>
  <c r="Z197" i="30"/>
  <c r="Z196" i="30"/>
  <c r="Z195" i="30"/>
  <c r="Z194" i="30"/>
  <c r="Z193" i="30"/>
  <c r="Z192" i="30"/>
  <c r="Z191" i="30"/>
  <c r="Z190" i="30"/>
  <c r="Z189" i="30"/>
  <c r="Z188" i="30"/>
  <c r="Z187" i="30"/>
  <c r="Z186" i="30"/>
  <c r="Z185" i="30"/>
  <c r="Z184" i="30"/>
  <c r="Z183" i="30"/>
  <c r="Z182" i="30"/>
  <c r="Z181" i="30"/>
  <c r="Z180" i="30"/>
  <c r="Z179" i="30"/>
  <c r="Z178" i="30"/>
  <c r="Z177" i="30"/>
  <c r="Z176" i="30"/>
  <c r="Z175" i="30"/>
  <c r="Z174" i="30"/>
  <c r="Z173" i="30"/>
  <c r="Z172" i="30"/>
  <c r="Z171" i="30"/>
  <c r="Z170" i="30"/>
  <c r="Z169" i="30"/>
  <c r="Z168" i="30"/>
  <c r="Z167" i="30"/>
  <c r="Z166" i="30"/>
  <c r="Z165" i="30"/>
  <c r="Z164" i="30"/>
  <c r="Z163" i="30"/>
  <c r="Z162" i="30"/>
  <c r="Z161" i="30"/>
  <c r="Z160" i="30"/>
  <c r="Z159" i="30"/>
  <c r="Z158" i="30"/>
  <c r="Z157" i="30"/>
  <c r="Z156" i="30"/>
  <c r="Z155" i="30"/>
  <c r="Z154" i="30"/>
  <c r="Z153" i="30"/>
  <c r="Z152" i="30"/>
  <c r="Z151" i="30"/>
  <c r="Z150" i="30"/>
  <c r="Z149" i="30"/>
  <c r="Z148" i="30"/>
  <c r="Z147" i="30"/>
  <c r="Z146" i="30"/>
  <c r="Z145" i="30"/>
  <c r="Z144" i="30"/>
  <c r="Z143" i="30"/>
  <c r="Z142" i="30"/>
  <c r="Z141" i="30"/>
  <c r="Z140" i="30"/>
  <c r="Z139" i="30"/>
  <c r="Z138" i="30"/>
  <c r="Z137" i="30"/>
  <c r="Z136" i="30"/>
  <c r="Z135" i="30"/>
  <c r="Z134" i="30"/>
  <c r="Z133" i="30"/>
  <c r="Z132" i="30"/>
  <c r="Z131" i="30"/>
  <c r="Z124" i="30"/>
  <c r="Z123" i="30"/>
  <c r="Z122" i="30"/>
  <c r="Z121" i="30"/>
  <c r="Z120" i="30"/>
  <c r="Z119" i="30"/>
  <c r="Z118" i="30"/>
  <c r="Z117" i="30"/>
  <c r="Z116" i="30"/>
  <c r="Z115" i="30"/>
  <c r="Z114" i="30"/>
  <c r="Z113" i="30"/>
  <c r="Z112" i="30"/>
  <c r="Z111" i="30"/>
  <c r="Z110" i="30"/>
  <c r="Z109" i="30"/>
  <c r="Z108" i="30"/>
  <c r="Z107" i="30"/>
  <c r="Z106" i="30"/>
  <c r="Z105" i="30"/>
  <c r="Z104" i="30"/>
  <c r="Z103" i="30"/>
  <c r="Z102" i="30"/>
  <c r="Z101" i="30"/>
  <c r="Z100" i="30"/>
  <c r="Z99" i="30"/>
  <c r="Z98" i="30"/>
  <c r="Z97" i="30"/>
  <c r="Z96" i="30"/>
  <c r="Z95" i="30"/>
  <c r="Z94" i="30"/>
  <c r="Z93" i="30"/>
  <c r="Z92" i="30"/>
  <c r="Z91" i="30"/>
  <c r="Z90" i="30"/>
  <c r="Z89" i="30"/>
  <c r="Z88" i="30"/>
  <c r="Z87" i="30"/>
  <c r="Z86" i="30"/>
  <c r="Z85" i="30"/>
  <c r="Z84" i="30"/>
  <c r="Z83" i="30"/>
  <c r="Z82" i="30"/>
  <c r="Z81" i="30"/>
  <c r="Z80" i="30"/>
  <c r="Z79" i="30"/>
  <c r="Z78" i="30"/>
  <c r="Z77" i="30"/>
  <c r="Z76" i="30"/>
  <c r="Z75" i="30"/>
  <c r="Z74" i="30"/>
  <c r="Z73" i="30"/>
  <c r="Z72" i="30"/>
  <c r="Z71" i="30"/>
  <c r="Z70" i="30"/>
  <c r="Z69" i="30"/>
  <c r="Z68" i="30"/>
  <c r="Z67" i="30"/>
  <c r="Z66" i="30"/>
  <c r="Z65" i="30"/>
  <c r="Z64" i="30"/>
  <c r="Z63" i="30"/>
  <c r="Z62" i="30"/>
  <c r="Z61" i="30"/>
  <c r="Z60" i="30"/>
  <c r="Z59" i="30"/>
  <c r="Z58" i="30"/>
  <c r="Z57" i="30"/>
  <c r="Z56" i="30"/>
  <c r="Z55" i="30"/>
  <c r="Z54" i="30"/>
  <c r="Z53" i="30"/>
  <c r="Z52" i="30"/>
  <c r="Z51" i="30"/>
  <c r="Z50" i="30"/>
  <c r="Z49" i="30"/>
  <c r="Z48" i="30"/>
  <c r="Z47" i="30"/>
  <c r="Z46" i="30"/>
  <c r="Z45" i="30"/>
  <c r="Z44" i="30"/>
  <c r="Z43" i="30"/>
  <c r="Z42" i="30"/>
  <c r="Z41" i="30"/>
  <c r="Z40" i="30"/>
  <c r="Z39" i="30"/>
  <c r="Z38" i="30"/>
  <c r="Z37" i="30"/>
  <c r="Z36" i="30"/>
  <c r="Z35" i="30"/>
  <c r="Z34" i="30"/>
  <c r="Z33" i="30"/>
  <c r="Z32" i="30"/>
  <c r="Z31" i="30"/>
  <c r="Z30" i="30"/>
  <c r="Z29" i="30"/>
  <c r="Z28" i="30"/>
  <c r="Z27" i="30"/>
  <c r="Z26" i="30"/>
  <c r="Z25" i="30"/>
  <c r="Z24" i="30"/>
  <c r="Z23" i="30"/>
  <c r="Z22" i="30"/>
  <c r="Z21" i="30"/>
  <c r="Z20" i="30"/>
  <c r="Z19" i="30"/>
  <c r="Z18" i="30"/>
  <c r="Z17" i="30"/>
  <c r="Z16" i="30"/>
  <c r="Z15" i="30"/>
  <c r="Z14" i="30"/>
  <c r="Z13" i="30"/>
  <c r="Z12" i="30"/>
  <c r="Z11" i="30"/>
  <c r="Z10" i="30"/>
  <c r="Z9" i="30"/>
  <c r="Z8" i="30"/>
  <c r="Z7" i="30"/>
  <c r="Z992" i="29"/>
  <c r="Z991" i="29"/>
  <c r="Z990" i="29"/>
  <c r="Z989" i="29"/>
  <c r="Z988" i="29"/>
  <c r="Z987" i="29"/>
  <c r="Z986" i="29"/>
  <c r="Z985" i="29"/>
  <c r="Z984" i="29"/>
  <c r="Z983" i="29"/>
  <c r="Z982" i="29"/>
  <c r="Z981" i="29"/>
  <c r="Z980" i="29"/>
  <c r="Z979" i="29"/>
  <c r="Z978" i="29"/>
  <c r="Z977" i="29"/>
  <c r="Z976" i="29"/>
  <c r="Z975" i="29"/>
  <c r="Z974" i="29"/>
  <c r="Z973" i="29"/>
  <c r="Z972" i="29"/>
  <c r="Z971" i="29"/>
  <c r="Z970" i="29"/>
  <c r="Z969" i="29"/>
  <c r="Z968" i="29"/>
  <c r="Z967" i="29"/>
  <c r="Z966" i="29"/>
  <c r="Z965" i="29"/>
  <c r="Z964" i="29"/>
  <c r="Z963" i="29"/>
  <c r="Z962" i="29"/>
  <c r="Z961" i="29"/>
  <c r="Z960" i="29"/>
  <c r="Z959" i="29"/>
  <c r="Z958" i="29"/>
  <c r="Z957" i="29"/>
  <c r="Z956" i="29"/>
  <c r="Z955" i="29"/>
  <c r="Z954" i="29"/>
  <c r="Z953" i="29"/>
  <c r="Z952" i="29"/>
  <c r="Z951" i="29"/>
  <c r="Z950" i="29"/>
  <c r="Z949" i="29"/>
  <c r="Z948" i="29"/>
  <c r="Z947" i="29"/>
  <c r="Z946" i="29"/>
  <c r="Z945" i="29"/>
  <c r="Z944" i="29"/>
  <c r="Z943" i="29"/>
  <c r="Z942" i="29"/>
  <c r="Z941" i="29"/>
  <c r="Z940" i="29"/>
  <c r="Z939" i="29"/>
  <c r="Z938" i="29"/>
  <c r="Z937" i="29"/>
  <c r="Z936" i="29"/>
  <c r="Z935" i="29"/>
  <c r="Z934" i="29"/>
  <c r="Z933" i="29"/>
  <c r="Z932" i="29"/>
  <c r="Z931" i="29"/>
  <c r="Z930" i="29"/>
  <c r="Z929" i="29"/>
  <c r="Z928" i="29"/>
  <c r="Z927" i="29"/>
  <c r="Z926" i="29"/>
  <c r="Z925" i="29"/>
  <c r="Z924" i="29"/>
  <c r="Z923" i="29"/>
  <c r="Z922" i="29"/>
  <c r="Z921" i="29"/>
  <c r="Z920" i="29"/>
  <c r="Z919" i="29"/>
  <c r="Z918" i="29"/>
  <c r="Z917" i="29"/>
  <c r="Z916" i="29"/>
  <c r="Z915" i="29"/>
  <c r="Z914" i="29"/>
  <c r="Z913" i="29"/>
  <c r="Z912" i="29"/>
  <c r="Z911" i="29"/>
  <c r="Z910" i="29"/>
  <c r="Z909" i="29"/>
  <c r="Z908" i="29"/>
  <c r="Z907" i="29"/>
  <c r="Z906" i="29"/>
  <c r="Z905" i="29"/>
  <c r="Z904" i="29"/>
  <c r="Z903" i="29"/>
  <c r="Z902" i="29"/>
  <c r="Z901" i="29"/>
  <c r="Z900" i="29"/>
  <c r="Z899" i="29"/>
  <c r="Z898" i="29"/>
  <c r="Z897" i="29"/>
  <c r="Z896" i="29"/>
  <c r="Z895" i="29"/>
  <c r="Z894" i="29"/>
  <c r="Z893" i="29"/>
  <c r="Z892" i="29"/>
  <c r="Z891" i="29"/>
  <c r="Z890" i="29"/>
  <c r="Z889" i="29"/>
  <c r="Z888" i="29"/>
  <c r="Z887" i="29"/>
  <c r="Z886" i="29"/>
  <c r="Z885" i="29"/>
  <c r="Z884" i="29"/>
  <c r="Z883" i="29"/>
  <c r="Z882" i="29"/>
  <c r="Z881" i="29"/>
  <c r="Z880" i="29"/>
  <c r="Z879" i="29"/>
  <c r="Z878" i="29"/>
  <c r="Z877" i="29"/>
  <c r="Z876" i="29"/>
  <c r="Z875" i="29"/>
  <c r="Z868" i="29"/>
  <c r="Z867" i="29"/>
  <c r="Z866" i="29"/>
  <c r="Z865" i="29"/>
  <c r="Z864" i="29"/>
  <c r="Z863" i="29"/>
  <c r="Z862" i="29"/>
  <c r="Z861" i="29"/>
  <c r="Z860" i="29"/>
  <c r="Z859" i="29"/>
  <c r="Z858" i="29"/>
  <c r="Z857" i="29"/>
  <c r="Z856" i="29"/>
  <c r="Z855" i="29"/>
  <c r="Z854" i="29"/>
  <c r="Z853" i="29"/>
  <c r="Z852" i="29"/>
  <c r="Z851" i="29"/>
  <c r="Z850" i="29"/>
  <c r="Z849" i="29"/>
  <c r="Z848" i="29"/>
  <c r="Z847" i="29"/>
  <c r="Z846" i="29"/>
  <c r="Z845" i="29"/>
  <c r="Z844" i="29"/>
  <c r="Z843" i="29"/>
  <c r="Z842" i="29"/>
  <c r="Z841" i="29"/>
  <c r="Z840" i="29"/>
  <c r="Z839" i="29"/>
  <c r="Z838" i="29"/>
  <c r="Z837" i="29"/>
  <c r="Z836" i="29"/>
  <c r="Z835" i="29"/>
  <c r="Z834" i="29"/>
  <c r="Z833" i="29"/>
  <c r="Z832" i="29"/>
  <c r="Z831" i="29"/>
  <c r="Z830" i="29"/>
  <c r="Z829" i="29"/>
  <c r="Z828" i="29"/>
  <c r="Z827" i="29"/>
  <c r="Z826" i="29"/>
  <c r="Z825" i="29"/>
  <c r="Z824" i="29"/>
  <c r="Z823" i="29"/>
  <c r="Z822" i="29"/>
  <c r="Z821" i="29"/>
  <c r="Z820" i="29"/>
  <c r="Z819" i="29"/>
  <c r="Z818" i="29"/>
  <c r="Z817" i="29"/>
  <c r="Z816" i="29"/>
  <c r="Z815" i="29"/>
  <c r="Z814" i="29"/>
  <c r="Z813" i="29"/>
  <c r="Z812" i="29"/>
  <c r="Z811" i="29"/>
  <c r="Z810" i="29"/>
  <c r="Z809" i="29"/>
  <c r="Z808" i="29"/>
  <c r="Z807" i="29"/>
  <c r="Z806" i="29"/>
  <c r="Z805" i="29"/>
  <c r="Z804" i="29"/>
  <c r="Z803" i="29"/>
  <c r="Z802" i="29"/>
  <c r="Z801" i="29"/>
  <c r="Z800" i="29"/>
  <c r="Z799" i="29"/>
  <c r="Z798" i="29"/>
  <c r="Z797" i="29"/>
  <c r="Z796" i="29"/>
  <c r="Z795" i="29"/>
  <c r="Z794" i="29"/>
  <c r="Z793" i="29"/>
  <c r="Z792" i="29"/>
  <c r="Z791" i="29"/>
  <c r="Z790" i="29"/>
  <c r="Z789" i="29"/>
  <c r="Z788" i="29"/>
  <c r="Z787" i="29"/>
  <c r="Z786" i="29"/>
  <c r="Z785" i="29"/>
  <c r="Z784" i="29"/>
  <c r="Z783" i="29"/>
  <c r="Z782" i="29"/>
  <c r="Z781" i="29"/>
  <c r="Z780" i="29"/>
  <c r="Z779" i="29"/>
  <c r="Z778" i="29"/>
  <c r="Z777" i="29"/>
  <c r="Z776" i="29"/>
  <c r="Z775" i="29"/>
  <c r="Z774" i="29"/>
  <c r="Z773" i="29"/>
  <c r="Z772" i="29"/>
  <c r="Z771" i="29"/>
  <c r="Z770" i="29"/>
  <c r="Z769" i="29"/>
  <c r="Z768" i="29"/>
  <c r="Z767" i="29"/>
  <c r="Z766" i="29"/>
  <c r="Z765" i="29"/>
  <c r="Z764" i="29"/>
  <c r="Z763" i="29"/>
  <c r="Z762" i="29"/>
  <c r="Z761" i="29"/>
  <c r="Z760" i="29"/>
  <c r="Z759" i="29"/>
  <c r="Z758" i="29"/>
  <c r="Z757" i="29"/>
  <c r="Z756" i="29"/>
  <c r="Z755" i="29"/>
  <c r="Z754" i="29"/>
  <c r="Z753" i="29"/>
  <c r="Z752" i="29"/>
  <c r="Z751" i="29"/>
  <c r="Z744" i="29"/>
  <c r="Z743" i="29"/>
  <c r="Z742" i="29"/>
  <c r="Z741" i="29"/>
  <c r="Z740" i="29"/>
  <c r="Z739" i="29"/>
  <c r="Z738" i="29"/>
  <c r="Z737" i="29"/>
  <c r="Z736" i="29"/>
  <c r="Z735" i="29"/>
  <c r="Z734" i="29"/>
  <c r="Z733" i="29"/>
  <c r="Z732" i="29"/>
  <c r="Z731" i="29"/>
  <c r="Z730" i="29"/>
  <c r="Z729" i="29"/>
  <c r="Z728" i="29"/>
  <c r="Z727" i="29"/>
  <c r="Z726" i="29"/>
  <c r="Z725" i="29"/>
  <c r="Z724" i="29"/>
  <c r="Z723" i="29"/>
  <c r="Z722" i="29"/>
  <c r="Z721" i="29"/>
  <c r="Z720" i="29"/>
  <c r="Z719" i="29"/>
  <c r="Z718" i="29"/>
  <c r="Z717" i="29"/>
  <c r="Z716" i="29"/>
  <c r="Z715" i="29"/>
  <c r="Z714" i="29"/>
  <c r="Z713" i="29"/>
  <c r="Z712" i="29"/>
  <c r="Z711" i="29"/>
  <c r="Z710" i="29"/>
  <c r="Z709" i="29"/>
  <c r="Z708" i="29"/>
  <c r="Z707" i="29"/>
  <c r="Z706" i="29"/>
  <c r="Z705" i="29"/>
  <c r="Z704" i="29"/>
  <c r="Z703" i="29"/>
  <c r="Z702" i="29"/>
  <c r="Z701" i="29"/>
  <c r="Z700" i="29"/>
  <c r="Z699" i="29"/>
  <c r="Z698" i="29"/>
  <c r="Z697" i="29"/>
  <c r="Z696" i="29"/>
  <c r="Z695" i="29"/>
  <c r="Z694" i="29"/>
  <c r="Z693" i="29"/>
  <c r="Z692" i="29"/>
  <c r="Z691" i="29"/>
  <c r="Z690" i="29"/>
  <c r="Z689" i="29"/>
  <c r="Z688" i="29"/>
  <c r="Z687" i="29"/>
  <c r="Z686" i="29"/>
  <c r="Z685" i="29"/>
  <c r="Z684" i="29"/>
  <c r="Z683" i="29"/>
  <c r="Z682" i="29"/>
  <c r="Z681" i="29"/>
  <c r="Z680" i="29"/>
  <c r="Z679" i="29"/>
  <c r="Z678" i="29"/>
  <c r="Z677" i="29"/>
  <c r="Z676" i="29"/>
  <c r="Z675" i="29"/>
  <c r="Z674" i="29"/>
  <c r="Z673" i="29"/>
  <c r="Z672" i="29"/>
  <c r="Z671" i="29"/>
  <c r="Z670" i="29"/>
  <c r="Z669" i="29"/>
  <c r="Z668" i="29"/>
  <c r="Z667" i="29"/>
  <c r="Z666" i="29"/>
  <c r="Z665" i="29"/>
  <c r="Z664" i="29"/>
  <c r="Z663" i="29"/>
  <c r="Z662" i="29"/>
  <c r="Z661" i="29"/>
  <c r="Z660" i="29"/>
  <c r="Z659" i="29"/>
  <c r="Z658" i="29"/>
  <c r="Z657" i="29"/>
  <c r="Z656" i="29"/>
  <c r="Z655" i="29"/>
  <c r="Z654" i="29"/>
  <c r="Z653" i="29"/>
  <c r="Z652" i="29"/>
  <c r="Z651" i="29"/>
  <c r="Z650" i="29"/>
  <c r="Z649" i="29"/>
  <c r="Z648" i="29"/>
  <c r="Z647" i="29"/>
  <c r="Z646" i="29"/>
  <c r="Z645" i="29"/>
  <c r="Z644" i="29"/>
  <c r="Z643" i="29"/>
  <c r="Z642" i="29"/>
  <c r="Z641" i="29"/>
  <c r="Z640" i="29"/>
  <c r="Z639" i="29"/>
  <c r="Z638" i="29"/>
  <c r="Z637" i="29"/>
  <c r="Z636" i="29"/>
  <c r="Z635" i="29"/>
  <c r="Z634" i="29"/>
  <c r="Z633" i="29"/>
  <c r="Z632" i="29"/>
  <c r="Z631" i="29"/>
  <c r="Z630" i="29"/>
  <c r="Z629" i="29"/>
  <c r="Z628" i="29"/>
  <c r="Z627" i="29"/>
  <c r="Z620" i="29"/>
  <c r="Z619" i="29"/>
  <c r="Z618" i="29"/>
  <c r="Z617" i="29"/>
  <c r="Z616" i="29"/>
  <c r="Z615" i="29"/>
  <c r="Z614" i="29"/>
  <c r="Z613" i="29"/>
  <c r="Z612" i="29"/>
  <c r="Z611" i="29"/>
  <c r="Z610" i="29"/>
  <c r="Z609" i="29"/>
  <c r="Z608" i="29"/>
  <c r="Z607" i="29"/>
  <c r="Z606" i="29"/>
  <c r="Z605" i="29"/>
  <c r="Z604" i="29"/>
  <c r="Z603" i="29"/>
  <c r="Z602" i="29"/>
  <c r="Z601" i="29"/>
  <c r="Z600" i="29"/>
  <c r="Z599" i="29"/>
  <c r="Z598" i="29"/>
  <c r="Z597" i="29"/>
  <c r="Z596" i="29"/>
  <c r="Z595" i="29"/>
  <c r="Z594" i="29"/>
  <c r="Z593" i="29"/>
  <c r="Z592" i="29"/>
  <c r="Z591" i="29"/>
  <c r="Z590" i="29"/>
  <c r="Z589" i="29"/>
  <c r="Z588" i="29"/>
  <c r="Z587" i="29"/>
  <c r="Z586" i="29"/>
  <c r="Z585" i="29"/>
  <c r="Z584" i="29"/>
  <c r="Z583" i="29"/>
  <c r="Z582" i="29"/>
  <c r="Z581" i="29"/>
  <c r="Z580" i="29"/>
  <c r="Z579" i="29"/>
  <c r="Z578" i="29"/>
  <c r="Z577" i="29"/>
  <c r="Z576" i="29"/>
  <c r="Z575" i="29"/>
  <c r="Z574" i="29"/>
  <c r="Z573" i="29"/>
  <c r="Z572" i="29"/>
  <c r="Z571" i="29"/>
  <c r="Z570" i="29"/>
  <c r="Z569" i="29"/>
  <c r="Z568" i="29"/>
  <c r="Z567" i="29"/>
  <c r="Z566" i="29"/>
  <c r="Z565" i="29"/>
  <c r="Z564" i="29"/>
  <c r="Z563" i="29"/>
  <c r="Z562" i="29"/>
  <c r="Z561" i="29"/>
  <c r="Z560" i="29"/>
  <c r="Z559" i="29"/>
  <c r="Z558" i="29"/>
  <c r="Z557" i="29"/>
  <c r="Z556" i="29"/>
  <c r="Z555" i="29"/>
  <c r="Z554" i="29"/>
  <c r="Z553" i="29"/>
  <c r="Z552" i="29"/>
  <c r="Z551" i="29"/>
  <c r="Z550" i="29"/>
  <c r="Z549" i="29"/>
  <c r="Z548" i="29"/>
  <c r="Z547" i="29"/>
  <c r="Z546" i="29"/>
  <c r="Z545" i="29"/>
  <c r="Z544" i="29"/>
  <c r="Z543" i="29"/>
  <c r="Z542" i="29"/>
  <c r="Z541" i="29"/>
  <c r="Z540" i="29"/>
  <c r="Z539" i="29"/>
  <c r="Z538" i="29"/>
  <c r="Z537" i="29"/>
  <c r="Z536" i="29"/>
  <c r="Z535" i="29"/>
  <c r="Z534" i="29"/>
  <c r="Z533" i="29"/>
  <c r="Z532" i="29"/>
  <c r="Z531" i="29"/>
  <c r="Z530" i="29"/>
  <c r="Z529" i="29"/>
  <c r="Z528" i="29"/>
  <c r="Z527" i="29"/>
  <c r="Z526" i="29"/>
  <c r="Z525" i="29"/>
  <c r="Z524" i="29"/>
  <c r="Z523" i="29"/>
  <c r="Z522" i="29"/>
  <c r="Z521" i="29"/>
  <c r="Z520" i="29"/>
  <c r="Z519" i="29"/>
  <c r="Z518" i="29"/>
  <c r="Z517" i="29"/>
  <c r="Z516" i="29"/>
  <c r="Z515" i="29"/>
  <c r="Z514" i="29"/>
  <c r="Z513" i="29"/>
  <c r="Z512" i="29"/>
  <c r="Z511" i="29"/>
  <c r="Z510" i="29"/>
  <c r="Z509" i="29"/>
  <c r="Z508" i="29"/>
  <c r="Z507" i="29"/>
  <c r="Z506" i="29"/>
  <c r="Z505" i="29"/>
  <c r="Z504" i="29"/>
  <c r="Z503" i="29"/>
  <c r="Z496" i="29"/>
  <c r="Z495" i="29"/>
  <c r="Z494" i="29"/>
  <c r="Z493" i="29"/>
  <c r="Z492" i="29"/>
  <c r="Z491" i="29"/>
  <c r="Z490" i="29"/>
  <c r="Z489" i="29"/>
  <c r="Z488" i="29"/>
  <c r="Z487" i="29"/>
  <c r="Z486" i="29"/>
  <c r="Z485" i="29"/>
  <c r="Z484" i="29"/>
  <c r="Z483" i="29"/>
  <c r="Z482" i="29"/>
  <c r="Z481" i="29"/>
  <c r="Z480" i="29"/>
  <c r="Z479" i="29"/>
  <c r="Z478" i="29"/>
  <c r="Z477" i="29"/>
  <c r="Z476" i="29"/>
  <c r="Z475" i="29"/>
  <c r="Z474" i="29"/>
  <c r="Z473" i="29"/>
  <c r="Z472" i="29"/>
  <c r="Z471" i="29"/>
  <c r="Z470" i="29"/>
  <c r="Z469" i="29"/>
  <c r="Z468" i="29"/>
  <c r="Z467" i="29"/>
  <c r="Z466" i="29"/>
  <c r="Z465" i="29"/>
  <c r="Z464" i="29"/>
  <c r="Z463" i="29"/>
  <c r="Z462" i="29"/>
  <c r="Z461" i="29"/>
  <c r="Z460" i="29"/>
  <c r="Z459" i="29"/>
  <c r="Z458" i="29"/>
  <c r="Z457" i="29"/>
  <c r="Z456" i="29"/>
  <c r="Z455" i="29"/>
  <c r="Z454" i="29"/>
  <c r="Z453" i="29"/>
  <c r="Z452" i="29"/>
  <c r="Z451" i="29"/>
  <c r="Z450" i="29"/>
  <c r="Z449" i="29"/>
  <c r="Z448" i="29"/>
  <c r="Z447" i="29"/>
  <c r="Z446" i="29"/>
  <c r="Z445" i="29"/>
  <c r="Z444" i="29"/>
  <c r="Z443" i="29"/>
  <c r="Z442" i="29"/>
  <c r="Z441" i="29"/>
  <c r="Z440" i="29"/>
  <c r="Z439" i="29"/>
  <c r="Z438" i="29"/>
  <c r="Z437" i="29"/>
  <c r="Z436" i="29"/>
  <c r="Z435" i="29"/>
  <c r="Z434" i="29"/>
  <c r="Z433" i="29"/>
  <c r="Z432" i="29"/>
  <c r="Z431" i="29"/>
  <c r="Z430" i="29"/>
  <c r="Z429" i="29"/>
  <c r="Z428" i="29"/>
  <c r="Z427" i="29"/>
  <c r="Z426" i="29"/>
  <c r="Z425" i="29"/>
  <c r="Z424" i="29"/>
  <c r="Z423" i="29"/>
  <c r="Z422" i="29"/>
  <c r="Z421" i="29"/>
  <c r="Z420" i="29"/>
  <c r="Z419" i="29"/>
  <c r="Z418" i="29"/>
  <c r="Z417" i="29"/>
  <c r="Z416" i="29"/>
  <c r="Z415" i="29"/>
  <c r="Z414" i="29"/>
  <c r="Z413" i="29"/>
  <c r="Z412" i="29"/>
  <c r="Z411" i="29"/>
  <c r="Z410" i="29"/>
  <c r="Z409" i="29"/>
  <c r="Z408" i="29"/>
  <c r="Z407" i="29"/>
  <c r="Z406" i="29"/>
  <c r="Z405" i="29"/>
  <c r="Z404" i="29"/>
  <c r="Z403" i="29"/>
  <c r="Z402" i="29"/>
  <c r="Z401" i="29"/>
  <c r="Z400" i="29"/>
  <c r="Z399" i="29"/>
  <c r="Z398" i="29"/>
  <c r="Z397" i="29"/>
  <c r="Z396" i="29"/>
  <c r="Z395" i="29"/>
  <c r="Z394" i="29"/>
  <c r="Z393" i="29"/>
  <c r="Z392" i="29"/>
  <c r="Z391" i="29"/>
  <c r="Z390" i="29"/>
  <c r="Z389" i="29"/>
  <c r="Z388" i="29"/>
  <c r="Z387" i="29"/>
  <c r="Z386" i="29"/>
  <c r="Z385" i="29"/>
  <c r="Z384" i="29"/>
  <c r="Z383" i="29"/>
  <c r="Z382" i="29"/>
  <c r="Z381" i="29"/>
  <c r="Z380" i="29"/>
  <c r="Z379" i="29"/>
  <c r="Z372" i="29"/>
  <c r="Z371" i="29"/>
  <c r="Z370" i="29"/>
  <c r="Z369" i="29"/>
  <c r="Z368" i="29"/>
  <c r="Z367" i="29"/>
  <c r="Z366" i="29"/>
  <c r="Z365" i="29"/>
  <c r="Z364" i="29"/>
  <c r="Z363" i="29"/>
  <c r="Z362" i="29"/>
  <c r="Z361" i="29"/>
  <c r="Z360" i="29"/>
  <c r="Z359" i="29"/>
  <c r="Z358" i="29"/>
  <c r="Z357" i="29"/>
  <c r="Z356" i="29"/>
  <c r="Z355" i="29"/>
  <c r="Z354" i="29"/>
  <c r="Z353" i="29"/>
  <c r="Z352" i="29"/>
  <c r="Z351" i="29"/>
  <c r="Z350" i="29"/>
  <c r="Z349" i="29"/>
  <c r="Z348" i="29"/>
  <c r="Z347" i="29"/>
  <c r="Z346" i="29"/>
  <c r="Z345" i="29"/>
  <c r="Z344" i="29"/>
  <c r="Z343" i="29"/>
  <c r="Z342" i="29"/>
  <c r="Z341" i="29"/>
  <c r="Z340" i="29"/>
  <c r="Z339" i="29"/>
  <c r="Z338" i="29"/>
  <c r="Z337" i="29"/>
  <c r="Z336" i="29"/>
  <c r="Z335" i="29"/>
  <c r="Z334" i="29"/>
  <c r="Z333" i="29"/>
  <c r="Z332" i="29"/>
  <c r="Z331" i="29"/>
  <c r="Z330" i="29"/>
  <c r="Z329" i="29"/>
  <c r="Z328" i="29"/>
  <c r="Z327" i="29"/>
  <c r="Z326" i="29"/>
  <c r="Z325" i="29"/>
  <c r="Z324" i="29"/>
  <c r="Z323" i="29"/>
  <c r="Z322" i="29"/>
  <c r="Z321" i="29"/>
  <c r="Z320" i="29"/>
  <c r="Z319" i="29"/>
  <c r="Z318" i="29"/>
  <c r="Z317" i="29"/>
  <c r="Z316" i="29"/>
  <c r="Z315" i="29"/>
  <c r="Z314" i="29"/>
  <c r="Z313" i="29"/>
  <c r="Z312" i="29"/>
  <c r="Z311" i="29"/>
  <c r="Z310" i="29"/>
  <c r="Z309" i="29"/>
  <c r="Z308" i="29"/>
  <c r="Z307" i="29"/>
  <c r="Z306" i="29"/>
  <c r="Z305" i="29"/>
  <c r="Z304" i="29"/>
  <c r="Z303" i="29"/>
  <c r="Z302" i="29"/>
  <c r="Z301" i="29"/>
  <c r="Z300" i="29"/>
  <c r="Z299" i="29"/>
  <c r="Z298" i="29"/>
  <c r="Z297" i="29"/>
  <c r="Z296" i="29"/>
  <c r="Z295" i="29"/>
  <c r="Z294" i="29"/>
  <c r="Z293" i="29"/>
  <c r="Z292" i="29"/>
  <c r="Z291" i="29"/>
  <c r="Z290" i="29"/>
  <c r="Z289" i="29"/>
  <c r="Z288" i="29"/>
  <c r="Z287" i="29"/>
  <c r="Z286" i="29"/>
  <c r="Z285" i="29"/>
  <c r="Z284" i="29"/>
  <c r="Z283" i="29"/>
  <c r="Z282" i="29"/>
  <c r="Z281" i="29"/>
  <c r="Z280" i="29"/>
  <c r="Z279" i="29"/>
  <c r="Z278" i="29"/>
  <c r="Z277" i="29"/>
  <c r="Z276" i="29"/>
  <c r="Z275" i="29"/>
  <c r="Z274" i="29"/>
  <c r="Z273" i="29"/>
  <c r="Z272" i="29"/>
  <c r="Z271" i="29"/>
  <c r="Z270" i="29"/>
  <c r="Z269" i="29"/>
  <c r="Z268" i="29"/>
  <c r="Z267" i="29"/>
  <c r="Z266" i="29"/>
  <c r="Z265" i="29"/>
  <c r="Z264" i="29"/>
  <c r="Z263" i="29"/>
  <c r="Z262" i="29"/>
  <c r="Z261" i="29"/>
  <c r="Z260" i="29"/>
  <c r="Z259" i="29"/>
  <c r="Z258" i="29"/>
  <c r="Z257" i="29"/>
  <c r="Z256" i="29"/>
  <c r="Z255" i="29"/>
  <c r="Z24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Z199" i="29"/>
  <c r="Z198" i="29"/>
  <c r="Z197" i="29"/>
  <c r="Z196" i="29"/>
  <c r="Z195" i="29"/>
  <c r="Z194" i="29"/>
  <c r="Z193" i="29"/>
  <c r="Z192" i="29"/>
  <c r="Z191" i="29"/>
  <c r="Z190" i="29"/>
  <c r="Z189" i="29"/>
  <c r="Z188" i="29"/>
  <c r="Z187" i="29"/>
  <c r="Z186" i="29"/>
  <c r="Z185" i="29"/>
  <c r="Z184" i="29"/>
  <c r="Z183" i="29"/>
  <c r="Z182" i="29"/>
  <c r="Z181" i="29"/>
  <c r="Z180" i="29"/>
  <c r="Z179" i="29"/>
  <c r="Z178" i="29"/>
  <c r="Z177" i="29"/>
  <c r="Z176" i="29"/>
  <c r="Z175" i="29"/>
  <c r="Z174" i="29"/>
  <c r="Z173" i="29"/>
  <c r="Z172" i="29"/>
  <c r="Z171" i="29"/>
  <c r="Z170" i="29"/>
  <c r="Z169" i="29"/>
  <c r="Z168" i="29"/>
  <c r="Z167" i="29"/>
  <c r="Z166" i="29"/>
  <c r="Z165" i="29"/>
  <c r="Z164" i="29"/>
  <c r="Z163" i="29"/>
  <c r="Z162" i="29"/>
  <c r="Z161" i="29"/>
  <c r="Z160" i="29"/>
  <c r="Z159" i="29"/>
  <c r="Z158" i="29"/>
  <c r="Z157" i="29"/>
  <c r="Z156" i="29"/>
  <c r="Z155" i="29"/>
  <c r="Z154" i="29"/>
  <c r="Z153" i="29"/>
  <c r="Z152" i="29"/>
  <c r="Z151" i="29"/>
  <c r="Z150" i="29"/>
  <c r="Z149" i="29"/>
  <c r="Z148" i="29"/>
  <c r="Z147" i="29"/>
  <c r="Z146" i="29"/>
  <c r="Z145" i="29"/>
  <c r="Z144" i="29"/>
  <c r="Z143" i="29"/>
  <c r="Z142" i="29"/>
  <c r="Z141" i="29"/>
  <c r="Z140" i="29"/>
  <c r="Z139" i="29"/>
  <c r="Z138" i="29"/>
  <c r="Z137" i="29"/>
  <c r="Z136" i="29"/>
  <c r="Z135" i="29"/>
  <c r="Z134" i="29"/>
  <c r="Z133" i="29"/>
  <c r="Z132" i="29"/>
  <c r="Z131" i="29"/>
  <c r="Z124" i="29"/>
  <c r="Z123" i="29"/>
  <c r="Z122" i="29"/>
  <c r="Z121" i="29"/>
  <c r="Z120" i="29"/>
  <c r="Z119" i="29"/>
  <c r="Z118" i="29"/>
  <c r="Z117" i="29"/>
  <c r="Z116" i="29"/>
  <c r="Z115" i="29"/>
  <c r="Z114" i="29"/>
  <c r="Z113" i="29"/>
  <c r="Z112" i="29"/>
  <c r="Z111" i="29"/>
  <c r="Z110" i="29"/>
  <c r="Z109" i="29"/>
  <c r="Z108" i="29"/>
  <c r="Z107" i="29"/>
  <c r="Z106" i="29"/>
  <c r="Z105" i="29"/>
  <c r="Z104" i="29"/>
  <c r="Z103" i="29"/>
  <c r="Z102" i="29"/>
  <c r="Z101" i="29"/>
  <c r="Z100" i="29"/>
  <c r="Z99" i="29"/>
  <c r="Z98" i="29"/>
  <c r="Z97" i="29"/>
  <c r="Z96" i="29"/>
  <c r="Z95" i="29"/>
  <c r="Z94" i="29"/>
  <c r="Z93" i="29"/>
  <c r="Z92" i="29"/>
  <c r="Z91" i="29"/>
  <c r="Z90" i="29"/>
  <c r="Z89" i="29"/>
  <c r="Z88" i="29"/>
  <c r="Z87" i="29"/>
  <c r="Z86" i="29"/>
  <c r="Z85" i="29"/>
  <c r="Z84" i="29"/>
  <c r="Z83" i="29"/>
  <c r="Z82" i="29"/>
  <c r="Z81" i="29"/>
  <c r="Z80" i="29"/>
  <c r="Z79" i="29"/>
  <c r="Z78" i="29"/>
  <c r="Z77" i="29"/>
  <c r="Z76" i="29"/>
  <c r="Z75" i="29"/>
  <c r="Z74" i="29"/>
  <c r="Z73" i="29"/>
  <c r="Z72" i="29"/>
  <c r="Z71" i="29"/>
  <c r="Z70" i="29"/>
  <c r="Z69" i="29"/>
  <c r="Z68" i="29"/>
  <c r="Z67" i="29"/>
  <c r="Z66" i="29"/>
  <c r="Z65" i="29"/>
  <c r="Z64" i="29"/>
  <c r="Z63" i="29"/>
  <c r="Z62" i="29"/>
  <c r="Z61" i="29"/>
  <c r="Z60" i="29"/>
  <c r="Z59" i="29"/>
  <c r="Z58" i="29"/>
  <c r="Z57" i="29"/>
  <c r="Z56" i="29"/>
  <c r="Z55" i="29"/>
  <c r="Z54" i="29"/>
  <c r="Z53" i="29"/>
  <c r="Z52" i="29"/>
  <c r="Z51" i="29"/>
  <c r="Z50" i="29"/>
  <c r="Z49" i="29"/>
  <c r="Z48" i="29"/>
  <c r="Z47" i="29"/>
  <c r="Z46" i="29"/>
  <c r="Z45" i="29"/>
  <c r="Z44" i="29"/>
  <c r="Z43" i="29"/>
  <c r="Z42" i="29"/>
  <c r="Z41" i="29"/>
  <c r="Z40" i="29"/>
  <c r="Z39" i="29"/>
  <c r="Z38" i="29"/>
  <c r="Z37" i="29"/>
  <c r="Z36" i="29"/>
  <c r="Z35" i="29"/>
  <c r="Z34" i="29"/>
  <c r="Z33" i="29"/>
  <c r="Z32" i="29"/>
  <c r="Z31" i="29"/>
  <c r="Z30" i="29"/>
  <c r="Z29" i="29"/>
  <c r="Z28" i="29"/>
  <c r="Z27" i="29"/>
  <c r="Z26" i="29"/>
  <c r="Z25" i="29"/>
  <c r="Z24" i="29"/>
  <c r="Z23" i="29"/>
  <c r="Z22" i="29"/>
  <c r="Z21" i="29"/>
  <c r="Z20" i="29"/>
  <c r="Z19" i="29"/>
  <c r="Z18" i="29"/>
  <c r="Z17" i="29"/>
  <c r="Z16" i="29"/>
  <c r="Z15" i="29"/>
  <c r="Z14" i="29"/>
  <c r="Z13" i="29"/>
  <c r="Z12" i="29"/>
  <c r="Z11" i="29"/>
  <c r="Z10" i="29"/>
  <c r="Z9" i="29"/>
  <c r="Z8" i="29"/>
  <c r="Z7" i="29"/>
  <c r="Z1116" i="24"/>
  <c r="Z1115" i="24"/>
  <c r="Z1114" i="24"/>
  <c r="Z1113" i="24"/>
  <c r="Z1112" i="24"/>
  <c r="Z1111" i="24"/>
  <c r="Z1110" i="24"/>
  <c r="Z1109" i="24"/>
  <c r="Z1108" i="24"/>
  <c r="Z1107" i="24"/>
  <c r="Z1106" i="24"/>
  <c r="Z1105" i="24"/>
  <c r="Z1104" i="24"/>
  <c r="Z1103" i="24"/>
  <c r="Z1102" i="24"/>
  <c r="Z1101" i="24"/>
  <c r="Z1100" i="24"/>
  <c r="Z1099" i="24"/>
  <c r="Z1098" i="24"/>
  <c r="Z1097" i="24"/>
  <c r="Z1096" i="24"/>
  <c r="Z1095" i="24"/>
  <c r="Z1094" i="24"/>
  <c r="Z1093" i="24"/>
  <c r="Z1092" i="24"/>
  <c r="Z1091" i="24"/>
  <c r="Z1090" i="24"/>
  <c r="Z1089" i="24"/>
  <c r="Z1088" i="24"/>
  <c r="Z1087" i="24"/>
  <c r="Z1086" i="24"/>
  <c r="Z1085" i="24"/>
  <c r="Z1084" i="24"/>
  <c r="Z1083" i="24"/>
  <c r="Z1082" i="24"/>
  <c r="Z1081" i="24"/>
  <c r="Z1080" i="24"/>
  <c r="Z1079" i="24"/>
  <c r="Z1078" i="24"/>
  <c r="Z1077" i="24"/>
  <c r="Z1076" i="24"/>
  <c r="Z1075" i="24"/>
  <c r="Z1074" i="24"/>
  <c r="Z1073" i="24"/>
  <c r="Z1072" i="24"/>
  <c r="Z1071" i="24"/>
  <c r="Z1070" i="24"/>
  <c r="Z1069" i="24"/>
  <c r="Z1068" i="24"/>
  <c r="Z1067" i="24"/>
  <c r="Z1066" i="24"/>
  <c r="Z1065" i="24"/>
  <c r="Z1064" i="24"/>
  <c r="Z1063" i="24"/>
  <c r="Z1062" i="24"/>
  <c r="Z1061" i="24"/>
  <c r="Z1060" i="24"/>
  <c r="Z1059" i="24"/>
  <c r="Z1058" i="24"/>
  <c r="Z1057" i="24"/>
  <c r="Z1056" i="24"/>
  <c r="Z1055" i="24"/>
  <c r="Z1054" i="24"/>
  <c r="Z1053" i="24"/>
  <c r="Z1052" i="24"/>
  <c r="Z1051" i="24"/>
  <c r="Z1050" i="24"/>
  <c r="Z1049" i="24"/>
  <c r="Z1048" i="24"/>
  <c r="Z1047" i="24"/>
  <c r="Z1046" i="24"/>
  <c r="Z1045" i="24"/>
  <c r="Z1044" i="24"/>
  <c r="Z1043" i="24"/>
  <c r="Z1042" i="24"/>
  <c r="Z1041" i="24"/>
  <c r="Z1040" i="24"/>
  <c r="Z1039" i="24"/>
  <c r="Z1038" i="24"/>
  <c r="Z1037" i="24"/>
  <c r="Z1036" i="24"/>
  <c r="Z1035" i="24"/>
  <c r="Z1034" i="24"/>
  <c r="Z1033" i="24"/>
  <c r="Z1032" i="24"/>
  <c r="Z1031" i="24"/>
  <c r="Z1030" i="24"/>
  <c r="Z1029" i="24"/>
  <c r="Z1028" i="24"/>
  <c r="Z1027" i="24"/>
  <c r="Z1026" i="24"/>
  <c r="Z1025" i="24"/>
  <c r="Z1024" i="24"/>
  <c r="Z1023" i="24"/>
  <c r="Z1022" i="24"/>
  <c r="Z1021" i="24"/>
  <c r="Z1020" i="24"/>
  <c r="Z1019" i="24"/>
  <c r="Z1018" i="24"/>
  <c r="Z1017" i="24"/>
  <c r="Z1016" i="24"/>
  <c r="Z1015" i="24"/>
  <c r="Z1014" i="24"/>
  <c r="Z1013" i="24"/>
  <c r="Z1012" i="24"/>
  <c r="Z1011" i="24"/>
  <c r="Z1010" i="24"/>
  <c r="Z1009" i="24"/>
  <c r="Z1008" i="24"/>
  <c r="Z1007" i="24"/>
  <c r="Z1006" i="24"/>
  <c r="Z1005" i="24"/>
  <c r="Z1004" i="24"/>
  <c r="Z1003" i="24"/>
  <c r="Z1002" i="24"/>
  <c r="Z1001" i="24"/>
  <c r="Z1000" i="24"/>
  <c r="Z999" i="24"/>
  <c r="Z992" i="24"/>
  <c r="Z991" i="24"/>
  <c r="Z990" i="24"/>
  <c r="Z989" i="24"/>
  <c r="Z988" i="24"/>
  <c r="Z987" i="24"/>
  <c r="Z986" i="24"/>
  <c r="Z985" i="24"/>
  <c r="Z984" i="24"/>
  <c r="Z983" i="24"/>
  <c r="Z982" i="24"/>
  <c r="Z981" i="24"/>
  <c r="Z980" i="24"/>
  <c r="Z979" i="24"/>
  <c r="Z978" i="24"/>
  <c r="Z977" i="24"/>
  <c r="Z976" i="24"/>
  <c r="Z975" i="24"/>
  <c r="Z974" i="24"/>
  <c r="Z973" i="24"/>
  <c r="Z972" i="24"/>
  <c r="Z971" i="24"/>
  <c r="Z970" i="24"/>
  <c r="Z969" i="24"/>
  <c r="Z968" i="24"/>
  <c r="Z967" i="24"/>
  <c r="Z966" i="24"/>
  <c r="Z965" i="24"/>
  <c r="Z964" i="24"/>
  <c r="Z963" i="24"/>
  <c r="Z962" i="24"/>
  <c r="Z961" i="24"/>
  <c r="Z960" i="24"/>
  <c r="Z959" i="24"/>
  <c r="Z958" i="24"/>
  <c r="Z957" i="24"/>
  <c r="Z956" i="24"/>
  <c r="Z955" i="24"/>
  <c r="Z954" i="24"/>
  <c r="Z953" i="24"/>
  <c r="Z952" i="24"/>
  <c r="Z951" i="24"/>
  <c r="Z950" i="24"/>
  <c r="Z949" i="24"/>
  <c r="Z948" i="24"/>
  <c r="Z947" i="24"/>
  <c r="Z946" i="24"/>
  <c r="Z945" i="24"/>
  <c r="Z944" i="24"/>
  <c r="Z943" i="24"/>
  <c r="Z942" i="24"/>
  <c r="Z941" i="24"/>
  <c r="Z940" i="24"/>
  <c r="Z939" i="24"/>
  <c r="Z938" i="24"/>
  <c r="Z937" i="24"/>
  <c r="Z936" i="24"/>
  <c r="Z935" i="24"/>
  <c r="Z934" i="24"/>
  <c r="Z933" i="24"/>
  <c r="Z932" i="24"/>
  <c r="Z931" i="24"/>
  <c r="Z930" i="24"/>
  <c r="Z929" i="24"/>
  <c r="Z928" i="24"/>
  <c r="Z927" i="24"/>
  <c r="Z926" i="24"/>
  <c r="Z925" i="24"/>
  <c r="Z924" i="24"/>
  <c r="Z923" i="24"/>
  <c r="Z922" i="24"/>
  <c r="Z921" i="24"/>
  <c r="Z920" i="24"/>
  <c r="Z919" i="24"/>
  <c r="Z918" i="24"/>
  <c r="Z917" i="24"/>
  <c r="Z916" i="24"/>
  <c r="Z915" i="24"/>
  <c r="Z914" i="24"/>
  <c r="Z913" i="24"/>
  <c r="Z912" i="24"/>
  <c r="Z911" i="24"/>
  <c r="Z910" i="24"/>
  <c r="Z909" i="24"/>
  <c r="Z908" i="24"/>
  <c r="Z907" i="24"/>
  <c r="Z906" i="24"/>
  <c r="Z905" i="24"/>
  <c r="Z904" i="24"/>
  <c r="Z903" i="24"/>
  <c r="Z902" i="24"/>
  <c r="Z901" i="24"/>
  <c r="Z900" i="24"/>
  <c r="Z899" i="24"/>
  <c r="Z898" i="24"/>
  <c r="Z897" i="24"/>
  <c r="Z896" i="24"/>
  <c r="Z895" i="24"/>
  <c r="Z894" i="24"/>
  <c r="Z893" i="24"/>
  <c r="Z892" i="24"/>
  <c r="Z891" i="24"/>
  <c r="Z890" i="24"/>
  <c r="Z889" i="24"/>
  <c r="Z888" i="24"/>
  <c r="Z887" i="24"/>
  <c r="Z886" i="24"/>
  <c r="Z885" i="24"/>
  <c r="Z884" i="24"/>
  <c r="Z883" i="24"/>
  <c r="Z882" i="24"/>
  <c r="Z881" i="24"/>
  <c r="Z880" i="24"/>
  <c r="Z879" i="24"/>
  <c r="Z878" i="24"/>
  <c r="Z877" i="24"/>
  <c r="Z876" i="24"/>
  <c r="Z875" i="24"/>
  <c r="Z868" i="24"/>
  <c r="Z867" i="24"/>
  <c r="Z866" i="24"/>
  <c r="Z865" i="24"/>
  <c r="Z864" i="24"/>
  <c r="Z863" i="24"/>
  <c r="Z862" i="24"/>
  <c r="Z861" i="24"/>
  <c r="Z860" i="24"/>
  <c r="Z859" i="24"/>
  <c r="Z858" i="24"/>
  <c r="Z857" i="24"/>
  <c r="Z856" i="24"/>
  <c r="Z855" i="24"/>
  <c r="Z854" i="24"/>
  <c r="Z853" i="24"/>
  <c r="Z852" i="24"/>
  <c r="Z851" i="24"/>
  <c r="Z850" i="24"/>
  <c r="Z849" i="24"/>
  <c r="Z848" i="24"/>
  <c r="Z847" i="24"/>
  <c r="Z846" i="24"/>
  <c r="Z845" i="24"/>
  <c r="Z844" i="24"/>
  <c r="Z843" i="24"/>
  <c r="Z842" i="24"/>
  <c r="Z841" i="24"/>
  <c r="Z840" i="24"/>
  <c r="Z839" i="24"/>
  <c r="Z838" i="24"/>
  <c r="Z837" i="24"/>
  <c r="Z836" i="24"/>
  <c r="Z835" i="24"/>
  <c r="Z834" i="24"/>
  <c r="Z833" i="24"/>
  <c r="Z832" i="24"/>
  <c r="Z831" i="24"/>
  <c r="Z830" i="24"/>
  <c r="Z829" i="24"/>
  <c r="Z828" i="24"/>
  <c r="Z827" i="24"/>
  <c r="Z826" i="24"/>
  <c r="Z825" i="24"/>
  <c r="Z824" i="24"/>
  <c r="Z823" i="24"/>
  <c r="Z822" i="24"/>
  <c r="Z821" i="24"/>
  <c r="Z820" i="24"/>
  <c r="Z819" i="24"/>
  <c r="Z818" i="24"/>
  <c r="Z817" i="24"/>
  <c r="Z816" i="24"/>
  <c r="Z815" i="24"/>
  <c r="Z814" i="24"/>
  <c r="Z813" i="24"/>
  <c r="Z812" i="24"/>
  <c r="Z811" i="24"/>
  <c r="Z810" i="24"/>
  <c r="Z809" i="24"/>
  <c r="Z808" i="24"/>
  <c r="Z807" i="24"/>
  <c r="Z806" i="24"/>
  <c r="Z805" i="24"/>
  <c r="Z804" i="24"/>
  <c r="Z803" i="24"/>
  <c r="Z802" i="24"/>
  <c r="Z801" i="24"/>
  <c r="Z800" i="24"/>
  <c r="Z799" i="24"/>
  <c r="Z798" i="24"/>
  <c r="Z797" i="24"/>
  <c r="Z796" i="24"/>
  <c r="Z795" i="24"/>
  <c r="Z794" i="24"/>
  <c r="Z793" i="24"/>
  <c r="Z792" i="24"/>
  <c r="Z791" i="24"/>
  <c r="Z790" i="24"/>
  <c r="Z789" i="24"/>
  <c r="Z788" i="24"/>
  <c r="Z787" i="24"/>
  <c r="Z786" i="24"/>
  <c r="Z785" i="24"/>
  <c r="Z784" i="24"/>
  <c r="Z783" i="24"/>
  <c r="Z782" i="24"/>
  <c r="Z781" i="24"/>
  <c r="Z780" i="24"/>
  <c r="Z779" i="24"/>
  <c r="Z778" i="24"/>
  <c r="Z777" i="24"/>
  <c r="Z776" i="24"/>
  <c r="Z775" i="24"/>
  <c r="Z774" i="24"/>
  <c r="Z773" i="24"/>
  <c r="Z772" i="24"/>
  <c r="Z771" i="24"/>
  <c r="Z770" i="24"/>
  <c r="Z769" i="24"/>
  <c r="Z768" i="24"/>
  <c r="Z767" i="24"/>
  <c r="Z766" i="24"/>
  <c r="Z765" i="24"/>
  <c r="Z764" i="24"/>
  <c r="Z763" i="24"/>
  <c r="Z762" i="24"/>
  <c r="Z761" i="24"/>
  <c r="Z760" i="24"/>
  <c r="Z759" i="24"/>
  <c r="Z758" i="24"/>
  <c r="Z757" i="24"/>
  <c r="Z756" i="24"/>
  <c r="Z755" i="24"/>
  <c r="Z754" i="24"/>
  <c r="Z753" i="24"/>
  <c r="Z752" i="24"/>
  <c r="Z751" i="24"/>
  <c r="Z744" i="24"/>
  <c r="Z743" i="24"/>
  <c r="Z742" i="24"/>
  <c r="Z741" i="24"/>
  <c r="Z740" i="24"/>
  <c r="Z739" i="24"/>
  <c r="Z738" i="24"/>
  <c r="Z737" i="24"/>
  <c r="Z736" i="24"/>
  <c r="Z735" i="24"/>
  <c r="Z734" i="24"/>
  <c r="Z733" i="24"/>
  <c r="Z732" i="24"/>
  <c r="Z731" i="24"/>
  <c r="Z730" i="24"/>
  <c r="Z729" i="24"/>
  <c r="Z728" i="24"/>
  <c r="Z727" i="24"/>
  <c r="Z726" i="24"/>
  <c r="Z725" i="24"/>
  <c r="Z724" i="24"/>
  <c r="Z723" i="24"/>
  <c r="Z722" i="24"/>
  <c r="Z721" i="24"/>
  <c r="Z720" i="24"/>
  <c r="Z719" i="24"/>
  <c r="Z718" i="24"/>
  <c r="Z717" i="24"/>
  <c r="Z716" i="24"/>
  <c r="Z715" i="24"/>
  <c r="Z714" i="24"/>
  <c r="Z713" i="24"/>
  <c r="Z712" i="24"/>
  <c r="Z711" i="24"/>
  <c r="Z710" i="24"/>
  <c r="Z709" i="24"/>
  <c r="Z708" i="24"/>
  <c r="Z707" i="24"/>
  <c r="Z706" i="24"/>
  <c r="Z705" i="24"/>
  <c r="Z704" i="24"/>
  <c r="Z703" i="24"/>
  <c r="Z702" i="24"/>
  <c r="Z701" i="24"/>
  <c r="Z700" i="24"/>
  <c r="Z699" i="24"/>
  <c r="Z698" i="24"/>
  <c r="Z697" i="24"/>
  <c r="Z696" i="24"/>
  <c r="Z695" i="24"/>
  <c r="Z694" i="24"/>
  <c r="Z693" i="24"/>
  <c r="Z692" i="24"/>
  <c r="Z691" i="24"/>
  <c r="Z690" i="24"/>
  <c r="Z689" i="24"/>
  <c r="Z688" i="24"/>
  <c r="Z687" i="24"/>
  <c r="Z686" i="24"/>
  <c r="Z685" i="24"/>
  <c r="Z684" i="24"/>
  <c r="Z683" i="24"/>
  <c r="Z682" i="24"/>
  <c r="Z681" i="24"/>
  <c r="Z680" i="24"/>
  <c r="Z679" i="24"/>
  <c r="Z678" i="24"/>
  <c r="Z677" i="24"/>
  <c r="Z676" i="24"/>
  <c r="Z675" i="24"/>
  <c r="Z674" i="24"/>
  <c r="Z673" i="24"/>
  <c r="Z672" i="24"/>
  <c r="Z671" i="24"/>
  <c r="Z670" i="24"/>
  <c r="Z669" i="24"/>
  <c r="Z668" i="24"/>
  <c r="Z667" i="24"/>
  <c r="Z666" i="24"/>
  <c r="Z665" i="24"/>
  <c r="Z664" i="24"/>
  <c r="Z663" i="24"/>
  <c r="Z662" i="24"/>
  <c r="Z661" i="24"/>
  <c r="Z660" i="24"/>
  <c r="Z659" i="24"/>
  <c r="Z658" i="24"/>
  <c r="Z657" i="24"/>
  <c r="Z656" i="24"/>
  <c r="Z655" i="24"/>
  <c r="Z654" i="24"/>
  <c r="Z653" i="24"/>
  <c r="Z652" i="24"/>
  <c r="Z651" i="24"/>
  <c r="Z650" i="24"/>
  <c r="Z649" i="24"/>
  <c r="Z648" i="24"/>
  <c r="Z647" i="24"/>
  <c r="Z646" i="24"/>
  <c r="Z645" i="24"/>
  <c r="Z644" i="24"/>
  <c r="Z643" i="24"/>
  <c r="Z642" i="24"/>
  <c r="Z641" i="24"/>
  <c r="Z640" i="24"/>
  <c r="Z639" i="24"/>
  <c r="Z638" i="24"/>
  <c r="Z637" i="24"/>
  <c r="Z636" i="24"/>
  <c r="Z635" i="24"/>
  <c r="Z634" i="24"/>
  <c r="Z633" i="24"/>
  <c r="Z632" i="24"/>
  <c r="Z631" i="24"/>
  <c r="Z630" i="24"/>
  <c r="Z629" i="24"/>
  <c r="Z628" i="24"/>
  <c r="Z627" i="24"/>
  <c r="Z620" i="24"/>
  <c r="Z619" i="24"/>
  <c r="Z618" i="24"/>
  <c r="Z617" i="24"/>
  <c r="Z616" i="24"/>
  <c r="Z615" i="24"/>
  <c r="Z614" i="24"/>
  <c r="Z613" i="24"/>
  <c r="Z612" i="24"/>
  <c r="Z611" i="24"/>
  <c r="Z610" i="24"/>
  <c r="Z609" i="24"/>
  <c r="Z608" i="24"/>
  <c r="Z607" i="24"/>
  <c r="Z606" i="24"/>
  <c r="Z605" i="24"/>
  <c r="Z604" i="24"/>
  <c r="Z603" i="24"/>
  <c r="Z602" i="24"/>
  <c r="Z601" i="24"/>
  <c r="Z600" i="24"/>
  <c r="Z599" i="24"/>
  <c r="Z598" i="24"/>
  <c r="Z597" i="24"/>
  <c r="Z596" i="24"/>
  <c r="Z595" i="24"/>
  <c r="Z594" i="24"/>
  <c r="Z593" i="24"/>
  <c r="Z592" i="24"/>
  <c r="Z591" i="24"/>
  <c r="Z590" i="24"/>
  <c r="Z589" i="24"/>
  <c r="Z588" i="24"/>
  <c r="Z587" i="24"/>
  <c r="Z586" i="24"/>
  <c r="Z585" i="24"/>
  <c r="Z584" i="24"/>
  <c r="Z583" i="24"/>
  <c r="Z582" i="24"/>
  <c r="Z581" i="24"/>
  <c r="Z580" i="24"/>
  <c r="Z579" i="24"/>
  <c r="Z578" i="24"/>
  <c r="Z577" i="24"/>
  <c r="Z576" i="24"/>
  <c r="Z575" i="24"/>
  <c r="Z574" i="24"/>
  <c r="Z573" i="24"/>
  <c r="Z572" i="24"/>
  <c r="Z571" i="24"/>
  <c r="Z570" i="24"/>
  <c r="Z569" i="24"/>
  <c r="Z568" i="24"/>
  <c r="Z567" i="24"/>
  <c r="Z566" i="24"/>
  <c r="Z565" i="24"/>
  <c r="Z564" i="24"/>
  <c r="Z563" i="24"/>
  <c r="Z562" i="24"/>
  <c r="Z561" i="24"/>
  <c r="Z560" i="24"/>
  <c r="Z559" i="24"/>
  <c r="Z558" i="24"/>
  <c r="Z557" i="24"/>
  <c r="Z556" i="24"/>
  <c r="Z555" i="24"/>
  <c r="Z554" i="24"/>
  <c r="Z553" i="24"/>
  <c r="Z552" i="24"/>
  <c r="Z551" i="24"/>
  <c r="Z550" i="24"/>
  <c r="Z549" i="24"/>
  <c r="Z548" i="24"/>
  <c r="Z547" i="24"/>
  <c r="Z546" i="24"/>
  <c r="Z545" i="24"/>
  <c r="Z544" i="24"/>
  <c r="Z543" i="24"/>
  <c r="Z542" i="24"/>
  <c r="Z541" i="24"/>
  <c r="Z540" i="24"/>
  <c r="Z539" i="24"/>
  <c r="Z538" i="24"/>
  <c r="Z537" i="24"/>
  <c r="Z536" i="24"/>
  <c r="Z535" i="24"/>
  <c r="Z534" i="24"/>
  <c r="Z533" i="24"/>
  <c r="Z532" i="24"/>
  <c r="Z531" i="24"/>
  <c r="Z530" i="24"/>
  <c r="Z529" i="24"/>
  <c r="Z528" i="24"/>
  <c r="Z527" i="24"/>
  <c r="Z526" i="24"/>
  <c r="Z525" i="24"/>
  <c r="Z524" i="24"/>
  <c r="Z523" i="24"/>
  <c r="Z522" i="24"/>
  <c r="Z521" i="24"/>
  <c r="Z520" i="24"/>
  <c r="Z519" i="24"/>
  <c r="Z518" i="24"/>
  <c r="Z517" i="24"/>
  <c r="Z516" i="24"/>
  <c r="Z515" i="24"/>
  <c r="Z514" i="24"/>
  <c r="Z513" i="24"/>
  <c r="Z512" i="24"/>
  <c r="Z511" i="24"/>
  <c r="Z510" i="24"/>
  <c r="Z509" i="24"/>
  <c r="Z508" i="24"/>
  <c r="Z507" i="24"/>
  <c r="Z506" i="24"/>
  <c r="Z505" i="24"/>
  <c r="Z504" i="24"/>
  <c r="Z503" i="24"/>
  <c r="Z496" i="24"/>
  <c r="Z495" i="24"/>
  <c r="Z494" i="24"/>
  <c r="Z493" i="24"/>
  <c r="Z492" i="24"/>
  <c r="Z491" i="24"/>
  <c r="Z490" i="24"/>
  <c r="Z489" i="24"/>
  <c r="Z488" i="24"/>
  <c r="Z487" i="24"/>
  <c r="Z486" i="24"/>
  <c r="Z485" i="24"/>
  <c r="Z484" i="24"/>
  <c r="Z483" i="24"/>
  <c r="Z482" i="24"/>
  <c r="Z481" i="24"/>
  <c r="Z480" i="24"/>
  <c r="Z479" i="24"/>
  <c r="Z478" i="24"/>
  <c r="Z477" i="24"/>
  <c r="Z476" i="24"/>
  <c r="Z475" i="24"/>
  <c r="Z474" i="24"/>
  <c r="Z473" i="24"/>
  <c r="Z472" i="24"/>
  <c r="Z471" i="24"/>
  <c r="Z470" i="24"/>
  <c r="Z469" i="24"/>
  <c r="Z468" i="24"/>
  <c r="Z467" i="24"/>
  <c r="Z466" i="24"/>
  <c r="Z465" i="24"/>
  <c r="Z464" i="24"/>
  <c r="Z463" i="24"/>
  <c r="Z462" i="24"/>
  <c r="Z461" i="24"/>
  <c r="Z460" i="24"/>
  <c r="Z459" i="24"/>
  <c r="Z458" i="24"/>
  <c r="Z457" i="24"/>
  <c r="Z456" i="24"/>
  <c r="Z455" i="24"/>
  <c r="Z454" i="24"/>
  <c r="Z453" i="24"/>
  <c r="Z452" i="24"/>
  <c r="Z451" i="24"/>
  <c r="Z450" i="24"/>
  <c r="Z449" i="24"/>
  <c r="Z448" i="24"/>
  <c r="Z447" i="24"/>
  <c r="Z446" i="24"/>
  <c r="Z445" i="24"/>
  <c r="Z444" i="24"/>
  <c r="Z443" i="24"/>
  <c r="Z442" i="24"/>
  <c r="Z441" i="24"/>
  <c r="Z440" i="24"/>
  <c r="Z439" i="24"/>
  <c r="Z438" i="24"/>
  <c r="Z437" i="24"/>
  <c r="Z436" i="24"/>
  <c r="Z435" i="24"/>
  <c r="Z434" i="24"/>
  <c r="Z433" i="24"/>
  <c r="Z432" i="24"/>
  <c r="Z431" i="24"/>
  <c r="Z430" i="24"/>
  <c r="Z429" i="24"/>
  <c r="Z428" i="24"/>
  <c r="Z427" i="24"/>
  <c r="Z426" i="24"/>
  <c r="Z425" i="24"/>
  <c r="Z424" i="24"/>
  <c r="Z423" i="24"/>
  <c r="Z422" i="24"/>
  <c r="Z421" i="24"/>
  <c r="Z420" i="24"/>
  <c r="Z419" i="24"/>
  <c r="Z418" i="24"/>
  <c r="Z417" i="24"/>
  <c r="Z416" i="24"/>
  <c r="Z415" i="24"/>
  <c r="Z414" i="24"/>
  <c r="Z413" i="24"/>
  <c r="Z412" i="24"/>
  <c r="Z411" i="24"/>
  <c r="Z410" i="24"/>
  <c r="Z409" i="24"/>
  <c r="Z408" i="24"/>
  <c r="Z407" i="24"/>
  <c r="Z406" i="24"/>
  <c r="Z405" i="24"/>
  <c r="Z404" i="24"/>
  <c r="Z403" i="24"/>
  <c r="Z402" i="24"/>
  <c r="Z401" i="24"/>
  <c r="Z400" i="24"/>
  <c r="Z399" i="24"/>
  <c r="Z398" i="24"/>
  <c r="Z397" i="24"/>
  <c r="Z396" i="24"/>
  <c r="Z395" i="24"/>
  <c r="Z394" i="24"/>
  <c r="Z393" i="24"/>
  <c r="Z392" i="24"/>
  <c r="Z391" i="24"/>
  <c r="Z390" i="24"/>
  <c r="Z389" i="24"/>
  <c r="Z388" i="24"/>
  <c r="Z387" i="24"/>
  <c r="Z386" i="24"/>
  <c r="Z385" i="24"/>
  <c r="Z384" i="24"/>
  <c r="Z383" i="24"/>
  <c r="Z382" i="24"/>
  <c r="Z381" i="24"/>
  <c r="Z380" i="24"/>
  <c r="Z379" i="24"/>
  <c r="Z372" i="24"/>
  <c r="Z371" i="24"/>
  <c r="Z370" i="24"/>
  <c r="Z369" i="24"/>
  <c r="Z368" i="24"/>
  <c r="Z367" i="24"/>
  <c r="Z366" i="24"/>
  <c r="Z365" i="24"/>
  <c r="Z364" i="24"/>
  <c r="Z363" i="24"/>
  <c r="Z362" i="24"/>
  <c r="Z361" i="24"/>
  <c r="Z360" i="24"/>
  <c r="Z359" i="24"/>
  <c r="Z358" i="24"/>
  <c r="Z357" i="24"/>
  <c r="Z356" i="24"/>
  <c r="Z355" i="24"/>
  <c r="Z354" i="24"/>
  <c r="Z353" i="24"/>
  <c r="Z352" i="24"/>
  <c r="Z351" i="24"/>
  <c r="Z350" i="24"/>
  <c r="Z349" i="24"/>
  <c r="Z348" i="24"/>
  <c r="Z347" i="24"/>
  <c r="Z346" i="24"/>
  <c r="Z345" i="24"/>
  <c r="Z344" i="24"/>
  <c r="Z343" i="24"/>
  <c r="Z342" i="24"/>
  <c r="Z341" i="24"/>
  <c r="Z340" i="24"/>
  <c r="Z339" i="24"/>
  <c r="Z338" i="24"/>
  <c r="Z337" i="24"/>
  <c r="Z336" i="24"/>
  <c r="Z335" i="24"/>
  <c r="Z334" i="24"/>
  <c r="Z333" i="24"/>
  <c r="Z332" i="24"/>
  <c r="Z331" i="24"/>
  <c r="Z330" i="24"/>
  <c r="Z329" i="24"/>
  <c r="Z328" i="24"/>
  <c r="Z327" i="24"/>
  <c r="Z326" i="24"/>
  <c r="Z325" i="24"/>
  <c r="Z324" i="24"/>
  <c r="Z323" i="24"/>
  <c r="Z322" i="24"/>
  <c r="Z321" i="24"/>
  <c r="Z320" i="24"/>
  <c r="Z319" i="24"/>
  <c r="Z318" i="24"/>
  <c r="Z317" i="24"/>
  <c r="Z316" i="24"/>
  <c r="Z315" i="24"/>
  <c r="Z314" i="24"/>
  <c r="Z313" i="24"/>
  <c r="Z312" i="24"/>
  <c r="Z311" i="24"/>
  <c r="Z310" i="24"/>
  <c r="Z309" i="24"/>
  <c r="Z308" i="24"/>
  <c r="Z307" i="24"/>
  <c r="Z306" i="24"/>
  <c r="Z305" i="24"/>
  <c r="Z304" i="24"/>
  <c r="Z303" i="24"/>
  <c r="Z302" i="24"/>
  <c r="Z301" i="24"/>
  <c r="Z300" i="24"/>
  <c r="Z299" i="24"/>
  <c r="Z298" i="24"/>
  <c r="Z297" i="24"/>
  <c r="Z296" i="24"/>
  <c r="Z295" i="24"/>
  <c r="Z294" i="24"/>
  <c r="Z293" i="24"/>
  <c r="Z292" i="24"/>
  <c r="Z291" i="24"/>
  <c r="Z290" i="24"/>
  <c r="Z289" i="24"/>
  <c r="Z288" i="24"/>
  <c r="Z287" i="24"/>
  <c r="Z286" i="24"/>
  <c r="Z285" i="24"/>
  <c r="Z284" i="24"/>
  <c r="Z283" i="24"/>
  <c r="Z282" i="24"/>
  <c r="Z281" i="24"/>
  <c r="Z280" i="24"/>
  <c r="Z279" i="24"/>
  <c r="Z278" i="24"/>
  <c r="Z277" i="24"/>
  <c r="Z276" i="24"/>
  <c r="Z275" i="24"/>
  <c r="Z274" i="24"/>
  <c r="Z273" i="24"/>
  <c r="Z272" i="24"/>
  <c r="Z271" i="24"/>
  <c r="Z270" i="24"/>
  <c r="Z269" i="24"/>
  <c r="Z268" i="24"/>
  <c r="Z267" i="24"/>
  <c r="Z266" i="24"/>
  <c r="Z265" i="24"/>
  <c r="Z264" i="24"/>
  <c r="Z263" i="24"/>
  <c r="Z262" i="24"/>
  <c r="Z261" i="24"/>
  <c r="Z260" i="24"/>
  <c r="Z259" i="24"/>
  <c r="Z258" i="24"/>
  <c r="Z257" i="24"/>
  <c r="Z256" i="24"/>
  <c r="Z255" i="24"/>
  <c r="Z248" i="24"/>
  <c r="Z247" i="24"/>
  <c r="Z246" i="24"/>
  <c r="Z245" i="24"/>
  <c r="Z244" i="24"/>
  <c r="Z243" i="24"/>
  <c r="Z242" i="24"/>
  <c r="Z241" i="24"/>
  <c r="Z240" i="24"/>
  <c r="Z239" i="24"/>
  <c r="Z238" i="24"/>
  <c r="Z237" i="24"/>
  <c r="Z236" i="24"/>
  <c r="Z235" i="24"/>
  <c r="Z234" i="24"/>
  <c r="Z233" i="24"/>
  <c r="Z232" i="24"/>
  <c r="Z231" i="24"/>
  <c r="Z230" i="24"/>
  <c r="Z229" i="24"/>
  <c r="Z228" i="24"/>
  <c r="Z227" i="24"/>
  <c r="Z226" i="24"/>
  <c r="Z225" i="24"/>
  <c r="Z224" i="24"/>
  <c r="Z223" i="24"/>
  <c r="Z222" i="24"/>
  <c r="Z221" i="24"/>
  <c r="Z220" i="24"/>
  <c r="Z219" i="24"/>
  <c r="Z218" i="24"/>
  <c r="Z217" i="24"/>
  <c r="Z216" i="24"/>
  <c r="Z215" i="24"/>
  <c r="Z214" i="24"/>
  <c r="Z213" i="24"/>
  <c r="Z212" i="24"/>
  <c r="Z211" i="24"/>
  <c r="Z210" i="24"/>
  <c r="Z209" i="24"/>
  <c r="Z208" i="24"/>
  <c r="Z207" i="24"/>
  <c r="Z206" i="24"/>
  <c r="Z205" i="24"/>
  <c r="Z204" i="24"/>
  <c r="Z203" i="24"/>
  <c r="Z202" i="24"/>
  <c r="Z201" i="24"/>
  <c r="Z200" i="24"/>
  <c r="Z199" i="24"/>
  <c r="Z198" i="24"/>
  <c r="Z197" i="24"/>
  <c r="Z196" i="24"/>
  <c r="Z195" i="24"/>
  <c r="Z194" i="24"/>
  <c r="Z193" i="24"/>
  <c r="Z192" i="24"/>
  <c r="Z191" i="24"/>
  <c r="Z190" i="24"/>
  <c r="Z189" i="24"/>
  <c r="Z188" i="24"/>
  <c r="Z187" i="24"/>
  <c r="Z186" i="24"/>
  <c r="Z185" i="24"/>
  <c r="Z184" i="24"/>
  <c r="Z183" i="24"/>
  <c r="Z182" i="24"/>
  <c r="Z181" i="24"/>
  <c r="Z180" i="24"/>
  <c r="Z179" i="24"/>
  <c r="Z178" i="24"/>
  <c r="Z177" i="24"/>
  <c r="Z176" i="24"/>
  <c r="Z175" i="24"/>
  <c r="Z174" i="24"/>
  <c r="Z173" i="24"/>
  <c r="Z172" i="24"/>
  <c r="Z171" i="24"/>
  <c r="Z170" i="24"/>
  <c r="Z169" i="24"/>
  <c r="Z168" i="24"/>
  <c r="Z167" i="24"/>
  <c r="Z166" i="24"/>
  <c r="Z165" i="24"/>
  <c r="Z164" i="24"/>
  <c r="Z163" i="24"/>
  <c r="Z162" i="24"/>
  <c r="Z161" i="24"/>
  <c r="Z160" i="24"/>
  <c r="Z159" i="24"/>
  <c r="Z158" i="24"/>
  <c r="Z157" i="24"/>
  <c r="Z156" i="24"/>
  <c r="Z155" i="24"/>
  <c r="Z154" i="24"/>
  <c r="Z153" i="24"/>
  <c r="Z152" i="24"/>
  <c r="Z151" i="24"/>
  <c r="Z150" i="24"/>
  <c r="Z149" i="24"/>
  <c r="Z148" i="24"/>
  <c r="Z147" i="24"/>
  <c r="Z146" i="24"/>
  <c r="Z145" i="24"/>
  <c r="Z144" i="24"/>
  <c r="Z143" i="24"/>
  <c r="Z142" i="24"/>
  <c r="Z141" i="24"/>
  <c r="Z140" i="24"/>
  <c r="Z139" i="24"/>
  <c r="Z138" i="24"/>
  <c r="Z137" i="24"/>
  <c r="Z136" i="24"/>
  <c r="Z135" i="24"/>
  <c r="Z134" i="24"/>
  <c r="Z133" i="24"/>
  <c r="Z132" i="24"/>
  <c r="Z131" i="24"/>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Z14" i="24"/>
  <c r="Z13" i="24"/>
  <c r="Z12" i="24"/>
  <c r="Z11" i="24"/>
  <c r="Z10" i="24"/>
  <c r="Z9" i="24"/>
  <c r="Z8" i="24"/>
  <c r="Z7" i="24"/>
  <c r="Z1116" i="11"/>
  <c r="K1116" i="11" s="1"/>
  <c r="Z1115" i="11"/>
  <c r="Z1114" i="11"/>
  <c r="Z1113" i="11"/>
  <c r="Z1112" i="11"/>
  <c r="Z1111" i="11"/>
  <c r="Z1110" i="11"/>
  <c r="Z1109" i="11"/>
  <c r="Z1108" i="11"/>
  <c r="Z1107" i="11"/>
  <c r="Z1106" i="11"/>
  <c r="Z1105" i="11"/>
  <c r="Z1104" i="11"/>
  <c r="Z1103" i="11"/>
  <c r="Z1102" i="11"/>
  <c r="Z1101" i="11"/>
  <c r="Z1100" i="11"/>
  <c r="Z1099" i="11"/>
  <c r="Z1098" i="11"/>
  <c r="Z1097" i="11"/>
  <c r="Z1096" i="11"/>
  <c r="Z1095" i="11"/>
  <c r="Z1094" i="11"/>
  <c r="Z1093" i="11"/>
  <c r="Z1092" i="11"/>
  <c r="Z1091" i="11"/>
  <c r="Z1090" i="11"/>
  <c r="Z1089" i="11"/>
  <c r="Z1088" i="11"/>
  <c r="Z1087" i="11"/>
  <c r="Z1086" i="11"/>
  <c r="Z1085" i="11"/>
  <c r="Z1084" i="11"/>
  <c r="Z1083" i="11"/>
  <c r="Z1082" i="11"/>
  <c r="Z1081" i="11"/>
  <c r="Z1080" i="11"/>
  <c r="Z1079" i="11"/>
  <c r="Z1078" i="11"/>
  <c r="Z1077" i="11"/>
  <c r="Z1076" i="11"/>
  <c r="Z1075" i="11"/>
  <c r="Z1074" i="11"/>
  <c r="Z1073" i="11"/>
  <c r="Z1072" i="11"/>
  <c r="Z1071" i="11"/>
  <c r="Z1070" i="11"/>
  <c r="Z1069" i="11"/>
  <c r="Z1068" i="11"/>
  <c r="Z1067" i="11"/>
  <c r="Z1066" i="11"/>
  <c r="Z1065" i="11"/>
  <c r="Z1064" i="11"/>
  <c r="Z1063" i="11"/>
  <c r="Z1062" i="11"/>
  <c r="Z1061" i="11"/>
  <c r="Z1060" i="11"/>
  <c r="Z1059" i="11"/>
  <c r="Z1058" i="11"/>
  <c r="Z1057" i="11"/>
  <c r="Z1056" i="11"/>
  <c r="Z1055" i="11"/>
  <c r="Z1054" i="11"/>
  <c r="Z1053" i="11"/>
  <c r="Z1052" i="11"/>
  <c r="Z1051" i="11"/>
  <c r="Z1050" i="11"/>
  <c r="Z1049" i="11"/>
  <c r="Z1048" i="11"/>
  <c r="Z1047" i="11"/>
  <c r="Z1046" i="11"/>
  <c r="Z1045" i="11"/>
  <c r="Z1044" i="11"/>
  <c r="Z1043" i="11"/>
  <c r="Z1042" i="11"/>
  <c r="Z1041" i="11"/>
  <c r="Z1040" i="11"/>
  <c r="Z1039" i="11"/>
  <c r="Z1038" i="11"/>
  <c r="Z1037" i="11"/>
  <c r="Z1036" i="11"/>
  <c r="Z1035" i="11"/>
  <c r="Z1034" i="11"/>
  <c r="Z1033" i="11"/>
  <c r="Z1032" i="11"/>
  <c r="Z1031" i="11"/>
  <c r="Z1030" i="11"/>
  <c r="Z1029" i="11"/>
  <c r="Z1028" i="11"/>
  <c r="Z1027" i="11"/>
  <c r="Z1026" i="11"/>
  <c r="Z1025" i="11"/>
  <c r="Z1024" i="11"/>
  <c r="Z1023" i="11"/>
  <c r="Z1022" i="11"/>
  <c r="Z1021" i="11"/>
  <c r="Z1020" i="11"/>
  <c r="Z1019" i="11"/>
  <c r="Z1018" i="11"/>
  <c r="Z1017" i="11"/>
  <c r="Z1016" i="11"/>
  <c r="Z1015" i="11"/>
  <c r="Z1014" i="11"/>
  <c r="Z1013" i="11"/>
  <c r="Z1012" i="11"/>
  <c r="Z1011" i="11"/>
  <c r="Z1010" i="11"/>
  <c r="Z1009" i="11"/>
  <c r="Z1008" i="11"/>
  <c r="Z1007" i="11"/>
  <c r="Z1006" i="11"/>
  <c r="Z1005" i="11"/>
  <c r="Z1004" i="11"/>
  <c r="Z1003" i="11"/>
  <c r="Z1002" i="11"/>
  <c r="Z1001" i="11"/>
  <c r="Z1000" i="11"/>
  <c r="Z999" i="11"/>
  <c r="Z992" i="11"/>
  <c r="Z991" i="11"/>
  <c r="Z990" i="11"/>
  <c r="Z989" i="11"/>
  <c r="Z988" i="11"/>
  <c r="Z987" i="11"/>
  <c r="Z986" i="11"/>
  <c r="Z985" i="11"/>
  <c r="Z984" i="11"/>
  <c r="Z983" i="11"/>
  <c r="Z982" i="11"/>
  <c r="Z981" i="11"/>
  <c r="Z980" i="11"/>
  <c r="Z979" i="11"/>
  <c r="Z978" i="11"/>
  <c r="Z977" i="11"/>
  <c r="Z976" i="11"/>
  <c r="Z975" i="11"/>
  <c r="Z974" i="11"/>
  <c r="Z973" i="11"/>
  <c r="Z972" i="11"/>
  <c r="Z971" i="11"/>
  <c r="Z970" i="11"/>
  <c r="Z969" i="11"/>
  <c r="Z968" i="11"/>
  <c r="Z967" i="11"/>
  <c r="Z966" i="11"/>
  <c r="Z965" i="11"/>
  <c r="Z964" i="11"/>
  <c r="Z963" i="11"/>
  <c r="Z962" i="11"/>
  <c r="Z961" i="11"/>
  <c r="Z960" i="11"/>
  <c r="Z959" i="11"/>
  <c r="Z958" i="11"/>
  <c r="Z957" i="11"/>
  <c r="Z956" i="11"/>
  <c r="Z955" i="11"/>
  <c r="Z954" i="11"/>
  <c r="Z953" i="11"/>
  <c r="Z952" i="11"/>
  <c r="Z951" i="11"/>
  <c r="Z950" i="11"/>
  <c r="Z949" i="11"/>
  <c r="Z948" i="11"/>
  <c r="Z947" i="11"/>
  <c r="Z946" i="11"/>
  <c r="Z945" i="11"/>
  <c r="Z944" i="11"/>
  <c r="Z943" i="11"/>
  <c r="Z942" i="11"/>
  <c r="Z941" i="11"/>
  <c r="Z940" i="11"/>
  <c r="Z939" i="11"/>
  <c r="Z938" i="11"/>
  <c r="Z937" i="11"/>
  <c r="Z936" i="11"/>
  <c r="Z935" i="11"/>
  <c r="Z934" i="11"/>
  <c r="Z933" i="11"/>
  <c r="Z932" i="11"/>
  <c r="Z931" i="11"/>
  <c r="Z930" i="11"/>
  <c r="Z929" i="11"/>
  <c r="Z928" i="11"/>
  <c r="Z927" i="11"/>
  <c r="Z926" i="11"/>
  <c r="Z925" i="11"/>
  <c r="Z924" i="11"/>
  <c r="Z923" i="11"/>
  <c r="Z922" i="11"/>
  <c r="Z921" i="11"/>
  <c r="Z920" i="11"/>
  <c r="Z919" i="11"/>
  <c r="Z918" i="11"/>
  <c r="Z917" i="11"/>
  <c r="Z916" i="11"/>
  <c r="Z915" i="11"/>
  <c r="Z914" i="11"/>
  <c r="Z913" i="11"/>
  <c r="Z912" i="11"/>
  <c r="Z911" i="11"/>
  <c r="Z910" i="11"/>
  <c r="Z909" i="11"/>
  <c r="Z908" i="11"/>
  <c r="Z907" i="11"/>
  <c r="Z906" i="11"/>
  <c r="Z905" i="11"/>
  <c r="Z904" i="11"/>
  <c r="Z903" i="11"/>
  <c r="Z902" i="11"/>
  <c r="Z901" i="11"/>
  <c r="Z900" i="11"/>
  <c r="Z899" i="11"/>
  <c r="Z898" i="11"/>
  <c r="Z897" i="11"/>
  <c r="Z896" i="11"/>
  <c r="Z895" i="11"/>
  <c r="Z894" i="11"/>
  <c r="Z893" i="11"/>
  <c r="Z892" i="11"/>
  <c r="Z891" i="11"/>
  <c r="Z890" i="11"/>
  <c r="Z889" i="11"/>
  <c r="Z888" i="11"/>
  <c r="Z887" i="11"/>
  <c r="Z886" i="11"/>
  <c r="Z885" i="11"/>
  <c r="Z884" i="11"/>
  <c r="Z883" i="11"/>
  <c r="Z882" i="11"/>
  <c r="Z881" i="11"/>
  <c r="Z880" i="11"/>
  <c r="Z879" i="11"/>
  <c r="Z878" i="11"/>
  <c r="Z877" i="11"/>
  <c r="Z876" i="11"/>
  <c r="Z875" i="11"/>
  <c r="Z868" i="11"/>
  <c r="Z867" i="11"/>
  <c r="Z866" i="11"/>
  <c r="Z865" i="11"/>
  <c r="Z864" i="11"/>
  <c r="Z863" i="11"/>
  <c r="Z862" i="11"/>
  <c r="Z861" i="11"/>
  <c r="Z860" i="11"/>
  <c r="Z859" i="11"/>
  <c r="Z858" i="11"/>
  <c r="Z857" i="11"/>
  <c r="Z856" i="11"/>
  <c r="Z855" i="11"/>
  <c r="Z854" i="11"/>
  <c r="Z853" i="11"/>
  <c r="Z852" i="11"/>
  <c r="Z851" i="11"/>
  <c r="Z850" i="11"/>
  <c r="Z849" i="11"/>
  <c r="Z848" i="11"/>
  <c r="Z847" i="11"/>
  <c r="Z846" i="11"/>
  <c r="Z845" i="11"/>
  <c r="Z844" i="11"/>
  <c r="Z843" i="11"/>
  <c r="Z842" i="11"/>
  <c r="Z841" i="11"/>
  <c r="Z840" i="11"/>
  <c r="Z839" i="11"/>
  <c r="Z838" i="11"/>
  <c r="Z837" i="11"/>
  <c r="Z836" i="11"/>
  <c r="Z835" i="11"/>
  <c r="Z834" i="11"/>
  <c r="Z833" i="11"/>
  <c r="Z832" i="11"/>
  <c r="Z831" i="11"/>
  <c r="Z830" i="11"/>
  <c r="Z829" i="11"/>
  <c r="Z828" i="11"/>
  <c r="Z827" i="11"/>
  <c r="Z826" i="11"/>
  <c r="Z825" i="11"/>
  <c r="Z824" i="11"/>
  <c r="Z823" i="11"/>
  <c r="Z822" i="11"/>
  <c r="Z821" i="11"/>
  <c r="Z820" i="11"/>
  <c r="Z819" i="11"/>
  <c r="Z818" i="11"/>
  <c r="Z817" i="11"/>
  <c r="Z816" i="11"/>
  <c r="Z815" i="11"/>
  <c r="Z814" i="11"/>
  <c r="Z813" i="11"/>
  <c r="Z812" i="11"/>
  <c r="Z811" i="11"/>
  <c r="Z810" i="11"/>
  <c r="Z809" i="11"/>
  <c r="Z808" i="11"/>
  <c r="Z807" i="11"/>
  <c r="Z806" i="11"/>
  <c r="Z805" i="11"/>
  <c r="Z804" i="11"/>
  <c r="Z803" i="11"/>
  <c r="Z802" i="11"/>
  <c r="Z801" i="11"/>
  <c r="Z800" i="11"/>
  <c r="Z799" i="11"/>
  <c r="Z798" i="11"/>
  <c r="Z797" i="11"/>
  <c r="Z796" i="11"/>
  <c r="Z795" i="11"/>
  <c r="Z794" i="11"/>
  <c r="Z793" i="11"/>
  <c r="Z792" i="11"/>
  <c r="Z791" i="11"/>
  <c r="Z790" i="11"/>
  <c r="Z789" i="11"/>
  <c r="Z788" i="11"/>
  <c r="Z787" i="11"/>
  <c r="Z786" i="11"/>
  <c r="Z785" i="11"/>
  <c r="Z784" i="11"/>
  <c r="Z783" i="11"/>
  <c r="Z782" i="11"/>
  <c r="Z781" i="11"/>
  <c r="Z780" i="11"/>
  <c r="Z779" i="11"/>
  <c r="Z778" i="11"/>
  <c r="Z777" i="11"/>
  <c r="Z776" i="11"/>
  <c r="Z775" i="11"/>
  <c r="Z774" i="11"/>
  <c r="Z773" i="11"/>
  <c r="Z772" i="11"/>
  <c r="Z771" i="11"/>
  <c r="Z770" i="11"/>
  <c r="Z769" i="11"/>
  <c r="Z768" i="11"/>
  <c r="Z767" i="11"/>
  <c r="Z766" i="11"/>
  <c r="Z765" i="11"/>
  <c r="Z764" i="11"/>
  <c r="Z763" i="11"/>
  <c r="Z762" i="11"/>
  <c r="Z761" i="11"/>
  <c r="Z760" i="11"/>
  <c r="Z759" i="11"/>
  <c r="Z758" i="11"/>
  <c r="Z757" i="11"/>
  <c r="Z756" i="11"/>
  <c r="Z755" i="11"/>
  <c r="Z754" i="11"/>
  <c r="Z753" i="11"/>
  <c r="Z752" i="11"/>
  <c r="Z751" i="11"/>
  <c r="Z744" i="11"/>
  <c r="Z743" i="11"/>
  <c r="Z742" i="11"/>
  <c r="Z741" i="11"/>
  <c r="Z740" i="11"/>
  <c r="Z739" i="11"/>
  <c r="Z738" i="11"/>
  <c r="Z737" i="11"/>
  <c r="Z736" i="11"/>
  <c r="Z735" i="11"/>
  <c r="Z734" i="11"/>
  <c r="Z733" i="11"/>
  <c r="Z732" i="11"/>
  <c r="Z731" i="11"/>
  <c r="Z730" i="11"/>
  <c r="Z729" i="11"/>
  <c r="Z728" i="11"/>
  <c r="Z727" i="11"/>
  <c r="Z726" i="11"/>
  <c r="Z725" i="11"/>
  <c r="Z724" i="11"/>
  <c r="Z723" i="11"/>
  <c r="Z722" i="11"/>
  <c r="Z721" i="11"/>
  <c r="Z720" i="11"/>
  <c r="Z719" i="11"/>
  <c r="Z718" i="11"/>
  <c r="Z717" i="11"/>
  <c r="Z716" i="11"/>
  <c r="Z715" i="11"/>
  <c r="Z714" i="11"/>
  <c r="Z713" i="11"/>
  <c r="Z712" i="11"/>
  <c r="Z711" i="11"/>
  <c r="Z710" i="11"/>
  <c r="Z709" i="11"/>
  <c r="Z708" i="11"/>
  <c r="Z707" i="11"/>
  <c r="Z706" i="11"/>
  <c r="Z705" i="11"/>
  <c r="Z704" i="11"/>
  <c r="Z703" i="11"/>
  <c r="Z702" i="11"/>
  <c r="Z701" i="11"/>
  <c r="Z700" i="11"/>
  <c r="Z699" i="11"/>
  <c r="Z698" i="11"/>
  <c r="Z697" i="11"/>
  <c r="Z696" i="11"/>
  <c r="Z695" i="11"/>
  <c r="Z694" i="11"/>
  <c r="Z693" i="11"/>
  <c r="Z692" i="11"/>
  <c r="Z691" i="11"/>
  <c r="Z690" i="11"/>
  <c r="Z689" i="11"/>
  <c r="Z688" i="11"/>
  <c r="Z687" i="11"/>
  <c r="Z686" i="11"/>
  <c r="Z685" i="11"/>
  <c r="Z684" i="11"/>
  <c r="Z683" i="11"/>
  <c r="Z682" i="11"/>
  <c r="Z681" i="11"/>
  <c r="Z680" i="11"/>
  <c r="Z679" i="11"/>
  <c r="Z678" i="11"/>
  <c r="Z677" i="11"/>
  <c r="Z676" i="11"/>
  <c r="Z675" i="11"/>
  <c r="Z674" i="11"/>
  <c r="Z673" i="11"/>
  <c r="Z672" i="11"/>
  <c r="Z671" i="11"/>
  <c r="Z670" i="11"/>
  <c r="Z669" i="11"/>
  <c r="Z668" i="11"/>
  <c r="Z667" i="11"/>
  <c r="Z666" i="11"/>
  <c r="Z665" i="11"/>
  <c r="Z664" i="11"/>
  <c r="Z663" i="11"/>
  <c r="Z662" i="11"/>
  <c r="Z661" i="11"/>
  <c r="Z660" i="11"/>
  <c r="Z659" i="11"/>
  <c r="Z658" i="11"/>
  <c r="Z657" i="11"/>
  <c r="Z656" i="11"/>
  <c r="Z655" i="11"/>
  <c r="Z654" i="11"/>
  <c r="Z653" i="11"/>
  <c r="Z652" i="11"/>
  <c r="Z651" i="11"/>
  <c r="Z650" i="11"/>
  <c r="Z649" i="11"/>
  <c r="Z648" i="11"/>
  <c r="Z647" i="11"/>
  <c r="Z646" i="11"/>
  <c r="Z645" i="11"/>
  <c r="Z644" i="11"/>
  <c r="Z643" i="11"/>
  <c r="Z642" i="11"/>
  <c r="Z641" i="11"/>
  <c r="Z640" i="11"/>
  <c r="Z639" i="11"/>
  <c r="Z638" i="11"/>
  <c r="Z637" i="11"/>
  <c r="Z636" i="11"/>
  <c r="Z635" i="11"/>
  <c r="Z634" i="11"/>
  <c r="Z633" i="11"/>
  <c r="Z632" i="11"/>
  <c r="Z631" i="11"/>
  <c r="Z630" i="11"/>
  <c r="Z629" i="11"/>
  <c r="Z628" i="11"/>
  <c r="Z627" i="11"/>
  <c r="Z620" i="11"/>
  <c r="Z619" i="11"/>
  <c r="Z618" i="11"/>
  <c r="Z617" i="11"/>
  <c r="Z616" i="11"/>
  <c r="Z615" i="11"/>
  <c r="Z614" i="11"/>
  <c r="Z613" i="11"/>
  <c r="Z612" i="11"/>
  <c r="Z611" i="11"/>
  <c r="Z610" i="11"/>
  <c r="Z609" i="11"/>
  <c r="Z608" i="11"/>
  <c r="Z607" i="11"/>
  <c r="Z606" i="11"/>
  <c r="Z605" i="11"/>
  <c r="Z604" i="11"/>
  <c r="Z603" i="11"/>
  <c r="Z602" i="11"/>
  <c r="Z601" i="11"/>
  <c r="Z600" i="11"/>
  <c r="Z599" i="11"/>
  <c r="Z598" i="11"/>
  <c r="Z597" i="11"/>
  <c r="Z596" i="11"/>
  <c r="Z595" i="11"/>
  <c r="Z594" i="11"/>
  <c r="Z593" i="11"/>
  <c r="Z592" i="11"/>
  <c r="Z591" i="11"/>
  <c r="Z590" i="11"/>
  <c r="Z589" i="11"/>
  <c r="Z588" i="11"/>
  <c r="Z587" i="11"/>
  <c r="Z586" i="11"/>
  <c r="Z585" i="11"/>
  <c r="Z584" i="11"/>
  <c r="Z583" i="11"/>
  <c r="Z582" i="11"/>
  <c r="Z581" i="11"/>
  <c r="Z580" i="11"/>
  <c r="Z579" i="11"/>
  <c r="Z578" i="11"/>
  <c r="Z577" i="11"/>
  <c r="Z576" i="11"/>
  <c r="Z575" i="11"/>
  <c r="Z574" i="11"/>
  <c r="Z573" i="11"/>
  <c r="Z572" i="11"/>
  <c r="Z571" i="11"/>
  <c r="Z570" i="11"/>
  <c r="Z569" i="11"/>
  <c r="Z568" i="11"/>
  <c r="Z567" i="11"/>
  <c r="Z566" i="11"/>
  <c r="Z565" i="11"/>
  <c r="Z564" i="11"/>
  <c r="Z563" i="11"/>
  <c r="Z562" i="11"/>
  <c r="Z561" i="11"/>
  <c r="Z560" i="11"/>
  <c r="Z559" i="11"/>
  <c r="Z558" i="11"/>
  <c r="Z557" i="11"/>
  <c r="Z556" i="11"/>
  <c r="Z555" i="11"/>
  <c r="Z554" i="11"/>
  <c r="Z553" i="11"/>
  <c r="Z552" i="11"/>
  <c r="Z551" i="11"/>
  <c r="Z550" i="11"/>
  <c r="Z549" i="11"/>
  <c r="Z548" i="11"/>
  <c r="Z547" i="11"/>
  <c r="Z546" i="11"/>
  <c r="Z545" i="11"/>
  <c r="Z544" i="11"/>
  <c r="Z543" i="11"/>
  <c r="Z542" i="11"/>
  <c r="Z541" i="11"/>
  <c r="Z540" i="11"/>
  <c r="Z539" i="11"/>
  <c r="Z538" i="11"/>
  <c r="Z537" i="11"/>
  <c r="Z536" i="11"/>
  <c r="Z535" i="11"/>
  <c r="Z534" i="11"/>
  <c r="Z533" i="11"/>
  <c r="Z532" i="11"/>
  <c r="Z531" i="11"/>
  <c r="Z530" i="11"/>
  <c r="Z529" i="11"/>
  <c r="Z528" i="11"/>
  <c r="Z527" i="11"/>
  <c r="Z526" i="11"/>
  <c r="Z525" i="11"/>
  <c r="Z524" i="11"/>
  <c r="Z523" i="11"/>
  <c r="Z522" i="11"/>
  <c r="Z521" i="11"/>
  <c r="Z520" i="11"/>
  <c r="Z519" i="11"/>
  <c r="Z518" i="11"/>
  <c r="Z517" i="11"/>
  <c r="Z516" i="11"/>
  <c r="Z515" i="11"/>
  <c r="Z514" i="11"/>
  <c r="Z513" i="11"/>
  <c r="Z512" i="11"/>
  <c r="Z511" i="11"/>
  <c r="Z510" i="11"/>
  <c r="Z509" i="11"/>
  <c r="Z508" i="11"/>
  <c r="Z507" i="11"/>
  <c r="Z506" i="11"/>
  <c r="Z505" i="11"/>
  <c r="Z504" i="11"/>
  <c r="Z503" i="11"/>
  <c r="Z496" i="11"/>
  <c r="Z495" i="11"/>
  <c r="Z494" i="11"/>
  <c r="Z493" i="11"/>
  <c r="Z492" i="11"/>
  <c r="Z491" i="11"/>
  <c r="Z490" i="11"/>
  <c r="Z489" i="11"/>
  <c r="Z488" i="11"/>
  <c r="Z487" i="11"/>
  <c r="Z486" i="11"/>
  <c r="Z485" i="11"/>
  <c r="Z484" i="11"/>
  <c r="Z483" i="11"/>
  <c r="Z482" i="11"/>
  <c r="Z481" i="11"/>
  <c r="Z480" i="11"/>
  <c r="Z479" i="11"/>
  <c r="Z478" i="11"/>
  <c r="Z477" i="11"/>
  <c r="Z476" i="11"/>
  <c r="Z475" i="11"/>
  <c r="Z474" i="11"/>
  <c r="Z473" i="11"/>
  <c r="Z472" i="11"/>
  <c r="Z471" i="11"/>
  <c r="Z470" i="11"/>
  <c r="Z469" i="11"/>
  <c r="Z468" i="11"/>
  <c r="Z467" i="11"/>
  <c r="Z466" i="11"/>
  <c r="Z465" i="11"/>
  <c r="Z464" i="11"/>
  <c r="Z463" i="11"/>
  <c r="Z462" i="11"/>
  <c r="Z461" i="11"/>
  <c r="Z460" i="11"/>
  <c r="Z459" i="11"/>
  <c r="Z458" i="11"/>
  <c r="Z457" i="11"/>
  <c r="Z456" i="11"/>
  <c r="Z455" i="11"/>
  <c r="Z454" i="11"/>
  <c r="Z453" i="11"/>
  <c r="Z452" i="11"/>
  <c r="Z451" i="11"/>
  <c r="Z450" i="11"/>
  <c r="Z449" i="11"/>
  <c r="Z448" i="11"/>
  <c r="Z447" i="11"/>
  <c r="Z446" i="11"/>
  <c r="Z445" i="11"/>
  <c r="Z444" i="11"/>
  <c r="Z443" i="11"/>
  <c r="Z442" i="11"/>
  <c r="Z441" i="11"/>
  <c r="Z440" i="11"/>
  <c r="Z439" i="11"/>
  <c r="Z438" i="11"/>
  <c r="Z437" i="11"/>
  <c r="Z436" i="11"/>
  <c r="Z435" i="11"/>
  <c r="Z434" i="11"/>
  <c r="Z433" i="11"/>
  <c r="Z432" i="11"/>
  <c r="Z431" i="11"/>
  <c r="Z430" i="11"/>
  <c r="Z429" i="11"/>
  <c r="Z428" i="11"/>
  <c r="Z427" i="11"/>
  <c r="Z426" i="11"/>
  <c r="Z425" i="11"/>
  <c r="Z424" i="11"/>
  <c r="Z423" i="11"/>
  <c r="Z422" i="11"/>
  <c r="Z421" i="11"/>
  <c r="Z420" i="11"/>
  <c r="Z419" i="11"/>
  <c r="Z418" i="11"/>
  <c r="Z417" i="11"/>
  <c r="Z416" i="11"/>
  <c r="Z415" i="11"/>
  <c r="Z414" i="11"/>
  <c r="Z413" i="11"/>
  <c r="Z412" i="11"/>
  <c r="Z411" i="11"/>
  <c r="Z410" i="11"/>
  <c r="Z409" i="11"/>
  <c r="Z408" i="11"/>
  <c r="Z407" i="11"/>
  <c r="Z406" i="11"/>
  <c r="Z405" i="11"/>
  <c r="Z404" i="11"/>
  <c r="Z403" i="11"/>
  <c r="Z402" i="11"/>
  <c r="Z401" i="11"/>
  <c r="Z400" i="11"/>
  <c r="Z399" i="11"/>
  <c r="Z398" i="11"/>
  <c r="Z397" i="11"/>
  <c r="Z396" i="11"/>
  <c r="Z395" i="11"/>
  <c r="Z394" i="11"/>
  <c r="Z393" i="11"/>
  <c r="Z392" i="11"/>
  <c r="Z391" i="11"/>
  <c r="Z390" i="11"/>
  <c r="Z389" i="11"/>
  <c r="Z388" i="11"/>
  <c r="Z387" i="11"/>
  <c r="Z386" i="11"/>
  <c r="Z385" i="11"/>
  <c r="Z384" i="11"/>
  <c r="Z383" i="11"/>
  <c r="Z382" i="11"/>
  <c r="Z381" i="11"/>
  <c r="Z380" i="11"/>
  <c r="Z379" i="11"/>
  <c r="Z372" i="11"/>
  <c r="Z371" i="11"/>
  <c r="Z370" i="11"/>
  <c r="Z369" i="11"/>
  <c r="Z368" i="11"/>
  <c r="Z367" i="11"/>
  <c r="Z366" i="11"/>
  <c r="Z365" i="11"/>
  <c r="Z364" i="11"/>
  <c r="Z363" i="11"/>
  <c r="Z362" i="11"/>
  <c r="Z361" i="11"/>
  <c r="Z360" i="11"/>
  <c r="Z359" i="11"/>
  <c r="Z358" i="11"/>
  <c r="Z357" i="11"/>
  <c r="Z356" i="11"/>
  <c r="Z355" i="11"/>
  <c r="Z354" i="11"/>
  <c r="Z353" i="11"/>
  <c r="Z352" i="11"/>
  <c r="Z351" i="11"/>
  <c r="Z350" i="11"/>
  <c r="Z349" i="11"/>
  <c r="Z348" i="11"/>
  <c r="Z347" i="11"/>
  <c r="Z346" i="11"/>
  <c r="Z345" i="11"/>
  <c r="Z344" i="11"/>
  <c r="Z343" i="11"/>
  <c r="Z342" i="11"/>
  <c r="Z341" i="11"/>
  <c r="Z340" i="11"/>
  <c r="Z339" i="11"/>
  <c r="Z338" i="11"/>
  <c r="Z337" i="11"/>
  <c r="Z336" i="11"/>
  <c r="Z335" i="11"/>
  <c r="Z334" i="11"/>
  <c r="Z333" i="11"/>
  <c r="Z332" i="11"/>
  <c r="Z331" i="11"/>
  <c r="Z330" i="11"/>
  <c r="Z329" i="11"/>
  <c r="Z328" i="11"/>
  <c r="Z327" i="11"/>
  <c r="Z326" i="11"/>
  <c r="Z325" i="11"/>
  <c r="Z324" i="11"/>
  <c r="Z323" i="11"/>
  <c r="Z322" i="11"/>
  <c r="Z321" i="11"/>
  <c r="Z320" i="11"/>
  <c r="Z319" i="11"/>
  <c r="Z318" i="11"/>
  <c r="Z317" i="11"/>
  <c r="Z316" i="11"/>
  <c r="Z315" i="11"/>
  <c r="Z314" i="11"/>
  <c r="Z313" i="11"/>
  <c r="Z312" i="11"/>
  <c r="Z311" i="11"/>
  <c r="Z310" i="11"/>
  <c r="Z309" i="11"/>
  <c r="Z308" i="11"/>
  <c r="Z307" i="11"/>
  <c r="Z306" i="11"/>
  <c r="Z305" i="11"/>
  <c r="Z304" i="11"/>
  <c r="Z303" i="11"/>
  <c r="Z302" i="11"/>
  <c r="Z301" i="11"/>
  <c r="Z300" i="11"/>
  <c r="Z299" i="11"/>
  <c r="Z298" i="11"/>
  <c r="Z297" i="11"/>
  <c r="Z296" i="11"/>
  <c r="Z295" i="11"/>
  <c r="Z294" i="11"/>
  <c r="Z293" i="11"/>
  <c r="Z292" i="11"/>
  <c r="Z291" i="11"/>
  <c r="Z290" i="11"/>
  <c r="Z289" i="11"/>
  <c r="Z288" i="11"/>
  <c r="Z287" i="11"/>
  <c r="Z286" i="11"/>
  <c r="Z285" i="11"/>
  <c r="Z284" i="11"/>
  <c r="Z283" i="11"/>
  <c r="Z282" i="11"/>
  <c r="Z281" i="11"/>
  <c r="Z280" i="11"/>
  <c r="Z279" i="11"/>
  <c r="Z278" i="11"/>
  <c r="Z277" i="11"/>
  <c r="Z276" i="11"/>
  <c r="Z275" i="11"/>
  <c r="Z274" i="11"/>
  <c r="Z273" i="11"/>
  <c r="Z272" i="11"/>
  <c r="Z271" i="11"/>
  <c r="Z270" i="11"/>
  <c r="Z269" i="11"/>
  <c r="Z268" i="11"/>
  <c r="Z267" i="11"/>
  <c r="Z266" i="11"/>
  <c r="Z265" i="11"/>
  <c r="Z264" i="11"/>
  <c r="Z263" i="11"/>
  <c r="Z262" i="11"/>
  <c r="Z261" i="11"/>
  <c r="Z260" i="11"/>
  <c r="Z259" i="11"/>
  <c r="Z258" i="11"/>
  <c r="Z257" i="11"/>
  <c r="Z256" i="11"/>
  <c r="Z255" i="11"/>
  <c r="Z502" i="24"/>
  <c r="A3" i="27"/>
  <c r="A2" i="27"/>
  <c r="K7" i="34"/>
  <c r="J7" i="34"/>
  <c r="J47" i="28"/>
  <c r="J46" i="28"/>
  <c r="J45" i="28"/>
  <c r="J44" i="28"/>
  <c r="J43" i="28"/>
  <c r="J42" i="28"/>
  <c r="J41" i="28"/>
  <c r="J40" i="28"/>
  <c r="J39" i="28"/>
  <c r="E46" i="28"/>
  <c r="J38" i="28"/>
  <c r="Z1121" i="34"/>
  <c r="O1121" i="34"/>
  <c r="X1121" i="34" s="1"/>
  <c r="Z997" i="34"/>
  <c r="O997" i="34"/>
  <c r="Y997" i="34" s="1"/>
  <c r="Z992" i="34"/>
  <c r="Z991" i="34"/>
  <c r="Z990" i="34"/>
  <c r="Z989" i="34"/>
  <c r="Z988" i="34"/>
  <c r="Z987" i="34"/>
  <c r="Z986" i="34"/>
  <c r="Z985" i="34"/>
  <c r="Z984" i="34"/>
  <c r="Z983" i="34"/>
  <c r="Z982" i="34"/>
  <c r="Z981" i="34"/>
  <c r="Z980" i="34"/>
  <c r="Z979" i="34"/>
  <c r="Z978" i="34"/>
  <c r="Z977" i="34"/>
  <c r="Z976" i="34"/>
  <c r="Z975" i="34"/>
  <c r="Z974" i="34"/>
  <c r="Z973" i="34"/>
  <c r="Z972" i="34"/>
  <c r="Z971" i="34"/>
  <c r="Z970" i="34"/>
  <c r="Z969" i="34"/>
  <c r="Z968" i="34"/>
  <c r="Z967" i="34"/>
  <c r="Z876" i="34"/>
  <c r="K876" i="34"/>
  <c r="J876" i="34"/>
  <c r="Z875" i="34"/>
  <c r="Z874" i="34"/>
  <c r="Z873" i="34"/>
  <c r="O873" i="34"/>
  <c r="O874" i="34" s="1"/>
  <c r="Y874" i="34" s="1"/>
  <c r="Z868" i="34"/>
  <c r="Z867" i="34"/>
  <c r="Z866" i="34"/>
  <c r="Z865" i="34"/>
  <c r="Z864" i="34"/>
  <c r="Z863" i="34"/>
  <c r="Z862" i="34"/>
  <c r="Z861" i="34"/>
  <c r="Z860" i="34"/>
  <c r="Z859" i="34"/>
  <c r="Z858" i="34"/>
  <c r="Z857" i="34"/>
  <c r="Z856" i="34"/>
  <c r="Z855" i="34"/>
  <c r="Z854" i="34"/>
  <c r="Z853" i="34"/>
  <c r="Z852" i="34"/>
  <c r="Z851" i="34"/>
  <c r="Z850" i="34"/>
  <c r="Z849" i="34"/>
  <c r="Z848" i="34"/>
  <c r="Z847" i="34"/>
  <c r="Z846" i="34"/>
  <c r="Z845" i="34"/>
  <c r="Z844" i="34"/>
  <c r="Z843" i="34"/>
  <c r="Z842" i="34"/>
  <c r="Z751" i="34"/>
  <c r="K751" i="34"/>
  <c r="J751" i="34"/>
  <c r="Z750" i="34"/>
  <c r="Z749" i="34"/>
  <c r="O749" i="34"/>
  <c r="Y749" i="34" s="1"/>
  <c r="Z744" i="34"/>
  <c r="Z743" i="34"/>
  <c r="Z742" i="34"/>
  <c r="Z741" i="34"/>
  <c r="Z740" i="34"/>
  <c r="Z739" i="34"/>
  <c r="Z738" i="34"/>
  <c r="Z737" i="34"/>
  <c r="Z736" i="34"/>
  <c r="Z735" i="34"/>
  <c r="Z734" i="34"/>
  <c r="Z733" i="34"/>
  <c r="Z732" i="34"/>
  <c r="Z731" i="34"/>
  <c r="Z730" i="34"/>
  <c r="Z729" i="34"/>
  <c r="Z728" i="34"/>
  <c r="Z727" i="34"/>
  <c r="Z726" i="34"/>
  <c r="Z725" i="34"/>
  <c r="Z724" i="34"/>
  <c r="Z723" i="34"/>
  <c r="Z722" i="34"/>
  <c r="Z721" i="34"/>
  <c r="Z720" i="34"/>
  <c r="Z719" i="34"/>
  <c r="Z718" i="34"/>
  <c r="Z627" i="34"/>
  <c r="Z626" i="34"/>
  <c r="Z625" i="34"/>
  <c r="O625" i="34"/>
  <c r="Z620" i="34"/>
  <c r="Z619" i="34"/>
  <c r="Z618" i="34"/>
  <c r="Z617" i="34"/>
  <c r="Z616" i="34"/>
  <c r="Z615" i="34"/>
  <c r="Z614" i="34"/>
  <c r="Z613" i="34"/>
  <c r="Z612" i="34"/>
  <c r="Z611" i="34"/>
  <c r="Z610" i="34"/>
  <c r="Z609" i="34"/>
  <c r="Z608" i="34"/>
  <c r="Z607" i="34"/>
  <c r="Z606" i="34"/>
  <c r="Z605" i="34"/>
  <c r="Z604" i="34"/>
  <c r="Z603" i="34"/>
  <c r="Z602" i="34"/>
  <c r="Z601" i="34"/>
  <c r="Z600" i="34"/>
  <c r="Z599" i="34"/>
  <c r="Z598" i="34"/>
  <c r="Z597" i="34"/>
  <c r="Z596" i="34"/>
  <c r="Z595" i="34"/>
  <c r="Z594" i="34"/>
  <c r="Z503" i="34"/>
  <c r="K503" i="34"/>
  <c r="J503" i="34"/>
  <c r="Z502" i="34"/>
  <c r="Z501" i="34"/>
  <c r="O501" i="34"/>
  <c r="O502" i="34" s="1"/>
  <c r="O503" i="34" s="1"/>
  <c r="O594" i="34" s="1"/>
  <c r="Z496" i="34"/>
  <c r="Z495" i="34"/>
  <c r="Z494" i="34"/>
  <c r="Z493" i="34"/>
  <c r="Z492" i="34"/>
  <c r="Z491" i="34"/>
  <c r="Z490" i="34"/>
  <c r="Z489" i="34"/>
  <c r="Z488" i="34"/>
  <c r="Z487" i="34"/>
  <c r="Z486" i="34"/>
  <c r="Z485" i="34"/>
  <c r="Z484" i="34"/>
  <c r="Z483" i="34"/>
  <c r="Z482" i="34"/>
  <c r="Z481" i="34"/>
  <c r="Z480" i="34"/>
  <c r="Z479" i="34"/>
  <c r="Z478" i="34"/>
  <c r="Z477" i="34"/>
  <c r="Z476" i="34"/>
  <c r="Z475" i="34"/>
  <c r="Z474" i="34"/>
  <c r="Z473" i="34"/>
  <c r="Z472" i="34"/>
  <c r="Z381" i="34"/>
  <c r="K381" i="34"/>
  <c r="J381" i="34"/>
  <c r="Z380" i="34"/>
  <c r="K380" i="34"/>
  <c r="J380" i="34"/>
  <c r="Z379" i="34"/>
  <c r="K379" i="34"/>
  <c r="J379" i="34"/>
  <c r="Z378" i="34"/>
  <c r="Z377" i="34"/>
  <c r="O377" i="34"/>
  <c r="X377" i="34" s="1"/>
  <c r="Z372" i="34"/>
  <c r="Z371" i="34"/>
  <c r="Z370" i="34"/>
  <c r="Z369" i="34"/>
  <c r="Z368" i="34"/>
  <c r="Z367" i="34"/>
  <c r="Z366" i="34"/>
  <c r="Z365" i="34"/>
  <c r="Z364" i="34"/>
  <c r="Z363" i="34"/>
  <c r="Z362" i="34"/>
  <c r="Z361" i="34"/>
  <c r="Z360" i="34"/>
  <c r="Z359" i="34"/>
  <c r="Z358" i="34"/>
  <c r="Z357" i="34"/>
  <c r="Z356" i="34"/>
  <c r="Z355" i="34"/>
  <c r="Z354" i="34"/>
  <c r="Z353" i="34"/>
  <c r="Z352" i="34"/>
  <c r="Z351" i="34"/>
  <c r="Z350" i="34"/>
  <c r="Z349" i="34"/>
  <c r="Z348" i="34"/>
  <c r="Z347" i="34"/>
  <c r="Z256" i="34"/>
  <c r="K256" i="34"/>
  <c r="J256" i="34"/>
  <c r="Z255" i="34"/>
  <c r="J255" i="34"/>
  <c r="Z254" i="34"/>
  <c r="Z253" i="34"/>
  <c r="O253" i="34"/>
  <c r="X253" i="34" s="1"/>
  <c r="Z248" i="34"/>
  <c r="Z247" i="34"/>
  <c r="Z246" i="34"/>
  <c r="Z245" i="34"/>
  <c r="Z244" i="34"/>
  <c r="Z243" i="34"/>
  <c r="Z242" i="34"/>
  <c r="Z241" i="34"/>
  <c r="Z240" i="34"/>
  <c r="Z239" i="34"/>
  <c r="Z238" i="34"/>
  <c r="Z237" i="34"/>
  <c r="Z236" i="34"/>
  <c r="Z235" i="34"/>
  <c r="Z234" i="34"/>
  <c r="Z233" i="34"/>
  <c r="Z232" i="34"/>
  <c r="Z231" i="34"/>
  <c r="Z230" i="34"/>
  <c r="Z229" i="34"/>
  <c r="Z228" i="34"/>
  <c r="Z227" i="34"/>
  <c r="Z226" i="34"/>
  <c r="Z225" i="34"/>
  <c r="Z224" i="34"/>
  <c r="Z223" i="34"/>
  <c r="Z222" i="34"/>
  <c r="Z131" i="34"/>
  <c r="J131" i="34"/>
  <c r="Z130" i="34"/>
  <c r="J130" i="34"/>
  <c r="Z129" i="34"/>
  <c r="O129" i="34"/>
  <c r="O130" i="34" s="1"/>
  <c r="Z124" i="34"/>
  <c r="Z123" i="34"/>
  <c r="Z122" i="34"/>
  <c r="Z121" i="34"/>
  <c r="Z120" i="34"/>
  <c r="Z119" i="34"/>
  <c r="Z118" i="34"/>
  <c r="Z117" i="34"/>
  <c r="Z116" i="34"/>
  <c r="Z115" i="34"/>
  <c r="Z114" i="34"/>
  <c r="Z113" i="34"/>
  <c r="Z112" i="34"/>
  <c r="Z111" i="34"/>
  <c r="Z110" i="34"/>
  <c r="Z109" i="34"/>
  <c r="Z108" i="34"/>
  <c r="Z107" i="34"/>
  <c r="Z16" i="34"/>
  <c r="Z15" i="34"/>
  <c r="J15" i="34"/>
  <c r="Z14" i="34"/>
  <c r="J14" i="34"/>
  <c r="C14" i="34"/>
  <c r="I47" i="28" s="1"/>
  <c r="B14" i="34"/>
  <c r="H47" i="28" s="1"/>
  <c r="Z13" i="34"/>
  <c r="J13" i="34"/>
  <c r="C13" i="34"/>
  <c r="I46" i="28" s="1"/>
  <c r="B13" i="34"/>
  <c r="H46" i="28" s="1"/>
  <c r="Z12" i="34"/>
  <c r="J12" i="34"/>
  <c r="C12" i="34"/>
  <c r="I45" i="28" s="1"/>
  <c r="B12" i="34"/>
  <c r="H45" i="28" s="1"/>
  <c r="Z11" i="34"/>
  <c r="K11" i="34"/>
  <c r="J11" i="34"/>
  <c r="C11" i="34"/>
  <c r="I44" i="28" s="1"/>
  <c r="B11" i="34"/>
  <c r="H44" i="28" s="1"/>
  <c r="Z10" i="34"/>
  <c r="K10" i="34"/>
  <c r="J10" i="34"/>
  <c r="C10" i="34"/>
  <c r="I43" i="28" s="1"/>
  <c r="B10" i="34"/>
  <c r="H43" i="28" s="1"/>
  <c r="Z9" i="34"/>
  <c r="J9" i="34"/>
  <c r="C9" i="34"/>
  <c r="I42" i="28" s="1"/>
  <c r="B9" i="34"/>
  <c r="H42" i="28" s="1"/>
  <c r="Z8" i="34"/>
  <c r="J8" i="34"/>
  <c r="C8" i="34"/>
  <c r="I41" i="28" s="1"/>
  <c r="B8" i="34"/>
  <c r="H41" i="28" s="1"/>
  <c r="Z7" i="34"/>
  <c r="C7" i="34"/>
  <c r="I40" i="28" s="1"/>
  <c r="B7" i="34"/>
  <c r="H40" i="28" s="1"/>
  <c r="Z6" i="34"/>
  <c r="C6" i="34"/>
  <c r="I39" i="28" s="1"/>
  <c r="B6" i="34"/>
  <c r="H39" i="28" s="1"/>
  <c r="Z5" i="34"/>
  <c r="C5" i="34"/>
  <c r="I38" i="28" s="1"/>
  <c r="B5" i="34"/>
  <c r="H38" i="28" s="1"/>
  <c r="K12" i="27"/>
  <c r="E10" i="27"/>
  <c r="G4" i="27"/>
  <c r="E12" i="27"/>
  <c r="M4" i="27"/>
  <c r="E127" i="27"/>
  <c r="K10" i="27"/>
  <c r="O131" i="29" l="1"/>
  <c r="O595" i="34"/>
  <c r="Y595" i="34" s="1"/>
  <c r="J594" i="34"/>
  <c r="O132" i="29"/>
  <c r="Y131" i="29"/>
  <c r="X131" i="29"/>
  <c r="Y130" i="29"/>
  <c r="X130" i="29"/>
  <c r="Y6" i="29"/>
  <c r="X6" i="29"/>
  <c r="O7" i="29"/>
  <c r="P131" i="29"/>
  <c r="P6" i="29"/>
  <c r="O751" i="24"/>
  <c r="Y750" i="24"/>
  <c r="X750" i="24"/>
  <c r="P750" i="24"/>
  <c r="Y7" i="24"/>
  <c r="X7" i="24"/>
  <c r="O8" i="24"/>
  <c r="O131" i="24"/>
  <c r="Y130" i="24"/>
  <c r="X130" i="24"/>
  <c r="O503" i="24"/>
  <c r="Y502" i="24"/>
  <c r="X502" i="24"/>
  <c r="O255" i="24"/>
  <c r="Y254" i="24"/>
  <c r="X254" i="24"/>
  <c r="O875" i="24"/>
  <c r="Y874" i="24"/>
  <c r="X874" i="24"/>
  <c r="O627" i="24"/>
  <c r="Y626" i="24"/>
  <c r="X626" i="24"/>
  <c r="O379" i="24"/>
  <c r="Y378" i="24"/>
  <c r="X378" i="24"/>
  <c r="P378" i="24"/>
  <c r="O875" i="11"/>
  <c r="Y874" i="11"/>
  <c r="X874" i="11"/>
  <c r="O751" i="11"/>
  <c r="Y750" i="11"/>
  <c r="X750" i="11"/>
  <c r="O627" i="11"/>
  <c r="Y626" i="11"/>
  <c r="X626" i="11"/>
  <c r="O504" i="11"/>
  <c r="Y503" i="11"/>
  <c r="X503" i="11"/>
  <c r="O380" i="11"/>
  <c r="Y379" i="11"/>
  <c r="X379" i="11"/>
  <c r="Y9" i="11"/>
  <c r="X9" i="11"/>
  <c r="O10" i="11"/>
  <c r="P10" i="11" s="1"/>
  <c r="P1232" i="34"/>
  <c r="I1232" i="34" s="1"/>
  <c r="P1128" i="34"/>
  <c r="I1128" i="34" s="1"/>
  <c r="P1208" i="34"/>
  <c r="I1208" i="34" s="1"/>
  <c r="P1181" i="34"/>
  <c r="I1181" i="34" s="1"/>
  <c r="P1172" i="34"/>
  <c r="I1172" i="34" s="1"/>
  <c r="P1200" i="34"/>
  <c r="I1200" i="34" s="1"/>
  <c r="P1236" i="34"/>
  <c r="I1236" i="34" s="1"/>
  <c r="P1136" i="34"/>
  <c r="I1136" i="34" s="1"/>
  <c r="P1156" i="34"/>
  <c r="I1156" i="34" s="1"/>
  <c r="P1148" i="34"/>
  <c r="I1148" i="34" s="1"/>
  <c r="P1184" i="34"/>
  <c r="I1184" i="34" s="1"/>
  <c r="P1192" i="34"/>
  <c r="I1192" i="34" s="1"/>
  <c r="P1165" i="34"/>
  <c r="I1165" i="34" s="1"/>
  <c r="P1233" i="34"/>
  <c r="I1233" i="34" s="1"/>
  <c r="P1229" i="34"/>
  <c r="I1229" i="34" s="1"/>
  <c r="P1152" i="34"/>
  <c r="I1152" i="34" s="1"/>
  <c r="P1213" i="34"/>
  <c r="I1213" i="34" s="1"/>
  <c r="P1132" i="34"/>
  <c r="I1132" i="34" s="1"/>
  <c r="P1228" i="34"/>
  <c r="I1228" i="34" s="1"/>
  <c r="P1009" i="34"/>
  <c r="I1009" i="34" s="1"/>
  <c r="P1085" i="34"/>
  <c r="I1085" i="34" s="1"/>
  <c r="P1005" i="34"/>
  <c r="I1005" i="34" s="1"/>
  <c r="P1025" i="34"/>
  <c r="I1025" i="34" s="1"/>
  <c r="P1045" i="34"/>
  <c r="I1045" i="34" s="1"/>
  <c r="P1073" i="34"/>
  <c r="I1073" i="34" s="1"/>
  <c r="P1017" i="34"/>
  <c r="I1017" i="34" s="1"/>
  <c r="P1069" i="34"/>
  <c r="I1069" i="34" s="1"/>
  <c r="P1093" i="34"/>
  <c r="I1093" i="34" s="1"/>
  <c r="P1065" i="34"/>
  <c r="I1065" i="34" s="1"/>
  <c r="P1097" i="34"/>
  <c r="I1097" i="34" s="1"/>
  <c r="P1081" i="34"/>
  <c r="I1081" i="34" s="1"/>
  <c r="P1049" i="34"/>
  <c r="I1049" i="34" s="1"/>
  <c r="P1041" i="34"/>
  <c r="I1041" i="34" s="1"/>
  <c r="P1057" i="34"/>
  <c r="I1057" i="34" s="1"/>
  <c r="P1132" i="31"/>
  <c r="I1132" i="31" s="1"/>
  <c r="P1208" i="31"/>
  <c r="I1208" i="31" s="1"/>
  <c r="P1220" i="31"/>
  <c r="I1220" i="31" s="1"/>
  <c r="P1128" i="31"/>
  <c r="I1128" i="31" s="1"/>
  <c r="P1224" i="31"/>
  <c r="I1224" i="31" s="1"/>
  <c r="P1172" i="31"/>
  <c r="I1172" i="31" s="1"/>
  <c r="P1212" i="31"/>
  <c r="I1212" i="31" s="1"/>
  <c r="P1140" i="31"/>
  <c r="I1140" i="31" s="1"/>
  <c r="P1148" i="31"/>
  <c r="I1148" i="31" s="1"/>
  <c r="P1184" i="31"/>
  <c r="I1184" i="31" s="1"/>
  <c r="P1109" i="31"/>
  <c r="I1109" i="31" s="1"/>
  <c r="P1008" i="31"/>
  <c r="I1008" i="31" s="1"/>
  <c r="P1056" i="31"/>
  <c r="I1056" i="31" s="1"/>
  <c r="P1048" i="31"/>
  <c r="I1048" i="31" s="1"/>
  <c r="P1060" i="31"/>
  <c r="I1060" i="31" s="1"/>
  <c r="P1112" i="31"/>
  <c r="I1112" i="31" s="1"/>
  <c r="P1073" i="31"/>
  <c r="I1073" i="31" s="1"/>
  <c r="P1092" i="31"/>
  <c r="I1092" i="31" s="1"/>
  <c r="P1116" i="31"/>
  <c r="I1116" i="31" s="1"/>
  <c r="P1068" i="31"/>
  <c r="I1068" i="31" s="1"/>
  <c r="P1081" i="31"/>
  <c r="I1081" i="31" s="1"/>
  <c r="P1096" i="31"/>
  <c r="I1096" i="31" s="1"/>
  <c r="P1024" i="31"/>
  <c r="I1024" i="31" s="1"/>
  <c r="P1045" i="31"/>
  <c r="I1045" i="31" s="1"/>
  <c r="P1037" i="31"/>
  <c r="I1037" i="31" s="1"/>
  <c r="P1100" i="31"/>
  <c r="I1100" i="31" s="1"/>
  <c r="P1000" i="31"/>
  <c r="I1000" i="31" s="1"/>
  <c r="P1076" i="31"/>
  <c r="I1076" i="31" s="1"/>
  <c r="P1020" i="31"/>
  <c r="I1020" i="31" s="1"/>
  <c r="P1028" i="31"/>
  <c r="I1028" i="31" s="1"/>
  <c r="P1072" i="31"/>
  <c r="I1072" i="31" s="1"/>
  <c r="P1044" i="31"/>
  <c r="I1044" i="31" s="1"/>
  <c r="P1029" i="31"/>
  <c r="I1029" i="31" s="1"/>
  <c r="P1004" i="31"/>
  <c r="I1004" i="31" s="1"/>
  <c r="P1017" i="31"/>
  <c r="I1017" i="31" s="1"/>
  <c r="P1009" i="31"/>
  <c r="I1009" i="31" s="1"/>
  <c r="P1188" i="30"/>
  <c r="I1188" i="30" s="1"/>
  <c r="P1165" i="30"/>
  <c r="I1165" i="30" s="1"/>
  <c r="P1197" i="30"/>
  <c r="I1197" i="30" s="1"/>
  <c r="P1148" i="30"/>
  <c r="I1148" i="30" s="1"/>
  <c r="P1133" i="30"/>
  <c r="I1133" i="30" s="1"/>
  <c r="P1160" i="30"/>
  <c r="I1160" i="30" s="1"/>
  <c r="P1161" i="30"/>
  <c r="I1161" i="30" s="1"/>
  <c r="P1129" i="30"/>
  <c r="I1129" i="30" s="1"/>
  <c r="P1180" i="30"/>
  <c r="I1180" i="30" s="1"/>
  <c r="P1136" i="30"/>
  <c r="I1136" i="30" s="1"/>
  <c r="P1240" i="30"/>
  <c r="I1240" i="30" s="1"/>
  <c r="P1224" i="30"/>
  <c r="I1224" i="30" s="1"/>
  <c r="P1236" i="30"/>
  <c r="I1236" i="30" s="1"/>
  <c r="P1156" i="30"/>
  <c r="I1156" i="30" s="1"/>
  <c r="P1176" i="30"/>
  <c r="I1176" i="30" s="1"/>
  <c r="P1185" i="30"/>
  <c r="I1185" i="30" s="1"/>
  <c r="P1153" i="30"/>
  <c r="I1153" i="30" s="1"/>
  <c r="P1225" i="30"/>
  <c r="I1225" i="30" s="1"/>
  <c r="P1140" i="30"/>
  <c r="I1140" i="30" s="1"/>
  <c r="P1200" i="30"/>
  <c r="I1200" i="30" s="1"/>
  <c r="P1132" i="30"/>
  <c r="I1132" i="30" s="1"/>
  <c r="P1172" i="30"/>
  <c r="I1172" i="30" s="1"/>
  <c r="P1229" i="30"/>
  <c r="I1229" i="30" s="1"/>
  <c r="P1237" i="30"/>
  <c r="I1237" i="30" s="1"/>
  <c r="P1145" i="30"/>
  <c r="I1145" i="30" s="1"/>
  <c r="P1212" i="30"/>
  <c r="I1212" i="30" s="1"/>
  <c r="P1209" i="30"/>
  <c r="I1209" i="30" s="1"/>
  <c r="P1221" i="30"/>
  <c r="I1221" i="30" s="1"/>
  <c r="P1192" i="30"/>
  <c r="I1192" i="30" s="1"/>
  <c r="P1184" i="30"/>
  <c r="I1184" i="30" s="1"/>
  <c r="P1193" i="30"/>
  <c r="I1193" i="30" s="1"/>
  <c r="P1128" i="30"/>
  <c r="I1128" i="30" s="1"/>
  <c r="P1168" i="30"/>
  <c r="I1168" i="30" s="1"/>
  <c r="P1216" i="30"/>
  <c r="I1216" i="30" s="1"/>
  <c r="P1085" i="30"/>
  <c r="I1085" i="30" s="1"/>
  <c r="P1045" i="30"/>
  <c r="I1045" i="30" s="1"/>
  <c r="P1104" i="30"/>
  <c r="I1104" i="30" s="1"/>
  <c r="P1032" i="30"/>
  <c r="I1032" i="30" s="1"/>
  <c r="P1112" i="30"/>
  <c r="I1112" i="30" s="1"/>
  <c r="P1088" i="30"/>
  <c r="I1088" i="30" s="1"/>
  <c r="P1064" i="30"/>
  <c r="I1064" i="30" s="1"/>
  <c r="P1052" i="30"/>
  <c r="I1052" i="30" s="1"/>
  <c r="P1036" i="30"/>
  <c r="I1036" i="30" s="1"/>
  <c r="P1084" i="30"/>
  <c r="I1084" i="30" s="1"/>
  <c r="P1008" i="30"/>
  <c r="I1008" i="30" s="1"/>
  <c r="P1105" i="30"/>
  <c r="I1105" i="30" s="1"/>
  <c r="P1073" i="30"/>
  <c r="I1073" i="30" s="1"/>
  <c r="P1068" i="30"/>
  <c r="I1068" i="30" s="1"/>
  <c r="P1020" i="30"/>
  <c r="I1020" i="30" s="1"/>
  <c r="P1060" i="30"/>
  <c r="I1060" i="30" s="1"/>
  <c r="P1033" i="30"/>
  <c r="I1033" i="30" s="1"/>
  <c r="P1096" i="30"/>
  <c r="I1096" i="30" s="1"/>
  <c r="P1044" i="30"/>
  <c r="I1044" i="30" s="1"/>
  <c r="P1116" i="30"/>
  <c r="I1116" i="30" s="1"/>
  <c r="P1108" i="30"/>
  <c r="I1108" i="30" s="1"/>
  <c r="P1081" i="30"/>
  <c r="I1081" i="30" s="1"/>
  <c r="P1100" i="30"/>
  <c r="I1100" i="30" s="1"/>
  <c r="P1048" i="30"/>
  <c r="I1048" i="30" s="1"/>
  <c r="P1005" i="30"/>
  <c r="I1005" i="30" s="1"/>
  <c r="P1004" i="30"/>
  <c r="I1004" i="30" s="1"/>
  <c r="P1057" i="30"/>
  <c r="I1057" i="30" s="1"/>
  <c r="P1025" i="30"/>
  <c r="I1025" i="30" s="1"/>
  <c r="P1065" i="30"/>
  <c r="I1065" i="30" s="1"/>
  <c r="P1101" i="30"/>
  <c r="I1101" i="30" s="1"/>
  <c r="O504" i="34"/>
  <c r="X504" i="34" s="1"/>
  <c r="O505" i="34"/>
  <c r="Y5" i="34"/>
  <c r="X873" i="34"/>
  <c r="O750" i="34"/>
  <c r="X750" i="34" s="1"/>
  <c r="Y873" i="34"/>
  <c r="X501" i="34"/>
  <c r="X502" i="34"/>
  <c r="Y501" i="34"/>
  <c r="Y377" i="34"/>
  <c r="Y625" i="34"/>
  <c r="O626" i="34"/>
  <c r="X626" i="34" s="1"/>
  <c r="P1121" i="34"/>
  <c r="I1121" i="34" s="1"/>
  <c r="X997" i="34"/>
  <c r="Y1121" i="34"/>
  <c r="O503" i="31"/>
  <c r="X503" i="31" s="1"/>
  <c r="X502" i="31"/>
  <c r="Y502" i="31"/>
  <c r="Y253" i="34"/>
  <c r="X5" i="34"/>
  <c r="K5" i="34" s="1"/>
  <c r="Y130" i="34"/>
  <c r="X130" i="34"/>
  <c r="K130" i="34" s="1"/>
  <c r="O131" i="34"/>
  <c r="O132" i="34" s="1"/>
  <c r="X7" i="34"/>
  <c r="Y7" i="34"/>
  <c r="X6" i="34"/>
  <c r="K6" i="34" s="1"/>
  <c r="X129" i="34"/>
  <c r="Y6" i="34"/>
  <c r="Y129" i="34"/>
  <c r="P130" i="34"/>
  <c r="I130" i="34" s="1"/>
  <c r="O254" i="34"/>
  <c r="O378" i="34"/>
  <c r="Y502" i="34"/>
  <c r="X503" i="34"/>
  <c r="Y503" i="34"/>
  <c r="X594" i="34"/>
  <c r="Y594" i="34"/>
  <c r="K594" i="34" s="1"/>
  <c r="X595" i="34"/>
  <c r="P749" i="34"/>
  <c r="I749" i="34" s="1"/>
  <c r="X625" i="34"/>
  <c r="X749" i="34"/>
  <c r="O875" i="34"/>
  <c r="X874" i="34"/>
  <c r="E47" i="28"/>
  <c r="E45" i="28"/>
  <c r="E44" i="28"/>
  <c r="E43" i="28"/>
  <c r="E42" i="28"/>
  <c r="E41" i="28"/>
  <c r="E40" i="28"/>
  <c r="E39" i="28"/>
  <c r="E38" i="28"/>
  <c r="J33" i="28"/>
  <c r="J32" i="28"/>
  <c r="J31" i="28"/>
  <c r="J30" i="28"/>
  <c r="J29" i="28"/>
  <c r="J28" i="28"/>
  <c r="J27" i="28"/>
  <c r="J26" i="28"/>
  <c r="J25" i="28"/>
  <c r="J24" i="28"/>
  <c r="E33" i="28"/>
  <c r="E32" i="28"/>
  <c r="E31" i="28"/>
  <c r="E30" i="28"/>
  <c r="E29" i="28"/>
  <c r="E28" i="28"/>
  <c r="E27" i="28"/>
  <c r="E26" i="28"/>
  <c r="E25" i="28"/>
  <c r="E24" i="28"/>
  <c r="J19" i="28"/>
  <c r="J18" i="28"/>
  <c r="J17" i="28"/>
  <c r="J16" i="28"/>
  <c r="J15" i="28"/>
  <c r="J14" i="28"/>
  <c r="J13" i="28"/>
  <c r="J12" i="28"/>
  <c r="J11" i="28"/>
  <c r="J10" i="28"/>
  <c r="E19" i="28"/>
  <c r="E18" i="28"/>
  <c r="E17" i="28"/>
  <c r="E16" i="28"/>
  <c r="E15" i="28"/>
  <c r="E14" i="28"/>
  <c r="E13" i="28"/>
  <c r="E12" i="28"/>
  <c r="E11" i="28"/>
  <c r="E10" i="28"/>
  <c r="F91" i="27"/>
  <c r="F73" i="27"/>
  <c r="F56" i="27"/>
  <c r="G80" i="27"/>
  <c r="G88" i="27"/>
  <c r="F81" i="27"/>
  <c r="F6" i="27"/>
  <c r="F87" i="27"/>
  <c r="G51" i="27"/>
  <c r="G98" i="27"/>
  <c r="G18" i="27"/>
  <c r="G64" i="27"/>
  <c r="G62" i="27"/>
  <c r="G109" i="27"/>
  <c r="G29" i="27"/>
  <c r="G70" i="27"/>
  <c r="F96" i="27"/>
  <c r="G91" i="27"/>
  <c r="G104" i="27"/>
  <c r="F20" i="27"/>
  <c r="F10" i="27"/>
  <c r="G59" i="27"/>
  <c r="F18" i="27"/>
  <c r="F12" i="27"/>
  <c r="G122" i="27"/>
  <c r="F36" i="27"/>
  <c r="F44" i="27"/>
  <c r="F59" i="27"/>
  <c r="F42" i="27"/>
  <c r="G37" i="27"/>
  <c r="G120" i="27"/>
  <c r="G43" i="27"/>
  <c r="F93" i="27"/>
  <c r="F27" i="27"/>
  <c r="F35" i="27"/>
  <c r="F62" i="27"/>
  <c r="G30" i="27"/>
  <c r="G7" i="27"/>
  <c r="G95" i="27"/>
  <c r="G77" i="27"/>
  <c r="F100" i="27"/>
  <c r="G124" i="27"/>
  <c r="F109" i="27"/>
  <c r="G89" i="27"/>
  <c r="G13" i="27"/>
  <c r="G66" i="27"/>
  <c r="G44" i="27"/>
  <c r="F108" i="27"/>
  <c r="F68" i="27"/>
  <c r="F51" i="27"/>
  <c r="F34" i="27"/>
  <c r="G105" i="27"/>
  <c r="G55" i="27"/>
  <c r="G79" i="27"/>
  <c r="F15" i="27"/>
  <c r="G113" i="27"/>
  <c r="G106" i="27"/>
  <c r="G12" i="27"/>
  <c r="G23" i="27"/>
  <c r="F92" i="27"/>
  <c r="F106" i="27"/>
  <c r="G60" i="27"/>
  <c r="G27" i="27"/>
  <c r="G6" i="27"/>
  <c r="G22" i="27"/>
  <c r="G26" i="27"/>
  <c r="F98" i="27"/>
  <c r="G116" i="27"/>
  <c r="G75" i="27"/>
  <c r="F48" i="27"/>
  <c r="F57" i="27"/>
  <c r="F9" i="27"/>
  <c r="G92" i="27"/>
  <c r="F66" i="27"/>
  <c r="F103" i="27"/>
  <c r="F65" i="27"/>
  <c r="F76" i="27"/>
  <c r="G100" i="27"/>
  <c r="F64" i="27"/>
  <c r="G39" i="27"/>
  <c r="G16" i="27"/>
  <c r="F72" i="27"/>
  <c r="G38" i="27"/>
  <c r="F52" i="27"/>
  <c r="F67" i="27"/>
  <c r="F50" i="27"/>
  <c r="G121" i="27"/>
  <c r="G96" i="27"/>
  <c r="G108" i="27"/>
  <c r="F16" i="27"/>
  <c r="G9" i="27"/>
  <c r="F83" i="27"/>
  <c r="G8" i="27"/>
  <c r="G50" i="27"/>
  <c r="F45" i="27"/>
  <c r="F19" i="27"/>
  <c r="G42" i="27"/>
  <c r="F125" i="27"/>
  <c r="G117" i="27"/>
  <c r="F82" i="27"/>
  <c r="F49" i="27"/>
  <c r="F41" i="27"/>
  <c r="G112" i="27"/>
  <c r="F111" i="27"/>
  <c r="F22" i="27"/>
  <c r="F61" i="27"/>
  <c r="F29" i="27"/>
  <c r="F123" i="27"/>
  <c r="F113" i="27"/>
  <c r="G32" i="27"/>
  <c r="F78" i="27"/>
  <c r="F32" i="27"/>
  <c r="G56" i="27"/>
  <c r="G107" i="27"/>
  <c r="F38" i="27"/>
  <c r="G24" i="27"/>
  <c r="G49" i="27"/>
  <c r="F80" i="27"/>
  <c r="G25" i="27"/>
  <c r="G45" i="27"/>
  <c r="G65" i="27"/>
  <c r="G10" i="27"/>
  <c r="G125" i="27"/>
  <c r="F102" i="27"/>
  <c r="G90" i="27"/>
  <c r="F77" i="27"/>
  <c r="G48" i="27"/>
  <c r="F122" i="27"/>
  <c r="G76" i="27"/>
  <c r="G61" i="27"/>
  <c r="F17" i="27"/>
  <c r="G83" i="27"/>
  <c r="G101" i="27"/>
  <c r="G85" i="27"/>
  <c r="G72" i="27"/>
  <c r="G110" i="27"/>
  <c r="G123" i="27"/>
  <c r="F55" i="27"/>
  <c r="G111" i="27"/>
  <c r="F99" i="27"/>
  <c r="F89" i="27"/>
  <c r="G28" i="27"/>
  <c r="F90" i="27"/>
  <c r="G33" i="27"/>
  <c r="F107" i="27"/>
  <c r="G118" i="27"/>
  <c r="F97" i="27"/>
  <c r="F124" i="27"/>
  <c r="F110" i="27"/>
  <c r="F30" i="27"/>
  <c r="G63" i="27"/>
  <c r="F115" i="27"/>
  <c r="G47" i="27"/>
  <c r="G46" i="27"/>
  <c r="F13" i="27"/>
  <c r="G67" i="27"/>
  <c r="F23" i="27"/>
  <c r="G68" i="27"/>
  <c r="G84" i="27"/>
  <c r="G114" i="27"/>
  <c r="G34" i="27"/>
  <c r="G81" i="27"/>
  <c r="F63" i="27"/>
  <c r="F104" i="27"/>
  <c r="F24" i="27"/>
  <c r="G11" i="27"/>
  <c r="F39" i="27"/>
  <c r="G69" i="27"/>
  <c r="G58" i="27"/>
  <c r="F71" i="27"/>
  <c r="G40" i="27"/>
  <c r="F114" i="27"/>
  <c r="F14" i="27"/>
  <c r="F112" i="27"/>
  <c r="F79" i="27"/>
  <c r="F119" i="27"/>
  <c r="F54" i="27"/>
  <c r="G102" i="27"/>
  <c r="G21" i="27"/>
  <c r="F47" i="27"/>
  <c r="G41" i="27"/>
  <c r="F75" i="27"/>
  <c r="G15" i="27"/>
  <c r="F105" i="27"/>
  <c r="F31" i="27"/>
  <c r="F25" i="27"/>
  <c r="F88" i="27"/>
  <c r="F43" i="27"/>
  <c r="F37" i="27"/>
  <c r="F120" i="27"/>
  <c r="F69" i="27"/>
  <c r="G115" i="27"/>
  <c r="G35" i="27"/>
  <c r="G82" i="27"/>
  <c r="G54" i="27"/>
  <c r="G87" i="27"/>
  <c r="G78" i="27"/>
  <c r="G31" i="27"/>
  <c r="G53" i="27"/>
  <c r="F26" i="27"/>
  <c r="G74" i="27"/>
  <c r="G93" i="27"/>
  <c r="F46" i="27"/>
  <c r="F101" i="27"/>
  <c r="F21" i="27"/>
  <c r="F60" i="27"/>
  <c r="F95" i="27"/>
  <c r="F58" i="27"/>
  <c r="F33" i="27"/>
  <c r="G119" i="27"/>
  <c r="G71" i="27"/>
  <c r="G14" i="27"/>
  <c r="F7" i="27"/>
  <c r="G52" i="27"/>
  <c r="G99" i="27"/>
  <c r="G19" i="27"/>
  <c r="F116" i="27"/>
  <c r="F40" i="27"/>
  <c r="F94" i="27"/>
  <c r="F53" i="27"/>
  <c r="F70" i="27"/>
  <c r="F11" i="27"/>
  <c r="F86" i="27"/>
  <c r="F74" i="27"/>
  <c r="G97" i="27"/>
  <c r="G17" i="27"/>
  <c r="F8" i="27"/>
  <c r="G103" i="27"/>
  <c r="G86" i="27"/>
  <c r="G73" i="27"/>
  <c r="G20" i="27"/>
  <c r="F117" i="27"/>
  <c r="G36" i="27"/>
  <c r="F121" i="27"/>
  <c r="F85" i="27"/>
  <c r="F118" i="27"/>
  <c r="F84" i="27"/>
  <c r="G94" i="27"/>
  <c r="G57" i="27"/>
  <c r="F28" i="27"/>
  <c r="L61" i="27"/>
  <c r="M94" i="27"/>
  <c r="M96" i="27"/>
  <c r="M67" i="27"/>
  <c r="L67" i="27"/>
  <c r="L74" i="27"/>
  <c r="L82" i="27"/>
  <c r="L62" i="27"/>
  <c r="M117" i="27"/>
  <c r="L7" i="27"/>
  <c r="L106" i="27"/>
  <c r="M83" i="27"/>
  <c r="M41" i="27"/>
  <c r="M59" i="27"/>
  <c r="M122" i="27"/>
  <c r="M66" i="27"/>
  <c r="M31" i="27"/>
  <c r="M61" i="27"/>
  <c r="L107" i="27"/>
  <c r="M26" i="27"/>
  <c r="L85" i="27"/>
  <c r="E18" i="27"/>
  <c r="M87" i="27"/>
  <c r="L66" i="27"/>
  <c r="L101" i="27"/>
  <c r="L100" i="27"/>
  <c r="L31" i="27"/>
  <c r="L116" i="27"/>
  <c r="M43" i="27"/>
  <c r="M51" i="27"/>
  <c r="M119" i="27"/>
  <c r="E16" i="27"/>
  <c r="M34" i="27"/>
  <c r="K14" i="27"/>
  <c r="M48" i="27"/>
  <c r="K15" i="27"/>
  <c r="M42" i="27"/>
  <c r="L26" i="27"/>
  <c r="M103" i="27"/>
  <c r="L20" i="27"/>
  <c r="L34" i="27"/>
  <c r="M82" i="27"/>
  <c r="M97" i="27"/>
  <c r="L76" i="27"/>
  <c r="E20" i="27"/>
  <c r="L80" i="27"/>
  <c r="L120" i="27"/>
  <c r="L102" i="27"/>
  <c r="M123" i="27"/>
  <c r="L69" i="27"/>
  <c r="M45" i="27"/>
  <c r="M11" i="27"/>
  <c r="L87" i="27"/>
  <c r="M95" i="27"/>
  <c r="M80" i="27"/>
  <c r="M49" i="27"/>
  <c r="M118" i="27"/>
  <c r="L27" i="27"/>
  <c r="M91" i="27"/>
  <c r="M88" i="27"/>
  <c r="M89" i="27"/>
  <c r="L70" i="27"/>
  <c r="E15" i="27"/>
  <c r="L113" i="27"/>
  <c r="M30" i="27"/>
  <c r="L33" i="27"/>
  <c r="L81" i="27"/>
  <c r="K13" i="27"/>
  <c r="M81" i="27"/>
  <c r="M121" i="27"/>
  <c r="M70" i="27"/>
  <c r="L41" i="27"/>
  <c r="E11" i="27"/>
  <c r="L77" i="27"/>
  <c r="E9" i="27"/>
  <c r="L83" i="27"/>
  <c r="L110" i="27"/>
  <c r="M23" i="27"/>
  <c r="M16" i="27"/>
  <c r="L72" i="27"/>
  <c r="M21" i="27"/>
  <c r="L115" i="27"/>
  <c r="L109" i="27"/>
  <c r="M55" i="27"/>
  <c r="M63" i="27"/>
  <c r="L122" i="27"/>
  <c r="K11" i="27"/>
  <c r="L118" i="27"/>
  <c r="M85" i="27"/>
  <c r="L37" i="27"/>
  <c r="M9" i="27"/>
  <c r="M33" i="27"/>
  <c r="L89" i="27"/>
  <c r="L36" i="27"/>
  <c r="M76" i="27"/>
  <c r="K16" i="27"/>
  <c r="L125" i="27"/>
  <c r="L29" i="27"/>
  <c r="M98" i="27"/>
  <c r="L8" i="27"/>
  <c r="M71" i="27"/>
  <c r="L6" i="27"/>
  <c r="L50" i="27"/>
  <c r="K9" i="27"/>
  <c r="L92" i="27"/>
  <c r="M8" i="27"/>
  <c r="L17" i="27"/>
  <c r="L93" i="27"/>
  <c r="L95" i="27"/>
  <c r="M40" i="27"/>
  <c r="M73" i="27"/>
  <c r="L84" i="27"/>
  <c r="L124" i="27"/>
  <c r="L86" i="27"/>
  <c r="L32" i="27"/>
  <c r="E8" i="27"/>
  <c r="L35" i="27"/>
  <c r="M22" i="27"/>
  <c r="L28" i="27"/>
  <c r="M39" i="27"/>
  <c r="L21" i="27"/>
  <c r="L14" i="27"/>
  <c r="L22" i="27"/>
  <c r="M19" i="27"/>
  <c r="E19" i="27"/>
  <c r="M52" i="27"/>
  <c r="L10" i="27"/>
  <c r="M62" i="27"/>
  <c r="L30" i="27"/>
  <c r="L75" i="27"/>
  <c r="L52" i="27"/>
  <c r="L119" i="27"/>
  <c r="M77" i="27"/>
  <c r="K20" i="27"/>
  <c r="L90" i="27"/>
  <c r="L94" i="27"/>
  <c r="L73" i="27"/>
  <c r="M101" i="27"/>
  <c r="M13" i="27"/>
  <c r="L44" i="27"/>
  <c r="L19" i="27"/>
  <c r="M100" i="27"/>
  <c r="L63" i="27"/>
  <c r="E13" i="27"/>
  <c r="L59" i="27"/>
  <c r="M102" i="27"/>
  <c r="M47" i="27"/>
  <c r="L64" i="27"/>
  <c r="L78" i="27"/>
  <c r="M15" i="27"/>
  <c r="M93" i="27"/>
  <c r="M84" i="27"/>
  <c r="K8" i="27"/>
  <c r="M7" i="27"/>
  <c r="M57" i="27"/>
  <c r="L9" i="27"/>
  <c r="L108" i="27"/>
  <c r="M20" i="27"/>
  <c r="M124" i="27"/>
  <c r="M68" i="27"/>
  <c r="M32" i="27"/>
  <c r="L79" i="27"/>
  <c r="M92" i="27"/>
  <c r="L56" i="27"/>
  <c r="M65" i="27"/>
  <c r="M44" i="27"/>
  <c r="M109" i="27"/>
  <c r="L25" i="27"/>
  <c r="M29" i="27"/>
  <c r="M12" i="27"/>
  <c r="K17" i="27"/>
  <c r="L71" i="27"/>
  <c r="L48" i="27"/>
  <c r="M56" i="27"/>
  <c r="M10" i="27"/>
  <c r="L39" i="27"/>
  <c r="L23" i="27"/>
  <c r="L65" i="27"/>
  <c r="M111" i="27"/>
  <c r="M37" i="27"/>
  <c r="E17" i="27"/>
  <c r="M75" i="27"/>
  <c r="L60" i="27"/>
  <c r="L16" i="27"/>
  <c r="M120" i="27"/>
  <c r="K18" i="27"/>
  <c r="M14" i="27"/>
  <c r="L15" i="27"/>
  <c r="M25" i="27"/>
  <c r="M27" i="27"/>
  <c r="M116" i="27"/>
  <c r="L11" i="27"/>
  <c r="M54" i="27"/>
  <c r="L55" i="27"/>
  <c r="L49" i="27"/>
  <c r="M114" i="27"/>
  <c r="M18" i="27"/>
  <c r="M78" i="27"/>
  <c r="L12" i="27"/>
  <c r="L114" i="27"/>
  <c r="M35" i="27"/>
  <c r="L46" i="27"/>
  <c r="L54" i="27"/>
  <c r="L40" i="27"/>
  <c r="L103" i="27"/>
  <c r="M125" i="27"/>
  <c r="M110" i="27"/>
  <c r="M106" i="27"/>
  <c r="M99" i="27"/>
  <c r="L53" i="27"/>
  <c r="M115" i="27"/>
  <c r="L96" i="27"/>
  <c r="M72" i="27"/>
  <c r="M46" i="27"/>
  <c r="M107" i="27"/>
  <c r="L111" i="27"/>
  <c r="M64" i="27"/>
  <c r="L121" i="27"/>
  <c r="L43" i="27"/>
  <c r="L45" i="27"/>
  <c r="L104" i="27"/>
  <c r="M90" i="27"/>
  <c r="L99" i="27"/>
  <c r="M86" i="27"/>
  <c r="M38" i="27"/>
  <c r="L13" i="27"/>
  <c r="M105" i="27"/>
  <c r="L97" i="27"/>
  <c r="L57" i="27"/>
  <c r="L51" i="27"/>
  <c r="L91" i="27"/>
  <c r="L38" i="27"/>
  <c r="M113" i="27"/>
  <c r="M6" i="27"/>
  <c r="L24" i="27"/>
  <c r="L58" i="27"/>
  <c r="M79" i="27"/>
  <c r="L112" i="27"/>
  <c r="L42" i="27"/>
  <c r="M74" i="27"/>
  <c r="E14" i="27"/>
  <c r="M17" i="27"/>
  <c r="M60" i="27"/>
  <c r="L68" i="27"/>
  <c r="M104" i="27"/>
  <c r="M53" i="27"/>
  <c r="L98" i="27"/>
  <c r="M58" i="27"/>
  <c r="L18" i="27"/>
  <c r="L117" i="27"/>
  <c r="L88" i="27"/>
  <c r="M50" i="27"/>
  <c r="L123" i="27"/>
  <c r="M36" i="27"/>
  <c r="M112" i="27"/>
  <c r="M24" i="27"/>
  <c r="M69" i="27"/>
  <c r="K19" i="27"/>
  <c r="M28" i="27"/>
  <c r="L105" i="27"/>
  <c r="M108" i="27"/>
  <c r="L47" i="27"/>
  <c r="O596" i="34" l="1"/>
  <c r="K595" i="34"/>
  <c r="J595" i="34"/>
  <c r="Y7" i="29"/>
  <c r="X7" i="29"/>
  <c r="O8" i="29"/>
  <c r="P7" i="29"/>
  <c r="O133" i="29"/>
  <c r="Y132" i="29"/>
  <c r="X132" i="29"/>
  <c r="P132" i="29"/>
  <c r="O132" i="24"/>
  <c r="Y131" i="24"/>
  <c r="X131" i="24"/>
  <c r="P131" i="24"/>
  <c r="I131" i="24" s="1"/>
  <c r="O380" i="24"/>
  <c r="Y379" i="24"/>
  <c r="X379" i="24"/>
  <c r="P379" i="24"/>
  <c r="Y8" i="24"/>
  <c r="X8" i="24"/>
  <c r="O9" i="24"/>
  <c r="P8" i="24"/>
  <c r="O256" i="24"/>
  <c r="Y255" i="24"/>
  <c r="X255" i="24"/>
  <c r="P255" i="24"/>
  <c r="I255" i="24" s="1"/>
  <c r="O628" i="24"/>
  <c r="X627" i="24"/>
  <c r="Y627" i="24"/>
  <c r="P627" i="24"/>
  <c r="I627" i="24" s="1"/>
  <c r="O504" i="24"/>
  <c r="X503" i="24"/>
  <c r="Y503" i="24"/>
  <c r="P503" i="24"/>
  <c r="I503" i="24" s="1"/>
  <c r="O876" i="24"/>
  <c r="X875" i="24"/>
  <c r="Y875" i="24"/>
  <c r="P875" i="24"/>
  <c r="I875" i="24" s="1"/>
  <c r="O752" i="24"/>
  <c r="X751" i="24"/>
  <c r="Y751" i="24"/>
  <c r="P751" i="24"/>
  <c r="I751" i="24" s="1"/>
  <c r="O876" i="11"/>
  <c r="Y875" i="11"/>
  <c r="X875" i="11"/>
  <c r="P875" i="11"/>
  <c r="O752" i="11"/>
  <c r="Y751" i="11"/>
  <c r="X751" i="11"/>
  <c r="P751" i="11"/>
  <c r="O628" i="11"/>
  <c r="Y627" i="11"/>
  <c r="X627" i="11"/>
  <c r="P627" i="11"/>
  <c r="O505" i="11"/>
  <c r="Y504" i="11"/>
  <c r="X504" i="11"/>
  <c r="O381" i="11"/>
  <c r="Y380" i="11"/>
  <c r="X380" i="11"/>
  <c r="O11" i="11"/>
  <c r="P11" i="11" s="1"/>
  <c r="Y10" i="11"/>
  <c r="X10" i="11"/>
  <c r="J18" i="11"/>
  <c r="J17" i="11"/>
  <c r="J19" i="11"/>
  <c r="P505" i="34"/>
  <c r="I505" i="34" s="1"/>
  <c r="Y504" i="34"/>
  <c r="P504" i="34"/>
  <c r="I504" i="34" s="1"/>
  <c r="Y505" i="34"/>
  <c r="O506" i="34"/>
  <c r="X505" i="34"/>
  <c r="Y626" i="34"/>
  <c r="O751" i="34"/>
  <c r="P625" i="34"/>
  <c r="I625" i="34" s="1"/>
  <c r="P132" i="34"/>
  <c r="I132" i="34" s="1"/>
  <c r="Y750" i="34"/>
  <c r="Y132" i="34"/>
  <c r="X132" i="34"/>
  <c r="O133" i="34"/>
  <c r="P133" i="34" s="1"/>
  <c r="I133" i="34" s="1"/>
  <c r="P594" i="34"/>
  <c r="I594" i="34" s="1"/>
  <c r="P997" i="34"/>
  <c r="I997" i="34" s="1"/>
  <c r="P377" i="34"/>
  <c r="I377" i="34" s="1"/>
  <c r="P626" i="34"/>
  <c r="I626" i="34" s="1"/>
  <c r="P874" i="34"/>
  <c r="I874" i="34" s="1"/>
  <c r="P503" i="34"/>
  <c r="I503" i="34" s="1"/>
  <c r="P502" i="34"/>
  <c r="I502" i="34" s="1"/>
  <c r="P131" i="34"/>
  <c r="I131" i="34" s="1"/>
  <c r="P253" i="34"/>
  <c r="I253" i="34" s="1"/>
  <c r="P596" i="34"/>
  <c r="I596" i="34" s="1"/>
  <c r="P595" i="34"/>
  <c r="I595" i="34" s="1"/>
  <c r="O627" i="34"/>
  <c r="P378" i="34"/>
  <c r="I378" i="34" s="1"/>
  <c r="P5" i="34"/>
  <c r="I5" i="34" s="1"/>
  <c r="P750" i="34"/>
  <c r="I750" i="34" s="1"/>
  <c r="P129" i="34"/>
  <c r="I129" i="34" s="1"/>
  <c r="P501" i="34"/>
  <c r="I501" i="34" s="1"/>
  <c r="P502" i="31"/>
  <c r="I502" i="31" s="1"/>
  <c r="P503" i="31"/>
  <c r="I503" i="31" s="1"/>
  <c r="O504" i="31"/>
  <c r="Y503" i="31"/>
  <c r="P8" i="34"/>
  <c r="I8" i="34" s="1"/>
  <c r="P7" i="34"/>
  <c r="I7" i="34" s="1"/>
  <c r="P6" i="34"/>
  <c r="I6" i="34" s="1"/>
  <c r="O9" i="34"/>
  <c r="Y8" i="34"/>
  <c r="X8" i="34"/>
  <c r="K8" i="34" s="1"/>
  <c r="P875" i="34"/>
  <c r="I875" i="34" s="1"/>
  <c r="X875" i="34"/>
  <c r="O876" i="34"/>
  <c r="Y875" i="34"/>
  <c r="P873" i="34"/>
  <c r="I873" i="34" s="1"/>
  <c r="Y254" i="34"/>
  <c r="P254" i="34"/>
  <c r="I254" i="34" s="1"/>
  <c r="X254" i="34"/>
  <c r="O255" i="34"/>
  <c r="Y378" i="34"/>
  <c r="X378" i="34"/>
  <c r="O379" i="34"/>
  <c r="Y131" i="34"/>
  <c r="X131" i="34"/>
  <c r="K131" i="34" s="1"/>
  <c r="O222" i="34"/>
  <c r="O1121" i="31"/>
  <c r="O997" i="31"/>
  <c r="O873" i="31"/>
  <c r="O874" i="31" s="1"/>
  <c r="O875" i="31" s="1"/>
  <c r="O749" i="31"/>
  <c r="O750" i="31" s="1"/>
  <c r="O751" i="31" s="1"/>
  <c r="O752" i="31" s="1"/>
  <c r="O753" i="31" s="1"/>
  <c r="O625" i="31"/>
  <c r="O626" i="31" s="1"/>
  <c r="O627" i="31" s="1"/>
  <c r="O253" i="31"/>
  <c r="O254" i="31" s="1"/>
  <c r="O255" i="31" s="1"/>
  <c r="O129" i="31"/>
  <c r="O130" i="31" s="1"/>
  <c r="O131" i="31" s="1"/>
  <c r="O132" i="31" s="1"/>
  <c r="O5" i="31"/>
  <c r="O6" i="31" s="1"/>
  <c r="O7" i="31" s="1"/>
  <c r="O8" i="31" s="1"/>
  <c r="O9" i="31" s="1"/>
  <c r="O10" i="31" s="1"/>
  <c r="O11" i="31" s="1"/>
  <c r="O12" i="31" s="1"/>
  <c r="O13" i="31" s="1"/>
  <c r="O14" i="31" s="1"/>
  <c r="O15" i="31" s="1"/>
  <c r="O874" i="30"/>
  <c r="O875" i="30" s="1"/>
  <c r="O750" i="30"/>
  <c r="O751" i="30" s="1"/>
  <c r="O626" i="30"/>
  <c r="O627" i="30" s="1"/>
  <c r="O502" i="30"/>
  <c r="O503" i="30" s="1"/>
  <c r="O378" i="30"/>
  <c r="O379" i="30" s="1"/>
  <c r="O254" i="30"/>
  <c r="O255" i="30" s="1"/>
  <c r="O130" i="30"/>
  <c r="O131" i="30" s="1"/>
  <c r="O5" i="30"/>
  <c r="O874" i="29"/>
  <c r="O750" i="29"/>
  <c r="O626" i="29"/>
  <c r="O502" i="29"/>
  <c r="O378" i="29"/>
  <c r="O254" i="29"/>
  <c r="E3" i="27"/>
  <c r="K3" i="27"/>
  <c r="J222" i="34" l="1"/>
  <c r="J596" i="34"/>
  <c r="X596" i="34"/>
  <c r="Y596" i="34"/>
  <c r="K596" i="34" s="1"/>
  <c r="O597" i="34"/>
  <c r="O6" i="30"/>
  <c r="Y5" i="30"/>
  <c r="X5" i="30"/>
  <c r="P5" i="30"/>
  <c r="I5" i="30" s="1"/>
  <c r="O751" i="29"/>
  <c r="Y750" i="29"/>
  <c r="X750" i="29"/>
  <c r="P750" i="29"/>
  <c r="O875" i="29"/>
  <c r="Y874" i="29"/>
  <c r="X874" i="29"/>
  <c r="P874" i="29"/>
  <c r="O255" i="29"/>
  <c r="Y254" i="29"/>
  <c r="X254" i="29"/>
  <c r="P254" i="29"/>
  <c r="O379" i="29"/>
  <c r="O380" i="29" s="1"/>
  <c r="Y378" i="29"/>
  <c r="X378" i="29"/>
  <c r="P378" i="29"/>
  <c r="O503" i="29"/>
  <c r="O504" i="29" s="1"/>
  <c r="Y502" i="29"/>
  <c r="X502" i="29"/>
  <c r="P502" i="29"/>
  <c r="O134" i="29"/>
  <c r="Y133" i="29"/>
  <c r="X133" i="29"/>
  <c r="P133" i="29"/>
  <c r="I133" i="29" s="1"/>
  <c r="O627" i="29"/>
  <c r="O628" i="29" s="1"/>
  <c r="Y626" i="29"/>
  <c r="X626" i="29"/>
  <c r="P626" i="29"/>
  <c r="Y8" i="29"/>
  <c r="X8" i="29"/>
  <c r="O9" i="29"/>
  <c r="P8" i="29"/>
  <c r="O133" i="24"/>
  <c r="Y132" i="24"/>
  <c r="X132" i="24"/>
  <c r="P132" i="24"/>
  <c r="I132" i="24" s="1"/>
  <c r="O753" i="24"/>
  <c r="Y752" i="24"/>
  <c r="X752" i="24"/>
  <c r="P752" i="24"/>
  <c r="I752" i="24" s="1"/>
  <c r="O505" i="24"/>
  <c r="Y504" i="24"/>
  <c r="X504" i="24"/>
  <c r="P504" i="24"/>
  <c r="I504" i="24" s="1"/>
  <c r="O257" i="24"/>
  <c r="Y256" i="24"/>
  <c r="X256" i="24"/>
  <c r="P256" i="24"/>
  <c r="I256" i="24" s="1"/>
  <c r="O381" i="24"/>
  <c r="Y380" i="24"/>
  <c r="X380" i="24"/>
  <c r="P380" i="24"/>
  <c r="I380" i="24" s="1"/>
  <c r="O10" i="24"/>
  <c r="X9" i="24"/>
  <c r="Y9" i="24"/>
  <c r="P9" i="24"/>
  <c r="O877" i="24"/>
  <c r="Y876" i="24"/>
  <c r="X876" i="24"/>
  <c r="P876" i="24"/>
  <c r="I876" i="24" s="1"/>
  <c r="O629" i="24"/>
  <c r="Y628" i="24"/>
  <c r="X628" i="24"/>
  <c r="P628" i="24"/>
  <c r="I628" i="24" s="1"/>
  <c r="O877" i="11"/>
  <c r="Y876" i="11"/>
  <c r="X876" i="11"/>
  <c r="P876" i="11"/>
  <c r="O753" i="11"/>
  <c r="Y752" i="11"/>
  <c r="X752" i="11"/>
  <c r="P752" i="11"/>
  <c r="I752" i="11" s="1"/>
  <c r="O629" i="11"/>
  <c r="Y628" i="11"/>
  <c r="X628" i="11"/>
  <c r="P628" i="11"/>
  <c r="I628" i="11" s="1"/>
  <c r="O506" i="11"/>
  <c r="X505" i="11"/>
  <c r="Y505" i="11"/>
  <c r="O382" i="11"/>
  <c r="X381" i="11"/>
  <c r="Y381" i="11"/>
  <c r="O12" i="11"/>
  <c r="P12" i="11" s="1"/>
  <c r="Y11" i="11"/>
  <c r="X11" i="11"/>
  <c r="O876" i="29"/>
  <c r="Y875" i="30"/>
  <c r="O876" i="30"/>
  <c r="X875" i="30"/>
  <c r="P875" i="30"/>
  <c r="I875" i="30" s="1"/>
  <c r="O752" i="30"/>
  <c r="Y751" i="30"/>
  <c r="P751" i="30"/>
  <c r="X751" i="30"/>
  <c r="O628" i="30"/>
  <c r="Y627" i="30"/>
  <c r="P627" i="30"/>
  <c r="X627" i="30"/>
  <c r="O504" i="30"/>
  <c r="Y503" i="30"/>
  <c r="P503" i="30"/>
  <c r="X503" i="30"/>
  <c r="Y379" i="30"/>
  <c r="P379" i="30"/>
  <c r="X379" i="30"/>
  <c r="O380" i="30"/>
  <c r="O256" i="30"/>
  <c r="X255" i="30"/>
  <c r="Y255" i="30"/>
  <c r="P255" i="30"/>
  <c r="I255" i="30" s="1"/>
  <c r="O132" i="30"/>
  <c r="Y131" i="30"/>
  <c r="X131" i="30"/>
  <c r="P131" i="30"/>
  <c r="I131" i="30" s="1"/>
  <c r="O752" i="29"/>
  <c r="O256" i="29"/>
  <c r="P876" i="34"/>
  <c r="I876" i="34" s="1"/>
  <c r="O877" i="34"/>
  <c r="Y751" i="34"/>
  <c r="O752" i="34"/>
  <c r="Y627" i="34"/>
  <c r="O628" i="34"/>
  <c r="O842" i="34"/>
  <c r="X751" i="34"/>
  <c r="P751" i="34"/>
  <c r="I751" i="34" s="1"/>
  <c r="Y506" i="34"/>
  <c r="P506" i="34"/>
  <c r="I506" i="34" s="1"/>
  <c r="O507" i="34"/>
  <c r="X506" i="34"/>
  <c r="O718" i="34"/>
  <c r="Y133" i="34"/>
  <c r="X133" i="34"/>
  <c r="O134" i="34"/>
  <c r="X134" i="34" s="1"/>
  <c r="P627" i="34"/>
  <c r="I627" i="34" s="1"/>
  <c r="X627" i="34"/>
  <c r="O966" i="31"/>
  <c r="O967" i="31" s="1"/>
  <c r="O968" i="31" s="1"/>
  <c r="O969" i="31" s="1"/>
  <c r="O970" i="31" s="1"/>
  <c r="O971" i="31" s="1"/>
  <c r="O972" i="31" s="1"/>
  <c r="O973" i="31" s="1"/>
  <c r="O974" i="31" s="1"/>
  <c r="O975" i="31" s="1"/>
  <c r="O976" i="31" s="1"/>
  <c r="O977" i="31" s="1"/>
  <c r="O978" i="31" s="1"/>
  <c r="O979" i="31" s="1"/>
  <c r="O980" i="31" s="1"/>
  <c r="O981" i="31" s="1"/>
  <c r="O982" i="31" s="1"/>
  <c r="O983" i="31" s="1"/>
  <c r="O984" i="31" s="1"/>
  <c r="O985" i="31" s="1"/>
  <c r="O986" i="31" s="1"/>
  <c r="O987" i="31" s="1"/>
  <c r="O988" i="31" s="1"/>
  <c r="O989" i="31" s="1"/>
  <c r="O990" i="31" s="1"/>
  <c r="O991" i="31" s="1"/>
  <c r="O992" i="31" s="1"/>
  <c r="O876" i="31"/>
  <c r="O844" i="31"/>
  <c r="O754" i="31"/>
  <c r="O718" i="31"/>
  <c r="O719" i="31" s="1"/>
  <c r="O720" i="31" s="1"/>
  <c r="O721" i="31" s="1"/>
  <c r="O722" i="31" s="1"/>
  <c r="O723" i="31" s="1"/>
  <c r="O724" i="31" s="1"/>
  <c r="O725" i="31" s="1"/>
  <c r="O726" i="31" s="1"/>
  <c r="O727" i="31" s="1"/>
  <c r="O728" i="31" s="1"/>
  <c r="O729" i="31" s="1"/>
  <c r="O730" i="31" s="1"/>
  <c r="O731" i="31" s="1"/>
  <c r="O732" i="31" s="1"/>
  <c r="O733" i="31" s="1"/>
  <c r="O734" i="31" s="1"/>
  <c r="O735" i="31" s="1"/>
  <c r="O736" i="31" s="1"/>
  <c r="O737" i="31" s="1"/>
  <c r="O738" i="31" s="1"/>
  <c r="O739" i="31" s="1"/>
  <c r="O740" i="31" s="1"/>
  <c r="O741" i="31" s="1"/>
  <c r="O742" i="31" s="1"/>
  <c r="O743" i="31" s="1"/>
  <c r="O744" i="31" s="1"/>
  <c r="O628" i="31"/>
  <c r="Y504" i="31"/>
  <c r="O505" i="31"/>
  <c r="X504" i="31"/>
  <c r="P504" i="31"/>
  <c r="I504" i="31" s="1"/>
  <c r="O469" i="31"/>
  <c r="O346" i="31"/>
  <c r="O256" i="31"/>
  <c r="O223" i="31"/>
  <c r="O133" i="31"/>
  <c r="O106" i="31"/>
  <c r="O16" i="31"/>
  <c r="X876" i="34"/>
  <c r="O967" i="34"/>
  <c r="Y876" i="34"/>
  <c r="X9" i="34"/>
  <c r="K9" i="34" s="1"/>
  <c r="O10" i="34"/>
  <c r="Y9" i="34"/>
  <c r="P9" i="34"/>
  <c r="I9" i="34" s="1"/>
  <c r="O223" i="34"/>
  <c r="Y222" i="34"/>
  <c r="K222" i="34" s="1"/>
  <c r="X222" i="34"/>
  <c r="P222" i="34"/>
  <c r="I222" i="34" s="1"/>
  <c r="O380" i="34"/>
  <c r="Y379" i="34"/>
  <c r="X379" i="34"/>
  <c r="P379" i="34"/>
  <c r="I379" i="34" s="1"/>
  <c r="Y255" i="34"/>
  <c r="O256" i="34"/>
  <c r="O257" i="34" s="1"/>
  <c r="X255" i="34"/>
  <c r="K255" i="34" s="1"/>
  <c r="P255" i="34"/>
  <c r="I255" i="34" s="1"/>
  <c r="I1095" i="11"/>
  <c r="I601" i="11"/>
  <c r="I377" i="11"/>
  <c r="I129" i="11"/>
  <c r="E21" i="27"/>
  <c r="K21" i="27"/>
  <c r="O598" i="34" l="1"/>
  <c r="J597" i="34"/>
  <c r="X597" i="34"/>
  <c r="Y597" i="34"/>
  <c r="K597" i="34" s="1"/>
  <c r="P597" i="34"/>
  <c r="I597" i="34" s="1"/>
  <c r="P842" i="34"/>
  <c r="I842" i="34" s="1"/>
  <c r="J842" i="34"/>
  <c r="J223" i="34"/>
  <c r="P718" i="34"/>
  <c r="I718" i="34" s="1"/>
  <c r="J718" i="34"/>
  <c r="J967" i="34"/>
  <c r="O347" i="31"/>
  <c r="J346" i="31"/>
  <c r="J469" i="31"/>
  <c r="O845" i="31"/>
  <c r="O846" i="31" s="1"/>
  <c r="O847" i="31" s="1"/>
  <c r="O848" i="31" s="1"/>
  <c r="O849" i="31" s="1"/>
  <c r="O850" i="31" s="1"/>
  <c r="O851" i="31" s="1"/>
  <c r="O852" i="31" s="1"/>
  <c r="O853" i="31" s="1"/>
  <c r="O854" i="31" s="1"/>
  <c r="O855" i="31" s="1"/>
  <c r="O856" i="31" s="1"/>
  <c r="O857" i="31" s="1"/>
  <c r="O858" i="31" s="1"/>
  <c r="O859" i="31" s="1"/>
  <c r="O860" i="31" s="1"/>
  <c r="O861" i="31" s="1"/>
  <c r="O862" i="31" s="1"/>
  <c r="O863" i="31" s="1"/>
  <c r="O864" i="31" s="1"/>
  <c r="O865" i="31" s="1"/>
  <c r="O866" i="31" s="1"/>
  <c r="O867" i="31" s="1"/>
  <c r="O868" i="31" s="1"/>
  <c r="J844" i="31"/>
  <c r="O107" i="31"/>
  <c r="O108" i="31" s="1"/>
  <c r="O109" i="31" s="1"/>
  <c r="O110" i="31" s="1"/>
  <c r="O111" i="31" s="1"/>
  <c r="O112" i="31" s="1"/>
  <c r="O113" i="31" s="1"/>
  <c r="O114" i="31" s="1"/>
  <c r="O115" i="31" s="1"/>
  <c r="O116" i="31" s="1"/>
  <c r="O117" i="31" s="1"/>
  <c r="O118" i="31" s="1"/>
  <c r="O119" i="31" s="1"/>
  <c r="O120" i="31" s="1"/>
  <c r="O121" i="31" s="1"/>
  <c r="O122" i="31" s="1"/>
  <c r="O123" i="31" s="1"/>
  <c r="O124" i="31" s="1"/>
  <c r="J106" i="31"/>
  <c r="O224" i="31"/>
  <c r="O225" i="31" s="1"/>
  <c r="O226" i="31" s="1"/>
  <c r="O227" i="31" s="1"/>
  <c r="O228" i="31" s="1"/>
  <c r="O229" i="31" s="1"/>
  <c r="O230" i="31" s="1"/>
  <c r="O231" i="31" s="1"/>
  <c r="O232" i="31" s="1"/>
  <c r="O233" i="31" s="1"/>
  <c r="O234" i="31" s="1"/>
  <c r="O235" i="31" s="1"/>
  <c r="O236" i="31" s="1"/>
  <c r="O237" i="31" s="1"/>
  <c r="O238" i="31" s="1"/>
  <c r="O239" i="31" s="1"/>
  <c r="O240" i="31" s="1"/>
  <c r="O241" i="31" s="1"/>
  <c r="O242" i="31" s="1"/>
  <c r="O243" i="31" s="1"/>
  <c r="O244" i="31" s="1"/>
  <c r="O245" i="31" s="1"/>
  <c r="O246" i="31" s="1"/>
  <c r="O247" i="31" s="1"/>
  <c r="O248" i="31" s="1"/>
  <c r="J223" i="31"/>
  <c r="O7" i="30"/>
  <c r="P6" i="30"/>
  <c r="I6" i="30" s="1"/>
  <c r="X628" i="29"/>
  <c r="Y628" i="29"/>
  <c r="P628" i="29"/>
  <c r="I628" i="29" s="1"/>
  <c r="Y380" i="29"/>
  <c r="X380" i="29"/>
  <c r="P380" i="29"/>
  <c r="Y504" i="29"/>
  <c r="X504" i="29"/>
  <c r="P504" i="29"/>
  <c r="I504" i="29" s="1"/>
  <c r="Y751" i="29"/>
  <c r="X751" i="29"/>
  <c r="P751" i="29"/>
  <c r="Y256" i="29"/>
  <c r="X256" i="29"/>
  <c r="P256" i="29"/>
  <c r="Y503" i="29"/>
  <c r="X503" i="29"/>
  <c r="P503" i="29"/>
  <c r="I503" i="29" s="1"/>
  <c r="Y255" i="29"/>
  <c r="X255" i="29"/>
  <c r="P255" i="29"/>
  <c r="Y9" i="29"/>
  <c r="X9" i="29"/>
  <c r="O10" i="29"/>
  <c r="P9" i="29"/>
  <c r="X752" i="29"/>
  <c r="Y752" i="29"/>
  <c r="P752" i="29"/>
  <c r="O135" i="29"/>
  <c r="Y134" i="29"/>
  <c r="X134" i="29"/>
  <c r="P134" i="29"/>
  <c r="I134" i="29" s="1"/>
  <c r="Y379" i="29"/>
  <c r="X379" i="29"/>
  <c r="P379" i="29"/>
  <c r="Y875" i="29"/>
  <c r="X875" i="29"/>
  <c r="P875" i="29"/>
  <c r="X876" i="29"/>
  <c r="Y876" i="29"/>
  <c r="P876" i="29"/>
  <c r="Y627" i="29"/>
  <c r="X627" i="29"/>
  <c r="P627" i="29"/>
  <c r="O878" i="24"/>
  <c r="Y877" i="24"/>
  <c r="X877" i="24"/>
  <c r="P877" i="24"/>
  <c r="I877" i="24" s="1"/>
  <c r="O382" i="24"/>
  <c r="X381" i="24"/>
  <c r="Y381" i="24"/>
  <c r="P381" i="24"/>
  <c r="I381" i="24" s="1"/>
  <c r="O506" i="24"/>
  <c r="X505" i="24"/>
  <c r="Y505" i="24"/>
  <c r="P505" i="24"/>
  <c r="I505" i="24" s="1"/>
  <c r="O134" i="24"/>
  <c r="X133" i="24"/>
  <c r="Y133" i="24"/>
  <c r="P133" i="24"/>
  <c r="I133" i="24" s="1"/>
  <c r="O630" i="24"/>
  <c r="Y629" i="24"/>
  <c r="X629" i="24"/>
  <c r="P629" i="24"/>
  <c r="I629" i="24" s="1"/>
  <c r="O11" i="24"/>
  <c r="Y10" i="24"/>
  <c r="X10" i="24"/>
  <c r="P10" i="24"/>
  <c r="O258" i="24"/>
  <c r="X257" i="24"/>
  <c r="Y257" i="24"/>
  <c r="P257" i="24"/>
  <c r="I257" i="24" s="1"/>
  <c r="O754" i="24"/>
  <c r="Y753" i="24"/>
  <c r="X753" i="24"/>
  <c r="P753" i="24"/>
  <c r="I753" i="24" s="1"/>
  <c r="O878" i="11"/>
  <c r="Y877" i="11"/>
  <c r="X877" i="11"/>
  <c r="P877" i="11"/>
  <c r="O754" i="11"/>
  <c r="Y753" i="11"/>
  <c r="X753" i="11"/>
  <c r="P753" i="11"/>
  <c r="I753" i="11" s="1"/>
  <c r="O630" i="11"/>
  <c r="Y629" i="11"/>
  <c r="X629" i="11"/>
  <c r="P629" i="11"/>
  <c r="I629" i="11" s="1"/>
  <c r="O507" i="11"/>
  <c r="Y506" i="11"/>
  <c r="X506" i="11"/>
  <c r="O383" i="11"/>
  <c r="Y382" i="11"/>
  <c r="X382" i="11"/>
  <c r="O13" i="11"/>
  <c r="P13" i="11" s="1"/>
  <c r="Y12" i="11"/>
  <c r="X12" i="11"/>
  <c r="O877" i="29"/>
  <c r="J20" i="11"/>
  <c r="X842" i="34"/>
  <c r="O843" i="34"/>
  <c r="Y718" i="34"/>
  <c r="K718" i="34" s="1"/>
  <c r="O877" i="30"/>
  <c r="P876" i="30"/>
  <c r="I876" i="30" s="1"/>
  <c r="Y876" i="30"/>
  <c r="X876" i="30"/>
  <c r="O753" i="30"/>
  <c r="Y752" i="30"/>
  <c r="X752" i="30"/>
  <c r="P752" i="30"/>
  <c r="Y628" i="30"/>
  <c r="O629" i="30"/>
  <c r="X628" i="30"/>
  <c r="P628" i="30"/>
  <c r="O505" i="30"/>
  <c r="X504" i="30"/>
  <c r="Y504" i="30"/>
  <c r="P504" i="30"/>
  <c r="P380" i="30"/>
  <c r="Y380" i="30"/>
  <c r="O381" i="30"/>
  <c r="X380" i="30"/>
  <c r="O257" i="30"/>
  <c r="X256" i="30"/>
  <c r="Y256" i="30"/>
  <c r="P256" i="30"/>
  <c r="O133" i="30"/>
  <c r="P133" i="30" s="1"/>
  <c r="X132" i="30"/>
  <c r="Y132" i="30"/>
  <c r="P132" i="30"/>
  <c r="O753" i="29"/>
  <c r="O629" i="29"/>
  <c r="O505" i="29"/>
  <c r="O381" i="29"/>
  <c r="O257" i="29"/>
  <c r="Y842" i="34"/>
  <c r="K842" i="34" s="1"/>
  <c r="O878" i="34"/>
  <c r="X877" i="34"/>
  <c r="Y877" i="34"/>
  <c r="P877" i="34"/>
  <c r="I877" i="34" s="1"/>
  <c r="P752" i="34"/>
  <c r="I752" i="34" s="1"/>
  <c r="O753" i="34"/>
  <c r="X752" i="34"/>
  <c r="Y752" i="34"/>
  <c r="O719" i="34"/>
  <c r="O720" i="34" s="1"/>
  <c r="O629" i="34"/>
  <c r="Y628" i="34"/>
  <c r="X628" i="34"/>
  <c r="P628" i="34"/>
  <c r="I628" i="34" s="1"/>
  <c r="X718" i="34"/>
  <c r="Y507" i="34"/>
  <c r="X507" i="34"/>
  <c r="O508" i="34"/>
  <c r="P507" i="34"/>
  <c r="I507" i="34" s="1"/>
  <c r="O135" i="34"/>
  <c r="X135" i="34" s="1"/>
  <c r="Y134" i="34"/>
  <c r="P257" i="34"/>
  <c r="I257" i="34" s="1"/>
  <c r="Y257" i="34"/>
  <c r="O258" i="34"/>
  <c r="X257" i="34"/>
  <c r="P134" i="34"/>
  <c r="I134" i="34" s="1"/>
  <c r="O877" i="31"/>
  <c r="X876" i="31"/>
  <c r="Y876" i="31"/>
  <c r="P876" i="31"/>
  <c r="I876" i="31" s="1"/>
  <c r="Y754" i="31"/>
  <c r="O755" i="31"/>
  <c r="X754" i="31"/>
  <c r="P754" i="31"/>
  <c r="I754" i="31" s="1"/>
  <c r="P628" i="31"/>
  <c r="I628" i="31" s="1"/>
  <c r="X628" i="31"/>
  <c r="Y628" i="31"/>
  <c r="O629" i="31"/>
  <c r="O506" i="31"/>
  <c r="Y505" i="31"/>
  <c r="P505" i="31"/>
  <c r="I505" i="31" s="1"/>
  <c r="X505" i="31"/>
  <c r="O470" i="31"/>
  <c r="Y379" i="31"/>
  <c r="X379" i="31"/>
  <c r="O380" i="31"/>
  <c r="P379" i="31"/>
  <c r="I379" i="31" s="1"/>
  <c r="O257" i="31"/>
  <c r="Y256" i="31"/>
  <c r="P256" i="31"/>
  <c r="I256" i="31" s="1"/>
  <c r="X256" i="31"/>
  <c r="P133" i="31"/>
  <c r="I133" i="31" s="1"/>
  <c r="X133" i="31"/>
  <c r="Y133" i="31"/>
  <c r="O134" i="31"/>
  <c r="Y16" i="31"/>
  <c r="P16" i="31"/>
  <c r="I16" i="31" s="1"/>
  <c r="X16" i="31"/>
  <c r="K16" i="31" s="1"/>
  <c r="O17" i="31"/>
  <c r="X380" i="34"/>
  <c r="O381" i="34"/>
  <c r="O382" i="34" s="1"/>
  <c r="Y380" i="34"/>
  <c r="P380" i="34"/>
  <c r="I380" i="34" s="1"/>
  <c r="Y223" i="34"/>
  <c r="K223" i="34" s="1"/>
  <c r="X223" i="34"/>
  <c r="O224" i="34"/>
  <c r="P223" i="34"/>
  <c r="I223" i="34" s="1"/>
  <c r="X967" i="34"/>
  <c r="O968" i="34"/>
  <c r="Y967" i="34"/>
  <c r="K967" i="34" s="1"/>
  <c r="P967" i="34"/>
  <c r="I967" i="34" s="1"/>
  <c r="Y719" i="34"/>
  <c r="P719" i="34"/>
  <c r="I719" i="34" s="1"/>
  <c r="O347" i="34"/>
  <c r="X256" i="34"/>
  <c r="Y256" i="34"/>
  <c r="P256" i="34"/>
  <c r="I256" i="34" s="1"/>
  <c r="Y843" i="34"/>
  <c r="X843" i="34"/>
  <c r="O844" i="34"/>
  <c r="P843" i="34"/>
  <c r="I843" i="34" s="1"/>
  <c r="O11" i="34"/>
  <c r="Y10" i="34"/>
  <c r="X10" i="34"/>
  <c r="P10" i="34"/>
  <c r="I10" i="34" s="1"/>
  <c r="J992" i="31"/>
  <c r="J991" i="31"/>
  <c r="J990" i="31"/>
  <c r="J989" i="31"/>
  <c r="J988" i="31"/>
  <c r="J987" i="31"/>
  <c r="J986" i="31"/>
  <c r="J985" i="31"/>
  <c r="J984" i="31"/>
  <c r="J983" i="31"/>
  <c r="J982" i="31"/>
  <c r="J981" i="31"/>
  <c r="J980" i="31"/>
  <c r="J979" i="31"/>
  <c r="J978" i="31"/>
  <c r="J977" i="31"/>
  <c r="J976" i="31"/>
  <c r="J975" i="31"/>
  <c r="J974" i="31"/>
  <c r="J973" i="31"/>
  <c r="J972" i="31"/>
  <c r="J971" i="31"/>
  <c r="J970" i="31"/>
  <c r="J969" i="31"/>
  <c r="J968" i="31"/>
  <c r="J967" i="31"/>
  <c r="J966" i="31"/>
  <c r="K875" i="31"/>
  <c r="J875" i="31"/>
  <c r="J868" i="31"/>
  <c r="J867" i="31"/>
  <c r="J866" i="31"/>
  <c r="J865" i="31"/>
  <c r="J864" i="31"/>
  <c r="J863" i="31"/>
  <c r="J862" i="31"/>
  <c r="J861" i="31"/>
  <c r="J860" i="31"/>
  <c r="J859" i="31"/>
  <c r="J858" i="31"/>
  <c r="J857" i="31"/>
  <c r="J856" i="31"/>
  <c r="J855" i="31"/>
  <c r="J854" i="31"/>
  <c r="J853" i="31"/>
  <c r="J852" i="31"/>
  <c r="J851" i="31"/>
  <c r="J850" i="31"/>
  <c r="J849" i="31"/>
  <c r="J848" i="31"/>
  <c r="J847" i="31"/>
  <c r="J846" i="31"/>
  <c r="J845" i="31"/>
  <c r="K753" i="31"/>
  <c r="J753" i="31"/>
  <c r="K752" i="31"/>
  <c r="J752" i="31"/>
  <c r="K751" i="31"/>
  <c r="J751" i="31"/>
  <c r="J744" i="31"/>
  <c r="J743" i="31"/>
  <c r="J742" i="31"/>
  <c r="J741" i="31"/>
  <c r="J740" i="31"/>
  <c r="J739" i="31"/>
  <c r="J738" i="31"/>
  <c r="J737" i="31"/>
  <c r="J736" i="31"/>
  <c r="J735" i="31"/>
  <c r="J734" i="31"/>
  <c r="J733" i="31"/>
  <c r="J732" i="31"/>
  <c r="J731" i="31"/>
  <c r="J730" i="31"/>
  <c r="J729" i="31"/>
  <c r="J728" i="31"/>
  <c r="J727" i="31"/>
  <c r="J726" i="31"/>
  <c r="J725" i="31"/>
  <c r="J724" i="31"/>
  <c r="J723" i="31"/>
  <c r="J722" i="31"/>
  <c r="J721" i="31"/>
  <c r="J720" i="31"/>
  <c r="J719" i="31"/>
  <c r="J718" i="31"/>
  <c r="K627" i="31"/>
  <c r="J627" i="31"/>
  <c r="J470" i="31"/>
  <c r="K255" i="31"/>
  <c r="J255"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K132" i="31"/>
  <c r="J132" i="31"/>
  <c r="K131" i="31"/>
  <c r="J131" i="31"/>
  <c r="K752" i="30"/>
  <c r="I752" i="30"/>
  <c r="I751" i="30"/>
  <c r="K628" i="30"/>
  <c r="J628" i="30"/>
  <c r="I628" i="30"/>
  <c r="I627" i="30"/>
  <c r="K504" i="30"/>
  <c r="J504" i="30"/>
  <c r="I504" i="30"/>
  <c r="I503" i="30"/>
  <c r="J387" i="30"/>
  <c r="J386" i="30"/>
  <c r="J385" i="30"/>
  <c r="J384" i="30"/>
  <c r="K383" i="30"/>
  <c r="J383" i="30"/>
  <c r="K382" i="30"/>
  <c r="J382" i="30"/>
  <c r="K381" i="30"/>
  <c r="J381" i="30"/>
  <c r="K380" i="30"/>
  <c r="J380" i="30"/>
  <c r="I380" i="30"/>
  <c r="J379" i="30"/>
  <c r="I379" i="30"/>
  <c r="J269" i="30"/>
  <c r="J268" i="30"/>
  <c r="J267" i="30"/>
  <c r="J266" i="30"/>
  <c r="J265" i="30"/>
  <c r="J264" i="30"/>
  <c r="J263" i="30"/>
  <c r="J262" i="30"/>
  <c r="J261" i="30"/>
  <c r="J260" i="30"/>
  <c r="K259" i="30"/>
  <c r="J259" i="30"/>
  <c r="K258" i="30"/>
  <c r="J258" i="30"/>
  <c r="K257" i="30"/>
  <c r="J257" i="30"/>
  <c r="K256" i="30"/>
  <c r="J256" i="30"/>
  <c r="I256" i="30"/>
  <c r="K133" i="30"/>
  <c r="J133" i="30"/>
  <c r="I133" i="30"/>
  <c r="K132" i="30"/>
  <c r="J132" i="30"/>
  <c r="I132" i="30"/>
  <c r="J16" i="30"/>
  <c r="J15" i="30"/>
  <c r="J14" i="30"/>
  <c r="J13" i="30"/>
  <c r="J12" i="30"/>
  <c r="K11" i="30"/>
  <c r="J11" i="30"/>
  <c r="K10" i="30"/>
  <c r="J10" i="30"/>
  <c r="K9" i="30"/>
  <c r="J9" i="30"/>
  <c r="K8" i="30"/>
  <c r="J8" i="30"/>
  <c r="J7" i="30"/>
  <c r="I997" i="29"/>
  <c r="K879" i="29"/>
  <c r="J879" i="29"/>
  <c r="K878" i="29"/>
  <c r="J878" i="29"/>
  <c r="K877" i="29"/>
  <c r="J877" i="29"/>
  <c r="K876" i="29"/>
  <c r="J876" i="29"/>
  <c r="I876" i="29"/>
  <c r="I875" i="29"/>
  <c r="I874" i="29"/>
  <c r="I873" i="29"/>
  <c r="J759" i="29"/>
  <c r="J758" i="29"/>
  <c r="J757" i="29"/>
  <c r="J756" i="29"/>
  <c r="K755" i="29"/>
  <c r="J755" i="29"/>
  <c r="K754" i="29"/>
  <c r="J754" i="29"/>
  <c r="K753" i="29"/>
  <c r="J753" i="29"/>
  <c r="K752" i="29"/>
  <c r="J752" i="29"/>
  <c r="I752" i="29"/>
  <c r="K751" i="29"/>
  <c r="J751" i="29"/>
  <c r="I751" i="29"/>
  <c r="I750" i="29"/>
  <c r="I749" i="29"/>
  <c r="K627" i="29"/>
  <c r="J627" i="29"/>
  <c r="I627" i="29"/>
  <c r="I626" i="29"/>
  <c r="I625" i="29"/>
  <c r="I502" i="29"/>
  <c r="I501" i="29"/>
  <c r="K380" i="29"/>
  <c r="J380" i="29"/>
  <c r="I380" i="29"/>
  <c r="K379" i="29"/>
  <c r="J379" i="29"/>
  <c r="I379" i="29"/>
  <c r="I378" i="29"/>
  <c r="I377" i="29"/>
  <c r="K257" i="29"/>
  <c r="J257" i="29"/>
  <c r="K256" i="29"/>
  <c r="J256" i="29"/>
  <c r="I256" i="29"/>
  <c r="K255" i="29"/>
  <c r="J255" i="29"/>
  <c r="I255" i="29"/>
  <c r="I254" i="29"/>
  <c r="I253" i="29"/>
  <c r="K132" i="29"/>
  <c r="J132" i="29"/>
  <c r="I132" i="29"/>
  <c r="K131" i="29"/>
  <c r="J131" i="29"/>
  <c r="I131" i="29"/>
  <c r="I130" i="29"/>
  <c r="I129" i="29"/>
  <c r="J15" i="29"/>
  <c r="J14" i="29"/>
  <c r="J13" i="29"/>
  <c r="J12" i="29"/>
  <c r="K11" i="29"/>
  <c r="J11" i="29"/>
  <c r="K10" i="29"/>
  <c r="J10" i="29"/>
  <c r="K9" i="29"/>
  <c r="J9" i="29"/>
  <c r="I9" i="29"/>
  <c r="I8" i="29"/>
  <c r="I7" i="29"/>
  <c r="I6" i="29"/>
  <c r="I5" i="29"/>
  <c r="I1121" i="24"/>
  <c r="J1116" i="24"/>
  <c r="I1116" i="24"/>
  <c r="J1115" i="24"/>
  <c r="I1115" i="24"/>
  <c r="J1114" i="24"/>
  <c r="I1114" i="24"/>
  <c r="J1113" i="24"/>
  <c r="I1113" i="24"/>
  <c r="J1112" i="24"/>
  <c r="I1112" i="24"/>
  <c r="J1111" i="24"/>
  <c r="I1111" i="24"/>
  <c r="J1110" i="24"/>
  <c r="I1110" i="24"/>
  <c r="J1109" i="24"/>
  <c r="I1109" i="24"/>
  <c r="J1108" i="24"/>
  <c r="I1108" i="24"/>
  <c r="J1107" i="24"/>
  <c r="I1107" i="24"/>
  <c r="J1106" i="24"/>
  <c r="I1106" i="24"/>
  <c r="J1105" i="24"/>
  <c r="I1105" i="24"/>
  <c r="J1104" i="24"/>
  <c r="I1104" i="24"/>
  <c r="J1103" i="24"/>
  <c r="I1103" i="24"/>
  <c r="J1102" i="24"/>
  <c r="I1102" i="24"/>
  <c r="J1101" i="24"/>
  <c r="I1101" i="24"/>
  <c r="J1100" i="24"/>
  <c r="I1100" i="24"/>
  <c r="J1099" i="24"/>
  <c r="I1099" i="24"/>
  <c r="J1098" i="24"/>
  <c r="I1098" i="24"/>
  <c r="J1097" i="24"/>
  <c r="I1097" i="24"/>
  <c r="J1096" i="24"/>
  <c r="I1096" i="24"/>
  <c r="J1095" i="24"/>
  <c r="I1095" i="24"/>
  <c r="J1094" i="24"/>
  <c r="I1094" i="24"/>
  <c r="J1093" i="24"/>
  <c r="I1093" i="24"/>
  <c r="J1092" i="24"/>
  <c r="I1092" i="24"/>
  <c r="J1091" i="24"/>
  <c r="I1091" i="24"/>
  <c r="J999" i="24"/>
  <c r="I999" i="24"/>
  <c r="I998" i="24"/>
  <c r="I997" i="24"/>
  <c r="I874" i="24"/>
  <c r="I873" i="24"/>
  <c r="I750" i="24"/>
  <c r="I749" i="24"/>
  <c r="I626" i="24"/>
  <c r="I625" i="24"/>
  <c r="J512" i="24"/>
  <c r="I501" i="24"/>
  <c r="K379" i="24"/>
  <c r="J379" i="24"/>
  <c r="I379" i="24"/>
  <c r="I378" i="24"/>
  <c r="I377" i="24"/>
  <c r="I254" i="24"/>
  <c r="I253" i="24"/>
  <c r="I130" i="24"/>
  <c r="I129" i="24"/>
  <c r="J15" i="24"/>
  <c r="J14" i="24"/>
  <c r="J13" i="24"/>
  <c r="J12" i="24"/>
  <c r="J11" i="24"/>
  <c r="J10" i="24"/>
  <c r="I10" i="24"/>
  <c r="J9" i="24"/>
  <c r="I9" i="24"/>
  <c r="J8" i="24"/>
  <c r="I8" i="24"/>
  <c r="I7" i="24"/>
  <c r="I6" i="24"/>
  <c r="I5" i="24"/>
  <c r="E22" i="27"/>
  <c r="K22" i="27"/>
  <c r="K843" i="34" l="1"/>
  <c r="J843" i="34"/>
  <c r="J224" i="34"/>
  <c r="J844" i="34"/>
  <c r="K720" i="34"/>
  <c r="J720" i="34"/>
  <c r="X719" i="34"/>
  <c r="K719" i="34"/>
  <c r="J719" i="34"/>
  <c r="J968" i="34"/>
  <c r="K347" i="34"/>
  <c r="J347" i="34"/>
  <c r="O599" i="34"/>
  <c r="J598" i="34"/>
  <c r="Y598" i="34"/>
  <c r="K598" i="34" s="1"/>
  <c r="X598" i="34"/>
  <c r="P598" i="34"/>
  <c r="I598" i="34" s="1"/>
  <c r="O348" i="31"/>
  <c r="J347" i="31"/>
  <c r="P7" i="30"/>
  <c r="I7" i="30" s="1"/>
  <c r="Y7" i="30"/>
  <c r="X7" i="30"/>
  <c r="O8" i="30"/>
  <c r="Y505" i="29"/>
  <c r="X505" i="29"/>
  <c r="P505" i="29"/>
  <c r="I505" i="29" s="1"/>
  <c r="Y10" i="29"/>
  <c r="X10" i="29"/>
  <c r="O11" i="29"/>
  <c r="P10" i="29"/>
  <c r="I10" i="29" s="1"/>
  <c r="Y629" i="29"/>
  <c r="X629" i="29"/>
  <c r="P629" i="29"/>
  <c r="I629" i="29" s="1"/>
  <c r="Y753" i="29"/>
  <c r="X753" i="29"/>
  <c r="P753" i="29"/>
  <c r="I753" i="29" s="1"/>
  <c r="O136" i="29"/>
  <c r="Y135" i="29"/>
  <c r="X135" i="29"/>
  <c r="P135" i="29"/>
  <c r="I135" i="29" s="1"/>
  <c r="Y257" i="29"/>
  <c r="X257" i="29"/>
  <c r="P257" i="29"/>
  <c r="I257" i="29" s="1"/>
  <c r="Y877" i="29"/>
  <c r="X877" i="29"/>
  <c r="P877" i="29"/>
  <c r="I877" i="29" s="1"/>
  <c r="Y381" i="29"/>
  <c r="X381" i="29"/>
  <c r="P381" i="29"/>
  <c r="I381" i="29" s="1"/>
  <c r="O755" i="24"/>
  <c r="Y754" i="24"/>
  <c r="X754" i="24"/>
  <c r="P754" i="24"/>
  <c r="I754" i="24" s="1"/>
  <c r="O12" i="24"/>
  <c r="Y11" i="24"/>
  <c r="X11" i="24"/>
  <c r="P11" i="24"/>
  <c r="I11" i="24" s="1"/>
  <c r="O135" i="24"/>
  <c r="Y134" i="24"/>
  <c r="X134" i="24"/>
  <c r="P134" i="24"/>
  <c r="I134" i="24" s="1"/>
  <c r="O383" i="24"/>
  <c r="Y382" i="24"/>
  <c r="X382" i="24"/>
  <c r="P382" i="24"/>
  <c r="I382" i="24" s="1"/>
  <c r="O259" i="24"/>
  <c r="Y258" i="24"/>
  <c r="X258" i="24"/>
  <c r="P258" i="24"/>
  <c r="I258" i="24" s="1"/>
  <c r="O631" i="24"/>
  <c r="Y630" i="24"/>
  <c r="X630" i="24"/>
  <c r="P630" i="24"/>
  <c r="I630" i="24" s="1"/>
  <c r="O507" i="24"/>
  <c r="Y506" i="24"/>
  <c r="X506" i="24"/>
  <c r="P506" i="24"/>
  <c r="I506" i="24" s="1"/>
  <c r="O879" i="24"/>
  <c r="Y878" i="24"/>
  <c r="X878" i="24"/>
  <c r="P878" i="24"/>
  <c r="I878" i="24" s="1"/>
  <c r="O879" i="11"/>
  <c r="Y878" i="11"/>
  <c r="X878" i="11"/>
  <c r="P878" i="11"/>
  <c r="I878" i="11" s="1"/>
  <c r="O755" i="11"/>
  <c r="Y754" i="11"/>
  <c r="X754" i="11"/>
  <c r="P754" i="11"/>
  <c r="I754" i="11" s="1"/>
  <c r="O631" i="11"/>
  <c r="Y630" i="11"/>
  <c r="X630" i="11"/>
  <c r="P630" i="11"/>
  <c r="I630" i="11" s="1"/>
  <c r="O508" i="11"/>
  <c r="Y507" i="11"/>
  <c r="X507" i="11"/>
  <c r="O384" i="11"/>
  <c r="Y383" i="11"/>
  <c r="X383" i="11"/>
  <c r="O14" i="11"/>
  <c r="P14" i="11" s="1"/>
  <c r="Y13" i="11"/>
  <c r="X13" i="11"/>
  <c r="O878" i="29"/>
  <c r="J21" i="11"/>
  <c r="Y877" i="30"/>
  <c r="O878" i="30"/>
  <c r="X877" i="30"/>
  <c r="P877" i="30"/>
  <c r="I877" i="30" s="1"/>
  <c r="Y753" i="30"/>
  <c r="P753" i="30"/>
  <c r="I753" i="30" s="1"/>
  <c r="O754" i="30"/>
  <c r="X753" i="30"/>
  <c r="P629" i="30"/>
  <c r="I629" i="30" s="1"/>
  <c r="X629" i="30"/>
  <c r="Y629" i="30"/>
  <c r="O630" i="30"/>
  <c r="X505" i="30"/>
  <c r="P505" i="30"/>
  <c r="I505" i="30" s="1"/>
  <c r="Y505" i="30"/>
  <c r="O506" i="30"/>
  <c r="Y381" i="30"/>
  <c r="P381" i="30"/>
  <c r="I381" i="30" s="1"/>
  <c r="X381" i="30"/>
  <c r="O382" i="30"/>
  <c r="O258" i="30"/>
  <c r="X257" i="30"/>
  <c r="Y257" i="30"/>
  <c r="P257" i="30"/>
  <c r="I257" i="30" s="1"/>
  <c r="Y133" i="30"/>
  <c r="O134" i="30"/>
  <c r="X133" i="30"/>
  <c r="O754" i="29"/>
  <c r="O630" i="29"/>
  <c r="O506" i="29"/>
  <c r="O382" i="29"/>
  <c r="O258" i="29"/>
  <c r="O879" i="34"/>
  <c r="X878" i="34"/>
  <c r="Y878" i="34"/>
  <c r="P878" i="34"/>
  <c r="I878" i="34" s="1"/>
  <c r="Y753" i="34"/>
  <c r="P753" i="34"/>
  <c r="I753" i="34" s="1"/>
  <c r="O754" i="34"/>
  <c r="X753" i="34"/>
  <c r="Y629" i="34"/>
  <c r="P629" i="34"/>
  <c r="I629" i="34" s="1"/>
  <c r="X629" i="34"/>
  <c r="O630" i="34"/>
  <c r="O136" i="34"/>
  <c r="Y135" i="34"/>
  <c r="P135" i="34"/>
  <c r="I135" i="34" s="1"/>
  <c r="O509" i="34"/>
  <c r="X508" i="34"/>
  <c r="K508" i="34" s="1"/>
  <c r="Y508" i="34"/>
  <c r="P508" i="34"/>
  <c r="I508" i="34" s="1"/>
  <c r="O383" i="34"/>
  <c r="X382" i="34"/>
  <c r="P382" i="34"/>
  <c r="I382" i="34" s="1"/>
  <c r="Y382" i="34"/>
  <c r="Y258" i="34"/>
  <c r="P258" i="34"/>
  <c r="I258" i="34" s="1"/>
  <c r="O259" i="34"/>
  <c r="X258" i="34"/>
  <c r="Y877" i="31"/>
  <c r="O878" i="31"/>
  <c r="X877" i="31"/>
  <c r="P877" i="31"/>
  <c r="I877" i="31" s="1"/>
  <c r="X755" i="31"/>
  <c r="Y755" i="31"/>
  <c r="P755" i="31"/>
  <c r="I755" i="31" s="1"/>
  <c r="O756" i="31"/>
  <c r="O630" i="31"/>
  <c r="Y629" i="31"/>
  <c r="X629" i="31"/>
  <c r="P629" i="31"/>
  <c r="I629" i="31" s="1"/>
  <c r="P506" i="31"/>
  <c r="I506" i="31" s="1"/>
  <c r="Y506" i="31"/>
  <c r="O507" i="31"/>
  <c r="X506" i="31"/>
  <c r="O471" i="31"/>
  <c r="P380" i="31"/>
  <c r="I380" i="31" s="1"/>
  <c r="O381" i="31"/>
  <c r="X380" i="31"/>
  <c r="Y380" i="31"/>
  <c r="X257" i="31"/>
  <c r="Y257" i="31"/>
  <c r="O258" i="31"/>
  <c r="P257" i="31"/>
  <c r="I257" i="31" s="1"/>
  <c r="P134" i="31"/>
  <c r="I134" i="31" s="1"/>
  <c r="Y134" i="31"/>
  <c r="O135" i="31"/>
  <c r="X134" i="31"/>
  <c r="P17" i="31"/>
  <c r="I17" i="31" s="1"/>
  <c r="Y17" i="31"/>
  <c r="O18" i="31"/>
  <c r="X17" i="31"/>
  <c r="K17" i="31" s="1"/>
  <c r="Y844" i="34"/>
  <c r="K844" i="34" s="1"/>
  <c r="O845" i="34"/>
  <c r="X844" i="34"/>
  <c r="P844" i="34"/>
  <c r="I844" i="34" s="1"/>
  <c r="Y720" i="34"/>
  <c r="O721" i="34"/>
  <c r="X720" i="34"/>
  <c r="P720" i="34"/>
  <c r="I720" i="34" s="1"/>
  <c r="Y224" i="34"/>
  <c r="K224" i="34" s="1"/>
  <c r="X224" i="34"/>
  <c r="O225" i="34"/>
  <c r="P224" i="34"/>
  <c r="I224" i="34" s="1"/>
  <c r="X968" i="34"/>
  <c r="O969" i="34"/>
  <c r="Y968" i="34"/>
  <c r="K968" i="34" s="1"/>
  <c r="P968" i="34"/>
  <c r="I968" i="34" s="1"/>
  <c r="Y381" i="34"/>
  <c r="P381" i="34"/>
  <c r="I381" i="34" s="1"/>
  <c r="X381" i="34"/>
  <c r="O472" i="34"/>
  <c r="X11" i="34"/>
  <c r="O12" i="34"/>
  <c r="Y11" i="34"/>
  <c r="P11" i="34"/>
  <c r="I11" i="34" s="1"/>
  <c r="X347" i="34"/>
  <c r="O348" i="34"/>
  <c r="P347" i="34"/>
  <c r="I347" i="34" s="1"/>
  <c r="Y347" i="34"/>
  <c r="J1116" i="11"/>
  <c r="J1115" i="11"/>
  <c r="J1114" i="11"/>
  <c r="J1113" i="11"/>
  <c r="J1112" i="11"/>
  <c r="J1111" i="11"/>
  <c r="J1110" i="11"/>
  <c r="J1109" i="11"/>
  <c r="J1108" i="11"/>
  <c r="J1107" i="11"/>
  <c r="J1106" i="11"/>
  <c r="J1105" i="11"/>
  <c r="J1104" i="11"/>
  <c r="J1103" i="11"/>
  <c r="J1102" i="11"/>
  <c r="J1101" i="11"/>
  <c r="J1100" i="11"/>
  <c r="J1099" i="11"/>
  <c r="J1098" i="11"/>
  <c r="J1097" i="11"/>
  <c r="J1096" i="11"/>
  <c r="K620" i="11"/>
  <c r="J620" i="11"/>
  <c r="K619" i="11"/>
  <c r="J619" i="11"/>
  <c r="K618" i="11"/>
  <c r="J618" i="11"/>
  <c r="K617" i="11"/>
  <c r="J617" i="11"/>
  <c r="K616" i="11"/>
  <c r="J616" i="11"/>
  <c r="K615" i="11"/>
  <c r="J615" i="11"/>
  <c r="K614" i="11"/>
  <c r="J614" i="11"/>
  <c r="K613" i="11"/>
  <c r="J613" i="11"/>
  <c r="J612" i="11"/>
  <c r="J611" i="11"/>
  <c r="J610" i="11"/>
  <c r="J609" i="11"/>
  <c r="J608" i="11"/>
  <c r="J607" i="11"/>
  <c r="J606" i="11"/>
  <c r="J605" i="11"/>
  <c r="J604" i="11"/>
  <c r="J603" i="11"/>
  <c r="J602" i="11"/>
  <c r="J601" i="11"/>
  <c r="J600" i="11"/>
  <c r="K496" i="11"/>
  <c r="J496" i="11"/>
  <c r="K495" i="11"/>
  <c r="J495" i="11"/>
  <c r="K494" i="11"/>
  <c r="J494" i="11"/>
  <c r="K493" i="11"/>
  <c r="J493" i="11"/>
  <c r="K492" i="11"/>
  <c r="J492" i="11"/>
  <c r="K491" i="11"/>
  <c r="J491" i="11"/>
  <c r="K490" i="11"/>
  <c r="J490" i="11"/>
  <c r="K489" i="11"/>
  <c r="J489" i="11"/>
  <c r="J488" i="11"/>
  <c r="J487" i="11"/>
  <c r="J486" i="11"/>
  <c r="J485" i="11"/>
  <c r="J484" i="11"/>
  <c r="J483" i="11"/>
  <c r="J482" i="11"/>
  <c r="J481" i="11"/>
  <c r="J480" i="11"/>
  <c r="J479" i="11"/>
  <c r="J478" i="11"/>
  <c r="J477" i="11"/>
  <c r="J476" i="11"/>
  <c r="K248" i="11"/>
  <c r="J248" i="11"/>
  <c r="K247" i="11"/>
  <c r="J247" i="11"/>
  <c r="K246" i="11"/>
  <c r="J246" i="11"/>
  <c r="K245" i="11"/>
  <c r="J245" i="11"/>
  <c r="K244" i="11"/>
  <c r="J244" i="11"/>
  <c r="K243" i="11"/>
  <c r="J243" i="11"/>
  <c r="K242" i="11"/>
  <c r="J242" i="11"/>
  <c r="K241" i="11"/>
  <c r="J241" i="11"/>
  <c r="K240" i="11"/>
  <c r="J240" i="11"/>
  <c r="K239" i="11"/>
  <c r="J239" i="11"/>
  <c r="K238" i="11"/>
  <c r="J238" i="11"/>
  <c r="K237" i="11"/>
  <c r="J237" i="11"/>
  <c r="K236" i="11"/>
  <c r="J236" i="11"/>
  <c r="K235" i="11"/>
  <c r="J235" i="11"/>
  <c r="K234" i="11"/>
  <c r="J234" i="11"/>
  <c r="K233" i="11"/>
  <c r="J233" i="11"/>
  <c r="K232" i="11"/>
  <c r="J232" i="11"/>
  <c r="E23" i="27"/>
  <c r="K23" i="27"/>
  <c r="J225" i="34" l="1"/>
  <c r="J348" i="34"/>
  <c r="K509" i="34"/>
  <c r="J845" i="34"/>
  <c r="J721" i="34"/>
  <c r="J969" i="34"/>
  <c r="O137" i="34"/>
  <c r="K137" i="34" s="1"/>
  <c r="J472" i="34"/>
  <c r="X599" i="34"/>
  <c r="J599" i="34"/>
  <c r="P599" i="34"/>
  <c r="I599" i="34" s="1"/>
  <c r="O600" i="34"/>
  <c r="Y599" i="34"/>
  <c r="K599" i="34" s="1"/>
  <c r="O349" i="31"/>
  <c r="J348" i="31"/>
  <c r="J471" i="31"/>
  <c r="P8" i="30"/>
  <c r="I8" i="30" s="1"/>
  <c r="X8" i="30"/>
  <c r="Y8" i="30"/>
  <c r="O9" i="30"/>
  <c r="Y258" i="29"/>
  <c r="X258" i="29"/>
  <c r="P258" i="29"/>
  <c r="I258" i="29" s="1"/>
  <c r="Y382" i="29"/>
  <c r="X382" i="29"/>
  <c r="P382" i="29"/>
  <c r="I382" i="29" s="1"/>
  <c r="Y754" i="29"/>
  <c r="X754" i="29"/>
  <c r="P754" i="29"/>
  <c r="I754" i="29" s="1"/>
  <c r="Y878" i="29"/>
  <c r="X878" i="29"/>
  <c r="P878" i="29"/>
  <c r="I878" i="29" s="1"/>
  <c r="Y506" i="29"/>
  <c r="X506" i="29"/>
  <c r="P506" i="29"/>
  <c r="I506" i="29" s="1"/>
  <c r="Y630" i="29"/>
  <c r="X630" i="29"/>
  <c r="P630" i="29"/>
  <c r="I630" i="29" s="1"/>
  <c r="O137" i="29"/>
  <c r="Y136" i="29"/>
  <c r="X136" i="29"/>
  <c r="K136" i="29"/>
  <c r="P136" i="29"/>
  <c r="I136" i="29" s="1"/>
  <c r="Y11" i="29"/>
  <c r="X11" i="29"/>
  <c r="O12" i="29"/>
  <c r="P11" i="29"/>
  <c r="I11" i="29" s="1"/>
  <c r="O508" i="24"/>
  <c r="X507" i="24"/>
  <c r="Y507" i="24"/>
  <c r="P507" i="24"/>
  <c r="I507" i="24" s="1"/>
  <c r="O260" i="24"/>
  <c r="Y259" i="24"/>
  <c r="X259" i="24"/>
  <c r="P259" i="24"/>
  <c r="I259" i="24" s="1"/>
  <c r="O756" i="24"/>
  <c r="X755" i="24"/>
  <c r="Y755" i="24"/>
  <c r="P755" i="24"/>
  <c r="I755" i="24" s="1"/>
  <c r="O136" i="24"/>
  <c r="Y135" i="24"/>
  <c r="X135" i="24"/>
  <c r="P135" i="24"/>
  <c r="I135" i="24" s="1"/>
  <c r="O880" i="24"/>
  <c r="X879" i="24"/>
  <c r="Y879" i="24"/>
  <c r="P879" i="24"/>
  <c r="I879" i="24" s="1"/>
  <c r="O632" i="24"/>
  <c r="X631" i="24"/>
  <c r="Y631" i="24"/>
  <c r="P631" i="24"/>
  <c r="I631" i="24" s="1"/>
  <c r="O384" i="24"/>
  <c r="Y383" i="24"/>
  <c r="X383" i="24"/>
  <c r="P383" i="24"/>
  <c r="I383" i="24" s="1"/>
  <c r="O13" i="24"/>
  <c r="Y12" i="24"/>
  <c r="X12" i="24"/>
  <c r="P12" i="24"/>
  <c r="I12" i="24" s="1"/>
  <c r="K12" i="24"/>
  <c r="O880" i="11"/>
  <c r="Y879" i="11"/>
  <c r="X879" i="11"/>
  <c r="P879" i="11"/>
  <c r="I879" i="11" s="1"/>
  <c r="O756" i="11"/>
  <c r="Y755" i="11"/>
  <c r="X755" i="11"/>
  <c r="P755" i="11"/>
  <c r="I755" i="11" s="1"/>
  <c r="O632" i="11"/>
  <c r="Y631" i="11"/>
  <c r="X631" i="11"/>
  <c r="P631" i="11"/>
  <c r="I631" i="11" s="1"/>
  <c r="O509" i="11"/>
  <c r="Y508" i="11"/>
  <c r="X508" i="11"/>
  <c r="K508" i="11" s="1"/>
  <c r="O385" i="11"/>
  <c r="Y384" i="11"/>
  <c r="X384" i="11"/>
  <c r="K384" i="11" s="1"/>
  <c r="O15" i="11"/>
  <c r="P15" i="11" s="1"/>
  <c r="Y14" i="11"/>
  <c r="X14" i="11"/>
  <c r="O879" i="29"/>
  <c r="J22" i="11"/>
  <c r="O879" i="30"/>
  <c r="P878" i="30"/>
  <c r="I878" i="30" s="1"/>
  <c r="X878" i="30"/>
  <c r="Y878" i="30"/>
  <c r="O755" i="30"/>
  <c r="X754" i="30"/>
  <c r="Y754" i="30"/>
  <c r="P754" i="30"/>
  <c r="I754" i="30" s="1"/>
  <c r="P630" i="30"/>
  <c r="I630" i="30" s="1"/>
  <c r="Y630" i="30"/>
  <c r="O631" i="30"/>
  <c r="X630" i="30"/>
  <c r="P506" i="30"/>
  <c r="I506" i="30" s="1"/>
  <c r="O507" i="30"/>
  <c r="Y506" i="30"/>
  <c r="X506" i="30"/>
  <c r="X382" i="30"/>
  <c r="Y382" i="30"/>
  <c r="O383" i="30"/>
  <c r="P382" i="30"/>
  <c r="I382" i="30" s="1"/>
  <c r="X258" i="30"/>
  <c r="O259" i="30"/>
  <c r="P258" i="30"/>
  <c r="I258" i="30" s="1"/>
  <c r="Y258" i="30"/>
  <c r="X134" i="30"/>
  <c r="O135" i="30"/>
  <c r="P134" i="30"/>
  <c r="I134" i="30" s="1"/>
  <c r="Y134" i="30"/>
  <c r="O755" i="29"/>
  <c r="O631" i="29"/>
  <c r="O507" i="29"/>
  <c r="O383" i="29"/>
  <c r="O259" i="29"/>
  <c r="Y879" i="34"/>
  <c r="X879" i="34"/>
  <c r="O880" i="34"/>
  <c r="P879" i="34"/>
  <c r="I879" i="34" s="1"/>
  <c r="P136" i="34"/>
  <c r="I136" i="34" s="1"/>
  <c r="Y136" i="34"/>
  <c r="X754" i="34"/>
  <c r="P754" i="34"/>
  <c r="I754" i="34" s="1"/>
  <c r="O755" i="34"/>
  <c r="Y754" i="34"/>
  <c r="X136" i="34"/>
  <c r="K136" i="34" s="1"/>
  <c r="P630" i="34"/>
  <c r="I630" i="34" s="1"/>
  <c r="Y630" i="34"/>
  <c r="O631" i="34"/>
  <c r="X630" i="34"/>
  <c r="O510" i="34"/>
  <c r="X509" i="34"/>
  <c r="P509" i="34"/>
  <c r="I509" i="34" s="1"/>
  <c r="Y509" i="34"/>
  <c r="P383" i="34"/>
  <c r="I383" i="34" s="1"/>
  <c r="Y383" i="34"/>
  <c r="O384" i="34"/>
  <c r="X383" i="34"/>
  <c r="O260" i="34"/>
  <c r="Y259" i="34"/>
  <c r="P259" i="34"/>
  <c r="I259" i="34" s="1"/>
  <c r="X259" i="34"/>
  <c r="X137" i="34"/>
  <c r="P137" i="34"/>
  <c r="I137" i="34" s="1"/>
  <c r="Y878" i="31"/>
  <c r="P878" i="31"/>
  <c r="I878" i="31" s="1"/>
  <c r="O879" i="31"/>
  <c r="X878" i="31"/>
  <c r="P756" i="31"/>
  <c r="I756" i="31" s="1"/>
  <c r="X756" i="31"/>
  <c r="K756" i="31" s="1"/>
  <c r="Y756" i="31"/>
  <c r="O757" i="31"/>
  <c r="Y630" i="31"/>
  <c r="P630" i="31"/>
  <c r="I630" i="31" s="1"/>
  <c r="O631" i="31"/>
  <c r="X630" i="31"/>
  <c r="P507" i="31"/>
  <c r="I507" i="31" s="1"/>
  <c r="O508" i="31"/>
  <c r="X507" i="31"/>
  <c r="Y507" i="31"/>
  <c r="O472" i="31"/>
  <c r="Y381" i="31"/>
  <c r="P381" i="31"/>
  <c r="I381" i="31" s="1"/>
  <c r="O382" i="31"/>
  <c r="X381" i="31"/>
  <c r="P258" i="31"/>
  <c r="I258" i="31" s="1"/>
  <c r="Y258" i="31"/>
  <c r="O259" i="31"/>
  <c r="X258" i="31"/>
  <c r="P135" i="31"/>
  <c r="I135" i="31" s="1"/>
  <c r="O136" i="31"/>
  <c r="X135" i="31"/>
  <c r="Y135" i="31"/>
  <c r="Y18" i="31"/>
  <c r="P18" i="31"/>
  <c r="I18" i="31" s="1"/>
  <c r="X18" i="31"/>
  <c r="K18" i="31" s="1"/>
  <c r="O19" i="31"/>
  <c r="Y472" i="34"/>
  <c r="K472" i="34" s="1"/>
  <c r="X472" i="34"/>
  <c r="O473" i="34"/>
  <c r="P472" i="34"/>
  <c r="I472" i="34" s="1"/>
  <c r="O226" i="34"/>
  <c r="Y225" i="34"/>
  <c r="K225" i="34" s="1"/>
  <c r="X225" i="34"/>
  <c r="P225" i="34"/>
  <c r="I225" i="34" s="1"/>
  <c r="Y348" i="34"/>
  <c r="K348" i="34" s="1"/>
  <c r="P348" i="34"/>
  <c r="I348" i="34" s="1"/>
  <c r="X348" i="34"/>
  <c r="O349" i="34"/>
  <c r="O13" i="34"/>
  <c r="Y12" i="34"/>
  <c r="X12" i="34"/>
  <c r="K12" i="34" s="1"/>
  <c r="P12" i="34"/>
  <c r="I12" i="34" s="1"/>
  <c r="X969" i="34"/>
  <c r="O970" i="34"/>
  <c r="Y969" i="34"/>
  <c r="K969" i="34" s="1"/>
  <c r="P969" i="34"/>
  <c r="I969" i="34" s="1"/>
  <c r="Y721" i="34"/>
  <c r="K721" i="34" s="1"/>
  <c r="X721" i="34"/>
  <c r="O722" i="34"/>
  <c r="P721" i="34"/>
  <c r="I721" i="34" s="1"/>
  <c r="Y845" i="34"/>
  <c r="K845" i="34" s="1"/>
  <c r="X845" i="34"/>
  <c r="O846" i="34"/>
  <c r="P845" i="34"/>
  <c r="I845" i="34" s="1"/>
  <c r="I496" i="11"/>
  <c r="I495" i="11"/>
  <c r="I494" i="11"/>
  <c r="I493" i="11"/>
  <c r="I492" i="11"/>
  <c r="I491" i="11"/>
  <c r="I490" i="11"/>
  <c r="I489" i="11"/>
  <c r="I488" i="11"/>
  <c r="I487" i="11"/>
  <c r="I486" i="11"/>
  <c r="I485" i="11"/>
  <c r="I484" i="11"/>
  <c r="I483" i="11"/>
  <c r="I482" i="11"/>
  <c r="I481" i="11"/>
  <c r="I480" i="11"/>
  <c r="I479" i="11"/>
  <c r="E24" i="27"/>
  <c r="K24" i="27"/>
  <c r="O138" i="34" l="1"/>
  <c r="Y137" i="34"/>
  <c r="J349" i="34"/>
  <c r="J846" i="34"/>
  <c r="J473" i="34"/>
  <c r="J970" i="34"/>
  <c r="P600" i="34"/>
  <c r="I600" i="34" s="1"/>
  <c r="J600" i="34"/>
  <c r="O601" i="34"/>
  <c r="X600" i="34"/>
  <c r="Y600" i="34"/>
  <c r="K600" i="34" s="1"/>
  <c r="J722" i="34"/>
  <c r="J226" i="34"/>
  <c r="K136" i="31"/>
  <c r="J472" i="31"/>
  <c r="O350" i="31"/>
  <c r="J349" i="31"/>
  <c r="K757" i="31"/>
  <c r="P9" i="30"/>
  <c r="I9" i="30" s="1"/>
  <c r="X9" i="30"/>
  <c r="Y9" i="30"/>
  <c r="O10" i="30"/>
  <c r="Y383" i="29"/>
  <c r="X383" i="29"/>
  <c r="P383" i="29"/>
  <c r="I383" i="29" s="1"/>
  <c r="O138" i="29"/>
  <c r="Y137" i="29"/>
  <c r="X137" i="29"/>
  <c r="K137" i="29"/>
  <c r="P137" i="29"/>
  <c r="I137" i="29" s="1"/>
  <c r="Y879" i="29"/>
  <c r="X879" i="29"/>
  <c r="P879" i="29"/>
  <c r="I879" i="29" s="1"/>
  <c r="Y259" i="29"/>
  <c r="X259" i="29"/>
  <c r="P259" i="29"/>
  <c r="I259" i="29" s="1"/>
  <c r="Y507" i="29"/>
  <c r="X507" i="29"/>
  <c r="P507" i="29"/>
  <c r="I507" i="29" s="1"/>
  <c r="Y631" i="29"/>
  <c r="X631" i="29"/>
  <c r="P631" i="29"/>
  <c r="I631" i="29" s="1"/>
  <c r="Y755" i="29"/>
  <c r="X755" i="29"/>
  <c r="P755" i="29"/>
  <c r="I755" i="29" s="1"/>
  <c r="Y12" i="29"/>
  <c r="X12" i="29"/>
  <c r="K12" i="29" s="1"/>
  <c r="O13" i="29"/>
  <c r="P12" i="29"/>
  <c r="I12" i="29" s="1"/>
  <c r="O881" i="24"/>
  <c r="Y880" i="24"/>
  <c r="X880" i="24"/>
  <c r="K880" i="24" s="1"/>
  <c r="P880" i="24"/>
  <c r="I880" i="24" s="1"/>
  <c r="O385" i="24"/>
  <c r="Y384" i="24"/>
  <c r="X384" i="24"/>
  <c r="K384" i="24"/>
  <c r="P384" i="24"/>
  <c r="I384" i="24" s="1"/>
  <c r="O757" i="24"/>
  <c r="Y756" i="24"/>
  <c r="X756" i="24"/>
  <c r="K756" i="24"/>
  <c r="P756" i="24"/>
  <c r="I756" i="24" s="1"/>
  <c r="O509" i="24"/>
  <c r="Y508" i="24"/>
  <c r="X508" i="24"/>
  <c r="K508" i="24" s="1"/>
  <c r="P508" i="24"/>
  <c r="I508" i="24" s="1"/>
  <c r="O14" i="24"/>
  <c r="X13" i="24"/>
  <c r="K13" i="24" s="1"/>
  <c r="Y13" i="24"/>
  <c r="P13" i="24"/>
  <c r="I13" i="24" s="1"/>
  <c r="O633" i="24"/>
  <c r="Y632" i="24"/>
  <c r="X632" i="24"/>
  <c r="K632" i="24"/>
  <c r="P632" i="24"/>
  <c r="I632" i="24" s="1"/>
  <c r="O137" i="24"/>
  <c r="Y136" i="24"/>
  <c r="X136" i="24"/>
  <c r="K136" i="24"/>
  <c r="P136" i="24"/>
  <c r="I136" i="24" s="1"/>
  <c r="O261" i="24"/>
  <c r="Y260" i="24"/>
  <c r="X260" i="24"/>
  <c r="K260" i="24"/>
  <c r="P260" i="24"/>
  <c r="I260" i="24" s="1"/>
  <c r="O881" i="11"/>
  <c r="K880" i="11"/>
  <c r="Y880" i="11"/>
  <c r="X880" i="11"/>
  <c r="P880" i="11"/>
  <c r="I880" i="11" s="1"/>
  <c r="O757" i="11"/>
  <c r="Y756" i="11"/>
  <c r="X756" i="11"/>
  <c r="K756" i="11"/>
  <c r="P756" i="11"/>
  <c r="I756" i="11" s="1"/>
  <c r="O633" i="11"/>
  <c r="K632" i="11"/>
  <c r="Y632" i="11"/>
  <c r="X632" i="11"/>
  <c r="P632" i="11"/>
  <c r="I632" i="11" s="1"/>
  <c r="O510" i="11"/>
  <c r="X509" i="11"/>
  <c r="K509" i="11" s="1"/>
  <c r="Y509" i="11"/>
  <c r="O386" i="11"/>
  <c r="X385" i="11"/>
  <c r="K385" i="11" s="1"/>
  <c r="Y385" i="11"/>
  <c r="O16" i="11"/>
  <c r="P16" i="11" s="1"/>
  <c r="Y15" i="11"/>
  <c r="X15" i="11"/>
  <c r="O880" i="29"/>
  <c r="J23" i="11"/>
  <c r="P879" i="30"/>
  <c r="I879" i="30" s="1"/>
  <c r="Y879" i="30"/>
  <c r="O880" i="30"/>
  <c r="X879" i="30"/>
  <c r="X755" i="30"/>
  <c r="P755" i="30"/>
  <c r="I755" i="30" s="1"/>
  <c r="O756" i="30"/>
  <c r="Y755" i="30"/>
  <c r="X631" i="30"/>
  <c r="Y631" i="30"/>
  <c r="P631" i="30"/>
  <c r="I631" i="30" s="1"/>
  <c r="O632" i="30"/>
  <c r="X507" i="30"/>
  <c r="Y507" i="30"/>
  <c r="P507" i="30"/>
  <c r="I507" i="30" s="1"/>
  <c r="O508" i="30"/>
  <c r="O384" i="30"/>
  <c r="P383" i="30"/>
  <c r="I383" i="30" s="1"/>
  <c r="X383" i="30"/>
  <c r="Y383" i="30"/>
  <c r="O260" i="30"/>
  <c r="X259" i="30"/>
  <c r="Y259" i="30"/>
  <c r="P259" i="30"/>
  <c r="I259" i="30" s="1"/>
  <c r="O136" i="30"/>
  <c r="X135" i="30"/>
  <c r="P135" i="30"/>
  <c r="I135" i="30" s="1"/>
  <c r="Y135" i="30"/>
  <c r="O756" i="29"/>
  <c r="O632" i="29"/>
  <c r="O508" i="29"/>
  <c r="O384" i="29"/>
  <c r="O260" i="29"/>
  <c r="Y880" i="34"/>
  <c r="O881" i="34"/>
  <c r="X880" i="34"/>
  <c r="K880" i="34" s="1"/>
  <c r="P880" i="34"/>
  <c r="I880" i="34" s="1"/>
  <c r="P755" i="34"/>
  <c r="I755" i="34" s="1"/>
  <c r="Y755" i="34"/>
  <c r="X755" i="34"/>
  <c r="O756" i="34"/>
  <c r="X631" i="34"/>
  <c r="P631" i="34"/>
  <c r="I631" i="34" s="1"/>
  <c r="Y631" i="34"/>
  <c r="O632" i="34"/>
  <c r="O511" i="34"/>
  <c r="X510" i="34"/>
  <c r="K510" i="34" s="1"/>
  <c r="P510" i="34"/>
  <c r="I510" i="34" s="1"/>
  <c r="Y510" i="34"/>
  <c r="O385" i="34"/>
  <c r="X384" i="34"/>
  <c r="K384" i="34" s="1"/>
  <c r="Y384" i="34"/>
  <c r="P384" i="34"/>
  <c r="I384" i="34" s="1"/>
  <c r="Y260" i="34"/>
  <c r="X260" i="34"/>
  <c r="K260" i="34" s="1"/>
  <c r="O261" i="34"/>
  <c r="P260" i="34"/>
  <c r="I260" i="34" s="1"/>
  <c r="Y138" i="34"/>
  <c r="O139" i="34"/>
  <c r="X138" i="34"/>
  <c r="K138" i="34" s="1"/>
  <c r="P138" i="34"/>
  <c r="I138" i="34" s="1"/>
  <c r="Y879" i="31"/>
  <c r="X879" i="31"/>
  <c r="O880" i="31"/>
  <c r="P879" i="31"/>
  <c r="I879" i="31" s="1"/>
  <c r="Y757" i="31"/>
  <c r="P757" i="31"/>
  <c r="I757" i="31" s="1"/>
  <c r="O758" i="31"/>
  <c r="X757" i="31"/>
  <c r="Y631" i="31"/>
  <c r="O632" i="31"/>
  <c r="X631" i="31"/>
  <c r="P631" i="31"/>
  <c r="I631" i="31" s="1"/>
  <c r="Y508" i="31"/>
  <c r="X508" i="31"/>
  <c r="K508" i="31" s="1"/>
  <c r="O509" i="31"/>
  <c r="P508" i="31"/>
  <c r="I508" i="31" s="1"/>
  <c r="O473" i="31"/>
  <c r="Y382" i="31"/>
  <c r="P382" i="31"/>
  <c r="I382" i="31" s="1"/>
  <c r="O383" i="31"/>
  <c r="X382" i="31"/>
  <c r="P259" i="31"/>
  <c r="I259" i="31" s="1"/>
  <c r="X259" i="31"/>
  <c r="Y259" i="31"/>
  <c r="O260" i="31"/>
  <c r="Y136" i="31"/>
  <c r="P136" i="31"/>
  <c r="I136" i="31" s="1"/>
  <c r="O137" i="31"/>
  <c r="X136" i="31"/>
  <c r="O20" i="31"/>
  <c r="X19" i="31"/>
  <c r="K19" i="31" s="1"/>
  <c r="Y19" i="31"/>
  <c r="P19" i="31"/>
  <c r="I19" i="31" s="1"/>
  <c r="O350" i="34"/>
  <c r="Y349" i="34"/>
  <c r="K349" i="34" s="1"/>
  <c r="X349" i="34"/>
  <c r="P349" i="34"/>
  <c r="I349" i="34" s="1"/>
  <c r="Y846" i="34"/>
  <c r="K846" i="34" s="1"/>
  <c r="O847" i="34"/>
  <c r="X846" i="34"/>
  <c r="P846" i="34"/>
  <c r="I846" i="34" s="1"/>
  <c r="Y722" i="34"/>
  <c r="K722" i="34" s="1"/>
  <c r="O723" i="34"/>
  <c r="X722" i="34"/>
  <c r="P722" i="34"/>
  <c r="I722" i="34" s="1"/>
  <c r="O474" i="34"/>
  <c r="Y473" i="34"/>
  <c r="K473" i="34" s="1"/>
  <c r="X473" i="34"/>
  <c r="P473" i="34"/>
  <c r="I473" i="34" s="1"/>
  <c r="X970" i="34"/>
  <c r="O971" i="34"/>
  <c r="Y970" i="34"/>
  <c r="K970" i="34" s="1"/>
  <c r="P970" i="34"/>
  <c r="I970" i="34" s="1"/>
  <c r="X13" i="34"/>
  <c r="K13" i="34" s="1"/>
  <c r="O14" i="34"/>
  <c r="Y13" i="34"/>
  <c r="P13" i="34"/>
  <c r="I13" i="34" s="1"/>
  <c r="O227" i="34"/>
  <c r="Y226" i="34"/>
  <c r="K226" i="34" s="1"/>
  <c r="X226" i="34"/>
  <c r="P226" i="34"/>
  <c r="I226" i="34" s="1"/>
  <c r="B14" i="31"/>
  <c r="C47" i="28" s="1"/>
  <c r="B13" i="31"/>
  <c r="C46" i="28" s="1"/>
  <c r="B12" i="31"/>
  <c r="C45" i="28" s="1"/>
  <c r="B11" i="31"/>
  <c r="C44" i="28" s="1"/>
  <c r="B10" i="31"/>
  <c r="C43" i="28" s="1"/>
  <c r="B9" i="31"/>
  <c r="C42" i="28" s="1"/>
  <c r="B8" i="31"/>
  <c r="C41" i="28" s="1"/>
  <c r="B7" i="31"/>
  <c r="C40" i="28" s="1"/>
  <c r="B6" i="31"/>
  <c r="C39" i="28" s="1"/>
  <c r="B5" i="31"/>
  <c r="C38" i="28" s="1"/>
  <c r="B14" i="30"/>
  <c r="H33" i="28" s="1"/>
  <c r="B13" i="30"/>
  <c r="H32" i="28" s="1"/>
  <c r="B12" i="30"/>
  <c r="H31" i="28" s="1"/>
  <c r="B11" i="30"/>
  <c r="H30" i="28" s="1"/>
  <c r="B10" i="30"/>
  <c r="H29" i="28" s="1"/>
  <c r="B9" i="30"/>
  <c r="H28" i="28" s="1"/>
  <c r="B8" i="30"/>
  <c r="H27" i="28" s="1"/>
  <c r="B7" i="30"/>
  <c r="H26" i="28" s="1"/>
  <c r="B6" i="30"/>
  <c r="H25" i="28" s="1"/>
  <c r="B5" i="30"/>
  <c r="H24" i="28" s="1"/>
  <c r="B14" i="29"/>
  <c r="C33" i="28" s="1"/>
  <c r="B13" i="29"/>
  <c r="C32" i="28" s="1"/>
  <c r="B12" i="29"/>
  <c r="C31" i="28" s="1"/>
  <c r="B11" i="29"/>
  <c r="C30" i="28" s="1"/>
  <c r="B10" i="29"/>
  <c r="C29" i="28" s="1"/>
  <c r="B9" i="29"/>
  <c r="C28" i="28" s="1"/>
  <c r="B8" i="29"/>
  <c r="C27" i="28" s="1"/>
  <c r="B7" i="29"/>
  <c r="C26" i="28" s="1"/>
  <c r="B6" i="29"/>
  <c r="C25" i="28" s="1"/>
  <c r="B5" i="29"/>
  <c r="C24" i="28" s="1"/>
  <c r="B14" i="24"/>
  <c r="H19" i="28" s="1"/>
  <c r="B13" i="24"/>
  <c r="H18" i="28" s="1"/>
  <c r="B12" i="24"/>
  <c r="H17" i="28" s="1"/>
  <c r="B11" i="24"/>
  <c r="H16" i="28" s="1"/>
  <c r="B10" i="24"/>
  <c r="H15" i="28" s="1"/>
  <c r="B9" i="24"/>
  <c r="H14" i="28" s="1"/>
  <c r="B8" i="24"/>
  <c r="H13" i="28" s="1"/>
  <c r="B7" i="24"/>
  <c r="H12" i="28" s="1"/>
  <c r="B6" i="24"/>
  <c r="H11" i="28" s="1"/>
  <c r="B5" i="24"/>
  <c r="H10" i="28" s="1"/>
  <c r="B14" i="11"/>
  <c r="C19" i="28" s="1"/>
  <c r="B13" i="11"/>
  <c r="C18" i="28" s="1"/>
  <c r="B12" i="11"/>
  <c r="C17" i="28" s="1"/>
  <c r="B11" i="11"/>
  <c r="C16" i="28" s="1"/>
  <c r="B10" i="11"/>
  <c r="C15" i="28" s="1"/>
  <c r="B9" i="11"/>
  <c r="C14" i="28" s="1"/>
  <c r="B8" i="11"/>
  <c r="C13" i="28" s="1"/>
  <c r="C12" i="28"/>
  <c r="B6" i="11"/>
  <c r="C11" i="28" s="1"/>
  <c r="B5" i="11"/>
  <c r="C10" i="28" s="1"/>
  <c r="E25" i="27"/>
  <c r="K25" i="27"/>
  <c r="J601" i="34" l="1"/>
  <c r="O602" i="34"/>
  <c r="Y601" i="34"/>
  <c r="K601" i="34" s="1"/>
  <c r="X601" i="34"/>
  <c r="P601" i="34"/>
  <c r="I601" i="34" s="1"/>
  <c r="J227" i="34"/>
  <c r="J723" i="34"/>
  <c r="J350" i="34"/>
  <c r="J847" i="34"/>
  <c r="O15" i="34"/>
  <c r="J474" i="34"/>
  <c r="J971" i="34"/>
  <c r="J473" i="31"/>
  <c r="K509" i="31"/>
  <c r="O351" i="31"/>
  <c r="J350" i="31"/>
  <c r="K137" i="31"/>
  <c r="K384" i="30"/>
  <c r="P136" i="30"/>
  <c r="I136" i="30" s="1"/>
  <c r="K508" i="30"/>
  <c r="P10" i="30"/>
  <c r="I10" i="30" s="1"/>
  <c r="X10" i="30"/>
  <c r="Y10" i="30"/>
  <c r="O11" i="30"/>
  <c r="K260" i="30"/>
  <c r="X880" i="29"/>
  <c r="Y880" i="29"/>
  <c r="K880" i="29"/>
  <c r="P880" i="29"/>
  <c r="I880" i="29" s="1"/>
  <c r="Y13" i="29"/>
  <c r="X13" i="29"/>
  <c r="K13" i="29" s="1"/>
  <c r="O14" i="29"/>
  <c r="P13" i="29"/>
  <c r="I13" i="29" s="1"/>
  <c r="Y260" i="29"/>
  <c r="X260" i="29"/>
  <c r="K260" i="29" s="1"/>
  <c r="P260" i="29"/>
  <c r="I260" i="29" s="1"/>
  <c r="Y384" i="29"/>
  <c r="X384" i="29"/>
  <c r="K384" i="29" s="1"/>
  <c r="P384" i="29"/>
  <c r="I384" i="29" s="1"/>
  <c r="Y508" i="29"/>
  <c r="X508" i="29"/>
  <c r="K508" i="29" s="1"/>
  <c r="P508" i="29"/>
  <c r="I508" i="29" s="1"/>
  <c r="X632" i="29"/>
  <c r="K632" i="29" s="1"/>
  <c r="Y632" i="29"/>
  <c r="P632" i="29"/>
  <c r="I632" i="29" s="1"/>
  <c r="O139" i="29"/>
  <c r="Y138" i="29"/>
  <c r="X138" i="29"/>
  <c r="K138" i="29"/>
  <c r="P138" i="29"/>
  <c r="I138" i="29" s="1"/>
  <c r="X756" i="29"/>
  <c r="Y756" i="29"/>
  <c r="P756" i="29"/>
  <c r="I756" i="29" s="1"/>
  <c r="K756" i="29"/>
  <c r="O634" i="24"/>
  <c r="Y633" i="24"/>
  <c r="X633" i="24"/>
  <c r="K633" i="24" s="1"/>
  <c r="P633" i="24"/>
  <c r="I633" i="24" s="1"/>
  <c r="O510" i="24"/>
  <c r="X509" i="24"/>
  <c r="Y509" i="24"/>
  <c r="P509" i="24"/>
  <c r="I509" i="24" s="1"/>
  <c r="K509" i="24"/>
  <c r="O386" i="24"/>
  <c r="X385" i="24"/>
  <c r="Y385" i="24"/>
  <c r="K385" i="24"/>
  <c r="P385" i="24"/>
  <c r="I385" i="24" s="1"/>
  <c r="O138" i="24"/>
  <c r="X137" i="24"/>
  <c r="K137" i="24" s="1"/>
  <c r="Y137" i="24"/>
  <c r="P137" i="24"/>
  <c r="I137" i="24" s="1"/>
  <c r="O15" i="24"/>
  <c r="Y14" i="24"/>
  <c r="X14" i="24"/>
  <c r="P14" i="24"/>
  <c r="I14" i="24" s="1"/>
  <c r="K14" i="24"/>
  <c r="O262" i="24"/>
  <c r="X261" i="24"/>
  <c r="Y261" i="24"/>
  <c r="K261" i="24"/>
  <c r="P261" i="24"/>
  <c r="I261" i="24" s="1"/>
  <c r="O758" i="24"/>
  <c r="Y757" i="24"/>
  <c r="X757" i="24"/>
  <c r="K757" i="24"/>
  <c r="P757" i="24"/>
  <c r="I757" i="24" s="1"/>
  <c r="O882" i="24"/>
  <c r="Y881" i="24"/>
  <c r="X881" i="24"/>
  <c r="K881" i="24"/>
  <c r="P881" i="24"/>
  <c r="I881" i="24" s="1"/>
  <c r="O882" i="11"/>
  <c r="Y881" i="11"/>
  <c r="X881" i="11"/>
  <c r="K881" i="11" s="1"/>
  <c r="P881" i="11"/>
  <c r="I881" i="11" s="1"/>
  <c r="O758" i="11"/>
  <c r="Y757" i="11"/>
  <c r="K757" i="11"/>
  <c r="X757" i="11"/>
  <c r="P757" i="11"/>
  <c r="I757" i="11" s="1"/>
  <c r="O634" i="11"/>
  <c r="K633" i="11"/>
  <c r="Y633" i="11"/>
  <c r="X633" i="11"/>
  <c r="P633" i="11"/>
  <c r="I633" i="11" s="1"/>
  <c r="O511" i="11"/>
  <c r="Y510" i="11"/>
  <c r="X510" i="11"/>
  <c r="K510" i="11" s="1"/>
  <c r="O387" i="11"/>
  <c r="Y386" i="11"/>
  <c r="X386" i="11"/>
  <c r="K386" i="11" s="1"/>
  <c r="O17" i="11"/>
  <c r="P17" i="11" s="1"/>
  <c r="Y16" i="11"/>
  <c r="X16" i="11"/>
  <c r="O881" i="29"/>
  <c r="J24" i="11"/>
  <c r="X880" i="30"/>
  <c r="K880" i="30" s="1"/>
  <c r="Y880" i="30"/>
  <c r="P880" i="30"/>
  <c r="I880" i="30" s="1"/>
  <c r="O881" i="30"/>
  <c r="Y756" i="30"/>
  <c r="X756" i="30"/>
  <c r="K756" i="30" s="1"/>
  <c r="P756" i="30"/>
  <c r="I756" i="30" s="1"/>
  <c r="O757" i="30"/>
  <c r="O633" i="30"/>
  <c r="X632" i="30"/>
  <c r="K632" i="30" s="1"/>
  <c r="Y632" i="30"/>
  <c r="P632" i="30"/>
  <c r="I632" i="30" s="1"/>
  <c r="Y508" i="30"/>
  <c r="O509" i="30"/>
  <c r="P508" i="30"/>
  <c r="I508" i="30" s="1"/>
  <c r="X508" i="30"/>
  <c r="Y384" i="30"/>
  <c r="O385" i="30"/>
  <c r="P384" i="30"/>
  <c r="I384" i="30" s="1"/>
  <c r="X384" i="30"/>
  <c r="O261" i="30"/>
  <c r="Y260" i="30"/>
  <c r="P260" i="30"/>
  <c r="I260" i="30" s="1"/>
  <c r="X260" i="30"/>
  <c r="X136" i="30"/>
  <c r="K136" i="30" s="1"/>
  <c r="Y136" i="30"/>
  <c r="O137" i="30"/>
  <c r="O757" i="29"/>
  <c r="O633" i="29"/>
  <c r="O509" i="29"/>
  <c r="O385" i="29"/>
  <c r="O261" i="29"/>
  <c r="Y881" i="34"/>
  <c r="X881" i="34"/>
  <c r="K881" i="34" s="1"/>
  <c r="O882" i="34"/>
  <c r="P881" i="34"/>
  <c r="I881" i="34" s="1"/>
  <c r="O757" i="34"/>
  <c r="P756" i="34"/>
  <c r="I756" i="34" s="1"/>
  <c r="X756" i="34"/>
  <c r="K756" i="34" s="1"/>
  <c r="Y756" i="34"/>
  <c r="O633" i="34"/>
  <c r="X632" i="34"/>
  <c r="K632" i="34" s="1"/>
  <c r="Y632" i="34"/>
  <c r="P632" i="34"/>
  <c r="I632" i="34" s="1"/>
  <c r="Y511" i="34"/>
  <c r="X511" i="34"/>
  <c r="K511" i="34" s="1"/>
  <c r="O512" i="34"/>
  <c r="P511" i="34"/>
  <c r="I511" i="34" s="1"/>
  <c r="Y385" i="34"/>
  <c r="P385" i="34"/>
  <c r="I385" i="34" s="1"/>
  <c r="X385" i="34"/>
  <c r="K385" i="34" s="1"/>
  <c r="O386" i="34"/>
  <c r="Y261" i="34"/>
  <c r="P261" i="34"/>
  <c r="I261" i="34" s="1"/>
  <c r="O262" i="34"/>
  <c r="X261" i="34"/>
  <c r="K261" i="34" s="1"/>
  <c r="Y139" i="34"/>
  <c r="X139" i="34"/>
  <c r="K139" i="34" s="1"/>
  <c r="O140" i="34"/>
  <c r="P139" i="34"/>
  <c r="I139" i="34" s="1"/>
  <c r="O881" i="31"/>
  <c r="X880" i="31"/>
  <c r="K880" i="31" s="1"/>
  <c r="Y880" i="31"/>
  <c r="P880" i="31"/>
  <c r="I880" i="31" s="1"/>
  <c r="Y758" i="31"/>
  <c r="O759" i="31"/>
  <c r="X758" i="31"/>
  <c r="K758" i="31" s="1"/>
  <c r="P758" i="31"/>
  <c r="I758" i="31" s="1"/>
  <c r="O633" i="31"/>
  <c r="X632" i="31"/>
  <c r="K632" i="31" s="1"/>
  <c r="Y632" i="31"/>
  <c r="P632" i="31"/>
  <c r="I632" i="31" s="1"/>
  <c r="X509" i="31"/>
  <c r="P509" i="31"/>
  <c r="I509" i="31" s="1"/>
  <c r="Y509" i="31"/>
  <c r="O510" i="31"/>
  <c r="O474" i="31"/>
  <c r="Y383" i="31"/>
  <c r="P383" i="31"/>
  <c r="I383" i="31" s="1"/>
  <c r="O384" i="31"/>
  <c r="X383" i="31"/>
  <c r="O261" i="31"/>
  <c r="X260" i="31"/>
  <c r="K260" i="31" s="1"/>
  <c r="Y260" i="31"/>
  <c r="P260" i="31"/>
  <c r="I260" i="31" s="1"/>
  <c r="Y137" i="31"/>
  <c r="O138" i="31"/>
  <c r="X137" i="31"/>
  <c r="P137" i="31"/>
  <c r="I137" i="31" s="1"/>
  <c r="Y20" i="31"/>
  <c r="O21" i="31"/>
  <c r="P20" i="31"/>
  <c r="I20" i="31" s="1"/>
  <c r="X20" i="31"/>
  <c r="K20" i="31" s="1"/>
  <c r="Y14" i="34"/>
  <c r="X14" i="34"/>
  <c r="K14" i="34" s="1"/>
  <c r="P14" i="34"/>
  <c r="I14" i="34" s="1"/>
  <c r="X971" i="34"/>
  <c r="O972" i="34"/>
  <c r="Y971" i="34"/>
  <c r="K971" i="34" s="1"/>
  <c r="P971" i="34"/>
  <c r="I971" i="34" s="1"/>
  <c r="Y723" i="34"/>
  <c r="K723" i="34" s="1"/>
  <c r="X723" i="34"/>
  <c r="O724" i="34"/>
  <c r="P723" i="34"/>
  <c r="I723" i="34" s="1"/>
  <c r="Y847" i="34"/>
  <c r="K847" i="34" s="1"/>
  <c r="X847" i="34"/>
  <c r="O848" i="34"/>
  <c r="P847" i="34"/>
  <c r="I847" i="34" s="1"/>
  <c r="Y227" i="34"/>
  <c r="K227" i="34" s="1"/>
  <c r="X227" i="34"/>
  <c r="O228" i="34"/>
  <c r="P227" i="34"/>
  <c r="I227" i="34" s="1"/>
  <c r="X474" i="34"/>
  <c r="O475" i="34"/>
  <c r="Y474" i="34"/>
  <c r="K474" i="34" s="1"/>
  <c r="P474" i="34"/>
  <c r="I474" i="34" s="1"/>
  <c r="O351" i="34"/>
  <c r="X350" i="34"/>
  <c r="Y350" i="34"/>
  <c r="K350" i="34" s="1"/>
  <c r="P350" i="34"/>
  <c r="I350" i="34" s="1"/>
  <c r="I1115" i="11"/>
  <c r="I1114" i="11"/>
  <c r="I1113" i="11"/>
  <c r="I1112" i="11"/>
  <c r="I1111" i="11"/>
  <c r="I1110" i="11"/>
  <c r="I1109" i="11"/>
  <c r="I1108" i="11"/>
  <c r="I1107" i="11"/>
  <c r="I1106" i="11"/>
  <c r="I1105" i="11"/>
  <c r="I1104" i="11"/>
  <c r="I1103" i="11"/>
  <c r="I619" i="11"/>
  <c r="I618" i="11"/>
  <c r="I617" i="11"/>
  <c r="I616" i="11"/>
  <c r="I615" i="11"/>
  <c r="I614" i="11"/>
  <c r="I613" i="11"/>
  <c r="I612" i="11"/>
  <c r="I611" i="11"/>
  <c r="I610" i="11"/>
  <c r="I609" i="11"/>
  <c r="I608" i="11"/>
  <c r="I607" i="11"/>
  <c r="I247" i="11"/>
  <c r="I246" i="11"/>
  <c r="I245" i="11"/>
  <c r="I244" i="11"/>
  <c r="I243" i="11"/>
  <c r="I242" i="11"/>
  <c r="I241" i="11"/>
  <c r="I240" i="11"/>
  <c r="I239" i="11"/>
  <c r="I238" i="11"/>
  <c r="I237" i="11"/>
  <c r="I236" i="11"/>
  <c r="I235" i="11"/>
  <c r="I234" i="11"/>
  <c r="I233" i="11"/>
  <c r="I232" i="11"/>
  <c r="E26" i="27"/>
  <c r="K26" i="27"/>
  <c r="J475" i="34" l="1"/>
  <c r="J602" i="34"/>
  <c r="O603" i="34"/>
  <c r="X602" i="34"/>
  <c r="Y602" i="34"/>
  <c r="K602" i="34" s="1"/>
  <c r="P602" i="34"/>
  <c r="I602" i="34" s="1"/>
  <c r="J228" i="34"/>
  <c r="K633" i="34"/>
  <c r="J351" i="34"/>
  <c r="O16" i="34"/>
  <c r="J724" i="34"/>
  <c r="J972" i="34"/>
  <c r="J848" i="34"/>
  <c r="K757" i="34"/>
  <c r="J474" i="31"/>
  <c r="O352" i="31"/>
  <c r="J351" i="31"/>
  <c r="K261" i="31"/>
  <c r="K261" i="30"/>
  <c r="K881" i="30"/>
  <c r="P11" i="30"/>
  <c r="I11" i="30" s="1"/>
  <c r="X11" i="30"/>
  <c r="Y11" i="30"/>
  <c r="O12" i="30"/>
  <c r="O140" i="29"/>
  <c r="Y139" i="29"/>
  <c r="X139" i="29"/>
  <c r="K139" i="29" s="1"/>
  <c r="P139" i="29"/>
  <c r="I139" i="29" s="1"/>
  <c r="Y881" i="29"/>
  <c r="X881" i="29"/>
  <c r="K881" i="29" s="1"/>
  <c r="P881" i="29"/>
  <c r="I881" i="29" s="1"/>
  <c r="Y14" i="29"/>
  <c r="X14" i="29"/>
  <c r="O15" i="29"/>
  <c r="P14" i="29"/>
  <c r="I14" i="29" s="1"/>
  <c r="K14" i="29"/>
  <c r="Y633" i="29"/>
  <c r="X633" i="29"/>
  <c r="K633" i="29"/>
  <c r="P633" i="29"/>
  <c r="I633" i="29" s="1"/>
  <c r="Y509" i="29"/>
  <c r="X509" i="29"/>
  <c r="K509" i="29"/>
  <c r="P509" i="29"/>
  <c r="I509" i="29" s="1"/>
  <c r="Y261" i="29"/>
  <c r="X261" i="29"/>
  <c r="O262" i="29"/>
  <c r="K261" i="29"/>
  <c r="P261" i="29"/>
  <c r="I261" i="29" s="1"/>
  <c r="Y385" i="29"/>
  <c r="X385" i="29"/>
  <c r="K385" i="29"/>
  <c r="P385" i="29"/>
  <c r="I385" i="29" s="1"/>
  <c r="Y757" i="29"/>
  <c r="X757" i="29"/>
  <c r="P757" i="29"/>
  <c r="I757" i="29" s="1"/>
  <c r="K757" i="29"/>
  <c r="O139" i="24"/>
  <c r="Y138" i="24"/>
  <c r="X138" i="24"/>
  <c r="K138" i="24" s="1"/>
  <c r="P138" i="24"/>
  <c r="I138" i="24" s="1"/>
  <c r="O759" i="24"/>
  <c r="Y758" i="24"/>
  <c r="X758" i="24"/>
  <c r="K758" i="24" s="1"/>
  <c r="P758" i="24"/>
  <c r="I758" i="24" s="1"/>
  <c r="O263" i="24"/>
  <c r="Y262" i="24"/>
  <c r="X262" i="24"/>
  <c r="K262" i="24" s="1"/>
  <c r="P262" i="24"/>
  <c r="I262" i="24" s="1"/>
  <c r="O511" i="24"/>
  <c r="Y510" i="24"/>
  <c r="X510" i="24"/>
  <c r="K510" i="24" s="1"/>
  <c r="P510" i="24"/>
  <c r="I510" i="24" s="1"/>
  <c r="O16" i="24"/>
  <c r="Y15" i="24"/>
  <c r="X15" i="24"/>
  <c r="P15" i="24"/>
  <c r="I15" i="24" s="1"/>
  <c r="K15" i="24"/>
  <c r="O883" i="24"/>
  <c r="Y882" i="24"/>
  <c r="X882" i="24"/>
  <c r="K882" i="24" s="1"/>
  <c r="P882" i="24"/>
  <c r="I882" i="24" s="1"/>
  <c r="O387" i="24"/>
  <c r="Y386" i="24"/>
  <c r="X386" i="24"/>
  <c r="K386" i="24" s="1"/>
  <c r="P386" i="24"/>
  <c r="I386" i="24" s="1"/>
  <c r="O635" i="24"/>
  <c r="Y634" i="24"/>
  <c r="X634" i="24"/>
  <c r="K634" i="24" s="1"/>
  <c r="P634" i="24"/>
  <c r="I634" i="24" s="1"/>
  <c r="O883" i="11"/>
  <c r="Y882" i="11"/>
  <c r="X882" i="11"/>
  <c r="K882" i="11" s="1"/>
  <c r="P882" i="11"/>
  <c r="I882" i="11" s="1"/>
  <c r="O759" i="11"/>
  <c r="Y758" i="11"/>
  <c r="X758" i="11"/>
  <c r="K758" i="11"/>
  <c r="P758" i="11"/>
  <c r="I758" i="11" s="1"/>
  <c r="O635" i="11"/>
  <c r="Y634" i="11"/>
  <c r="X634" i="11"/>
  <c r="K634" i="11"/>
  <c r="P634" i="11"/>
  <c r="I634" i="11" s="1"/>
  <c r="O512" i="11"/>
  <c r="Y511" i="11"/>
  <c r="X511" i="11"/>
  <c r="K511" i="11" s="1"/>
  <c r="O388" i="11"/>
  <c r="Y387" i="11"/>
  <c r="X387" i="11"/>
  <c r="K387" i="11" s="1"/>
  <c r="O18" i="11"/>
  <c r="P18" i="11" s="1"/>
  <c r="Y17" i="11"/>
  <c r="X17" i="11"/>
  <c r="O882" i="29"/>
  <c r="J25" i="11"/>
  <c r="O882" i="30"/>
  <c r="X881" i="30"/>
  <c r="Y881" i="30"/>
  <c r="P881" i="30"/>
  <c r="I881" i="30" s="1"/>
  <c r="O758" i="30"/>
  <c r="X757" i="30"/>
  <c r="K757" i="30" s="1"/>
  <c r="Y757" i="30"/>
  <c r="P757" i="30"/>
  <c r="I757" i="30" s="1"/>
  <c r="X633" i="30"/>
  <c r="K633" i="30" s="1"/>
  <c r="P633" i="30"/>
  <c r="I633" i="30" s="1"/>
  <c r="Y633" i="30"/>
  <c r="O634" i="30"/>
  <c r="Y509" i="30"/>
  <c r="O510" i="30"/>
  <c r="X509" i="30"/>
  <c r="K509" i="30" s="1"/>
  <c r="P509" i="30"/>
  <c r="I509" i="30" s="1"/>
  <c r="P385" i="30"/>
  <c r="I385" i="30" s="1"/>
  <c r="Y385" i="30"/>
  <c r="O386" i="30"/>
  <c r="X385" i="30"/>
  <c r="K385" i="30" s="1"/>
  <c r="P261" i="30"/>
  <c r="I261" i="30" s="1"/>
  <c r="O262" i="30"/>
  <c r="X261" i="30"/>
  <c r="Y261" i="30"/>
  <c r="X137" i="30"/>
  <c r="K137" i="30" s="1"/>
  <c r="P137" i="30"/>
  <c r="I137" i="30" s="1"/>
  <c r="Y137" i="30"/>
  <c r="O138" i="30"/>
  <c r="O758" i="29"/>
  <c r="O634" i="29"/>
  <c r="O510" i="29"/>
  <c r="O386" i="29"/>
  <c r="P882" i="34"/>
  <c r="I882" i="34" s="1"/>
  <c r="Y882" i="34"/>
  <c r="X882" i="34"/>
  <c r="K882" i="34" s="1"/>
  <c r="O883" i="34"/>
  <c r="Y757" i="34"/>
  <c r="P757" i="34"/>
  <c r="I757" i="34" s="1"/>
  <c r="X757" i="34"/>
  <c r="O758" i="34"/>
  <c r="Y633" i="34"/>
  <c r="P633" i="34"/>
  <c r="I633" i="34" s="1"/>
  <c r="O634" i="34"/>
  <c r="X633" i="34"/>
  <c r="O513" i="34"/>
  <c r="X512" i="34"/>
  <c r="K512" i="34" s="1"/>
  <c r="Y512" i="34"/>
  <c r="P512" i="34"/>
  <c r="I512" i="34" s="1"/>
  <c r="Y386" i="34"/>
  <c r="O387" i="34"/>
  <c r="X386" i="34"/>
  <c r="K386" i="34" s="1"/>
  <c r="P386" i="34"/>
  <c r="I386" i="34" s="1"/>
  <c r="Y262" i="34"/>
  <c r="O263" i="34"/>
  <c r="X262" i="34"/>
  <c r="K262" i="34" s="1"/>
  <c r="P262" i="34"/>
  <c r="I262" i="34" s="1"/>
  <c r="O141" i="34"/>
  <c r="X140" i="34"/>
  <c r="K140" i="34" s="1"/>
  <c r="Y140" i="34"/>
  <c r="P140" i="34"/>
  <c r="I140" i="34" s="1"/>
  <c r="Y881" i="31"/>
  <c r="O882" i="31"/>
  <c r="X881" i="31"/>
  <c r="K881" i="31" s="1"/>
  <c r="P881" i="31"/>
  <c r="I881" i="31" s="1"/>
  <c r="O760" i="31"/>
  <c r="Y759" i="31"/>
  <c r="X759" i="31"/>
  <c r="K759" i="31" s="1"/>
  <c r="P759" i="31"/>
  <c r="I759" i="31" s="1"/>
  <c r="Y633" i="31"/>
  <c r="P633" i="31"/>
  <c r="I633" i="31" s="1"/>
  <c r="O634" i="31"/>
  <c r="X633" i="31"/>
  <c r="K633" i="31" s="1"/>
  <c r="Y510" i="31"/>
  <c r="P510" i="31"/>
  <c r="I510" i="31" s="1"/>
  <c r="O511" i="31"/>
  <c r="X510" i="31"/>
  <c r="K510" i="31" s="1"/>
  <c r="O475" i="31"/>
  <c r="O385" i="31"/>
  <c r="X384" i="31"/>
  <c r="K384" i="31" s="1"/>
  <c r="P384" i="31"/>
  <c r="I384" i="31" s="1"/>
  <c r="Y384" i="31"/>
  <c r="Y261" i="31"/>
  <c r="O262" i="31"/>
  <c r="X261" i="31"/>
  <c r="P261" i="31"/>
  <c r="I261" i="31" s="1"/>
  <c r="Y138" i="31"/>
  <c r="O139" i="31"/>
  <c r="X138" i="31"/>
  <c r="K138" i="31" s="1"/>
  <c r="P138" i="31"/>
  <c r="I138" i="31" s="1"/>
  <c r="Y21" i="31"/>
  <c r="O22" i="31"/>
  <c r="P21" i="31"/>
  <c r="I21" i="31" s="1"/>
  <c r="X21" i="31"/>
  <c r="K21" i="31" s="1"/>
  <c r="X351" i="34"/>
  <c r="P351" i="34"/>
  <c r="I351" i="34" s="1"/>
  <c r="O352" i="34"/>
  <c r="Y351" i="34"/>
  <c r="K351" i="34" s="1"/>
  <c r="Y228" i="34"/>
  <c r="K228" i="34" s="1"/>
  <c r="X228" i="34"/>
  <c r="O229" i="34"/>
  <c r="P228" i="34"/>
  <c r="I228" i="34" s="1"/>
  <c r="Y848" i="34"/>
  <c r="K848" i="34" s="1"/>
  <c r="O849" i="34"/>
  <c r="X848" i="34"/>
  <c r="P848" i="34"/>
  <c r="I848" i="34" s="1"/>
  <c r="Y724" i="34"/>
  <c r="K724" i="34" s="1"/>
  <c r="O725" i="34"/>
  <c r="X724" i="34"/>
  <c r="P724" i="34"/>
  <c r="I724" i="34" s="1"/>
  <c r="Y15" i="34"/>
  <c r="X15" i="34"/>
  <c r="K15" i="34" s="1"/>
  <c r="P15" i="34"/>
  <c r="I15" i="34" s="1"/>
  <c r="Y475" i="34"/>
  <c r="K475" i="34" s="1"/>
  <c r="P475" i="34"/>
  <c r="I475" i="34" s="1"/>
  <c r="X475" i="34"/>
  <c r="O476" i="34"/>
  <c r="X972" i="34"/>
  <c r="O973" i="34"/>
  <c r="Y972" i="34"/>
  <c r="K972" i="34" s="1"/>
  <c r="P972" i="34"/>
  <c r="I972" i="34" s="1"/>
  <c r="Z1121" i="31"/>
  <c r="X1121" i="31"/>
  <c r="Z997" i="31"/>
  <c r="X997" i="31"/>
  <c r="Z992" i="31"/>
  <c r="K992" i="31" s="1"/>
  <c r="Y992" i="31"/>
  <c r="Z991" i="31"/>
  <c r="K991" i="31" s="1"/>
  <c r="Z990" i="31"/>
  <c r="K990" i="31" s="1"/>
  <c r="Y990" i="31"/>
  <c r="Z989" i="31"/>
  <c r="K989" i="31" s="1"/>
  <c r="X989" i="31"/>
  <c r="Z988" i="31"/>
  <c r="K988" i="31" s="1"/>
  <c r="X988" i="31"/>
  <c r="Z987" i="31"/>
  <c r="K987" i="31" s="1"/>
  <c r="Z986" i="31"/>
  <c r="K986" i="31" s="1"/>
  <c r="Y986" i="31"/>
  <c r="Z985" i="31"/>
  <c r="K985" i="31" s="1"/>
  <c r="X985" i="31"/>
  <c r="Z984" i="31"/>
  <c r="X984" i="31"/>
  <c r="Z983" i="31"/>
  <c r="Z982" i="31"/>
  <c r="X982" i="31"/>
  <c r="Z981" i="31"/>
  <c r="Y981" i="31"/>
  <c r="K981" i="31" s="1"/>
  <c r="Z980" i="31"/>
  <c r="X980" i="31"/>
  <c r="Z979" i="31"/>
  <c r="Z978" i="31"/>
  <c r="Z977" i="31"/>
  <c r="X977" i="31"/>
  <c r="Z976" i="31"/>
  <c r="X976" i="31"/>
  <c r="Z975" i="31"/>
  <c r="Z974" i="31"/>
  <c r="Y974" i="31"/>
  <c r="K974" i="31" s="1"/>
  <c r="Z973" i="31"/>
  <c r="Z972" i="31"/>
  <c r="Y972" i="31"/>
  <c r="K972" i="31" s="1"/>
  <c r="Z971" i="31"/>
  <c r="X971" i="31"/>
  <c r="Z970" i="31"/>
  <c r="Y970" i="31"/>
  <c r="K970" i="31" s="1"/>
  <c r="Z969" i="31"/>
  <c r="Z968" i="31"/>
  <c r="X968" i="31"/>
  <c r="Z967" i="31"/>
  <c r="Z966" i="31"/>
  <c r="X966" i="31"/>
  <c r="Z875" i="31"/>
  <c r="Z874" i="31"/>
  <c r="X874" i="31"/>
  <c r="Z873" i="31"/>
  <c r="Y873" i="31"/>
  <c r="Z868" i="31"/>
  <c r="K868" i="31" s="1"/>
  <c r="Y868" i="31"/>
  <c r="Z867" i="31"/>
  <c r="K867" i="31" s="1"/>
  <c r="Z866" i="31"/>
  <c r="K866" i="31" s="1"/>
  <c r="X866" i="31"/>
  <c r="Z865" i="31"/>
  <c r="K865" i="31" s="1"/>
  <c r="Y865" i="31"/>
  <c r="Z864" i="31"/>
  <c r="K864" i="31" s="1"/>
  <c r="X864" i="31"/>
  <c r="Z863" i="31"/>
  <c r="K863" i="31" s="1"/>
  <c r="X863" i="31"/>
  <c r="Z862" i="31"/>
  <c r="K862" i="31" s="1"/>
  <c r="X862" i="31"/>
  <c r="Z861" i="31"/>
  <c r="K861" i="31" s="1"/>
  <c r="Z860" i="31"/>
  <c r="X860" i="31"/>
  <c r="Z859" i="31"/>
  <c r="Z858" i="31"/>
  <c r="Y858" i="31"/>
  <c r="K858" i="31" s="1"/>
  <c r="Z857" i="31"/>
  <c r="Y857" i="31"/>
  <c r="K857" i="31" s="1"/>
  <c r="Z856" i="31"/>
  <c r="Y856" i="31"/>
  <c r="K856" i="31" s="1"/>
  <c r="Z855" i="31"/>
  <c r="Y855" i="31"/>
  <c r="K855" i="31" s="1"/>
  <c r="Z854" i="31"/>
  <c r="Y854" i="31"/>
  <c r="K854" i="31" s="1"/>
  <c r="Z853" i="31"/>
  <c r="Y853" i="31"/>
  <c r="K853" i="31" s="1"/>
  <c r="Z852" i="31"/>
  <c r="Z851" i="31"/>
  <c r="Y851" i="31"/>
  <c r="K851" i="31" s="1"/>
  <c r="Z850" i="31"/>
  <c r="Y850" i="31"/>
  <c r="K850" i="31" s="1"/>
  <c r="Z849" i="31"/>
  <c r="Z848" i="31"/>
  <c r="Y848" i="31"/>
  <c r="K848" i="31" s="1"/>
  <c r="Z847" i="31"/>
  <c r="X847" i="31"/>
  <c r="Z846" i="31"/>
  <c r="Z845" i="31"/>
  <c r="X845" i="31"/>
  <c r="Z844" i="31"/>
  <c r="Y844" i="31"/>
  <c r="K844" i="31" s="1"/>
  <c r="Z753" i="31"/>
  <c r="Y753" i="31"/>
  <c r="Z752" i="31"/>
  <c r="Y752" i="31"/>
  <c r="Z751" i="31"/>
  <c r="Y751" i="31"/>
  <c r="Z750" i="31"/>
  <c r="X750" i="31"/>
  <c r="Z749" i="31"/>
  <c r="Z744" i="31"/>
  <c r="K744" i="31" s="1"/>
  <c r="X744" i="31"/>
  <c r="Z743" i="31"/>
  <c r="K743" i="31" s="1"/>
  <c r="Z742" i="31"/>
  <c r="K742" i="31" s="1"/>
  <c r="Y742" i="31"/>
  <c r="Z741" i="31"/>
  <c r="K741" i="31" s="1"/>
  <c r="Y741" i="31"/>
  <c r="Z740" i="31"/>
  <c r="K740" i="31" s="1"/>
  <c r="Z739" i="31"/>
  <c r="K739" i="31" s="1"/>
  <c r="X739" i="31"/>
  <c r="Z738" i="31"/>
  <c r="K738" i="31" s="1"/>
  <c r="Z737" i="31"/>
  <c r="K737" i="31" s="1"/>
  <c r="X737" i="31"/>
  <c r="Z736" i="31"/>
  <c r="Y736" i="31"/>
  <c r="K736" i="31" s="1"/>
  <c r="Z735" i="31"/>
  <c r="Z734" i="31"/>
  <c r="X734" i="31"/>
  <c r="Z733" i="31"/>
  <c r="Y733" i="31"/>
  <c r="K733" i="31" s="1"/>
  <c r="Z732" i="31"/>
  <c r="Z731" i="31"/>
  <c r="X731" i="31"/>
  <c r="Z730" i="31"/>
  <c r="Y730" i="31"/>
  <c r="K730" i="31" s="1"/>
  <c r="Z729" i="31"/>
  <c r="Y729" i="31"/>
  <c r="K729" i="31" s="1"/>
  <c r="Z728" i="31"/>
  <c r="Y728" i="31"/>
  <c r="K728" i="31" s="1"/>
  <c r="Z727" i="31"/>
  <c r="Y727" i="31"/>
  <c r="K727" i="31" s="1"/>
  <c r="Z726" i="31"/>
  <c r="Z725" i="31"/>
  <c r="X725" i="31"/>
  <c r="Z724" i="31"/>
  <c r="Y724" i="31"/>
  <c r="K724" i="31" s="1"/>
  <c r="Z723" i="31"/>
  <c r="Y723" i="31"/>
  <c r="K723" i="31" s="1"/>
  <c r="Z722" i="31"/>
  <c r="Y722" i="31"/>
  <c r="K722" i="31" s="1"/>
  <c r="Z721" i="31"/>
  <c r="Z720" i="31"/>
  <c r="Y720" i="31"/>
  <c r="K720" i="31" s="1"/>
  <c r="Z719" i="31"/>
  <c r="Y719" i="31"/>
  <c r="K719" i="31" s="1"/>
  <c r="Z718" i="31"/>
  <c r="Z627" i="31"/>
  <c r="X627" i="31"/>
  <c r="Z626" i="31"/>
  <c r="Z625" i="31"/>
  <c r="Y625" i="31"/>
  <c r="Z501" i="31"/>
  <c r="Y501" i="31"/>
  <c r="Z496" i="31"/>
  <c r="Z495" i="31"/>
  <c r="Z494" i="31"/>
  <c r="Z493" i="31"/>
  <c r="Z492" i="31"/>
  <c r="Z491" i="31"/>
  <c r="Z490" i="31"/>
  <c r="Z489" i="31"/>
  <c r="Z488" i="31"/>
  <c r="Z487" i="31"/>
  <c r="Z486" i="31"/>
  <c r="Z485" i="31"/>
  <c r="Z484" i="31"/>
  <c r="Z483" i="31"/>
  <c r="Z482" i="31"/>
  <c r="Z481" i="31"/>
  <c r="Z480" i="31"/>
  <c r="Z479" i="31"/>
  <c r="Z478" i="31"/>
  <c r="Z477" i="31"/>
  <c r="Z476" i="31"/>
  <c r="Z475" i="31"/>
  <c r="Y475" i="31"/>
  <c r="Z474" i="31"/>
  <c r="Y474" i="31"/>
  <c r="K474" i="31" s="1"/>
  <c r="Z473" i="31"/>
  <c r="X473" i="31"/>
  <c r="Z472" i="31"/>
  <c r="Y472" i="31"/>
  <c r="K472" i="31" s="1"/>
  <c r="Z471" i="31"/>
  <c r="Y471" i="31"/>
  <c r="K471" i="31" s="1"/>
  <c r="Z470" i="31"/>
  <c r="Y470" i="31"/>
  <c r="K470" i="31" s="1"/>
  <c r="Z469" i="31"/>
  <c r="Y469" i="31"/>
  <c r="K469" i="31" s="1"/>
  <c r="Z378" i="31"/>
  <c r="Y378" i="31"/>
  <c r="Z377" i="31"/>
  <c r="Z372" i="31"/>
  <c r="Z371" i="31"/>
  <c r="Z370" i="31"/>
  <c r="Z369" i="31"/>
  <c r="Z368" i="31"/>
  <c r="Z367" i="31"/>
  <c r="Z366" i="31"/>
  <c r="Z365" i="31"/>
  <c r="Z364" i="31"/>
  <c r="Z363" i="31"/>
  <c r="Z362" i="31"/>
  <c r="Z361" i="31"/>
  <c r="Z360" i="31"/>
  <c r="Z359" i="31"/>
  <c r="Z358" i="31"/>
  <c r="Z357" i="31"/>
  <c r="Z356" i="31"/>
  <c r="Z355" i="31"/>
  <c r="Z354" i="31"/>
  <c r="Z353" i="31"/>
  <c r="Z352" i="31"/>
  <c r="X352" i="31"/>
  <c r="Z351" i="31"/>
  <c r="X351" i="31"/>
  <c r="Z350" i="31"/>
  <c r="Y350" i="31"/>
  <c r="K350" i="31" s="1"/>
  <c r="Z349" i="31"/>
  <c r="X349" i="31"/>
  <c r="Z348" i="31"/>
  <c r="X348" i="31"/>
  <c r="Z347" i="31"/>
  <c r="Z346" i="31"/>
  <c r="Y346" i="31"/>
  <c r="K346" i="31" s="1"/>
  <c r="Z255" i="31"/>
  <c r="Y255" i="31"/>
  <c r="Z254" i="31"/>
  <c r="Z253" i="31"/>
  <c r="Y253" i="31"/>
  <c r="Z248" i="31"/>
  <c r="Y248" i="31"/>
  <c r="K248" i="31" s="1"/>
  <c r="Z247" i="31"/>
  <c r="X247" i="31"/>
  <c r="Z246" i="31"/>
  <c r="Y246" i="31"/>
  <c r="K246" i="31" s="1"/>
  <c r="Z245" i="31"/>
  <c r="Y245" i="31"/>
  <c r="K245" i="31" s="1"/>
  <c r="Z244" i="31"/>
  <c r="Z243" i="31"/>
  <c r="X243" i="31"/>
  <c r="Z242" i="31"/>
  <c r="X242" i="31"/>
  <c r="Z241" i="31"/>
  <c r="Y241" i="31"/>
  <c r="K241" i="31" s="1"/>
  <c r="Z240" i="31"/>
  <c r="Z239" i="31"/>
  <c r="X239" i="31"/>
  <c r="Z238" i="31"/>
  <c r="X238" i="31"/>
  <c r="Z237" i="31"/>
  <c r="Y237" i="31"/>
  <c r="K237" i="31" s="1"/>
  <c r="Z236" i="31"/>
  <c r="Z235" i="31"/>
  <c r="X235" i="31"/>
  <c r="Z234" i="31"/>
  <c r="X234" i="31"/>
  <c r="Z233" i="31"/>
  <c r="Y233" i="31"/>
  <c r="K233" i="31" s="1"/>
  <c r="Z232" i="31"/>
  <c r="Y232" i="31"/>
  <c r="K232" i="31" s="1"/>
  <c r="Z231" i="31"/>
  <c r="X231" i="31"/>
  <c r="Z230" i="31"/>
  <c r="X230" i="31"/>
  <c r="Z229" i="31"/>
  <c r="Y229" i="31"/>
  <c r="K229" i="31" s="1"/>
  <c r="Z228" i="31"/>
  <c r="Y228" i="31"/>
  <c r="K228" i="31" s="1"/>
  <c r="Z227" i="31"/>
  <c r="Z226" i="31"/>
  <c r="Y226" i="31"/>
  <c r="K226" i="31" s="1"/>
  <c r="Z225" i="31"/>
  <c r="X225" i="31"/>
  <c r="Z224" i="31"/>
  <c r="Y224" i="31"/>
  <c r="K224" i="31" s="1"/>
  <c r="Z223" i="31"/>
  <c r="Y223" i="31"/>
  <c r="K223" i="31" s="1"/>
  <c r="Z132" i="31"/>
  <c r="X132" i="31"/>
  <c r="Z131" i="31"/>
  <c r="Y131" i="31"/>
  <c r="Z130" i="31"/>
  <c r="Y130" i="31"/>
  <c r="Z129" i="31"/>
  <c r="Z124" i="31"/>
  <c r="Z123" i="31"/>
  <c r="Z122" i="31"/>
  <c r="Z121" i="31"/>
  <c r="Z120" i="31"/>
  <c r="Z119" i="31"/>
  <c r="Z118" i="31"/>
  <c r="Z117" i="31"/>
  <c r="Z116" i="31"/>
  <c r="Z115" i="31"/>
  <c r="Z114" i="31"/>
  <c r="Z113" i="31"/>
  <c r="Z112" i="31"/>
  <c r="Z111" i="31"/>
  <c r="Z110" i="31"/>
  <c r="Z109" i="31"/>
  <c r="Z108" i="31"/>
  <c r="Z107" i="31"/>
  <c r="Z106" i="31"/>
  <c r="Z15" i="31"/>
  <c r="Z14" i="31"/>
  <c r="C14" i="31"/>
  <c r="D47" i="28" s="1"/>
  <c r="Z13" i="31"/>
  <c r="C13" i="31"/>
  <c r="D46" i="28" s="1"/>
  <c r="Z12" i="31"/>
  <c r="C12" i="31"/>
  <c r="D45" i="28" s="1"/>
  <c r="Z11" i="31"/>
  <c r="C11" i="31"/>
  <c r="D44" i="28" s="1"/>
  <c r="Z10" i="31"/>
  <c r="C10" i="31"/>
  <c r="D43" i="28" s="1"/>
  <c r="Z9" i="31"/>
  <c r="C9" i="31"/>
  <c r="D42" i="28" s="1"/>
  <c r="Z8" i="31"/>
  <c r="C8" i="31"/>
  <c r="D41" i="28" s="1"/>
  <c r="Z7" i="31"/>
  <c r="C7" i="31"/>
  <c r="D40" i="28" s="1"/>
  <c r="Z6" i="31"/>
  <c r="C6" i="31"/>
  <c r="D39" i="28" s="1"/>
  <c r="Z5" i="31"/>
  <c r="C5" i="31"/>
  <c r="D38" i="28" s="1"/>
  <c r="Z1121" i="30"/>
  <c r="Y1121" i="30"/>
  <c r="Z997" i="30"/>
  <c r="Y997" i="30"/>
  <c r="Z874" i="30"/>
  <c r="Z873" i="30"/>
  <c r="Z750" i="30"/>
  <c r="Z749" i="30"/>
  <c r="Y749" i="30"/>
  <c r="Z626" i="30"/>
  <c r="Z625" i="30"/>
  <c r="Z502" i="30"/>
  <c r="Z501" i="30"/>
  <c r="Z378" i="30"/>
  <c r="Z377" i="30"/>
  <c r="Z254" i="30"/>
  <c r="Y254" i="30"/>
  <c r="Z253" i="30"/>
  <c r="Z130" i="30"/>
  <c r="Z129" i="30"/>
  <c r="X129" i="30"/>
  <c r="C14" i="30"/>
  <c r="I33" i="28" s="1"/>
  <c r="C13" i="30"/>
  <c r="I32" i="28" s="1"/>
  <c r="C12" i="30"/>
  <c r="I31" i="28" s="1"/>
  <c r="C11" i="30"/>
  <c r="I30" i="28" s="1"/>
  <c r="C10" i="30"/>
  <c r="I29" i="28" s="1"/>
  <c r="C9" i="30"/>
  <c r="I28" i="28" s="1"/>
  <c r="C8" i="30"/>
  <c r="I27" i="28" s="1"/>
  <c r="C7" i="30"/>
  <c r="I26" i="28" s="1"/>
  <c r="Z6" i="30"/>
  <c r="C6" i="30"/>
  <c r="I25" i="28" s="1"/>
  <c r="Z5" i="30"/>
  <c r="C5" i="30"/>
  <c r="I24" i="28" s="1"/>
  <c r="Z1121" i="29"/>
  <c r="Z997" i="29"/>
  <c r="Z874" i="29"/>
  <c r="Z873" i="29"/>
  <c r="Z750" i="29"/>
  <c r="Z749" i="29"/>
  <c r="Z626" i="29"/>
  <c r="Z625" i="29"/>
  <c r="Z502" i="29"/>
  <c r="Z501" i="29"/>
  <c r="Z378" i="29"/>
  <c r="Z377" i="29"/>
  <c r="Z254" i="29"/>
  <c r="Z253" i="29"/>
  <c r="Z130" i="29"/>
  <c r="Z129" i="29"/>
  <c r="C14" i="29"/>
  <c r="D33" i="28" s="1"/>
  <c r="C13" i="29"/>
  <c r="D32" i="28" s="1"/>
  <c r="C12" i="29"/>
  <c r="D31" i="28" s="1"/>
  <c r="C11" i="29"/>
  <c r="D30" i="28" s="1"/>
  <c r="C10" i="29"/>
  <c r="D29" i="28" s="1"/>
  <c r="C9" i="29"/>
  <c r="D28" i="28" s="1"/>
  <c r="C8" i="29"/>
  <c r="D27" i="28" s="1"/>
  <c r="C7" i="29"/>
  <c r="D26" i="28" s="1"/>
  <c r="Z6" i="29"/>
  <c r="C6" i="29"/>
  <c r="D25" i="28" s="1"/>
  <c r="Z5" i="29"/>
  <c r="C5" i="29"/>
  <c r="D24" i="28" s="1"/>
  <c r="E27" i="27"/>
  <c r="K27" i="27"/>
  <c r="J476" i="34" l="1"/>
  <c r="J229" i="34"/>
  <c r="J849" i="34"/>
  <c r="J725" i="34"/>
  <c r="J352" i="34"/>
  <c r="K883" i="34"/>
  <c r="K634" i="34"/>
  <c r="J973" i="34"/>
  <c r="O17" i="34"/>
  <c r="K603" i="34"/>
  <c r="J603" i="34"/>
  <c r="Y603" i="34"/>
  <c r="X603" i="34"/>
  <c r="P603" i="34"/>
  <c r="I603" i="34" s="1"/>
  <c r="O604" i="34"/>
  <c r="K882" i="31"/>
  <c r="O353" i="31"/>
  <c r="Y353" i="31" s="1"/>
  <c r="J352" i="31"/>
  <c r="K475" i="31"/>
  <c r="J475" i="31"/>
  <c r="K511" i="31"/>
  <c r="K760" i="31"/>
  <c r="K634" i="31"/>
  <c r="K386" i="30"/>
  <c r="Y12" i="30"/>
  <c r="O13" i="30"/>
  <c r="X12" i="30"/>
  <c r="K12" i="30" s="1"/>
  <c r="P12" i="30"/>
  <c r="I12" i="30" s="1"/>
  <c r="Y386" i="29"/>
  <c r="X386" i="29"/>
  <c r="K386" i="29"/>
  <c r="P386" i="29"/>
  <c r="I386" i="29" s="1"/>
  <c r="Y510" i="29"/>
  <c r="X510" i="29"/>
  <c r="K510" i="29"/>
  <c r="P510" i="29"/>
  <c r="I510" i="29" s="1"/>
  <c r="Y634" i="29"/>
  <c r="X634" i="29"/>
  <c r="K634" i="29"/>
  <c r="P634" i="29"/>
  <c r="I634" i="29" s="1"/>
  <c r="Y758" i="29"/>
  <c r="X758" i="29"/>
  <c r="K758" i="29" s="1"/>
  <c r="P758" i="29"/>
  <c r="I758" i="29" s="1"/>
  <c r="Y882" i="29"/>
  <c r="X882" i="29"/>
  <c r="K882" i="29"/>
  <c r="P882" i="29"/>
  <c r="I882" i="29" s="1"/>
  <c r="Y15" i="29"/>
  <c r="X15" i="29"/>
  <c r="O16" i="29"/>
  <c r="P15" i="29"/>
  <c r="I15" i="29" s="1"/>
  <c r="K15" i="29"/>
  <c r="Y262" i="29"/>
  <c r="X262" i="29"/>
  <c r="K262" i="29" s="1"/>
  <c r="O263" i="29"/>
  <c r="P262" i="29"/>
  <c r="I262" i="29" s="1"/>
  <c r="O141" i="29"/>
  <c r="Y140" i="29"/>
  <c r="X140" i="29"/>
  <c r="K140" i="29"/>
  <c r="P140" i="29"/>
  <c r="I140" i="29" s="1"/>
  <c r="O388" i="24"/>
  <c r="Y387" i="24"/>
  <c r="X387" i="24"/>
  <c r="K387" i="24"/>
  <c r="P387" i="24"/>
  <c r="I387" i="24" s="1"/>
  <c r="O512" i="24"/>
  <c r="X511" i="24"/>
  <c r="K511" i="24" s="1"/>
  <c r="Y511" i="24"/>
  <c r="P511" i="24"/>
  <c r="I511" i="24" s="1"/>
  <c r="O760" i="24"/>
  <c r="X759" i="24"/>
  <c r="Y759" i="24"/>
  <c r="K759" i="24"/>
  <c r="P759" i="24"/>
  <c r="I759" i="24" s="1"/>
  <c r="O17" i="24"/>
  <c r="Y16" i="24"/>
  <c r="X16" i="24"/>
  <c r="K16" i="24" s="1"/>
  <c r="P16" i="24"/>
  <c r="I16" i="24" s="1"/>
  <c r="O636" i="24"/>
  <c r="X635" i="24"/>
  <c r="K635" i="24" s="1"/>
  <c r="Y635" i="24"/>
  <c r="P635" i="24"/>
  <c r="I635" i="24" s="1"/>
  <c r="O264" i="24"/>
  <c r="Y263" i="24"/>
  <c r="X263" i="24"/>
  <c r="K263" i="24"/>
  <c r="P263" i="24"/>
  <c r="I263" i="24" s="1"/>
  <c r="O884" i="24"/>
  <c r="X883" i="24"/>
  <c r="Y883" i="24"/>
  <c r="K883" i="24"/>
  <c r="P883" i="24"/>
  <c r="I883" i="24" s="1"/>
  <c r="O140" i="24"/>
  <c r="Y139" i="24"/>
  <c r="X139" i="24"/>
  <c r="K139" i="24"/>
  <c r="P139" i="24"/>
  <c r="I139" i="24" s="1"/>
  <c r="O884" i="11"/>
  <c r="Y883" i="11"/>
  <c r="K883" i="11"/>
  <c r="X883" i="11"/>
  <c r="P883" i="11"/>
  <c r="I883" i="11" s="1"/>
  <c r="O760" i="11"/>
  <c r="K759" i="11"/>
  <c r="Y759" i="11"/>
  <c r="X759" i="11"/>
  <c r="P759" i="11"/>
  <c r="I759" i="11" s="1"/>
  <c r="O636" i="11"/>
  <c r="K635" i="11"/>
  <c r="Y635" i="11"/>
  <c r="X635" i="11"/>
  <c r="P635" i="11"/>
  <c r="I635" i="11" s="1"/>
  <c r="O513" i="11"/>
  <c r="Y512" i="11"/>
  <c r="X512" i="11"/>
  <c r="K512" i="11" s="1"/>
  <c r="O389" i="11"/>
  <c r="Y388" i="11"/>
  <c r="X388" i="11"/>
  <c r="K388" i="11" s="1"/>
  <c r="O19" i="11"/>
  <c r="P19" i="11" s="1"/>
  <c r="Y18" i="11"/>
  <c r="X18" i="11"/>
  <c r="O883" i="29"/>
  <c r="J26" i="11"/>
  <c r="O883" i="30"/>
  <c r="X882" i="30"/>
  <c r="K882" i="30" s="1"/>
  <c r="P882" i="30"/>
  <c r="I882" i="30" s="1"/>
  <c r="Y882" i="30"/>
  <c r="P758" i="30"/>
  <c r="I758" i="30" s="1"/>
  <c r="O759" i="30"/>
  <c r="X758" i="30"/>
  <c r="K758" i="30" s="1"/>
  <c r="Y758" i="30"/>
  <c r="P634" i="30"/>
  <c r="I634" i="30" s="1"/>
  <c r="O635" i="30"/>
  <c r="X634" i="30"/>
  <c r="K634" i="30" s="1"/>
  <c r="Y634" i="30"/>
  <c r="P510" i="30"/>
  <c r="I510" i="30" s="1"/>
  <c r="Y510" i="30"/>
  <c r="X510" i="30"/>
  <c r="K510" i="30" s="1"/>
  <c r="O511" i="30"/>
  <c r="P386" i="30"/>
  <c r="I386" i="30" s="1"/>
  <c r="Y386" i="30"/>
  <c r="O387" i="30"/>
  <c r="X386" i="30"/>
  <c r="P262" i="30"/>
  <c r="I262" i="30" s="1"/>
  <c r="Y262" i="30"/>
  <c r="X262" i="30"/>
  <c r="K262" i="30" s="1"/>
  <c r="O263" i="30"/>
  <c r="P138" i="30"/>
  <c r="I138" i="30" s="1"/>
  <c r="Y138" i="30"/>
  <c r="O139" i="30"/>
  <c r="X138" i="30"/>
  <c r="K138" i="30" s="1"/>
  <c r="O759" i="29"/>
  <c r="O635" i="29"/>
  <c r="O511" i="29"/>
  <c r="O387" i="29"/>
  <c r="Y883" i="34"/>
  <c r="P883" i="34"/>
  <c r="I883" i="34" s="1"/>
  <c r="O884" i="34"/>
  <c r="X883" i="34"/>
  <c r="Y758" i="34"/>
  <c r="P758" i="34"/>
  <c r="I758" i="34" s="1"/>
  <c r="X758" i="34"/>
  <c r="K758" i="34" s="1"/>
  <c r="O759" i="34"/>
  <c r="Y634" i="34"/>
  <c r="P634" i="34"/>
  <c r="I634" i="34" s="1"/>
  <c r="O635" i="34"/>
  <c r="X634" i="34"/>
  <c r="O514" i="34"/>
  <c r="X513" i="34"/>
  <c r="K513" i="34" s="1"/>
  <c r="Y513" i="34"/>
  <c r="P513" i="34"/>
  <c r="I513" i="34" s="1"/>
  <c r="Y387" i="34"/>
  <c r="O388" i="34"/>
  <c r="X387" i="34"/>
  <c r="K387" i="34" s="1"/>
  <c r="P387" i="34"/>
  <c r="I387" i="34" s="1"/>
  <c r="O264" i="34"/>
  <c r="X263" i="34"/>
  <c r="K263" i="34" s="1"/>
  <c r="P263" i="34"/>
  <c r="I263" i="34" s="1"/>
  <c r="Y263" i="34"/>
  <c r="O142" i="34"/>
  <c r="X141" i="34"/>
  <c r="K141" i="34" s="1"/>
  <c r="Y141" i="34"/>
  <c r="P141" i="34"/>
  <c r="I141" i="34" s="1"/>
  <c r="Y17" i="34"/>
  <c r="X17" i="34"/>
  <c r="P17" i="34"/>
  <c r="I17" i="34" s="1"/>
  <c r="Y882" i="31"/>
  <c r="P882" i="31"/>
  <c r="I882" i="31" s="1"/>
  <c r="O883" i="31"/>
  <c r="X882" i="31"/>
  <c r="Y760" i="31"/>
  <c r="O761" i="31"/>
  <c r="X760" i="31"/>
  <c r="P760" i="31"/>
  <c r="I760" i="31" s="1"/>
  <c r="Y634" i="31"/>
  <c r="O635" i="31"/>
  <c r="X634" i="31"/>
  <c r="P634" i="31"/>
  <c r="I634" i="31" s="1"/>
  <c r="O512" i="31"/>
  <c r="X511" i="31"/>
  <c r="P511" i="31"/>
  <c r="I511" i="31" s="1"/>
  <c r="Y511" i="31"/>
  <c r="O476" i="31"/>
  <c r="Y385" i="31"/>
  <c r="O386" i="31"/>
  <c r="X385" i="31"/>
  <c r="K385" i="31" s="1"/>
  <c r="P385" i="31"/>
  <c r="I385" i="31" s="1"/>
  <c r="X262" i="31"/>
  <c r="K262" i="31" s="1"/>
  <c r="P262" i="31"/>
  <c r="I262" i="31" s="1"/>
  <c r="Y262" i="31"/>
  <c r="O263" i="31"/>
  <c r="O140" i="31"/>
  <c r="X139" i="31"/>
  <c r="K139" i="31" s="1"/>
  <c r="Y139" i="31"/>
  <c r="P139" i="31"/>
  <c r="I139" i="31" s="1"/>
  <c r="O23" i="31"/>
  <c r="P22" i="31"/>
  <c r="I22" i="31" s="1"/>
  <c r="X22" i="31"/>
  <c r="K22" i="31" s="1"/>
  <c r="Y22" i="31"/>
  <c r="Y476" i="34"/>
  <c r="K476" i="34" s="1"/>
  <c r="X476" i="34"/>
  <c r="O477" i="34"/>
  <c r="P476" i="34"/>
  <c r="I476" i="34" s="1"/>
  <c r="O230" i="34"/>
  <c r="Y229" i="34"/>
  <c r="K229" i="34" s="1"/>
  <c r="X229" i="34"/>
  <c r="P229" i="34"/>
  <c r="I229" i="34" s="1"/>
  <c r="Y352" i="34"/>
  <c r="K352" i="34" s="1"/>
  <c r="P352" i="34"/>
  <c r="I352" i="34" s="1"/>
  <c r="X352" i="34"/>
  <c r="O353" i="34"/>
  <c r="X973" i="34"/>
  <c r="O974" i="34"/>
  <c r="Y973" i="34"/>
  <c r="K973" i="34" s="1"/>
  <c r="P973" i="34"/>
  <c r="I973" i="34" s="1"/>
  <c r="Y725" i="34"/>
  <c r="K725" i="34" s="1"/>
  <c r="X725" i="34"/>
  <c r="O726" i="34"/>
  <c r="P725" i="34"/>
  <c r="I725" i="34" s="1"/>
  <c r="Y849" i="34"/>
  <c r="K849" i="34" s="1"/>
  <c r="X849" i="34"/>
  <c r="O850" i="34"/>
  <c r="P849" i="34"/>
  <c r="I849" i="34" s="1"/>
  <c r="Y16" i="34"/>
  <c r="X16" i="34"/>
  <c r="K16" i="34" s="1"/>
  <c r="P16" i="34"/>
  <c r="I16" i="34" s="1"/>
  <c r="Y106" i="31"/>
  <c r="K106" i="31" s="1"/>
  <c r="Y110" i="31"/>
  <c r="K110" i="31" s="1"/>
  <c r="J110" i="31"/>
  <c r="Y114" i="31"/>
  <c r="K114" i="31" s="1"/>
  <c r="J114" i="31"/>
  <c r="X118" i="31"/>
  <c r="J118" i="31"/>
  <c r="Y122" i="31"/>
  <c r="K122" i="31" s="1"/>
  <c r="J122" i="31"/>
  <c r="Y15" i="31"/>
  <c r="J113" i="31"/>
  <c r="J117" i="31"/>
  <c r="Y121" i="31"/>
  <c r="K121" i="31" s="1"/>
  <c r="J121" i="31"/>
  <c r="Y5" i="31"/>
  <c r="X6" i="31"/>
  <c r="X7" i="31"/>
  <c r="Y8" i="31"/>
  <c r="X9" i="31"/>
  <c r="X10" i="31"/>
  <c r="Y11" i="31"/>
  <c r="Y12" i="31"/>
  <c r="Y13" i="31"/>
  <c r="Y14" i="31"/>
  <c r="Y112" i="31"/>
  <c r="K112" i="31" s="1"/>
  <c r="J112" i="31"/>
  <c r="J116" i="31"/>
  <c r="X120" i="31"/>
  <c r="J120" i="31"/>
  <c r="Y124" i="31"/>
  <c r="K124" i="31"/>
  <c r="J124" i="31"/>
  <c r="X111" i="31"/>
  <c r="J111" i="31"/>
  <c r="X115" i="31"/>
  <c r="J115" i="31"/>
  <c r="Y119" i="31"/>
  <c r="K119" i="31" s="1"/>
  <c r="J119" i="31"/>
  <c r="X123" i="31"/>
  <c r="K123" i="31"/>
  <c r="J123" i="31"/>
  <c r="Y352" i="31"/>
  <c r="K352" i="31" s="1"/>
  <c r="Y118" i="31"/>
  <c r="K118" i="31" s="1"/>
  <c r="Y976" i="31"/>
  <c r="K976" i="31" s="1"/>
  <c r="X475" i="31"/>
  <c r="X858" i="31"/>
  <c r="Y225" i="31"/>
  <c r="K225" i="31" s="1"/>
  <c r="Y473" i="31"/>
  <c r="K473" i="31" s="1"/>
  <c r="Y971" i="31"/>
  <c r="K971" i="31" s="1"/>
  <c r="Y984" i="31"/>
  <c r="K984" i="31" s="1"/>
  <c r="X470" i="31"/>
  <c r="Y968" i="31"/>
  <c r="K968" i="31" s="1"/>
  <c r="Y230" i="31"/>
  <c r="K230" i="31" s="1"/>
  <c r="X719" i="31"/>
  <c r="X112" i="31"/>
  <c r="Y123" i="31"/>
  <c r="X229" i="31"/>
  <c r="X248" i="31"/>
  <c r="X850" i="31"/>
  <c r="Y966" i="31"/>
  <c r="K966" i="31" s="1"/>
  <c r="X15" i="31"/>
  <c r="J9" i="31"/>
  <c r="X232" i="31"/>
  <c r="X474" i="31"/>
  <c r="X114" i="31"/>
  <c r="Y132" i="31"/>
  <c r="J12" i="31"/>
  <c r="Y6" i="31"/>
  <c r="J109" i="31"/>
  <c r="Y243" i="31"/>
  <c r="K243" i="31" s="1"/>
  <c r="X727" i="31"/>
  <c r="Y866" i="31"/>
  <c r="X868" i="31"/>
  <c r="Y988" i="31"/>
  <c r="X8" i="31"/>
  <c r="J11" i="31"/>
  <c r="X14" i="31"/>
  <c r="X106" i="31"/>
  <c r="X110" i="31"/>
  <c r="X131" i="31"/>
  <c r="X350" i="31"/>
  <c r="X625" i="31"/>
  <c r="Y627" i="31"/>
  <c r="X854" i="31"/>
  <c r="Y874" i="31"/>
  <c r="Y980" i="31"/>
  <c r="K980" i="31" s="1"/>
  <c r="Y242" i="31"/>
  <c r="K242" i="31" s="1"/>
  <c r="X974" i="31"/>
  <c r="Y1121" i="31"/>
  <c r="Y111" i="31"/>
  <c r="K111" i="31" s="1"/>
  <c r="Y845" i="31"/>
  <c r="K845" i="31" s="1"/>
  <c r="X729" i="31"/>
  <c r="X228" i="31"/>
  <c r="Y231" i="31"/>
  <c r="K231" i="31" s="1"/>
  <c r="Y234" i="31"/>
  <c r="K234" i="31" s="1"/>
  <c r="Y235" i="31"/>
  <c r="K235" i="31" s="1"/>
  <c r="Y348" i="31"/>
  <c r="K348" i="31" s="1"/>
  <c r="Y862" i="31"/>
  <c r="X986" i="31"/>
  <c r="Y737" i="31"/>
  <c r="X5" i="31"/>
  <c r="Y239" i="31"/>
  <c r="K239" i="31" s="1"/>
  <c r="Y982" i="31"/>
  <c r="K982" i="31" s="1"/>
  <c r="Y238" i="31"/>
  <c r="K238" i="31" s="1"/>
  <c r="Y860" i="31"/>
  <c r="K860" i="31" s="1"/>
  <c r="Y977" i="31"/>
  <c r="K977" i="31" s="1"/>
  <c r="X753" i="31"/>
  <c r="Y997" i="31"/>
  <c r="Y120" i="31"/>
  <c r="K120" i="31" s="1"/>
  <c r="Y744" i="31"/>
  <c r="Y989" i="31"/>
  <c r="X728" i="31"/>
  <c r="X254" i="30"/>
  <c r="X997" i="30"/>
  <c r="X1121" i="30"/>
  <c r="Y377" i="30"/>
  <c r="X377" i="30"/>
  <c r="X130" i="30"/>
  <c r="Y130" i="30"/>
  <c r="Y502" i="30"/>
  <c r="X502" i="30"/>
  <c r="X749" i="30"/>
  <c r="Y254" i="31"/>
  <c r="X254" i="31"/>
  <c r="Y129" i="30"/>
  <c r="X378" i="30"/>
  <c r="Y378" i="30"/>
  <c r="J7" i="31"/>
  <c r="Y750" i="30"/>
  <c r="X750" i="30"/>
  <c r="Y240" i="31"/>
  <c r="K240" i="31" s="1"/>
  <c r="X240" i="31"/>
  <c r="Y9" i="31"/>
  <c r="X119" i="31"/>
  <c r="J8" i="31"/>
  <c r="Y113" i="31"/>
  <c r="K113" i="31" s="1"/>
  <c r="X113" i="31"/>
  <c r="Y129" i="31"/>
  <c r="X129" i="31"/>
  <c r="X874" i="30"/>
  <c r="Y874" i="30"/>
  <c r="J10" i="31"/>
  <c r="X107" i="31"/>
  <c r="Y107" i="31"/>
  <c r="X378" i="31"/>
  <c r="Y739" i="31"/>
  <c r="X751" i="31"/>
  <c r="Y864" i="31"/>
  <c r="X873" i="31"/>
  <c r="X970" i="31"/>
  <c r="X992" i="31"/>
  <c r="Y7" i="31"/>
  <c r="Y10" i="31"/>
  <c r="X11" i="31"/>
  <c r="X12" i="31"/>
  <c r="X13" i="31"/>
  <c r="K13" i="31" s="1"/>
  <c r="J14" i="31"/>
  <c r="X122" i="31"/>
  <c r="X237" i="31"/>
  <c r="X245" i="31"/>
  <c r="X471" i="31"/>
  <c r="X720" i="31"/>
  <c r="X724" i="31"/>
  <c r="X730" i="31"/>
  <c r="X742" i="31"/>
  <c r="X844" i="31"/>
  <c r="P847" i="31"/>
  <c r="I847" i="31" s="1"/>
  <c r="X848" i="31"/>
  <c r="X857" i="31"/>
  <c r="Y863" i="31"/>
  <c r="X990" i="31"/>
  <c r="X130" i="31"/>
  <c r="X224" i="31"/>
  <c r="Y247" i="31"/>
  <c r="K247" i="31" s="1"/>
  <c r="Y351" i="31"/>
  <c r="K351" i="31" s="1"/>
  <c r="X469" i="31"/>
  <c r="X723" i="31"/>
  <c r="X733" i="31"/>
  <c r="X741" i="31"/>
  <c r="X752" i="31"/>
  <c r="X851" i="31"/>
  <c r="X853" i="31"/>
  <c r="X855" i="31"/>
  <c r="X972" i="31"/>
  <c r="X981" i="31"/>
  <c r="Y115" i="31"/>
  <c r="K115" i="31" s="1"/>
  <c r="X255" i="31"/>
  <c r="X736" i="31"/>
  <c r="Y847" i="31"/>
  <c r="K847" i="31" s="1"/>
  <c r="X856" i="31"/>
  <c r="X865" i="31"/>
  <c r="Y244" i="31"/>
  <c r="K244" i="31" s="1"/>
  <c r="X244" i="31"/>
  <c r="X859" i="31"/>
  <c r="Y859" i="31"/>
  <c r="K859" i="31" s="1"/>
  <c r="Y227" i="31"/>
  <c r="K227" i="31" s="1"/>
  <c r="X227" i="31"/>
  <c r="Y108" i="31"/>
  <c r="X108" i="31"/>
  <c r="Y117" i="31"/>
  <c r="K117" i="31" s="1"/>
  <c r="X117" i="31"/>
  <c r="J107" i="31"/>
  <c r="X626" i="31"/>
  <c r="Y626" i="31"/>
  <c r="Y236" i="31"/>
  <c r="K236" i="31" s="1"/>
  <c r="X236" i="31"/>
  <c r="Y109" i="31"/>
  <c r="K109" i="31" s="1"/>
  <c r="X109" i="31"/>
  <c r="Y116" i="31"/>
  <c r="K116" i="31" s="1"/>
  <c r="X116" i="31"/>
  <c r="Y969" i="31"/>
  <c r="K969" i="31" s="1"/>
  <c r="X969" i="31"/>
  <c r="Y347" i="31"/>
  <c r="K347" i="31" s="1"/>
  <c r="X347" i="31"/>
  <c r="X377" i="31"/>
  <c r="Y377" i="31"/>
  <c r="Y718" i="31"/>
  <c r="K718" i="31" s="1"/>
  <c r="X718" i="31"/>
  <c r="Y975" i="31"/>
  <c r="K975" i="31" s="1"/>
  <c r="X975" i="31"/>
  <c r="X223" i="31"/>
  <c r="X472" i="31"/>
  <c r="Y749" i="31"/>
  <c r="X749" i="31"/>
  <c r="X121" i="31"/>
  <c r="X124" i="31"/>
  <c r="X233" i="31"/>
  <c r="X241" i="31"/>
  <c r="X246" i="31"/>
  <c r="X253" i="31"/>
  <c r="X346" i="31"/>
  <c r="Y349" i="31"/>
  <c r="K349" i="31" s="1"/>
  <c r="X476" i="31"/>
  <c r="Y846" i="31"/>
  <c r="K846" i="31" s="1"/>
  <c r="X846" i="31"/>
  <c r="Y973" i="31"/>
  <c r="K973" i="31" s="1"/>
  <c r="X973" i="31"/>
  <c r="Y740" i="31"/>
  <c r="X740" i="31"/>
  <c r="X226" i="31"/>
  <c r="Y861" i="31"/>
  <c r="X861" i="31"/>
  <c r="Y743" i="31"/>
  <c r="X743" i="31"/>
  <c r="Y849" i="31"/>
  <c r="K849" i="31" s="1"/>
  <c r="X849" i="31"/>
  <c r="Y978" i="31"/>
  <c r="K978" i="31" s="1"/>
  <c r="X978" i="31"/>
  <c r="Y732" i="31"/>
  <c r="K732" i="31" s="1"/>
  <c r="X732" i="31"/>
  <c r="Y735" i="31"/>
  <c r="K735" i="31" s="1"/>
  <c r="X735" i="31"/>
  <c r="Y738" i="31"/>
  <c r="X738" i="31"/>
  <c r="X967" i="31"/>
  <c r="Y967" i="31"/>
  <c r="K967" i="31" s="1"/>
  <c r="Y987" i="31"/>
  <c r="X987" i="31"/>
  <c r="Y721" i="31"/>
  <c r="K721" i="31" s="1"/>
  <c r="X721" i="31"/>
  <c r="Y725" i="31"/>
  <c r="K725" i="31" s="1"/>
  <c r="Y726" i="31"/>
  <c r="K726" i="31" s="1"/>
  <c r="X726" i="31"/>
  <c r="Y731" i="31"/>
  <c r="K731" i="31" s="1"/>
  <c r="Y734" i="31"/>
  <c r="K734" i="31" s="1"/>
  <c r="Y852" i="31"/>
  <c r="K852" i="31" s="1"/>
  <c r="X852" i="31"/>
  <c r="Y875" i="31"/>
  <c r="X875" i="31"/>
  <c r="X501" i="31"/>
  <c r="X722" i="31"/>
  <c r="Y750" i="31"/>
  <c r="Y991" i="31"/>
  <c r="X991" i="31"/>
  <c r="Y867" i="31"/>
  <c r="X867" i="31"/>
  <c r="Y985" i="31"/>
  <c r="Y979" i="31"/>
  <c r="K979" i="31" s="1"/>
  <c r="X979" i="31"/>
  <c r="Y983" i="31"/>
  <c r="K983" i="31" s="1"/>
  <c r="X983" i="31"/>
  <c r="Y6" i="30"/>
  <c r="X6" i="30"/>
  <c r="X501" i="30"/>
  <c r="Y501" i="30"/>
  <c r="Y253" i="30"/>
  <c r="X253" i="30"/>
  <c r="X873" i="30"/>
  <c r="Y873" i="30"/>
  <c r="X625" i="30"/>
  <c r="Y625" i="30"/>
  <c r="Y626" i="30"/>
  <c r="X626" i="30"/>
  <c r="K28" i="27"/>
  <c r="E28" i="27"/>
  <c r="J353" i="34" l="1"/>
  <c r="J726" i="34"/>
  <c r="J477" i="34"/>
  <c r="O18" i="34"/>
  <c r="Y18" i="34" s="1"/>
  <c r="K17" i="34"/>
  <c r="J850" i="34"/>
  <c r="K635" i="34"/>
  <c r="J604" i="34"/>
  <c r="X604" i="34"/>
  <c r="Y604" i="34"/>
  <c r="K604" i="34" s="1"/>
  <c r="P604" i="34"/>
  <c r="I604" i="34" s="1"/>
  <c r="O605" i="34"/>
  <c r="K388" i="34"/>
  <c r="J974" i="34"/>
  <c r="J230" i="34"/>
  <c r="K386" i="31"/>
  <c r="K883" i="31"/>
  <c r="J476" i="31"/>
  <c r="K476" i="31"/>
  <c r="O354" i="31"/>
  <c r="K353" i="31"/>
  <c r="J353" i="31"/>
  <c r="X353" i="31"/>
  <c r="K512" i="31"/>
  <c r="O14" i="30"/>
  <c r="X13" i="30"/>
  <c r="K13" i="30" s="1"/>
  <c r="P13" i="30"/>
  <c r="I13" i="30" s="1"/>
  <c r="Y13" i="30"/>
  <c r="Y759" i="29"/>
  <c r="X759" i="29"/>
  <c r="P759" i="29"/>
  <c r="I759" i="29" s="1"/>
  <c r="K759" i="29"/>
  <c r="Y883" i="29"/>
  <c r="X883" i="29"/>
  <c r="K883" i="29" s="1"/>
  <c r="P883" i="29"/>
  <c r="I883" i="29" s="1"/>
  <c r="Y387" i="29"/>
  <c r="X387" i="29"/>
  <c r="K387" i="29" s="1"/>
  <c r="P387" i="29"/>
  <c r="I387" i="29" s="1"/>
  <c r="O142" i="29"/>
  <c r="Y141" i="29"/>
  <c r="X141" i="29"/>
  <c r="K141" i="29"/>
  <c r="P141" i="29"/>
  <c r="I141" i="29" s="1"/>
  <c r="Y16" i="29"/>
  <c r="X16" i="29"/>
  <c r="O17" i="29"/>
  <c r="K16" i="29"/>
  <c r="P16" i="29"/>
  <c r="I16" i="29" s="1"/>
  <c r="Y511" i="29"/>
  <c r="X511" i="29"/>
  <c r="K511" i="29"/>
  <c r="P511" i="29"/>
  <c r="I511" i="29" s="1"/>
  <c r="Y635" i="29"/>
  <c r="X635" i="29"/>
  <c r="K635" i="29"/>
  <c r="P635" i="29"/>
  <c r="I635" i="29" s="1"/>
  <c r="Y263" i="29"/>
  <c r="X263" i="29"/>
  <c r="K263" i="29" s="1"/>
  <c r="O264" i="29"/>
  <c r="P263" i="29"/>
  <c r="I263" i="29" s="1"/>
  <c r="O265" i="24"/>
  <c r="Y264" i="24"/>
  <c r="X264" i="24"/>
  <c r="K264" i="24"/>
  <c r="P264" i="24"/>
  <c r="I264" i="24" s="1"/>
  <c r="O18" i="24"/>
  <c r="X17" i="24"/>
  <c r="Y17" i="24"/>
  <c r="K17" i="24"/>
  <c r="P17" i="24"/>
  <c r="I17" i="24" s="1"/>
  <c r="O513" i="24"/>
  <c r="Y512" i="24"/>
  <c r="X512" i="24"/>
  <c r="K512" i="24" s="1"/>
  <c r="P512" i="24"/>
  <c r="I512" i="24" s="1"/>
  <c r="O885" i="24"/>
  <c r="Y884" i="24"/>
  <c r="X884" i="24"/>
  <c r="K884" i="24" s="1"/>
  <c r="P884" i="24"/>
  <c r="I884" i="24" s="1"/>
  <c r="O141" i="24"/>
  <c r="Y140" i="24"/>
  <c r="X140" i="24"/>
  <c r="K140" i="24"/>
  <c r="P140" i="24"/>
  <c r="I140" i="24" s="1"/>
  <c r="O637" i="24"/>
  <c r="Y636" i="24"/>
  <c r="X636" i="24"/>
  <c r="K636" i="24"/>
  <c r="P636" i="24"/>
  <c r="I636" i="24" s="1"/>
  <c r="O761" i="24"/>
  <c r="Y760" i="24"/>
  <c r="X760" i="24"/>
  <c r="K760" i="24"/>
  <c r="P760" i="24"/>
  <c r="I760" i="24" s="1"/>
  <c r="O389" i="24"/>
  <c r="Y388" i="24"/>
  <c r="X388" i="24"/>
  <c r="K388" i="24" s="1"/>
  <c r="P388" i="24"/>
  <c r="I388" i="24" s="1"/>
  <c r="O885" i="11"/>
  <c r="K884" i="11"/>
  <c r="Y884" i="11"/>
  <c r="X884" i="11"/>
  <c r="P884" i="11"/>
  <c r="I884" i="11" s="1"/>
  <c r="O761" i="11"/>
  <c r="K760" i="11"/>
  <c r="Y760" i="11"/>
  <c r="X760" i="11"/>
  <c r="P760" i="11"/>
  <c r="I760" i="11" s="1"/>
  <c r="O637" i="11"/>
  <c r="K636" i="11"/>
  <c r="Y636" i="11"/>
  <c r="X636" i="11"/>
  <c r="P636" i="11"/>
  <c r="I636" i="11" s="1"/>
  <c r="O514" i="11"/>
  <c r="Y513" i="11"/>
  <c r="X513" i="11"/>
  <c r="K513" i="11" s="1"/>
  <c r="O390" i="11"/>
  <c r="X389" i="11"/>
  <c r="K389" i="11" s="1"/>
  <c r="Y389" i="11"/>
  <c r="O20" i="11"/>
  <c r="P20" i="11" s="1"/>
  <c r="Y19" i="11"/>
  <c r="X19" i="11"/>
  <c r="O884" i="29"/>
  <c r="J27" i="11"/>
  <c r="P883" i="30"/>
  <c r="I883" i="30" s="1"/>
  <c r="X883" i="30"/>
  <c r="K883" i="30" s="1"/>
  <c r="Y883" i="30"/>
  <c r="O884" i="30"/>
  <c r="O760" i="30"/>
  <c r="P759" i="30"/>
  <c r="I759" i="30" s="1"/>
  <c r="X759" i="30"/>
  <c r="K759" i="30" s="1"/>
  <c r="Y759" i="30"/>
  <c r="P635" i="30"/>
  <c r="I635" i="30" s="1"/>
  <c r="O636" i="30"/>
  <c r="Y635" i="30"/>
  <c r="X635" i="30"/>
  <c r="K635" i="30" s="1"/>
  <c r="P511" i="30"/>
  <c r="I511" i="30" s="1"/>
  <c r="O512" i="30"/>
  <c r="X511" i="30"/>
  <c r="K511" i="30" s="1"/>
  <c r="Y511" i="30"/>
  <c r="P387" i="30"/>
  <c r="I387" i="30" s="1"/>
  <c r="O388" i="30"/>
  <c r="Y387" i="30"/>
  <c r="X387" i="30"/>
  <c r="K387" i="30" s="1"/>
  <c r="P263" i="30"/>
  <c r="I263" i="30" s="1"/>
  <c r="O264" i="30"/>
  <c r="X263" i="30"/>
  <c r="K263" i="30" s="1"/>
  <c r="Y263" i="30"/>
  <c r="Y139" i="30"/>
  <c r="X139" i="30"/>
  <c r="K139" i="30" s="1"/>
  <c r="P139" i="30"/>
  <c r="I139" i="30" s="1"/>
  <c r="O140" i="30"/>
  <c r="O760" i="29"/>
  <c r="O636" i="29"/>
  <c r="O512" i="29"/>
  <c r="O388" i="29"/>
  <c r="Y884" i="34"/>
  <c r="P884" i="34"/>
  <c r="I884" i="34" s="1"/>
  <c r="O885" i="34"/>
  <c r="X884" i="34"/>
  <c r="K884" i="34" s="1"/>
  <c r="Y759" i="34"/>
  <c r="X759" i="34"/>
  <c r="K759" i="34" s="1"/>
  <c r="O760" i="34"/>
  <c r="P759" i="34"/>
  <c r="I759" i="34" s="1"/>
  <c r="Y635" i="34"/>
  <c r="X635" i="34"/>
  <c r="O636" i="34"/>
  <c r="P635" i="34"/>
  <c r="I635" i="34" s="1"/>
  <c r="O515" i="34"/>
  <c r="X514" i="34"/>
  <c r="K514" i="34" s="1"/>
  <c r="Y514" i="34"/>
  <c r="P514" i="34"/>
  <c r="I514" i="34" s="1"/>
  <c r="O389" i="34"/>
  <c r="X388" i="34"/>
  <c r="Y388" i="34"/>
  <c r="P388" i="34"/>
  <c r="I388" i="34" s="1"/>
  <c r="Y264" i="34"/>
  <c r="X264" i="34"/>
  <c r="K264" i="34" s="1"/>
  <c r="O265" i="34"/>
  <c r="P264" i="34"/>
  <c r="I264" i="34" s="1"/>
  <c r="O143" i="34"/>
  <c r="X142" i="34"/>
  <c r="K142" i="34" s="1"/>
  <c r="Y142" i="34"/>
  <c r="P142" i="34"/>
  <c r="I142" i="34" s="1"/>
  <c r="X18" i="34"/>
  <c r="P18" i="34"/>
  <c r="I18" i="34" s="1"/>
  <c r="P864" i="31"/>
  <c r="I864" i="31" s="1"/>
  <c r="Y883" i="31"/>
  <c r="O884" i="31"/>
  <c r="X883" i="31"/>
  <c r="P883" i="31"/>
  <c r="I883" i="31" s="1"/>
  <c r="O762" i="31"/>
  <c r="X761" i="31"/>
  <c r="K761" i="31" s="1"/>
  <c r="Y761" i="31"/>
  <c r="P761" i="31"/>
  <c r="I761" i="31" s="1"/>
  <c r="P984" i="31"/>
  <c r="I984" i="31" s="1"/>
  <c r="Y635" i="31"/>
  <c r="O636" i="31"/>
  <c r="X635" i="31"/>
  <c r="K635" i="31" s="1"/>
  <c r="P635" i="31"/>
  <c r="I635" i="31" s="1"/>
  <c r="P232" i="31"/>
  <c r="I232" i="31" s="1"/>
  <c r="P867" i="31"/>
  <c r="I867" i="31" s="1"/>
  <c r="P739" i="31"/>
  <c r="I739" i="31" s="1"/>
  <c r="Y512" i="31"/>
  <c r="X512" i="31"/>
  <c r="O513" i="31"/>
  <c r="P512" i="31"/>
  <c r="I512" i="31" s="1"/>
  <c r="O477" i="31"/>
  <c r="Y476" i="31"/>
  <c r="Y386" i="31"/>
  <c r="P386" i="31"/>
  <c r="I386" i="31" s="1"/>
  <c r="O387" i="31"/>
  <c r="X386" i="31"/>
  <c r="P240" i="31"/>
  <c r="I240" i="31" s="1"/>
  <c r="Y263" i="31"/>
  <c r="X263" i="31"/>
  <c r="K263" i="31" s="1"/>
  <c r="P263" i="31"/>
  <c r="I263" i="31" s="1"/>
  <c r="O264" i="31"/>
  <c r="Y140" i="31"/>
  <c r="X140" i="31"/>
  <c r="K140" i="31" s="1"/>
  <c r="P140" i="31"/>
  <c r="I140" i="31" s="1"/>
  <c r="O141" i="31"/>
  <c r="Y23" i="31"/>
  <c r="O24" i="31"/>
  <c r="X23" i="31"/>
  <c r="K23" i="31" s="1"/>
  <c r="P23" i="31"/>
  <c r="I23" i="31" s="1"/>
  <c r="P11" i="31"/>
  <c r="I11" i="31" s="1"/>
  <c r="P131" i="31"/>
  <c r="I131" i="31" s="1"/>
  <c r="P983" i="31"/>
  <c r="I983" i="31" s="1"/>
  <c r="P853" i="31"/>
  <c r="I853" i="31" s="1"/>
  <c r="P347" i="31"/>
  <c r="I347" i="31" s="1"/>
  <c r="O354" i="34"/>
  <c r="Y353" i="34"/>
  <c r="K353" i="34" s="1"/>
  <c r="X353" i="34"/>
  <c r="P353" i="34"/>
  <c r="I353" i="34" s="1"/>
  <c r="Y850" i="34"/>
  <c r="K850" i="34" s="1"/>
  <c r="O851" i="34"/>
  <c r="X850" i="34"/>
  <c r="P850" i="34"/>
  <c r="I850" i="34" s="1"/>
  <c r="Y726" i="34"/>
  <c r="K726" i="34" s="1"/>
  <c r="O727" i="34"/>
  <c r="X726" i="34"/>
  <c r="P726" i="34"/>
  <c r="I726" i="34" s="1"/>
  <c r="O478" i="34"/>
  <c r="Y477" i="34"/>
  <c r="K477" i="34" s="1"/>
  <c r="X477" i="34"/>
  <c r="P477" i="34"/>
  <c r="I477" i="34" s="1"/>
  <c r="X974" i="34"/>
  <c r="O975" i="34"/>
  <c r="Y974" i="34"/>
  <c r="K974" i="34" s="1"/>
  <c r="P974" i="34"/>
  <c r="I974" i="34" s="1"/>
  <c r="Y230" i="34"/>
  <c r="K230" i="34" s="1"/>
  <c r="X230" i="34"/>
  <c r="O231" i="34"/>
  <c r="P230" i="34"/>
  <c r="I230" i="34" s="1"/>
  <c r="P862" i="31"/>
  <c r="I862" i="31" s="1"/>
  <c r="P873" i="31"/>
  <c r="I873" i="31" s="1"/>
  <c r="P970" i="31"/>
  <c r="I970" i="31" s="1"/>
  <c r="P122" i="31"/>
  <c r="I122" i="31" s="1"/>
  <c r="K15" i="31"/>
  <c r="K10" i="31"/>
  <c r="J108" i="31"/>
  <c r="J15" i="31"/>
  <c r="K108" i="31"/>
  <c r="K14" i="31"/>
  <c r="J13" i="31"/>
  <c r="K12" i="31"/>
  <c r="K7" i="31"/>
  <c r="K8" i="31"/>
  <c r="K9" i="31"/>
  <c r="K107" i="31"/>
  <c r="K11" i="31"/>
  <c r="P245" i="31"/>
  <c r="I245" i="31" s="1"/>
  <c r="P244" i="31"/>
  <c r="I244" i="31" s="1"/>
  <c r="P119" i="31"/>
  <c r="I119" i="31" s="1"/>
  <c r="P6" i="31"/>
  <c r="P118" i="31"/>
  <c r="I118" i="31" s="1"/>
  <c r="P109" i="31"/>
  <c r="I109" i="31" s="1"/>
  <c r="P471" i="31"/>
  <c r="I471" i="31" s="1"/>
  <c r="P254" i="31"/>
  <c r="I254" i="31" s="1"/>
  <c r="P243" i="31"/>
  <c r="I243" i="31" s="1"/>
  <c r="P719" i="31"/>
  <c r="I719" i="31" s="1"/>
  <c r="P992" i="31"/>
  <c r="I992" i="31" s="1"/>
  <c r="P248" i="31"/>
  <c r="I248" i="31" s="1"/>
  <c r="P114" i="31"/>
  <c r="I114" i="31" s="1"/>
  <c r="P750" i="30"/>
  <c r="I750" i="30" s="1"/>
  <c r="P237" i="31"/>
  <c r="I237" i="31" s="1"/>
  <c r="P971" i="31"/>
  <c r="I971" i="31" s="1"/>
  <c r="P751" i="31"/>
  <c r="I751" i="31" s="1"/>
  <c r="P729" i="31"/>
  <c r="I729" i="31" s="1"/>
  <c r="P969" i="31"/>
  <c r="I969" i="31" s="1"/>
  <c r="P229" i="31"/>
  <c r="I229" i="31" s="1"/>
  <c r="P732" i="31"/>
  <c r="I732" i="31" s="1"/>
  <c r="P976" i="31"/>
  <c r="I976" i="31" s="1"/>
  <c r="P975" i="31"/>
  <c r="I975" i="31" s="1"/>
  <c r="P857" i="31"/>
  <c r="I857" i="31" s="1"/>
  <c r="P236" i="31"/>
  <c r="I236" i="31" s="1"/>
  <c r="P10" i="31"/>
  <c r="I10" i="31" s="1"/>
  <c r="P752" i="31"/>
  <c r="I752" i="31" s="1"/>
  <c r="P120" i="31"/>
  <c r="I120" i="31" s="1"/>
  <c r="P718" i="31"/>
  <c r="I718" i="31" s="1"/>
  <c r="P844" i="31"/>
  <c r="I844" i="31" s="1"/>
  <c r="P733" i="31"/>
  <c r="I733" i="31" s="1"/>
  <c r="P350" i="31"/>
  <c r="I350" i="31" s="1"/>
  <c r="P966" i="31"/>
  <c r="I966" i="31" s="1"/>
  <c r="P110" i="31"/>
  <c r="I110" i="31" s="1"/>
  <c r="P738" i="31"/>
  <c r="I738" i="31" s="1"/>
  <c r="P469" i="31"/>
  <c r="I469" i="31" s="1"/>
  <c r="P377" i="30"/>
  <c r="I377" i="30" s="1"/>
  <c r="P874" i="31"/>
  <c r="I874" i="31" s="1"/>
  <c r="P14" i="31"/>
  <c r="I14" i="31" s="1"/>
  <c r="P228" i="31"/>
  <c r="I228" i="31" s="1"/>
  <c r="P117" i="31"/>
  <c r="I117" i="31" s="1"/>
  <c r="P234" i="31"/>
  <c r="I234" i="31" s="1"/>
  <c r="P351" i="31"/>
  <c r="I351" i="31" s="1"/>
  <c r="P742" i="31"/>
  <c r="I742" i="31" s="1"/>
  <c r="P13" i="31"/>
  <c r="I13" i="31" s="1"/>
  <c r="P727" i="31"/>
  <c r="I727" i="31" s="1"/>
  <c r="P868" i="31"/>
  <c r="I868" i="31" s="1"/>
  <c r="P987" i="31"/>
  <c r="I987" i="31" s="1"/>
  <c r="P353" i="31"/>
  <c r="I353" i="31" s="1"/>
  <c r="P12" i="31"/>
  <c r="I12" i="31" s="1"/>
  <c r="P224" i="31"/>
  <c r="I224" i="31" s="1"/>
  <c r="P378" i="31"/>
  <c r="I378" i="31" s="1"/>
  <c r="P736" i="31"/>
  <c r="I736" i="31" s="1"/>
  <c r="P226" i="31"/>
  <c r="I226" i="31" s="1"/>
  <c r="P865" i="31"/>
  <c r="I865" i="31" s="1"/>
  <c r="P235" i="31"/>
  <c r="I235" i="31" s="1"/>
  <c r="P735" i="31"/>
  <c r="I735" i="31" s="1"/>
  <c r="P723" i="31"/>
  <c r="I723" i="31" s="1"/>
  <c r="P730" i="31"/>
  <c r="I730" i="31" s="1"/>
  <c r="P9" i="31"/>
  <c r="I9" i="31" s="1"/>
  <c r="P626" i="30"/>
  <c r="I626" i="30" s="1"/>
  <c r="P990" i="31"/>
  <c r="I990" i="31" s="1"/>
  <c r="P875" i="31"/>
  <c r="I875" i="31" s="1"/>
  <c r="P377" i="31"/>
  <c r="I377" i="31" s="1"/>
  <c r="P255" i="31"/>
  <c r="I255" i="31" s="1"/>
  <c r="P346" i="31"/>
  <c r="I346" i="31" s="1"/>
  <c r="P5" i="31"/>
  <c r="P7" i="31"/>
  <c r="P231" i="31"/>
  <c r="I231" i="31" s="1"/>
  <c r="P253" i="31"/>
  <c r="I253" i="31" s="1"/>
  <c r="P977" i="31"/>
  <c r="I977" i="31" s="1"/>
  <c r="P849" i="31"/>
  <c r="I849" i="31" s="1"/>
  <c r="P985" i="31"/>
  <c r="I985" i="31" s="1"/>
  <c r="P474" i="31"/>
  <c r="I474" i="31" s="1"/>
  <c r="P227" i="31"/>
  <c r="I227" i="31" s="1"/>
  <c r="P981" i="31"/>
  <c r="I981" i="31" s="1"/>
  <c r="P123" i="31"/>
  <c r="I123" i="31" s="1"/>
  <c r="P113" i="31"/>
  <c r="I113" i="31" s="1"/>
  <c r="P233" i="31"/>
  <c r="I233" i="31" s="1"/>
  <c r="P750" i="31"/>
  <c r="I750" i="31" s="1"/>
  <c r="P476" i="31"/>
  <c r="I476" i="31" s="1"/>
  <c r="P626" i="31"/>
  <c r="I626" i="31" s="1"/>
  <c r="P111" i="31"/>
  <c r="I111" i="31" s="1"/>
  <c r="P247" i="31"/>
  <c r="I247" i="31" s="1"/>
  <c r="P129" i="31"/>
  <c r="I129" i="31" s="1"/>
  <c r="P225" i="31"/>
  <c r="I225" i="31" s="1"/>
  <c r="P744" i="31"/>
  <c r="I744" i="31" s="1"/>
  <c r="P741" i="31"/>
  <c r="I741" i="31" s="1"/>
  <c r="P130" i="31"/>
  <c r="I130" i="31" s="1"/>
  <c r="P238" i="31"/>
  <c r="I238" i="31" s="1"/>
  <c r="P112" i="31"/>
  <c r="I112" i="31" s="1"/>
  <c r="P980" i="31"/>
  <c r="I980" i="31" s="1"/>
  <c r="P8" i="31"/>
  <c r="I8" i="31" s="1"/>
  <c r="P242" i="31"/>
  <c r="I242" i="31" s="1"/>
  <c r="P106" i="31"/>
  <c r="I106" i="31" s="1"/>
  <c r="P968" i="31"/>
  <c r="I968" i="31" s="1"/>
  <c r="P973" i="31"/>
  <c r="I973" i="31" s="1"/>
  <c r="P850" i="31"/>
  <c r="I850" i="31" s="1"/>
  <c r="P501" i="31"/>
  <c r="I501" i="31" s="1"/>
  <c r="P239" i="31"/>
  <c r="I239" i="31" s="1"/>
  <c r="P470" i="31"/>
  <c r="I470" i="31" s="1"/>
  <c r="P1121" i="31"/>
  <c r="I1121" i="31" s="1"/>
  <c r="P254" i="30"/>
  <c r="I254" i="30" s="1"/>
  <c r="P253" i="30"/>
  <c r="I253" i="30" s="1"/>
  <c r="P501" i="30"/>
  <c r="I501" i="30" s="1"/>
  <c r="P989" i="31"/>
  <c r="I989" i="31" s="1"/>
  <c r="P473" i="31"/>
  <c r="I473" i="31" s="1"/>
  <c r="P246" i="31"/>
  <c r="I246" i="31" s="1"/>
  <c r="P997" i="30"/>
  <c r="I997" i="30" s="1"/>
  <c r="P130" i="30"/>
  <c r="I130" i="30" s="1"/>
  <c r="P997" i="31"/>
  <c r="I997" i="31" s="1"/>
  <c r="P863" i="31"/>
  <c r="I863" i="31" s="1"/>
  <c r="P352" i="31"/>
  <c r="I352" i="31" s="1"/>
  <c r="P860" i="31"/>
  <c r="I860" i="31" s="1"/>
  <c r="P354" i="31"/>
  <c r="I354" i="31" s="1"/>
  <c r="P1121" i="30"/>
  <c r="I1121" i="30" s="1"/>
  <c r="P749" i="30"/>
  <c r="I749" i="30" s="1"/>
  <c r="P972" i="31"/>
  <c r="I972" i="31" s="1"/>
  <c r="P858" i="31"/>
  <c r="I858" i="31" s="1"/>
  <c r="P726" i="31"/>
  <c r="I726" i="31" s="1"/>
  <c r="P132" i="31"/>
  <c r="I132" i="31" s="1"/>
  <c r="P737" i="31"/>
  <c r="I737" i="31" s="1"/>
  <c r="P241" i="31"/>
  <c r="I241" i="31" s="1"/>
  <c r="P722" i="31"/>
  <c r="I722" i="31" s="1"/>
  <c r="P988" i="31"/>
  <c r="I988" i="31" s="1"/>
  <c r="P348" i="31"/>
  <c r="I348" i="31" s="1"/>
  <c r="P851" i="31"/>
  <c r="I851" i="31" s="1"/>
  <c r="P846" i="31"/>
  <c r="I846" i="31" s="1"/>
  <c r="P472" i="31"/>
  <c r="I472" i="31" s="1"/>
  <c r="P349" i="31"/>
  <c r="I349" i="31" s="1"/>
  <c r="P845" i="31"/>
  <c r="I845" i="31" s="1"/>
  <c r="P991" i="31"/>
  <c r="I991" i="31" s="1"/>
  <c r="P854" i="31"/>
  <c r="I854" i="31" s="1"/>
  <c r="P749" i="31"/>
  <c r="I749" i="31" s="1"/>
  <c r="P982" i="31"/>
  <c r="I982" i="31" s="1"/>
  <c r="P720" i="31"/>
  <c r="I720" i="31" s="1"/>
  <c r="P115" i="31"/>
  <c r="I115" i="31" s="1"/>
  <c r="P855" i="31"/>
  <c r="I855" i="31" s="1"/>
  <c r="P861" i="31"/>
  <c r="I861" i="31" s="1"/>
  <c r="P866" i="31"/>
  <c r="I866" i="31" s="1"/>
  <c r="P740" i="31"/>
  <c r="I740" i="31" s="1"/>
  <c r="P725" i="31"/>
  <c r="I725" i="31" s="1"/>
  <c r="P223" i="31"/>
  <c r="I223" i="31" s="1"/>
  <c r="P859" i="31"/>
  <c r="I859" i="31" s="1"/>
  <c r="P230" i="31"/>
  <c r="I230" i="31" s="1"/>
  <c r="P116" i="31"/>
  <c r="I116" i="31" s="1"/>
  <c r="P978" i="31"/>
  <c r="I978" i="31" s="1"/>
  <c r="P856" i="31"/>
  <c r="I856" i="31" s="1"/>
  <c r="P974" i="31"/>
  <c r="I974" i="31" s="1"/>
  <c r="P753" i="31"/>
  <c r="I753" i="31" s="1"/>
  <c r="P743" i="31"/>
  <c r="I743" i="31" s="1"/>
  <c r="P107" i="31"/>
  <c r="I107" i="31" s="1"/>
  <c r="P734" i="31"/>
  <c r="I734" i="31" s="1"/>
  <c r="P724" i="31"/>
  <c r="I724" i="31" s="1"/>
  <c r="P121" i="31"/>
  <c r="I121" i="31" s="1"/>
  <c r="P848" i="31"/>
  <c r="I848" i="31" s="1"/>
  <c r="P15" i="31"/>
  <c r="I15" i="31" s="1"/>
  <c r="P967" i="31"/>
  <c r="I967" i="31" s="1"/>
  <c r="P124" i="31"/>
  <c r="I124" i="31" s="1"/>
  <c r="P986" i="31"/>
  <c r="I986" i="31" s="1"/>
  <c r="P721" i="31"/>
  <c r="I721" i="31" s="1"/>
  <c r="P979" i="31"/>
  <c r="I979" i="31" s="1"/>
  <c r="P627" i="31"/>
  <c r="I627" i="31" s="1"/>
  <c r="P852" i="31"/>
  <c r="I852" i="31" s="1"/>
  <c r="P731" i="31"/>
  <c r="I731" i="31" s="1"/>
  <c r="P625" i="31"/>
  <c r="I625" i="31" s="1"/>
  <c r="P728" i="31"/>
  <c r="I728" i="31" s="1"/>
  <c r="P475" i="31"/>
  <c r="I475" i="31" s="1"/>
  <c r="P108" i="31"/>
  <c r="I108" i="31" s="1"/>
  <c r="P378" i="30"/>
  <c r="I378" i="30" s="1"/>
  <c r="P873" i="30"/>
  <c r="I873" i="30" s="1"/>
  <c r="P502" i="30"/>
  <c r="I502" i="30" s="1"/>
  <c r="P874" i="30"/>
  <c r="I874" i="30" s="1"/>
  <c r="P625" i="30"/>
  <c r="I625" i="30" s="1"/>
  <c r="E29" i="27"/>
  <c r="K29" i="27"/>
  <c r="J851" i="34" l="1"/>
  <c r="J354" i="34"/>
  <c r="J605" i="34"/>
  <c r="X605" i="34"/>
  <c r="Y605" i="34"/>
  <c r="K605" i="34" s="1"/>
  <c r="P605" i="34"/>
  <c r="I605" i="34" s="1"/>
  <c r="O606" i="34"/>
  <c r="J478" i="34"/>
  <c r="J975" i="34"/>
  <c r="K727" i="34"/>
  <c r="J727" i="34"/>
  <c r="K515" i="34"/>
  <c r="O19" i="34"/>
  <c r="Y19" i="34" s="1"/>
  <c r="K18" i="34"/>
  <c r="K231" i="34"/>
  <c r="J231" i="34"/>
  <c r="K636" i="31"/>
  <c r="K884" i="31"/>
  <c r="K24" i="31"/>
  <c r="P477" i="31"/>
  <c r="I477" i="31" s="1"/>
  <c r="J477" i="31"/>
  <c r="O355" i="31"/>
  <c r="K354" i="31"/>
  <c r="J354" i="31"/>
  <c r="Y354" i="31"/>
  <c r="X354" i="31"/>
  <c r="K760" i="30"/>
  <c r="K264" i="30"/>
  <c r="O15" i="30"/>
  <c r="P14" i="30"/>
  <c r="I14" i="30" s="1"/>
  <c r="Y14" i="30"/>
  <c r="X14" i="30"/>
  <c r="K14" i="30" s="1"/>
  <c r="X884" i="29"/>
  <c r="Y884" i="29"/>
  <c r="K884" i="29"/>
  <c r="P884" i="29"/>
  <c r="I884" i="29" s="1"/>
  <c r="Y388" i="29"/>
  <c r="X388" i="29"/>
  <c r="K388" i="29" s="1"/>
  <c r="P388" i="29"/>
  <c r="I388" i="29" s="1"/>
  <c r="Y512" i="29"/>
  <c r="X512" i="29"/>
  <c r="K512" i="29" s="1"/>
  <c r="P512" i="29"/>
  <c r="I512" i="29" s="1"/>
  <c r="O143" i="29"/>
  <c r="Y142" i="29"/>
  <c r="X142" i="29"/>
  <c r="K142" i="29"/>
  <c r="P142" i="29"/>
  <c r="I142" i="29" s="1"/>
  <c r="X636" i="29"/>
  <c r="Y636" i="29"/>
  <c r="K636" i="29"/>
  <c r="P636" i="29"/>
  <c r="I636" i="29" s="1"/>
  <c r="Y17" i="29"/>
  <c r="X17" i="29"/>
  <c r="K17" i="29"/>
  <c r="O18" i="29"/>
  <c r="P17" i="29"/>
  <c r="I17" i="29" s="1"/>
  <c r="X760" i="29"/>
  <c r="K760" i="29" s="1"/>
  <c r="Y760" i="29"/>
  <c r="P760" i="29"/>
  <c r="I760" i="29" s="1"/>
  <c r="Y264" i="29"/>
  <c r="X264" i="29"/>
  <c r="K264" i="29" s="1"/>
  <c r="O265" i="29"/>
  <c r="P264" i="29"/>
  <c r="I264" i="29" s="1"/>
  <c r="O886" i="24"/>
  <c r="Y885" i="24"/>
  <c r="X885" i="24"/>
  <c r="K885" i="24"/>
  <c r="P885" i="24"/>
  <c r="I885" i="24" s="1"/>
  <c r="O762" i="24"/>
  <c r="Y761" i="24"/>
  <c r="X761" i="24"/>
  <c r="K761" i="24"/>
  <c r="P761" i="24"/>
  <c r="I761" i="24" s="1"/>
  <c r="O19" i="24"/>
  <c r="Y18" i="24"/>
  <c r="X18" i="24"/>
  <c r="K18" i="24"/>
  <c r="P18" i="24"/>
  <c r="I18" i="24" s="1"/>
  <c r="O142" i="24"/>
  <c r="X141" i="24"/>
  <c r="K141" i="24" s="1"/>
  <c r="Y141" i="24"/>
  <c r="P141" i="24"/>
  <c r="I141" i="24" s="1"/>
  <c r="O390" i="24"/>
  <c r="X389" i="24"/>
  <c r="K389" i="24" s="1"/>
  <c r="Y389" i="24"/>
  <c r="P389" i="24"/>
  <c r="I389" i="24" s="1"/>
  <c r="O514" i="24"/>
  <c r="X513" i="24"/>
  <c r="Y513" i="24"/>
  <c r="K513" i="24"/>
  <c r="P513" i="24"/>
  <c r="I513" i="24" s="1"/>
  <c r="O638" i="24"/>
  <c r="Y637" i="24"/>
  <c r="X637" i="24"/>
  <c r="K637" i="24" s="1"/>
  <c r="P637" i="24"/>
  <c r="I637" i="24" s="1"/>
  <c r="O266" i="24"/>
  <c r="X265" i="24"/>
  <c r="Y265" i="24"/>
  <c r="K265" i="24"/>
  <c r="P265" i="24"/>
  <c r="I265" i="24" s="1"/>
  <c r="O886" i="11"/>
  <c r="K885" i="11"/>
  <c r="Y885" i="11"/>
  <c r="X885" i="11"/>
  <c r="P885" i="11"/>
  <c r="I885" i="11" s="1"/>
  <c r="O762" i="11"/>
  <c r="Y761" i="11"/>
  <c r="X761" i="11"/>
  <c r="K761" i="11"/>
  <c r="P761" i="11"/>
  <c r="I761" i="11" s="1"/>
  <c r="O638" i="11"/>
  <c r="Y637" i="11"/>
  <c r="X637" i="11"/>
  <c r="K637" i="11" s="1"/>
  <c r="P637" i="11"/>
  <c r="I637" i="11" s="1"/>
  <c r="O515" i="11"/>
  <c r="Y514" i="11"/>
  <c r="X514" i="11"/>
  <c r="K514" i="11" s="1"/>
  <c r="O391" i="11"/>
  <c r="Y390" i="11"/>
  <c r="X390" i="11"/>
  <c r="K390" i="11" s="1"/>
  <c r="O21" i="11"/>
  <c r="P21" i="11" s="1"/>
  <c r="Y20" i="11"/>
  <c r="X20" i="11"/>
  <c r="O885" i="29"/>
  <c r="J28" i="11"/>
  <c r="P884" i="30"/>
  <c r="I884" i="30" s="1"/>
  <c r="O885" i="30"/>
  <c r="X884" i="30"/>
  <c r="K884" i="30" s="1"/>
  <c r="Y884" i="30"/>
  <c r="P760" i="30"/>
  <c r="I760" i="30" s="1"/>
  <c r="Y760" i="30"/>
  <c r="X760" i="30"/>
  <c r="O761" i="30"/>
  <c r="P636" i="30"/>
  <c r="I636" i="30" s="1"/>
  <c r="Y636" i="30"/>
  <c r="O637" i="30"/>
  <c r="X636" i="30"/>
  <c r="K636" i="30" s="1"/>
  <c r="P512" i="30"/>
  <c r="I512" i="30" s="1"/>
  <c r="O513" i="30"/>
  <c r="Y512" i="30"/>
  <c r="X512" i="30"/>
  <c r="K512" i="30" s="1"/>
  <c r="X388" i="30"/>
  <c r="K388" i="30" s="1"/>
  <c r="O389" i="30"/>
  <c r="Y388" i="30"/>
  <c r="P388" i="30"/>
  <c r="I388" i="30" s="1"/>
  <c r="Y264" i="30"/>
  <c r="O265" i="30"/>
  <c r="P264" i="30"/>
  <c r="I264" i="30" s="1"/>
  <c r="X264" i="30"/>
  <c r="O141" i="30"/>
  <c r="X140" i="30"/>
  <c r="K140" i="30" s="1"/>
  <c r="Y140" i="30"/>
  <c r="P140" i="30"/>
  <c r="I140" i="30" s="1"/>
  <c r="O761" i="29"/>
  <c r="O637" i="29"/>
  <c r="O513" i="29"/>
  <c r="O389" i="29"/>
  <c r="O886" i="34"/>
  <c r="X885" i="34"/>
  <c r="K885" i="34" s="1"/>
  <c r="P885" i="34"/>
  <c r="I885" i="34" s="1"/>
  <c r="Y885" i="34"/>
  <c r="O761" i="34"/>
  <c r="X760" i="34"/>
  <c r="K760" i="34" s="1"/>
  <c r="Y760" i="34"/>
  <c r="P760" i="34"/>
  <c r="I760" i="34" s="1"/>
  <c r="O637" i="34"/>
  <c r="X636" i="34"/>
  <c r="K636" i="34" s="1"/>
  <c r="Y636" i="34"/>
  <c r="P636" i="34"/>
  <c r="I636" i="34" s="1"/>
  <c r="Y515" i="34"/>
  <c r="O516" i="34"/>
  <c r="X515" i="34"/>
  <c r="P515" i="34"/>
  <c r="I515" i="34" s="1"/>
  <c r="Y389" i="34"/>
  <c r="X389" i="34"/>
  <c r="K389" i="34" s="1"/>
  <c r="O390" i="34"/>
  <c r="P389" i="34"/>
  <c r="I389" i="34" s="1"/>
  <c r="Y265" i="34"/>
  <c r="O266" i="34"/>
  <c r="P265" i="34"/>
  <c r="I265" i="34" s="1"/>
  <c r="X265" i="34"/>
  <c r="K265" i="34" s="1"/>
  <c r="Y143" i="34"/>
  <c r="X143" i="34"/>
  <c r="K143" i="34" s="1"/>
  <c r="O144" i="34"/>
  <c r="P143" i="34"/>
  <c r="I143" i="34" s="1"/>
  <c r="P19" i="34"/>
  <c r="I19" i="34" s="1"/>
  <c r="X19" i="34"/>
  <c r="O885" i="31"/>
  <c r="X884" i="31"/>
  <c r="Y884" i="31"/>
  <c r="P884" i="31"/>
  <c r="I884" i="31" s="1"/>
  <c r="Y762" i="31"/>
  <c r="O763" i="31"/>
  <c r="X762" i="31"/>
  <c r="K762" i="31" s="1"/>
  <c r="P762" i="31"/>
  <c r="I762" i="31" s="1"/>
  <c r="O637" i="31"/>
  <c r="X636" i="31"/>
  <c r="Y636" i="31"/>
  <c r="P636" i="31"/>
  <c r="I636" i="31" s="1"/>
  <c r="Y513" i="31"/>
  <c r="O514" i="31"/>
  <c r="P513" i="31"/>
  <c r="I513" i="31" s="1"/>
  <c r="X513" i="31"/>
  <c r="K513" i="31" s="1"/>
  <c r="O478" i="31"/>
  <c r="X477" i="31"/>
  <c r="Y477" i="31"/>
  <c r="K477" i="31" s="1"/>
  <c r="Y387" i="31"/>
  <c r="O388" i="31"/>
  <c r="P387" i="31"/>
  <c r="I387" i="31" s="1"/>
  <c r="X387" i="31"/>
  <c r="K387" i="31" s="1"/>
  <c r="O265" i="31"/>
  <c r="X264" i="31"/>
  <c r="K264" i="31" s="1"/>
  <c r="Y264" i="31"/>
  <c r="P264" i="31"/>
  <c r="I264" i="31" s="1"/>
  <c r="Y141" i="31"/>
  <c r="O142" i="31"/>
  <c r="X141" i="31"/>
  <c r="K141" i="31" s="1"/>
  <c r="P141" i="31"/>
  <c r="I141" i="31" s="1"/>
  <c r="Y24" i="31"/>
  <c r="O25" i="31"/>
  <c r="X24" i="31"/>
  <c r="P24" i="31"/>
  <c r="I24" i="31" s="1"/>
  <c r="Y231" i="34"/>
  <c r="X231" i="34"/>
  <c r="O232" i="34"/>
  <c r="P231" i="34"/>
  <c r="I231" i="34" s="1"/>
  <c r="X975" i="34"/>
  <c r="O976" i="34"/>
  <c r="Y975" i="34"/>
  <c r="K975" i="34" s="1"/>
  <c r="P975" i="34"/>
  <c r="I975" i="34" s="1"/>
  <c r="Y727" i="34"/>
  <c r="X727" i="34"/>
  <c r="O728" i="34"/>
  <c r="P727" i="34"/>
  <c r="I727" i="34" s="1"/>
  <c r="Y851" i="34"/>
  <c r="K851" i="34" s="1"/>
  <c r="X851" i="34"/>
  <c r="O852" i="34"/>
  <c r="P851" i="34"/>
  <c r="I851" i="34" s="1"/>
  <c r="X478" i="34"/>
  <c r="O479" i="34"/>
  <c r="Y478" i="34"/>
  <c r="K478" i="34" s="1"/>
  <c r="P478" i="34"/>
  <c r="I478" i="34" s="1"/>
  <c r="O355" i="34"/>
  <c r="X354" i="34"/>
  <c r="Y354" i="34"/>
  <c r="K354" i="34" s="1"/>
  <c r="P354" i="34"/>
  <c r="I354" i="34" s="1"/>
  <c r="K30" i="27"/>
  <c r="E30" i="27"/>
  <c r="J728" i="34" l="1"/>
  <c r="J232" i="34"/>
  <c r="J355" i="34"/>
  <c r="O20" i="34"/>
  <c r="X20" i="34" s="1"/>
  <c r="K19" i="34"/>
  <c r="J852" i="34"/>
  <c r="J606" i="34"/>
  <c r="O607" i="34"/>
  <c r="X606" i="34"/>
  <c r="Y606" i="34"/>
  <c r="K606" i="34" s="1"/>
  <c r="P606" i="34"/>
  <c r="I606" i="34" s="1"/>
  <c r="J976" i="34"/>
  <c r="J479" i="34"/>
  <c r="K390" i="34"/>
  <c r="K637" i="34"/>
  <c r="K885" i="31"/>
  <c r="J478" i="31"/>
  <c r="K514" i="31"/>
  <c r="O356" i="31"/>
  <c r="J355" i="31"/>
  <c r="X355" i="31"/>
  <c r="Y355" i="31"/>
  <c r="K355" i="31" s="1"/>
  <c r="P355" i="31"/>
  <c r="I355" i="31" s="1"/>
  <c r="X15" i="30"/>
  <c r="K15" i="30" s="1"/>
  <c r="O16" i="30"/>
  <c r="Y15" i="30"/>
  <c r="P15" i="30"/>
  <c r="I15" i="30" s="1"/>
  <c r="Y389" i="29"/>
  <c r="X389" i="29"/>
  <c r="K389" i="29" s="1"/>
  <c r="P389" i="29"/>
  <c r="I389" i="29" s="1"/>
  <c r="O144" i="29"/>
  <c r="Y143" i="29"/>
  <c r="X143" i="29"/>
  <c r="K143" i="29" s="1"/>
  <c r="P143" i="29"/>
  <c r="I143" i="29" s="1"/>
  <c r="Y885" i="29"/>
  <c r="X885" i="29"/>
  <c r="K885" i="29"/>
  <c r="P885" i="29"/>
  <c r="I885" i="29" s="1"/>
  <c r="Y513" i="29"/>
  <c r="X513" i="29"/>
  <c r="K513" i="29" s="1"/>
  <c r="P513" i="29"/>
  <c r="I513" i="29" s="1"/>
  <c r="Y637" i="29"/>
  <c r="X637" i="29"/>
  <c r="K637" i="29"/>
  <c r="P637" i="29"/>
  <c r="I637" i="29" s="1"/>
  <c r="Y761" i="29"/>
  <c r="X761" i="29"/>
  <c r="K761" i="29" s="1"/>
  <c r="P761" i="29"/>
  <c r="I761" i="29" s="1"/>
  <c r="Y265" i="29"/>
  <c r="X265" i="29"/>
  <c r="O266" i="29"/>
  <c r="K265" i="29"/>
  <c r="P265" i="29"/>
  <c r="I265" i="29" s="1"/>
  <c r="O19" i="29"/>
  <c r="Y18" i="29"/>
  <c r="X18" i="29"/>
  <c r="K18" i="29"/>
  <c r="P18" i="29"/>
  <c r="I18" i="29" s="1"/>
  <c r="O143" i="24"/>
  <c r="Y142" i="24"/>
  <c r="X142" i="24"/>
  <c r="K142" i="24" s="1"/>
  <c r="P142" i="24"/>
  <c r="I142" i="24" s="1"/>
  <c r="O763" i="24"/>
  <c r="Y762" i="24"/>
  <c r="X762" i="24"/>
  <c r="P762" i="24"/>
  <c r="I762" i="24" s="1"/>
  <c r="K762" i="24"/>
  <c r="O639" i="24"/>
  <c r="Y638" i="24"/>
  <c r="X638" i="24"/>
  <c r="P638" i="24"/>
  <c r="I638" i="24" s="1"/>
  <c r="K638" i="24"/>
  <c r="O267" i="24"/>
  <c r="Y266" i="24"/>
  <c r="X266" i="24"/>
  <c r="K266" i="24"/>
  <c r="P266" i="24"/>
  <c r="I266" i="24" s="1"/>
  <c r="O391" i="24"/>
  <c r="Y390" i="24"/>
  <c r="X390" i="24"/>
  <c r="K390" i="24" s="1"/>
  <c r="P390" i="24"/>
  <c r="I390" i="24" s="1"/>
  <c r="O20" i="24"/>
  <c r="Y19" i="24"/>
  <c r="X19" i="24"/>
  <c r="K19" i="24"/>
  <c r="P19" i="24"/>
  <c r="I19" i="24" s="1"/>
  <c r="O515" i="24"/>
  <c r="Y514" i="24"/>
  <c r="X514" i="24"/>
  <c r="K514" i="24" s="1"/>
  <c r="P514" i="24"/>
  <c r="I514" i="24" s="1"/>
  <c r="O887" i="24"/>
  <c r="Y886" i="24"/>
  <c r="X886" i="24"/>
  <c r="K886" i="24"/>
  <c r="P886" i="24"/>
  <c r="I886" i="24" s="1"/>
  <c r="O887" i="11"/>
  <c r="Y886" i="11"/>
  <c r="X886" i="11"/>
  <c r="K886" i="11" s="1"/>
  <c r="P886" i="11"/>
  <c r="I886" i="11" s="1"/>
  <c r="O763" i="11"/>
  <c r="Y762" i="11"/>
  <c r="X762" i="11"/>
  <c r="K762" i="11"/>
  <c r="P762" i="11"/>
  <c r="I762" i="11" s="1"/>
  <c r="O639" i="11"/>
  <c r="Y638" i="11"/>
  <c r="X638" i="11"/>
  <c r="K638" i="11" s="1"/>
  <c r="P638" i="11"/>
  <c r="I638" i="11" s="1"/>
  <c r="O516" i="11"/>
  <c r="Y515" i="11"/>
  <c r="X515" i="11"/>
  <c r="K515" i="11" s="1"/>
  <c r="O392" i="11"/>
  <c r="Y391" i="11"/>
  <c r="X391" i="11"/>
  <c r="K391" i="11" s="1"/>
  <c r="O22" i="11"/>
  <c r="P22" i="11" s="1"/>
  <c r="Y21" i="11"/>
  <c r="X21" i="11"/>
  <c r="O886" i="29"/>
  <c r="J29" i="11"/>
  <c r="K17" i="11"/>
  <c r="I17" i="11"/>
  <c r="P885" i="30"/>
  <c r="I885" i="30" s="1"/>
  <c r="X885" i="30"/>
  <c r="K885" i="30" s="1"/>
  <c r="Y885" i="30"/>
  <c r="O886" i="30"/>
  <c r="X761" i="30"/>
  <c r="K761" i="30" s="1"/>
  <c r="Y761" i="30"/>
  <c r="O762" i="30"/>
  <c r="P761" i="30"/>
  <c r="I761" i="30" s="1"/>
  <c r="O638" i="30"/>
  <c r="X637" i="30"/>
  <c r="K637" i="30" s="1"/>
  <c r="P637" i="30"/>
  <c r="I637" i="30" s="1"/>
  <c r="Y637" i="30"/>
  <c r="O514" i="30"/>
  <c r="X513" i="30"/>
  <c r="K513" i="30" s="1"/>
  <c r="P513" i="30"/>
  <c r="I513" i="30" s="1"/>
  <c r="Y513" i="30"/>
  <c r="O390" i="30"/>
  <c r="X389" i="30"/>
  <c r="K389" i="30" s="1"/>
  <c r="Y389" i="30"/>
  <c r="P389" i="30"/>
  <c r="I389" i="30" s="1"/>
  <c r="Y265" i="30"/>
  <c r="O266" i="30"/>
  <c r="P265" i="30"/>
  <c r="I265" i="30" s="1"/>
  <c r="X265" i="30"/>
  <c r="K265" i="30" s="1"/>
  <c r="P141" i="30"/>
  <c r="I141" i="30" s="1"/>
  <c r="Y141" i="30"/>
  <c r="O142" i="30"/>
  <c r="X141" i="30"/>
  <c r="K141" i="30" s="1"/>
  <c r="O762" i="29"/>
  <c r="O638" i="29"/>
  <c r="O514" i="29"/>
  <c r="O390" i="29"/>
  <c r="Y886" i="34"/>
  <c r="X886" i="34"/>
  <c r="K886" i="34" s="1"/>
  <c r="P886" i="34"/>
  <c r="I886" i="34" s="1"/>
  <c r="O887" i="34"/>
  <c r="Y761" i="34"/>
  <c r="O762" i="34"/>
  <c r="P761" i="34"/>
  <c r="I761" i="34" s="1"/>
  <c r="X761" i="34"/>
  <c r="K761" i="34" s="1"/>
  <c r="O638" i="34"/>
  <c r="X637" i="34"/>
  <c r="Y637" i="34"/>
  <c r="P637" i="34"/>
  <c r="I637" i="34" s="1"/>
  <c r="O517" i="34"/>
  <c r="X516" i="34"/>
  <c r="K516" i="34" s="1"/>
  <c r="Y516" i="34"/>
  <c r="P516" i="34"/>
  <c r="I516" i="34" s="1"/>
  <c r="Y390" i="34"/>
  <c r="O391" i="34"/>
  <c r="X390" i="34"/>
  <c r="P390" i="34"/>
  <c r="I390" i="34" s="1"/>
  <c r="Y266" i="34"/>
  <c r="P266" i="34"/>
  <c r="I266" i="34" s="1"/>
  <c r="O267" i="34"/>
  <c r="X266" i="34"/>
  <c r="K266" i="34" s="1"/>
  <c r="O145" i="34"/>
  <c r="X144" i="34"/>
  <c r="K144" i="34" s="1"/>
  <c r="Y144" i="34"/>
  <c r="P144" i="34"/>
  <c r="I144" i="34" s="1"/>
  <c r="P20" i="34"/>
  <c r="I20" i="34" s="1"/>
  <c r="Y20" i="34"/>
  <c r="O886" i="31"/>
  <c r="Y885" i="31"/>
  <c r="X885" i="31"/>
  <c r="P885" i="31"/>
  <c r="I885" i="31" s="1"/>
  <c r="X763" i="31"/>
  <c r="K763" i="31" s="1"/>
  <c r="Y763" i="31"/>
  <c r="O764" i="31"/>
  <c r="P763" i="31"/>
  <c r="I763" i="31" s="1"/>
  <c r="Y637" i="31"/>
  <c r="P637" i="31"/>
  <c r="I637" i="31" s="1"/>
  <c r="O638" i="31"/>
  <c r="X637" i="31"/>
  <c r="K637" i="31" s="1"/>
  <c r="X514" i="31"/>
  <c r="P514" i="31"/>
  <c r="I514" i="31" s="1"/>
  <c r="Y514" i="31"/>
  <c r="O515" i="31"/>
  <c r="O479" i="31"/>
  <c r="Y478" i="31"/>
  <c r="K478" i="31" s="1"/>
  <c r="X478" i="31"/>
  <c r="P478" i="31"/>
  <c r="I478" i="31" s="1"/>
  <c r="O389" i="31"/>
  <c r="X388" i="31"/>
  <c r="K388" i="31" s="1"/>
  <c r="Y388" i="31"/>
  <c r="P388" i="31"/>
  <c r="I388" i="31" s="1"/>
  <c r="O266" i="31"/>
  <c r="X265" i="31"/>
  <c r="K265" i="31" s="1"/>
  <c r="Y265" i="31"/>
  <c r="P265" i="31"/>
  <c r="I265" i="31" s="1"/>
  <c r="Y142" i="31"/>
  <c r="O143" i="31"/>
  <c r="X142" i="31"/>
  <c r="K142" i="31" s="1"/>
  <c r="P142" i="31"/>
  <c r="I142" i="31" s="1"/>
  <c r="Y25" i="31"/>
  <c r="O26" i="31"/>
  <c r="X25" i="31"/>
  <c r="K25" i="31" s="1"/>
  <c r="P25" i="31"/>
  <c r="I25" i="31" s="1"/>
  <c r="Y852" i="34"/>
  <c r="K852" i="34" s="1"/>
  <c r="O853" i="34"/>
  <c r="X852" i="34"/>
  <c r="P852" i="34"/>
  <c r="I852" i="34" s="1"/>
  <c r="Y728" i="34"/>
  <c r="K728" i="34" s="1"/>
  <c r="O729" i="34"/>
  <c r="X728" i="34"/>
  <c r="P728" i="34"/>
  <c r="I728" i="34" s="1"/>
  <c r="O233" i="34"/>
  <c r="Y232" i="34"/>
  <c r="K232" i="34" s="1"/>
  <c r="X232" i="34"/>
  <c r="P232" i="34"/>
  <c r="I232" i="34" s="1"/>
  <c r="Y479" i="34"/>
  <c r="K479" i="34" s="1"/>
  <c r="P479" i="34"/>
  <c r="I479" i="34" s="1"/>
  <c r="X479" i="34"/>
  <c r="O480" i="34"/>
  <c r="X976" i="34"/>
  <c r="O977" i="34"/>
  <c r="Y976" i="34"/>
  <c r="K976" i="34" s="1"/>
  <c r="P976" i="34"/>
  <c r="I976" i="34" s="1"/>
  <c r="X355" i="34"/>
  <c r="P355" i="34"/>
  <c r="I355" i="34" s="1"/>
  <c r="O356" i="34"/>
  <c r="Y355" i="34"/>
  <c r="K355" i="34" s="1"/>
  <c r="J1095" i="11"/>
  <c r="J599" i="11"/>
  <c r="J475" i="11"/>
  <c r="I475" i="11"/>
  <c r="K370" i="11"/>
  <c r="I356" i="11"/>
  <c r="K356" i="11"/>
  <c r="J356" i="11"/>
  <c r="K358" i="11"/>
  <c r="K366" i="11"/>
  <c r="K362" i="11"/>
  <c r="I599" i="11"/>
  <c r="I1102" i="11"/>
  <c r="J358" i="11"/>
  <c r="J362" i="11"/>
  <c r="J366" i="11"/>
  <c r="J370" i="11"/>
  <c r="J16" i="11"/>
  <c r="K31" i="27"/>
  <c r="E31" i="27"/>
  <c r="J356" i="34" l="1"/>
  <c r="J607" i="34"/>
  <c r="Y607" i="34"/>
  <c r="K607" i="34" s="1"/>
  <c r="P607" i="34"/>
  <c r="I607" i="34" s="1"/>
  <c r="X607" i="34"/>
  <c r="O608" i="34"/>
  <c r="K391" i="34"/>
  <c r="J853" i="34"/>
  <c r="J977" i="34"/>
  <c r="J729" i="34"/>
  <c r="J233" i="34"/>
  <c r="J480" i="34"/>
  <c r="O21" i="34"/>
  <c r="K20" i="34"/>
  <c r="J479" i="31"/>
  <c r="K26" i="31"/>
  <c r="O357" i="31"/>
  <c r="K356" i="31"/>
  <c r="J356" i="31"/>
  <c r="Y356" i="31"/>
  <c r="X356" i="31"/>
  <c r="P356" i="31"/>
  <c r="I356" i="31" s="1"/>
  <c r="Y16" i="30"/>
  <c r="P16" i="30"/>
  <c r="I16" i="30" s="1"/>
  <c r="O17" i="30"/>
  <c r="X16" i="30"/>
  <c r="K16" i="30" s="1"/>
  <c r="O20" i="29"/>
  <c r="Y19" i="29"/>
  <c r="X19" i="29"/>
  <c r="K19" i="29"/>
  <c r="P19" i="29"/>
  <c r="I19" i="29" s="1"/>
  <c r="O145" i="29"/>
  <c r="Y144" i="29"/>
  <c r="X144" i="29"/>
  <c r="K144" i="29" s="1"/>
  <c r="P144" i="29"/>
  <c r="I144" i="29" s="1"/>
  <c r="Y638" i="29"/>
  <c r="X638" i="29"/>
  <c r="K638" i="29"/>
  <c r="P638" i="29"/>
  <c r="I638" i="29" s="1"/>
  <c r="Y266" i="29"/>
  <c r="X266" i="29"/>
  <c r="K266" i="29" s="1"/>
  <c r="P266" i="29"/>
  <c r="I266" i="29" s="1"/>
  <c r="Y886" i="29"/>
  <c r="X886" i="29"/>
  <c r="K886" i="29"/>
  <c r="P886" i="29"/>
  <c r="I886" i="29" s="1"/>
  <c r="Y390" i="29"/>
  <c r="X390" i="29"/>
  <c r="K390" i="29"/>
  <c r="P390" i="29"/>
  <c r="I390" i="29" s="1"/>
  <c r="Y514" i="29"/>
  <c r="X514" i="29"/>
  <c r="K514" i="29"/>
  <c r="P514" i="29"/>
  <c r="I514" i="29" s="1"/>
  <c r="Y762" i="29"/>
  <c r="X762" i="29"/>
  <c r="K762" i="29"/>
  <c r="P762" i="29"/>
  <c r="I762" i="29" s="1"/>
  <c r="O268" i="24"/>
  <c r="Y267" i="24"/>
  <c r="X267" i="24"/>
  <c r="K267" i="24" s="1"/>
  <c r="P267" i="24"/>
  <c r="I267" i="24" s="1"/>
  <c r="O764" i="24"/>
  <c r="X763" i="24"/>
  <c r="K763" i="24" s="1"/>
  <c r="Y763" i="24"/>
  <c r="P763" i="24"/>
  <c r="I763" i="24" s="1"/>
  <c r="O392" i="24"/>
  <c r="Y391" i="24"/>
  <c r="X391" i="24"/>
  <c r="K391" i="24"/>
  <c r="P391" i="24"/>
  <c r="I391" i="24" s="1"/>
  <c r="O888" i="24"/>
  <c r="X887" i="24"/>
  <c r="Y887" i="24"/>
  <c r="K887" i="24"/>
  <c r="P887" i="24"/>
  <c r="I887" i="24" s="1"/>
  <c r="O640" i="24"/>
  <c r="X639" i="24"/>
  <c r="K639" i="24" s="1"/>
  <c r="Y639" i="24"/>
  <c r="P639" i="24"/>
  <c r="I639" i="24" s="1"/>
  <c r="O516" i="24"/>
  <c r="X515" i="24"/>
  <c r="K515" i="24" s="1"/>
  <c r="Y515" i="24"/>
  <c r="P515" i="24"/>
  <c r="I515" i="24" s="1"/>
  <c r="O21" i="24"/>
  <c r="Y20" i="24"/>
  <c r="X20" i="24"/>
  <c r="K20" i="24"/>
  <c r="P20" i="24"/>
  <c r="I20" i="24" s="1"/>
  <c r="O144" i="24"/>
  <c r="Y143" i="24"/>
  <c r="X143" i="24"/>
  <c r="K143" i="24"/>
  <c r="P143" i="24"/>
  <c r="I143" i="24" s="1"/>
  <c r="O888" i="11"/>
  <c r="K887" i="11"/>
  <c r="Y887" i="11"/>
  <c r="X887" i="11"/>
  <c r="P887" i="11"/>
  <c r="I887" i="11" s="1"/>
  <c r="O764" i="11"/>
  <c r="K763" i="11"/>
  <c r="Y763" i="11"/>
  <c r="X763" i="11"/>
  <c r="P763" i="11"/>
  <c r="I763" i="11" s="1"/>
  <c r="O640" i="11"/>
  <c r="Y639" i="11"/>
  <c r="K639" i="11"/>
  <c r="X639" i="11"/>
  <c r="P639" i="11"/>
  <c r="I639" i="11" s="1"/>
  <c r="O517" i="11"/>
  <c r="Y516" i="11"/>
  <c r="X516" i="11"/>
  <c r="K516" i="11" s="1"/>
  <c r="O393" i="11"/>
  <c r="Y392" i="11"/>
  <c r="X392" i="11"/>
  <c r="K392" i="11" s="1"/>
  <c r="O23" i="11"/>
  <c r="P23" i="11" s="1"/>
  <c r="Y22" i="11"/>
  <c r="X22" i="11"/>
  <c r="O887" i="29"/>
  <c r="I18" i="11"/>
  <c r="J30" i="11"/>
  <c r="K18" i="11"/>
  <c r="Y886" i="30"/>
  <c r="P886" i="30"/>
  <c r="I886" i="30" s="1"/>
  <c r="X886" i="30"/>
  <c r="K886" i="30" s="1"/>
  <c r="O887" i="30"/>
  <c r="O763" i="30"/>
  <c r="X762" i="30"/>
  <c r="K762" i="30" s="1"/>
  <c r="Y762" i="30"/>
  <c r="P762" i="30"/>
  <c r="I762" i="30" s="1"/>
  <c r="O639" i="30"/>
  <c r="X638" i="30"/>
  <c r="K638" i="30" s="1"/>
  <c r="Y638" i="30"/>
  <c r="P638" i="30"/>
  <c r="I638" i="30" s="1"/>
  <c r="O515" i="30"/>
  <c r="X514" i="30"/>
  <c r="K514" i="30" s="1"/>
  <c r="P514" i="30"/>
  <c r="I514" i="30" s="1"/>
  <c r="Y514" i="30"/>
  <c r="O391" i="30"/>
  <c r="X390" i="30"/>
  <c r="K390" i="30" s="1"/>
  <c r="P390" i="30"/>
  <c r="I390" i="30" s="1"/>
  <c r="Y390" i="30"/>
  <c r="O267" i="30"/>
  <c r="X266" i="30"/>
  <c r="K266" i="30" s="1"/>
  <c r="P266" i="30"/>
  <c r="I266" i="30" s="1"/>
  <c r="Y266" i="30"/>
  <c r="O143" i="30"/>
  <c r="X142" i="30"/>
  <c r="K142" i="30" s="1"/>
  <c r="P142" i="30"/>
  <c r="I142" i="30" s="1"/>
  <c r="Y142" i="30"/>
  <c r="O763" i="29"/>
  <c r="O639" i="29"/>
  <c r="O515" i="29"/>
  <c r="O391" i="29"/>
  <c r="O267" i="29"/>
  <c r="Y887" i="34"/>
  <c r="O888" i="34"/>
  <c r="X887" i="34"/>
  <c r="K887" i="34" s="1"/>
  <c r="P887" i="34"/>
  <c r="I887" i="34" s="1"/>
  <c r="Y762" i="34"/>
  <c r="X762" i="34"/>
  <c r="K762" i="34" s="1"/>
  <c r="P762" i="34"/>
  <c r="I762" i="34" s="1"/>
  <c r="O763" i="34"/>
  <c r="O639" i="34"/>
  <c r="X638" i="34"/>
  <c r="K638" i="34" s="1"/>
  <c r="Y638" i="34"/>
  <c r="P638" i="34"/>
  <c r="I638" i="34" s="1"/>
  <c r="Y517" i="34"/>
  <c r="P517" i="34"/>
  <c r="I517" i="34" s="1"/>
  <c r="O518" i="34"/>
  <c r="X517" i="34"/>
  <c r="K517" i="34" s="1"/>
  <c r="Y391" i="34"/>
  <c r="O392" i="34"/>
  <c r="X391" i="34"/>
  <c r="P391" i="34"/>
  <c r="I391" i="34" s="1"/>
  <c r="O268" i="34"/>
  <c r="X267" i="34"/>
  <c r="K267" i="34" s="1"/>
  <c r="P267" i="34"/>
  <c r="I267" i="34" s="1"/>
  <c r="Y267" i="34"/>
  <c r="O146" i="34"/>
  <c r="X145" i="34"/>
  <c r="K145" i="34" s="1"/>
  <c r="Y145" i="34"/>
  <c r="P145" i="34"/>
  <c r="I145" i="34" s="1"/>
  <c r="X21" i="34"/>
  <c r="Y21" i="34"/>
  <c r="P886" i="31"/>
  <c r="I886" i="31" s="1"/>
  <c r="Y886" i="31"/>
  <c r="O887" i="31"/>
  <c r="X886" i="31"/>
  <c r="K886" i="31" s="1"/>
  <c r="Y764" i="31"/>
  <c r="O765" i="31"/>
  <c r="X764" i="31"/>
  <c r="K764" i="31" s="1"/>
  <c r="P764" i="31"/>
  <c r="I764" i="31" s="1"/>
  <c r="Y638" i="31"/>
  <c r="P638" i="31"/>
  <c r="I638" i="31" s="1"/>
  <c r="O639" i="31"/>
  <c r="X638" i="31"/>
  <c r="K638" i="31" s="1"/>
  <c r="O516" i="31"/>
  <c r="X515" i="31"/>
  <c r="K515" i="31" s="1"/>
  <c r="Y515" i="31"/>
  <c r="P515" i="31"/>
  <c r="I515" i="31" s="1"/>
  <c r="O480" i="31"/>
  <c r="X479" i="31"/>
  <c r="Y479" i="31"/>
  <c r="K479" i="31" s="1"/>
  <c r="P479" i="31"/>
  <c r="I479" i="31" s="1"/>
  <c r="O390" i="31"/>
  <c r="X389" i="31"/>
  <c r="K389" i="31" s="1"/>
  <c r="Y389" i="31"/>
  <c r="P389" i="31"/>
  <c r="I389" i="31" s="1"/>
  <c r="O267" i="31"/>
  <c r="X266" i="31"/>
  <c r="K266" i="31" s="1"/>
  <c r="Y266" i="31"/>
  <c r="P266" i="31"/>
  <c r="I266" i="31" s="1"/>
  <c r="O144" i="31"/>
  <c r="P143" i="31"/>
  <c r="I143" i="31" s="1"/>
  <c r="X143" i="31"/>
  <c r="K143" i="31" s="1"/>
  <c r="Y143" i="31"/>
  <c r="O27" i="31"/>
  <c r="X26" i="31"/>
  <c r="Y26" i="31"/>
  <c r="P26" i="31"/>
  <c r="I26" i="31" s="1"/>
  <c r="I365" i="11"/>
  <c r="Y480" i="34"/>
  <c r="K480" i="34" s="1"/>
  <c r="X480" i="34"/>
  <c r="O481" i="34"/>
  <c r="P480" i="34"/>
  <c r="I480" i="34" s="1"/>
  <c r="O357" i="34"/>
  <c r="Y356" i="34"/>
  <c r="K356" i="34" s="1"/>
  <c r="P356" i="34"/>
  <c r="I356" i="34" s="1"/>
  <c r="X356" i="34"/>
  <c r="X977" i="34"/>
  <c r="O978" i="34"/>
  <c r="Y977" i="34"/>
  <c r="K977" i="34" s="1"/>
  <c r="P977" i="34"/>
  <c r="I977" i="34" s="1"/>
  <c r="Y729" i="34"/>
  <c r="K729" i="34" s="1"/>
  <c r="X729" i="34"/>
  <c r="O730" i="34"/>
  <c r="P729" i="34"/>
  <c r="I729" i="34" s="1"/>
  <c r="Y853" i="34"/>
  <c r="K853" i="34" s="1"/>
  <c r="X853" i="34"/>
  <c r="O854" i="34"/>
  <c r="P853" i="34"/>
  <c r="I853" i="34" s="1"/>
  <c r="O234" i="34"/>
  <c r="Y233" i="34"/>
  <c r="K233" i="34" s="1"/>
  <c r="X233" i="34"/>
  <c r="P233" i="34"/>
  <c r="I233" i="34" s="1"/>
  <c r="K16" i="11"/>
  <c r="K230" i="11"/>
  <c r="J230" i="11"/>
  <c r="J231" i="11"/>
  <c r="K231" i="11"/>
  <c r="K360" i="11"/>
  <c r="J360" i="11"/>
  <c r="K354" i="11"/>
  <c r="J354" i="11"/>
  <c r="K371" i="11"/>
  <c r="J371" i="11"/>
  <c r="K367" i="11"/>
  <c r="J367" i="11"/>
  <c r="K364" i="11"/>
  <c r="J364" i="11"/>
  <c r="I361" i="11"/>
  <c r="K361" i="11"/>
  <c r="J361" i="11"/>
  <c r="K363" i="11"/>
  <c r="J363" i="11"/>
  <c r="K369" i="11"/>
  <c r="J369" i="11"/>
  <c r="K365" i="11"/>
  <c r="J365" i="11"/>
  <c r="I368" i="11"/>
  <c r="K368" i="11"/>
  <c r="J368" i="11"/>
  <c r="K355" i="11"/>
  <c r="J355" i="11"/>
  <c r="K359" i="11"/>
  <c r="J359" i="11"/>
  <c r="K357" i="11"/>
  <c r="J357" i="11"/>
  <c r="I606" i="11"/>
  <c r="I354" i="11"/>
  <c r="I363" i="11"/>
  <c r="I604" i="11"/>
  <c r="I362" i="11"/>
  <c r="I1101" i="11"/>
  <c r="I369" i="11"/>
  <c r="I371" i="11"/>
  <c r="I359" i="11"/>
  <c r="I357" i="11"/>
  <c r="I1099" i="11"/>
  <c r="I370" i="11"/>
  <c r="I231" i="11"/>
  <c r="I355" i="11"/>
  <c r="I1100" i="11"/>
  <c r="I367" i="11"/>
  <c r="I366" i="11"/>
  <c r="I364" i="11"/>
  <c r="I360" i="11"/>
  <c r="I358" i="11"/>
  <c r="I605" i="11"/>
  <c r="I16" i="11"/>
  <c r="I603" i="11"/>
  <c r="I230" i="11"/>
  <c r="K32" i="27"/>
  <c r="E32" i="27"/>
  <c r="O22" i="34" l="1"/>
  <c r="K21" i="34"/>
  <c r="J234" i="34"/>
  <c r="J730" i="34"/>
  <c r="P21" i="34"/>
  <c r="I21" i="34" s="1"/>
  <c r="K518" i="34"/>
  <c r="J357" i="34"/>
  <c r="J854" i="34"/>
  <c r="J481" i="34"/>
  <c r="J978" i="34"/>
  <c r="K608" i="34"/>
  <c r="J608" i="34"/>
  <c r="Y608" i="34"/>
  <c r="P608" i="34"/>
  <c r="I608" i="34" s="1"/>
  <c r="O609" i="34"/>
  <c r="X608" i="34"/>
  <c r="J480" i="31"/>
  <c r="O358" i="31"/>
  <c r="J357" i="31"/>
  <c r="K357" i="31"/>
  <c r="Y357" i="31"/>
  <c r="P357" i="31"/>
  <c r="I357" i="31" s="1"/>
  <c r="X357" i="31"/>
  <c r="P17" i="30"/>
  <c r="I17" i="30" s="1"/>
  <c r="O18" i="30"/>
  <c r="X17" i="30"/>
  <c r="K17" i="30" s="1"/>
  <c r="Y17" i="30"/>
  <c r="O146" i="29"/>
  <c r="Y145" i="29"/>
  <c r="X145" i="29"/>
  <c r="K145" i="29"/>
  <c r="P145" i="29"/>
  <c r="I145" i="29" s="1"/>
  <c r="Y391" i="29"/>
  <c r="X391" i="29"/>
  <c r="K391" i="29" s="1"/>
  <c r="P391" i="29"/>
  <c r="I391" i="29" s="1"/>
  <c r="Y515" i="29"/>
  <c r="X515" i="29"/>
  <c r="K515" i="29"/>
  <c r="P515" i="29"/>
  <c r="I515" i="29" s="1"/>
  <c r="Y267" i="29"/>
  <c r="X267" i="29"/>
  <c r="K267" i="29" s="1"/>
  <c r="P267" i="29"/>
  <c r="I267" i="29" s="1"/>
  <c r="Y887" i="29"/>
  <c r="X887" i="29"/>
  <c r="K887" i="29"/>
  <c r="P887" i="29"/>
  <c r="I887" i="29" s="1"/>
  <c r="Y639" i="29"/>
  <c r="X639" i="29"/>
  <c r="K639" i="29" s="1"/>
  <c r="P639" i="29"/>
  <c r="I639" i="29" s="1"/>
  <c r="Y763" i="29"/>
  <c r="X763" i="29"/>
  <c r="K763" i="29"/>
  <c r="P763" i="29"/>
  <c r="I763" i="29" s="1"/>
  <c r="O21" i="29"/>
  <c r="Y20" i="29"/>
  <c r="X20" i="29"/>
  <c r="K20" i="29"/>
  <c r="P20" i="29"/>
  <c r="I20" i="29" s="1"/>
  <c r="O517" i="24"/>
  <c r="Y516" i="24"/>
  <c r="X516" i="24"/>
  <c r="K516" i="24"/>
  <c r="P516" i="24"/>
  <c r="I516" i="24" s="1"/>
  <c r="O889" i="24"/>
  <c r="Y888" i="24"/>
  <c r="X888" i="24"/>
  <c r="K888" i="24"/>
  <c r="P888" i="24"/>
  <c r="I888" i="24" s="1"/>
  <c r="O765" i="24"/>
  <c r="Y764" i="24"/>
  <c r="X764" i="24"/>
  <c r="K764" i="24" s="1"/>
  <c r="P764" i="24"/>
  <c r="I764" i="24" s="1"/>
  <c r="O641" i="24"/>
  <c r="Y640" i="24"/>
  <c r="X640" i="24"/>
  <c r="K640" i="24" s="1"/>
  <c r="P640" i="24"/>
  <c r="I640" i="24" s="1"/>
  <c r="O22" i="24"/>
  <c r="X21" i="24"/>
  <c r="K21" i="24" s="1"/>
  <c r="Y21" i="24"/>
  <c r="P21" i="24"/>
  <c r="I21" i="24" s="1"/>
  <c r="O145" i="24"/>
  <c r="Y144" i="24"/>
  <c r="X144" i="24"/>
  <c r="K144" i="24" s="1"/>
  <c r="P144" i="24"/>
  <c r="I144" i="24" s="1"/>
  <c r="O393" i="24"/>
  <c r="Y392" i="24"/>
  <c r="X392" i="24"/>
  <c r="K392" i="24" s="1"/>
  <c r="P392" i="24"/>
  <c r="I392" i="24" s="1"/>
  <c r="O269" i="24"/>
  <c r="Y268" i="24"/>
  <c r="X268" i="24"/>
  <c r="K268" i="24" s="1"/>
  <c r="P268" i="24"/>
  <c r="I268" i="24" s="1"/>
  <c r="O889" i="11"/>
  <c r="Y888" i="11"/>
  <c r="X888" i="11"/>
  <c r="K888" i="11" s="1"/>
  <c r="P888" i="11"/>
  <c r="I888" i="11" s="1"/>
  <c r="O765" i="11"/>
  <c r="Y764" i="11"/>
  <c r="X764" i="11"/>
  <c r="K764" i="11"/>
  <c r="P764" i="11"/>
  <c r="I764" i="11" s="1"/>
  <c r="O641" i="11"/>
  <c r="Y640" i="11"/>
  <c r="X640" i="11"/>
  <c r="K640" i="11" s="1"/>
  <c r="P640" i="11"/>
  <c r="I640" i="11" s="1"/>
  <c r="O518" i="11"/>
  <c r="X517" i="11"/>
  <c r="K517" i="11" s="1"/>
  <c r="Y517" i="11"/>
  <c r="O394" i="11"/>
  <c r="X393" i="11"/>
  <c r="K393" i="11" s="1"/>
  <c r="Y393" i="11"/>
  <c r="O24" i="11"/>
  <c r="P24" i="11" s="1"/>
  <c r="Y23" i="11"/>
  <c r="X23" i="11"/>
  <c r="O888" i="29"/>
  <c r="J31" i="11"/>
  <c r="I19" i="11"/>
  <c r="K19" i="11"/>
  <c r="O888" i="30"/>
  <c r="X887" i="30"/>
  <c r="K887" i="30" s="1"/>
  <c r="P887" i="30"/>
  <c r="I887" i="30" s="1"/>
  <c r="Y887" i="30"/>
  <c r="O764" i="30"/>
  <c r="Y763" i="30"/>
  <c r="X763" i="30"/>
  <c r="K763" i="30" s="1"/>
  <c r="P763" i="30"/>
  <c r="I763" i="30" s="1"/>
  <c r="X639" i="30"/>
  <c r="K639" i="30" s="1"/>
  <c r="Y639" i="30"/>
  <c r="P639" i="30"/>
  <c r="I639" i="30" s="1"/>
  <c r="O640" i="30"/>
  <c r="X515" i="30"/>
  <c r="K515" i="30" s="1"/>
  <c r="O516" i="30"/>
  <c r="Y515" i="30"/>
  <c r="P515" i="30"/>
  <c r="I515" i="30" s="1"/>
  <c r="O392" i="30"/>
  <c r="Y391" i="30"/>
  <c r="X391" i="30"/>
  <c r="K391" i="30" s="1"/>
  <c r="P391" i="30"/>
  <c r="I391" i="30" s="1"/>
  <c r="O268" i="30"/>
  <c r="X267" i="30"/>
  <c r="K267" i="30" s="1"/>
  <c r="Y267" i="30"/>
  <c r="P267" i="30"/>
  <c r="I267" i="30" s="1"/>
  <c r="O144" i="30"/>
  <c r="X143" i="30"/>
  <c r="K143" i="30" s="1"/>
  <c r="P143" i="30"/>
  <c r="I143" i="30" s="1"/>
  <c r="Y143" i="30"/>
  <c r="O764" i="29"/>
  <c r="O640" i="29"/>
  <c r="O516" i="29"/>
  <c r="O392" i="29"/>
  <c r="O268" i="29"/>
  <c r="Y888" i="34"/>
  <c r="O889" i="34"/>
  <c r="P888" i="34"/>
  <c r="I888" i="34" s="1"/>
  <c r="X888" i="34"/>
  <c r="K888" i="34" s="1"/>
  <c r="Y763" i="34"/>
  <c r="X763" i="34"/>
  <c r="K763" i="34" s="1"/>
  <c r="O764" i="34"/>
  <c r="P763" i="34"/>
  <c r="I763" i="34" s="1"/>
  <c r="Y639" i="34"/>
  <c r="X639" i="34"/>
  <c r="K639" i="34" s="1"/>
  <c r="O640" i="34"/>
  <c r="P639" i="34"/>
  <c r="I639" i="34" s="1"/>
  <c r="Y518" i="34"/>
  <c r="O519" i="34"/>
  <c r="X518" i="34"/>
  <c r="P518" i="34"/>
  <c r="I518" i="34" s="1"/>
  <c r="O393" i="34"/>
  <c r="X392" i="34"/>
  <c r="K392" i="34" s="1"/>
  <c r="Y392" i="34"/>
  <c r="P392" i="34"/>
  <c r="I392" i="34" s="1"/>
  <c r="O269" i="34"/>
  <c r="X268" i="34"/>
  <c r="K268" i="34" s="1"/>
  <c r="Y268" i="34"/>
  <c r="P268" i="34"/>
  <c r="I268" i="34" s="1"/>
  <c r="O147" i="34"/>
  <c r="X146" i="34"/>
  <c r="K146" i="34" s="1"/>
  <c r="Y146" i="34"/>
  <c r="P146" i="34"/>
  <c r="I146" i="34" s="1"/>
  <c r="Y22" i="34"/>
  <c r="X22" i="34"/>
  <c r="P22" i="34"/>
  <c r="I22" i="34" s="1"/>
  <c r="Y887" i="31"/>
  <c r="O888" i="31"/>
  <c r="X887" i="31"/>
  <c r="K887" i="31" s="1"/>
  <c r="P887" i="31"/>
  <c r="I887" i="31" s="1"/>
  <c r="O766" i="31"/>
  <c r="X765" i="31"/>
  <c r="K765" i="31" s="1"/>
  <c r="Y765" i="31"/>
  <c r="P765" i="31"/>
  <c r="I765" i="31" s="1"/>
  <c r="Y639" i="31"/>
  <c r="X639" i="31"/>
  <c r="K639" i="31" s="1"/>
  <c r="O640" i="31"/>
  <c r="P639" i="31"/>
  <c r="I639" i="31" s="1"/>
  <c r="Y516" i="31"/>
  <c r="O517" i="31"/>
  <c r="X516" i="31"/>
  <c r="K516" i="31" s="1"/>
  <c r="P516" i="31"/>
  <c r="I516" i="31" s="1"/>
  <c r="O481" i="31"/>
  <c r="Y480" i="31"/>
  <c r="K480" i="31" s="1"/>
  <c r="X480" i="31"/>
  <c r="P480" i="31"/>
  <c r="I480" i="31" s="1"/>
  <c r="Y390" i="31"/>
  <c r="O391" i="31"/>
  <c r="P390" i="31"/>
  <c r="I390" i="31" s="1"/>
  <c r="X390" i="31"/>
  <c r="K390" i="31" s="1"/>
  <c r="Y267" i="31"/>
  <c r="X267" i="31"/>
  <c r="K267" i="31" s="1"/>
  <c r="O268" i="31"/>
  <c r="P267" i="31"/>
  <c r="I267" i="31" s="1"/>
  <c r="X144" i="31"/>
  <c r="K144" i="31" s="1"/>
  <c r="O145" i="31"/>
  <c r="P144" i="31"/>
  <c r="I144" i="31" s="1"/>
  <c r="Y144" i="31"/>
  <c r="X27" i="31"/>
  <c r="K27" i="31" s="1"/>
  <c r="P27" i="31"/>
  <c r="I27" i="31" s="1"/>
  <c r="O28" i="31"/>
  <c r="Y27" i="31"/>
  <c r="Y854" i="34"/>
  <c r="K854" i="34" s="1"/>
  <c r="O855" i="34"/>
  <c r="X854" i="34"/>
  <c r="P854" i="34"/>
  <c r="I854" i="34" s="1"/>
  <c r="Y730" i="34"/>
  <c r="K730" i="34" s="1"/>
  <c r="O731" i="34"/>
  <c r="X730" i="34"/>
  <c r="P730" i="34"/>
  <c r="I730" i="34" s="1"/>
  <c r="O482" i="34"/>
  <c r="Y481" i="34"/>
  <c r="K481" i="34" s="1"/>
  <c r="X481" i="34"/>
  <c r="P481" i="34"/>
  <c r="I481" i="34" s="1"/>
  <c r="X978" i="34"/>
  <c r="O979" i="34"/>
  <c r="Y978" i="34"/>
  <c r="K978" i="34" s="1"/>
  <c r="P978" i="34"/>
  <c r="I978" i="34" s="1"/>
  <c r="Y234" i="34"/>
  <c r="K234" i="34" s="1"/>
  <c r="X234" i="34"/>
  <c r="O235" i="34"/>
  <c r="P234" i="34"/>
  <c r="I234" i="34" s="1"/>
  <c r="X357" i="34"/>
  <c r="O358" i="34"/>
  <c r="Y357" i="34"/>
  <c r="K357" i="34" s="1"/>
  <c r="P357" i="34"/>
  <c r="I357" i="34" s="1"/>
  <c r="C14" i="24"/>
  <c r="I19" i="28" s="1"/>
  <c r="C13" i="24"/>
  <c r="I18" i="28" s="1"/>
  <c r="C12" i="24"/>
  <c r="I17" i="28" s="1"/>
  <c r="C11" i="24"/>
  <c r="I16" i="28" s="1"/>
  <c r="C10" i="24"/>
  <c r="I15" i="28" s="1"/>
  <c r="C9" i="24"/>
  <c r="I14" i="28" s="1"/>
  <c r="C8" i="24"/>
  <c r="I13" i="28" s="1"/>
  <c r="C7" i="24"/>
  <c r="I12" i="28" s="1"/>
  <c r="C6" i="24"/>
  <c r="I11" i="28" s="1"/>
  <c r="C5" i="24"/>
  <c r="I10" i="28" s="1"/>
  <c r="C14" i="11"/>
  <c r="D19" i="28" s="1"/>
  <c r="C13" i="11"/>
  <c r="D18" i="28" s="1"/>
  <c r="C12" i="11"/>
  <c r="D17" i="28" s="1"/>
  <c r="C11" i="11"/>
  <c r="D16" i="28" s="1"/>
  <c r="C10" i="11"/>
  <c r="D15" i="28" s="1"/>
  <c r="C9" i="11"/>
  <c r="D14" i="28" s="1"/>
  <c r="C8" i="11"/>
  <c r="D13" i="28" s="1"/>
  <c r="C7" i="11"/>
  <c r="D12" i="28" s="1"/>
  <c r="C6" i="11"/>
  <c r="D11" i="28" s="1"/>
  <c r="C5" i="11"/>
  <c r="D10" i="28" s="1"/>
  <c r="K33" i="27"/>
  <c r="E33" i="27"/>
  <c r="J979" i="34" l="1"/>
  <c r="J731" i="34"/>
  <c r="J235" i="34"/>
  <c r="J855" i="34"/>
  <c r="J609" i="34"/>
  <c r="O610" i="34"/>
  <c r="X609" i="34"/>
  <c r="Y609" i="34"/>
  <c r="K609" i="34" s="1"/>
  <c r="P609" i="34"/>
  <c r="I609" i="34" s="1"/>
  <c r="J482" i="34"/>
  <c r="J358" i="34"/>
  <c r="O23" i="34"/>
  <c r="X23" i="34" s="1"/>
  <c r="K22" i="34"/>
  <c r="K766" i="31"/>
  <c r="J481" i="31"/>
  <c r="O359" i="31"/>
  <c r="J358" i="31"/>
  <c r="Y358" i="31"/>
  <c r="K358" i="31" s="1"/>
  <c r="X358" i="31"/>
  <c r="P358" i="31"/>
  <c r="I358" i="31" s="1"/>
  <c r="K391" i="31"/>
  <c r="K888" i="30"/>
  <c r="Y18" i="30"/>
  <c r="P18" i="30"/>
  <c r="I18" i="30" s="1"/>
  <c r="O19" i="30"/>
  <c r="X18" i="30"/>
  <c r="K18" i="30" s="1"/>
  <c r="X640" i="29"/>
  <c r="Y640" i="29"/>
  <c r="K640" i="29"/>
  <c r="P640" i="29"/>
  <c r="I640" i="29" s="1"/>
  <c r="O22" i="29"/>
  <c r="Y21" i="29"/>
  <c r="X21" i="29"/>
  <c r="K21" i="29"/>
  <c r="P21" i="29"/>
  <c r="I21" i="29" s="1"/>
  <c r="X764" i="29"/>
  <c r="Y764" i="29"/>
  <c r="K764" i="29"/>
  <c r="P764" i="29"/>
  <c r="I764" i="29" s="1"/>
  <c r="Y268" i="29"/>
  <c r="X268" i="29"/>
  <c r="K268" i="29"/>
  <c r="P268" i="29"/>
  <c r="I268" i="29" s="1"/>
  <c r="X888" i="29"/>
  <c r="Y888" i="29"/>
  <c r="K888" i="29"/>
  <c r="P888" i="29"/>
  <c r="I888" i="29" s="1"/>
  <c r="Y392" i="29"/>
  <c r="X392" i="29"/>
  <c r="K392" i="29"/>
  <c r="P392" i="29"/>
  <c r="I392" i="29" s="1"/>
  <c r="Y516" i="29"/>
  <c r="X516" i="29"/>
  <c r="K516" i="29" s="1"/>
  <c r="P516" i="29"/>
  <c r="I516" i="29" s="1"/>
  <c r="O147" i="29"/>
  <c r="Y146" i="29"/>
  <c r="X146" i="29"/>
  <c r="K146" i="29"/>
  <c r="P146" i="29"/>
  <c r="I146" i="29" s="1"/>
  <c r="O642" i="24"/>
  <c r="Y641" i="24"/>
  <c r="X641" i="24"/>
  <c r="K641" i="24"/>
  <c r="P641" i="24"/>
  <c r="I641" i="24" s="1"/>
  <c r="O394" i="24"/>
  <c r="X393" i="24"/>
  <c r="K393" i="24" s="1"/>
  <c r="Y393" i="24"/>
  <c r="P393" i="24"/>
  <c r="I393" i="24" s="1"/>
  <c r="O890" i="24"/>
  <c r="Y889" i="24"/>
  <c r="X889" i="24"/>
  <c r="K889" i="24" s="1"/>
  <c r="P889" i="24"/>
  <c r="I889" i="24" s="1"/>
  <c r="O23" i="24"/>
  <c r="Y22" i="24"/>
  <c r="X22" i="24"/>
  <c r="K22" i="24" s="1"/>
  <c r="P22" i="24"/>
  <c r="I22" i="24" s="1"/>
  <c r="O766" i="24"/>
  <c r="Y765" i="24"/>
  <c r="X765" i="24"/>
  <c r="K765" i="24" s="1"/>
  <c r="P765" i="24"/>
  <c r="I765" i="24" s="1"/>
  <c r="O270" i="24"/>
  <c r="X269" i="24"/>
  <c r="Y269" i="24"/>
  <c r="K269" i="24"/>
  <c r="P269" i="24"/>
  <c r="I269" i="24" s="1"/>
  <c r="O146" i="24"/>
  <c r="X145" i="24"/>
  <c r="Y145" i="24"/>
  <c r="K145" i="24"/>
  <c r="P145" i="24"/>
  <c r="I145" i="24" s="1"/>
  <c r="O518" i="24"/>
  <c r="X517" i="24"/>
  <c r="Y517" i="24"/>
  <c r="P517" i="24"/>
  <c r="I517" i="24" s="1"/>
  <c r="K517" i="24"/>
  <c r="O890" i="11"/>
  <c r="Y889" i="11"/>
  <c r="X889" i="11"/>
  <c r="K889" i="11"/>
  <c r="P889" i="11"/>
  <c r="I889" i="11" s="1"/>
  <c r="O766" i="11"/>
  <c r="Y765" i="11"/>
  <c r="K765" i="11"/>
  <c r="X765" i="11"/>
  <c r="P765" i="11"/>
  <c r="I765" i="11" s="1"/>
  <c r="O642" i="11"/>
  <c r="Y641" i="11"/>
  <c r="X641" i="11"/>
  <c r="K641" i="11" s="1"/>
  <c r="P641" i="11"/>
  <c r="I641" i="11" s="1"/>
  <c r="O519" i="11"/>
  <c r="Y518" i="11"/>
  <c r="X518" i="11"/>
  <c r="K518" i="11" s="1"/>
  <c r="O395" i="11"/>
  <c r="Y394" i="11"/>
  <c r="X394" i="11"/>
  <c r="K394" i="11" s="1"/>
  <c r="O25" i="11"/>
  <c r="P25" i="11" s="1"/>
  <c r="Y24" i="11"/>
  <c r="X24" i="11"/>
  <c r="O889" i="29"/>
  <c r="K20" i="11"/>
  <c r="I20" i="11"/>
  <c r="J32" i="11"/>
  <c r="X888" i="30"/>
  <c r="O889" i="30"/>
  <c r="Y888" i="30"/>
  <c r="P888" i="30"/>
  <c r="I888" i="30" s="1"/>
  <c r="Y764" i="30"/>
  <c r="P764" i="30"/>
  <c r="I764" i="30" s="1"/>
  <c r="O765" i="30"/>
  <c r="X764" i="30"/>
  <c r="K764" i="30" s="1"/>
  <c r="O641" i="30"/>
  <c r="X640" i="30"/>
  <c r="K640" i="30" s="1"/>
  <c r="Y640" i="30"/>
  <c r="P640" i="30"/>
  <c r="I640" i="30" s="1"/>
  <c r="Y516" i="30"/>
  <c r="O517" i="30"/>
  <c r="X516" i="30"/>
  <c r="K516" i="30" s="1"/>
  <c r="P516" i="30"/>
  <c r="I516" i="30" s="1"/>
  <c r="Y392" i="30"/>
  <c r="P392" i="30"/>
  <c r="I392" i="30" s="1"/>
  <c r="O393" i="30"/>
  <c r="X392" i="30"/>
  <c r="K392" i="30" s="1"/>
  <c r="Y268" i="30"/>
  <c r="P268" i="30"/>
  <c r="I268" i="30" s="1"/>
  <c r="O269" i="30"/>
  <c r="X268" i="30"/>
  <c r="K268" i="30" s="1"/>
  <c r="Y144" i="30"/>
  <c r="X144" i="30"/>
  <c r="K144" i="30" s="1"/>
  <c r="P144" i="30"/>
  <c r="I144" i="30" s="1"/>
  <c r="O145" i="30"/>
  <c r="O765" i="29"/>
  <c r="O641" i="29"/>
  <c r="O517" i="29"/>
  <c r="O393" i="29"/>
  <c r="O269" i="29"/>
  <c r="O890" i="34"/>
  <c r="X889" i="34"/>
  <c r="K889" i="34" s="1"/>
  <c r="Y889" i="34"/>
  <c r="P889" i="34"/>
  <c r="I889" i="34" s="1"/>
  <c r="O765" i="34"/>
  <c r="X764" i="34"/>
  <c r="K764" i="34" s="1"/>
  <c r="Y764" i="34"/>
  <c r="P764" i="34"/>
  <c r="I764" i="34" s="1"/>
  <c r="O641" i="34"/>
  <c r="X640" i="34"/>
  <c r="K640" i="34" s="1"/>
  <c r="Y640" i="34"/>
  <c r="P640" i="34"/>
  <c r="I640" i="34" s="1"/>
  <c r="Y519" i="34"/>
  <c r="X519" i="34"/>
  <c r="K519" i="34" s="1"/>
  <c r="O520" i="34"/>
  <c r="P519" i="34"/>
  <c r="I519" i="34" s="1"/>
  <c r="Y393" i="34"/>
  <c r="O394" i="34"/>
  <c r="X393" i="34"/>
  <c r="K393" i="34" s="1"/>
  <c r="P393" i="34"/>
  <c r="I393" i="34" s="1"/>
  <c r="Y269" i="34"/>
  <c r="O270" i="34"/>
  <c r="P269" i="34"/>
  <c r="I269" i="34" s="1"/>
  <c r="X269" i="34"/>
  <c r="K269" i="34" s="1"/>
  <c r="Y147" i="34"/>
  <c r="O148" i="34"/>
  <c r="X147" i="34"/>
  <c r="K147" i="34" s="1"/>
  <c r="P147" i="34"/>
  <c r="I147" i="34" s="1"/>
  <c r="Y23" i="34"/>
  <c r="P23" i="34"/>
  <c r="I23" i="34" s="1"/>
  <c r="O889" i="31"/>
  <c r="X888" i="31"/>
  <c r="K888" i="31" s="1"/>
  <c r="Y888" i="31"/>
  <c r="P888" i="31"/>
  <c r="I888" i="31" s="1"/>
  <c r="Y766" i="31"/>
  <c r="O767" i="31"/>
  <c r="X766" i="31"/>
  <c r="P766" i="31"/>
  <c r="I766" i="31" s="1"/>
  <c r="X640" i="31"/>
  <c r="K640" i="31" s="1"/>
  <c r="Y640" i="31"/>
  <c r="O641" i="31"/>
  <c r="P640" i="31"/>
  <c r="I640" i="31" s="1"/>
  <c r="O518" i="31"/>
  <c r="Y517" i="31"/>
  <c r="X517" i="31"/>
  <c r="K517" i="31" s="1"/>
  <c r="P517" i="31"/>
  <c r="I517" i="31" s="1"/>
  <c r="O482" i="31"/>
  <c r="X481" i="31"/>
  <c r="Y481" i="31"/>
  <c r="K481" i="31" s="1"/>
  <c r="P481" i="31"/>
  <c r="I481" i="31" s="1"/>
  <c r="Y391" i="31"/>
  <c r="O392" i="31"/>
  <c r="X391" i="31"/>
  <c r="P391" i="31"/>
  <c r="I391" i="31" s="1"/>
  <c r="O269" i="31"/>
  <c r="X268" i="31"/>
  <c r="K268" i="31" s="1"/>
  <c r="Y268" i="31"/>
  <c r="P268" i="31"/>
  <c r="I268" i="31" s="1"/>
  <c r="Y145" i="31"/>
  <c r="P145" i="31"/>
  <c r="I145" i="31" s="1"/>
  <c r="O146" i="31"/>
  <c r="X145" i="31"/>
  <c r="K145" i="31" s="1"/>
  <c r="O29" i="31"/>
  <c r="P28" i="31"/>
  <c r="I28" i="31" s="1"/>
  <c r="X28" i="31"/>
  <c r="K28" i="31" s="1"/>
  <c r="Y28" i="31"/>
  <c r="Y235" i="34"/>
  <c r="K235" i="34" s="1"/>
  <c r="X235" i="34"/>
  <c r="O236" i="34"/>
  <c r="P235" i="34"/>
  <c r="I235" i="34" s="1"/>
  <c r="Y358" i="34"/>
  <c r="K358" i="34" s="1"/>
  <c r="O359" i="34"/>
  <c r="X358" i="34"/>
  <c r="P358" i="34"/>
  <c r="I358" i="34" s="1"/>
  <c r="X979" i="34"/>
  <c r="O980" i="34"/>
  <c r="Y979" i="34"/>
  <c r="K979" i="34" s="1"/>
  <c r="P979" i="34"/>
  <c r="I979" i="34" s="1"/>
  <c r="Y731" i="34"/>
  <c r="K731" i="34" s="1"/>
  <c r="X731" i="34"/>
  <c r="O732" i="34"/>
  <c r="P731" i="34"/>
  <c r="I731" i="34" s="1"/>
  <c r="Y855" i="34"/>
  <c r="K855" i="34" s="1"/>
  <c r="X855" i="34"/>
  <c r="O856" i="34"/>
  <c r="P855" i="34"/>
  <c r="I855" i="34" s="1"/>
  <c r="X482" i="34"/>
  <c r="O483" i="34"/>
  <c r="Y482" i="34"/>
  <c r="K482" i="34" s="1"/>
  <c r="P482" i="34"/>
  <c r="I482" i="34" s="1"/>
  <c r="Z1121" i="24"/>
  <c r="Z998" i="24"/>
  <c r="Z997" i="24"/>
  <c r="Z874" i="24"/>
  <c r="Z873" i="24"/>
  <c r="Z750" i="24"/>
  <c r="Z749" i="24"/>
  <c r="Z626" i="24"/>
  <c r="Z625" i="24"/>
  <c r="Z501" i="24"/>
  <c r="Z378" i="24"/>
  <c r="Z377" i="24"/>
  <c r="Z254" i="24"/>
  <c r="Z253" i="24"/>
  <c r="Z130" i="24"/>
  <c r="Z129" i="24"/>
  <c r="Z6" i="24"/>
  <c r="Z5" i="24"/>
  <c r="D27" i="8"/>
  <c r="F27" i="8" s="1"/>
  <c r="H27" i="8" s="1"/>
  <c r="H29" i="8" s="1"/>
  <c r="H31" i="8" s="1"/>
  <c r="B28" i="8"/>
  <c r="B30" i="8" s="1"/>
  <c r="D28" i="8"/>
  <c r="D30" i="8" s="1"/>
  <c r="F28" i="8"/>
  <c r="F30" i="8" s="1"/>
  <c r="H28" i="8"/>
  <c r="H30" i="8" s="1"/>
  <c r="J28" i="8"/>
  <c r="J30" i="8" s="1"/>
  <c r="L28" i="8"/>
  <c r="L30" i="8" s="1"/>
  <c r="B29" i="8"/>
  <c r="B31" i="8" s="1"/>
  <c r="D34" i="8"/>
  <c r="B35" i="8"/>
  <c r="D35" i="8"/>
  <c r="D37" i="8" s="1"/>
  <c r="F35" i="8"/>
  <c r="F37" i="8" s="1"/>
  <c r="H35" i="8"/>
  <c r="H37" i="8" s="1"/>
  <c r="J35" i="8"/>
  <c r="L35" i="8"/>
  <c r="L37" i="8" s="1"/>
  <c r="B36" i="8"/>
  <c r="K34" i="27"/>
  <c r="K4" i="27"/>
  <c r="E34" i="27"/>
  <c r="E4" i="27"/>
  <c r="K610" i="34" l="1"/>
  <c r="J610" i="34"/>
  <c r="O611" i="34"/>
  <c r="Y610" i="34"/>
  <c r="X610" i="34"/>
  <c r="P610" i="34"/>
  <c r="I610" i="34" s="1"/>
  <c r="J856" i="34"/>
  <c r="J236" i="34"/>
  <c r="K236" i="34"/>
  <c r="J980" i="34"/>
  <c r="O24" i="34"/>
  <c r="K23" i="34"/>
  <c r="J732" i="34"/>
  <c r="K641" i="34"/>
  <c r="J483" i="34"/>
  <c r="J359" i="34"/>
  <c r="O360" i="31"/>
  <c r="J359" i="31"/>
  <c r="X359" i="31"/>
  <c r="Y359" i="31"/>
  <c r="K359" i="31" s="1"/>
  <c r="P359" i="31"/>
  <c r="I359" i="31" s="1"/>
  <c r="J482" i="31"/>
  <c r="K19" i="30"/>
  <c r="Y19" i="30"/>
  <c r="X19" i="30"/>
  <c r="O20" i="30"/>
  <c r="P19" i="30"/>
  <c r="I19" i="30" s="1"/>
  <c r="Y889" i="29"/>
  <c r="X889" i="29"/>
  <c r="K889" i="29" s="1"/>
  <c r="P889" i="29"/>
  <c r="I889" i="29" s="1"/>
  <c r="O23" i="29"/>
  <c r="Y22" i="29"/>
  <c r="X22" i="29"/>
  <c r="K22" i="29" s="1"/>
  <c r="P22" i="29"/>
  <c r="I22" i="29" s="1"/>
  <c r="O148" i="29"/>
  <c r="Y147" i="29"/>
  <c r="X147" i="29"/>
  <c r="K147" i="29"/>
  <c r="P147" i="29"/>
  <c r="I147" i="29" s="1"/>
  <c r="Y393" i="29"/>
  <c r="X393" i="29"/>
  <c r="K393" i="29"/>
  <c r="P393" i="29"/>
  <c r="I393" i="29" s="1"/>
  <c r="Y517" i="29"/>
  <c r="X517" i="29"/>
  <c r="K517" i="29"/>
  <c r="P517" i="29"/>
  <c r="I517" i="29" s="1"/>
  <c r="Y269" i="29"/>
  <c r="X269" i="29"/>
  <c r="K269" i="29"/>
  <c r="P269" i="29"/>
  <c r="I269" i="29" s="1"/>
  <c r="Y641" i="29"/>
  <c r="X641" i="29"/>
  <c r="K641" i="29"/>
  <c r="P641" i="29"/>
  <c r="I641" i="29" s="1"/>
  <c r="Y765" i="29"/>
  <c r="X765" i="29"/>
  <c r="K765" i="29"/>
  <c r="P765" i="29"/>
  <c r="I765" i="29" s="1"/>
  <c r="O24" i="24"/>
  <c r="Y23" i="24"/>
  <c r="X23" i="24"/>
  <c r="K23" i="24" s="1"/>
  <c r="P23" i="24"/>
  <c r="I23" i="24" s="1"/>
  <c r="O147" i="24"/>
  <c r="Y146" i="24"/>
  <c r="X146" i="24"/>
  <c r="K146" i="24" s="1"/>
  <c r="P146" i="24"/>
  <c r="I146" i="24" s="1"/>
  <c r="O395" i="24"/>
  <c r="Y394" i="24"/>
  <c r="X394" i="24"/>
  <c r="P394" i="24"/>
  <c r="I394" i="24" s="1"/>
  <c r="K394" i="24"/>
  <c r="O767" i="24"/>
  <c r="Y766" i="24"/>
  <c r="X766" i="24"/>
  <c r="K766" i="24"/>
  <c r="P766" i="24"/>
  <c r="I766" i="24" s="1"/>
  <c r="O519" i="24"/>
  <c r="Y518" i="24"/>
  <c r="X518" i="24"/>
  <c r="K518" i="24" s="1"/>
  <c r="P518" i="24"/>
  <c r="I518" i="24" s="1"/>
  <c r="O891" i="24"/>
  <c r="Y890" i="24"/>
  <c r="X890" i="24"/>
  <c r="K890" i="24" s="1"/>
  <c r="P890" i="24"/>
  <c r="I890" i="24" s="1"/>
  <c r="O271" i="24"/>
  <c r="Y270" i="24"/>
  <c r="X270" i="24"/>
  <c r="K270" i="24"/>
  <c r="P270" i="24"/>
  <c r="I270" i="24" s="1"/>
  <c r="O643" i="24"/>
  <c r="Y642" i="24"/>
  <c r="X642" i="24"/>
  <c r="K642" i="24"/>
  <c r="P642" i="24"/>
  <c r="I642" i="24" s="1"/>
  <c r="O891" i="11"/>
  <c r="Y890" i="11"/>
  <c r="X890" i="11"/>
  <c r="K890" i="11"/>
  <c r="P890" i="11"/>
  <c r="I890" i="11" s="1"/>
  <c r="O767" i="11"/>
  <c r="Y766" i="11"/>
  <c r="X766" i="11"/>
  <c r="K766" i="11"/>
  <c r="P766" i="11"/>
  <c r="I766" i="11" s="1"/>
  <c r="O643" i="11"/>
  <c r="Y642" i="11"/>
  <c r="X642" i="11"/>
  <c r="K642" i="11"/>
  <c r="P642" i="11"/>
  <c r="I642" i="11" s="1"/>
  <c r="O520" i="11"/>
  <c r="Y519" i="11"/>
  <c r="X519" i="11"/>
  <c r="K519" i="11" s="1"/>
  <c r="O396" i="11"/>
  <c r="Y395" i="11"/>
  <c r="X395" i="11"/>
  <c r="K395" i="11" s="1"/>
  <c r="O26" i="11"/>
  <c r="P26" i="11" s="1"/>
  <c r="Y25" i="11"/>
  <c r="X25" i="11"/>
  <c r="O890" i="29"/>
  <c r="I21" i="11"/>
  <c r="J33" i="11"/>
  <c r="K21" i="11"/>
  <c r="O890" i="30"/>
  <c r="X889" i="30"/>
  <c r="K889" i="30" s="1"/>
  <c r="P889" i="30"/>
  <c r="I889" i="30" s="1"/>
  <c r="Y889" i="30"/>
  <c r="O766" i="30"/>
  <c r="X765" i="30"/>
  <c r="K765" i="30" s="1"/>
  <c r="Y765" i="30"/>
  <c r="P765" i="30"/>
  <c r="I765" i="30" s="1"/>
  <c r="Y641" i="30"/>
  <c r="O642" i="30"/>
  <c r="X641" i="30"/>
  <c r="K641" i="30" s="1"/>
  <c r="P641" i="30"/>
  <c r="I641" i="30" s="1"/>
  <c r="Y517" i="30"/>
  <c r="O518" i="30"/>
  <c r="P517" i="30"/>
  <c r="I517" i="30" s="1"/>
  <c r="X517" i="30"/>
  <c r="K517" i="30" s="1"/>
  <c r="Y393" i="30"/>
  <c r="O394" i="30"/>
  <c r="P393" i="30"/>
  <c r="I393" i="30" s="1"/>
  <c r="X393" i="30"/>
  <c r="K393" i="30" s="1"/>
  <c r="Y269" i="30"/>
  <c r="O270" i="30"/>
  <c r="X269" i="30"/>
  <c r="K269" i="30" s="1"/>
  <c r="P269" i="30"/>
  <c r="I269" i="30" s="1"/>
  <c r="O146" i="30"/>
  <c r="X145" i="30"/>
  <c r="K145" i="30" s="1"/>
  <c r="P145" i="30"/>
  <c r="I145" i="30" s="1"/>
  <c r="Y145" i="30"/>
  <c r="O766" i="29"/>
  <c r="O642" i="29"/>
  <c r="O518" i="29"/>
  <c r="O394" i="29"/>
  <c r="O270" i="29"/>
  <c r="Y890" i="34"/>
  <c r="P890" i="34"/>
  <c r="I890" i="34" s="1"/>
  <c r="X890" i="34"/>
  <c r="K890" i="34" s="1"/>
  <c r="O891" i="34"/>
  <c r="O766" i="34"/>
  <c r="Y765" i="34"/>
  <c r="P765" i="34"/>
  <c r="I765" i="34" s="1"/>
  <c r="X765" i="34"/>
  <c r="K765" i="34" s="1"/>
  <c r="Y641" i="34"/>
  <c r="O642" i="34"/>
  <c r="X641" i="34"/>
  <c r="P641" i="34"/>
  <c r="I641" i="34" s="1"/>
  <c r="O521" i="34"/>
  <c r="X520" i="34"/>
  <c r="K520" i="34" s="1"/>
  <c r="Y520" i="34"/>
  <c r="P520" i="34"/>
  <c r="I520" i="34" s="1"/>
  <c r="Y394" i="34"/>
  <c r="O395" i="34"/>
  <c r="X394" i="34"/>
  <c r="K394" i="34" s="1"/>
  <c r="P394" i="34"/>
  <c r="I394" i="34" s="1"/>
  <c r="Y270" i="34"/>
  <c r="O271" i="34"/>
  <c r="P270" i="34"/>
  <c r="I270" i="34" s="1"/>
  <c r="X270" i="34"/>
  <c r="K270" i="34" s="1"/>
  <c r="O149" i="34"/>
  <c r="X148" i="34"/>
  <c r="K148" i="34" s="1"/>
  <c r="Y148" i="34"/>
  <c r="P148" i="34"/>
  <c r="I148" i="34" s="1"/>
  <c r="Y24" i="34"/>
  <c r="X24" i="34"/>
  <c r="P24" i="34"/>
  <c r="I24" i="34" s="1"/>
  <c r="Y889" i="31"/>
  <c r="P889" i="31"/>
  <c r="I889" i="31" s="1"/>
  <c r="O890" i="31"/>
  <c r="X889" i="31"/>
  <c r="K889" i="31" s="1"/>
  <c r="O768" i="31"/>
  <c r="Y767" i="31"/>
  <c r="X767" i="31"/>
  <c r="K767" i="31" s="1"/>
  <c r="P767" i="31"/>
  <c r="I767" i="31" s="1"/>
  <c r="X641" i="31"/>
  <c r="K641" i="31" s="1"/>
  <c r="P641" i="31"/>
  <c r="I641" i="31" s="1"/>
  <c r="O642" i="31"/>
  <c r="Y641" i="31"/>
  <c r="Y518" i="31"/>
  <c r="O519" i="31"/>
  <c r="P518" i="31"/>
  <c r="I518" i="31" s="1"/>
  <c r="X518" i="31"/>
  <c r="K518" i="31" s="1"/>
  <c r="O483" i="31"/>
  <c r="X482" i="31"/>
  <c r="Y482" i="31"/>
  <c r="K482" i="31" s="1"/>
  <c r="P482" i="31"/>
  <c r="I482" i="31" s="1"/>
  <c r="O393" i="31"/>
  <c r="X392" i="31"/>
  <c r="K392" i="31" s="1"/>
  <c r="Y392" i="31"/>
  <c r="P392" i="31"/>
  <c r="I392" i="31" s="1"/>
  <c r="X269" i="31"/>
  <c r="K269" i="31" s="1"/>
  <c r="Y269" i="31"/>
  <c r="O270" i="31"/>
  <c r="P269" i="31"/>
  <c r="I269" i="31" s="1"/>
  <c r="Y146" i="31"/>
  <c r="O147" i="31"/>
  <c r="X146" i="31"/>
  <c r="K146" i="31" s="1"/>
  <c r="P146" i="31"/>
  <c r="I146" i="31" s="1"/>
  <c r="Y29" i="31"/>
  <c r="O30" i="31"/>
  <c r="X29" i="31"/>
  <c r="K29" i="31" s="1"/>
  <c r="P29" i="31"/>
  <c r="I29" i="31" s="1"/>
  <c r="Y856" i="34"/>
  <c r="K856" i="34" s="1"/>
  <c r="O857" i="34"/>
  <c r="X856" i="34"/>
  <c r="P856" i="34"/>
  <c r="I856" i="34" s="1"/>
  <c r="Y732" i="34"/>
  <c r="K732" i="34" s="1"/>
  <c r="O733" i="34"/>
  <c r="X732" i="34"/>
  <c r="P732" i="34"/>
  <c r="I732" i="34" s="1"/>
  <c r="O237" i="34"/>
  <c r="Y236" i="34"/>
  <c r="X236" i="34"/>
  <c r="P236" i="34"/>
  <c r="I236" i="34" s="1"/>
  <c r="Y483" i="34"/>
  <c r="K483" i="34" s="1"/>
  <c r="P483" i="34"/>
  <c r="I483" i="34" s="1"/>
  <c r="X483" i="34"/>
  <c r="O484" i="34"/>
  <c r="X980" i="34"/>
  <c r="O981" i="34"/>
  <c r="Y980" i="34"/>
  <c r="K980" i="34" s="1"/>
  <c r="P980" i="34"/>
  <c r="I980" i="34" s="1"/>
  <c r="X359" i="34"/>
  <c r="O360" i="34"/>
  <c r="Y359" i="34"/>
  <c r="K359" i="34" s="1"/>
  <c r="P359" i="34"/>
  <c r="I359" i="34" s="1"/>
  <c r="F34" i="8"/>
  <c r="H34" i="8" s="1"/>
  <c r="D36" i="8"/>
  <c r="D38" i="8" s="1"/>
  <c r="D29" i="8"/>
  <c r="D31" i="8" s="1"/>
  <c r="J34" i="8"/>
  <c r="J27" i="8"/>
  <c r="H36" i="8"/>
  <c r="J37" i="8"/>
  <c r="B37" i="8"/>
  <c r="F29" i="8"/>
  <c r="E35" i="27"/>
  <c r="K35" i="27"/>
  <c r="J484" i="34" l="1"/>
  <c r="J857" i="34"/>
  <c r="J733" i="34"/>
  <c r="O25" i="34"/>
  <c r="K24" i="34"/>
  <c r="J611" i="34"/>
  <c r="P611" i="34"/>
  <c r="I611" i="34" s="1"/>
  <c r="X611" i="34"/>
  <c r="Y611" i="34"/>
  <c r="K611" i="34" s="1"/>
  <c r="O612" i="34"/>
  <c r="J360" i="34"/>
  <c r="J981" i="34"/>
  <c r="J237" i="34"/>
  <c r="O361" i="31"/>
  <c r="J360" i="31"/>
  <c r="Y360" i="31"/>
  <c r="K360" i="31" s="1"/>
  <c r="X360" i="31"/>
  <c r="P360" i="31"/>
  <c r="I360" i="31" s="1"/>
  <c r="J483" i="31"/>
  <c r="K642" i="30"/>
  <c r="X20" i="30"/>
  <c r="K20" i="30" s="1"/>
  <c r="Y20" i="30"/>
  <c r="P20" i="30"/>
  <c r="I20" i="30" s="1"/>
  <c r="O21" i="30"/>
  <c r="K270" i="30"/>
  <c r="Y394" i="29"/>
  <c r="X394" i="29"/>
  <c r="K394" i="29"/>
  <c r="P394" i="29"/>
  <c r="I394" i="29" s="1"/>
  <c r="Y518" i="29"/>
  <c r="X518" i="29"/>
  <c r="K518" i="29"/>
  <c r="P518" i="29"/>
  <c r="I518" i="29" s="1"/>
  <c r="O24" i="29"/>
  <c r="Y23" i="29"/>
  <c r="X23" i="29"/>
  <c r="K23" i="29"/>
  <c r="P23" i="29"/>
  <c r="I23" i="29" s="1"/>
  <c r="Y890" i="29"/>
  <c r="X890" i="29"/>
  <c r="K890" i="29"/>
  <c r="P890" i="29"/>
  <c r="I890" i="29" s="1"/>
  <c r="Y642" i="29"/>
  <c r="X642" i="29"/>
  <c r="K642" i="29"/>
  <c r="P642" i="29"/>
  <c r="I642" i="29" s="1"/>
  <c r="O149" i="29"/>
  <c r="Y148" i="29"/>
  <c r="X148" i="29"/>
  <c r="K148" i="29" s="1"/>
  <c r="P148" i="29"/>
  <c r="I148" i="29" s="1"/>
  <c r="Y270" i="29"/>
  <c r="X270" i="29"/>
  <c r="K270" i="29"/>
  <c r="P270" i="29"/>
  <c r="I270" i="29" s="1"/>
  <c r="Y766" i="29"/>
  <c r="X766" i="29"/>
  <c r="K766" i="29"/>
  <c r="P766" i="29"/>
  <c r="I766" i="29" s="1"/>
  <c r="O768" i="24"/>
  <c r="X767" i="24"/>
  <c r="Y767" i="24"/>
  <c r="K767" i="24"/>
  <c r="P767" i="24"/>
  <c r="I767" i="24" s="1"/>
  <c r="O148" i="24"/>
  <c r="Y147" i="24"/>
  <c r="X147" i="24"/>
  <c r="K147" i="24" s="1"/>
  <c r="P147" i="24"/>
  <c r="I147" i="24" s="1"/>
  <c r="O272" i="24"/>
  <c r="Y271" i="24"/>
  <c r="X271" i="24"/>
  <c r="K271" i="24" s="1"/>
  <c r="P271" i="24"/>
  <c r="I271" i="24" s="1"/>
  <c r="O520" i="24"/>
  <c r="X519" i="24"/>
  <c r="Y519" i="24"/>
  <c r="K519" i="24"/>
  <c r="P519" i="24"/>
  <c r="I519" i="24" s="1"/>
  <c r="O396" i="24"/>
  <c r="Y395" i="24"/>
  <c r="X395" i="24"/>
  <c r="K395" i="24" s="1"/>
  <c r="P395" i="24"/>
  <c r="I395" i="24" s="1"/>
  <c r="O644" i="24"/>
  <c r="X643" i="24"/>
  <c r="K643" i="24" s="1"/>
  <c r="Y643" i="24"/>
  <c r="P643" i="24"/>
  <c r="I643" i="24" s="1"/>
  <c r="O892" i="24"/>
  <c r="X891" i="24"/>
  <c r="Y891" i="24"/>
  <c r="K891" i="24"/>
  <c r="P891" i="24"/>
  <c r="I891" i="24" s="1"/>
  <c r="O25" i="24"/>
  <c r="Y24" i="24"/>
  <c r="X24" i="24"/>
  <c r="K24" i="24"/>
  <c r="P24" i="24"/>
  <c r="I24" i="24" s="1"/>
  <c r="O892" i="11"/>
  <c r="Y891" i="11"/>
  <c r="X891" i="11"/>
  <c r="K891" i="11" s="1"/>
  <c r="P891" i="11"/>
  <c r="I891" i="11" s="1"/>
  <c r="O768" i="11"/>
  <c r="Y767" i="11"/>
  <c r="X767" i="11"/>
  <c r="K767" i="11" s="1"/>
  <c r="P767" i="11"/>
  <c r="I767" i="11" s="1"/>
  <c r="O644" i="11"/>
  <c r="Y643" i="11"/>
  <c r="X643" i="11"/>
  <c r="K643" i="11" s="1"/>
  <c r="P643" i="11"/>
  <c r="I643" i="11" s="1"/>
  <c r="O521" i="11"/>
  <c r="Y520" i="11"/>
  <c r="X520" i="11"/>
  <c r="K520" i="11" s="1"/>
  <c r="O397" i="11"/>
  <c r="Y396" i="11"/>
  <c r="X396" i="11"/>
  <c r="K396" i="11" s="1"/>
  <c r="O27" i="11"/>
  <c r="P27" i="11" s="1"/>
  <c r="Y26" i="11"/>
  <c r="X26" i="11"/>
  <c r="O891" i="29"/>
  <c r="I22" i="11"/>
  <c r="J34" i="11"/>
  <c r="K22" i="11"/>
  <c r="O891" i="30"/>
  <c r="X890" i="30"/>
  <c r="K890" i="30" s="1"/>
  <c r="Y890" i="30"/>
  <c r="P890" i="30"/>
  <c r="I890" i="30" s="1"/>
  <c r="Y766" i="30"/>
  <c r="P766" i="30"/>
  <c r="I766" i="30" s="1"/>
  <c r="X766" i="30"/>
  <c r="K766" i="30" s="1"/>
  <c r="O767" i="30"/>
  <c r="Y642" i="30"/>
  <c r="X642" i="30"/>
  <c r="P642" i="30"/>
  <c r="I642" i="30" s="1"/>
  <c r="O643" i="30"/>
  <c r="Y518" i="30"/>
  <c r="P518" i="30"/>
  <c r="I518" i="30" s="1"/>
  <c r="O519" i="30"/>
  <c r="X518" i="30"/>
  <c r="K518" i="30" s="1"/>
  <c r="Y394" i="30"/>
  <c r="O395" i="30"/>
  <c r="P394" i="30"/>
  <c r="I394" i="30" s="1"/>
  <c r="X394" i="30"/>
  <c r="K394" i="30" s="1"/>
  <c r="Y270" i="30"/>
  <c r="O271" i="30"/>
  <c r="X270" i="30"/>
  <c r="P270" i="30"/>
  <c r="I270" i="30" s="1"/>
  <c r="Y146" i="30"/>
  <c r="O147" i="30"/>
  <c r="X146" i="30"/>
  <c r="K146" i="30" s="1"/>
  <c r="P146" i="30"/>
  <c r="I146" i="30" s="1"/>
  <c r="O767" i="29"/>
  <c r="O643" i="29"/>
  <c r="O519" i="29"/>
  <c r="O395" i="29"/>
  <c r="O271" i="29"/>
  <c r="Y891" i="34"/>
  <c r="X891" i="34"/>
  <c r="K891" i="34" s="1"/>
  <c r="P891" i="34"/>
  <c r="I891" i="34" s="1"/>
  <c r="O892" i="34"/>
  <c r="O767" i="34"/>
  <c r="X766" i="34"/>
  <c r="K766" i="34" s="1"/>
  <c r="Y766" i="34"/>
  <c r="P766" i="34"/>
  <c r="I766" i="34" s="1"/>
  <c r="Y642" i="34"/>
  <c r="O643" i="34"/>
  <c r="X642" i="34"/>
  <c r="K642" i="34" s="1"/>
  <c r="P642" i="34"/>
  <c r="I642" i="34" s="1"/>
  <c r="Y521" i="34"/>
  <c r="O522" i="34"/>
  <c r="X521" i="34"/>
  <c r="K521" i="34" s="1"/>
  <c r="P521" i="34"/>
  <c r="I521" i="34" s="1"/>
  <c r="Y395" i="34"/>
  <c r="O396" i="34"/>
  <c r="X395" i="34"/>
  <c r="K395" i="34" s="1"/>
  <c r="P395" i="34"/>
  <c r="I395" i="34" s="1"/>
  <c r="O272" i="34"/>
  <c r="P271" i="34"/>
  <c r="I271" i="34" s="1"/>
  <c r="X271" i="34"/>
  <c r="K271" i="34" s="1"/>
  <c r="Y271" i="34"/>
  <c r="Y149" i="34"/>
  <c r="O150" i="34"/>
  <c r="X149" i="34"/>
  <c r="K149" i="34" s="1"/>
  <c r="P149" i="34"/>
  <c r="I149" i="34" s="1"/>
  <c r="X25" i="34"/>
  <c r="Y25" i="34"/>
  <c r="P25" i="34"/>
  <c r="I25" i="34" s="1"/>
  <c r="Y890" i="31"/>
  <c r="O891" i="31"/>
  <c r="X890" i="31"/>
  <c r="K890" i="31" s="1"/>
  <c r="P890" i="31"/>
  <c r="I890" i="31" s="1"/>
  <c r="Y768" i="31"/>
  <c r="O769" i="31"/>
  <c r="X768" i="31"/>
  <c r="K768" i="31" s="1"/>
  <c r="P768" i="31"/>
  <c r="I768" i="31" s="1"/>
  <c r="O643" i="31"/>
  <c r="X642" i="31"/>
  <c r="K642" i="31" s="1"/>
  <c r="Y642" i="31"/>
  <c r="P642" i="31"/>
  <c r="I642" i="31" s="1"/>
  <c r="O520" i="31"/>
  <c r="X519" i="31"/>
  <c r="K519" i="31" s="1"/>
  <c r="Y519" i="31"/>
  <c r="P519" i="31"/>
  <c r="I519" i="31" s="1"/>
  <c r="O484" i="31"/>
  <c r="X483" i="31"/>
  <c r="Y483" i="31"/>
  <c r="K483" i="31" s="1"/>
  <c r="P483" i="31"/>
  <c r="I483" i="31" s="1"/>
  <c r="O394" i="31"/>
  <c r="P393" i="31"/>
  <c r="I393" i="31" s="1"/>
  <c r="X393" i="31"/>
  <c r="K393" i="31" s="1"/>
  <c r="Y393" i="31"/>
  <c r="O271" i="31"/>
  <c r="X270" i="31"/>
  <c r="K270" i="31" s="1"/>
  <c r="Y270" i="31"/>
  <c r="P270" i="31"/>
  <c r="I270" i="31" s="1"/>
  <c r="O148" i="31"/>
  <c r="X147" i="31"/>
  <c r="K147" i="31" s="1"/>
  <c r="Y147" i="31"/>
  <c r="P147" i="31"/>
  <c r="I147" i="31" s="1"/>
  <c r="O31" i="31"/>
  <c r="X30" i="31"/>
  <c r="K30" i="31" s="1"/>
  <c r="Y30" i="31"/>
  <c r="P30" i="31"/>
  <c r="I30" i="31" s="1"/>
  <c r="Y484" i="34"/>
  <c r="K484" i="34" s="1"/>
  <c r="X484" i="34"/>
  <c r="O485" i="34"/>
  <c r="P484" i="34"/>
  <c r="I484" i="34" s="1"/>
  <c r="O361" i="34"/>
  <c r="Y360" i="34"/>
  <c r="K360" i="34" s="1"/>
  <c r="P360" i="34"/>
  <c r="I360" i="34" s="1"/>
  <c r="X360" i="34"/>
  <c r="X981" i="34"/>
  <c r="O982" i="34"/>
  <c r="Y981" i="34"/>
  <c r="K981" i="34" s="1"/>
  <c r="P981" i="34"/>
  <c r="I981" i="34" s="1"/>
  <c r="Y733" i="34"/>
  <c r="K733" i="34" s="1"/>
  <c r="X733" i="34"/>
  <c r="O734" i="34"/>
  <c r="P733" i="34"/>
  <c r="I733" i="34" s="1"/>
  <c r="Y857" i="34"/>
  <c r="K857" i="34" s="1"/>
  <c r="X857" i="34"/>
  <c r="O858" i="34"/>
  <c r="P857" i="34"/>
  <c r="I857" i="34" s="1"/>
  <c r="O238" i="34"/>
  <c r="Y237" i="34"/>
  <c r="K237" i="34" s="1"/>
  <c r="X237" i="34"/>
  <c r="P237" i="34"/>
  <c r="I237" i="34" s="1"/>
  <c r="F36" i="8"/>
  <c r="F38" i="8" s="1"/>
  <c r="F31" i="8"/>
  <c r="L27" i="8"/>
  <c r="J29" i="8"/>
  <c r="H38" i="8"/>
  <c r="J36" i="8"/>
  <c r="L34" i="8"/>
  <c r="K36" i="27"/>
  <c r="E36" i="27"/>
  <c r="J485" i="34" l="1"/>
  <c r="J238" i="34"/>
  <c r="O26" i="34"/>
  <c r="X26" i="34" s="1"/>
  <c r="K25" i="34"/>
  <c r="J982" i="34"/>
  <c r="J612" i="34"/>
  <c r="O613" i="34"/>
  <c r="X612" i="34"/>
  <c r="Y612" i="34"/>
  <c r="K612" i="34" s="1"/>
  <c r="P612" i="34"/>
  <c r="I612" i="34" s="1"/>
  <c r="J858" i="34"/>
  <c r="J361" i="34"/>
  <c r="K892" i="34"/>
  <c r="J734" i="34"/>
  <c r="O362" i="31"/>
  <c r="J361" i="31"/>
  <c r="X361" i="31"/>
  <c r="Y361" i="31"/>
  <c r="K361" i="31" s="1"/>
  <c r="P361" i="31"/>
  <c r="I361" i="31" s="1"/>
  <c r="K891" i="31"/>
  <c r="J484" i="31"/>
  <c r="K643" i="31"/>
  <c r="K519" i="30"/>
  <c r="P21" i="30"/>
  <c r="I21" i="30" s="1"/>
  <c r="Y21" i="30"/>
  <c r="O22" i="30"/>
  <c r="X21" i="30"/>
  <c r="K21" i="30" s="1"/>
  <c r="Y767" i="29"/>
  <c r="X767" i="29"/>
  <c r="K767" i="29"/>
  <c r="P767" i="29"/>
  <c r="I767" i="29" s="1"/>
  <c r="O150" i="29"/>
  <c r="Y149" i="29"/>
  <c r="X149" i="29"/>
  <c r="K149" i="29"/>
  <c r="P149" i="29"/>
  <c r="I149" i="29" s="1"/>
  <c r="Y271" i="29"/>
  <c r="X271" i="29"/>
  <c r="K271" i="29"/>
  <c r="P271" i="29"/>
  <c r="I271" i="29" s="1"/>
  <c r="Y891" i="29"/>
  <c r="X891" i="29"/>
  <c r="K891" i="29"/>
  <c r="P891" i="29"/>
  <c r="I891" i="29" s="1"/>
  <c r="Y395" i="29"/>
  <c r="X395" i="29"/>
  <c r="K395" i="29"/>
  <c r="P395" i="29"/>
  <c r="I395" i="29" s="1"/>
  <c r="Y519" i="29"/>
  <c r="X519" i="29"/>
  <c r="K519" i="29"/>
  <c r="P519" i="29"/>
  <c r="I519" i="29" s="1"/>
  <c r="Y643" i="29"/>
  <c r="X643" i="29"/>
  <c r="K643" i="29"/>
  <c r="P643" i="29"/>
  <c r="I643" i="29" s="1"/>
  <c r="O25" i="29"/>
  <c r="Y24" i="29"/>
  <c r="X24" i="29"/>
  <c r="K24" i="29" s="1"/>
  <c r="P24" i="29"/>
  <c r="I24" i="29" s="1"/>
  <c r="O521" i="24"/>
  <c r="Y520" i="24"/>
  <c r="X520" i="24"/>
  <c r="K520" i="24" s="1"/>
  <c r="P520" i="24"/>
  <c r="I520" i="24" s="1"/>
  <c r="O893" i="24"/>
  <c r="Y892" i="24"/>
  <c r="X892" i="24"/>
  <c r="K892" i="24" s="1"/>
  <c r="P892" i="24"/>
  <c r="I892" i="24" s="1"/>
  <c r="O149" i="24"/>
  <c r="Y148" i="24"/>
  <c r="X148" i="24"/>
  <c r="K148" i="24" s="1"/>
  <c r="P148" i="24"/>
  <c r="I148" i="24" s="1"/>
  <c r="O397" i="24"/>
  <c r="Y396" i="24"/>
  <c r="X396" i="24"/>
  <c r="K396" i="24"/>
  <c r="P396" i="24"/>
  <c r="I396" i="24" s="1"/>
  <c r="O645" i="24"/>
  <c r="Y644" i="24"/>
  <c r="X644" i="24"/>
  <c r="K644" i="24" s="1"/>
  <c r="P644" i="24"/>
  <c r="I644" i="24" s="1"/>
  <c r="O26" i="24"/>
  <c r="X25" i="24"/>
  <c r="K25" i="24" s="1"/>
  <c r="Y25" i="24"/>
  <c r="P25" i="24"/>
  <c r="I25" i="24" s="1"/>
  <c r="O273" i="24"/>
  <c r="Y272" i="24"/>
  <c r="X272" i="24"/>
  <c r="K272" i="24"/>
  <c r="P272" i="24"/>
  <c r="I272" i="24" s="1"/>
  <c r="O769" i="24"/>
  <c r="Y768" i="24"/>
  <c r="X768" i="24"/>
  <c r="K768" i="24"/>
  <c r="P768" i="24"/>
  <c r="I768" i="24" s="1"/>
  <c r="O893" i="11"/>
  <c r="K892" i="11"/>
  <c r="Y892" i="11"/>
  <c r="X892" i="11"/>
  <c r="P892" i="11"/>
  <c r="I892" i="11" s="1"/>
  <c r="O769" i="11"/>
  <c r="Y768" i="11"/>
  <c r="X768" i="11"/>
  <c r="K768" i="11" s="1"/>
  <c r="P768" i="11"/>
  <c r="I768" i="11" s="1"/>
  <c r="O645" i="11"/>
  <c r="Y644" i="11"/>
  <c r="X644" i="11"/>
  <c r="K644" i="11" s="1"/>
  <c r="P644" i="11"/>
  <c r="I644" i="11" s="1"/>
  <c r="O522" i="11"/>
  <c r="X521" i="11"/>
  <c r="K521" i="11" s="1"/>
  <c r="Y521" i="11"/>
  <c r="O398" i="11"/>
  <c r="X397" i="11"/>
  <c r="K397" i="11" s="1"/>
  <c r="Y397" i="11"/>
  <c r="O28" i="11"/>
  <c r="P28" i="11" s="1"/>
  <c r="Y27" i="11"/>
  <c r="X27" i="11"/>
  <c r="O892" i="29"/>
  <c r="I23" i="11"/>
  <c r="J35" i="11"/>
  <c r="K23" i="11"/>
  <c r="Y891" i="30"/>
  <c r="X891" i="30"/>
  <c r="K891" i="30" s="1"/>
  <c r="O892" i="30"/>
  <c r="P891" i="30"/>
  <c r="I891" i="30" s="1"/>
  <c r="Y767" i="30"/>
  <c r="O768" i="30"/>
  <c r="P767" i="30"/>
  <c r="I767" i="30" s="1"/>
  <c r="X767" i="30"/>
  <c r="K767" i="30" s="1"/>
  <c r="O644" i="30"/>
  <c r="Y643" i="30"/>
  <c r="X643" i="30"/>
  <c r="K643" i="30" s="1"/>
  <c r="P643" i="30"/>
  <c r="I643" i="30" s="1"/>
  <c r="O520" i="30"/>
  <c r="X519" i="30"/>
  <c r="P519" i="30"/>
  <c r="I519" i="30" s="1"/>
  <c r="Y519" i="30"/>
  <c r="O396" i="30"/>
  <c r="X395" i="30"/>
  <c r="K395" i="30" s="1"/>
  <c r="Y395" i="30"/>
  <c r="P395" i="30"/>
  <c r="I395" i="30" s="1"/>
  <c r="O272" i="30"/>
  <c r="X271" i="30"/>
  <c r="K271" i="30" s="1"/>
  <c r="Y271" i="30"/>
  <c r="P271" i="30"/>
  <c r="I271" i="30" s="1"/>
  <c r="Y147" i="30"/>
  <c r="O148" i="30"/>
  <c r="X147" i="30"/>
  <c r="K147" i="30" s="1"/>
  <c r="P147" i="30"/>
  <c r="I147" i="30" s="1"/>
  <c r="O768" i="29"/>
  <c r="O644" i="29"/>
  <c r="O520" i="29"/>
  <c r="O396" i="29"/>
  <c r="O272" i="29"/>
  <c r="Y892" i="34"/>
  <c r="X892" i="34"/>
  <c r="P892" i="34"/>
  <c r="I892" i="34" s="1"/>
  <c r="O893" i="34"/>
  <c r="Y767" i="34"/>
  <c r="X767" i="34"/>
  <c r="K767" i="34" s="1"/>
  <c r="O768" i="34"/>
  <c r="P767" i="34"/>
  <c r="I767" i="34" s="1"/>
  <c r="Y643" i="34"/>
  <c r="O644" i="34"/>
  <c r="X643" i="34"/>
  <c r="K643" i="34" s="1"/>
  <c r="P643" i="34"/>
  <c r="I643" i="34" s="1"/>
  <c r="Y522" i="34"/>
  <c r="P522" i="34"/>
  <c r="I522" i="34" s="1"/>
  <c r="O523" i="34"/>
  <c r="X522" i="34"/>
  <c r="K522" i="34" s="1"/>
  <c r="O397" i="34"/>
  <c r="X396" i="34"/>
  <c r="K396" i="34" s="1"/>
  <c r="Y396" i="34"/>
  <c r="P396" i="34"/>
  <c r="I396" i="34" s="1"/>
  <c r="O273" i="34"/>
  <c r="X272" i="34"/>
  <c r="K272" i="34" s="1"/>
  <c r="Y272" i="34"/>
  <c r="P272" i="34"/>
  <c r="I272" i="34" s="1"/>
  <c r="Y150" i="34"/>
  <c r="O151" i="34"/>
  <c r="X150" i="34"/>
  <c r="K150" i="34" s="1"/>
  <c r="P150" i="34"/>
  <c r="I150" i="34" s="1"/>
  <c r="Y891" i="31"/>
  <c r="X891" i="31"/>
  <c r="O892" i="31"/>
  <c r="P891" i="31"/>
  <c r="I891" i="31" s="1"/>
  <c r="O770" i="31"/>
  <c r="X769" i="31"/>
  <c r="K769" i="31" s="1"/>
  <c r="Y769" i="31"/>
  <c r="P769" i="31"/>
  <c r="I769" i="31" s="1"/>
  <c r="Y643" i="31"/>
  <c r="X643" i="31"/>
  <c r="O644" i="31"/>
  <c r="P643" i="31"/>
  <c r="I643" i="31" s="1"/>
  <c r="Y520" i="31"/>
  <c r="P520" i="31"/>
  <c r="I520" i="31" s="1"/>
  <c r="X520" i="31"/>
  <c r="K520" i="31" s="1"/>
  <c r="O521" i="31"/>
  <c r="O485" i="31"/>
  <c r="Y484" i="31"/>
  <c r="K484" i="31" s="1"/>
  <c r="X484" i="31"/>
  <c r="P484" i="31"/>
  <c r="I484" i="31" s="1"/>
  <c r="Y394" i="31"/>
  <c r="O395" i="31"/>
  <c r="P394" i="31"/>
  <c r="I394" i="31" s="1"/>
  <c r="X394" i="31"/>
  <c r="K394" i="31" s="1"/>
  <c r="Y271" i="31"/>
  <c r="O272" i="31"/>
  <c r="X271" i="31"/>
  <c r="K271" i="31" s="1"/>
  <c r="P271" i="31"/>
  <c r="I271" i="31" s="1"/>
  <c r="Y148" i="31"/>
  <c r="P148" i="31"/>
  <c r="I148" i="31" s="1"/>
  <c r="O149" i="31"/>
  <c r="X148" i="31"/>
  <c r="K148" i="31" s="1"/>
  <c r="O32" i="31"/>
  <c r="X31" i="31"/>
  <c r="K31" i="31" s="1"/>
  <c r="Y31" i="31"/>
  <c r="P31" i="31"/>
  <c r="I31" i="31" s="1"/>
  <c r="Y858" i="34"/>
  <c r="K858" i="34" s="1"/>
  <c r="O859" i="34"/>
  <c r="X858" i="34"/>
  <c r="P858" i="34"/>
  <c r="I858" i="34" s="1"/>
  <c r="Y734" i="34"/>
  <c r="K734" i="34" s="1"/>
  <c r="O735" i="34"/>
  <c r="X734" i="34"/>
  <c r="P734" i="34"/>
  <c r="I734" i="34" s="1"/>
  <c r="O486" i="34"/>
  <c r="Y485" i="34"/>
  <c r="K485" i="34" s="1"/>
  <c r="X485" i="34"/>
  <c r="P485" i="34"/>
  <c r="I485" i="34" s="1"/>
  <c r="X982" i="34"/>
  <c r="O983" i="34"/>
  <c r="Y982" i="34"/>
  <c r="K982" i="34" s="1"/>
  <c r="P982" i="34"/>
  <c r="I982" i="34" s="1"/>
  <c r="Y238" i="34"/>
  <c r="K238" i="34" s="1"/>
  <c r="X238" i="34"/>
  <c r="O239" i="34"/>
  <c r="P238" i="34"/>
  <c r="I238" i="34" s="1"/>
  <c r="X361" i="34"/>
  <c r="O362" i="34"/>
  <c r="P361" i="34"/>
  <c r="I361" i="34" s="1"/>
  <c r="Y361" i="34"/>
  <c r="K361" i="34" s="1"/>
  <c r="J31" i="8"/>
  <c r="L29" i="8"/>
  <c r="L36" i="8"/>
  <c r="J38" i="8"/>
  <c r="E37" i="27"/>
  <c r="K37" i="27"/>
  <c r="K613" i="34" l="1"/>
  <c r="J613" i="34"/>
  <c r="O614" i="34"/>
  <c r="X613" i="34"/>
  <c r="Y613" i="34"/>
  <c r="P613" i="34"/>
  <c r="I613" i="34" s="1"/>
  <c r="P26" i="34"/>
  <c r="I26" i="34" s="1"/>
  <c r="K523" i="34"/>
  <c r="Y26" i="34"/>
  <c r="J239" i="34"/>
  <c r="J735" i="34"/>
  <c r="K273" i="34"/>
  <c r="J859" i="34"/>
  <c r="O27" i="34"/>
  <c r="X27" i="34" s="1"/>
  <c r="K26" i="34"/>
  <c r="J983" i="34"/>
  <c r="J486" i="34"/>
  <c r="J362" i="34"/>
  <c r="K151" i="34"/>
  <c r="J485" i="31"/>
  <c r="O363" i="31"/>
  <c r="J362" i="31"/>
  <c r="Y362" i="31"/>
  <c r="K362" i="31" s="1"/>
  <c r="X362" i="31"/>
  <c r="P362" i="31"/>
  <c r="I362" i="31" s="1"/>
  <c r="K22" i="30"/>
  <c r="Y22" i="30"/>
  <c r="P22" i="30"/>
  <c r="I22" i="30" s="1"/>
  <c r="O23" i="30"/>
  <c r="X22" i="30"/>
  <c r="Y520" i="29"/>
  <c r="X520" i="29"/>
  <c r="K520" i="29" s="1"/>
  <c r="P520" i="29"/>
  <c r="I520" i="29" s="1"/>
  <c r="X768" i="29"/>
  <c r="Y768" i="29"/>
  <c r="K768" i="29"/>
  <c r="P768" i="29"/>
  <c r="I768" i="29" s="1"/>
  <c r="O26" i="29"/>
  <c r="Y25" i="29"/>
  <c r="X25" i="29"/>
  <c r="K25" i="29"/>
  <c r="P25" i="29"/>
  <c r="I25" i="29" s="1"/>
  <c r="O151" i="29"/>
  <c r="Y150" i="29"/>
  <c r="X150" i="29"/>
  <c r="K150" i="29" s="1"/>
  <c r="P150" i="29"/>
  <c r="I150" i="29" s="1"/>
  <c r="X892" i="29"/>
  <c r="Y892" i="29"/>
  <c r="K892" i="29"/>
  <c r="P892" i="29"/>
  <c r="I892" i="29" s="1"/>
  <c r="Y272" i="29"/>
  <c r="X272" i="29"/>
  <c r="K272" i="29"/>
  <c r="P272" i="29"/>
  <c r="I272" i="29" s="1"/>
  <c r="Y396" i="29"/>
  <c r="X396" i="29"/>
  <c r="K396" i="29" s="1"/>
  <c r="P396" i="29"/>
  <c r="I396" i="29" s="1"/>
  <c r="X644" i="29"/>
  <c r="K644" i="29" s="1"/>
  <c r="Y644" i="29"/>
  <c r="P644" i="29"/>
  <c r="I644" i="29" s="1"/>
  <c r="O398" i="24"/>
  <c r="X397" i="24"/>
  <c r="Y397" i="24"/>
  <c r="K397" i="24"/>
  <c r="P397" i="24"/>
  <c r="I397" i="24" s="1"/>
  <c r="O274" i="24"/>
  <c r="X273" i="24"/>
  <c r="K273" i="24" s="1"/>
  <c r="Y273" i="24"/>
  <c r="P273" i="24"/>
  <c r="I273" i="24" s="1"/>
  <c r="O894" i="24"/>
  <c r="Y893" i="24"/>
  <c r="X893" i="24"/>
  <c r="K893" i="24" s="1"/>
  <c r="P893" i="24"/>
  <c r="I893" i="24" s="1"/>
  <c r="O646" i="24"/>
  <c r="Y645" i="24"/>
  <c r="X645" i="24"/>
  <c r="K645" i="24"/>
  <c r="P645" i="24"/>
  <c r="I645" i="24" s="1"/>
  <c r="O150" i="24"/>
  <c r="X149" i="24"/>
  <c r="Y149" i="24"/>
  <c r="P149" i="24"/>
  <c r="I149" i="24" s="1"/>
  <c r="K149" i="24"/>
  <c r="O770" i="24"/>
  <c r="Y769" i="24"/>
  <c r="X769" i="24"/>
  <c r="K769" i="24" s="1"/>
  <c r="P769" i="24"/>
  <c r="I769" i="24" s="1"/>
  <c r="O27" i="24"/>
  <c r="Y26" i="24"/>
  <c r="X26" i="24"/>
  <c r="K26" i="24" s="1"/>
  <c r="P26" i="24"/>
  <c r="I26" i="24" s="1"/>
  <c r="O522" i="24"/>
  <c r="X521" i="24"/>
  <c r="Y521" i="24"/>
  <c r="K521" i="24"/>
  <c r="P521" i="24"/>
  <c r="I521" i="24" s="1"/>
  <c r="O894" i="11"/>
  <c r="Y893" i="11"/>
  <c r="X893" i="11"/>
  <c r="K893" i="11" s="1"/>
  <c r="P893" i="11"/>
  <c r="I893" i="11" s="1"/>
  <c r="O770" i="11"/>
  <c r="Y769" i="11"/>
  <c r="X769" i="11"/>
  <c r="K769" i="11"/>
  <c r="P769" i="11"/>
  <c r="I769" i="11" s="1"/>
  <c r="O646" i="11"/>
  <c r="Y645" i="11"/>
  <c r="X645" i="11"/>
  <c r="K645" i="11"/>
  <c r="P645" i="11"/>
  <c r="I645" i="11" s="1"/>
  <c r="O523" i="11"/>
  <c r="Y522" i="11"/>
  <c r="X522" i="11"/>
  <c r="K522" i="11" s="1"/>
  <c r="O399" i="11"/>
  <c r="Y398" i="11"/>
  <c r="X398" i="11"/>
  <c r="K398" i="11" s="1"/>
  <c r="O29" i="11"/>
  <c r="P29" i="11" s="1"/>
  <c r="Y28" i="11"/>
  <c r="X28" i="11"/>
  <c r="O893" i="29"/>
  <c r="I24" i="11"/>
  <c r="J36" i="11"/>
  <c r="K24" i="11"/>
  <c r="O893" i="30"/>
  <c r="X892" i="30"/>
  <c r="K892" i="30" s="1"/>
  <c r="P892" i="30"/>
  <c r="I892" i="30" s="1"/>
  <c r="Y892" i="30"/>
  <c r="Y768" i="30"/>
  <c r="X768" i="30"/>
  <c r="K768" i="30" s="1"/>
  <c r="O769" i="30"/>
  <c r="P768" i="30"/>
  <c r="I768" i="30" s="1"/>
  <c r="O645" i="30"/>
  <c r="X644" i="30"/>
  <c r="K644" i="30" s="1"/>
  <c r="Y644" i="30"/>
  <c r="P644" i="30"/>
  <c r="I644" i="30" s="1"/>
  <c r="O521" i="30"/>
  <c r="Y520" i="30"/>
  <c r="P520" i="30"/>
  <c r="I520" i="30" s="1"/>
  <c r="X520" i="30"/>
  <c r="K520" i="30" s="1"/>
  <c r="Y396" i="30"/>
  <c r="O397" i="30"/>
  <c r="P396" i="30"/>
  <c r="I396" i="30" s="1"/>
  <c r="X396" i="30"/>
  <c r="K396" i="30" s="1"/>
  <c r="Y272" i="30"/>
  <c r="O273" i="30"/>
  <c r="X272" i="30"/>
  <c r="K272" i="30" s="1"/>
  <c r="P272" i="30"/>
  <c r="I272" i="30" s="1"/>
  <c r="O149" i="30"/>
  <c r="X148" i="30"/>
  <c r="K148" i="30" s="1"/>
  <c r="Y148" i="30"/>
  <c r="P148" i="30"/>
  <c r="I148" i="30" s="1"/>
  <c r="O769" i="29"/>
  <c r="O645" i="29"/>
  <c r="O521" i="29"/>
  <c r="O397" i="29"/>
  <c r="O273" i="29"/>
  <c r="O894" i="34"/>
  <c r="P893" i="34"/>
  <c r="I893" i="34" s="1"/>
  <c r="X893" i="34"/>
  <c r="K893" i="34" s="1"/>
  <c r="Y893" i="34"/>
  <c r="O769" i="34"/>
  <c r="P768" i="34"/>
  <c r="I768" i="34" s="1"/>
  <c r="X768" i="34"/>
  <c r="K768" i="34" s="1"/>
  <c r="Y768" i="34"/>
  <c r="O645" i="34"/>
  <c r="X644" i="34"/>
  <c r="K644" i="34" s="1"/>
  <c r="Y644" i="34"/>
  <c r="P644" i="34"/>
  <c r="I644" i="34" s="1"/>
  <c r="Y523" i="34"/>
  <c r="X523" i="34"/>
  <c r="O524" i="34"/>
  <c r="P523" i="34"/>
  <c r="I523" i="34" s="1"/>
  <c r="Y397" i="34"/>
  <c r="P397" i="34"/>
  <c r="I397" i="34" s="1"/>
  <c r="X397" i="34"/>
  <c r="K397" i="34" s="1"/>
  <c r="O398" i="34"/>
  <c r="Y273" i="34"/>
  <c r="O274" i="34"/>
  <c r="P273" i="34"/>
  <c r="I273" i="34" s="1"/>
  <c r="X273" i="34"/>
  <c r="Y151" i="34"/>
  <c r="O152" i="34"/>
  <c r="X151" i="34"/>
  <c r="P151" i="34"/>
  <c r="I151" i="34" s="1"/>
  <c r="Y27" i="34"/>
  <c r="P27" i="34"/>
  <c r="I27" i="34" s="1"/>
  <c r="O893" i="31"/>
  <c r="X892" i="31"/>
  <c r="K892" i="31" s="1"/>
  <c r="Y892" i="31"/>
  <c r="P892" i="31"/>
  <c r="I892" i="31" s="1"/>
  <c r="O771" i="31"/>
  <c r="X770" i="31"/>
  <c r="K770" i="31" s="1"/>
  <c r="Y770" i="31"/>
  <c r="P770" i="31"/>
  <c r="I770" i="31" s="1"/>
  <c r="O645" i="31"/>
  <c r="X644" i="31"/>
  <c r="K644" i="31" s="1"/>
  <c r="Y644" i="31"/>
  <c r="P644" i="31"/>
  <c r="I644" i="31" s="1"/>
  <c r="X521" i="31"/>
  <c r="K521" i="31" s="1"/>
  <c r="Y521" i="31"/>
  <c r="O522" i="31"/>
  <c r="P521" i="31"/>
  <c r="I521" i="31" s="1"/>
  <c r="O486" i="31"/>
  <c r="Y485" i="31"/>
  <c r="K485" i="31" s="1"/>
  <c r="X485" i="31"/>
  <c r="P485" i="31"/>
  <c r="I485" i="31" s="1"/>
  <c r="Y395" i="31"/>
  <c r="O396" i="31"/>
  <c r="P395" i="31"/>
  <c r="I395" i="31" s="1"/>
  <c r="X395" i="31"/>
  <c r="K395" i="31" s="1"/>
  <c r="O273" i="31"/>
  <c r="Y272" i="31"/>
  <c r="P272" i="31"/>
  <c r="I272" i="31" s="1"/>
  <c r="X272" i="31"/>
  <c r="K272" i="31" s="1"/>
  <c r="Y149" i="31"/>
  <c r="O150" i="31"/>
  <c r="X149" i="31"/>
  <c r="K149" i="31" s="1"/>
  <c r="P149" i="31"/>
  <c r="I149" i="31" s="1"/>
  <c r="Y32" i="31"/>
  <c r="O33" i="31"/>
  <c r="X32" i="31"/>
  <c r="K32" i="31" s="1"/>
  <c r="P32" i="31"/>
  <c r="I32" i="31" s="1"/>
  <c r="Y239" i="34"/>
  <c r="K239" i="34" s="1"/>
  <c r="O240" i="34"/>
  <c r="X239" i="34"/>
  <c r="P239" i="34"/>
  <c r="I239" i="34" s="1"/>
  <c r="Y362" i="34"/>
  <c r="K362" i="34" s="1"/>
  <c r="X362" i="34"/>
  <c r="O363" i="34"/>
  <c r="P362" i="34"/>
  <c r="I362" i="34" s="1"/>
  <c r="X983" i="34"/>
  <c r="O984" i="34"/>
  <c r="Y983" i="34"/>
  <c r="K983" i="34" s="1"/>
  <c r="P983" i="34"/>
  <c r="I983" i="34" s="1"/>
  <c r="Y735" i="34"/>
  <c r="K735" i="34" s="1"/>
  <c r="X735" i="34"/>
  <c r="O736" i="34"/>
  <c r="P735" i="34"/>
  <c r="I735" i="34" s="1"/>
  <c r="Y859" i="34"/>
  <c r="K859" i="34" s="1"/>
  <c r="X859" i="34"/>
  <c r="O860" i="34"/>
  <c r="P859" i="34"/>
  <c r="I859" i="34" s="1"/>
  <c r="X486" i="34"/>
  <c r="O487" i="34"/>
  <c r="Y486" i="34"/>
  <c r="K486" i="34" s="1"/>
  <c r="P486" i="34"/>
  <c r="I486" i="34" s="1"/>
  <c r="L38" i="8"/>
  <c r="L31" i="8"/>
  <c r="K38" i="27"/>
  <c r="E38" i="27"/>
  <c r="J487" i="34" l="1"/>
  <c r="J984" i="34"/>
  <c r="J240" i="34"/>
  <c r="O28" i="34"/>
  <c r="Y28" i="34" s="1"/>
  <c r="K27" i="34"/>
  <c r="K152" i="34"/>
  <c r="K614" i="34"/>
  <c r="J614" i="34"/>
  <c r="P614" i="34"/>
  <c r="I614" i="34" s="1"/>
  <c r="O615" i="34"/>
  <c r="X614" i="34"/>
  <c r="Y614" i="34"/>
  <c r="J860" i="34"/>
  <c r="K894" i="34"/>
  <c r="J363" i="34"/>
  <c r="J736" i="34"/>
  <c r="J486" i="31"/>
  <c r="O364" i="31"/>
  <c r="J363" i="31"/>
  <c r="X363" i="31"/>
  <c r="Y363" i="31"/>
  <c r="K363" i="31" s="1"/>
  <c r="P363" i="31"/>
  <c r="I363" i="31" s="1"/>
  <c r="K893" i="30"/>
  <c r="K23" i="30"/>
  <c r="P23" i="30"/>
  <c r="I23" i="30" s="1"/>
  <c r="Y23" i="30"/>
  <c r="O24" i="30"/>
  <c r="X23" i="30"/>
  <c r="O152" i="29"/>
  <c r="Y151" i="29"/>
  <c r="X151" i="29"/>
  <c r="K151" i="29"/>
  <c r="P151" i="29"/>
  <c r="I151" i="29" s="1"/>
  <c r="Y273" i="29"/>
  <c r="X273" i="29"/>
  <c r="K273" i="29" s="1"/>
  <c r="P273" i="29"/>
  <c r="I273" i="29" s="1"/>
  <c r="Y893" i="29"/>
  <c r="X893" i="29"/>
  <c r="K893" i="29"/>
  <c r="P893" i="29"/>
  <c r="I893" i="29" s="1"/>
  <c r="Y397" i="29"/>
  <c r="X397" i="29"/>
  <c r="K397" i="29" s="1"/>
  <c r="P397" i="29"/>
  <c r="I397" i="29" s="1"/>
  <c r="Y521" i="29"/>
  <c r="X521" i="29"/>
  <c r="K521" i="29"/>
  <c r="P521" i="29"/>
  <c r="I521" i="29" s="1"/>
  <c r="Y645" i="29"/>
  <c r="X645" i="29"/>
  <c r="K645" i="29" s="1"/>
  <c r="P645" i="29"/>
  <c r="I645" i="29" s="1"/>
  <c r="Y769" i="29"/>
  <c r="X769" i="29"/>
  <c r="K769" i="29"/>
  <c r="P769" i="29"/>
  <c r="I769" i="29" s="1"/>
  <c r="O27" i="29"/>
  <c r="Y26" i="29"/>
  <c r="X26" i="29"/>
  <c r="K26" i="29"/>
  <c r="P26" i="29"/>
  <c r="I26" i="29" s="1"/>
  <c r="O647" i="24"/>
  <c r="Y646" i="24"/>
  <c r="X646" i="24"/>
  <c r="K646" i="24" s="1"/>
  <c r="P646" i="24"/>
  <c r="I646" i="24" s="1"/>
  <c r="O28" i="24"/>
  <c r="Y27" i="24"/>
  <c r="X27" i="24"/>
  <c r="K27" i="24" s="1"/>
  <c r="P27" i="24"/>
  <c r="I27" i="24" s="1"/>
  <c r="O275" i="24"/>
  <c r="Y274" i="24"/>
  <c r="X274" i="24"/>
  <c r="K274" i="24"/>
  <c r="P274" i="24"/>
  <c r="I274" i="24" s="1"/>
  <c r="O151" i="24"/>
  <c r="Y150" i="24"/>
  <c r="X150" i="24"/>
  <c r="K150" i="24"/>
  <c r="P150" i="24"/>
  <c r="I150" i="24" s="1"/>
  <c r="O523" i="24"/>
  <c r="Y522" i="24"/>
  <c r="X522" i="24"/>
  <c r="K522" i="24" s="1"/>
  <c r="P522" i="24"/>
  <c r="I522" i="24" s="1"/>
  <c r="O895" i="24"/>
  <c r="X894" i="24"/>
  <c r="K894" i="24" s="1"/>
  <c r="Y894" i="24"/>
  <c r="P894" i="24"/>
  <c r="I894" i="24" s="1"/>
  <c r="O771" i="24"/>
  <c r="Y770" i="24"/>
  <c r="X770" i="24"/>
  <c r="P770" i="24"/>
  <c r="I770" i="24" s="1"/>
  <c r="K770" i="24"/>
  <c r="O399" i="24"/>
  <c r="Y398" i="24"/>
  <c r="X398" i="24"/>
  <c r="K398" i="24"/>
  <c r="P398" i="24"/>
  <c r="I398" i="24" s="1"/>
  <c r="O895" i="11"/>
  <c r="Y894" i="11"/>
  <c r="X894" i="11"/>
  <c r="K894" i="11"/>
  <c r="P894" i="11"/>
  <c r="I894" i="11" s="1"/>
  <c r="O771" i="11"/>
  <c r="Y770" i="11"/>
  <c r="X770" i="11"/>
  <c r="K770" i="11"/>
  <c r="P770" i="11"/>
  <c r="I770" i="11" s="1"/>
  <c r="O647" i="11"/>
  <c r="Y646" i="11"/>
  <c r="X646" i="11"/>
  <c r="K646" i="11"/>
  <c r="P646" i="11"/>
  <c r="I646" i="11" s="1"/>
  <c r="O524" i="11"/>
  <c r="Y523" i="11"/>
  <c r="X523" i="11"/>
  <c r="K523" i="11" s="1"/>
  <c r="O400" i="11"/>
  <c r="Y399" i="11"/>
  <c r="X399" i="11"/>
  <c r="K399" i="11" s="1"/>
  <c r="O30" i="11"/>
  <c r="P30" i="11" s="1"/>
  <c r="Y29" i="11"/>
  <c r="X29" i="11"/>
  <c r="O894" i="29"/>
  <c r="J37" i="11"/>
  <c r="I25" i="11"/>
  <c r="K25" i="11"/>
  <c r="Y893" i="30"/>
  <c r="X893" i="30"/>
  <c r="O894" i="30"/>
  <c r="P893" i="30"/>
  <c r="I893" i="30" s="1"/>
  <c r="O770" i="30"/>
  <c r="X769" i="30"/>
  <c r="K769" i="30" s="1"/>
  <c r="Y769" i="30"/>
  <c r="P769" i="30"/>
  <c r="I769" i="30" s="1"/>
  <c r="Y645" i="30"/>
  <c r="O646" i="30"/>
  <c r="X645" i="30"/>
  <c r="K645" i="30" s="1"/>
  <c r="P645" i="30"/>
  <c r="I645" i="30" s="1"/>
  <c r="Y521" i="30"/>
  <c r="O522" i="30"/>
  <c r="X521" i="30"/>
  <c r="K521" i="30" s="1"/>
  <c r="P521" i="30"/>
  <c r="I521" i="30" s="1"/>
  <c r="Y397" i="30"/>
  <c r="O398" i="30"/>
  <c r="X397" i="30"/>
  <c r="K397" i="30" s="1"/>
  <c r="P397" i="30"/>
  <c r="I397" i="30" s="1"/>
  <c r="Y273" i="30"/>
  <c r="P273" i="30"/>
  <c r="I273" i="30" s="1"/>
  <c r="X273" i="30"/>
  <c r="K273" i="30" s="1"/>
  <c r="O274" i="30"/>
  <c r="X149" i="30"/>
  <c r="K149" i="30" s="1"/>
  <c r="O150" i="30"/>
  <c r="P149" i="30"/>
  <c r="I149" i="30" s="1"/>
  <c r="Y149" i="30"/>
  <c r="O770" i="29"/>
  <c r="O646" i="29"/>
  <c r="O522" i="29"/>
  <c r="O398" i="29"/>
  <c r="O274" i="29"/>
  <c r="O895" i="34"/>
  <c r="X894" i="34"/>
  <c r="Y894" i="34"/>
  <c r="P894" i="34"/>
  <c r="I894" i="34" s="1"/>
  <c r="O770" i="34"/>
  <c r="P769" i="34"/>
  <c r="I769" i="34" s="1"/>
  <c r="X769" i="34"/>
  <c r="K769" i="34" s="1"/>
  <c r="Y769" i="34"/>
  <c r="Y645" i="34"/>
  <c r="O646" i="34"/>
  <c r="X645" i="34"/>
  <c r="K645" i="34" s="1"/>
  <c r="P645" i="34"/>
  <c r="I645" i="34" s="1"/>
  <c r="O525" i="34"/>
  <c r="X524" i="34"/>
  <c r="K524" i="34" s="1"/>
  <c r="Y524" i="34"/>
  <c r="P524" i="34"/>
  <c r="I524" i="34" s="1"/>
  <c r="Y398" i="34"/>
  <c r="O399" i="34"/>
  <c r="X398" i="34"/>
  <c r="K398" i="34" s="1"/>
  <c r="P398" i="34"/>
  <c r="I398" i="34" s="1"/>
  <c r="Y274" i="34"/>
  <c r="O275" i="34"/>
  <c r="P274" i="34"/>
  <c r="I274" i="34" s="1"/>
  <c r="X274" i="34"/>
  <c r="K274" i="34" s="1"/>
  <c r="O153" i="34"/>
  <c r="X152" i="34"/>
  <c r="Y152" i="34"/>
  <c r="P152" i="34"/>
  <c r="I152" i="34" s="1"/>
  <c r="P28" i="34"/>
  <c r="I28" i="34" s="1"/>
  <c r="O894" i="31"/>
  <c r="X893" i="31"/>
  <c r="K893" i="31" s="1"/>
  <c r="Y893" i="31"/>
  <c r="P893" i="31"/>
  <c r="I893" i="31" s="1"/>
  <c r="O772" i="31"/>
  <c r="Y771" i="31"/>
  <c r="X771" i="31"/>
  <c r="K771" i="31" s="1"/>
  <c r="P771" i="31"/>
  <c r="I771" i="31" s="1"/>
  <c r="O646" i="31"/>
  <c r="X645" i="31"/>
  <c r="K645" i="31" s="1"/>
  <c r="Y645" i="31"/>
  <c r="P645" i="31"/>
  <c r="I645" i="31" s="1"/>
  <c r="Y522" i="31"/>
  <c r="O523" i="31"/>
  <c r="X522" i="31"/>
  <c r="K522" i="31" s="1"/>
  <c r="P522" i="31"/>
  <c r="I522" i="31" s="1"/>
  <c r="O487" i="31"/>
  <c r="Y486" i="31"/>
  <c r="K486" i="31" s="1"/>
  <c r="X486" i="31"/>
  <c r="P486" i="31"/>
  <c r="I486" i="31" s="1"/>
  <c r="O397" i="31"/>
  <c r="X396" i="31"/>
  <c r="K396" i="31" s="1"/>
  <c r="P396" i="31"/>
  <c r="I396" i="31" s="1"/>
  <c r="Y396" i="31"/>
  <c r="Y273" i="31"/>
  <c r="P273" i="31"/>
  <c r="I273" i="31" s="1"/>
  <c r="O274" i="31"/>
  <c r="X273" i="31"/>
  <c r="K273" i="31" s="1"/>
  <c r="Y150" i="31"/>
  <c r="O151" i="31"/>
  <c r="X150" i="31"/>
  <c r="K150" i="31" s="1"/>
  <c r="P150" i="31"/>
  <c r="I150" i="31" s="1"/>
  <c r="Y33" i="31"/>
  <c r="O34" i="31"/>
  <c r="X33" i="31"/>
  <c r="K33" i="31" s="1"/>
  <c r="P33" i="31"/>
  <c r="I33" i="31" s="1"/>
  <c r="O861" i="34"/>
  <c r="Y860" i="34"/>
  <c r="K860" i="34" s="1"/>
  <c r="X860" i="34"/>
  <c r="P860" i="34"/>
  <c r="I860" i="34" s="1"/>
  <c r="Y736" i="34"/>
  <c r="K736" i="34" s="1"/>
  <c r="O737" i="34"/>
  <c r="X736" i="34"/>
  <c r="P736" i="34"/>
  <c r="I736" i="34" s="1"/>
  <c r="Y363" i="34"/>
  <c r="K363" i="34" s="1"/>
  <c r="O364" i="34"/>
  <c r="X363" i="34"/>
  <c r="P363" i="34"/>
  <c r="I363" i="34" s="1"/>
  <c r="Y487" i="34"/>
  <c r="K487" i="34" s="1"/>
  <c r="P487" i="34"/>
  <c r="I487" i="34" s="1"/>
  <c r="X487" i="34"/>
  <c r="O488" i="34"/>
  <c r="X984" i="34"/>
  <c r="O985" i="34"/>
  <c r="Y984" i="34"/>
  <c r="K984" i="34" s="1"/>
  <c r="P984" i="34"/>
  <c r="I984" i="34" s="1"/>
  <c r="O241" i="34"/>
  <c r="Y240" i="34"/>
  <c r="K240" i="34" s="1"/>
  <c r="X240" i="34"/>
  <c r="P240" i="34"/>
  <c r="I240" i="34" s="1"/>
  <c r="Z998" i="11"/>
  <c r="Z997" i="11"/>
  <c r="Z874" i="11"/>
  <c r="Z873" i="11"/>
  <c r="Z750" i="11"/>
  <c r="Z749" i="11"/>
  <c r="Z626" i="11"/>
  <c r="Z625" i="11"/>
  <c r="Z502" i="11"/>
  <c r="Z501" i="11"/>
  <c r="Z378" i="11"/>
  <c r="Z377" i="11"/>
  <c r="Z254" i="11"/>
  <c r="Z253" i="11"/>
  <c r="I248" i="11"/>
  <c r="I620" i="11"/>
  <c r="I1116" i="11"/>
  <c r="K39" i="27"/>
  <c r="E39" i="27"/>
  <c r="X28" i="34" l="1"/>
  <c r="J241" i="34"/>
  <c r="K985" i="34"/>
  <c r="J985" i="34"/>
  <c r="J364" i="34"/>
  <c r="K153" i="34"/>
  <c r="K861" i="34"/>
  <c r="J861" i="34"/>
  <c r="J488" i="34"/>
  <c r="K488" i="34"/>
  <c r="K737" i="34"/>
  <c r="J737" i="34"/>
  <c r="K399" i="34"/>
  <c r="K615" i="34"/>
  <c r="J615" i="34"/>
  <c r="P615" i="34"/>
  <c r="I615" i="34" s="1"/>
  <c r="Y615" i="34"/>
  <c r="X615" i="34"/>
  <c r="O616" i="34"/>
  <c r="O29" i="34"/>
  <c r="K28" i="34"/>
  <c r="O365" i="31"/>
  <c r="J364" i="31"/>
  <c r="Y364" i="31"/>
  <c r="K364" i="31" s="1"/>
  <c r="X364" i="31"/>
  <c r="P364" i="31"/>
  <c r="I364" i="31" s="1"/>
  <c r="J487" i="31"/>
  <c r="K24" i="30"/>
  <c r="P24" i="30"/>
  <c r="I24" i="30" s="1"/>
  <c r="O25" i="30"/>
  <c r="Y24" i="30"/>
  <c r="X24" i="30"/>
  <c r="Y274" i="29"/>
  <c r="X274" i="29"/>
  <c r="K274" i="29"/>
  <c r="P274" i="29"/>
  <c r="I274" i="29" s="1"/>
  <c r="X894" i="29"/>
  <c r="Y894" i="29"/>
  <c r="K894" i="29"/>
  <c r="P894" i="29"/>
  <c r="I894" i="29" s="1"/>
  <c r="Y398" i="29"/>
  <c r="X398" i="29"/>
  <c r="K398" i="29"/>
  <c r="P398" i="29"/>
  <c r="I398" i="29" s="1"/>
  <c r="O28" i="29"/>
  <c r="Y27" i="29"/>
  <c r="X27" i="29"/>
  <c r="K27" i="29"/>
  <c r="P27" i="29"/>
  <c r="I27" i="29" s="1"/>
  <c r="Y522" i="29"/>
  <c r="X522" i="29"/>
  <c r="K522" i="29"/>
  <c r="P522" i="29"/>
  <c r="I522" i="29" s="1"/>
  <c r="Y646" i="29"/>
  <c r="X646" i="29"/>
  <c r="K646" i="29"/>
  <c r="P646" i="29"/>
  <c r="I646" i="29" s="1"/>
  <c r="Y770" i="29"/>
  <c r="X770" i="29"/>
  <c r="K770" i="29"/>
  <c r="P770" i="29"/>
  <c r="I770" i="29" s="1"/>
  <c r="O153" i="29"/>
  <c r="Y152" i="29"/>
  <c r="X152" i="29"/>
  <c r="K152" i="29"/>
  <c r="P152" i="29"/>
  <c r="I152" i="29" s="1"/>
  <c r="O152" i="24"/>
  <c r="Y151" i="24"/>
  <c r="X151" i="24"/>
  <c r="K151" i="24" s="1"/>
  <c r="P151" i="24"/>
  <c r="I151" i="24" s="1"/>
  <c r="O772" i="24"/>
  <c r="X771" i="24"/>
  <c r="K771" i="24" s="1"/>
  <c r="Y771" i="24"/>
  <c r="P771" i="24"/>
  <c r="I771" i="24" s="1"/>
  <c r="O29" i="24"/>
  <c r="Y28" i="24"/>
  <c r="X28" i="24"/>
  <c r="K28" i="24" s="1"/>
  <c r="P28" i="24"/>
  <c r="I28" i="24" s="1"/>
  <c r="O524" i="24"/>
  <c r="X523" i="24"/>
  <c r="Y523" i="24"/>
  <c r="K523" i="24"/>
  <c r="P523" i="24"/>
  <c r="I523" i="24" s="1"/>
  <c r="O276" i="24"/>
  <c r="Y275" i="24"/>
  <c r="X275" i="24"/>
  <c r="K275" i="24" s="1"/>
  <c r="P275" i="24"/>
  <c r="I275" i="24" s="1"/>
  <c r="O400" i="24"/>
  <c r="Y399" i="24"/>
  <c r="X399" i="24"/>
  <c r="K399" i="24" s="1"/>
  <c r="P399" i="24"/>
  <c r="I399" i="24" s="1"/>
  <c r="O896" i="24"/>
  <c r="Y895" i="24"/>
  <c r="X895" i="24"/>
  <c r="K895" i="24"/>
  <c r="P895" i="24"/>
  <c r="I895" i="24" s="1"/>
  <c r="O648" i="24"/>
  <c r="X647" i="24"/>
  <c r="Y647" i="24"/>
  <c r="K647" i="24"/>
  <c r="P647" i="24"/>
  <c r="I647" i="24" s="1"/>
  <c r="O896" i="11"/>
  <c r="K895" i="11"/>
  <c r="Y895" i="11"/>
  <c r="X895" i="11"/>
  <c r="P895" i="11"/>
  <c r="I895" i="11" s="1"/>
  <c r="O772" i="11"/>
  <c r="Y771" i="11"/>
  <c r="X771" i="11"/>
  <c r="K771" i="11" s="1"/>
  <c r="P771" i="11"/>
  <c r="I771" i="11" s="1"/>
  <c r="O648" i="11"/>
  <c r="Y647" i="11"/>
  <c r="X647" i="11"/>
  <c r="K647" i="11" s="1"/>
  <c r="P647" i="11"/>
  <c r="I647" i="11" s="1"/>
  <c r="O525" i="11"/>
  <c r="Y524" i="11"/>
  <c r="X524" i="11"/>
  <c r="K524" i="11" s="1"/>
  <c r="O401" i="11"/>
  <c r="Y400" i="11"/>
  <c r="X400" i="11"/>
  <c r="K400" i="11" s="1"/>
  <c r="O31" i="11"/>
  <c r="P31" i="11" s="1"/>
  <c r="Y30" i="11"/>
  <c r="X30" i="11"/>
  <c r="O895" i="29"/>
  <c r="I26" i="11"/>
  <c r="J38" i="11"/>
  <c r="K26" i="11"/>
  <c r="Y894" i="30"/>
  <c r="X894" i="30"/>
  <c r="K894" i="30" s="1"/>
  <c r="O895" i="30"/>
  <c r="P894" i="30"/>
  <c r="I894" i="30" s="1"/>
  <c r="O771" i="30"/>
  <c r="X770" i="30"/>
  <c r="K770" i="30" s="1"/>
  <c r="Y770" i="30"/>
  <c r="P770" i="30"/>
  <c r="I770" i="30" s="1"/>
  <c r="Y646" i="30"/>
  <c r="O647" i="30"/>
  <c r="X646" i="30"/>
  <c r="K646" i="30" s="1"/>
  <c r="P646" i="30"/>
  <c r="I646" i="30" s="1"/>
  <c r="Y522" i="30"/>
  <c r="O523" i="30"/>
  <c r="X522" i="30"/>
  <c r="K522" i="30" s="1"/>
  <c r="P522" i="30"/>
  <c r="I522" i="30" s="1"/>
  <c r="Y398" i="30"/>
  <c r="O399" i="30"/>
  <c r="X398" i="30"/>
  <c r="K398" i="30" s="1"/>
  <c r="P398" i="30"/>
  <c r="I398" i="30" s="1"/>
  <c r="Y274" i="30"/>
  <c r="O275" i="30"/>
  <c r="X274" i="30"/>
  <c r="K274" i="30" s="1"/>
  <c r="P274" i="30"/>
  <c r="I274" i="30" s="1"/>
  <c r="Y150" i="30"/>
  <c r="O151" i="30"/>
  <c r="X150" i="30"/>
  <c r="K150" i="30" s="1"/>
  <c r="P150" i="30"/>
  <c r="I150" i="30" s="1"/>
  <c r="O771" i="29"/>
  <c r="O647" i="29"/>
  <c r="O523" i="29"/>
  <c r="O399" i="29"/>
  <c r="O275" i="29"/>
  <c r="O896" i="34"/>
  <c r="X895" i="34"/>
  <c r="K895" i="34" s="1"/>
  <c r="Y895" i="34"/>
  <c r="P895" i="34"/>
  <c r="I895" i="34" s="1"/>
  <c r="Y770" i="34"/>
  <c r="P770" i="34"/>
  <c r="I770" i="34" s="1"/>
  <c r="X770" i="34"/>
  <c r="K770" i="34" s="1"/>
  <c r="O771" i="34"/>
  <c r="Y646" i="34"/>
  <c r="O647" i="34"/>
  <c r="X646" i="34"/>
  <c r="K646" i="34" s="1"/>
  <c r="P646" i="34"/>
  <c r="I646" i="34" s="1"/>
  <c r="Y525" i="34"/>
  <c r="X525" i="34"/>
  <c r="K525" i="34" s="1"/>
  <c r="O526" i="34"/>
  <c r="P525" i="34"/>
  <c r="I525" i="34" s="1"/>
  <c r="Y399" i="34"/>
  <c r="O400" i="34"/>
  <c r="X399" i="34"/>
  <c r="P399" i="34"/>
  <c r="I399" i="34" s="1"/>
  <c r="O276" i="34"/>
  <c r="X275" i="34"/>
  <c r="K275" i="34" s="1"/>
  <c r="Y275" i="34"/>
  <c r="P275" i="34"/>
  <c r="I275" i="34" s="1"/>
  <c r="Y153" i="34"/>
  <c r="X153" i="34"/>
  <c r="O154" i="34"/>
  <c r="P153" i="34"/>
  <c r="I153" i="34" s="1"/>
  <c r="Y29" i="34"/>
  <c r="P29" i="34"/>
  <c r="I29" i="34" s="1"/>
  <c r="O895" i="31"/>
  <c r="X894" i="31"/>
  <c r="K894" i="31" s="1"/>
  <c r="Y894" i="31"/>
  <c r="P894" i="31"/>
  <c r="I894" i="31" s="1"/>
  <c r="Y772" i="31"/>
  <c r="O773" i="31"/>
  <c r="X772" i="31"/>
  <c r="K772" i="31" s="1"/>
  <c r="P772" i="31"/>
  <c r="I772" i="31" s="1"/>
  <c r="Y646" i="31"/>
  <c r="P646" i="31"/>
  <c r="I646" i="31" s="1"/>
  <c r="O647" i="31"/>
  <c r="X646" i="31"/>
  <c r="K646" i="31" s="1"/>
  <c r="O524" i="31"/>
  <c r="X523" i="31"/>
  <c r="K523" i="31" s="1"/>
  <c r="Y523" i="31"/>
  <c r="P523" i="31"/>
  <c r="I523" i="31" s="1"/>
  <c r="O488" i="31"/>
  <c r="Y487" i="31"/>
  <c r="K487" i="31" s="1"/>
  <c r="X487" i="31"/>
  <c r="P487" i="31"/>
  <c r="I487" i="31" s="1"/>
  <c r="Y397" i="31"/>
  <c r="O398" i="31"/>
  <c r="P397" i="31"/>
  <c r="I397" i="31" s="1"/>
  <c r="X397" i="31"/>
  <c r="K397" i="31" s="1"/>
  <c r="Y274" i="31"/>
  <c r="O275" i="31"/>
  <c r="X274" i="31"/>
  <c r="K274" i="31" s="1"/>
  <c r="P274" i="31"/>
  <c r="I274" i="31" s="1"/>
  <c r="O152" i="31"/>
  <c r="X151" i="31"/>
  <c r="K151" i="31" s="1"/>
  <c r="Y151" i="31"/>
  <c r="P151" i="31"/>
  <c r="I151" i="31" s="1"/>
  <c r="O35" i="31"/>
  <c r="X34" i="31"/>
  <c r="K34" i="31" s="1"/>
  <c r="Y34" i="31"/>
  <c r="P34" i="31"/>
  <c r="I34" i="31" s="1"/>
  <c r="Y488" i="34"/>
  <c r="X488" i="34"/>
  <c r="O489" i="34"/>
  <c r="P488" i="34"/>
  <c r="I488" i="34" s="1"/>
  <c r="X985" i="34"/>
  <c r="O986" i="34"/>
  <c r="Y985" i="34"/>
  <c r="P985" i="34"/>
  <c r="I985" i="34" s="1"/>
  <c r="O365" i="34"/>
  <c r="Y364" i="34"/>
  <c r="K364" i="34" s="1"/>
  <c r="P364" i="34"/>
  <c r="I364" i="34" s="1"/>
  <c r="X364" i="34"/>
  <c r="Y737" i="34"/>
  <c r="X737" i="34"/>
  <c r="O738" i="34"/>
  <c r="P737" i="34"/>
  <c r="I737" i="34" s="1"/>
  <c r="Y241" i="34"/>
  <c r="K241" i="34" s="1"/>
  <c r="X241" i="34"/>
  <c r="O242" i="34"/>
  <c r="P241" i="34"/>
  <c r="I241" i="34" s="1"/>
  <c r="O862" i="34"/>
  <c r="Y861" i="34"/>
  <c r="X861" i="34"/>
  <c r="P861" i="34"/>
  <c r="I861" i="34" s="1"/>
  <c r="E40" i="27"/>
  <c r="K40" i="27"/>
  <c r="O30" i="34" l="1"/>
  <c r="K489" i="34"/>
  <c r="J489" i="34"/>
  <c r="K986" i="34"/>
  <c r="J986" i="34"/>
  <c r="J242" i="34"/>
  <c r="X29" i="34"/>
  <c r="K29" i="34" s="1"/>
  <c r="K738" i="34"/>
  <c r="J738" i="34"/>
  <c r="K862" i="34"/>
  <c r="J862" i="34"/>
  <c r="J365" i="34"/>
  <c r="K616" i="34"/>
  <c r="J616" i="34"/>
  <c r="P616" i="34"/>
  <c r="I616" i="34" s="1"/>
  <c r="O617" i="34"/>
  <c r="Y616" i="34"/>
  <c r="X616" i="34"/>
  <c r="O366" i="31"/>
  <c r="J365" i="31"/>
  <c r="X365" i="31"/>
  <c r="Y365" i="31"/>
  <c r="K365" i="31" s="1"/>
  <c r="P365" i="31"/>
  <c r="I365" i="31" s="1"/>
  <c r="J488" i="31"/>
  <c r="X25" i="30"/>
  <c r="K25" i="30" s="1"/>
  <c r="Y25" i="30"/>
  <c r="P25" i="30"/>
  <c r="I25" i="30" s="1"/>
  <c r="O26" i="30"/>
  <c r="K895" i="30"/>
  <c r="K275" i="30"/>
  <c r="K523" i="30"/>
  <c r="Y647" i="29"/>
  <c r="X647" i="29"/>
  <c r="K647" i="29" s="1"/>
  <c r="P647" i="29"/>
  <c r="I647" i="29" s="1"/>
  <c r="O154" i="29"/>
  <c r="Y153" i="29"/>
  <c r="X153" i="29"/>
  <c r="K153" i="29" s="1"/>
  <c r="P153" i="29"/>
  <c r="I153" i="29" s="1"/>
  <c r="O29" i="29"/>
  <c r="Y28" i="29"/>
  <c r="X28" i="29"/>
  <c r="K28" i="29" s="1"/>
  <c r="P28" i="29"/>
  <c r="I28" i="29" s="1"/>
  <c r="Y771" i="29"/>
  <c r="X771" i="29"/>
  <c r="K771" i="29"/>
  <c r="P771" i="29"/>
  <c r="I771" i="29" s="1"/>
  <c r="Y275" i="29"/>
  <c r="X275" i="29"/>
  <c r="K275" i="29" s="1"/>
  <c r="P275" i="29"/>
  <c r="I275" i="29" s="1"/>
  <c r="Y895" i="29"/>
  <c r="X895" i="29"/>
  <c r="K895" i="29"/>
  <c r="P895" i="29"/>
  <c r="I895" i="29" s="1"/>
  <c r="Y399" i="29"/>
  <c r="X399" i="29"/>
  <c r="K399" i="29" s="1"/>
  <c r="P399" i="29"/>
  <c r="I399" i="29" s="1"/>
  <c r="Y523" i="29"/>
  <c r="X523" i="29"/>
  <c r="K523" i="29"/>
  <c r="P523" i="29"/>
  <c r="I523" i="29" s="1"/>
  <c r="O525" i="24"/>
  <c r="Y524" i="24"/>
  <c r="X524" i="24"/>
  <c r="K524" i="24" s="1"/>
  <c r="P524" i="24"/>
  <c r="I524" i="24" s="1"/>
  <c r="O897" i="24"/>
  <c r="Y896" i="24"/>
  <c r="X896" i="24"/>
  <c r="K896" i="24" s="1"/>
  <c r="P896" i="24"/>
  <c r="I896" i="24" s="1"/>
  <c r="O773" i="24"/>
  <c r="Y772" i="24"/>
  <c r="X772" i="24"/>
  <c r="K772" i="24"/>
  <c r="P772" i="24"/>
  <c r="I772" i="24" s="1"/>
  <c r="O277" i="24"/>
  <c r="Y276" i="24"/>
  <c r="X276" i="24"/>
  <c r="K276" i="24" s="1"/>
  <c r="P276" i="24"/>
  <c r="I276" i="24" s="1"/>
  <c r="O649" i="24"/>
  <c r="Y648" i="24"/>
  <c r="X648" i="24"/>
  <c r="K648" i="24"/>
  <c r="P648" i="24"/>
  <c r="I648" i="24" s="1"/>
  <c r="O30" i="24"/>
  <c r="X29" i="24"/>
  <c r="K29" i="24" s="1"/>
  <c r="Y29" i="24"/>
  <c r="P29" i="24"/>
  <c r="I29" i="24" s="1"/>
  <c r="O401" i="24"/>
  <c r="Y400" i="24"/>
  <c r="X400" i="24"/>
  <c r="K400" i="24"/>
  <c r="P400" i="24"/>
  <c r="I400" i="24" s="1"/>
  <c r="O153" i="24"/>
  <c r="Y152" i="24"/>
  <c r="X152" i="24"/>
  <c r="K152" i="24"/>
  <c r="P152" i="24"/>
  <c r="I152" i="24" s="1"/>
  <c r="O897" i="11"/>
  <c r="Y896" i="11"/>
  <c r="X896" i="11"/>
  <c r="K896" i="11" s="1"/>
  <c r="P896" i="11"/>
  <c r="I896" i="11" s="1"/>
  <c r="O773" i="11"/>
  <c r="Y772" i="11"/>
  <c r="X772" i="11"/>
  <c r="K772" i="11"/>
  <c r="P772" i="11"/>
  <c r="I772" i="11" s="1"/>
  <c r="O649" i="11"/>
  <c r="Y648" i="11"/>
  <c r="X648" i="11"/>
  <c r="K648" i="11" s="1"/>
  <c r="P648" i="11"/>
  <c r="I648" i="11" s="1"/>
  <c r="O526" i="11"/>
  <c r="X525" i="11"/>
  <c r="K525" i="11" s="1"/>
  <c r="Y525" i="11"/>
  <c r="O402" i="11"/>
  <c r="X401" i="11"/>
  <c r="K401" i="11" s="1"/>
  <c r="Y401" i="11"/>
  <c r="O32" i="11"/>
  <c r="P32" i="11" s="1"/>
  <c r="Y31" i="11"/>
  <c r="X31" i="11"/>
  <c r="O896" i="29"/>
  <c r="J39" i="11"/>
  <c r="I27" i="11"/>
  <c r="K27" i="11"/>
  <c r="Y895" i="30"/>
  <c r="X895" i="30"/>
  <c r="O896" i="30"/>
  <c r="P895" i="30"/>
  <c r="I895" i="30" s="1"/>
  <c r="O772" i="30"/>
  <c r="X771" i="30"/>
  <c r="K771" i="30" s="1"/>
  <c r="Y771" i="30"/>
  <c r="P771" i="30"/>
  <c r="I771" i="30" s="1"/>
  <c r="O648" i="30"/>
  <c r="X647" i="30"/>
  <c r="K647" i="30" s="1"/>
  <c r="Y647" i="30"/>
  <c r="P647" i="30"/>
  <c r="I647" i="30" s="1"/>
  <c r="O524" i="30"/>
  <c r="X523" i="30"/>
  <c r="Y523" i="30"/>
  <c r="P523" i="30"/>
  <c r="I523" i="30" s="1"/>
  <c r="O400" i="30"/>
  <c r="X399" i="30"/>
  <c r="K399" i="30" s="1"/>
  <c r="Y399" i="30"/>
  <c r="P399" i="30"/>
  <c r="I399" i="30" s="1"/>
  <c r="O276" i="30"/>
  <c r="X275" i="30"/>
  <c r="Y275" i="30"/>
  <c r="P275" i="30"/>
  <c r="I275" i="30" s="1"/>
  <c r="Y151" i="30"/>
  <c r="O152" i="30"/>
  <c r="X151" i="30"/>
  <c r="K151" i="30" s="1"/>
  <c r="P151" i="30"/>
  <c r="I151" i="30" s="1"/>
  <c r="O772" i="29"/>
  <c r="O648" i="29"/>
  <c r="O524" i="29"/>
  <c r="O400" i="29"/>
  <c r="O276" i="29"/>
  <c r="Y896" i="34"/>
  <c r="P896" i="34"/>
  <c r="I896" i="34" s="1"/>
  <c r="X896" i="34"/>
  <c r="K896" i="34" s="1"/>
  <c r="O897" i="34"/>
  <c r="Y771" i="34"/>
  <c r="P771" i="34"/>
  <c r="I771" i="34" s="1"/>
  <c r="O772" i="34"/>
  <c r="X771" i="34"/>
  <c r="K771" i="34" s="1"/>
  <c r="Y647" i="34"/>
  <c r="O648" i="34"/>
  <c r="X647" i="34"/>
  <c r="K647" i="34" s="1"/>
  <c r="P647" i="34"/>
  <c r="I647" i="34" s="1"/>
  <c r="O527" i="34"/>
  <c r="X526" i="34"/>
  <c r="K526" i="34" s="1"/>
  <c r="Y526" i="34"/>
  <c r="P526" i="34"/>
  <c r="I526" i="34" s="1"/>
  <c r="O401" i="34"/>
  <c r="X400" i="34"/>
  <c r="K400" i="34" s="1"/>
  <c r="Y400" i="34"/>
  <c r="P400" i="34"/>
  <c r="I400" i="34" s="1"/>
  <c r="O277" i="34"/>
  <c r="Y276" i="34"/>
  <c r="P276" i="34"/>
  <c r="I276" i="34" s="1"/>
  <c r="X276" i="34"/>
  <c r="K276" i="34" s="1"/>
  <c r="O155" i="34"/>
  <c r="X154" i="34"/>
  <c r="K154" i="34" s="1"/>
  <c r="Y154" i="34"/>
  <c r="P154" i="34"/>
  <c r="I154" i="34" s="1"/>
  <c r="X30" i="34"/>
  <c r="Y30" i="34"/>
  <c r="P30" i="34"/>
  <c r="I30" i="34" s="1"/>
  <c r="Y895" i="31"/>
  <c r="X895" i="31"/>
  <c r="K895" i="31" s="1"/>
  <c r="O896" i="31"/>
  <c r="P895" i="31"/>
  <c r="I895" i="31" s="1"/>
  <c r="X773" i="31"/>
  <c r="K773" i="31" s="1"/>
  <c r="Y773" i="31"/>
  <c r="O774" i="31"/>
  <c r="P773" i="31"/>
  <c r="I773" i="31" s="1"/>
  <c r="Y647" i="31"/>
  <c r="O648" i="31"/>
  <c r="X647" i="31"/>
  <c r="K647" i="31" s="1"/>
  <c r="P647" i="31"/>
  <c r="I647" i="31" s="1"/>
  <c r="Y524" i="31"/>
  <c r="X524" i="31"/>
  <c r="K524" i="31" s="1"/>
  <c r="O525" i="31"/>
  <c r="P524" i="31"/>
  <c r="I524" i="31" s="1"/>
  <c r="O489" i="31"/>
  <c r="Y488" i="31"/>
  <c r="K488" i="31" s="1"/>
  <c r="X488" i="31"/>
  <c r="P488" i="31"/>
  <c r="I488" i="31" s="1"/>
  <c r="Y398" i="31"/>
  <c r="O399" i="31"/>
  <c r="P398" i="31"/>
  <c r="I398" i="31" s="1"/>
  <c r="X398" i="31"/>
  <c r="K398" i="31" s="1"/>
  <c r="Y275" i="31"/>
  <c r="O276" i="31"/>
  <c r="X275" i="31"/>
  <c r="K275" i="31" s="1"/>
  <c r="P275" i="31"/>
  <c r="I275" i="31" s="1"/>
  <c r="O153" i="31"/>
  <c r="P152" i="31"/>
  <c r="I152" i="31" s="1"/>
  <c r="X152" i="31"/>
  <c r="K152" i="31" s="1"/>
  <c r="Y152" i="31"/>
  <c r="X35" i="31"/>
  <c r="K35" i="31" s="1"/>
  <c r="Y35" i="31"/>
  <c r="O36" i="31"/>
  <c r="P35" i="31"/>
  <c r="I35" i="31" s="1"/>
  <c r="Y242" i="34"/>
  <c r="K242" i="34" s="1"/>
  <c r="X242" i="34"/>
  <c r="O243" i="34"/>
  <c r="P242" i="34"/>
  <c r="I242" i="34" s="1"/>
  <c r="Y738" i="34"/>
  <c r="O739" i="34"/>
  <c r="X738" i="34"/>
  <c r="P738" i="34"/>
  <c r="I738" i="34" s="1"/>
  <c r="O490" i="34"/>
  <c r="Y489" i="34"/>
  <c r="X489" i="34"/>
  <c r="P489" i="34"/>
  <c r="I489" i="34" s="1"/>
  <c r="O863" i="34"/>
  <c r="Y862" i="34"/>
  <c r="X862" i="34"/>
  <c r="P862" i="34"/>
  <c r="I862" i="34" s="1"/>
  <c r="X986" i="34"/>
  <c r="O987" i="34"/>
  <c r="Y986" i="34"/>
  <c r="P986" i="34"/>
  <c r="I986" i="34" s="1"/>
  <c r="X365" i="34"/>
  <c r="O366" i="34"/>
  <c r="P365" i="34"/>
  <c r="I365" i="34" s="1"/>
  <c r="Y365" i="34"/>
  <c r="K365" i="34" s="1"/>
  <c r="K41" i="27"/>
  <c r="E41" i="27"/>
  <c r="J490" i="34" l="1"/>
  <c r="K490" i="34"/>
  <c r="K987" i="34"/>
  <c r="J987" i="34"/>
  <c r="J243" i="34"/>
  <c r="J366" i="34"/>
  <c r="K863" i="34"/>
  <c r="J863" i="34"/>
  <c r="K617" i="34"/>
  <c r="J617" i="34"/>
  <c r="O618" i="34"/>
  <c r="X617" i="34"/>
  <c r="Y617" i="34"/>
  <c r="P617" i="34"/>
  <c r="I617" i="34" s="1"/>
  <c r="K739" i="34"/>
  <c r="J739" i="34"/>
  <c r="K897" i="34"/>
  <c r="O31" i="34"/>
  <c r="K30" i="34"/>
  <c r="O367" i="31"/>
  <c r="J366" i="31"/>
  <c r="X366" i="31"/>
  <c r="Y366" i="31"/>
  <c r="K366" i="31" s="1"/>
  <c r="P366" i="31"/>
  <c r="I366" i="31" s="1"/>
  <c r="P489" i="31"/>
  <c r="I489" i="31" s="1"/>
  <c r="K489" i="31"/>
  <c r="J489" i="31"/>
  <c r="X26" i="30"/>
  <c r="K26" i="30" s="1"/>
  <c r="O27" i="30"/>
  <c r="P26" i="30"/>
  <c r="I26" i="30" s="1"/>
  <c r="Y26" i="30"/>
  <c r="K772" i="30"/>
  <c r="Y276" i="29"/>
  <c r="X276" i="29"/>
  <c r="K276" i="29"/>
  <c r="P276" i="29"/>
  <c r="I276" i="29" s="1"/>
  <c r="Y896" i="29"/>
  <c r="X896" i="29"/>
  <c r="K896" i="29"/>
  <c r="P896" i="29"/>
  <c r="I896" i="29" s="1"/>
  <c r="O155" i="29"/>
  <c r="Y154" i="29"/>
  <c r="X154" i="29"/>
  <c r="K154" i="29"/>
  <c r="P154" i="29"/>
  <c r="I154" i="29" s="1"/>
  <c r="Y400" i="29"/>
  <c r="X400" i="29"/>
  <c r="K400" i="29"/>
  <c r="P400" i="29"/>
  <c r="I400" i="29" s="1"/>
  <c r="Y524" i="29"/>
  <c r="X524" i="29"/>
  <c r="K524" i="29"/>
  <c r="P524" i="29"/>
  <c r="I524" i="29" s="1"/>
  <c r="O30" i="29"/>
  <c r="Y29" i="29"/>
  <c r="X29" i="29"/>
  <c r="K29" i="29" s="1"/>
  <c r="P29" i="29"/>
  <c r="I29" i="29" s="1"/>
  <c r="X648" i="29"/>
  <c r="Y648" i="29"/>
  <c r="K648" i="29"/>
  <c r="P648" i="29"/>
  <c r="I648" i="29" s="1"/>
  <c r="X772" i="29"/>
  <c r="K772" i="29" s="1"/>
  <c r="Y772" i="29"/>
  <c r="P772" i="29"/>
  <c r="I772" i="29" s="1"/>
  <c r="O402" i="24"/>
  <c r="X401" i="24"/>
  <c r="Y401" i="24"/>
  <c r="K401" i="24"/>
  <c r="P401" i="24"/>
  <c r="I401" i="24" s="1"/>
  <c r="O898" i="24"/>
  <c r="Y897" i="24"/>
  <c r="X897" i="24"/>
  <c r="K897" i="24" s="1"/>
  <c r="P897" i="24"/>
  <c r="I897" i="24" s="1"/>
  <c r="O650" i="24"/>
  <c r="Y649" i="24"/>
  <c r="X649" i="24"/>
  <c r="K649" i="24" s="1"/>
  <c r="P649" i="24"/>
  <c r="I649" i="24" s="1"/>
  <c r="O774" i="24"/>
  <c r="Y773" i="24"/>
  <c r="X773" i="24"/>
  <c r="K773" i="24"/>
  <c r="P773" i="24"/>
  <c r="I773" i="24" s="1"/>
  <c r="O278" i="24"/>
  <c r="X277" i="24"/>
  <c r="Y277" i="24"/>
  <c r="K277" i="24"/>
  <c r="P277" i="24"/>
  <c r="I277" i="24" s="1"/>
  <c r="O154" i="24"/>
  <c r="X153" i="24"/>
  <c r="K153" i="24" s="1"/>
  <c r="Y153" i="24"/>
  <c r="P153" i="24"/>
  <c r="I153" i="24" s="1"/>
  <c r="O31" i="24"/>
  <c r="Y30" i="24"/>
  <c r="X30" i="24"/>
  <c r="K30" i="24" s="1"/>
  <c r="P30" i="24"/>
  <c r="I30" i="24" s="1"/>
  <c r="O526" i="24"/>
  <c r="Y525" i="24"/>
  <c r="X525" i="24"/>
  <c r="K525" i="24"/>
  <c r="P525" i="24"/>
  <c r="I525" i="24" s="1"/>
  <c r="O898" i="11"/>
  <c r="Y897" i="11"/>
  <c r="X897" i="11"/>
  <c r="K897" i="11"/>
  <c r="P897" i="11"/>
  <c r="I897" i="11" s="1"/>
  <c r="O774" i="11"/>
  <c r="Y773" i="11"/>
  <c r="K773" i="11"/>
  <c r="X773" i="11"/>
  <c r="P773" i="11"/>
  <c r="I773" i="11" s="1"/>
  <c r="O650" i="11"/>
  <c r="Y649" i="11"/>
  <c r="X649" i="11"/>
  <c r="K649" i="11" s="1"/>
  <c r="P649" i="11"/>
  <c r="I649" i="11" s="1"/>
  <c r="O527" i="11"/>
  <c r="Y526" i="11"/>
  <c r="X526" i="11"/>
  <c r="K526" i="11" s="1"/>
  <c r="O403" i="11"/>
  <c r="Y402" i="11"/>
  <c r="X402" i="11"/>
  <c r="K402" i="11" s="1"/>
  <c r="O33" i="11"/>
  <c r="P33" i="11" s="1"/>
  <c r="Y32" i="11"/>
  <c r="X32" i="11"/>
  <c r="O897" i="29"/>
  <c r="I28" i="11"/>
  <c r="J40" i="11"/>
  <c r="K28" i="11"/>
  <c r="O897" i="30"/>
  <c r="X896" i="30"/>
  <c r="K896" i="30" s="1"/>
  <c r="Y896" i="30"/>
  <c r="P896" i="30"/>
  <c r="I896" i="30" s="1"/>
  <c r="Y772" i="30"/>
  <c r="X772" i="30"/>
  <c r="O773" i="30"/>
  <c r="P772" i="30"/>
  <c r="I772" i="30" s="1"/>
  <c r="O649" i="30"/>
  <c r="Y648" i="30"/>
  <c r="X648" i="30"/>
  <c r="K648" i="30" s="1"/>
  <c r="P648" i="30"/>
  <c r="I648" i="30" s="1"/>
  <c r="X524" i="30"/>
  <c r="K524" i="30" s="1"/>
  <c r="O525" i="30"/>
  <c r="Y524" i="30"/>
  <c r="P524" i="30"/>
  <c r="I524" i="30" s="1"/>
  <c r="Y400" i="30"/>
  <c r="X400" i="30"/>
  <c r="K400" i="30" s="1"/>
  <c r="O401" i="30"/>
  <c r="P400" i="30"/>
  <c r="I400" i="30" s="1"/>
  <c r="P276" i="30"/>
  <c r="I276" i="30" s="1"/>
  <c r="X276" i="30"/>
  <c r="K276" i="30" s="1"/>
  <c r="Y276" i="30"/>
  <c r="O277" i="30"/>
  <c r="O153" i="30"/>
  <c r="X152" i="30"/>
  <c r="K152" i="30" s="1"/>
  <c r="Y152" i="30"/>
  <c r="P152" i="30"/>
  <c r="I152" i="30" s="1"/>
  <c r="O773" i="29"/>
  <c r="O649" i="29"/>
  <c r="O525" i="29"/>
  <c r="O401" i="29"/>
  <c r="O277" i="29"/>
  <c r="O898" i="34"/>
  <c r="X897" i="34"/>
  <c r="P897" i="34"/>
  <c r="I897" i="34" s="1"/>
  <c r="Y897" i="34"/>
  <c r="O773" i="34"/>
  <c r="X772" i="34"/>
  <c r="K772" i="34" s="1"/>
  <c r="P772" i="34"/>
  <c r="I772" i="34" s="1"/>
  <c r="Y772" i="34"/>
  <c r="O649" i="34"/>
  <c r="X648" i="34"/>
  <c r="K648" i="34" s="1"/>
  <c r="Y648" i="34"/>
  <c r="P648" i="34"/>
  <c r="I648" i="34" s="1"/>
  <c r="Y527" i="34"/>
  <c r="X527" i="34"/>
  <c r="K527" i="34" s="1"/>
  <c r="O528" i="34"/>
  <c r="P527" i="34"/>
  <c r="I527" i="34" s="1"/>
  <c r="Y401" i="34"/>
  <c r="O402" i="34"/>
  <c r="X401" i="34"/>
  <c r="K401" i="34" s="1"/>
  <c r="P401" i="34"/>
  <c r="I401" i="34" s="1"/>
  <c r="O278" i="34"/>
  <c r="X277" i="34"/>
  <c r="K277" i="34" s="1"/>
  <c r="P277" i="34"/>
  <c r="I277" i="34" s="1"/>
  <c r="Y277" i="34"/>
  <c r="Y155" i="34"/>
  <c r="O156" i="34"/>
  <c r="X155" i="34"/>
  <c r="K155" i="34" s="1"/>
  <c r="P155" i="34"/>
  <c r="I155" i="34" s="1"/>
  <c r="Y31" i="34"/>
  <c r="X31" i="34"/>
  <c r="P31" i="34"/>
  <c r="I31" i="34" s="1"/>
  <c r="O897" i="31"/>
  <c r="X896" i="31"/>
  <c r="K896" i="31" s="1"/>
  <c r="Y896" i="31"/>
  <c r="P896" i="31"/>
  <c r="I896" i="31" s="1"/>
  <c r="Y774" i="31"/>
  <c r="O775" i="31"/>
  <c r="X774" i="31"/>
  <c r="K774" i="31" s="1"/>
  <c r="P774" i="31"/>
  <c r="I774" i="31" s="1"/>
  <c r="Y648" i="31"/>
  <c r="O649" i="31"/>
  <c r="X648" i="31"/>
  <c r="K648" i="31" s="1"/>
  <c r="P648" i="31"/>
  <c r="I648" i="31" s="1"/>
  <c r="X525" i="31"/>
  <c r="K525" i="31" s="1"/>
  <c r="Y525" i="31"/>
  <c r="O526" i="31"/>
  <c r="P525" i="31"/>
  <c r="I525" i="31" s="1"/>
  <c r="O490" i="31"/>
  <c r="Y489" i="31"/>
  <c r="X489" i="31"/>
  <c r="Y399" i="31"/>
  <c r="O400" i="31"/>
  <c r="X399" i="31"/>
  <c r="K399" i="31" s="1"/>
  <c r="P399" i="31"/>
  <c r="I399" i="31" s="1"/>
  <c r="O277" i="31"/>
  <c r="X276" i="31"/>
  <c r="K276" i="31" s="1"/>
  <c r="Y276" i="31"/>
  <c r="P276" i="31"/>
  <c r="I276" i="31" s="1"/>
  <c r="Y153" i="31"/>
  <c r="O154" i="31"/>
  <c r="P153" i="31"/>
  <c r="I153" i="31" s="1"/>
  <c r="X153" i="31"/>
  <c r="K153" i="31" s="1"/>
  <c r="Y36" i="31"/>
  <c r="O37" i="31"/>
  <c r="X36" i="31"/>
  <c r="K36" i="31" s="1"/>
  <c r="P36" i="31"/>
  <c r="I36" i="31" s="1"/>
  <c r="Y243" i="34"/>
  <c r="K243" i="34" s="1"/>
  <c r="O244" i="34"/>
  <c r="X243" i="34"/>
  <c r="P243" i="34"/>
  <c r="I243" i="34" s="1"/>
  <c r="Y366" i="34"/>
  <c r="K366" i="34" s="1"/>
  <c r="X366" i="34"/>
  <c r="O367" i="34"/>
  <c r="P366" i="34"/>
  <c r="I366" i="34" s="1"/>
  <c r="X987" i="34"/>
  <c r="O988" i="34"/>
  <c r="Y987" i="34"/>
  <c r="P987" i="34"/>
  <c r="I987" i="34" s="1"/>
  <c r="Y739" i="34"/>
  <c r="X739" i="34"/>
  <c r="O740" i="34"/>
  <c r="P739" i="34"/>
  <c r="I739" i="34" s="1"/>
  <c r="O864" i="34"/>
  <c r="Y863" i="34"/>
  <c r="X863" i="34"/>
  <c r="P863" i="34"/>
  <c r="I863" i="34" s="1"/>
  <c r="X490" i="34"/>
  <c r="O491" i="34"/>
  <c r="Y490" i="34"/>
  <c r="P490" i="34"/>
  <c r="I490" i="34" s="1"/>
  <c r="E42" i="27"/>
  <c r="K42" i="27"/>
  <c r="K740" i="34" l="1"/>
  <c r="J740" i="34"/>
  <c r="J367" i="34"/>
  <c r="K491" i="34"/>
  <c r="J491" i="34"/>
  <c r="K528" i="34"/>
  <c r="K988" i="34"/>
  <c r="J988" i="34"/>
  <c r="J244" i="34"/>
  <c r="K864" i="34"/>
  <c r="J864" i="34"/>
  <c r="K618" i="34"/>
  <c r="J618" i="34"/>
  <c r="Y618" i="34"/>
  <c r="O619" i="34"/>
  <c r="X618" i="34"/>
  <c r="P618" i="34"/>
  <c r="I618" i="34" s="1"/>
  <c r="K402" i="34"/>
  <c r="O32" i="34"/>
  <c r="K31" i="34"/>
  <c r="K898" i="34"/>
  <c r="K897" i="31"/>
  <c r="O368" i="31"/>
  <c r="J367" i="31"/>
  <c r="X367" i="31"/>
  <c r="Y367" i="31"/>
  <c r="K367" i="31" s="1"/>
  <c r="P367" i="31"/>
  <c r="I367" i="31" s="1"/>
  <c r="K490" i="31"/>
  <c r="J490" i="31"/>
  <c r="Y27" i="30"/>
  <c r="O28" i="30"/>
  <c r="X27" i="30"/>
  <c r="K27" i="30" s="1"/>
  <c r="P27" i="30"/>
  <c r="I27" i="30" s="1"/>
  <c r="K773" i="30"/>
  <c r="Y277" i="29"/>
  <c r="X277" i="29"/>
  <c r="K277" i="29" s="1"/>
  <c r="P277" i="29"/>
  <c r="I277" i="29" s="1"/>
  <c r="O31" i="29"/>
  <c r="Y30" i="29"/>
  <c r="X30" i="29"/>
  <c r="K30" i="29" s="1"/>
  <c r="P30" i="29"/>
  <c r="I30" i="29" s="1"/>
  <c r="Y401" i="29"/>
  <c r="X401" i="29"/>
  <c r="K401" i="29"/>
  <c r="P401" i="29"/>
  <c r="I401" i="29" s="1"/>
  <c r="Y897" i="29"/>
  <c r="X897" i="29"/>
  <c r="K897" i="29" s="1"/>
  <c r="P897" i="29"/>
  <c r="I897" i="29" s="1"/>
  <c r="Y525" i="29"/>
  <c r="X525" i="29"/>
  <c r="K525" i="29"/>
  <c r="P525" i="29"/>
  <c r="I525" i="29" s="1"/>
  <c r="Y649" i="29"/>
  <c r="X649" i="29"/>
  <c r="K649" i="29" s="1"/>
  <c r="P649" i="29"/>
  <c r="I649" i="29" s="1"/>
  <c r="Y773" i="29"/>
  <c r="X773" i="29"/>
  <c r="K773" i="29"/>
  <c r="P773" i="29"/>
  <c r="I773" i="29" s="1"/>
  <c r="O156" i="29"/>
  <c r="Y155" i="29"/>
  <c r="X155" i="29"/>
  <c r="K155" i="29"/>
  <c r="P155" i="29"/>
  <c r="I155" i="29" s="1"/>
  <c r="O775" i="24"/>
  <c r="Y774" i="24"/>
  <c r="X774" i="24"/>
  <c r="K774" i="24" s="1"/>
  <c r="P774" i="24"/>
  <c r="I774" i="24" s="1"/>
  <c r="O899" i="24"/>
  <c r="X898" i="24"/>
  <c r="K898" i="24" s="1"/>
  <c r="Y898" i="24"/>
  <c r="P898" i="24"/>
  <c r="I898" i="24" s="1"/>
  <c r="O32" i="24"/>
  <c r="Y31" i="24"/>
  <c r="X31" i="24"/>
  <c r="K31" i="24" s="1"/>
  <c r="P31" i="24"/>
  <c r="I31" i="24" s="1"/>
  <c r="O279" i="24"/>
  <c r="Y278" i="24"/>
  <c r="X278" i="24"/>
  <c r="K278" i="24"/>
  <c r="P278" i="24"/>
  <c r="I278" i="24" s="1"/>
  <c r="O651" i="24"/>
  <c r="Y650" i="24"/>
  <c r="X650" i="24"/>
  <c r="K650" i="24" s="1"/>
  <c r="P650" i="24"/>
  <c r="I650" i="24" s="1"/>
  <c r="O155" i="24"/>
  <c r="Y154" i="24"/>
  <c r="X154" i="24"/>
  <c r="K154" i="24" s="1"/>
  <c r="P154" i="24"/>
  <c r="I154" i="24" s="1"/>
  <c r="O527" i="24"/>
  <c r="Y526" i="24"/>
  <c r="X526" i="24"/>
  <c r="K526" i="24"/>
  <c r="P526" i="24"/>
  <c r="I526" i="24" s="1"/>
  <c r="O403" i="24"/>
  <c r="Y402" i="24"/>
  <c r="X402" i="24"/>
  <c r="P402" i="24"/>
  <c r="I402" i="24" s="1"/>
  <c r="K402" i="24"/>
  <c r="O899" i="11"/>
  <c r="Y898" i="11"/>
  <c r="X898" i="11"/>
  <c r="K898" i="11"/>
  <c r="P898" i="11"/>
  <c r="I898" i="11" s="1"/>
  <c r="O775" i="11"/>
  <c r="Y774" i="11"/>
  <c r="X774" i="11"/>
  <c r="K774" i="11"/>
  <c r="P774" i="11"/>
  <c r="I774" i="11" s="1"/>
  <c r="O651" i="11"/>
  <c r="Y650" i="11"/>
  <c r="X650" i="11"/>
  <c r="K650" i="11"/>
  <c r="P650" i="11"/>
  <c r="I650" i="11" s="1"/>
  <c r="O528" i="11"/>
  <c r="Y527" i="11"/>
  <c r="X527" i="11"/>
  <c r="K527" i="11" s="1"/>
  <c r="O404" i="11"/>
  <c r="Y403" i="11"/>
  <c r="X403" i="11"/>
  <c r="K403" i="11" s="1"/>
  <c r="O34" i="11"/>
  <c r="P34" i="11" s="1"/>
  <c r="Y33" i="11"/>
  <c r="X33" i="11"/>
  <c r="O898" i="29"/>
  <c r="I29" i="11"/>
  <c r="J41" i="11"/>
  <c r="K29" i="11"/>
  <c r="O898" i="30"/>
  <c r="X897" i="30"/>
  <c r="K897" i="30" s="1"/>
  <c r="Y897" i="30"/>
  <c r="P897" i="30"/>
  <c r="I897" i="30" s="1"/>
  <c r="O774" i="30"/>
  <c r="Y773" i="30"/>
  <c r="X773" i="30"/>
  <c r="P773" i="30"/>
  <c r="I773" i="30" s="1"/>
  <c r="O650" i="30"/>
  <c r="Y649" i="30"/>
  <c r="X649" i="30"/>
  <c r="K649" i="30" s="1"/>
  <c r="P649" i="30"/>
  <c r="I649" i="30" s="1"/>
  <c r="O526" i="30"/>
  <c r="X525" i="30"/>
  <c r="K525" i="30" s="1"/>
  <c r="P525" i="30"/>
  <c r="I525" i="30" s="1"/>
  <c r="Y525" i="30"/>
  <c r="O402" i="30"/>
  <c r="X401" i="30"/>
  <c r="K401" i="30" s="1"/>
  <c r="P401" i="30"/>
  <c r="I401" i="30" s="1"/>
  <c r="Y401" i="30"/>
  <c r="X277" i="30"/>
  <c r="K277" i="30" s="1"/>
  <c r="Y277" i="30"/>
  <c r="O278" i="30"/>
  <c r="P277" i="30"/>
  <c r="I277" i="30" s="1"/>
  <c r="O154" i="30"/>
  <c r="P153" i="30"/>
  <c r="I153" i="30" s="1"/>
  <c r="Y153" i="30"/>
  <c r="X153" i="30"/>
  <c r="K153" i="30" s="1"/>
  <c r="O774" i="29"/>
  <c r="O650" i="29"/>
  <c r="O526" i="29"/>
  <c r="O402" i="29"/>
  <c r="O278" i="29"/>
  <c r="Y898" i="34"/>
  <c r="O899" i="34"/>
  <c r="P898" i="34"/>
  <c r="I898" i="34" s="1"/>
  <c r="X898" i="34"/>
  <c r="Y773" i="34"/>
  <c r="O774" i="34"/>
  <c r="X773" i="34"/>
  <c r="K773" i="34" s="1"/>
  <c r="P773" i="34"/>
  <c r="I773" i="34" s="1"/>
  <c r="Y649" i="34"/>
  <c r="P649" i="34"/>
  <c r="I649" i="34" s="1"/>
  <c r="O650" i="34"/>
  <c r="X649" i="34"/>
  <c r="K649" i="34" s="1"/>
  <c r="O529" i="34"/>
  <c r="X528" i="34"/>
  <c r="Y528" i="34"/>
  <c r="P528" i="34"/>
  <c r="I528" i="34" s="1"/>
  <c r="O403" i="34"/>
  <c r="X402" i="34"/>
  <c r="Y402" i="34"/>
  <c r="P402" i="34"/>
  <c r="I402" i="34" s="1"/>
  <c r="Y278" i="34"/>
  <c r="O279" i="34"/>
  <c r="X278" i="34"/>
  <c r="K278" i="34" s="1"/>
  <c r="P278" i="34"/>
  <c r="I278" i="34" s="1"/>
  <c r="O157" i="34"/>
  <c r="X156" i="34"/>
  <c r="K156" i="34" s="1"/>
  <c r="Y156" i="34"/>
  <c r="P156" i="34"/>
  <c r="I156" i="34" s="1"/>
  <c r="Y32" i="34"/>
  <c r="X32" i="34"/>
  <c r="P32" i="34"/>
  <c r="I32" i="34" s="1"/>
  <c r="Y897" i="31"/>
  <c r="O898" i="31"/>
  <c r="X897" i="31"/>
  <c r="P897" i="31"/>
  <c r="I897" i="31" s="1"/>
  <c r="O776" i="31"/>
  <c r="X775" i="31"/>
  <c r="K775" i="31" s="1"/>
  <c r="Y775" i="31"/>
  <c r="P775" i="31"/>
  <c r="I775" i="31" s="1"/>
  <c r="O650" i="31"/>
  <c r="X649" i="31"/>
  <c r="K649" i="31" s="1"/>
  <c r="Y649" i="31"/>
  <c r="P649" i="31"/>
  <c r="I649" i="31" s="1"/>
  <c r="Y526" i="31"/>
  <c r="O527" i="31"/>
  <c r="X526" i="31"/>
  <c r="K526" i="31" s="1"/>
  <c r="P526" i="31"/>
  <c r="I526" i="31" s="1"/>
  <c r="O491" i="31"/>
  <c r="X490" i="31"/>
  <c r="Y490" i="31"/>
  <c r="P490" i="31"/>
  <c r="I490" i="31" s="1"/>
  <c r="O401" i="31"/>
  <c r="X400" i="31"/>
  <c r="K400" i="31" s="1"/>
  <c r="Y400" i="31"/>
  <c r="P400" i="31"/>
  <c r="I400" i="31" s="1"/>
  <c r="Y277" i="31"/>
  <c r="X277" i="31"/>
  <c r="K277" i="31" s="1"/>
  <c r="O278" i="31"/>
  <c r="P277" i="31"/>
  <c r="I277" i="31" s="1"/>
  <c r="Y154" i="31"/>
  <c r="X154" i="31"/>
  <c r="K154" i="31" s="1"/>
  <c r="P154" i="31"/>
  <c r="I154" i="31" s="1"/>
  <c r="O155" i="31"/>
  <c r="Y37" i="31"/>
  <c r="X37" i="31"/>
  <c r="K37" i="31" s="1"/>
  <c r="O38" i="31"/>
  <c r="P37" i="31"/>
  <c r="I37" i="31" s="1"/>
  <c r="Y740" i="34"/>
  <c r="O741" i="34"/>
  <c r="X740" i="34"/>
  <c r="P740" i="34"/>
  <c r="I740" i="34" s="1"/>
  <c r="O368" i="34"/>
  <c r="Y367" i="34"/>
  <c r="K367" i="34" s="1"/>
  <c r="X367" i="34"/>
  <c r="P367" i="34"/>
  <c r="I367" i="34" s="1"/>
  <c r="O492" i="34"/>
  <c r="Y491" i="34"/>
  <c r="P491" i="34"/>
  <c r="I491" i="34" s="1"/>
  <c r="X491" i="34"/>
  <c r="Y988" i="34"/>
  <c r="X988" i="34"/>
  <c r="O989" i="34"/>
  <c r="P988" i="34"/>
  <c r="I988" i="34" s="1"/>
  <c r="O245" i="34"/>
  <c r="X244" i="34"/>
  <c r="Y244" i="34"/>
  <c r="K244" i="34" s="1"/>
  <c r="P244" i="34"/>
  <c r="I244" i="34" s="1"/>
  <c r="O865" i="34"/>
  <c r="Y864" i="34"/>
  <c r="X864" i="34"/>
  <c r="P864" i="34"/>
  <c r="I864" i="34" s="1"/>
  <c r="E43" i="27"/>
  <c r="K7" i="27"/>
  <c r="E7" i="27"/>
  <c r="K43" i="27"/>
  <c r="O33" i="34" l="1"/>
  <c r="K32" i="34"/>
  <c r="J368" i="34"/>
  <c r="J245" i="34"/>
  <c r="J492" i="34"/>
  <c r="K492" i="34"/>
  <c r="K619" i="34"/>
  <c r="J619" i="34"/>
  <c r="O620" i="34"/>
  <c r="Y619" i="34"/>
  <c r="P619" i="34"/>
  <c r="I619" i="34" s="1"/>
  <c r="X619" i="34"/>
  <c r="K989" i="34"/>
  <c r="J989" i="34"/>
  <c r="K741" i="34"/>
  <c r="J741" i="34"/>
  <c r="K529" i="34"/>
  <c r="K865" i="34"/>
  <c r="J865" i="34"/>
  <c r="K491" i="31"/>
  <c r="J491" i="31"/>
  <c r="O369" i="31"/>
  <c r="J368" i="31"/>
  <c r="X368" i="31"/>
  <c r="Y368" i="31"/>
  <c r="K368" i="31" s="1"/>
  <c r="P368" i="31"/>
  <c r="I368" i="31" s="1"/>
  <c r="K774" i="30"/>
  <c r="K28" i="30"/>
  <c r="O29" i="30"/>
  <c r="X28" i="30"/>
  <c r="P28" i="30"/>
  <c r="I28" i="30" s="1"/>
  <c r="Y28" i="30"/>
  <c r="K650" i="30"/>
  <c r="K898" i="30"/>
  <c r="Y774" i="29"/>
  <c r="X774" i="29"/>
  <c r="K774" i="29"/>
  <c r="P774" i="29"/>
  <c r="I774" i="29" s="1"/>
  <c r="Y278" i="29"/>
  <c r="X278" i="29"/>
  <c r="K278" i="29"/>
  <c r="P278" i="29"/>
  <c r="I278" i="29" s="1"/>
  <c r="X898" i="29"/>
  <c r="K898" i="29" s="1"/>
  <c r="Y898" i="29"/>
  <c r="P898" i="29"/>
  <c r="I898" i="29" s="1"/>
  <c r="Y402" i="29"/>
  <c r="X402" i="29"/>
  <c r="K402" i="29"/>
  <c r="P402" i="29"/>
  <c r="I402" i="29" s="1"/>
  <c r="O32" i="29"/>
  <c r="Y31" i="29"/>
  <c r="X31" i="29"/>
  <c r="K31" i="29"/>
  <c r="P31" i="29"/>
  <c r="I31" i="29" s="1"/>
  <c r="O157" i="29"/>
  <c r="Y156" i="29"/>
  <c r="X156" i="29"/>
  <c r="K156" i="29" s="1"/>
  <c r="P156" i="29"/>
  <c r="I156" i="29" s="1"/>
  <c r="Y526" i="29"/>
  <c r="X526" i="29"/>
  <c r="K526" i="29"/>
  <c r="P526" i="29"/>
  <c r="I526" i="29" s="1"/>
  <c r="Y650" i="29"/>
  <c r="X650" i="29"/>
  <c r="K650" i="29" s="1"/>
  <c r="P650" i="29"/>
  <c r="I650" i="29" s="1"/>
  <c r="O280" i="24"/>
  <c r="Y279" i="24"/>
  <c r="X279" i="24"/>
  <c r="K279" i="24" s="1"/>
  <c r="P279" i="24"/>
  <c r="I279" i="24" s="1"/>
  <c r="O528" i="24"/>
  <c r="X527" i="24"/>
  <c r="K527" i="24" s="1"/>
  <c r="Y527" i="24"/>
  <c r="P527" i="24"/>
  <c r="I527" i="24" s="1"/>
  <c r="O900" i="24"/>
  <c r="Y899" i="24"/>
  <c r="X899" i="24"/>
  <c r="K899" i="24" s="1"/>
  <c r="P899" i="24"/>
  <c r="I899" i="24" s="1"/>
  <c r="O652" i="24"/>
  <c r="X651" i="24"/>
  <c r="Y651" i="24"/>
  <c r="K651" i="24"/>
  <c r="P651" i="24"/>
  <c r="I651" i="24" s="1"/>
  <c r="O404" i="24"/>
  <c r="Y403" i="24"/>
  <c r="X403" i="24"/>
  <c r="K403" i="24"/>
  <c r="P403" i="24"/>
  <c r="I403" i="24" s="1"/>
  <c r="O33" i="24"/>
  <c r="Y32" i="24"/>
  <c r="X32" i="24"/>
  <c r="K32" i="24" s="1"/>
  <c r="P32" i="24"/>
  <c r="I32" i="24" s="1"/>
  <c r="O156" i="24"/>
  <c r="Y155" i="24"/>
  <c r="X155" i="24"/>
  <c r="K155" i="24"/>
  <c r="P155" i="24"/>
  <c r="I155" i="24" s="1"/>
  <c r="O776" i="24"/>
  <c r="X775" i="24"/>
  <c r="Y775" i="24"/>
  <c r="K775" i="24"/>
  <c r="P775" i="24"/>
  <c r="I775" i="24" s="1"/>
  <c r="O900" i="11"/>
  <c r="Y899" i="11"/>
  <c r="X899" i="11"/>
  <c r="K899" i="11" s="1"/>
  <c r="P899" i="11"/>
  <c r="I899" i="11" s="1"/>
  <c r="O776" i="11"/>
  <c r="Y775" i="11"/>
  <c r="X775" i="11"/>
  <c r="K775" i="11" s="1"/>
  <c r="P775" i="11"/>
  <c r="I775" i="11" s="1"/>
  <c r="O652" i="11"/>
  <c r="Y651" i="11"/>
  <c r="X651" i="11"/>
  <c r="K651" i="11" s="1"/>
  <c r="P651" i="11"/>
  <c r="I651" i="11" s="1"/>
  <c r="O529" i="11"/>
  <c r="Y528" i="11"/>
  <c r="X528" i="11"/>
  <c r="K528" i="11" s="1"/>
  <c r="O405" i="11"/>
  <c r="Y404" i="11"/>
  <c r="X404" i="11"/>
  <c r="K404" i="11" s="1"/>
  <c r="O35" i="11"/>
  <c r="P35" i="11" s="1"/>
  <c r="Y34" i="11"/>
  <c r="X34" i="11"/>
  <c r="O899" i="29"/>
  <c r="I30" i="11"/>
  <c r="J42" i="11"/>
  <c r="K30" i="11"/>
  <c r="X898" i="30"/>
  <c r="Y898" i="30"/>
  <c r="P898" i="30"/>
  <c r="I898" i="30" s="1"/>
  <c r="O899" i="30"/>
  <c r="X774" i="30"/>
  <c r="Y774" i="30"/>
  <c r="P774" i="30"/>
  <c r="I774" i="30" s="1"/>
  <c r="O775" i="30"/>
  <c r="O651" i="30"/>
  <c r="X650" i="30"/>
  <c r="P650" i="30"/>
  <c r="I650" i="30" s="1"/>
  <c r="Y650" i="30"/>
  <c r="X526" i="30"/>
  <c r="K526" i="30" s="1"/>
  <c r="Y526" i="30"/>
  <c r="P526" i="30"/>
  <c r="I526" i="30" s="1"/>
  <c r="O527" i="30"/>
  <c r="X402" i="30"/>
  <c r="K402" i="30" s="1"/>
  <c r="Y402" i="30"/>
  <c r="O403" i="30"/>
  <c r="P402" i="30"/>
  <c r="I402" i="30" s="1"/>
  <c r="O279" i="30"/>
  <c r="X278" i="30"/>
  <c r="K278" i="30" s="1"/>
  <c r="P278" i="30"/>
  <c r="I278" i="30" s="1"/>
  <c r="Y278" i="30"/>
  <c r="O155" i="30"/>
  <c r="X154" i="30"/>
  <c r="K154" i="30" s="1"/>
  <c r="P154" i="30"/>
  <c r="I154" i="30" s="1"/>
  <c r="Y154" i="30"/>
  <c r="O775" i="29"/>
  <c r="O651" i="29"/>
  <c r="O527" i="29"/>
  <c r="O403" i="29"/>
  <c r="O279" i="29"/>
  <c r="O900" i="34"/>
  <c r="X899" i="34"/>
  <c r="K899" i="34" s="1"/>
  <c r="Y899" i="34"/>
  <c r="P899" i="34"/>
  <c r="I899" i="34" s="1"/>
  <c r="Y774" i="34"/>
  <c r="P774" i="34"/>
  <c r="I774" i="34" s="1"/>
  <c r="X774" i="34"/>
  <c r="K774" i="34" s="1"/>
  <c r="O775" i="34"/>
  <c r="O651" i="34"/>
  <c r="X650" i="34"/>
  <c r="K650" i="34" s="1"/>
  <c r="Y650" i="34"/>
  <c r="P650" i="34"/>
  <c r="I650" i="34" s="1"/>
  <c r="Y529" i="34"/>
  <c r="O530" i="34"/>
  <c r="X529" i="34"/>
  <c r="P529" i="34"/>
  <c r="I529" i="34" s="1"/>
  <c r="Y403" i="34"/>
  <c r="P403" i="34"/>
  <c r="I403" i="34" s="1"/>
  <c r="O404" i="34"/>
  <c r="X403" i="34"/>
  <c r="K403" i="34" s="1"/>
  <c r="O280" i="34"/>
  <c r="Y279" i="34"/>
  <c r="P279" i="34"/>
  <c r="I279" i="34" s="1"/>
  <c r="X279" i="34"/>
  <c r="K279" i="34" s="1"/>
  <c r="Y157" i="34"/>
  <c r="O158" i="34"/>
  <c r="X157" i="34"/>
  <c r="K157" i="34" s="1"/>
  <c r="P157" i="34"/>
  <c r="I157" i="34" s="1"/>
  <c r="X33" i="34"/>
  <c r="Y33" i="34"/>
  <c r="P33" i="34"/>
  <c r="I33" i="34" s="1"/>
  <c r="Y898" i="31"/>
  <c r="P898" i="31"/>
  <c r="I898" i="31" s="1"/>
  <c r="O899" i="31"/>
  <c r="X898" i="31"/>
  <c r="K898" i="31" s="1"/>
  <c r="Y776" i="31"/>
  <c r="O777" i="31"/>
  <c r="X776" i="31"/>
  <c r="K776" i="31" s="1"/>
  <c r="P776" i="31"/>
  <c r="I776" i="31" s="1"/>
  <c r="O651" i="31"/>
  <c r="X650" i="31"/>
  <c r="K650" i="31" s="1"/>
  <c r="Y650" i="31"/>
  <c r="P650" i="31"/>
  <c r="I650" i="31" s="1"/>
  <c r="O528" i="31"/>
  <c r="X527" i="31"/>
  <c r="K527" i="31" s="1"/>
  <c r="Y527" i="31"/>
  <c r="P527" i="31"/>
  <c r="I527" i="31" s="1"/>
  <c r="O492" i="31"/>
  <c r="X491" i="31"/>
  <c r="Y491" i="31"/>
  <c r="P491" i="31"/>
  <c r="I491" i="31" s="1"/>
  <c r="O402" i="31"/>
  <c r="X401" i="31"/>
  <c r="K401" i="31" s="1"/>
  <c r="Y401" i="31"/>
  <c r="P401" i="31"/>
  <c r="I401" i="31" s="1"/>
  <c r="O279" i="31"/>
  <c r="X278" i="31"/>
  <c r="K278" i="31" s="1"/>
  <c r="Y278" i="31"/>
  <c r="P278" i="31"/>
  <c r="I278" i="31" s="1"/>
  <c r="O156" i="31"/>
  <c r="X155" i="31"/>
  <c r="K155" i="31" s="1"/>
  <c r="P155" i="31"/>
  <c r="I155" i="31" s="1"/>
  <c r="Y155" i="31"/>
  <c r="O39" i="31"/>
  <c r="X38" i="31"/>
  <c r="K38" i="31" s="1"/>
  <c r="Y38" i="31"/>
  <c r="P38" i="31"/>
  <c r="I38" i="31" s="1"/>
  <c r="Y989" i="34"/>
  <c r="O990" i="34"/>
  <c r="X989" i="34"/>
  <c r="P989" i="34"/>
  <c r="I989" i="34" s="1"/>
  <c r="Y741" i="34"/>
  <c r="X741" i="34"/>
  <c r="O742" i="34"/>
  <c r="P741" i="34"/>
  <c r="I741" i="34" s="1"/>
  <c r="O866" i="34"/>
  <c r="Y865" i="34"/>
  <c r="X865" i="34"/>
  <c r="P865" i="34"/>
  <c r="I865" i="34" s="1"/>
  <c r="X245" i="34"/>
  <c r="P245" i="34"/>
  <c r="I245" i="34" s="1"/>
  <c r="O246" i="34"/>
  <c r="Y245" i="34"/>
  <c r="K245" i="34" s="1"/>
  <c r="O493" i="34"/>
  <c r="Y492" i="34"/>
  <c r="P492" i="34"/>
  <c r="I492" i="34" s="1"/>
  <c r="X492" i="34"/>
  <c r="X368" i="34"/>
  <c r="O369" i="34"/>
  <c r="P368" i="34"/>
  <c r="I368" i="34" s="1"/>
  <c r="Y368" i="34"/>
  <c r="K368" i="34" s="1"/>
  <c r="J14" i="11"/>
  <c r="K44" i="27"/>
  <c r="K6" i="27"/>
  <c r="E6" i="27"/>
  <c r="E44" i="27"/>
  <c r="K493" i="34" l="1"/>
  <c r="J493" i="34"/>
  <c r="K866" i="34"/>
  <c r="J866" i="34"/>
  <c r="J246" i="34"/>
  <c r="K742" i="34"/>
  <c r="J742" i="34"/>
  <c r="K990" i="34"/>
  <c r="J990" i="34"/>
  <c r="O34" i="34"/>
  <c r="K33" i="34"/>
  <c r="J369" i="34"/>
  <c r="K620" i="34"/>
  <c r="J620" i="34"/>
  <c r="Y620" i="34"/>
  <c r="X620" i="34"/>
  <c r="P620" i="34"/>
  <c r="I620" i="34" s="1"/>
  <c r="O370" i="31"/>
  <c r="J369" i="31"/>
  <c r="X369" i="31"/>
  <c r="Y369" i="31"/>
  <c r="K369" i="31" s="1"/>
  <c r="P369" i="31"/>
  <c r="I369" i="31" s="1"/>
  <c r="K899" i="31"/>
  <c r="J492" i="31"/>
  <c r="K492" i="31"/>
  <c r="K402" i="31"/>
  <c r="K29" i="30"/>
  <c r="X29" i="30"/>
  <c r="Y29" i="30"/>
  <c r="O30" i="30"/>
  <c r="P29" i="30"/>
  <c r="I29" i="30" s="1"/>
  <c r="Y527" i="29"/>
  <c r="X527" i="29"/>
  <c r="K527" i="29"/>
  <c r="P527" i="29"/>
  <c r="I527" i="29" s="1"/>
  <c r="Y775" i="29"/>
  <c r="X775" i="29"/>
  <c r="K775" i="29"/>
  <c r="P775" i="29"/>
  <c r="I775" i="29" s="1"/>
  <c r="O158" i="29"/>
  <c r="Y157" i="29"/>
  <c r="X157" i="29"/>
  <c r="K157" i="29" s="1"/>
  <c r="P157" i="29"/>
  <c r="I157" i="29" s="1"/>
  <c r="Y899" i="29"/>
  <c r="X899" i="29"/>
  <c r="K899" i="29" s="1"/>
  <c r="P899" i="29"/>
  <c r="I899" i="29" s="1"/>
  <c r="Y279" i="29"/>
  <c r="X279" i="29"/>
  <c r="K279" i="29" s="1"/>
  <c r="P279" i="29"/>
  <c r="I279" i="29" s="1"/>
  <c r="Y403" i="29"/>
  <c r="X403" i="29"/>
  <c r="K403" i="29" s="1"/>
  <c r="P403" i="29"/>
  <c r="I403" i="29" s="1"/>
  <c r="Y651" i="29"/>
  <c r="X651" i="29"/>
  <c r="K651" i="29" s="1"/>
  <c r="P651" i="29"/>
  <c r="I651" i="29" s="1"/>
  <c r="O33" i="29"/>
  <c r="Y32" i="29"/>
  <c r="X32" i="29"/>
  <c r="K32" i="29"/>
  <c r="P32" i="29"/>
  <c r="I32" i="29" s="1"/>
  <c r="O653" i="24"/>
  <c r="Y652" i="24"/>
  <c r="X652" i="24"/>
  <c r="K652" i="24" s="1"/>
  <c r="P652" i="24"/>
  <c r="I652" i="24" s="1"/>
  <c r="O157" i="24"/>
  <c r="Y156" i="24"/>
  <c r="X156" i="24"/>
  <c r="K156" i="24" s="1"/>
  <c r="P156" i="24"/>
  <c r="I156" i="24" s="1"/>
  <c r="O529" i="24"/>
  <c r="Y528" i="24"/>
  <c r="X528" i="24"/>
  <c r="K528" i="24" s="1"/>
  <c r="P528" i="24"/>
  <c r="I528" i="24" s="1"/>
  <c r="O405" i="24"/>
  <c r="Y404" i="24"/>
  <c r="X404" i="24"/>
  <c r="K404" i="24"/>
  <c r="P404" i="24"/>
  <c r="I404" i="24" s="1"/>
  <c r="O777" i="24"/>
  <c r="Y776" i="24"/>
  <c r="X776" i="24"/>
  <c r="K776" i="24" s="1"/>
  <c r="P776" i="24"/>
  <c r="I776" i="24" s="1"/>
  <c r="O901" i="24"/>
  <c r="Y900" i="24"/>
  <c r="X900" i="24"/>
  <c r="K900" i="24" s="1"/>
  <c r="P900" i="24"/>
  <c r="I900" i="24" s="1"/>
  <c r="O34" i="24"/>
  <c r="X33" i="24"/>
  <c r="Y33" i="24"/>
  <c r="K33" i="24"/>
  <c r="P33" i="24"/>
  <c r="I33" i="24" s="1"/>
  <c r="O281" i="24"/>
  <c r="Y280" i="24"/>
  <c r="X280" i="24"/>
  <c r="K280" i="24"/>
  <c r="P280" i="24"/>
  <c r="I280" i="24" s="1"/>
  <c r="O901" i="11"/>
  <c r="Y900" i="11"/>
  <c r="X900" i="11"/>
  <c r="K900" i="11" s="1"/>
  <c r="P900" i="11"/>
  <c r="I900" i="11" s="1"/>
  <c r="O777" i="11"/>
  <c r="Y776" i="11"/>
  <c r="X776" i="11"/>
  <c r="K776" i="11" s="1"/>
  <c r="P776" i="11"/>
  <c r="I776" i="11" s="1"/>
  <c r="O653" i="11"/>
  <c r="Y652" i="11"/>
  <c r="X652" i="11"/>
  <c r="K652" i="11" s="1"/>
  <c r="P652" i="11"/>
  <c r="I652" i="11" s="1"/>
  <c r="O530" i="11"/>
  <c r="X529" i="11"/>
  <c r="K529" i="11" s="1"/>
  <c r="Y529" i="11"/>
  <c r="O406" i="11"/>
  <c r="X405" i="11"/>
  <c r="K405" i="11" s="1"/>
  <c r="Y405" i="11"/>
  <c r="O36" i="11"/>
  <c r="P36" i="11" s="1"/>
  <c r="Y35" i="11"/>
  <c r="X35" i="11"/>
  <c r="O900" i="29"/>
  <c r="I31" i="11"/>
  <c r="J43" i="11"/>
  <c r="K31" i="11"/>
  <c r="X899" i="30"/>
  <c r="K899" i="30" s="1"/>
  <c r="O900" i="30"/>
  <c r="P899" i="30"/>
  <c r="I899" i="30" s="1"/>
  <c r="Y899" i="30"/>
  <c r="O776" i="30"/>
  <c r="X775" i="30"/>
  <c r="K775" i="30" s="1"/>
  <c r="P775" i="30"/>
  <c r="I775" i="30" s="1"/>
  <c r="Y775" i="30"/>
  <c r="X651" i="30"/>
  <c r="K651" i="30" s="1"/>
  <c r="Y651" i="30"/>
  <c r="P651" i="30"/>
  <c r="I651" i="30" s="1"/>
  <c r="O652" i="30"/>
  <c r="O528" i="30"/>
  <c r="X527" i="30"/>
  <c r="K527" i="30" s="1"/>
  <c r="P527" i="30"/>
  <c r="I527" i="30" s="1"/>
  <c r="Y527" i="30"/>
  <c r="O404" i="30"/>
  <c r="X403" i="30"/>
  <c r="K403" i="30" s="1"/>
  <c r="Y403" i="30"/>
  <c r="P403" i="30"/>
  <c r="I403" i="30" s="1"/>
  <c r="O280" i="30"/>
  <c r="X279" i="30"/>
  <c r="K279" i="30" s="1"/>
  <c r="Y279" i="30"/>
  <c r="P279" i="30"/>
  <c r="I279" i="30" s="1"/>
  <c r="O156" i="30"/>
  <c r="X155" i="30"/>
  <c r="K155" i="30" s="1"/>
  <c r="P155" i="30"/>
  <c r="I155" i="30" s="1"/>
  <c r="Y155" i="30"/>
  <c r="O776" i="29"/>
  <c r="O652" i="29"/>
  <c r="O528" i="29"/>
  <c r="O404" i="29"/>
  <c r="O280" i="29"/>
  <c r="Y900" i="34"/>
  <c r="X900" i="34"/>
  <c r="K900" i="34" s="1"/>
  <c r="O901" i="34"/>
  <c r="P900" i="34"/>
  <c r="I900" i="34" s="1"/>
  <c r="Y775" i="34"/>
  <c r="O776" i="34"/>
  <c r="X775" i="34"/>
  <c r="K775" i="34" s="1"/>
  <c r="P775" i="34"/>
  <c r="I775" i="34" s="1"/>
  <c r="Y651" i="34"/>
  <c r="X651" i="34"/>
  <c r="K651" i="34" s="1"/>
  <c r="O652" i="34"/>
  <c r="P651" i="34"/>
  <c r="I651" i="34" s="1"/>
  <c r="O531" i="34"/>
  <c r="X530" i="34"/>
  <c r="K530" i="34" s="1"/>
  <c r="Y530" i="34"/>
  <c r="P530" i="34"/>
  <c r="I530" i="34" s="1"/>
  <c r="O405" i="34"/>
  <c r="Y404" i="34"/>
  <c r="X404" i="34"/>
  <c r="K404" i="34" s="1"/>
  <c r="P404" i="34"/>
  <c r="I404" i="34" s="1"/>
  <c r="Y280" i="34"/>
  <c r="X280" i="34"/>
  <c r="K280" i="34" s="1"/>
  <c r="O281" i="34"/>
  <c r="P280" i="34"/>
  <c r="I280" i="34" s="1"/>
  <c r="O159" i="34"/>
  <c r="X158" i="34"/>
  <c r="K158" i="34" s="1"/>
  <c r="Y158" i="34"/>
  <c r="P158" i="34"/>
  <c r="I158" i="34" s="1"/>
  <c r="Y34" i="34"/>
  <c r="X34" i="34"/>
  <c r="P34" i="34"/>
  <c r="I34" i="34" s="1"/>
  <c r="Y899" i="31"/>
  <c r="X899" i="31"/>
  <c r="P899" i="31"/>
  <c r="I899" i="31" s="1"/>
  <c r="O900" i="31"/>
  <c r="O778" i="31"/>
  <c r="X777" i="31"/>
  <c r="K777" i="31" s="1"/>
  <c r="Y777" i="31"/>
  <c r="P777" i="31"/>
  <c r="I777" i="31" s="1"/>
  <c r="Y651" i="31"/>
  <c r="X651" i="31"/>
  <c r="K651" i="31" s="1"/>
  <c r="P651" i="31"/>
  <c r="I651" i="31" s="1"/>
  <c r="O652" i="31"/>
  <c r="Y528" i="31"/>
  <c r="X528" i="31"/>
  <c r="K528" i="31" s="1"/>
  <c r="O529" i="31"/>
  <c r="P528" i="31"/>
  <c r="I528" i="31" s="1"/>
  <c r="X492" i="31"/>
  <c r="Y492" i="31"/>
  <c r="P492" i="31"/>
  <c r="I492" i="31" s="1"/>
  <c r="O493" i="31"/>
  <c r="Y402" i="31"/>
  <c r="O403" i="31"/>
  <c r="X402" i="31"/>
  <c r="P402" i="31"/>
  <c r="I402" i="31" s="1"/>
  <c r="Y279" i="31"/>
  <c r="O280" i="31"/>
  <c r="X279" i="31"/>
  <c r="K279" i="31" s="1"/>
  <c r="P279" i="31"/>
  <c r="I279" i="31" s="1"/>
  <c r="X156" i="31"/>
  <c r="K156" i="31" s="1"/>
  <c r="O157" i="31"/>
  <c r="P156" i="31"/>
  <c r="I156" i="31" s="1"/>
  <c r="Y156" i="31"/>
  <c r="Y39" i="31"/>
  <c r="P39" i="31"/>
  <c r="I39" i="31" s="1"/>
  <c r="O40" i="31"/>
  <c r="X39" i="31"/>
  <c r="K39" i="31" s="1"/>
  <c r="Y246" i="34"/>
  <c r="K246" i="34" s="1"/>
  <c r="P246" i="34"/>
  <c r="I246" i="34" s="1"/>
  <c r="X246" i="34"/>
  <c r="O247" i="34"/>
  <c r="Y742" i="34"/>
  <c r="O743" i="34"/>
  <c r="X742" i="34"/>
  <c r="P742" i="34"/>
  <c r="I742" i="34" s="1"/>
  <c r="O991" i="34"/>
  <c r="Y990" i="34"/>
  <c r="P990" i="34"/>
  <c r="I990" i="34" s="1"/>
  <c r="X990" i="34"/>
  <c r="Y369" i="34"/>
  <c r="K369" i="34" s="1"/>
  <c r="P369" i="34"/>
  <c r="I369" i="34" s="1"/>
  <c r="X369" i="34"/>
  <c r="O370" i="34"/>
  <c r="O494" i="34"/>
  <c r="Y493" i="34"/>
  <c r="P493" i="34"/>
  <c r="I493" i="34" s="1"/>
  <c r="X493" i="34"/>
  <c r="O867" i="34"/>
  <c r="Y866" i="34"/>
  <c r="X866" i="34"/>
  <c r="P866" i="34"/>
  <c r="I866" i="34" s="1"/>
  <c r="K14" i="11"/>
  <c r="J15" i="11"/>
  <c r="J9" i="11"/>
  <c r="I229" i="11"/>
  <c r="J229" i="11"/>
  <c r="K229" i="11"/>
  <c r="K11" i="11"/>
  <c r="J11" i="11"/>
  <c r="J8" i="11"/>
  <c r="K8" i="11"/>
  <c r="J1093" i="11"/>
  <c r="J1092" i="11"/>
  <c r="J1091" i="11"/>
  <c r="J1094" i="11"/>
  <c r="J999" i="11"/>
  <c r="K877" i="11"/>
  <c r="J877" i="11"/>
  <c r="K876" i="11"/>
  <c r="J876" i="11"/>
  <c r="J875" i="11"/>
  <c r="K751" i="11"/>
  <c r="J751" i="11"/>
  <c r="J750" i="11"/>
  <c r="K750" i="11"/>
  <c r="J752" i="11"/>
  <c r="K752" i="11"/>
  <c r="J627" i="11"/>
  <c r="J596" i="11"/>
  <c r="J597" i="11"/>
  <c r="J504" i="11"/>
  <c r="K504" i="11"/>
  <c r="J502" i="11"/>
  <c r="J598" i="11"/>
  <c r="I474" i="11"/>
  <c r="J474" i="11"/>
  <c r="J473" i="11"/>
  <c r="J472" i="11"/>
  <c r="J470" i="11"/>
  <c r="J471" i="11"/>
  <c r="K348" i="11"/>
  <c r="J348" i="11"/>
  <c r="K349" i="11"/>
  <c r="J349" i="11"/>
  <c r="K347" i="11"/>
  <c r="J347" i="11"/>
  <c r="K255" i="11"/>
  <c r="J255" i="11"/>
  <c r="J137" i="11"/>
  <c r="K137" i="11"/>
  <c r="K136" i="11"/>
  <c r="J136" i="11"/>
  <c r="J132" i="11"/>
  <c r="K135" i="11"/>
  <c r="J135" i="11"/>
  <c r="J133" i="11"/>
  <c r="J134" i="11"/>
  <c r="I349" i="11"/>
  <c r="K350" i="11"/>
  <c r="J350" i="11"/>
  <c r="J351" i="11"/>
  <c r="K351" i="11"/>
  <c r="K352" i="11"/>
  <c r="J352" i="11"/>
  <c r="K372" i="11"/>
  <c r="J372" i="11"/>
  <c r="K353" i="11"/>
  <c r="J353" i="11"/>
  <c r="I353" i="11"/>
  <c r="I352" i="11"/>
  <c r="I1097" i="11"/>
  <c r="I1098" i="11"/>
  <c r="I600" i="11"/>
  <c r="I478" i="11"/>
  <c r="I1096" i="11"/>
  <c r="I1094" i="11"/>
  <c r="I477" i="11"/>
  <c r="I476" i="11"/>
  <c r="I372" i="11"/>
  <c r="I877" i="11"/>
  <c r="I5" i="11"/>
  <c r="I136" i="11"/>
  <c r="I378" i="11"/>
  <c r="I470" i="11"/>
  <c r="I874" i="11"/>
  <c r="I873" i="11"/>
  <c r="I1093" i="11"/>
  <c r="I1091" i="11"/>
  <c r="I1092" i="11"/>
  <c r="I999" i="11"/>
  <c r="I998" i="11"/>
  <c r="I997" i="11"/>
  <c r="I751" i="11"/>
  <c r="I750" i="11"/>
  <c r="I627" i="11"/>
  <c r="I626" i="11"/>
  <c r="I625" i="11"/>
  <c r="I596" i="11"/>
  <c r="I504" i="11"/>
  <c r="I473" i="11"/>
  <c r="I472" i="11"/>
  <c r="I471" i="11"/>
  <c r="I347" i="11"/>
  <c r="I254" i="11"/>
  <c r="I348" i="11"/>
  <c r="I132" i="11"/>
  <c r="I131" i="11"/>
  <c r="I130" i="11"/>
  <c r="I15" i="11"/>
  <c r="I11" i="11"/>
  <c r="I8" i="11"/>
  <c r="I876" i="11"/>
  <c r="I875" i="11"/>
  <c r="I749" i="11"/>
  <c r="I502" i="11"/>
  <c r="I501" i="11"/>
  <c r="I598" i="11"/>
  <c r="I602" i="11"/>
  <c r="I597" i="11"/>
  <c r="I503" i="11"/>
  <c r="I350" i="11"/>
  <c r="I253" i="11"/>
  <c r="I351" i="11"/>
  <c r="I255" i="11"/>
  <c r="I9" i="11"/>
  <c r="I135" i="11"/>
  <c r="I134" i="11"/>
  <c r="I137" i="11"/>
  <c r="I133" i="11"/>
  <c r="I14" i="11"/>
  <c r="K9" i="11"/>
  <c r="K15" i="11"/>
  <c r="E45" i="27"/>
  <c r="K45" i="27"/>
  <c r="K867" i="34" l="1"/>
  <c r="J867" i="34"/>
  <c r="O35" i="34"/>
  <c r="K34" i="34"/>
  <c r="J494" i="34"/>
  <c r="K494" i="34"/>
  <c r="K991" i="34"/>
  <c r="J991" i="34"/>
  <c r="J370" i="34"/>
  <c r="K743" i="34"/>
  <c r="J743" i="34"/>
  <c r="J247" i="34"/>
  <c r="K493" i="31"/>
  <c r="J493" i="31"/>
  <c r="O371" i="31"/>
  <c r="J370" i="31"/>
  <c r="X370" i="31"/>
  <c r="Y370" i="31"/>
  <c r="K370" i="31" s="1"/>
  <c r="P370" i="31"/>
  <c r="I370" i="31" s="1"/>
  <c r="P30" i="30"/>
  <c r="I30" i="30" s="1"/>
  <c r="O31" i="30"/>
  <c r="Y30" i="30"/>
  <c r="X30" i="30"/>
  <c r="K30" i="30" s="1"/>
  <c r="X652" i="29"/>
  <c r="Y652" i="29"/>
  <c r="K652" i="29"/>
  <c r="P652" i="29"/>
  <c r="I652" i="29" s="1"/>
  <c r="Y280" i="29"/>
  <c r="X280" i="29"/>
  <c r="K280" i="29"/>
  <c r="P280" i="29"/>
  <c r="I280" i="29" s="1"/>
  <c r="X776" i="29"/>
  <c r="Y776" i="29"/>
  <c r="K776" i="29"/>
  <c r="P776" i="29"/>
  <c r="I776" i="29" s="1"/>
  <c r="O34" i="29"/>
  <c r="Y33" i="29"/>
  <c r="X33" i="29"/>
  <c r="K33" i="29" s="1"/>
  <c r="P33" i="29"/>
  <c r="I33" i="29" s="1"/>
  <c r="Y404" i="29"/>
  <c r="X404" i="29"/>
  <c r="K404" i="29" s="1"/>
  <c r="P404" i="29"/>
  <c r="I404" i="29" s="1"/>
  <c r="Y900" i="29"/>
  <c r="X900" i="29"/>
  <c r="K900" i="29" s="1"/>
  <c r="P900" i="29"/>
  <c r="I900" i="29" s="1"/>
  <c r="Y528" i="29"/>
  <c r="X528" i="29"/>
  <c r="K528" i="29" s="1"/>
  <c r="P528" i="29"/>
  <c r="I528" i="29" s="1"/>
  <c r="O159" i="29"/>
  <c r="Y158" i="29"/>
  <c r="X158" i="29"/>
  <c r="K158" i="29" s="1"/>
  <c r="P158" i="29"/>
  <c r="I158" i="29" s="1"/>
  <c r="O406" i="24"/>
  <c r="X405" i="24"/>
  <c r="Y405" i="24"/>
  <c r="K405" i="24"/>
  <c r="P405" i="24"/>
  <c r="I405" i="24" s="1"/>
  <c r="O35" i="24"/>
  <c r="Y34" i="24"/>
  <c r="X34" i="24"/>
  <c r="K34" i="24" s="1"/>
  <c r="P34" i="24"/>
  <c r="I34" i="24" s="1"/>
  <c r="O158" i="24"/>
  <c r="X157" i="24"/>
  <c r="Y157" i="24"/>
  <c r="P157" i="24"/>
  <c r="I157" i="24" s="1"/>
  <c r="K157" i="24"/>
  <c r="O778" i="24"/>
  <c r="Y777" i="24"/>
  <c r="X777" i="24"/>
  <c r="K777" i="24"/>
  <c r="P777" i="24"/>
  <c r="I777" i="24" s="1"/>
  <c r="O282" i="24"/>
  <c r="X281" i="24"/>
  <c r="K281" i="24" s="1"/>
  <c r="Y281" i="24"/>
  <c r="P281" i="24"/>
  <c r="I281" i="24" s="1"/>
  <c r="O530" i="24"/>
  <c r="Y529" i="24"/>
  <c r="X529" i="24"/>
  <c r="K529" i="24"/>
  <c r="P529" i="24"/>
  <c r="I529" i="24" s="1"/>
  <c r="O902" i="24"/>
  <c r="Y901" i="24"/>
  <c r="X901" i="24"/>
  <c r="P901" i="24"/>
  <c r="I901" i="24" s="1"/>
  <c r="K901" i="24"/>
  <c r="O654" i="24"/>
  <c r="Y653" i="24"/>
  <c r="X653" i="24"/>
  <c r="K653" i="24"/>
  <c r="P653" i="24"/>
  <c r="I653" i="24" s="1"/>
  <c r="O902" i="11"/>
  <c r="Y901" i="11"/>
  <c r="X901" i="11"/>
  <c r="K901" i="11" s="1"/>
  <c r="P901" i="11"/>
  <c r="I901" i="11" s="1"/>
  <c r="O778" i="11"/>
  <c r="Y777" i="11"/>
  <c r="X777" i="11"/>
  <c r="K777" i="11"/>
  <c r="P777" i="11"/>
  <c r="I777" i="11" s="1"/>
  <c r="O654" i="11"/>
  <c r="Y653" i="11"/>
  <c r="X653" i="11"/>
  <c r="K653" i="11"/>
  <c r="P653" i="11"/>
  <c r="I653" i="11" s="1"/>
  <c r="O531" i="11"/>
  <c r="Y530" i="11"/>
  <c r="X530" i="11"/>
  <c r="K530" i="11" s="1"/>
  <c r="O407" i="11"/>
  <c r="Y406" i="11"/>
  <c r="X406" i="11"/>
  <c r="K406" i="11" s="1"/>
  <c r="O37" i="11"/>
  <c r="P37" i="11" s="1"/>
  <c r="Y36" i="11"/>
  <c r="X36" i="11"/>
  <c r="O901" i="29"/>
  <c r="I32" i="11"/>
  <c r="J44" i="11"/>
  <c r="K32" i="11"/>
  <c r="X900" i="30"/>
  <c r="K900" i="30" s="1"/>
  <c r="Y900" i="30"/>
  <c r="P900" i="30"/>
  <c r="I900" i="30" s="1"/>
  <c r="O901" i="30"/>
  <c r="Y776" i="30"/>
  <c r="X776" i="30"/>
  <c r="K776" i="30" s="1"/>
  <c r="O777" i="30"/>
  <c r="P776" i="30"/>
  <c r="I776" i="30" s="1"/>
  <c r="X652" i="30"/>
  <c r="K652" i="30" s="1"/>
  <c r="Y652" i="30"/>
  <c r="O653" i="30"/>
  <c r="P652" i="30"/>
  <c r="I652" i="30" s="1"/>
  <c r="Y528" i="30"/>
  <c r="P528" i="30"/>
  <c r="I528" i="30" s="1"/>
  <c r="O529" i="30"/>
  <c r="X528" i="30"/>
  <c r="K528" i="30" s="1"/>
  <c r="Y404" i="30"/>
  <c r="O405" i="30"/>
  <c r="X404" i="30"/>
  <c r="K404" i="30" s="1"/>
  <c r="P404" i="30"/>
  <c r="I404" i="30" s="1"/>
  <c r="P280" i="30"/>
  <c r="I280" i="30" s="1"/>
  <c r="O281" i="30"/>
  <c r="X280" i="30"/>
  <c r="K280" i="30" s="1"/>
  <c r="Y280" i="30"/>
  <c r="O157" i="30"/>
  <c r="X156" i="30"/>
  <c r="K156" i="30" s="1"/>
  <c r="Y156" i="30"/>
  <c r="P156" i="30"/>
  <c r="I156" i="30" s="1"/>
  <c r="O777" i="29"/>
  <c r="O653" i="29"/>
  <c r="O529" i="29"/>
  <c r="O405" i="29"/>
  <c r="O281" i="29"/>
  <c r="O902" i="34"/>
  <c r="X901" i="34"/>
  <c r="K901" i="34" s="1"/>
  <c r="Y901" i="34"/>
  <c r="P901" i="34"/>
  <c r="I901" i="34" s="1"/>
  <c r="O777" i="34"/>
  <c r="X776" i="34"/>
  <c r="K776" i="34" s="1"/>
  <c r="Y776" i="34"/>
  <c r="P776" i="34"/>
  <c r="I776" i="34" s="1"/>
  <c r="O653" i="34"/>
  <c r="X652" i="34"/>
  <c r="K652" i="34" s="1"/>
  <c r="Y652" i="34"/>
  <c r="P652" i="34"/>
  <c r="I652" i="34" s="1"/>
  <c r="Y531" i="34"/>
  <c r="O532" i="34"/>
  <c r="X531" i="34"/>
  <c r="K531" i="34" s="1"/>
  <c r="P531" i="34"/>
  <c r="I531" i="34" s="1"/>
  <c r="Y405" i="34"/>
  <c r="O406" i="34"/>
  <c r="X405" i="34"/>
  <c r="K405" i="34" s="1"/>
  <c r="P405" i="34"/>
  <c r="I405" i="34" s="1"/>
  <c r="O282" i="34"/>
  <c r="P281" i="34"/>
  <c r="I281" i="34" s="1"/>
  <c r="X281" i="34"/>
  <c r="K281" i="34" s="1"/>
  <c r="Y281" i="34"/>
  <c r="Y159" i="34"/>
  <c r="X159" i="34"/>
  <c r="K159" i="34" s="1"/>
  <c r="O160" i="34"/>
  <c r="P159" i="34"/>
  <c r="I159" i="34" s="1"/>
  <c r="X35" i="34"/>
  <c r="Y35" i="34"/>
  <c r="P35" i="34"/>
  <c r="I35" i="34" s="1"/>
  <c r="Y900" i="31"/>
  <c r="O901" i="31"/>
  <c r="X900" i="31"/>
  <c r="K900" i="31" s="1"/>
  <c r="P900" i="31"/>
  <c r="I900" i="31" s="1"/>
  <c r="O779" i="31"/>
  <c r="X778" i="31"/>
  <c r="K778" i="31" s="1"/>
  <c r="Y778" i="31"/>
  <c r="P778" i="31"/>
  <c r="I778" i="31" s="1"/>
  <c r="Y652" i="31"/>
  <c r="O653" i="31"/>
  <c r="X652" i="31"/>
  <c r="K652" i="31" s="1"/>
  <c r="P652" i="31"/>
  <c r="I652" i="31" s="1"/>
  <c r="X529" i="31"/>
  <c r="K529" i="31" s="1"/>
  <c r="Y529" i="31"/>
  <c r="O530" i="31"/>
  <c r="P529" i="31"/>
  <c r="I529" i="31" s="1"/>
  <c r="O494" i="31"/>
  <c r="Y493" i="31"/>
  <c r="X493" i="31"/>
  <c r="P493" i="31"/>
  <c r="I493" i="31" s="1"/>
  <c r="Y403" i="31"/>
  <c r="O404" i="31"/>
  <c r="X403" i="31"/>
  <c r="K403" i="31" s="1"/>
  <c r="P403" i="31"/>
  <c r="I403" i="31" s="1"/>
  <c r="O281" i="31"/>
  <c r="X280" i="31"/>
  <c r="K280" i="31" s="1"/>
  <c r="Y280" i="31"/>
  <c r="P280" i="31"/>
  <c r="I280" i="31" s="1"/>
  <c r="O158" i="31"/>
  <c r="X157" i="31"/>
  <c r="K157" i="31" s="1"/>
  <c r="Y157" i="31"/>
  <c r="P157" i="31"/>
  <c r="I157" i="31" s="1"/>
  <c r="O41" i="31"/>
  <c r="X40" i="31"/>
  <c r="K40" i="31" s="1"/>
  <c r="Y40" i="31"/>
  <c r="P40" i="31"/>
  <c r="I40" i="31" s="1"/>
  <c r="O868" i="34"/>
  <c r="X867" i="34"/>
  <c r="Y867" i="34"/>
  <c r="P867" i="34"/>
  <c r="I867" i="34" s="1"/>
  <c r="O495" i="34"/>
  <c r="Y494" i="34"/>
  <c r="P494" i="34"/>
  <c r="I494" i="34" s="1"/>
  <c r="X494" i="34"/>
  <c r="X991" i="34"/>
  <c r="O992" i="34"/>
  <c r="P991" i="34"/>
  <c r="I991" i="34" s="1"/>
  <c r="Y991" i="34"/>
  <c r="Y247" i="34"/>
  <c r="K247" i="34" s="1"/>
  <c r="X247" i="34"/>
  <c r="O248" i="34"/>
  <c r="P247" i="34"/>
  <c r="I247" i="34" s="1"/>
  <c r="Y370" i="34"/>
  <c r="K370" i="34" s="1"/>
  <c r="X370" i="34"/>
  <c r="O371" i="34"/>
  <c r="P370" i="34"/>
  <c r="I370" i="34" s="1"/>
  <c r="Y743" i="34"/>
  <c r="X743" i="34"/>
  <c r="O744" i="34"/>
  <c r="P743" i="34"/>
  <c r="I743" i="34" s="1"/>
  <c r="J10" i="11"/>
  <c r="J12" i="11"/>
  <c r="K12" i="11"/>
  <c r="I12" i="11"/>
  <c r="I10" i="11"/>
  <c r="I6" i="11"/>
  <c r="K10" i="11"/>
  <c r="K46" i="27"/>
  <c r="E46" i="27"/>
  <c r="K653" i="34" l="1"/>
  <c r="K495" i="34"/>
  <c r="J495" i="34"/>
  <c r="K532" i="34"/>
  <c r="J371" i="34"/>
  <c r="K744" i="34"/>
  <c r="J744" i="34"/>
  <c r="K992" i="34"/>
  <c r="J992" i="34"/>
  <c r="O36" i="34"/>
  <c r="K35" i="34"/>
  <c r="K868" i="34"/>
  <c r="J868" i="34"/>
  <c r="J248" i="34"/>
  <c r="K406" i="34"/>
  <c r="K494" i="31"/>
  <c r="J494" i="31"/>
  <c r="O372" i="31"/>
  <c r="J371" i="31"/>
  <c r="X371" i="31"/>
  <c r="Y371" i="31"/>
  <c r="K371" i="31" s="1"/>
  <c r="P371" i="31"/>
  <c r="I371" i="31" s="1"/>
  <c r="K530" i="31"/>
  <c r="K31" i="30"/>
  <c r="X31" i="30"/>
  <c r="P31" i="30"/>
  <c r="I31" i="30" s="1"/>
  <c r="O32" i="30"/>
  <c r="Y31" i="30"/>
  <c r="K529" i="30"/>
  <c r="Y281" i="29"/>
  <c r="X281" i="29"/>
  <c r="K281" i="29"/>
  <c r="P281" i="29"/>
  <c r="I281" i="29" s="1"/>
  <c r="Y901" i="29"/>
  <c r="X901" i="29"/>
  <c r="K901" i="29"/>
  <c r="P901" i="29"/>
  <c r="I901" i="29" s="1"/>
  <c r="O160" i="29"/>
  <c r="Y159" i="29"/>
  <c r="X159" i="29"/>
  <c r="K159" i="29"/>
  <c r="P159" i="29"/>
  <c r="I159" i="29" s="1"/>
  <c r="Y529" i="29"/>
  <c r="X529" i="29"/>
  <c r="K529" i="29"/>
  <c r="P529" i="29"/>
  <c r="I529" i="29" s="1"/>
  <c r="Y653" i="29"/>
  <c r="X653" i="29"/>
  <c r="K653" i="29"/>
  <c r="P653" i="29"/>
  <c r="I653" i="29" s="1"/>
  <c r="O35" i="29"/>
  <c r="Y34" i="29"/>
  <c r="X34" i="29"/>
  <c r="K34" i="29" s="1"/>
  <c r="P34" i="29"/>
  <c r="I34" i="29" s="1"/>
  <c r="Y405" i="29"/>
  <c r="X405" i="29"/>
  <c r="K405" i="29"/>
  <c r="P405" i="29"/>
  <c r="I405" i="29" s="1"/>
  <c r="Y777" i="29"/>
  <c r="X777" i="29"/>
  <c r="K777" i="29"/>
  <c r="P777" i="29"/>
  <c r="I777" i="29" s="1"/>
  <c r="O779" i="24"/>
  <c r="Y778" i="24"/>
  <c r="X778" i="24"/>
  <c r="K778" i="24" s="1"/>
  <c r="P778" i="24"/>
  <c r="I778" i="24" s="1"/>
  <c r="O903" i="24"/>
  <c r="X902" i="24"/>
  <c r="K902" i="24" s="1"/>
  <c r="Y902" i="24"/>
  <c r="P902" i="24"/>
  <c r="I902" i="24" s="1"/>
  <c r="O36" i="24"/>
  <c r="Y35" i="24"/>
  <c r="X35" i="24"/>
  <c r="K35" i="24" s="1"/>
  <c r="P35" i="24"/>
  <c r="I35" i="24" s="1"/>
  <c r="O283" i="24"/>
  <c r="Y282" i="24"/>
  <c r="X282" i="24"/>
  <c r="K282" i="24"/>
  <c r="P282" i="24"/>
  <c r="I282" i="24" s="1"/>
  <c r="O655" i="24"/>
  <c r="Y654" i="24"/>
  <c r="X654" i="24"/>
  <c r="K654" i="24" s="1"/>
  <c r="P654" i="24"/>
  <c r="I654" i="24" s="1"/>
  <c r="O159" i="24"/>
  <c r="Y158" i="24"/>
  <c r="X158" i="24"/>
  <c r="K158" i="24" s="1"/>
  <c r="P158" i="24"/>
  <c r="I158" i="24" s="1"/>
  <c r="O531" i="24"/>
  <c r="Y530" i="24"/>
  <c r="X530" i="24"/>
  <c r="K530" i="24"/>
  <c r="P530" i="24"/>
  <c r="I530" i="24" s="1"/>
  <c r="O407" i="24"/>
  <c r="Y406" i="24"/>
  <c r="X406" i="24"/>
  <c r="K406" i="24"/>
  <c r="P406" i="24"/>
  <c r="I406" i="24" s="1"/>
  <c r="O903" i="11"/>
  <c r="Y902" i="11"/>
  <c r="X902" i="11"/>
  <c r="K902" i="11"/>
  <c r="P902" i="11"/>
  <c r="I902" i="11" s="1"/>
  <c r="O779" i="11"/>
  <c r="Y778" i="11"/>
  <c r="X778" i="11"/>
  <c r="K778" i="11"/>
  <c r="P778" i="11"/>
  <c r="I778" i="11" s="1"/>
  <c r="O655" i="11"/>
  <c r="Y654" i="11"/>
  <c r="X654" i="11"/>
  <c r="K654" i="11"/>
  <c r="P654" i="11"/>
  <c r="I654" i="11" s="1"/>
  <c r="O532" i="11"/>
  <c r="Y531" i="11"/>
  <c r="X531" i="11"/>
  <c r="K531" i="11" s="1"/>
  <c r="O408" i="11"/>
  <c r="Y407" i="11"/>
  <c r="X407" i="11"/>
  <c r="K407" i="11" s="1"/>
  <c r="O38" i="11"/>
  <c r="P38" i="11" s="1"/>
  <c r="Y37" i="11"/>
  <c r="X37" i="11"/>
  <c r="O902" i="29"/>
  <c r="I33" i="11"/>
  <c r="J45" i="11"/>
  <c r="K33" i="11"/>
  <c r="O902" i="30"/>
  <c r="Y901" i="30"/>
  <c r="X901" i="30"/>
  <c r="K901" i="30" s="1"/>
  <c r="P901" i="30"/>
  <c r="I901" i="30" s="1"/>
  <c r="O778" i="30"/>
  <c r="X777" i="30"/>
  <c r="K777" i="30" s="1"/>
  <c r="Y777" i="30"/>
  <c r="P777" i="30"/>
  <c r="I777" i="30" s="1"/>
  <c r="O654" i="30"/>
  <c r="X653" i="30"/>
  <c r="K653" i="30" s="1"/>
  <c r="Y653" i="30"/>
  <c r="P653" i="30"/>
  <c r="I653" i="30" s="1"/>
  <c r="Y529" i="30"/>
  <c r="X529" i="30"/>
  <c r="O530" i="30"/>
  <c r="P529" i="30"/>
  <c r="I529" i="30" s="1"/>
  <c r="Y405" i="30"/>
  <c r="O406" i="30"/>
  <c r="X405" i="30"/>
  <c r="K405" i="30" s="1"/>
  <c r="P405" i="30"/>
  <c r="I405" i="30" s="1"/>
  <c r="Y281" i="30"/>
  <c r="O282" i="30"/>
  <c r="X281" i="30"/>
  <c r="K281" i="30" s="1"/>
  <c r="P281" i="30"/>
  <c r="I281" i="30" s="1"/>
  <c r="X157" i="30"/>
  <c r="K157" i="30" s="1"/>
  <c r="Y157" i="30"/>
  <c r="O158" i="30"/>
  <c r="P157" i="30"/>
  <c r="I157" i="30" s="1"/>
  <c r="O778" i="29"/>
  <c r="O654" i="29"/>
  <c r="O530" i="29"/>
  <c r="O406" i="29"/>
  <c r="O282" i="29"/>
  <c r="Y902" i="34"/>
  <c r="X902" i="34"/>
  <c r="K902" i="34" s="1"/>
  <c r="O903" i="34"/>
  <c r="P902" i="34"/>
  <c r="I902" i="34" s="1"/>
  <c r="Y777" i="34"/>
  <c r="O778" i="34"/>
  <c r="X777" i="34"/>
  <c r="K777" i="34" s="1"/>
  <c r="P777" i="34"/>
  <c r="I777" i="34" s="1"/>
  <c r="Y653" i="34"/>
  <c r="X653" i="34"/>
  <c r="O654" i="34"/>
  <c r="P653" i="34"/>
  <c r="I653" i="34" s="1"/>
  <c r="O533" i="34"/>
  <c r="X532" i="34"/>
  <c r="Y532" i="34"/>
  <c r="P532" i="34"/>
  <c r="I532" i="34" s="1"/>
  <c r="O407" i="34"/>
  <c r="X406" i="34"/>
  <c r="Y406" i="34"/>
  <c r="P406" i="34"/>
  <c r="I406" i="34" s="1"/>
  <c r="Y282" i="34"/>
  <c r="X282" i="34"/>
  <c r="K282" i="34" s="1"/>
  <c r="O283" i="34"/>
  <c r="P282" i="34"/>
  <c r="I282" i="34" s="1"/>
  <c r="O161" i="34"/>
  <c r="X160" i="34"/>
  <c r="K160" i="34" s="1"/>
  <c r="Y160" i="34"/>
  <c r="P160" i="34"/>
  <c r="I160" i="34" s="1"/>
  <c r="Y36" i="34"/>
  <c r="X36" i="34"/>
  <c r="P36" i="34"/>
  <c r="I36" i="34" s="1"/>
  <c r="O902" i="31"/>
  <c r="X901" i="31"/>
  <c r="K901" i="31" s="1"/>
  <c r="Y901" i="31"/>
  <c r="P901" i="31"/>
  <c r="I901" i="31" s="1"/>
  <c r="O780" i="31"/>
  <c r="X779" i="31"/>
  <c r="K779" i="31" s="1"/>
  <c r="Y779" i="31"/>
  <c r="P779" i="31"/>
  <c r="I779" i="31" s="1"/>
  <c r="Y653" i="31"/>
  <c r="O654" i="31"/>
  <c r="X653" i="31"/>
  <c r="K653" i="31" s="1"/>
  <c r="P653" i="31"/>
  <c r="I653" i="31" s="1"/>
  <c r="Y530" i="31"/>
  <c r="O531" i="31"/>
  <c r="X530" i="31"/>
  <c r="P530" i="31"/>
  <c r="I530" i="31" s="1"/>
  <c r="O495" i="31"/>
  <c r="Y494" i="31"/>
  <c r="X494" i="31"/>
  <c r="P494" i="31"/>
  <c r="I494" i="31" s="1"/>
  <c r="Y404" i="31"/>
  <c r="O405" i="31"/>
  <c r="X404" i="31"/>
  <c r="K404" i="31" s="1"/>
  <c r="P404" i="31"/>
  <c r="I404" i="31" s="1"/>
  <c r="Y281" i="31"/>
  <c r="O282" i="31"/>
  <c r="X281" i="31"/>
  <c r="K281" i="31" s="1"/>
  <c r="P281" i="31"/>
  <c r="I281" i="31" s="1"/>
  <c r="Y158" i="31"/>
  <c r="O159" i="31"/>
  <c r="X158" i="31"/>
  <c r="K158" i="31" s="1"/>
  <c r="P158" i="31"/>
  <c r="I158" i="31" s="1"/>
  <c r="Y41" i="31"/>
  <c r="X41" i="31"/>
  <c r="K41" i="31" s="1"/>
  <c r="O42" i="31"/>
  <c r="P41" i="31"/>
  <c r="I41" i="31" s="1"/>
  <c r="O372" i="34"/>
  <c r="Y371" i="34"/>
  <c r="K371" i="34" s="1"/>
  <c r="X371" i="34"/>
  <c r="P371" i="34"/>
  <c r="I371" i="34" s="1"/>
  <c r="Y248" i="34"/>
  <c r="K248" i="34" s="1"/>
  <c r="X248" i="34"/>
  <c r="P248" i="34"/>
  <c r="I248" i="34" s="1"/>
  <c r="Y744" i="34"/>
  <c r="X744" i="34"/>
  <c r="P744" i="34"/>
  <c r="I744" i="34" s="1"/>
  <c r="Y992" i="34"/>
  <c r="X992" i="34"/>
  <c r="P992" i="34"/>
  <c r="I992" i="34" s="1"/>
  <c r="O496" i="34"/>
  <c r="Y495" i="34"/>
  <c r="P495" i="34"/>
  <c r="I495" i="34" s="1"/>
  <c r="X495" i="34"/>
  <c r="Y868" i="34"/>
  <c r="X868" i="34"/>
  <c r="P868" i="34"/>
  <c r="I868" i="34" s="1"/>
  <c r="K13" i="11"/>
  <c r="J13" i="11"/>
  <c r="I7" i="11"/>
  <c r="I13" i="11"/>
  <c r="E47" i="27"/>
  <c r="K47" i="27"/>
  <c r="J372" i="34" l="1"/>
  <c r="O37" i="34"/>
  <c r="K36" i="34"/>
  <c r="J496" i="34"/>
  <c r="K496" i="34"/>
  <c r="J495" i="31"/>
  <c r="K495" i="31"/>
  <c r="K531" i="31"/>
  <c r="J372" i="31"/>
  <c r="Y372" i="31"/>
  <c r="K372" i="31" s="1"/>
  <c r="X372" i="31"/>
  <c r="P372" i="31"/>
  <c r="I372" i="31" s="1"/>
  <c r="Y32" i="30"/>
  <c r="P32" i="30"/>
  <c r="I32" i="30" s="1"/>
  <c r="O33" i="30"/>
  <c r="X32" i="30"/>
  <c r="K32" i="30" s="1"/>
  <c r="K778" i="30"/>
  <c r="Y778" i="29"/>
  <c r="X778" i="29"/>
  <c r="K778" i="29"/>
  <c r="P778" i="29"/>
  <c r="I778" i="29" s="1"/>
  <c r="Y282" i="29"/>
  <c r="X282" i="29"/>
  <c r="K282" i="29"/>
  <c r="P282" i="29"/>
  <c r="I282" i="29" s="1"/>
  <c r="X902" i="29"/>
  <c r="Y902" i="29"/>
  <c r="K902" i="29"/>
  <c r="P902" i="29"/>
  <c r="I902" i="29" s="1"/>
  <c r="O36" i="29"/>
  <c r="Y35" i="29"/>
  <c r="X35" i="29"/>
  <c r="K35" i="29"/>
  <c r="P35" i="29"/>
  <c r="I35" i="29" s="1"/>
  <c r="Y406" i="29"/>
  <c r="X406" i="29"/>
  <c r="K406" i="29"/>
  <c r="P406" i="29"/>
  <c r="I406" i="29" s="1"/>
  <c r="Y530" i="29"/>
  <c r="X530" i="29"/>
  <c r="K530" i="29"/>
  <c r="P530" i="29"/>
  <c r="I530" i="29" s="1"/>
  <c r="Y654" i="29"/>
  <c r="X654" i="29"/>
  <c r="K654" i="29"/>
  <c r="P654" i="29"/>
  <c r="I654" i="29" s="1"/>
  <c r="O161" i="29"/>
  <c r="Y160" i="29"/>
  <c r="X160" i="29"/>
  <c r="K160" i="29"/>
  <c r="P160" i="29"/>
  <c r="I160" i="29" s="1"/>
  <c r="O284" i="24"/>
  <c r="Y283" i="24"/>
  <c r="X283" i="24"/>
  <c r="K283" i="24"/>
  <c r="P283" i="24"/>
  <c r="I283" i="24" s="1"/>
  <c r="O532" i="24"/>
  <c r="X531" i="24"/>
  <c r="K531" i="24" s="1"/>
  <c r="Y531" i="24"/>
  <c r="P531" i="24"/>
  <c r="I531" i="24" s="1"/>
  <c r="O904" i="24"/>
  <c r="Y903" i="24"/>
  <c r="X903" i="24"/>
  <c r="K903" i="24" s="1"/>
  <c r="P903" i="24"/>
  <c r="I903" i="24" s="1"/>
  <c r="O656" i="24"/>
  <c r="X655" i="24"/>
  <c r="Y655" i="24"/>
  <c r="K655" i="24"/>
  <c r="P655" i="24"/>
  <c r="I655" i="24" s="1"/>
  <c r="O408" i="24"/>
  <c r="Y407" i="24"/>
  <c r="X407" i="24"/>
  <c r="K407" i="24"/>
  <c r="P407" i="24"/>
  <c r="I407" i="24" s="1"/>
  <c r="O37" i="24"/>
  <c r="Y36" i="24"/>
  <c r="X36" i="24"/>
  <c r="K36" i="24" s="1"/>
  <c r="P36" i="24"/>
  <c r="I36" i="24" s="1"/>
  <c r="O160" i="24"/>
  <c r="Y159" i="24"/>
  <c r="X159" i="24"/>
  <c r="K159" i="24"/>
  <c r="P159" i="24"/>
  <c r="I159" i="24" s="1"/>
  <c r="O780" i="24"/>
  <c r="X779" i="24"/>
  <c r="Y779" i="24"/>
  <c r="K779" i="24"/>
  <c r="P779" i="24"/>
  <c r="I779" i="24" s="1"/>
  <c r="O904" i="11"/>
  <c r="Y903" i="11"/>
  <c r="X903" i="11"/>
  <c r="K903" i="11" s="1"/>
  <c r="P903" i="11"/>
  <c r="I903" i="11" s="1"/>
  <c r="O780" i="11"/>
  <c r="Y779" i="11"/>
  <c r="X779" i="11"/>
  <c r="K779" i="11" s="1"/>
  <c r="P779" i="11"/>
  <c r="I779" i="11" s="1"/>
  <c r="O656" i="11"/>
  <c r="Y655" i="11"/>
  <c r="X655" i="11"/>
  <c r="K655" i="11" s="1"/>
  <c r="P655" i="11"/>
  <c r="I655" i="11" s="1"/>
  <c r="O533" i="11"/>
  <c r="Y532" i="11"/>
  <c r="X532" i="11"/>
  <c r="K532" i="11" s="1"/>
  <c r="O409" i="11"/>
  <c r="Y408" i="11"/>
  <c r="X408" i="11"/>
  <c r="K408" i="11" s="1"/>
  <c r="O39" i="11"/>
  <c r="P39" i="11" s="1"/>
  <c r="Y38" i="11"/>
  <c r="X38" i="11"/>
  <c r="O903" i="29"/>
  <c r="J46" i="11"/>
  <c r="I34" i="11"/>
  <c r="K34" i="11"/>
  <c r="O903" i="30"/>
  <c r="Y902" i="30"/>
  <c r="P902" i="30"/>
  <c r="I902" i="30" s="1"/>
  <c r="X902" i="30"/>
  <c r="K902" i="30" s="1"/>
  <c r="O779" i="30"/>
  <c r="X778" i="30"/>
  <c r="Y778" i="30"/>
  <c r="P778" i="30"/>
  <c r="I778" i="30" s="1"/>
  <c r="O655" i="30"/>
  <c r="X654" i="30"/>
  <c r="K654" i="30" s="1"/>
  <c r="Y654" i="30"/>
  <c r="P654" i="30"/>
  <c r="I654" i="30" s="1"/>
  <c r="O531" i="30"/>
  <c r="X530" i="30"/>
  <c r="K530" i="30" s="1"/>
  <c r="Y530" i="30"/>
  <c r="P530" i="30"/>
  <c r="I530" i="30" s="1"/>
  <c r="Y406" i="30"/>
  <c r="O407" i="30"/>
  <c r="X406" i="30"/>
  <c r="K406" i="30" s="1"/>
  <c r="P406" i="30"/>
  <c r="I406" i="30" s="1"/>
  <c r="Y282" i="30"/>
  <c r="O283" i="30"/>
  <c r="P282" i="30"/>
  <c r="I282" i="30" s="1"/>
  <c r="X282" i="30"/>
  <c r="K282" i="30" s="1"/>
  <c r="O159" i="30"/>
  <c r="X158" i="30"/>
  <c r="K158" i="30" s="1"/>
  <c r="P158" i="30"/>
  <c r="I158" i="30" s="1"/>
  <c r="Y158" i="30"/>
  <c r="O779" i="29"/>
  <c r="O655" i="29"/>
  <c r="O531" i="29"/>
  <c r="O407" i="29"/>
  <c r="O283" i="29"/>
  <c r="O904" i="34"/>
  <c r="X903" i="34"/>
  <c r="K903" i="34" s="1"/>
  <c r="Y903" i="34"/>
  <c r="P903" i="34"/>
  <c r="I903" i="34" s="1"/>
  <c r="Y778" i="34"/>
  <c r="P778" i="34"/>
  <c r="I778" i="34" s="1"/>
  <c r="X778" i="34"/>
  <c r="K778" i="34" s="1"/>
  <c r="O779" i="34"/>
  <c r="O655" i="34"/>
  <c r="X654" i="34"/>
  <c r="K654" i="34" s="1"/>
  <c r="Y654" i="34"/>
  <c r="P654" i="34"/>
  <c r="I654" i="34" s="1"/>
  <c r="Y533" i="34"/>
  <c r="X533" i="34"/>
  <c r="K533" i="34" s="1"/>
  <c r="O534" i="34"/>
  <c r="P533" i="34"/>
  <c r="I533" i="34" s="1"/>
  <c r="Y407" i="34"/>
  <c r="X407" i="34"/>
  <c r="K407" i="34" s="1"/>
  <c r="O408" i="34"/>
  <c r="P407" i="34"/>
  <c r="I407" i="34" s="1"/>
  <c r="O284" i="34"/>
  <c r="X283" i="34"/>
  <c r="K283" i="34" s="1"/>
  <c r="Y283" i="34"/>
  <c r="P283" i="34"/>
  <c r="I283" i="34" s="1"/>
  <c r="Y161" i="34"/>
  <c r="X161" i="34"/>
  <c r="K161" i="34" s="1"/>
  <c r="O162" i="34"/>
  <c r="P161" i="34"/>
  <c r="I161" i="34" s="1"/>
  <c r="X37" i="34"/>
  <c r="Y37" i="34"/>
  <c r="P37" i="34"/>
  <c r="I37" i="34" s="1"/>
  <c r="O903" i="31"/>
  <c r="X902" i="31"/>
  <c r="K902" i="31" s="1"/>
  <c r="Y902" i="31"/>
  <c r="P902" i="31"/>
  <c r="I902" i="31" s="1"/>
  <c r="O781" i="31"/>
  <c r="X780" i="31"/>
  <c r="K780" i="31" s="1"/>
  <c r="Y780" i="31"/>
  <c r="P780" i="31"/>
  <c r="I780" i="31" s="1"/>
  <c r="O655" i="31"/>
  <c r="X654" i="31"/>
  <c r="K654" i="31" s="1"/>
  <c r="P654" i="31"/>
  <c r="I654" i="31" s="1"/>
  <c r="Y654" i="31"/>
  <c r="O532" i="31"/>
  <c r="X531" i="31"/>
  <c r="Y531" i="31"/>
  <c r="P531" i="31"/>
  <c r="I531" i="31" s="1"/>
  <c r="O496" i="31"/>
  <c r="X495" i="31"/>
  <c r="Y495" i="31"/>
  <c r="P495" i="31"/>
  <c r="I495" i="31" s="1"/>
  <c r="O406" i="31"/>
  <c r="X405" i="31"/>
  <c r="K405" i="31" s="1"/>
  <c r="Y405" i="31"/>
  <c r="P405" i="31"/>
  <c r="I405" i="31" s="1"/>
  <c r="O283" i="31"/>
  <c r="Y282" i="31"/>
  <c r="X282" i="31"/>
  <c r="K282" i="31" s="1"/>
  <c r="P282" i="31"/>
  <c r="I282" i="31" s="1"/>
  <c r="O160" i="31"/>
  <c r="Y159" i="31"/>
  <c r="X159" i="31"/>
  <c r="K159" i="31" s="1"/>
  <c r="P159" i="31"/>
  <c r="I159" i="31" s="1"/>
  <c r="O43" i="31"/>
  <c r="Y42" i="31"/>
  <c r="P42" i="31"/>
  <c r="I42" i="31" s="1"/>
  <c r="X42" i="31"/>
  <c r="K42" i="31" s="1"/>
  <c r="Y496" i="34"/>
  <c r="P496" i="34"/>
  <c r="I496" i="34" s="1"/>
  <c r="X496" i="34"/>
  <c r="X372" i="34"/>
  <c r="P372" i="34"/>
  <c r="I372" i="34" s="1"/>
  <c r="Y372" i="34"/>
  <c r="K372" i="34" s="1"/>
  <c r="E48" i="27"/>
  <c r="K48" i="27"/>
  <c r="O38" i="34" l="1"/>
  <c r="K37" i="34"/>
  <c r="K655" i="34"/>
  <c r="K904" i="34"/>
  <c r="K496" i="31"/>
  <c r="J496" i="31"/>
  <c r="K655" i="30"/>
  <c r="O34" i="30"/>
  <c r="X33" i="30"/>
  <c r="K33" i="30" s="1"/>
  <c r="Y33" i="30"/>
  <c r="P33" i="30"/>
  <c r="I33" i="30" s="1"/>
  <c r="K779" i="30"/>
  <c r="Y779" i="29"/>
  <c r="X779" i="29"/>
  <c r="K779" i="29"/>
  <c r="P779" i="29"/>
  <c r="I779" i="29" s="1"/>
  <c r="O162" i="29"/>
  <c r="Y161" i="29"/>
  <c r="X161" i="29"/>
  <c r="K161" i="29" s="1"/>
  <c r="P161" i="29"/>
  <c r="I161" i="29" s="1"/>
  <c r="Y903" i="29"/>
  <c r="X903" i="29"/>
  <c r="K903" i="29" s="1"/>
  <c r="P903" i="29"/>
  <c r="I903" i="29" s="1"/>
  <c r="O37" i="29"/>
  <c r="Y36" i="29"/>
  <c r="X36" i="29"/>
  <c r="K36" i="29"/>
  <c r="P36" i="29"/>
  <c r="I36" i="29" s="1"/>
  <c r="Y283" i="29"/>
  <c r="X283" i="29"/>
  <c r="K283" i="29" s="1"/>
  <c r="P283" i="29"/>
  <c r="I283" i="29" s="1"/>
  <c r="Y407" i="29"/>
  <c r="X407" i="29"/>
  <c r="K407" i="29"/>
  <c r="P407" i="29"/>
  <c r="I407" i="29" s="1"/>
  <c r="Y531" i="29"/>
  <c r="X531" i="29"/>
  <c r="K531" i="29" s="1"/>
  <c r="P531" i="29"/>
  <c r="I531" i="29" s="1"/>
  <c r="Y655" i="29"/>
  <c r="X655" i="29"/>
  <c r="K655" i="29"/>
  <c r="P655" i="29"/>
  <c r="I655" i="29" s="1"/>
  <c r="O657" i="24"/>
  <c r="Y656" i="24"/>
  <c r="X656" i="24"/>
  <c r="K656" i="24" s="1"/>
  <c r="P656" i="24"/>
  <c r="I656" i="24" s="1"/>
  <c r="O161" i="24"/>
  <c r="Y160" i="24"/>
  <c r="X160" i="24"/>
  <c r="K160" i="24" s="1"/>
  <c r="P160" i="24"/>
  <c r="I160" i="24" s="1"/>
  <c r="O533" i="24"/>
  <c r="Y532" i="24"/>
  <c r="X532" i="24"/>
  <c r="K532" i="24" s="1"/>
  <c r="P532" i="24"/>
  <c r="I532" i="24" s="1"/>
  <c r="O409" i="24"/>
  <c r="Y408" i="24"/>
  <c r="X408" i="24"/>
  <c r="K408" i="24"/>
  <c r="P408" i="24"/>
  <c r="I408" i="24" s="1"/>
  <c r="O905" i="24"/>
  <c r="Y904" i="24"/>
  <c r="X904" i="24"/>
  <c r="K904" i="24" s="1"/>
  <c r="P904" i="24"/>
  <c r="I904" i="24" s="1"/>
  <c r="O781" i="24"/>
  <c r="Y780" i="24"/>
  <c r="X780" i="24"/>
  <c r="K780" i="24" s="1"/>
  <c r="P780" i="24"/>
  <c r="I780" i="24" s="1"/>
  <c r="O38" i="24"/>
  <c r="X37" i="24"/>
  <c r="Y37" i="24"/>
  <c r="K37" i="24"/>
  <c r="P37" i="24"/>
  <c r="I37" i="24" s="1"/>
  <c r="O285" i="24"/>
  <c r="Y284" i="24"/>
  <c r="X284" i="24"/>
  <c r="K284" i="24"/>
  <c r="P284" i="24"/>
  <c r="I284" i="24" s="1"/>
  <c r="O905" i="11"/>
  <c r="Y904" i="11"/>
  <c r="X904" i="11"/>
  <c r="K904" i="11"/>
  <c r="P904" i="11"/>
  <c r="I904" i="11" s="1"/>
  <c r="O781" i="11"/>
  <c r="Y780" i="11"/>
  <c r="X780" i="11"/>
  <c r="K780" i="11"/>
  <c r="P780" i="11"/>
  <c r="I780" i="11" s="1"/>
  <c r="O657" i="11"/>
  <c r="Y656" i="11"/>
  <c r="X656" i="11"/>
  <c r="K656" i="11" s="1"/>
  <c r="P656" i="11"/>
  <c r="I656" i="11" s="1"/>
  <c r="O534" i="11"/>
  <c r="X533" i="11"/>
  <c r="K533" i="11" s="1"/>
  <c r="Y533" i="11"/>
  <c r="O410" i="11"/>
  <c r="Y409" i="11"/>
  <c r="X409" i="11"/>
  <c r="K409" i="11" s="1"/>
  <c r="O40" i="11"/>
  <c r="P40" i="11" s="1"/>
  <c r="Y39" i="11"/>
  <c r="X39" i="11"/>
  <c r="O904" i="29"/>
  <c r="J47" i="11"/>
  <c r="I35" i="11"/>
  <c r="K35" i="11"/>
  <c r="Y903" i="30"/>
  <c r="O904" i="30"/>
  <c r="X903" i="30"/>
  <c r="K903" i="30" s="1"/>
  <c r="P903" i="30"/>
  <c r="I903" i="30" s="1"/>
  <c r="Y779" i="30"/>
  <c r="X779" i="30"/>
  <c r="P779" i="30"/>
  <c r="I779" i="30" s="1"/>
  <c r="O780" i="30"/>
  <c r="Y655" i="30"/>
  <c r="X655" i="30"/>
  <c r="P655" i="30"/>
  <c r="I655" i="30" s="1"/>
  <c r="O656" i="30"/>
  <c r="Y531" i="30"/>
  <c r="O532" i="30"/>
  <c r="X531" i="30"/>
  <c r="K531" i="30" s="1"/>
  <c r="P531" i="30"/>
  <c r="I531" i="30" s="1"/>
  <c r="X407" i="30"/>
  <c r="K407" i="30" s="1"/>
  <c r="Y407" i="30"/>
  <c r="O408" i="30"/>
  <c r="P407" i="30"/>
  <c r="I407" i="30" s="1"/>
  <c r="X283" i="30"/>
  <c r="K283" i="30" s="1"/>
  <c r="O284" i="30"/>
  <c r="Y283" i="30"/>
  <c r="P283" i="30"/>
  <c r="I283" i="30" s="1"/>
  <c r="O160" i="30"/>
  <c r="P159" i="30"/>
  <c r="I159" i="30" s="1"/>
  <c r="Y159" i="30"/>
  <c r="X159" i="30"/>
  <c r="K159" i="30" s="1"/>
  <c r="O780" i="29"/>
  <c r="O656" i="29"/>
  <c r="O532" i="29"/>
  <c r="O408" i="29"/>
  <c r="O284" i="29"/>
  <c r="Y904" i="34"/>
  <c r="O905" i="34"/>
  <c r="X904" i="34"/>
  <c r="P904" i="34"/>
  <c r="I904" i="34" s="1"/>
  <c r="Y779" i="34"/>
  <c r="O780" i="34"/>
  <c r="X779" i="34"/>
  <c r="K779" i="34" s="1"/>
  <c r="P779" i="34"/>
  <c r="I779" i="34" s="1"/>
  <c r="Y655" i="34"/>
  <c r="O656" i="34"/>
  <c r="X655" i="34"/>
  <c r="P655" i="34"/>
  <c r="I655" i="34" s="1"/>
  <c r="O535" i="34"/>
  <c r="X534" i="34"/>
  <c r="K534" i="34" s="1"/>
  <c r="Y534" i="34"/>
  <c r="P534" i="34"/>
  <c r="I534" i="34" s="1"/>
  <c r="O409" i="34"/>
  <c r="X408" i="34"/>
  <c r="K408" i="34" s="1"/>
  <c r="Y408" i="34"/>
  <c r="P408" i="34"/>
  <c r="I408" i="34" s="1"/>
  <c r="Y284" i="34"/>
  <c r="O285" i="34"/>
  <c r="X284" i="34"/>
  <c r="K284" i="34" s="1"/>
  <c r="P284" i="34"/>
  <c r="I284" i="34" s="1"/>
  <c r="O163" i="34"/>
  <c r="X162" i="34"/>
  <c r="K162" i="34" s="1"/>
  <c r="Y162" i="34"/>
  <c r="P162" i="34"/>
  <c r="I162" i="34" s="1"/>
  <c r="Y38" i="34"/>
  <c r="X38" i="34"/>
  <c r="P38" i="34"/>
  <c r="I38" i="34" s="1"/>
  <c r="Y903" i="31"/>
  <c r="P903" i="31"/>
  <c r="I903" i="31" s="1"/>
  <c r="X903" i="31"/>
  <c r="K903" i="31" s="1"/>
  <c r="O904" i="31"/>
  <c r="O782" i="31"/>
  <c r="X781" i="31"/>
  <c r="K781" i="31" s="1"/>
  <c r="Y781" i="31"/>
  <c r="P781" i="31"/>
  <c r="I781" i="31" s="1"/>
  <c r="Y655" i="31"/>
  <c r="O656" i="31"/>
  <c r="P655" i="31"/>
  <c r="I655" i="31" s="1"/>
  <c r="X655" i="31"/>
  <c r="K655" i="31" s="1"/>
  <c r="Y532" i="31"/>
  <c r="O533" i="31"/>
  <c r="P532" i="31"/>
  <c r="I532" i="31" s="1"/>
  <c r="X532" i="31"/>
  <c r="K532" i="31" s="1"/>
  <c r="Y496" i="31"/>
  <c r="X496" i="31"/>
  <c r="P496" i="31"/>
  <c r="I496" i="31" s="1"/>
  <c r="Y406" i="31"/>
  <c r="O407" i="31"/>
  <c r="X406" i="31"/>
  <c r="K406" i="31" s="1"/>
  <c r="P406" i="31"/>
  <c r="I406" i="31" s="1"/>
  <c r="Y283" i="31"/>
  <c r="X283" i="31"/>
  <c r="K283" i="31" s="1"/>
  <c r="O284" i="31"/>
  <c r="P283" i="31"/>
  <c r="I283" i="31" s="1"/>
  <c r="Y160" i="31"/>
  <c r="X160" i="31"/>
  <c r="K160" i="31" s="1"/>
  <c r="P160" i="31"/>
  <c r="I160" i="31" s="1"/>
  <c r="O161" i="31"/>
  <c r="Y43" i="31"/>
  <c r="X43" i="31"/>
  <c r="K43" i="31" s="1"/>
  <c r="O44" i="31"/>
  <c r="P43" i="31"/>
  <c r="I43" i="31" s="1"/>
  <c r="K49" i="27"/>
  <c r="E49" i="27"/>
  <c r="O39" i="34" l="1"/>
  <c r="K38" i="34"/>
  <c r="K407" i="31"/>
  <c r="O35" i="30"/>
  <c r="Y34" i="30"/>
  <c r="P34" i="30"/>
  <c r="I34" i="30" s="1"/>
  <c r="X34" i="30"/>
  <c r="K34" i="30" s="1"/>
  <c r="O38" i="29"/>
  <c r="Y37" i="29"/>
  <c r="X37" i="29"/>
  <c r="K37" i="29" s="1"/>
  <c r="P37" i="29"/>
  <c r="I37" i="29" s="1"/>
  <c r="Y284" i="29"/>
  <c r="X284" i="29"/>
  <c r="K284" i="29" s="1"/>
  <c r="P284" i="29"/>
  <c r="I284" i="29" s="1"/>
  <c r="Y904" i="29"/>
  <c r="X904" i="29"/>
  <c r="K904" i="29" s="1"/>
  <c r="P904" i="29"/>
  <c r="I904" i="29" s="1"/>
  <c r="O163" i="29"/>
  <c r="Y162" i="29"/>
  <c r="X162" i="29"/>
  <c r="K162" i="29"/>
  <c r="P162" i="29"/>
  <c r="I162" i="29" s="1"/>
  <c r="Y532" i="29"/>
  <c r="X532" i="29"/>
  <c r="K532" i="29"/>
  <c r="P532" i="29"/>
  <c r="I532" i="29" s="1"/>
  <c r="Y408" i="29"/>
  <c r="X408" i="29"/>
  <c r="K408" i="29"/>
  <c r="P408" i="29"/>
  <c r="I408" i="29" s="1"/>
  <c r="X656" i="29"/>
  <c r="K656" i="29" s="1"/>
  <c r="Y656" i="29"/>
  <c r="P656" i="29"/>
  <c r="I656" i="29" s="1"/>
  <c r="X780" i="29"/>
  <c r="K780" i="29" s="1"/>
  <c r="Y780" i="29"/>
  <c r="P780" i="29"/>
  <c r="I780" i="29" s="1"/>
  <c r="O410" i="24"/>
  <c r="X409" i="24"/>
  <c r="Y409" i="24"/>
  <c r="K409" i="24"/>
  <c r="P409" i="24"/>
  <c r="I409" i="24" s="1"/>
  <c r="O162" i="24"/>
  <c r="X161" i="24"/>
  <c r="K161" i="24" s="1"/>
  <c r="Y161" i="24"/>
  <c r="P161" i="24"/>
  <c r="I161" i="24" s="1"/>
  <c r="O906" i="24"/>
  <c r="Y905" i="24"/>
  <c r="X905" i="24"/>
  <c r="K905" i="24" s="1"/>
  <c r="P905" i="24"/>
  <c r="I905" i="24" s="1"/>
  <c r="O39" i="24"/>
  <c r="Y38" i="24"/>
  <c r="X38" i="24"/>
  <c r="K38" i="24"/>
  <c r="P38" i="24"/>
  <c r="I38" i="24" s="1"/>
  <c r="O286" i="24"/>
  <c r="X285" i="24"/>
  <c r="Y285" i="24"/>
  <c r="K285" i="24"/>
  <c r="P285" i="24"/>
  <c r="I285" i="24" s="1"/>
  <c r="O534" i="24"/>
  <c r="Y533" i="24"/>
  <c r="X533" i="24"/>
  <c r="K533" i="24" s="1"/>
  <c r="P533" i="24"/>
  <c r="I533" i="24" s="1"/>
  <c r="O782" i="24"/>
  <c r="Y781" i="24"/>
  <c r="X781" i="24"/>
  <c r="K781" i="24" s="1"/>
  <c r="P781" i="24"/>
  <c r="I781" i="24" s="1"/>
  <c r="O658" i="24"/>
  <c r="Y657" i="24"/>
  <c r="X657" i="24"/>
  <c r="K657" i="24"/>
  <c r="P657" i="24"/>
  <c r="I657" i="24" s="1"/>
  <c r="O906" i="11"/>
  <c r="Y905" i="11"/>
  <c r="X905" i="11"/>
  <c r="K905" i="11"/>
  <c r="P905" i="11"/>
  <c r="I905" i="11" s="1"/>
  <c r="O782" i="11"/>
  <c r="Y781" i="11"/>
  <c r="K781" i="11"/>
  <c r="X781" i="11"/>
  <c r="P781" i="11"/>
  <c r="I781" i="11" s="1"/>
  <c r="O658" i="11"/>
  <c r="Y657" i="11"/>
  <c r="X657" i="11"/>
  <c r="K657" i="11" s="1"/>
  <c r="P657" i="11"/>
  <c r="I657" i="11" s="1"/>
  <c r="O535" i="11"/>
  <c r="Y534" i="11"/>
  <c r="X534" i="11"/>
  <c r="K534" i="11" s="1"/>
  <c r="O411" i="11"/>
  <c r="Y410" i="11"/>
  <c r="X410" i="11"/>
  <c r="K410" i="11" s="1"/>
  <c r="O41" i="11"/>
  <c r="P41" i="11" s="1"/>
  <c r="Y40" i="11"/>
  <c r="X40" i="11"/>
  <c r="O905" i="29"/>
  <c r="J48" i="11"/>
  <c r="I36" i="11"/>
  <c r="K36" i="11"/>
  <c r="O905" i="30"/>
  <c r="Y904" i="30"/>
  <c r="X904" i="30"/>
  <c r="K904" i="30" s="1"/>
  <c r="P904" i="30"/>
  <c r="I904" i="30" s="1"/>
  <c r="O781" i="30"/>
  <c r="X780" i="30"/>
  <c r="K780" i="30" s="1"/>
  <c r="P780" i="30"/>
  <c r="I780" i="30" s="1"/>
  <c r="Y780" i="30"/>
  <c r="X656" i="30"/>
  <c r="K656" i="30" s="1"/>
  <c r="Y656" i="30"/>
  <c r="P656" i="30"/>
  <c r="I656" i="30" s="1"/>
  <c r="O657" i="30"/>
  <c r="O533" i="30"/>
  <c r="X532" i="30"/>
  <c r="K532" i="30" s="1"/>
  <c r="P532" i="30"/>
  <c r="I532" i="30" s="1"/>
  <c r="Y532" i="30"/>
  <c r="Y408" i="30"/>
  <c r="O409" i="30"/>
  <c r="X408" i="30"/>
  <c r="K408" i="30" s="1"/>
  <c r="P408" i="30"/>
  <c r="I408" i="30" s="1"/>
  <c r="O285" i="30"/>
  <c r="X284" i="30"/>
  <c r="K284" i="30" s="1"/>
  <c r="Y284" i="30"/>
  <c r="P284" i="30"/>
  <c r="I284" i="30" s="1"/>
  <c r="X160" i="30"/>
  <c r="K160" i="30" s="1"/>
  <c r="Y160" i="30"/>
  <c r="P160" i="30"/>
  <c r="I160" i="30" s="1"/>
  <c r="O161" i="30"/>
  <c r="O781" i="29"/>
  <c r="O657" i="29"/>
  <c r="O533" i="29"/>
  <c r="O409" i="29"/>
  <c r="O285" i="29"/>
  <c r="O906" i="34"/>
  <c r="X905" i="34"/>
  <c r="K905" i="34" s="1"/>
  <c r="Y905" i="34"/>
  <c r="P905" i="34"/>
  <c r="I905" i="34" s="1"/>
  <c r="O781" i="34"/>
  <c r="X780" i="34"/>
  <c r="K780" i="34" s="1"/>
  <c r="Y780" i="34"/>
  <c r="P780" i="34"/>
  <c r="I780" i="34" s="1"/>
  <c r="O657" i="34"/>
  <c r="X656" i="34"/>
  <c r="K656" i="34" s="1"/>
  <c r="Y656" i="34"/>
  <c r="P656" i="34"/>
  <c r="I656" i="34" s="1"/>
  <c r="Y535" i="34"/>
  <c r="X535" i="34"/>
  <c r="K535" i="34" s="1"/>
  <c r="O536" i="34"/>
  <c r="P535" i="34"/>
  <c r="I535" i="34" s="1"/>
  <c r="Y409" i="34"/>
  <c r="X409" i="34"/>
  <c r="K409" i="34" s="1"/>
  <c r="O410" i="34"/>
  <c r="P409" i="34"/>
  <c r="I409" i="34" s="1"/>
  <c r="O286" i="34"/>
  <c r="X285" i="34"/>
  <c r="K285" i="34" s="1"/>
  <c r="Y285" i="34"/>
  <c r="P285" i="34"/>
  <c r="I285" i="34" s="1"/>
  <c r="Y163" i="34"/>
  <c r="X163" i="34"/>
  <c r="K163" i="34" s="1"/>
  <c r="O164" i="34"/>
  <c r="P163" i="34"/>
  <c r="I163" i="34" s="1"/>
  <c r="Y39" i="34"/>
  <c r="X39" i="34"/>
  <c r="P39" i="34"/>
  <c r="I39" i="34" s="1"/>
  <c r="Y904" i="31"/>
  <c r="O905" i="31"/>
  <c r="X904" i="31"/>
  <c r="K904" i="31" s="1"/>
  <c r="P904" i="31"/>
  <c r="I904" i="31" s="1"/>
  <c r="Y782" i="31"/>
  <c r="X782" i="31"/>
  <c r="K782" i="31" s="1"/>
  <c r="O783" i="31"/>
  <c r="P782" i="31"/>
  <c r="I782" i="31" s="1"/>
  <c r="Y656" i="31"/>
  <c r="O657" i="31"/>
  <c r="P656" i="31"/>
  <c r="I656" i="31" s="1"/>
  <c r="X656" i="31"/>
  <c r="K656" i="31" s="1"/>
  <c r="Y533" i="31"/>
  <c r="P533" i="31"/>
  <c r="I533" i="31" s="1"/>
  <c r="X533" i="31"/>
  <c r="K533" i="31" s="1"/>
  <c r="O534" i="31"/>
  <c r="O408" i="31"/>
  <c r="X407" i="31"/>
  <c r="Y407" i="31"/>
  <c r="P407" i="31"/>
  <c r="I407" i="31" s="1"/>
  <c r="O285" i="31"/>
  <c r="X284" i="31"/>
  <c r="K284" i="31" s="1"/>
  <c r="Y284" i="31"/>
  <c r="P284" i="31"/>
  <c r="I284" i="31" s="1"/>
  <c r="O162" i="31"/>
  <c r="X161" i="31"/>
  <c r="K161" i="31" s="1"/>
  <c r="Y161" i="31"/>
  <c r="P161" i="31"/>
  <c r="I161" i="31" s="1"/>
  <c r="O45" i="31"/>
  <c r="Y44" i="31"/>
  <c r="X44" i="31"/>
  <c r="K44" i="31" s="1"/>
  <c r="P44" i="31"/>
  <c r="I44" i="31" s="1"/>
  <c r="K50" i="27"/>
  <c r="E50" i="27"/>
  <c r="O40" i="34" l="1"/>
  <c r="K39" i="34"/>
  <c r="K783" i="31"/>
  <c r="K35" i="30"/>
  <c r="X35" i="30"/>
  <c r="Y35" i="30"/>
  <c r="O36" i="30"/>
  <c r="P35" i="30"/>
  <c r="I35" i="30" s="1"/>
  <c r="K905" i="30"/>
  <c r="Y781" i="29"/>
  <c r="X781" i="29"/>
  <c r="K781" i="29"/>
  <c r="P781" i="29"/>
  <c r="I781" i="29" s="1"/>
  <c r="O164" i="29"/>
  <c r="Y163" i="29"/>
  <c r="X163" i="29"/>
  <c r="K163" i="29" s="1"/>
  <c r="P163" i="29"/>
  <c r="I163" i="29" s="1"/>
  <c r="Y285" i="29"/>
  <c r="X285" i="29"/>
  <c r="K285" i="29"/>
  <c r="P285" i="29"/>
  <c r="I285" i="29" s="1"/>
  <c r="Y905" i="29"/>
  <c r="X905" i="29"/>
  <c r="K905" i="29"/>
  <c r="P905" i="29"/>
  <c r="I905" i="29" s="1"/>
  <c r="Y409" i="29"/>
  <c r="X409" i="29"/>
  <c r="K409" i="29"/>
  <c r="P409" i="29"/>
  <c r="I409" i="29" s="1"/>
  <c r="Y533" i="29"/>
  <c r="X533" i="29"/>
  <c r="K533" i="29"/>
  <c r="P533" i="29"/>
  <c r="I533" i="29" s="1"/>
  <c r="Y657" i="29"/>
  <c r="X657" i="29"/>
  <c r="K657" i="29"/>
  <c r="P657" i="29"/>
  <c r="I657" i="29" s="1"/>
  <c r="O39" i="29"/>
  <c r="Y38" i="29"/>
  <c r="X38" i="29"/>
  <c r="K38" i="29"/>
  <c r="P38" i="29"/>
  <c r="I38" i="29" s="1"/>
  <c r="O40" i="24"/>
  <c r="Y39" i="24"/>
  <c r="X39" i="24"/>
  <c r="K39" i="24" s="1"/>
  <c r="P39" i="24"/>
  <c r="I39" i="24" s="1"/>
  <c r="O783" i="24"/>
  <c r="Y782" i="24"/>
  <c r="X782" i="24"/>
  <c r="K782" i="24" s="1"/>
  <c r="P782" i="24"/>
  <c r="I782" i="24" s="1"/>
  <c r="O163" i="24"/>
  <c r="Y162" i="24"/>
  <c r="X162" i="24"/>
  <c r="K162" i="24" s="1"/>
  <c r="P162" i="24"/>
  <c r="I162" i="24" s="1"/>
  <c r="O287" i="24"/>
  <c r="Y286" i="24"/>
  <c r="X286" i="24"/>
  <c r="P286" i="24"/>
  <c r="I286" i="24" s="1"/>
  <c r="K286" i="24"/>
  <c r="O659" i="24"/>
  <c r="Y658" i="24"/>
  <c r="X658" i="24"/>
  <c r="K658" i="24" s="1"/>
  <c r="P658" i="24"/>
  <c r="I658" i="24" s="1"/>
  <c r="O907" i="24"/>
  <c r="X906" i="24"/>
  <c r="K906" i="24" s="1"/>
  <c r="Y906" i="24"/>
  <c r="P906" i="24"/>
  <c r="I906" i="24" s="1"/>
  <c r="O535" i="24"/>
  <c r="Y534" i="24"/>
  <c r="X534" i="24"/>
  <c r="K534" i="24"/>
  <c r="P534" i="24"/>
  <c r="I534" i="24" s="1"/>
  <c r="O411" i="24"/>
  <c r="Y410" i="24"/>
  <c r="X410" i="24"/>
  <c r="P410" i="24"/>
  <c r="I410" i="24" s="1"/>
  <c r="K410" i="24"/>
  <c r="O907" i="11"/>
  <c r="Y906" i="11"/>
  <c r="X906" i="11"/>
  <c r="K906" i="11"/>
  <c r="P906" i="11"/>
  <c r="I906" i="11" s="1"/>
  <c r="O783" i="11"/>
  <c r="Y782" i="11"/>
  <c r="X782" i="11"/>
  <c r="K782" i="11"/>
  <c r="P782" i="11"/>
  <c r="I782" i="11" s="1"/>
  <c r="O659" i="11"/>
  <c r="Y658" i="11"/>
  <c r="X658" i="11"/>
  <c r="K658" i="11"/>
  <c r="P658" i="11"/>
  <c r="I658" i="11" s="1"/>
  <c r="O536" i="11"/>
  <c r="Y535" i="11"/>
  <c r="X535" i="11"/>
  <c r="K535" i="11" s="1"/>
  <c r="O412" i="11"/>
  <c r="Y411" i="11"/>
  <c r="X411" i="11"/>
  <c r="K411" i="11" s="1"/>
  <c r="O42" i="11"/>
  <c r="P42" i="11" s="1"/>
  <c r="Y41" i="11"/>
  <c r="X41" i="11"/>
  <c r="O906" i="29"/>
  <c r="I37" i="11"/>
  <c r="K37" i="11"/>
  <c r="O906" i="30"/>
  <c r="X905" i="30"/>
  <c r="P905" i="30"/>
  <c r="I905" i="30" s="1"/>
  <c r="Y905" i="30"/>
  <c r="O782" i="30"/>
  <c r="X781" i="30"/>
  <c r="K781" i="30" s="1"/>
  <c r="Y781" i="30"/>
  <c r="P781" i="30"/>
  <c r="I781" i="30" s="1"/>
  <c r="Y657" i="30"/>
  <c r="X657" i="30"/>
  <c r="K657" i="30" s="1"/>
  <c r="P657" i="30"/>
  <c r="I657" i="30" s="1"/>
  <c r="O658" i="30"/>
  <c r="Y533" i="30"/>
  <c r="X533" i="30"/>
  <c r="K533" i="30" s="1"/>
  <c r="O534" i="30"/>
  <c r="P533" i="30"/>
  <c r="I533" i="30" s="1"/>
  <c r="O410" i="30"/>
  <c r="X409" i="30"/>
  <c r="K409" i="30" s="1"/>
  <c r="P409" i="30"/>
  <c r="I409" i="30" s="1"/>
  <c r="Y409" i="30"/>
  <c r="X285" i="30"/>
  <c r="K285" i="30" s="1"/>
  <c r="P285" i="30"/>
  <c r="I285" i="30" s="1"/>
  <c r="O286" i="30"/>
  <c r="Y285" i="30"/>
  <c r="O162" i="30"/>
  <c r="X161" i="30"/>
  <c r="K161" i="30" s="1"/>
  <c r="P161" i="30"/>
  <c r="I161" i="30" s="1"/>
  <c r="Y161" i="30"/>
  <c r="O782" i="29"/>
  <c r="O658" i="29"/>
  <c r="O534" i="29"/>
  <c r="O410" i="29"/>
  <c r="O286" i="29"/>
  <c r="Y906" i="34"/>
  <c r="O907" i="34"/>
  <c r="X906" i="34"/>
  <c r="K906" i="34" s="1"/>
  <c r="P906" i="34"/>
  <c r="I906" i="34" s="1"/>
  <c r="P781" i="34"/>
  <c r="I781" i="34" s="1"/>
  <c r="Y781" i="34"/>
  <c r="O782" i="34"/>
  <c r="X781" i="34"/>
  <c r="K781" i="34" s="1"/>
  <c r="Y657" i="34"/>
  <c r="X657" i="34"/>
  <c r="K657" i="34" s="1"/>
  <c r="O658" i="34"/>
  <c r="P657" i="34"/>
  <c r="I657" i="34" s="1"/>
  <c r="O537" i="34"/>
  <c r="X536" i="34"/>
  <c r="K536" i="34" s="1"/>
  <c r="Y536" i="34"/>
  <c r="P536" i="34"/>
  <c r="I536" i="34" s="1"/>
  <c r="O411" i="34"/>
  <c r="X410" i="34"/>
  <c r="K410" i="34" s="1"/>
  <c r="Y410" i="34"/>
  <c r="P410" i="34"/>
  <c r="I410" i="34" s="1"/>
  <c r="Y286" i="34"/>
  <c r="O287" i="34"/>
  <c r="P286" i="34"/>
  <c r="I286" i="34" s="1"/>
  <c r="X286" i="34"/>
  <c r="K286" i="34" s="1"/>
  <c r="O165" i="34"/>
  <c r="X164" i="34"/>
  <c r="K164" i="34" s="1"/>
  <c r="Y164" i="34"/>
  <c r="P164" i="34"/>
  <c r="I164" i="34" s="1"/>
  <c r="Y40" i="34"/>
  <c r="X40" i="34"/>
  <c r="P40" i="34"/>
  <c r="I40" i="34" s="1"/>
  <c r="O906" i="31"/>
  <c r="X905" i="31"/>
  <c r="K905" i="31" s="1"/>
  <c r="Y905" i="31"/>
  <c r="P905" i="31"/>
  <c r="I905" i="31" s="1"/>
  <c r="O784" i="31"/>
  <c r="X783" i="31"/>
  <c r="Y783" i="31"/>
  <c r="P783" i="31"/>
  <c r="I783" i="31" s="1"/>
  <c r="Y657" i="31"/>
  <c r="O658" i="31"/>
  <c r="X657" i="31"/>
  <c r="K657" i="31" s="1"/>
  <c r="P657" i="31"/>
  <c r="I657" i="31" s="1"/>
  <c r="Y534" i="31"/>
  <c r="P534" i="31"/>
  <c r="I534" i="31" s="1"/>
  <c r="X534" i="31"/>
  <c r="K534" i="31" s="1"/>
  <c r="O535" i="31"/>
  <c r="Y408" i="31"/>
  <c r="X408" i="31"/>
  <c r="K408" i="31" s="1"/>
  <c r="O409" i="31"/>
  <c r="P408" i="31"/>
  <c r="I408" i="31" s="1"/>
  <c r="X285" i="31"/>
  <c r="K285" i="31" s="1"/>
  <c r="O286" i="31"/>
  <c r="P285" i="31"/>
  <c r="I285" i="31" s="1"/>
  <c r="Y285" i="31"/>
  <c r="Y162" i="31"/>
  <c r="O163" i="31"/>
  <c r="X162" i="31"/>
  <c r="K162" i="31" s="1"/>
  <c r="P162" i="31"/>
  <c r="I162" i="31" s="1"/>
  <c r="Y45" i="31"/>
  <c r="X45" i="31"/>
  <c r="K45" i="31" s="1"/>
  <c r="O46" i="31"/>
  <c r="P45" i="31"/>
  <c r="I45" i="31" s="1"/>
  <c r="E51" i="27"/>
  <c r="K51" i="27"/>
  <c r="K537" i="34" l="1"/>
  <c r="O41" i="34"/>
  <c r="K40" i="34"/>
  <c r="K907" i="34"/>
  <c r="K286" i="31"/>
  <c r="O37" i="30"/>
  <c r="P36" i="30"/>
  <c r="I36" i="30" s="1"/>
  <c r="X36" i="30"/>
  <c r="K36" i="30" s="1"/>
  <c r="Y36" i="30"/>
  <c r="Y782" i="29"/>
  <c r="X782" i="29"/>
  <c r="K782" i="29"/>
  <c r="P782" i="29"/>
  <c r="I782" i="29" s="1"/>
  <c r="Y658" i="29"/>
  <c r="X658" i="29"/>
  <c r="K658" i="29"/>
  <c r="P658" i="29"/>
  <c r="I658" i="29" s="1"/>
  <c r="O165" i="29"/>
  <c r="Y164" i="29"/>
  <c r="X164" i="29"/>
  <c r="K164" i="29"/>
  <c r="P164" i="29"/>
  <c r="I164" i="29" s="1"/>
  <c r="X906" i="29"/>
  <c r="Y906" i="29"/>
  <c r="K906" i="29"/>
  <c r="P906" i="29"/>
  <c r="I906" i="29" s="1"/>
  <c r="O40" i="29"/>
  <c r="Y39" i="29"/>
  <c r="X39" i="29"/>
  <c r="K39" i="29"/>
  <c r="P39" i="29"/>
  <c r="I39" i="29" s="1"/>
  <c r="Y286" i="29"/>
  <c r="X286" i="29"/>
  <c r="K286" i="29"/>
  <c r="P286" i="29"/>
  <c r="I286" i="29" s="1"/>
  <c r="Y410" i="29"/>
  <c r="X410" i="29"/>
  <c r="K410" i="29"/>
  <c r="P410" i="29"/>
  <c r="I410" i="29" s="1"/>
  <c r="Y534" i="29"/>
  <c r="X534" i="29"/>
  <c r="K534" i="29"/>
  <c r="P534" i="29"/>
  <c r="I534" i="29" s="1"/>
  <c r="O288" i="24"/>
  <c r="Y287" i="24"/>
  <c r="X287" i="24"/>
  <c r="K287" i="24" s="1"/>
  <c r="P287" i="24"/>
  <c r="I287" i="24" s="1"/>
  <c r="O536" i="24"/>
  <c r="X535" i="24"/>
  <c r="K535" i="24" s="1"/>
  <c r="Y535" i="24"/>
  <c r="P535" i="24"/>
  <c r="I535" i="24" s="1"/>
  <c r="O784" i="24"/>
  <c r="X783" i="24"/>
  <c r="K783" i="24" s="1"/>
  <c r="Y783" i="24"/>
  <c r="P783" i="24"/>
  <c r="I783" i="24" s="1"/>
  <c r="O660" i="24"/>
  <c r="X659" i="24"/>
  <c r="Y659" i="24"/>
  <c r="K659" i="24"/>
  <c r="P659" i="24"/>
  <c r="I659" i="24" s="1"/>
  <c r="O164" i="24"/>
  <c r="Y163" i="24"/>
  <c r="X163" i="24"/>
  <c r="K163" i="24"/>
  <c r="P163" i="24"/>
  <c r="I163" i="24" s="1"/>
  <c r="O908" i="24"/>
  <c r="Y907" i="24"/>
  <c r="X907" i="24"/>
  <c r="K907" i="24"/>
  <c r="P907" i="24"/>
  <c r="I907" i="24" s="1"/>
  <c r="O412" i="24"/>
  <c r="Y411" i="24"/>
  <c r="X411" i="24"/>
  <c r="K411" i="24"/>
  <c r="P411" i="24"/>
  <c r="I411" i="24" s="1"/>
  <c r="O41" i="24"/>
  <c r="Y40" i="24"/>
  <c r="X40" i="24"/>
  <c r="K40" i="24" s="1"/>
  <c r="P40" i="24"/>
  <c r="I40" i="24" s="1"/>
  <c r="O908" i="11"/>
  <c r="Y907" i="11"/>
  <c r="K907" i="11"/>
  <c r="X907" i="11"/>
  <c r="P907" i="11"/>
  <c r="I907" i="11" s="1"/>
  <c r="O784" i="11"/>
  <c r="Y783" i="11"/>
  <c r="X783" i="11"/>
  <c r="K783" i="11" s="1"/>
  <c r="P783" i="11"/>
  <c r="I783" i="11" s="1"/>
  <c r="O660" i="11"/>
  <c r="Y659" i="11"/>
  <c r="X659" i="11"/>
  <c r="K659" i="11" s="1"/>
  <c r="P659" i="11"/>
  <c r="I659" i="11" s="1"/>
  <c r="O537" i="11"/>
  <c r="Y536" i="11"/>
  <c r="X536" i="11"/>
  <c r="K536" i="11" s="1"/>
  <c r="O413" i="11"/>
  <c r="Y412" i="11"/>
  <c r="X412" i="11"/>
  <c r="K412" i="11" s="1"/>
  <c r="O43" i="11"/>
  <c r="P43" i="11" s="1"/>
  <c r="Y42" i="11"/>
  <c r="X42" i="11"/>
  <c r="O907" i="29"/>
  <c r="I38" i="11"/>
  <c r="K38" i="11"/>
  <c r="Y906" i="30"/>
  <c r="P906" i="30"/>
  <c r="I906" i="30" s="1"/>
  <c r="O907" i="30"/>
  <c r="X906" i="30"/>
  <c r="K906" i="30" s="1"/>
  <c r="P782" i="30"/>
  <c r="I782" i="30" s="1"/>
  <c r="O783" i="30"/>
  <c r="X782" i="30"/>
  <c r="K782" i="30" s="1"/>
  <c r="Y782" i="30"/>
  <c r="O659" i="30"/>
  <c r="Y658" i="30"/>
  <c r="X658" i="30"/>
  <c r="K658" i="30" s="1"/>
  <c r="P658" i="30"/>
  <c r="I658" i="30" s="1"/>
  <c r="X534" i="30"/>
  <c r="K534" i="30" s="1"/>
  <c r="Y534" i="30"/>
  <c r="P534" i="30"/>
  <c r="I534" i="30" s="1"/>
  <c r="O535" i="30"/>
  <c r="O411" i="30"/>
  <c r="X410" i="30"/>
  <c r="K410" i="30" s="1"/>
  <c r="P410" i="30"/>
  <c r="I410" i="30" s="1"/>
  <c r="Y410" i="30"/>
  <c r="Y286" i="30"/>
  <c r="X286" i="30"/>
  <c r="K286" i="30" s="1"/>
  <c r="P286" i="30"/>
  <c r="I286" i="30" s="1"/>
  <c r="O287" i="30"/>
  <c r="O163" i="30"/>
  <c r="X162" i="30"/>
  <c r="K162" i="30" s="1"/>
  <c r="P162" i="30"/>
  <c r="I162" i="30" s="1"/>
  <c r="Y162" i="30"/>
  <c r="O783" i="29"/>
  <c r="O659" i="29"/>
  <c r="O535" i="29"/>
  <c r="O411" i="29"/>
  <c r="O287" i="29"/>
  <c r="O908" i="34"/>
  <c r="X907" i="34"/>
  <c r="Y907" i="34"/>
  <c r="P907" i="34"/>
  <c r="I907" i="34" s="1"/>
  <c r="Y782" i="34"/>
  <c r="O783" i="34"/>
  <c r="P782" i="34"/>
  <c r="I782" i="34" s="1"/>
  <c r="X782" i="34"/>
  <c r="K782" i="34" s="1"/>
  <c r="O659" i="34"/>
  <c r="X658" i="34"/>
  <c r="K658" i="34" s="1"/>
  <c r="Y658" i="34"/>
  <c r="P658" i="34"/>
  <c r="I658" i="34" s="1"/>
  <c r="Y537" i="34"/>
  <c r="X537" i="34"/>
  <c r="O538" i="34"/>
  <c r="P537" i="34"/>
  <c r="I537" i="34" s="1"/>
  <c r="Y411" i="34"/>
  <c r="X411" i="34"/>
  <c r="K411" i="34" s="1"/>
  <c r="O412" i="34"/>
  <c r="P411" i="34"/>
  <c r="I411" i="34" s="1"/>
  <c r="O288" i="34"/>
  <c r="X287" i="34"/>
  <c r="K287" i="34" s="1"/>
  <c r="P287" i="34"/>
  <c r="I287" i="34" s="1"/>
  <c r="Y287" i="34"/>
  <c r="Y165" i="34"/>
  <c r="O166" i="34"/>
  <c r="X165" i="34"/>
  <c r="K165" i="34" s="1"/>
  <c r="P165" i="34"/>
  <c r="I165" i="34" s="1"/>
  <c r="Y41" i="34"/>
  <c r="X41" i="34"/>
  <c r="P41" i="34"/>
  <c r="I41" i="34" s="1"/>
  <c r="Y906" i="31"/>
  <c r="P906" i="31"/>
  <c r="I906" i="31" s="1"/>
  <c r="O907" i="31"/>
  <c r="X906" i="31"/>
  <c r="K906" i="31" s="1"/>
  <c r="X784" i="31"/>
  <c r="K784" i="31" s="1"/>
  <c r="Y784" i="31"/>
  <c r="O785" i="31"/>
  <c r="P784" i="31"/>
  <c r="I784" i="31" s="1"/>
  <c r="O659" i="31"/>
  <c r="X658" i="31"/>
  <c r="K658" i="31" s="1"/>
  <c r="Y658" i="31"/>
  <c r="P658" i="31"/>
  <c r="I658" i="31" s="1"/>
  <c r="Y535" i="31"/>
  <c r="X535" i="31"/>
  <c r="K535" i="31" s="1"/>
  <c r="P535" i="31"/>
  <c r="I535" i="31" s="1"/>
  <c r="O536" i="31"/>
  <c r="O410" i="31"/>
  <c r="X409" i="31"/>
  <c r="K409" i="31" s="1"/>
  <c r="Y409" i="31"/>
  <c r="P409" i="31"/>
  <c r="I409" i="31" s="1"/>
  <c r="O287" i="31"/>
  <c r="X286" i="31"/>
  <c r="Y286" i="31"/>
  <c r="P286" i="31"/>
  <c r="I286" i="31" s="1"/>
  <c r="O164" i="31"/>
  <c r="X163" i="31"/>
  <c r="K163" i="31" s="1"/>
  <c r="Y163" i="31"/>
  <c r="P163" i="31"/>
  <c r="I163" i="31" s="1"/>
  <c r="O47" i="31"/>
  <c r="X46" i="31"/>
  <c r="K46" i="31" s="1"/>
  <c r="Y46" i="31"/>
  <c r="P46" i="31"/>
  <c r="I46" i="31" s="1"/>
  <c r="E52" i="27"/>
  <c r="K52" i="27"/>
  <c r="K908" i="34" l="1"/>
  <c r="O42" i="34"/>
  <c r="K41" i="34"/>
  <c r="K785" i="31"/>
  <c r="O38" i="30"/>
  <c r="X37" i="30"/>
  <c r="K37" i="30" s="1"/>
  <c r="Y37" i="30"/>
  <c r="P37" i="30"/>
  <c r="I37" i="30" s="1"/>
  <c r="Y411" i="29"/>
  <c r="X411" i="29"/>
  <c r="K411" i="29"/>
  <c r="P411" i="29"/>
  <c r="I411" i="29" s="1"/>
  <c r="Y659" i="29"/>
  <c r="X659" i="29"/>
  <c r="K659" i="29"/>
  <c r="P659" i="29"/>
  <c r="I659" i="29" s="1"/>
  <c r="Y783" i="29"/>
  <c r="X783" i="29"/>
  <c r="K783" i="29"/>
  <c r="P783" i="29"/>
  <c r="I783" i="29" s="1"/>
  <c r="Y907" i="29"/>
  <c r="X907" i="29"/>
  <c r="K907" i="29"/>
  <c r="P907" i="29"/>
  <c r="I907" i="29" s="1"/>
  <c r="Y287" i="29"/>
  <c r="X287" i="29"/>
  <c r="K287" i="29"/>
  <c r="P287" i="29"/>
  <c r="I287" i="29" s="1"/>
  <c r="Y535" i="29"/>
  <c r="X535" i="29"/>
  <c r="K535" i="29"/>
  <c r="P535" i="29"/>
  <c r="I535" i="29" s="1"/>
  <c r="O41" i="29"/>
  <c r="Y40" i="29"/>
  <c r="X40" i="29"/>
  <c r="K40" i="29"/>
  <c r="P40" i="29"/>
  <c r="I40" i="29" s="1"/>
  <c r="O166" i="29"/>
  <c r="Y165" i="29"/>
  <c r="X165" i="29"/>
  <c r="K165" i="29"/>
  <c r="P165" i="29"/>
  <c r="I165" i="29" s="1"/>
  <c r="O661" i="24"/>
  <c r="Y660" i="24"/>
  <c r="X660" i="24"/>
  <c r="K660" i="24"/>
  <c r="P660" i="24"/>
  <c r="I660" i="24" s="1"/>
  <c r="O413" i="24"/>
  <c r="Y412" i="24"/>
  <c r="X412" i="24"/>
  <c r="K412" i="24" s="1"/>
  <c r="P412" i="24"/>
  <c r="I412" i="24" s="1"/>
  <c r="O537" i="24"/>
  <c r="Y536" i="24"/>
  <c r="X536" i="24"/>
  <c r="K536" i="24" s="1"/>
  <c r="P536" i="24"/>
  <c r="I536" i="24" s="1"/>
  <c r="O165" i="24"/>
  <c r="Y164" i="24"/>
  <c r="X164" i="24"/>
  <c r="K164" i="24" s="1"/>
  <c r="P164" i="24"/>
  <c r="I164" i="24" s="1"/>
  <c r="O42" i="24"/>
  <c r="X41" i="24"/>
  <c r="Y41" i="24"/>
  <c r="K41" i="24"/>
  <c r="P41" i="24"/>
  <c r="I41" i="24" s="1"/>
  <c r="O785" i="24"/>
  <c r="Y784" i="24"/>
  <c r="X784" i="24"/>
  <c r="K784" i="24" s="1"/>
  <c r="P784" i="24"/>
  <c r="I784" i="24" s="1"/>
  <c r="O909" i="24"/>
  <c r="Y908" i="24"/>
  <c r="X908" i="24"/>
  <c r="K908" i="24"/>
  <c r="P908" i="24"/>
  <c r="I908" i="24" s="1"/>
  <c r="O289" i="24"/>
  <c r="Y288" i="24"/>
  <c r="X288" i="24"/>
  <c r="K288" i="24"/>
  <c r="P288" i="24"/>
  <c r="I288" i="24" s="1"/>
  <c r="O909" i="11"/>
  <c r="Y908" i="11"/>
  <c r="X908" i="11"/>
  <c r="K908" i="11" s="1"/>
  <c r="P908" i="11"/>
  <c r="I908" i="11" s="1"/>
  <c r="O785" i="11"/>
  <c r="Y784" i="11"/>
  <c r="X784" i="11"/>
  <c r="K784" i="11" s="1"/>
  <c r="P784" i="11"/>
  <c r="I784" i="11" s="1"/>
  <c r="O661" i="11"/>
  <c r="Y660" i="11"/>
  <c r="X660" i="11"/>
  <c r="K660" i="11"/>
  <c r="P660" i="11"/>
  <c r="I660" i="11" s="1"/>
  <c r="O538" i="11"/>
  <c r="Y537" i="11"/>
  <c r="X537" i="11"/>
  <c r="K537" i="11" s="1"/>
  <c r="O414" i="11"/>
  <c r="X413" i="11"/>
  <c r="K413" i="11" s="1"/>
  <c r="Y413" i="11"/>
  <c r="O44" i="11"/>
  <c r="P44" i="11" s="1"/>
  <c r="Y43" i="11"/>
  <c r="X43" i="11"/>
  <c r="O908" i="29"/>
  <c r="I39" i="11"/>
  <c r="K39" i="11"/>
  <c r="X907" i="30"/>
  <c r="K907" i="30" s="1"/>
  <c r="P907" i="30"/>
  <c r="I907" i="30" s="1"/>
  <c r="O908" i="30"/>
  <c r="Y907" i="30"/>
  <c r="Y783" i="30"/>
  <c r="O784" i="30"/>
  <c r="X783" i="30"/>
  <c r="K783" i="30" s="1"/>
  <c r="P783" i="30"/>
  <c r="I783" i="30" s="1"/>
  <c r="Y659" i="30"/>
  <c r="P659" i="30"/>
  <c r="I659" i="30" s="1"/>
  <c r="O660" i="30"/>
  <c r="X659" i="30"/>
  <c r="K659" i="30" s="1"/>
  <c r="O536" i="30"/>
  <c r="X535" i="30"/>
  <c r="K535" i="30" s="1"/>
  <c r="Y535" i="30"/>
  <c r="P535" i="30"/>
  <c r="I535" i="30" s="1"/>
  <c r="O412" i="30"/>
  <c r="Y411" i="30"/>
  <c r="P411" i="30"/>
  <c r="I411" i="30" s="1"/>
  <c r="X411" i="30"/>
  <c r="K411" i="30" s="1"/>
  <c r="O288" i="30"/>
  <c r="X287" i="30"/>
  <c r="K287" i="30" s="1"/>
  <c r="Y287" i="30"/>
  <c r="P287" i="30"/>
  <c r="I287" i="30" s="1"/>
  <c r="Y163" i="30"/>
  <c r="P163" i="30"/>
  <c r="I163" i="30" s="1"/>
  <c r="O164" i="30"/>
  <c r="X163" i="30"/>
  <c r="K163" i="30" s="1"/>
  <c r="O784" i="29"/>
  <c r="O660" i="29"/>
  <c r="O536" i="29"/>
  <c r="O412" i="29"/>
  <c r="O288" i="29"/>
  <c r="Y908" i="34"/>
  <c r="X908" i="34"/>
  <c r="O909" i="34"/>
  <c r="P908" i="34"/>
  <c r="I908" i="34" s="1"/>
  <c r="Y783" i="34"/>
  <c r="O784" i="34"/>
  <c r="X783" i="34"/>
  <c r="K783" i="34" s="1"/>
  <c r="P783" i="34"/>
  <c r="I783" i="34" s="1"/>
  <c r="Y659" i="34"/>
  <c r="X659" i="34"/>
  <c r="K659" i="34" s="1"/>
  <c r="O660" i="34"/>
  <c r="P659" i="34"/>
  <c r="I659" i="34" s="1"/>
  <c r="O539" i="34"/>
  <c r="X538" i="34"/>
  <c r="K538" i="34" s="1"/>
  <c r="Y538" i="34"/>
  <c r="P538" i="34"/>
  <c r="I538" i="34" s="1"/>
  <c r="O413" i="34"/>
  <c r="X412" i="34"/>
  <c r="K412" i="34" s="1"/>
  <c r="Y412" i="34"/>
  <c r="P412" i="34"/>
  <c r="I412" i="34" s="1"/>
  <c r="Y288" i="34"/>
  <c r="X288" i="34"/>
  <c r="K288" i="34" s="1"/>
  <c r="O289" i="34"/>
  <c r="P288" i="34"/>
  <c r="I288" i="34" s="1"/>
  <c r="O167" i="34"/>
  <c r="X166" i="34"/>
  <c r="K166" i="34" s="1"/>
  <c r="Y166" i="34"/>
  <c r="P166" i="34"/>
  <c r="I166" i="34" s="1"/>
  <c r="Y42" i="34"/>
  <c r="X42" i="34"/>
  <c r="P42" i="34"/>
  <c r="I42" i="34" s="1"/>
  <c r="O908" i="31"/>
  <c r="Y907" i="31"/>
  <c r="P907" i="31"/>
  <c r="I907" i="31" s="1"/>
  <c r="X907" i="31"/>
  <c r="K907" i="31" s="1"/>
  <c r="X785" i="31"/>
  <c r="Y785" i="31"/>
  <c r="P785" i="31"/>
  <c r="I785" i="31" s="1"/>
  <c r="O786" i="31"/>
  <c r="Y659" i="31"/>
  <c r="O660" i="31"/>
  <c r="X659" i="31"/>
  <c r="K659" i="31" s="1"/>
  <c r="P659" i="31"/>
  <c r="I659" i="31" s="1"/>
  <c r="O537" i="31"/>
  <c r="X536" i="31"/>
  <c r="K536" i="31" s="1"/>
  <c r="Y536" i="31"/>
  <c r="P536" i="31"/>
  <c r="I536" i="31" s="1"/>
  <c r="Y410" i="31"/>
  <c r="X410" i="31"/>
  <c r="K410" i="31" s="1"/>
  <c r="O411" i="31"/>
  <c r="P410" i="31"/>
  <c r="I410" i="31" s="1"/>
  <c r="X287" i="31"/>
  <c r="K287" i="31" s="1"/>
  <c r="Y287" i="31"/>
  <c r="P287" i="31"/>
  <c r="I287" i="31" s="1"/>
  <c r="O288" i="31"/>
  <c r="Y164" i="31"/>
  <c r="X164" i="31"/>
  <c r="K164" i="31" s="1"/>
  <c r="O165" i="31"/>
  <c r="P164" i="31"/>
  <c r="I164" i="31" s="1"/>
  <c r="Y47" i="31"/>
  <c r="O48" i="31"/>
  <c r="X47" i="31"/>
  <c r="K47" i="31" s="1"/>
  <c r="P47" i="31"/>
  <c r="I47" i="31" s="1"/>
  <c r="K53" i="27"/>
  <c r="E53" i="27"/>
  <c r="O43" i="34" l="1"/>
  <c r="K42" i="34"/>
  <c r="K48" i="31"/>
  <c r="O39" i="30"/>
  <c r="X38" i="30"/>
  <c r="K38" i="30" s="1"/>
  <c r="Y38" i="30"/>
  <c r="P38" i="30"/>
  <c r="I38" i="30" s="1"/>
  <c r="X660" i="29"/>
  <c r="Y660" i="29"/>
  <c r="K660" i="29"/>
  <c r="P660" i="29"/>
  <c r="I660" i="29" s="1"/>
  <c r="O42" i="29"/>
  <c r="Y41" i="29"/>
  <c r="X41" i="29"/>
  <c r="K41" i="29"/>
  <c r="P41" i="29"/>
  <c r="I41" i="29" s="1"/>
  <c r="X784" i="29"/>
  <c r="Y784" i="29"/>
  <c r="K784" i="29"/>
  <c r="P784" i="29"/>
  <c r="I784" i="29" s="1"/>
  <c r="O167" i="29"/>
  <c r="Y166" i="29"/>
  <c r="X166" i="29"/>
  <c r="K166" i="29" s="1"/>
  <c r="P166" i="29"/>
  <c r="I166" i="29" s="1"/>
  <c r="Y412" i="29"/>
  <c r="X412" i="29"/>
  <c r="K412" i="29" s="1"/>
  <c r="P412" i="29"/>
  <c r="I412" i="29" s="1"/>
  <c r="Y908" i="29"/>
  <c r="X908" i="29"/>
  <c r="K908" i="29" s="1"/>
  <c r="P908" i="29"/>
  <c r="I908" i="29" s="1"/>
  <c r="Y288" i="29"/>
  <c r="X288" i="29"/>
  <c r="K288" i="29" s="1"/>
  <c r="P288" i="29"/>
  <c r="I288" i="29" s="1"/>
  <c r="Y536" i="29"/>
  <c r="X536" i="29"/>
  <c r="K536" i="29" s="1"/>
  <c r="P536" i="29"/>
  <c r="I536" i="29" s="1"/>
  <c r="O166" i="24"/>
  <c r="X165" i="24"/>
  <c r="Y165" i="24"/>
  <c r="P165" i="24"/>
  <c r="I165" i="24" s="1"/>
  <c r="K165" i="24"/>
  <c r="O910" i="24"/>
  <c r="Y909" i="24"/>
  <c r="X909" i="24"/>
  <c r="K909" i="24" s="1"/>
  <c r="P909" i="24"/>
  <c r="I909" i="24" s="1"/>
  <c r="O414" i="24"/>
  <c r="X413" i="24"/>
  <c r="K413" i="24" s="1"/>
  <c r="Y413" i="24"/>
  <c r="P413" i="24"/>
  <c r="I413" i="24" s="1"/>
  <c r="O43" i="24"/>
  <c r="Y42" i="24"/>
  <c r="X42" i="24"/>
  <c r="K42" i="24"/>
  <c r="P42" i="24"/>
  <c r="I42" i="24" s="1"/>
  <c r="O538" i="24"/>
  <c r="Y537" i="24"/>
  <c r="X537" i="24"/>
  <c r="K537" i="24" s="1"/>
  <c r="P537" i="24"/>
  <c r="I537" i="24" s="1"/>
  <c r="O290" i="24"/>
  <c r="X289" i="24"/>
  <c r="K289" i="24" s="1"/>
  <c r="Y289" i="24"/>
  <c r="P289" i="24"/>
  <c r="I289" i="24" s="1"/>
  <c r="O786" i="24"/>
  <c r="Y785" i="24"/>
  <c r="X785" i="24"/>
  <c r="K785" i="24" s="1"/>
  <c r="P785" i="24"/>
  <c r="I785" i="24" s="1"/>
  <c r="O662" i="24"/>
  <c r="Y661" i="24"/>
  <c r="X661" i="24"/>
  <c r="K661" i="24"/>
  <c r="P661" i="24"/>
  <c r="I661" i="24" s="1"/>
  <c r="O910" i="11"/>
  <c r="K909" i="11"/>
  <c r="Y909" i="11"/>
  <c r="X909" i="11"/>
  <c r="P909" i="11"/>
  <c r="I909" i="11" s="1"/>
  <c r="O786" i="11"/>
  <c r="Y785" i="11"/>
  <c r="X785" i="11"/>
  <c r="K785" i="11"/>
  <c r="P785" i="11"/>
  <c r="I785" i="11" s="1"/>
  <c r="O662" i="11"/>
  <c r="Y661" i="11"/>
  <c r="X661" i="11"/>
  <c r="K661" i="11"/>
  <c r="P661" i="11"/>
  <c r="I661" i="11" s="1"/>
  <c r="O539" i="11"/>
  <c r="Y538" i="11"/>
  <c r="X538" i="11"/>
  <c r="K538" i="11" s="1"/>
  <c r="O415" i="11"/>
  <c r="Y414" i="11"/>
  <c r="X414" i="11"/>
  <c r="K414" i="11" s="1"/>
  <c r="O45" i="11"/>
  <c r="P45" i="11" s="1"/>
  <c r="Y44" i="11"/>
  <c r="X44" i="11"/>
  <c r="O909" i="29"/>
  <c r="I40" i="11"/>
  <c r="K40" i="11"/>
  <c r="O909" i="30"/>
  <c r="Y908" i="30"/>
  <c r="X908" i="30"/>
  <c r="K908" i="30" s="1"/>
  <c r="P908" i="30"/>
  <c r="I908" i="30" s="1"/>
  <c r="Y784" i="30"/>
  <c r="O785" i="30"/>
  <c r="X784" i="30"/>
  <c r="K784" i="30" s="1"/>
  <c r="P784" i="30"/>
  <c r="I784" i="30" s="1"/>
  <c r="O661" i="30"/>
  <c r="X660" i="30"/>
  <c r="K660" i="30" s="1"/>
  <c r="Y660" i="30"/>
  <c r="P660" i="30"/>
  <c r="I660" i="30" s="1"/>
  <c r="X536" i="30"/>
  <c r="K536" i="30" s="1"/>
  <c r="P536" i="30"/>
  <c r="I536" i="30" s="1"/>
  <c r="O537" i="30"/>
  <c r="Y536" i="30"/>
  <c r="Y412" i="30"/>
  <c r="O413" i="30"/>
  <c r="P412" i="30"/>
  <c r="I412" i="30" s="1"/>
  <c r="X412" i="30"/>
  <c r="K412" i="30" s="1"/>
  <c r="O289" i="30"/>
  <c r="X288" i="30"/>
  <c r="K288" i="30" s="1"/>
  <c r="Y288" i="30"/>
  <c r="P288" i="30"/>
  <c r="I288" i="30" s="1"/>
  <c r="O165" i="30"/>
  <c r="X164" i="30"/>
  <c r="K164" i="30" s="1"/>
  <c r="Y164" i="30"/>
  <c r="P164" i="30"/>
  <c r="I164" i="30" s="1"/>
  <c r="O785" i="29"/>
  <c r="O661" i="29"/>
  <c r="O537" i="29"/>
  <c r="O413" i="29"/>
  <c r="O289" i="29"/>
  <c r="O910" i="34"/>
  <c r="X909" i="34"/>
  <c r="K909" i="34" s="1"/>
  <c r="Y909" i="34"/>
  <c r="P909" i="34"/>
  <c r="I909" i="34" s="1"/>
  <c r="Y784" i="34"/>
  <c r="O785" i="34"/>
  <c r="P784" i="34"/>
  <c r="I784" i="34" s="1"/>
  <c r="X784" i="34"/>
  <c r="K784" i="34" s="1"/>
  <c r="O661" i="34"/>
  <c r="X660" i="34"/>
  <c r="K660" i="34" s="1"/>
  <c r="Y660" i="34"/>
  <c r="P660" i="34"/>
  <c r="I660" i="34" s="1"/>
  <c r="Y539" i="34"/>
  <c r="O540" i="34"/>
  <c r="X539" i="34"/>
  <c r="K539" i="34" s="1"/>
  <c r="P539" i="34"/>
  <c r="I539" i="34" s="1"/>
  <c r="Y413" i="34"/>
  <c r="O414" i="34"/>
  <c r="X413" i="34"/>
  <c r="K413" i="34" s="1"/>
  <c r="P413" i="34"/>
  <c r="I413" i="34" s="1"/>
  <c r="O290" i="34"/>
  <c r="X289" i="34"/>
  <c r="K289" i="34" s="1"/>
  <c r="Y289" i="34"/>
  <c r="P289" i="34"/>
  <c r="I289" i="34" s="1"/>
  <c r="Y167" i="34"/>
  <c r="X167" i="34"/>
  <c r="K167" i="34" s="1"/>
  <c r="O168" i="34"/>
  <c r="P167" i="34"/>
  <c r="I167" i="34" s="1"/>
  <c r="X43" i="34"/>
  <c r="Y43" i="34"/>
  <c r="P43" i="34"/>
  <c r="I43" i="34" s="1"/>
  <c r="Y908" i="31"/>
  <c r="O909" i="31"/>
  <c r="X908" i="31"/>
  <c r="K908" i="31" s="1"/>
  <c r="P908" i="31"/>
  <c r="I908" i="31" s="1"/>
  <c r="Y786" i="31"/>
  <c r="O787" i="31"/>
  <c r="X786" i="31"/>
  <c r="K786" i="31" s="1"/>
  <c r="P786" i="31"/>
  <c r="I786" i="31" s="1"/>
  <c r="Y660" i="31"/>
  <c r="O661" i="31"/>
  <c r="X660" i="31"/>
  <c r="K660" i="31" s="1"/>
  <c r="P660" i="31"/>
  <c r="I660" i="31" s="1"/>
  <c r="X537" i="31"/>
  <c r="K537" i="31" s="1"/>
  <c r="Y537" i="31"/>
  <c r="O538" i="31"/>
  <c r="P537" i="31"/>
  <c r="I537" i="31" s="1"/>
  <c r="O412" i="31"/>
  <c r="X411" i="31"/>
  <c r="K411" i="31" s="1"/>
  <c r="Y411" i="31"/>
  <c r="P411" i="31"/>
  <c r="I411" i="31" s="1"/>
  <c r="O289" i="31"/>
  <c r="X288" i="31"/>
  <c r="K288" i="31" s="1"/>
  <c r="Y288" i="31"/>
  <c r="P288" i="31"/>
  <c r="I288" i="31" s="1"/>
  <c r="O166" i="31"/>
  <c r="P165" i="31"/>
  <c r="I165" i="31" s="1"/>
  <c r="X165" i="31"/>
  <c r="K165" i="31" s="1"/>
  <c r="Y165" i="31"/>
  <c r="X48" i="31"/>
  <c r="Y48" i="31"/>
  <c r="P48" i="31"/>
  <c r="I48" i="31" s="1"/>
  <c r="O49" i="31"/>
  <c r="E54" i="27"/>
  <c r="K54" i="27"/>
  <c r="O44" i="34" l="1"/>
  <c r="K43" i="34"/>
  <c r="J49" i="31"/>
  <c r="K166" i="31"/>
  <c r="K39" i="30"/>
  <c r="P39" i="30"/>
  <c r="I39" i="30" s="1"/>
  <c r="Y39" i="30"/>
  <c r="O40" i="30"/>
  <c r="X39" i="30"/>
  <c r="Y909" i="29"/>
  <c r="X909" i="29"/>
  <c r="K909" i="29"/>
  <c r="P909" i="29"/>
  <c r="I909" i="29" s="1"/>
  <c r="O168" i="29"/>
  <c r="Y167" i="29"/>
  <c r="X167" i="29"/>
  <c r="K167" i="29"/>
  <c r="P167" i="29"/>
  <c r="I167" i="29" s="1"/>
  <c r="Y289" i="29"/>
  <c r="X289" i="29"/>
  <c r="K289" i="29"/>
  <c r="P289" i="29"/>
  <c r="I289" i="29" s="1"/>
  <c r="O43" i="29"/>
  <c r="Y42" i="29"/>
  <c r="X42" i="29"/>
  <c r="K42" i="29"/>
  <c r="P42" i="29"/>
  <c r="I42" i="29" s="1"/>
  <c r="Y413" i="29"/>
  <c r="X413" i="29"/>
  <c r="K413" i="29" s="1"/>
  <c r="P413" i="29"/>
  <c r="I413" i="29" s="1"/>
  <c r="Y661" i="29"/>
  <c r="X661" i="29"/>
  <c r="K661" i="29"/>
  <c r="P661" i="29"/>
  <c r="I661" i="29" s="1"/>
  <c r="Y537" i="29"/>
  <c r="X537" i="29"/>
  <c r="K537" i="29"/>
  <c r="P537" i="29"/>
  <c r="I537" i="29" s="1"/>
  <c r="Y785" i="29"/>
  <c r="X785" i="29"/>
  <c r="K785" i="29"/>
  <c r="P785" i="29"/>
  <c r="I785" i="29" s="1"/>
  <c r="O44" i="24"/>
  <c r="Y43" i="24"/>
  <c r="X43" i="24"/>
  <c r="K43" i="24" s="1"/>
  <c r="P43" i="24"/>
  <c r="I43" i="24" s="1"/>
  <c r="O787" i="24"/>
  <c r="Y786" i="24"/>
  <c r="X786" i="24"/>
  <c r="K786" i="24" s="1"/>
  <c r="P786" i="24"/>
  <c r="I786" i="24" s="1"/>
  <c r="O911" i="24"/>
  <c r="X910" i="24"/>
  <c r="Y910" i="24"/>
  <c r="K910" i="24"/>
  <c r="P910" i="24"/>
  <c r="I910" i="24" s="1"/>
  <c r="O539" i="24"/>
  <c r="Y538" i="24"/>
  <c r="X538" i="24"/>
  <c r="K538" i="24" s="1"/>
  <c r="P538" i="24"/>
  <c r="I538" i="24" s="1"/>
  <c r="O663" i="24"/>
  <c r="Y662" i="24"/>
  <c r="X662" i="24"/>
  <c r="K662" i="24" s="1"/>
  <c r="P662" i="24"/>
  <c r="I662" i="24" s="1"/>
  <c r="O415" i="24"/>
  <c r="Y414" i="24"/>
  <c r="X414" i="24"/>
  <c r="K414" i="24"/>
  <c r="P414" i="24"/>
  <c r="I414" i="24" s="1"/>
  <c r="O291" i="24"/>
  <c r="Y290" i="24"/>
  <c r="X290" i="24"/>
  <c r="K290" i="24"/>
  <c r="P290" i="24"/>
  <c r="I290" i="24" s="1"/>
  <c r="O167" i="24"/>
  <c r="Y166" i="24"/>
  <c r="X166" i="24"/>
  <c r="K166" i="24"/>
  <c r="P166" i="24"/>
  <c r="I166" i="24" s="1"/>
  <c r="O911" i="11"/>
  <c r="Y910" i="11"/>
  <c r="X910" i="11"/>
  <c r="K910" i="11"/>
  <c r="P910" i="11"/>
  <c r="I910" i="11" s="1"/>
  <c r="O787" i="11"/>
  <c r="Y786" i="11"/>
  <c r="X786" i="11"/>
  <c r="K786" i="11"/>
  <c r="P786" i="11"/>
  <c r="I786" i="11" s="1"/>
  <c r="O663" i="11"/>
  <c r="Y662" i="11"/>
  <c r="X662" i="11"/>
  <c r="K662" i="11"/>
  <c r="P662" i="11"/>
  <c r="I662" i="11" s="1"/>
  <c r="O540" i="11"/>
  <c r="Y539" i="11"/>
  <c r="X539" i="11"/>
  <c r="K539" i="11" s="1"/>
  <c r="O416" i="11"/>
  <c r="Y415" i="11"/>
  <c r="X415" i="11"/>
  <c r="K415" i="11" s="1"/>
  <c r="O46" i="11"/>
  <c r="P46" i="11" s="1"/>
  <c r="Y45" i="11"/>
  <c r="X45" i="11"/>
  <c r="O910" i="29"/>
  <c r="I41" i="11"/>
  <c r="K41" i="11"/>
  <c r="Y909" i="30"/>
  <c r="P909" i="30"/>
  <c r="I909" i="30" s="1"/>
  <c r="O910" i="30"/>
  <c r="X909" i="30"/>
  <c r="K909" i="30" s="1"/>
  <c r="O786" i="30"/>
  <c r="X785" i="30"/>
  <c r="K785" i="30" s="1"/>
  <c r="Y785" i="30"/>
  <c r="P785" i="30"/>
  <c r="I785" i="30" s="1"/>
  <c r="Y661" i="30"/>
  <c r="O662" i="30"/>
  <c r="P661" i="30"/>
  <c r="I661" i="30" s="1"/>
  <c r="X661" i="30"/>
  <c r="K661" i="30" s="1"/>
  <c r="Y537" i="30"/>
  <c r="X537" i="30"/>
  <c r="K537" i="30" s="1"/>
  <c r="O538" i="30"/>
  <c r="P537" i="30"/>
  <c r="I537" i="30" s="1"/>
  <c r="Y413" i="30"/>
  <c r="O414" i="30"/>
  <c r="X413" i="30"/>
  <c r="K413" i="30" s="1"/>
  <c r="P413" i="30"/>
  <c r="I413" i="30" s="1"/>
  <c r="Y289" i="30"/>
  <c r="P289" i="30"/>
  <c r="I289" i="30" s="1"/>
  <c r="X289" i="30"/>
  <c r="K289" i="30" s="1"/>
  <c r="O290" i="30"/>
  <c r="O166" i="30"/>
  <c r="P165" i="30"/>
  <c r="I165" i="30" s="1"/>
  <c r="X165" i="30"/>
  <c r="K165" i="30" s="1"/>
  <c r="Y165" i="30"/>
  <c r="O786" i="29"/>
  <c r="O662" i="29"/>
  <c r="O538" i="29"/>
  <c r="O414" i="29"/>
  <c r="O290" i="29"/>
  <c r="Y910" i="34"/>
  <c r="X910" i="34"/>
  <c r="K910" i="34" s="1"/>
  <c r="O911" i="34"/>
  <c r="P910" i="34"/>
  <c r="I910" i="34" s="1"/>
  <c r="O786" i="34"/>
  <c r="X785" i="34"/>
  <c r="K785" i="34" s="1"/>
  <c r="Y785" i="34"/>
  <c r="P785" i="34"/>
  <c r="I785" i="34" s="1"/>
  <c r="Y661" i="34"/>
  <c r="X661" i="34"/>
  <c r="K661" i="34" s="1"/>
  <c r="O662" i="34"/>
  <c r="P661" i="34"/>
  <c r="I661" i="34" s="1"/>
  <c r="O541" i="34"/>
  <c r="X540" i="34"/>
  <c r="K540" i="34" s="1"/>
  <c r="Y540" i="34"/>
  <c r="P540" i="34"/>
  <c r="I540" i="34" s="1"/>
  <c r="O415" i="34"/>
  <c r="X414" i="34"/>
  <c r="K414" i="34" s="1"/>
  <c r="Y414" i="34"/>
  <c r="P414" i="34"/>
  <c r="I414" i="34" s="1"/>
  <c r="Y290" i="34"/>
  <c r="X290" i="34"/>
  <c r="K290" i="34" s="1"/>
  <c r="O291" i="34"/>
  <c r="P290" i="34"/>
  <c r="I290" i="34" s="1"/>
  <c r="O169" i="34"/>
  <c r="X168" i="34"/>
  <c r="K168" i="34" s="1"/>
  <c r="Y168" i="34"/>
  <c r="P168" i="34"/>
  <c r="I168" i="34" s="1"/>
  <c r="Y44" i="34"/>
  <c r="X44" i="34"/>
  <c r="P44" i="34"/>
  <c r="I44" i="34" s="1"/>
  <c r="O910" i="31"/>
  <c r="X909" i="31"/>
  <c r="K909" i="31" s="1"/>
  <c r="Y909" i="31"/>
  <c r="P909" i="31"/>
  <c r="I909" i="31" s="1"/>
  <c r="O788" i="31"/>
  <c r="X787" i="31"/>
  <c r="K787" i="31" s="1"/>
  <c r="Y787" i="31"/>
  <c r="P787" i="31"/>
  <c r="I787" i="31" s="1"/>
  <c r="Y661" i="31"/>
  <c r="P661" i="31"/>
  <c r="I661" i="31" s="1"/>
  <c r="O662" i="31"/>
  <c r="X661" i="31"/>
  <c r="K661" i="31" s="1"/>
  <c r="O539" i="31"/>
  <c r="X538" i="31"/>
  <c r="K538" i="31" s="1"/>
  <c r="Y538" i="31"/>
  <c r="P538" i="31"/>
  <c r="I538" i="31" s="1"/>
  <c r="Y412" i="31"/>
  <c r="O413" i="31"/>
  <c r="X412" i="31"/>
  <c r="K412" i="31" s="1"/>
  <c r="P412" i="31"/>
  <c r="I412" i="31" s="1"/>
  <c r="X289" i="31"/>
  <c r="K289" i="31" s="1"/>
  <c r="P289" i="31"/>
  <c r="I289" i="31" s="1"/>
  <c r="Y289" i="31"/>
  <c r="O290" i="31"/>
  <c r="Y166" i="31"/>
  <c r="O167" i="31"/>
  <c r="P166" i="31"/>
  <c r="I166" i="31" s="1"/>
  <c r="X166" i="31"/>
  <c r="Y49" i="31"/>
  <c r="K49" i="31" s="1"/>
  <c r="O50" i="31"/>
  <c r="X49" i="31"/>
  <c r="P49" i="31"/>
  <c r="I49" i="31" s="1"/>
  <c r="K55" i="27"/>
  <c r="E55" i="27"/>
  <c r="O45" i="34" l="1"/>
  <c r="K44" i="34"/>
  <c r="J50" i="31"/>
  <c r="K788" i="31"/>
  <c r="K40" i="30"/>
  <c r="X40" i="30"/>
  <c r="P40" i="30"/>
  <c r="I40" i="30" s="1"/>
  <c r="Y40" i="30"/>
  <c r="O41" i="30"/>
  <c r="K538" i="30"/>
  <c r="Y786" i="29"/>
  <c r="X786" i="29"/>
  <c r="K786" i="29"/>
  <c r="P786" i="29"/>
  <c r="I786" i="29" s="1"/>
  <c r="Y662" i="29"/>
  <c r="X662" i="29"/>
  <c r="K662" i="29"/>
  <c r="P662" i="29"/>
  <c r="I662" i="29" s="1"/>
  <c r="O44" i="29"/>
  <c r="Y43" i="29"/>
  <c r="X43" i="29"/>
  <c r="K43" i="29"/>
  <c r="P43" i="29"/>
  <c r="I43" i="29" s="1"/>
  <c r="X910" i="29"/>
  <c r="Y910" i="29"/>
  <c r="K910" i="29"/>
  <c r="P910" i="29"/>
  <c r="I910" i="29" s="1"/>
  <c r="Y290" i="29"/>
  <c r="X290" i="29"/>
  <c r="K290" i="29"/>
  <c r="P290" i="29"/>
  <c r="I290" i="29" s="1"/>
  <c r="O169" i="29"/>
  <c r="Y168" i="29"/>
  <c r="X168" i="29"/>
  <c r="K168" i="29"/>
  <c r="P168" i="29"/>
  <c r="I168" i="29" s="1"/>
  <c r="Y414" i="29"/>
  <c r="X414" i="29"/>
  <c r="K414" i="29"/>
  <c r="P414" i="29"/>
  <c r="I414" i="29" s="1"/>
  <c r="Y538" i="29"/>
  <c r="X538" i="29"/>
  <c r="K538" i="29"/>
  <c r="P538" i="29"/>
  <c r="I538" i="29" s="1"/>
  <c r="O540" i="24"/>
  <c r="X539" i="24"/>
  <c r="Y539" i="24"/>
  <c r="K539" i="24"/>
  <c r="P539" i="24"/>
  <c r="I539" i="24" s="1"/>
  <c r="O788" i="24"/>
  <c r="X787" i="24"/>
  <c r="K787" i="24" s="1"/>
  <c r="Y787" i="24"/>
  <c r="P787" i="24"/>
  <c r="I787" i="24" s="1"/>
  <c r="O292" i="24"/>
  <c r="Y291" i="24"/>
  <c r="X291" i="24"/>
  <c r="K291" i="24" s="1"/>
  <c r="P291" i="24"/>
  <c r="I291" i="24" s="1"/>
  <c r="O664" i="24"/>
  <c r="X663" i="24"/>
  <c r="Y663" i="24"/>
  <c r="K663" i="24"/>
  <c r="P663" i="24"/>
  <c r="I663" i="24" s="1"/>
  <c r="O168" i="24"/>
  <c r="Y167" i="24"/>
  <c r="X167" i="24"/>
  <c r="K167" i="24"/>
  <c r="P167" i="24"/>
  <c r="I167" i="24" s="1"/>
  <c r="O912" i="24"/>
  <c r="Y911" i="24"/>
  <c r="X911" i="24"/>
  <c r="K911" i="24" s="1"/>
  <c r="P911" i="24"/>
  <c r="I911" i="24" s="1"/>
  <c r="O416" i="24"/>
  <c r="Y415" i="24"/>
  <c r="X415" i="24"/>
  <c r="K415" i="24"/>
  <c r="P415" i="24"/>
  <c r="I415" i="24" s="1"/>
  <c r="O45" i="24"/>
  <c r="Y44" i="24"/>
  <c r="X44" i="24"/>
  <c r="K44" i="24" s="1"/>
  <c r="P44" i="24"/>
  <c r="I44" i="24" s="1"/>
  <c r="O912" i="11"/>
  <c r="K911" i="11"/>
  <c r="Y911" i="11"/>
  <c r="X911" i="11"/>
  <c r="P911" i="11"/>
  <c r="I911" i="11" s="1"/>
  <c r="O788" i="11"/>
  <c r="K787" i="11"/>
  <c r="Y787" i="11"/>
  <c r="X787" i="11"/>
  <c r="P787" i="11"/>
  <c r="I787" i="11" s="1"/>
  <c r="O664" i="11"/>
  <c r="Y663" i="11"/>
  <c r="X663" i="11"/>
  <c r="K663" i="11" s="1"/>
  <c r="P663" i="11"/>
  <c r="I663" i="11" s="1"/>
  <c r="O541" i="11"/>
  <c r="Y540" i="11"/>
  <c r="X540" i="11"/>
  <c r="K540" i="11" s="1"/>
  <c r="O417" i="11"/>
  <c r="Y416" i="11"/>
  <c r="X416" i="11"/>
  <c r="K416" i="11" s="1"/>
  <c r="O47" i="11"/>
  <c r="P47" i="11" s="1"/>
  <c r="Y46" i="11"/>
  <c r="X46" i="11"/>
  <c r="O911" i="29"/>
  <c r="I42" i="11"/>
  <c r="K42" i="11"/>
  <c r="O911" i="30"/>
  <c r="Y910" i="30"/>
  <c r="X910" i="30"/>
  <c r="K910" i="30" s="1"/>
  <c r="P910" i="30"/>
  <c r="I910" i="30" s="1"/>
  <c r="Y786" i="30"/>
  <c r="X786" i="30"/>
  <c r="K786" i="30" s="1"/>
  <c r="P786" i="30"/>
  <c r="I786" i="30" s="1"/>
  <c r="O787" i="30"/>
  <c r="Y662" i="30"/>
  <c r="O663" i="30"/>
  <c r="X662" i="30"/>
  <c r="K662" i="30" s="1"/>
  <c r="P662" i="30"/>
  <c r="I662" i="30" s="1"/>
  <c r="O539" i="30"/>
  <c r="X538" i="30"/>
  <c r="Y538" i="30"/>
  <c r="P538" i="30"/>
  <c r="I538" i="30" s="1"/>
  <c r="O415" i="30"/>
  <c r="X414" i="30"/>
  <c r="K414" i="30" s="1"/>
  <c r="P414" i="30"/>
  <c r="I414" i="30" s="1"/>
  <c r="Y414" i="30"/>
  <c r="Y290" i="30"/>
  <c r="O291" i="30"/>
  <c r="X290" i="30"/>
  <c r="K290" i="30" s="1"/>
  <c r="P290" i="30"/>
  <c r="I290" i="30" s="1"/>
  <c r="O167" i="30"/>
  <c r="Y166" i="30"/>
  <c r="X166" i="30"/>
  <c r="K166" i="30" s="1"/>
  <c r="P166" i="30"/>
  <c r="I166" i="30" s="1"/>
  <c r="O787" i="29"/>
  <c r="O663" i="29"/>
  <c r="O539" i="29"/>
  <c r="O415" i="29"/>
  <c r="O291" i="29"/>
  <c r="O912" i="34"/>
  <c r="X911" i="34"/>
  <c r="K911" i="34" s="1"/>
  <c r="Y911" i="34"/>
  <c r="P911" i="34"/>
  <c r="I911" i="34" s="1"/>
  <c r="O787" i="34"/>
  <c r="Y786" i="34"/>
  <c r="X786" i="34"/>
  <c r="K786" i="34" s="1"/>
  <c r="P786" i="34"/>
  <c r="I786" i="34" s="1"/>
  <c r="O663" i="34"/>
  <c r="X662" i="34"/>
  <c r="K662" i="34" s="1"/>
  <c r="Y662" i="34"/>
  <c r="P662" i="34"/>
  <c r="I662" i="34" s="1"/>
  <c r="Y541" i="34"/>
  <c r="X541" i="34"/>
  <c r="K541" i="34" s="1"/>
  <c r="O542" i="34"/>
  <c r="P541" i="34"/>
  <c r="I541" i="34" s="1"/>
  <c r="Y415" i="34"/>
  <c r="X415" i="34"/>
  <c r="K415" i="34" s="1"/>
  <c r="O416" i="34"/>
  <c r="P415" i="34"/>
  <c r="I415" i="34" s="1"/>
  <c r="O292" i="34"/>
  <c r="X291" i="34"/>
  <c r="K291" i="34" s="1"/>
  <c r="Y291" i="34"/>
  <c r="P291" i="34"/>
  <c r="I291" i="34" s="1"/>
  <c r="Y169" i="34"/>
  <c r="X169" i="34"/>
  <c r="K169" i="34" s="1"/>
  <c r="O170" i="34"/>
  <c r="P169" i="34"/>
  <c r="I169" i="34" s="1"/>
  <c r="X45" i="34"/>
  <c r="Y45" i="34"/>
  <c r="P45" i="34"/>
  <c r="I45" i="34" s="1"/>
  <c r="O911" i="31"/>
  <c r="X910" i="31"/>
  <c r="K910" i="31" s="1"/>
  <c r="Y910" i="31"/>
  <c r="P910" i="31"/>
  <c r="I910" i="31" s="1"/>
  <c r="O789" i="31"/>
  <c r="Y788" i="31"/>
  <c r="X788" i="31"/>
  <c r="P788" i="31"/>
  <c r="I788" i="31" s="1"/>
  <c r="O663" i="31"/>
  <c r="X662" i="31"/>
  <c r="K662" i="31" s="1"/>
  <c r="P662" i="31"/>
  <c r="I662" i="31" s="1"/>
  <c r="Y662" i="31"/>
  <c r="Y539" i="31"/>
  <c r="X539" i="31"/>
  <c r="K539" i="31" s="1"/>
  <c r="O540" i="31"/>
  <c r="P539" i="31"/>
  <c r="I539" i="31" s="1"/>
  <c r="O414" i="31"/>
  <c r="X413" i="31"/>
  <c r="K413" i="31" s="1"/>
  <c r="Y413" i="31"/>
  <c r="P413" i="31"/>
  <c r="I413" i="31" s="1"/>
  <c r="Y290" i="31"/>
  <c r="X290" i="31"/>
  <c r="K290" i="31" s="1"/>
  <c r="P290" i="31"/>
  <c r="I290" i="31" s="1"/>
  <c r="O291" i="31"/>
  <c r="O168" i="31"/>
  <c r="Y167" i="31"/>
  <c r="X167" i="31"/>
  <c r="K167" i="31" s="1"/>
  <c r="P167" i="31"/>
  <c r="I167" i="31" s="1"/>
  <c r="O51" i="31"/>
  <c r="X50" i="31"/>
  <c r="Y50" i="31"/>
  <c r="K50" i="31" s="1"/>
  <c r="P50" i="31"/>
  <c r="I50" i="31" s="1"/>
  <c r="E56" i="27"/>
  <c r="K56" i="27"/>
  <c r="O46" i="34" l="1"/>
  <c r="K45" i="34"/>
  <c r="K789" i="31"/>
  <c r="K414" i="31"/>
  <c r="J51" i="31"/>
  <c r="O42" i="30"/>
  <c r="X41" i="30"/>
  <c r="K41" i="30" s="1"/>
  <c r="Y41" i="30"/>
  <c r="P41" i="30"/>
  <c r="I41" i="30" s="1"/>
  <c r="Y787" i="29"/>
  <c r="X787" i="29"/>
  <c r="K787" i="29"/>
  <c r="P787" i="29"/>
  <c r="I787" i="29" s="1"/>
  <c r="Y911" i="29"/>
  <c r="X911" i="29"/>
  <c r="K911" i="29"/>
  <c r="P911" i="29"/>
  <c r="I911" i="29" s="1"/>
  <c r="O170" i="29"/>
  <c r="Y169" i="29"/>
  <c r="X169" i="29"/>
  <c r="K169" i="29"/>
  <c r="P169" i="29"/>
  <c r="I169" i="29" s="1"/>
  <c r="Y663" i="29"/>
  <c r="X663" i="29"/>
  <c r="K663" i="29"/>
  <c r="P663" i="29"/>
  <c r="I663" i="29" s="1"/>
  <c r="Y291" i="29"/>
  <c r="X291" i="29"/>
  <c r="K291" i="29"/>
  <c r="P291" i="29"/>
  <c r="I291" i="29" s="1"/>
  <c r="Y415" i="29"/>
  <c r="X415" i="29"/>
  <c r="K415" i="29"/>
  <c r="P415" i="29"/>
  <c r="I415" i="29" s="1"/>
  <c r="Y539" i="29"/>
  <c r="X539" i="29"/>
  <c r="K539" i="29"/>
  <c r="P539" i="29"/>
  <c r="I539" i="29" s="1"/>
  <c r="O45" i="29"/>
  <c r="Y44" i="29"/>
  <c r="X44" i="29"/>
  <c r="K44" i="29"/>
  <c r="P44" i="29"/>
  <c r="I44" i="29" s="1"/>
  <c r="O665" i="24"/>
  <c r="Y664" i="24"/>
  <c r="X664" i="24"/>
  <c r="K664" i="24"/>
  <c r="P664" i="24"/>
  <c r="I664" i="24" s="1"/>
  <c r="O417" i="24"/>
  <c r="Y416" i="24"/>
  <c r="X416" i="24"/>
  <c r="K416" i="24" s="1"/>
  <c r="P416" i="24"/>
  <c r="I416" i="24" s="1"/>
  <c r="O789" i="24"/>
  <c r="Y788" i="24"/>
  <c r="X788" i="24"/>
  <c r="K788" i="24" s="1"/>
  <c r="P788" i="24"/>
  <c r="I788" i="24" s="1"/>
  <c r="O169" i="24"/>
  <c r="Y168" i="24"/>
  <c r="X168" i="24"/>
  <c r="K168" i="24" s="1"/>
  <c r="P168" i="24"/>
  <c r="I168" i="24" s="1"/>
  <c r="O46" i="24"/>
  <c r="X45" i="24"/>
  <c r="Y45" i="24"/>
  <c r="K45" i="24"/>
  <c r="P45" i="24"/>
  <c r="I45" i="24" s="1"/>
  <c r="O293" i="24"/>
  <c r="Y292" i="24"/>
  <c r="X292" i="24"/>
  <c r="K292" i="24" s="1"/>
  <c r="P292" i="24"/>
  <c r="I292" i="24" s="1"/>
  <c r="O913" i="24"/>
  <c r="Y912" i="24"/>
  <c r="X912" i="24"/>
  <c r="K912" i="24"/>
  <c r="P912" i="24"/>
  <c r="I912" i="24" s="1"/>
  <c r="O541" i="24"/>
  <c r="Y540" i="24"/>
  <c r="X540" i="24"/>
  <c r="K540" i="24"/>
  <c r="P540" i="24"/>
  <c r="I540" i="24" s="1"/>
  <c r="O913" i="11"/>
  <c r="Y912" i="11"/>
  <c r="X912" i="11"/>
  <c r="K912" i="11" s="1"/>
  <c r="P912" i="11"/>
  <c r="I912" i="11" s="1"/>
  <c r="O789" i="11"/>
  <c r="Y788" i="11"/>
  <c r="X788" i="11"/>
  <c r="K788" i="11"/>
  <c r="P788" i="11"/>
  <c r="I788" i="11" s="1"/>
  <c r="O665" i="11"/>
  <c r="Y664" i="11"/>
  <c r="X664" i="11"/>
  <c r="K664" i="11" s="1"/>
  <c r="P664" i="11"/>
  <c r="I664" i="11" s="1"/>
  <c r="O542" i="11"/>
  <c r="X541" i="11"/>
  <c r="K541" i="11" s="1"/>
  <c r="Y541" i="11"/>
  <c r="O418" i="11"/>
  <c r="X417" i="11"/>
  <c r="K417" i="11" s="1"/>
  <c r="Y417" i="11"/>
  <c r="O48" i="11"/>
  <c r="P48" i="11" s="1"/>
  <c r="Y47" i="11"/>
  <c r="X47" i="11"/>
  <c r="O912" i="29"/>
  <c r="I43" i="11"/>
  <c r="K43" i="11"/>
  <c r="Y911" i="30"/>
  <c r="X911" i="30"/>
  <c r="K911" i="30" s="1"/>
  <c r="O912" i="30"/>
  <c r="P911" i="30"/>
  <c r="I911" i="30" s="1"/>
  <c r="X787" i="30"/>
  <c r="K787" i="30" s="1"/>
  <c r="O788" i="30"/>
  <c r="P787" i="30"/>
  <c r="I787" i="30" s="1"/>
  <c r="Y787" i="30"/>
  <c r="Y663" i="30"/>
  <c r="X663" i="30"/>
  <c r="K663" i="30" s="1"/>
  <c r="O664" i="30"/>
  <c r="P663" i="30"/>
  <c r="I663" i="30" s="1"/>
  <c r="X539" i="30"/>
  <c r="K539" i="30" s="1"/>
  <c r="Y539" i="30"/>
  <c r="O540" i="30"/>
  <c r="P539" i="30"/>
  <c r="I539" i="30" s="1"/>
  <c r="X415" i="30"/>
  <c r="K415" i="30" s="1"/>
  <c r="P415" i="30"/>
  <c r="I415" i="30" s="1"/>
  <c r="Y415" i="30"/>
  <c r="O416" i="30"/>
  <c r="O292" i="30"/>
  <c r="X291" i="30"/>
  <c r="K291" i="30" s="1"/>
  <c r="Y291" i="30"/>
  <c r="P291" i="30"/>
  <c r="I291" i="30" s="1"/>
  <c r="Y167" i="30"/>
  <c r="O168" i="30"/>
  <c r="X167" i="30"/>
  <c r="K167" i="30" s="1"/>
  <c r="P167" i="30"/>
  <c r="I167" i="30" s="1"/>
  <c r="O788" i="29"/>
  <c r="O664" i="29"/>
  <c r="O540" i="29"/>
  <c r="O416" i="29"/>
  <c r="O292" i="29"/>
  <c r="Y912" i="34"/>
  <c r="X912" i="34"/>
  <c r="K912" i="34" s="1"/>
  <c r="O913" i="34"/>
  <c r="P912" i="34"/>
  <c r="I912" i="34" s="1"/>
  <c r="Y787" i="34"/>
  <c r="O788" i="34"/>
  <c r="P787" i="34"/>
  <c r="I787" i="34" s="1"/>
  <c r="X787" i="34"/>
  <c r="K787" i="34" s="1"/>
  <c r="Y663" i="34"/>
  <c r="O664" i="34"/>
  <c r="X663" i="34"/>
  <c r="K663" i="34" s="1"/>
  <c r="P663" i="34"/>
  <c r="I663" i="34" s="1"/>
  <c r="O543" i="34"/>
  <c r="X542" i="34"/>
  <c r="K542" i="34" s="1"/>
  <c r="Y542" i="34"/>
  <c r="P542" i="34"/>
  <c r="I542" i="34" s="1"/>
  <c r="O417" i="34"/>
  <c r="X416" i="34"/>
  <c r="K416" i="34" s="1"/>
  <c r="Y416" i="34"/>
  <c r="P416" i="34"/>
  <c r="I416" i="34" s="1"/>
  <c r="Y292" i="34"/>
  <c r="X292" i="34"/>
  <c r="K292" i="34" s="1"/>
  <c r="O293" i="34"/>
  <c r="P292" i="34"/>
  <c r="I292" i="34" s="1"/>
  <c r="O171" i="34"/>
  <c r="X170" i="34"/>
  <c r="K170" i="34" s="1"/>
  <c r="Y170" i="34"/>
  <c r="P170" i="34"/>
  <c r="I170" i="34" s="1"/>
  <c r="Y46" i="34"/>
  <c r="X46" i="34"/>
  <c r="P46" i="34"/>
  <c r="I46" i="34" s="1"/>
  <c r="Y911" i="31"/>
  <c r="O912" i="31"/>
  <c r="X911" i="31"/>
  <c r="K911" i="31" s="1"/>
  <c r="P911" i="31"/>
  <c r="I911" i="31" s="1"/>
  <c r="O790" i="31"/>
  <c r="Y789" i="31"/>
  <c r="X789" i="31"/>
  <c r="P789" i="31"/>
  <c r="I789" i="31" s="1"/>
  <c r="Y663" i="31"/>
  <c r="O664" i="31"/>
  <c r="X663" i="31"/>
  <c r="K663" i="31" s="1"/>
  <c r="P663" i="31"/>
  <c r="I663" i="31" s="1"/>
  <c r="O541" i="31"/>
  <c r="X540" i="31"/>
  <c r="K540" i="31" s="1"/>
  <c r="Y540" i="31"/>
  <c r="P540" i="31"/>
  <c r="I540" i="31" s="1"/>
  <c r="Y414" i="31"/>
  <c r="X414" i="31"/>
  <c r="O415" i="31"/>
  <c r="P414" i="31"/>
  <c r="I414" i="31" s="1"/>
  <c r="Y291" i="31"/>
  <c r="O292" i="31"/>
  <c r="P291" i="31"/>
  <c r="I291" i="31" s="1"/>
  <c r="X291" i="31"/>
  <c r="K291" i="31" s="1"/>
  <c r="Y168" i="31"/>
  <c r="O169" i="31"/>
  <c r="X168" i="31"/>
  <c r="K168" i="31" s="1"/>
  <c r="P168" i="31"/>
  <c r="I168" i="31" s="1"/>
  <c r="Y51" i="31"/>
  <c r="K51" i="31" s="1"/>
  <c r="X51" i="31"/>
  <c r="O52" i="31"/>
  <c r="P51" i="31"/>
  <c r="I51" i="31" s="1"/>
  <c r="K57" i="27"/>
  <c r="E57" i="27"/>
  <c r="O47" i="34" l="1"/>
  <c r="K46" i="34"/>
  <c r="J52" i="31"/>
  <c r="K292" i="31"/>
  <c r="K42" i="30"/>
  <c r="Y42" i="30"/>
  <c r="X42" i="30"/>
  <c r="P42" i="30"/>
  <c r="I42" i="30" s="1"/>
  <c r="O43" i="30"/>
  <c r="X664" i="29"/>
  <c r="Y664" i="29"/>
  <c r="K664" i="29"/>
  <c r="P664" i="29"/>
  <c r="I664" i="29" s="1"/>
  <c r="X788" i="29"/>
  <c r="Y788" i="29"/>
  <c r="K788" i="29"/>
  <c r="P788" i="29"/>
  <c r="I788" i="29" s="1"/>
  <c r="Y540" i="29"/>
  <c r="X540" i="29"/>
  <c r="K540" i="29" s="1"/>
  <c r="P540" i="29"/>
  <c r="I540" i="29" s="1"/>
  <c r="O46" i="29"/>
  <c r="Y45" i="29"/>
  <c r="X45" i="29"/>
  <c r="K45" i="29"/>
  <c r="P45" i="29"/>
  <c r="I45" i="29" s="1"/>
  <c r="Y912" i="29"/>
  <c r="X912" i="29"/>
  <c r="K912" i="29"/>
  <c r="P912" i="29"/>
  <c r="I912" i="29" s="1"/>
  <c r="Y292" i="29"/>
  <c r="X292" i="29"/>
  <c r="K292" i="29"/>
  <c r="P292" i="29"/>
  <c r="I292" i="29" s="1"/>
  <c r="Y416" i="29"/>
  <c r="X416" i="29"/>
  <c r="K416" i="29"/>
  <c r="P416" i="29"/>
  <c r="I416" i="29" s="1"/>
  <c r="O171" i="29"/>
  <c r="Y170" i="29"/>
  <c r="X170" i="29"/>
  <c r="K170" i="29"/>
  <c r="P170" i="29"/>
  <c r="I170" i="29" s="1"/>
  <c r="O170" i="24"/>
  <c r="X169" i="24"/>
  <c r="Y169" i="24"/>
  <c r="K169" i="24"/>
  <c r="P169" i="24"/>
  <c r="I169" i="24" s="1"/>
  <c r="O914" i="24"/>
  <c r="Y913" i="24"/>
  <c r="X913" i="24"/>
  <c r="K913" i="24" s="1"/>
  <c r="P913" i="24"/>
  <c r="I913" i="24" s="1"/>
  <c r="O418" i="24"/>
  <c r="X417" i="24"/>
  <c r="Y417" i="24"/>
  <c r="K417" i="24"/>
  <c r="P417" i="24"/>
  <c r="I417" i="24" s="1"/>
  <c r="O47" i="24"/>
  <c r="Y46" i="24"/>
  <c r="X46" i="24"/>
  <c r="K46" i="24"/>
  <c r="P46" i="24"/>
  <c r="I46" i="24" s="1"/>
  <c r="O790" i="24"/>
  <c r="Y789" i="24"/>
  <c r="X789" i="24"/>
  <c r="K789" i="24" s="1"/>
  <c r="P789" i="24"/>
  <c r="I789" i="24" s="1"/>
  <c r="O294" i="24"/>
  <c r="X293" i="24"/>
  <c r="Y293" i="24"/>
  <c r="K293" i="24"/>
  <c r="P293" i="24"/>
  <c r="I293" i="24" s="1"/>
  <c r="O542" i="24"/>
  <c r="Y541" i="24"/>
  <c r="X541" i="24"/>
  <c r="P541" i="24"/>
  <c r="I541" i="24" s="1"/>
  <c r="K541" i="24"/>
  <c r="O666" i="24"/>
  <c r="Y665" i="24"/>
  <c r="X665" i="24"/>
  <c r="K665" i="24"/>
  <c r="P665" i="24"/>
  <c r="I665" i="24" s="1"/>
  <c r="O914" i="11"/>
  <c r="Y913" i="11"/>
  <c r="X913" i="11"/>
  <c r="K913" i="11"/>
  <c r="P913" i="11"/>
  <c r="I913" i="11" s="1"/>
  <c r="O790" i="11"/>
  <c r="Y789" i="11"/>
  <c r="X789" i="11"/>
  <c r="K789" i="11" s="1"/>
  <c r="P789" i="11"/>
  <c r="I789" i="11" s="1"/>
  <c r="O666" i="11"/>
  <c r="Y665" i="11"/>
  <c r="X665" i="11"/>
  <c r="K665" i="11" s="1"/>
  <c r="P665" i="11"/>
  <c r="I665" i="11" s="1"/>
  <c r="O543" i="11"/>
  <c r="Y542" i="11"/>
  <c r="X542" i="11"/>
  <c r="K542" i="11" s="1"/>
  <c r="O419" i="11"/>
  <c r="Y418" i="11"/>
  <c r="X418" i="11"/>
  <c r="K418" i="11" s="1"/>
  <c r="O49" i="11"/>
  <c r="Y48" i="11"/>
  <c r="X48" i="11"/>
  <c r="O913" i="29"/>
  <c r="I44" i="11"/>
  <c r="K44" i="11"/>
  <c r="O913" i="30"/>
  <c r="X912" i="30"/>
  <c r="K912" i="30" s="1"/>
  <c r="Y912" i="30"/>
  <c r="P912" i="30"/>
  <c r="I912" i="30" s="1"/>
  <c r="Y788" i="30"/>
  <c r="X788" i="30"/>
  <c r="K788" i="30" s="1"/>
  <c r="O789" i="30"/>
  <c r="P788" i="30"/>
  <c r="I788" i="30" s="1"/>
  <c r="O665" i="30"/>
  <c r="P664" i="30"/>
  <c r="I664" i="30" s="1"/>
  <c r="X664" i="30"/>
  <c r="K664" i="30" s="1"/>
  <c r="Y664" i="30"/>
  <c r="Y540" i="30"/>
  <c r="P540" i="30"/>
  <c r="I540" i="30" s="1"/>
  <c r="X540" i="30"/>
  <c r="K540" i="30" s="1"/>
  <c r="O541" i="30"/>
  <c r="Y416" i="30"/>
  <c r="P416" i="30"/>
  <c r="I416" i="30" s="1"/>
  <c r="X416" i="30"/>
  <c r="K416" i="30" s="1"/>
  <c r="O417" i="30"/>
  <c r="Y292" i="30"/>
  <c r="O293" i="30"/>
  <c r="X292" i="30"/>
  <c r="K292" i="30" s="1"/>
  <c r="P292" i="30"/>
  <c r="I292" i="30" s="1"/>
  <c r="O169" i="30"/>
  <c r="X168" i="30"/>
  <c r="K168" i="30" s="1"/>
  <c r="P168" i="30"/>
  <c r="I168" i="30" s="1"/>
  <c r="Y168" i="30"/>
  <c r="O789" i="29"/>
  <c r="O665" i="29"/>
  <c r="O541" i="29"/>
  <c r="O417" i="29"/>
  <c r="O293" i="29"/>
  <c r="O914" i="34"/>
  <c r="X913" i="34"/>
  <c r="K913" i="34" s="1"/>
  <c r="Y913" i="34"/>
  <c r="P913" i="34"/>
  <c r="I913" i="34" s="1"/>
  <c r="Y788" i="34"/>
  <c r="O789" i="34"/>
  <c r="P788" i="34"/>
  <c r="I788" i="34" s="1"/>
  <c r="X788" i="34"/>
  <c r="K788" i="34" s="1"/>
  <c r="O665" i="34"/>
  <c r="X664" i="34"/>
  <c r="K664" i="34" s="1"/>
  <c r="Y664" i="34"/>
  <c r="P664" i="34"/>
  <c r="I664" i="34" s="1"/>
  <c r="Y543" i="34"/>
  <c r="X543" i="34"/>
  <c r="K543" i="34" s="1"/>
  <c r="O544" i="34"/>
  <c r="P543" i="34"/>
  <c r="I543" i="34" s="1"/>
  <c r="Y417" i="34"/>
  <c r="X417" i="34"/>
  <c r="K417" i="34" s="1"/>
  <c r="O418" i="34"/>
  <c r="P417" i="34"/>
  <c r="I417" i="34" s="1"/>
  <c r="O294" i="34"/>
  <c r="X293" i="34"/>
  <c r="K293" i="34" s="1"/>
  <c r="Y293" i="34"/>
  <c r="P293" i="34"/>
  <c r="I293" i="34" s="1"/>
  <c r="Y171" i="34"/>
  <c r="O172" i="34"/>
  <c r="X171" i="34"/>
  <c r="K171" i="34" s="1"/>
  <c r="P171" i="34"/>
  <c r="I171" i="34" s="1"/>
  <c r="X47" i="34"/>
  <c r="Y47" i="34"/>
  <c r="P47" i="34"/>
  <c r="I47" i="34" s="1"/>
  <c r="Y912" i="31"/>
  <c r="O913" i="31"/>
  <c r="X912" i="31"/>
  <c r="K912" i="31" s="1"/>
  <c r="P912" i="31"/>
  <c r="I912" i="31" s="1"/>
  <c r="Y790" i="31"/>
  <c r="X790" i="31"/>
  <c r="K790" i="31" s="1"/>
  <c r="O791" i="31"/>
  <c r="P790" i="31"/>
  <c r="I790" i="31" s="1"/>
  <c r="Y664" i="31"/>
  <c r="P664" i="31"/>
  <c r="I664" i="31" s="1"/>
  <c r="O665" i="31"/>
  <c r="X664" i="31"/>
  <c r="K664" i="31" s="1"/>
  <c r="Y541" i="31"/>
  <c r="O542" i="31"/>
  <c r="X541" i="31"/>
  <c r="K541" i="31" s="1"/>
  <c r="P541" i="31"/>
  <c r="I541" i="31" s="1"/>
  <c r="O416" i="31"/>
  <c r="X415" i="31"/>
  <c r="K415" i="31" s="1"/>
  <c r="Y415" i="31"/>
  <c r="P415" i="31"/>
  <c r="I415" i="31" s="1"/>
  <c r="O293" i="31"/>
  <c r="X292" i="31"/>
  <c r="Y292" i="31"/>
  <c r="P292" i="31"/>
  <c r="I292" i="31" s="1"/>
  <c r="O170" i="31"/>
  <c r="Y169" i="31"/>
  <c r="P169" i="31"/>
  <c r="I169" i="31" s="1"/>
  <c r="X169" i="31"/>
  <c r="K169" i="31" s="1"/>
  <c r="O53" i="31"/>
  <c r="X52" i="31"/>
  <c r="Y52" i="31"/>
  <c r="K52" i="31" s="1"/>
  <c r="P52" i="31"/>
  <c r="I52" i="31" s="1"/>
  <c r="K58" i="27"/>
  <c r="E58" i="27"/>
  <c r="O48" i="34" l="1"/>
  <c r="K47" i="34"/>
  <c r="J53" i="31"/>
  <c r="K416" i="31"/>
  <c r="K43" i="30"/>
  <c r="O44" i="30"/>
  <c r="X43" i="30"/>
  <c r="P43" i="30"/>
  <c r="I43" i="30" s="1"/>
  <c r="Y43" i="30"/>
  <c r="O172" i="29"/>
  <c r="Y171" i="29"/>
  <c r="X171" i="29"/>
  <c r="K171" i="29" s="1"/>
  <c r="P171" i="29"/>
  <c r="I171" i="29" s="1"/>
  <c r="Y417" i="29"/>
  <c r="X417" i="29"/>
  <c r="K417" i="29" s="1"/>
  <c r="P417" i="29"/>
  <c r="I417" i="29" s="1"/>
  <c r="O47" i="29"/>
  <c r="Y46" i="29"/>
  <c r="X46" i="29"/>
  <c r="K46" i="29"/>
  <c r="P46" i="29"/>
  <c r="I46" i="29" s="1"/>
  <c r="Y913" i="29"/>
  <c r="X913" i="29"/>
  <c r="K913" i="29"/>
  <c r="P913" i="29"/>
  <c r="I913" i="29" s="1"/>
  <c r="Y293" i="29"/>
  <c r="X293" i="29"/>
  <c r="K293" i="29"/>
  <c r="P293" i="29"/>
  <c r="I293" i="29" s="1"/>
  <c r="Y541" i="29"/>
  <c r="X541" i="29"/>
  <c r="K541" i="29"/>
  <c r="P541" i="29"/>
  <c r="I541" i="29" s="1"/>
  <c r="Y665" i="29"/>
  <c r="X665" i="29"/>
  <c r="K665" i="29"/>
  <c r="P665" i="29"/>
  <c r="I665" i="29" s="1"/>
  <c r="Y789" i="29"/>
  <c r="X789" i="29"/>
  <c r="K789" i="29"/>
  <c r="P789" i="29"/>
  <c r="I789" i="29" s="1"/>
  <c r="O48" i="24"/>
  <c r="Y47" i="24"/>
  <c r="X47" i="24"/>
  <c r="K47" i="24"/>
  <c r="P47" i="24"/>
  <c r="I47" i="24" s="1"/>
  <c r="O543" i="24"/>
  <c r="Y542" i="24"/>
  <c r="X542" i="24"/>
  <c r="K542" i="24" s="1"/>
  <c r="P542" i="24"/>
  <c r="I542" i="24" s="1"/>
  <c r="O915" i="24"/>
  <c r="X914" i="24"/>
  <c r="Y914" i="24"/>
  <c r="K914" i="24"/>
  <c r="P914" i="24"/>
  <c r="I914" i="24" s="1"/>
  <c r="O791" i="24"/>
  <c r="Y790" i="24"/>
  <c r="X790" i="24"/>
  <c r="K790" i="24" s="1"/>
  <c r="P790" i="24"/>
  <c r="I790" i="24" s="1"/>
  <c r="O667" i="24"/>
  <c r="Y666" i="24"/>
  <c r="X666" i="24"/>
  <c r="K666" i="24" s="1"/>
  <c r="P666" i="24"/>
  <c r="I666" i="24" s="1"/>
  <c r="O419" i="24"/>
  <c r="Y418" i="24"/>
  <c r="X418" i="24"/>
  <c r="K418" i="24"/>
  <c r="P418" i="24"/>
  <c r="I418" i="24" s="1"/>
  <c r="O295" i="24"/>
  <c r="Y294" i="24"/>
  <c r="X294" i="24"/>
  <c r="P294" i="24"/>
  <c r="I294" i="24" s="1"/>
  <c r="K294" i="24"/>
  <c r="O171" i="24"/>
  <c r="Y170" i="24"/>
  <c r="X170" i="24"/>
  <c r="K170" i="24"/>
  <c r="P170" i="24"/>
  <c r="I170" i="24" s="1"/>
  <c r="O915" i="11"/>
  <c r="Y914" i="11"/>
  <c r="X914" i="11"/>
  <c r="K914" i="11"/>
  <c r="P914" i="11"/>
  <c r="I914" i="11" s="1"/>
  <c r="O791" i="11"/>
  <c r="Y790" i="11"/>
  <c r="X790" i="11"/>
  <c r="K790" i="11"/>
  <c r="P790" i="11"/>
  <c r="I790" i="11" s="1"/>
  <c r="O667" i="11"/>
  <c r="Y666" i="11"/>
  <c r="X666" i="11"/>
  <c r="K666" i="11"/>
  <c r="P666" i="11"/>
  <c r="I666" i="11" s="1"/>
  <c r="O544" i="11"/>
  <c r="Y543" i="11"/>
  <c r="X543" i="11"/>
  <c r="K543" i="11" s="1"/>
  <c r="O420" i="11"/>
  <c r="Y419" i="11"/>
  <c r="X419" i="11"/>
  <c r="K419" i="11" s="1"/>
  <c r="P49" i="11"/>
  <c r="J49" i="11"/>
  <c r="O50" i="11"/>
  <c r="Y49" i="11"/>
  <c r="X49" i="11"/>
  <c r="O914" i="29"/>
  <c r="I45" i="11"/>
  <c r="K45" i="11"/>
  <c r="X913" i="30"/>
  <c r="K913" i="30" s="1"/>
  <c r="P913" i="30"/>
  <c r="I913" i="30" s="1"/>
  <c r="O914" i="30"/>
  <c r="Y913" i="30"/>
  <c r="O790" i="30"/>
  <c r="X789" i="30"/>
  <c r="K789" i="30" s="1"/>
  <c r="Y789" i="30"/>
  <c r="P789" i="30"/>
  <c r="I789" i="30" s="1"/>
  <c r="O666" i="30"/>
  <c r="Y665" i="30"/>
  <c r="X665" i="30"/>
  <c r="K665" i="30" s="1"/>
  <c r="P665" i="30"/>
  <c r="I665" i="30" s="1"/>
  <c r="Y541" i="30"/>
  <c r="O542" i="30"/>
  <c r="X541" i="30"/>
  <c r="K541" i="30" s="1"/>
  <c r="P541" i="30"/>
  <c r="I541" i="30" s="1"/>
  <c r="Y417" i="30"/>
  <c r="P417" i="30"/>
  <c r="I417" i="30" s="1"/>
  <c r="O418" i="30"/>
  <c r="X417" i="30"/>
  <c r="K417" i="30" s="1"/>
  <c r="Y293" i="30"/>
  <c r="X293" i="30"/>
  <c r="K293" i="30" s="1"/>
  <c r="O294" i="30"/>
  <c r="P293" i="30"/>
  <c r="I293" i="30" s="1"/>
  <c r="O170" i="30"/>
  <c r="X169" i="30"/>
  <c r="K169" i="30" s="1"/>
  <c r="Y169" i="30"/>
  <c r="P169" i="30"/>
  <c r="I169" i="30" s="1"/>
  <c r="O790" i="29"/>
  <c r="O666" i="29"/>
  <c r="O542" i="29"/>
  <c r="O418" i="29"/>
  <c r="O294" i="29"/>
  <c r="Y914" i="34"/>
  <c r="O915" i="34"/>
  <c r="X914" i="34"/>
  <c r="K914" i="34" s="1"/>
  <c r="P914" i="34"/>
  <c r="I914" i="34" s="1"/>
  <c r="Y789" i="34"/>
  <c r="O790" i="34"/>
  <c r="X789" i="34"/>
  <c r="K789" i="34" s="1"/>
  <c r="P789" i="34"/>
  <c r="I789" i="34" s="1"/>
  <c r="Y665" i="34"/>
  <c r="X665" i="34"/>
  <c r="K665" i="34" s="1"/>
  <c r="O666" i="34"/>
  <c r="P665" i="34"/>
  <c r="I665" i="34" s="1"/>
  <c r="Y544" i="34"/>
  <c r="O545" i="34"/>
  <c r="X544" i="34"/>
  <c r="K544" i="34" s="1"/>
  <c r="P544" i="34"/>
  <c r="I544" i="34" s="1"/>
  <c r="O419" i="34"/>
  <c r="X418" i="34"/>
  <c r="K418" i="34" s="1"/>
  <c r="Y418" i="34"/>
  <c r="P418" i="34"/>
  <c r="I418" i="34" s="1"/>
  <c r="Y294" i="34"/>
  <c r="O295" i="34"/>
  <c r="X294" i="34"/>
  <c r="K294" i="34" s="1"/>
  <c r="P294" i="34"/>
  <c r="I294" i="34" s="1"/>
  <c r="Y172" i="34"/>
  <c r="O173" i="34"/>
  <c r="X172" i="34"/>
  <c r="K172" i="34" s="1"/>
  <c r="P172" i="34"/>
  <c r="I172" i="34" s="1"/>
  <c r="Y48" i="34"/>
  <c r="X48" i="34"/>
  <c r="P48" i="34"/>
  <c r="I48" i="34" s="1"/>
  <c r="O914" i="31"/>
  <c r="X913" i="31"/>
  <c r="K913" i="31" s="1"/>
  <c r="Y913" i="31"/>
  <c r="P913" i="31"/>
  <c r="I913" i="31" s="1"/>
  <c r="O792" i="31"/>
  <c r="X791" i="31"/>
  <c r="K791" i="31" s="1"/>
  <c r="Y791" i="31"/>
  <c r="P791" i="31"/>
  <c r="I791" i="31" s="1"/>
  <c r="Y665" i="31"/>
  <c r="O666" i="31"/>
  <c r="P665" i="31"/>
  <c r="I665" i="31" s="1"/>
  <c r="X665" i="31"/>
  <c r="K665" i="31" s="1"/>
  <c r="Y542" i="31"/>
  <c r="O543" i="31"/>
  <c r="X542" i="31"/>
  <c r="K542" i="31" s="1"/>
  <c r="P542" i="31"/>
  <c r="I542" i="31" s="1"/>
  <c r="Y416" i="31"/>
  <c r="X416" i="31"/>
  <c r="O417" i="31"/>
  <c r="P416" i="31"/>
  <c r="I416" i="31" s="1"/>
  <c r="Y293" i="31"/>
  <c r="X293" i="31"/>
  <c r="K293" i="31" s="1"/>
  <c r="O294" i="31"/>
  <c r="P293" i="31"/>
  <c r="I293" i="31" s="1"/>
  <c r="Y170" i="31"/>
  <c r="X170" i="31"/>
  <c r="K170" i="31" s="1"/>
  <c r="P170" i="31"/>
  <c r="I170" i="31" s="1"/>
  <c r="O171" i="31"/>
  <c r="Y53" i="31"/>
  <c r="K53" i="31" s="1"/>
  <c r="X53" i="31"/>
  <c r="O54" i="31"/>
  <c r="P53" i="31"/>
  <c r="I53" i="31" s="1"/>
  <c r="K59" i="27"/>
  <c r="E59" i="27"/>
  <c r="O49" i="34" l="1"/>
  <c r="K48" i="34"/>
  <c r="J173" i="34"/>
  <c r="J545" i="34"/>
  <c r="K790" i="34"/>
  <c r="J54" i="31"/>
  <c r="X44" i="30"/>
  <c r="K44" i="30" s="1"/>
  <c r="Y44" i="30"/>
  <c r="P44" i="30"/>
  <c r="I44" i="30" s="1"/>
  <c r="O45" i="30"/>
  <c r="Y418" i="29"/>
  <c r="X418" i="29"/>
  <c r="K418" i="29"/>
  <c r="P418" i="29"/>
  <c r="I418" i="29" s="1"/>
  <c r="Y666" i="29"/>
  <c r="X666" i="29"/>
  <c r="K666" i="29"/>
  <c r="P666" i="29"/>
  <c r="I666" i="29" s="1"/>
  <c r="Y790" i="29"/>
  <c r="X790" i="29"/>
  <c r="K790" i="29"/>
  <c r="P790" i="29"/>
  <c r="I790" i="29" s="1"/>
  <c r="Y542" i="29"/>
  <c r="X542" i="29"/>
  <c r="K542" i="29"/>
  <c r="P542" i="29"/>
  <c r="I542" i="29" s="1"/>
  <c r="O48" i="29"/>
  <c r="Y47" i="29"/>
  <c r="X47" i="29"/>
  <c r="K47" i="29"/>
  <c r="P47" i="29"/>
  <c r="I47" i="29" s="1"/>
  <c r="X914" i="29"/>
  <c r="Y914" i="29"/>
  <c r="K914" i="29"/>
  <c r="P914" i="29"/>
  <c r="I914" i="29" s="1"/>
  <c r="Y294" i="29"/>
  <c r="X294" i="29"/>
  <c r="K294" i="29"/>
  <c r="P294" i="29"/>
  <c r="I294" i="29" s="1"/>
  <c r="O173" i="29"/>
  <c r="Y172" i="29"/>
  <c r="X172" i="29"/>
  <c r="K172" i="29"/>
  <c r="P172" i="29"/>
  <c r="I172" i="29" s="1"/>
  <c r="O792" i="24"/>
  <c r="X791" i="24"/>
  <c r="Y791" i="24"/>
  <c r="K791" i="24"/>
  <c r="P791" i="24"/>
  <c r="I791" i="24" s="1"/>
  <c r="O544" i="24"/>
  <c r="X543" i="24"/>
  <c r="K543" i="24" s="1"/>
  <c r="Y543" i="24"/>
  <c r="P543" i="24"/>
  <c r="I543" i="24" s="1"/>
  <c r="O668" i="24"/>
  <c r="X667" i="24"/>
  <c r="K667" i="24" s="1"/>
  <c r="Y667" i="24"/>
  <c r="P667" i="24"/>
  <c r="I667" i="24" s="1"/>
  <c r="O172" i="24"/>
  <c r="Y171" i="24"/>
  <c r="X171" i="24"/>
  <c r="K171" i="24"/>
  <c r="P171" i="24"/>
  <c r="I171" i="24" s="1"/>
  <c r="O916" i="24"/>
  <c r="Y915" i="24"/>
  <c r="X915" i="24"/>
  <c r="K915" i="24"/>
  <c r="P915" i="24"/>
  <c r="I915" i="24" s="1"/>
  <c r="O420" i="24"/>
  <c r="Y419" i="24"/>
  <c r="X419" i="24"/>
  <c r="K419" i="24"/>
  <c r="P419" i="24"/>
  <c r="I419" i="24" s="1"/>
  <c r="O296" i="24"/>
  <c r="Y295" i="24"/>
  <c r="X295" i="24"/>
  <c r="K295" i="24" s="1"/>
  <c r="P295" i="24"/>
  <c r="I295" i="24" s="1"/>
  <c r="O49" i="24"/>
  <c r="Y48" i="24"/>
  <c r="X48" i="24"/>
  <c r="K48" i="24" s="1"/>
  <c r="P48" i="24"/>
  <c r="I48" i="24" s="1"/>
  <c r="O916" i="11"/>
  <c r="Y915" i="11"/>
  <c r="K915" i="11"/>
  <c r="X915" i="11"/>
  <c r="P915" i="11"/>
  <c r="I915" i="11" s="1"/>
  <c r="O792" i="11"/>
  <c r="Y791" i="11"/>
  <c r="X791" i="11"/>
  <c r="K791" i="11" s="1"/>
  <c r="P791" i="11"/>
  <c r="I791" i="11" s="1"/>
  <c r="O668" i="11"/>
  <c r="Y667" i="11"/>
  <c r="X667" i="11"/>
  <c r="K667" i="11" s="1"/>
  <c r="P667" i="11"/>
  <c r="I667" i="11" s="1"/>
  <c r="O545" i="11"/>
  <c r="Y544" i="11"/>
  <c r="X544" i="11"/>
  <c r="K544" i="11" s="1"/>
  <c r="O421" i="11"/>
  <c r="Y420" i="11"/>
  <c r="X420" i="11"/>
  <c r="K420" i="11" s="1"/>
  <c r="P50" i="11"/>
  <c r="J50" i="11"/>
  <c r="O51" i="11"/>
  <c r="Y50" i="11"/>
  <c r="X50" i="11"/>
  <c r="O915" i="29"/>
  <c r="I46" i="11"/>
  <c r="K46" i="11"/>
  <c r="O915" i="30"/>
  <c r="X914" i="30"/>
  <c r="K914" i="30" s="1"/>
  <c r="P914" i="30"/>
  <c r="I914" i="30" s="1"/>
  <c r="Y914" i="30"/>
  <c r="Y790" i="30"/>
  <c r="O791" i="30"/>
  <c r="X790" i="30"/>
  <c r="K790" i="30" s="1"/>
  <c r="P790" i="30"/>
  <c r="I790" i="30" s="1"/>
  <c r="O667" i="30"/>
  <c r="P666" i="30"/>
  <c r="I666" i="30" s="1"/>
  <c r="X666" i="30"/>
  <c r="K666" i="30" s="1"/>
  <c r="Y666" i="30"/>
  <c r="O543" i="30"/>
  <c r="X542" i="30"/>
  <c r="K542" i="30" s="1"/>
  <c r="Y542" i="30"/>
  <c r="P542" i="30"/>
  <c r="I542" i="30" s="1"/>
  <c r="Y418" i="30"/>
  <c r="O419" i="30"/>
  <c r="X418" i="30"/>
  <c r="K418" i="30" s="1"/>
  <c r="P418" i="30"/>
  <c r="I418" i="30" s="1"/>
  <c r="Y294" i="30"/>
  <c r="O295" i="30"/>
  <c r="X294" i="30"/>
  <c r="K294" i="30" s="1"/>
  <c r="P294" i="30"/>
  <c r="I294" i="30" s="1"/>
  <c r="O171" i="30"/>
  <c r="X170" i="30"/>
  <c r="K170" i="30" s="1"/>
  <c r="P170" i="30"/>
  <c r="I170" i="30" s="1"/>
  <c r="Y170" i="30"/>
  <c r="O791" i="29"/>
  <c r="O667" i="29"/>
  <c r="O543" i="29"/>
  <c r="O419" i="29"/>
  <c r="O295" i="29"/>
  <c r="O916" i="34"/>
  <c r="X915" i="34"/>
  <c r="K915" i="34" s="1"/>
  <c r="Y915" i="34"/>
  <c r="P915" i="34"/>
  <c r="I915" i="34" s="1"/>
  <c r="O791" i="34"/>
  <c r="X790" i="34"/>
  <c r="P790" i="34"/>
  <c r="I790" i="34" s="1"/>
  <c r="Y790" i="34"/>
  <c r="O667" i="34"/>
  <c r="X666" i="34"/>
  <c r="K666" i="34" s="1"/>
  <c r="Y666" i="34"/>
  <c r="P666" i="34"/>
  <c r="I666" i="34" s="1"/>
  <c r="O546" i="34"/>
  <c r="X545" i="34"/>
  <c r="Y545" i="34"/>
  <c r="K545" i="34" s="1"/>
  <c r="P545" i="34"/>
  <c r="I545" i="34" s="1"/>
  <c r="Y419" i="34"/>
  <c r="X419" i="34"/>
  <c r="K419" i="34" s="1"/>
  <c r="O420" i="34"/>
  <c r="P419" i="34"/>
  <c r="I419" i="34" s="1"/>
  <c r="O296" i="34"/>
  <c r="X295" i="34"/>
  <c r="K295" i="34" s="1"/>
  <c r="Y295" i="34"/>
  <c r="P295" i="34"/>
  <c r="I295" i="34" s="1"/>
  <c r="O174" i="34"/>
  <c r="X173" i="34"/>
  <c r="Y173" i="34"/>
  <c r="K173" i="34" s="1"/>
  <c r="P173" i="34"/>
  <c r="I173" i="34" s="1"/>
  <c r="X49" i="34"/>
  <c r="Y49" i="34"/>
  <c r="P49" i="34"/>
  <c r="I49" i="34" s="1"/>
  <c r="Y914" i="31"/>
  <c r="P914" i="31"/>
  <c r="I914" i="31" s="1"/>
  <c r="O915" i="31"/>
  <c r="X914" i="31"/>
  <c r="K914" i="31" s="1"/>
  <c r="Y792" i="31"/>
  <c r="O793" i="31"/>
  <c r="X792" i="31"/>
  <c r="K792" i="31" s="1"/>
  <c r="P792" i="31"/>
  <c r="I792" i="31" s="1"/>
  <c r="O667" i="31"/>
  <c r="X666" i="31"/>
  <c r="K666" i="31" s="1"/>
  <c r="Y666" i="31"/>
  <c r="P666" i="31"/>
  <c r="I666" i="31" s="1"/>
  <c r="Y543" i="31"/>
  <c r="X543" i="31"/>
  <c r="K543" i="31" s="1"/>
  <c r="O544" i="31"/>
  <c r="P543" i="31"/>
  <c r="I543" i="31" s="1"/>
  <c r="O418" i="31"/>
  <c r="X417" i="31"/>
  <c r="K417" i="31" s="1"/>
  <c r="Y417" i="31"/>
  <c r="P417" i="31"/>
  <c r="I417" i="31" s="1"/>
  <c r="O295" i="31"/>
  <c r="X294" i="31"/>
  <c r="K294" i="31" s="1"/>
  <c r="Y294" i="31"/>
  <c r="P294" i="31"/>
  <c r="I294" i="31" s="1"/>
  <c r="O172" i="31"/>
  <c r="P171" i="31"/>
  <c r="I171" i="31" s="1"/>
  <c r="X171" i="31"/>
  <c r="K171" i="31" s="1"/>
  <c r="Y171" i="31"/>
  <c r="O55" i="31"/>
  <c r="X54" i="31"/>
  <c r="Y54" i="31"/>
  <c r="K54" i="31" s="1"/>
  <c r="P54" i="31"/>
  <c r="I54" i="31" s="1"/>
  <c r="K60" i="27"/>
  <c r="E60" i="27"/>
  <c r="J546" i="34" l="1"/>
  <c r="K916" i="34"/>
  <c r="J174" i="34"/>
  <c r="O50" i="34"/>
  <c r="K49" i="34"/>
  <c r="J49" i="34"/>
  <c r="J793" i="31"/>
  <c r="J55" i="31"/>
  <c r="P45" i="30"/>
  <c r="I45" i="30" s="1"/>
  <c r="O46" i="30"/>
  <c r="X45" i="30"/>
  <c r="K45" i="30" s="1"/>
  <c r="Y45" i="30"/>
  <c r="Y791" i="29"/>
  <c r="X791" i="29"/>
  <c r="K791" i="29"/>
  <c r="P791" i="29"/>
  <c r="I791" i="29" s="1"/>
  <c r="Y915" i="29"/>
  <c r="X915" i="29"/>
  <c r="K915" i="29"/>
  <c r="P915" i="29"/>
  <c r="I915" i="29" s="1"/>
  <c r="Y295" i="29"/>
  <c r="X295" i="29"/>
  <c r="K295" i="29"/>
  <c r="P295" i="29"/>
  <c r="I295" i="29" s="1"/>
  <c r="O174" i="29"/>
  <c r="Y173" i="29"/>
  <c r="K173" i="29" s="1"/>
  <c r="X173" i="29"/>
  <c r="J173" i="29"/>
  <c r="P173" i="29"/>
  <c r="I173" i="29" s="1"/>
  <c r="Y419" i="29"/>
  <c r="X419" i="29"/>
  <c r="K419" i="29" s="1"/>
  <c r="P419" i="29"/>
  <c r="I419" i="29" s="1"/>
  <c r="Y543" i="29"/>
  <c r="X543" i="29"/>
  <c r="K543" i="29"/>
  <c r="P543" i="29"/>
  <c r="I543" i="29" s="1"/>
  <c r="Y667" i="29"/>
  <c r="X667" i="29"/>
  <c r="K667" i="29"/>
  <c r="P667" i="29"/>
  <c r="I667" i="29" s="1"/>
  <c r="O49" i="29"/>
  <c r="Y48" i="29"/>
  <c r="X48" i="29"/>
  <c r="K48" i="29" s="1"/>
  <c r="P48" i="29"/>
  <c r="I48" i="29" s="1"/>
  <c r="O173" i="24"/>
  <c r="Y172" i="24"/>
  <c r="X172" i="24"/>
  <c r="K172" i="24" s="1"/>
  <c r="P172" i="24"/>
  <c r="I172" i="24" s="1"/>
  <c r="O297" i="24"/>
  <c r="Y296" i="24"/>
  <c r="X296" i="24"/>
  <c r="K296" i="24" s="1"/>
  <c r="P296" i="24"/>
  <c r="I296" i="24" s="1"/>
  <c r="O545" i="24"/>
  <c r="Y544" i="24"/>
  <c r="X544" i="24"/>
  <c r="K544" i="24" s="1"/>
  <c r="P544" i="24"/>
  <c r="I544" i="24" s="1"/>
  <c r="O917" i="24"/>
  <c r="Y916" i="24"/>
  <c r="X916" i="24"/>
  <c r="K916" i="24" s="1"/>
  <c r="P916" i="24"/>
  <c r="I916" i="24" s="1"/>
  <c r="O50" i="24"/>
  <c r="X49" i="24"/>
  <c r="Y49" i="24"/>
  <c r="K49" i="24" s="1"/>
  <c r="J49" i="24"/>
  <c r="P49" i="24"/>
  <c r="I49" i="24" s="1"/>
  <c r="O669" i="24"/>
  <c r="Y668" i="24"/>
  <c r="X668" i="24"/>
  <c r="K668" i="24"/>
  <c r="P668" i="24"/>
  <c r="I668" i="24" s="1"/>
  <c r="O421" i="24"/>
  <c r="Y420" i="24"/>
  <c r="X420" i="24"/>
  <c r="K420" i="24" s="1"/>
  <c r="P420" i="24"/>
  <c r="I420" i="24" s="1"/>
  <c r="O793" i="24"/>
  <c r="Y792" i="24"/>
  <c r="X792" i="24"/>
  <c r="K792" i="24" s="1"/>
  <c r="P792" i="24"/>
  <c r="I792" i="24" s="1"/>
  <c r="O917" i="11"/>
  <c r="Y916" i="11"/>
  <c r="X916" i="11"/>
  <c r="K916" i="11" s="1"/>
  <c r="P916" i="11"/>
  <c r="I916" i="11" s="1"/>
  <c r="O793" i="11"/>
  <c r="Y792" i="11"/>
  <c r="X792" i="11"/>
  <c r="K792" i="11" s="1"/>
  <c r="P792" i="11"/>
  <c r="I792" i="11" s="1"/>
  <c r="O669" i="11"/>
  <c r="Y668" i="11"/>
  <c r="X668" i="11"/>
  <c r="K668" i="11" s="1"/>
  <c r="P668" i="11"/>
  <c r="I668" i="11" s="1"/>
  <c r="O546" i="11"/>
  <c r="X545" i="11"/>
  <c r="Y545" i="11"/>
  <c r="K545" i="11" s="1"/>
  <c r="O422" i="11"/>
  <c r="X421" i="11"/>
  <c r="Y421" i="11"/>
  <c r="K421" i="11" s="1"/>
  <c r="P51" i="11"/>
  <c r="J51" i="11"/>
  <c r="O52" i="11"/>
  <c r="Y51" i="11"/>
  <c r="X51" i="11"/>
  <c r="O916" i="29"/>
  <c r="I47" i="11"/>
  <c r="K47" i="11"/>
  <c r="Y915" i="30"/>
  <c r="X915" i="30"/>
  <c r="K915" i="30" s="1"/>
  <c r="O916" i="30"/>
  <c r="P915" i="30"/>
  <c r="I915" i="30" s="1"/>
  <c r="O792" i="30"/>
  <c r="P791" i="30"/>
  <c r="I791" i="30" s="1"/>
  <c r="X791" i="30"/>
  <c r="K791" i="30" s="1"/>
  <c r="Y791" i="30"/>
  <c r="Y667" i="30"/>
  <c r="P667" i="30"/>
  <c r="I667" i="30" s="1"/>
  <c r="X667" i="30"/>
  <c r="K667" i="30" s="1"/>
  <c r="O668" i="30"/>
  <c r="O544" i="30"/>
  <c r="X543" i="30"/>
  <c r="K543" i="30" s="1"/>
  <c r="Y543" i="30"/>
  <c r="P543" i="30"/>
  <c r="I543" i="30" s="1"/>
  <c r="X419" i="30"/>
  <c r="K419" i="30" s="1"/>
  <c r="O420" i="30"/>
  <c r="Y419" i="30"/>
  <c r="P419" i="30"/>
  <c r="I419" i="30" s="1"/>
  <c r="X295" i="30"/>
  <c r="K295" i="30" s="1"/>
  <c r="Y295" i="30"/>
  <c r="O296" i="30"/>
  <c r="P295" i="30"/>
  <c r="I295" i="30" s="1"/>
  <c r="Y171" i="30"/>
  <c r="X171" i="30"/>
  <c r="K171" i="30" s="1"/>
  <c r="O172" i="30"/>
  <c r="P171" i="30"/>
  <c r="I171" i="30" s="1"/>
  <c r="O792" i="29"/>
  <c r="O668" i="29"/>
  <c r="O544" i="29"/>
  <c r="O420" i="29"/>
  <c r="O296" i="29"/>
  <c r="Y916" i="34"/>
  <c r="X916" i="34"/>
  <c r="O917" i="34"/>
  <c r="P916" i="34"/>
  <c r="I916" i="34" s="1"/>
  <c r="Y791" i="34"/>
  <c r="O792" i="34"/>
  <c r="X791" i="34"/>
  <c r="K791" i="34" s="1"/>
  <c r="P791" i="34"/>
  <c r="I791" i="34" s="1"/>
  <c r="Y667" i="34"/>
  <c r="O668" i="34"/>
  <c r="P667" i="34"/>
  <c r="I667" i="34" s="1"/>
  <c r="X667" i="34"/>
  <c r="K667" i="34" s="1"/>
  <c r="Y546" i="34"/>
  <c r="K546" i="34" s="1"/>
  <c r="O547" i="34"/>
  <c r="X546" i="34"/>
  <c r="P546" i="34"/>
  <c r="I546" i="34" s="1"/>
  <c r="O421" i="34"/>
  <c r="X420" i="34"/>
  <c r="K420" i="34" s="1"/>
  <c r="Y420" i="34"/>
  <c r="P420" i="34"/>
  <c r="I420" i="34" s="1"/>
  <c r="Y296" i="34"/>
  <c r="X296" i="34"/>
  <c r="K296" i="34" s="1"/>
  <c r="O297" i="34"/>
  <c r="P296" i="34"/>
  <c r="I296" i="34" s="1"/>
  <c r="Y174" i="34"/>
  <c r="K174" i="34" s="1"/>
  <c r="X174" i="34"/>
  <c r="O175" i="34"/>
  <c r="P174" i="34"/>
  <c r="I174" i="34" s="1"/>
  <c r="Y50" i="34"/>
  <c r="X50" i="34"/>
  <c r="P50" i="34"/>
  <c r="I50" i="34" s="1"/>
  <c r="Y915" i="31"/>
  <c r="X915" i="31"/>
  <c r="K915" i="31" s="1"/>
  <c r="O916" i="31"/>
  <c r="P915" i="31"/>
  <c r="I915" i="31" s="1"/>
  <c r="Y793" i="31"/>
  <c r="K793" i="31" s="1"/>
  <c r="O794" i="31"/>
  <c r="X793" i="31"/>
  <c r="P793" i="31"/>
  <c r="I793" i="31" s="1"/>
  <c r="Y667" i="31"/>
  <c r="P667" i="31"/>
  <c r="I667" i="31" s="1"/>
  <c r="X667" i="31"/>
  <c r="K667" i="31" s="1"/>
  <c r="O668" i="31"/>
  <c r="O545" i="31"/>
  <c r="X544" i="31"/>
  <c r="K544" i="31" s="1"/>
  <c r="Y544" i="31"/>
  <c r="P544" i="31"/>
  <c r="I544" i="31" s="1"/>
  <c r="Y418" i="31"/>
  <c r="O419" i="31"/>
  <c r="X418" i="31"/>
  <c r="K418" i="31" s="1"/>
  <c r="P418" i="31"/>
  <c r="I418" i="31" s="1"/>
  <c r="Y295" i="31"/>
  <c r="O296" i="31"/>
  <c r="X295" i="31"/>
  <c r="K295" i="31" s="1"/>
  <c r="P295" i="31"/>
  <c r="I295" i="31" s="1"/>
  <c r="Y172" i="31"/>
  <c r="X172" i="31"/>
  <c r="K172" i="31" s="1"/>
  <c r="O173" i="31"/>
  <c r="P172" i="31"/>
  <c r="I172" i="31" s="1"/>
  <c r="Y55" i="31"/>
  <c r="K55" i="31" s="1"/>
  <c r="X55" i="31"/>
  <c r="O56" i="31"/>
  <c r="P55" i="31"/>
  <c r="I55" i="31" s="1"/>
  <c r="K61" i="27"/>
  <c r="E61" i="27"/>
  <c r="J297" i="34" l="1"/>
  <c r="J421" i="34"/>
  <c r="J547" i="34"/>
  <c r="J917" i="34"/>
  <c r="O51" i="34"/>
  <c r="K50" i="34"/>
  <c r="J50" i="34"/>
  <c r="J175" i="34"/>
  <c r="J794" i="31"/>
  <c r="J545" i="31"/>
  <c r="J173" i="31"/>
  <c r="J56" i="31"/>
  <c r="X46" i="30"/>
  <c r="K46" i="30" s="1"/>
  <c r="Y46" i="30"/>
  <c r="O47" i="30"/>
  <c r="P46" i="30"/>
  <c r="I46" i="30" s="1"/>
  <c r="K544" i="30"/>
  <c r="K420" i="30"/>
  <c r="X792" i="29"/>
  <c r="Y792" i="29"/>
  <c r="K792" i="29"/>
  <c r="P792" i="29"/>
  <c r="I792" i="29" s="1"/>
  <c r="O50" i="29"/>
  <c r="Y49" i="29"/>
  <c r="K49" i="29" s="1"/>
  <c r="X49" i="29"/>
  <c r="J49" i="29"/>
  <c r="P49" i="29"/>
  <c r="I49" i="29" s="1"/>
  <c r="Y420" i="29"/>
  <c r="X420" i="29"/>
  <c r="K420" i="29" s="1"/>
  <c r="P420" i="29"/>
  <c r="I420" i="29" s="1"/>
  <c r="X668" i="29"/>
  <c r="Y668" i="29"/>
  <c r="K668" i="29"/>
  <c r="P668" i="29"/>
  <c r="I668" i="29" s="1"/>
  <c r="Y916" i="29"/>
  <c r="X916" i="29"/>
  <c r="K916" i="29" s="1"/>
  <c r="P916" i="29"/>
  <c r="I916" i="29" s="1"/>
  <c r="O175" i="29"/>
  <c r="Y174" i="29"/>
  <c r="K174" i="29" s="1"/>
  <c r="X174" i="29"/>
  <c r="J174" i="29"/>
  <c r="P174" i="29"/>
  <c r="I174" i="29" s="1"/>
  <c r="Y296" i="29"/>
  <c r="X296" i="29"/>
  <c r="K296" i="29" s="1"/>
  <c r="P296" i="29"/>
  <c r="I296" i="29" s="1"/>
  <c r="Y544" i="29"/>
  <c r="X544" i="29"/>
  <c r="K544" i="29"/>
  <c r="P544" i="29"/>
  <c r="I544" i="29" s="1"/>
  <c r="O422" i="24"/>
  <c r="X421" i="24"/>
  <c r="Y421" i="24"/>
  <c r="K421" i="24" s="1"/>
  <c r="J421" i="24"/>
  <c r="P421" i="24"/>
  <c r="I421" i="24" s="1"/>
  <c r="O918" i="24"/>
  <c r="Y917" i="24"/>
  <c r="K917" i="24" s="1"/>
  <c r="X917" i="24"/>
  <c r="J917" i="24"/>
  <c r="P917" i="24"/>
  <c r="I917" i="24" s="1"/>
  <c r="O298" i="24"/>
  <c r="X297" i="24"/>
  <c r="Y297" i="24"/>
  <c r="K297" i="24" s="1"/>
  <c r="J297" i="24"/>
  <c r="P297" i="24"/>
  <c r="I297" i="24" s="1"/>
  <c r="O794" i="24"/>
  <c r="Y793" i="24"/>
  <c r="K793" i="24" s="1"/>
  <c r="X793" i="24"/>
  <c r="J793" i="24"/>
  <c r="P793" i="24"/>
  <c r="I793" i="24" s="1"/>
  <c r="O51" i="24"/>
  <c r="Y50" i="24"/>
  <c r="X50" i="24"/>
  <c r="K50" i="24"/>
  <c r="J50" i="24"/>
  <c r="P50" i="24"/>
  <c r="I50" i="24" s="1"/>
  <c r="O670" i="24"/>
  <c r="Y669" i="24"/>
  <c r="K669" i="24" s="1"/>
  <c r="X669" i="24"/>
  <c r="J669" i="24"/>
  <c r="P669" i="24"/>
  <c r="I669" i="24" s="1"/>
  <c r="O546" i="24"/>
  <c r="Y545" i="24"/>
  <c r="X545" i="24"/>
  <c r="K545" i="24"/>
  <c r="J545" i="24"/>
  <c r="P545" i="24"/>
  <c r="I545" i="24" s="1"/>
  <c r="O174" i="24"/>
  <c r="X173" i="24"/>
  <c r="Y173" i="24"/>
  <c r="J173" i="24"/>
  <c r="P173" i="24"/>
  <c r="I173" i="24" s="1"/>
  <c r="K173" i="24"/>
  <c r="O918" i="11"/>
  <c r="J917" i="11"/>
  <c r="Y917" i="11"/>
  <c r="K917" i="11" s="1"/>
  <c r="X917" i="11"/>
  <c r="P917" i="11"/>
  <c r="I917" i="11" s="1"/>
  <c r="O794" i="11"/>
  <c r="Y793" i="11"/>
  <c r="K793" i="11" s="1"/>
  <c r="X793" i="11"/>
  <c r="J793" i="11"/>
  <c r="P793" i="11"/>
  <c r="I793" i="11" s="1"/>
  <c r="O670" i="11"/>
  <c r="Y669" i="11"/>
  <c r="K669" i="11" s="1"/>
  <c r="X669" i="11"/>
  <c r="J669" i="11"/>
  <c r="P669" i="11"/>
  <c r="I669" i="11" s="1"/>
  <c r="O547" i="11"/>
  <c r="Y546" i="11"/>
  <c r="K546" i="11" s="1"/>
  <c r="X546" i="11"/>
  <c r="O423" i="11"/>
  <c r="Y422" i="11"/>
  <c r="K422" i="11" s="1"/>
  <c r="X422" i="11"/>
  <c r="P52" i="11"/>
  <c r="J52" i="11"/>
  <c r="O53" i="11"/>
  <c r="Y52" i="11"/>
  <c r="X52" i="11"/>
  <c r="O917" i="29"/>
  <c r="I48" i="11"/>
  <c r="K48" i="11"/>
  <c r="O917" i="30"/>
  <c r="X916" i="30"/>
  <c r="K916" i="30" s="1"/>
  <c r="Y916" i="30"/>
  <c r="P916" i="30"/>
  <c r="I916" i="30" s="1"/>
  <c r="Y792" i="30"/>
  <c r="O793" i="30"/>
  <c r="X792" i="30"/>
  <c r="K792" i="30" s="1"/>
  <c r="P792" i="30"/>
  <c r="I792" i="30" s="1"/>
  <c r="O669" i="30"/>
  <c r="X668" i="30"/>
  <c r="K668" i="30" s="1"/>
  <c r="P668" i="30"/>
  <c r="I668" i="30" s="1"/>
  <c r="Y668" i="30"/>
  <c r="O545" i="30"/>
  <c r="X544" i="30"/>
  <c r="P544" i="30"/>
  <c r="I544" i="30" s="1"/>
  <c r="Y544" i="30"/>
  <c r="Y420" i="30"/>
  <c r="X420" i="30"/>
  <c r="O421" i="30"/>
  <c r="P420" i="30"/>
  <c r="I420" i="30" s="1"/>
  <c r="O297" i="30"/>
  <c r="X296" i="30"/>
  <c r="K296" i="30" s="1"/>
  <c r="P296" i="30"/>
  <c r="I296" i="30" s="1"/>
  <c r="Y296" i="30"/>
  <c r="O173" i="30"/>
  <c r="Y172" i="30"/>
  <c r="X172" i="30"/>
  <c r="K172" i="30" s="1"/>
  <c r="P172" i="30"/>
  <c r="I172" i="30" s="1"/>
  <c r="O793" i="29"/>
  <c r="O669" i="29"/>
  <c r="O545" i="29"/>
  <c r="O421" i="29"/>
  <c r="O297" i="29"/>
  <c r="O918" i="34"/>
  <c r="X917" i="34"/>
  <c r="Y917" i="34"/>
  <c r="K917" i="34" s="1"/>
  <c r="P917" i="34"/>
  <c r="I917" i="34" s="1"/>
  <c r="Y792" i="34"/>
  <c r="O793" i="34"/>
  <c r="X792" i="34"/>
  <c r="K792" i="34" s="1"/>
  <c r="P792" i="34"/>
  <c r="I792" i="34" s="1"/>
  <c r="Y668" i="34"/>
  <c r="O669" i="34"/>
  <c r="X668" i="34"/>
  <c r="K668" i="34" s="1"/>
  <c r="P668" i="34"/>
  <c r="I668" i="34" s="1"/>
  <c r="Y547" i="34"/>
  <c r="K547" i="34" s="1"/>
  <c r="X547" i="34"/>
  <c r="O548" i="34"/>
  <c r="P547" i="34"/>
  <c r="I547" i="34" s="1"/>
  <c r="Y421" i="34"/>
  <c r="K421" i="34" s="1"/>
  <c r="O422" i="34"/>
  <c r="X421" i="34"/>
  <c r="P421" i="34"/>
  <c r="I421" i="34" s="1"/>
  <c r="O298" i="34"/>
  <c r="X297" i="34"/>
  <c r="Y297" i="34"/>
  <c r="K297" i="34" s="1"/>
  <c r="P297" i="34"/>
  <c r="I297" i="34" s="1"/>
  <c r="Y175" i="34"/>
  <c r="K175" i="34" s="1"/>
  <c r="X175" i="34"/>
  <c r="O176" i="34"/>
  <c r="P175" i="34"/>
  <c r="I175" i="34" s="1"/>
  <c r="X51" i="34"/>
  <c r="Y51" i="34"/>
  <c r="P51" i="34"/>
  <c r="I51" i="34" s="1"/>
  <c r="Y916" i="31"/>
  <c r="O917" i="31"/>
  <c r="X916" i="31"/>
  <c r="K916" i="31" s="1"/>
  <c r="P916" i="31"/>
  <c r="I916" i="31" s="1"/>
  <c r="Y794" i="31"/>
  <c r="K794" i="31" s="1"/>
  <c r="X794" i="31"/>
  <c r="O795" i="31"/>
  <c r="P794" i="31"/>
  <c r="I794" i="31" s="1"/>
  <c r="Y668" i="31"/>
  <c r="O669" i="31"/>
  <c r="X668" i="31"/>
  <c r="K668" i="31" s="1"/>
  <c r="P668" i="31"/>
  <c r="I668" i="31" s="1"/>
  <c r="O546" i="31"/>
  <c r="X545" i="31"/>
  <c r="P545" i="31"/>
  <c r="I545" i="31" s="1"/>
  <c r="Y545" i="31"/>
  <c r="K545" i="31" s="1"/>
  <c r="Y419" i="31"/>
  <c r="O420" i="31"/>
  <c r="X419" i="31"/>
  <c r="K419" i="31" s="1"/>
  <c r="P419" i="31"/>
  <c r="I419" i="31" s="1"/>
  <c r="Y296" i="31"/>
  <c r="O297" i="31"/>
  <c r="X296" i="31"/>
  <c r="K296" i="31" s="1"/>
  <c r="P296" i="31"/>
  <c r="I296" i="31" s="1"/>
  <c r="X173" i="31"/>
  <c r="Y173" i="31"/>
  <c r="K173" i="31" s="1"/>
  <c r="P173" i="31"/>
  <c r="I173" i="31" s="1"/>
  <c r="O174" i="31"/>
  <c r="O57" i="31"/>
  <c r="X56" i="31"/>
  <c r="P56" i="31"/>
  <c r="I56" i="31" s="1"/>
  <c r="Y56" i="31"/>
  <c r="K56" i="31" s="1"/>
  <c r="E62" i="27"/>
  <c r="K62" i="27"/>
  <c r="J548" i="34" l="1"/>
  <c r="J793" i="34"/>
  <c r="J298" i="34"/>
  <c r="J176" i="34"/>
  <c r="J422" i="34"/>
  <c r="J669" i="34"/>
  <c r="J918" i="34"/>
  <c r="O52" i="34"/>
  <c r="Y52" i="34" s="1"/>
  <c r="K51" i="34"/>
  <c r="J51" i="34"/>
  <c r="J795" i="31"/>
  <c r="J297" i="31"/>
  <c r="J546" i="31"/>
  <c r="J57" i="31"/>
  <c r="J174" i="31"/>
  <c r="J669" i="31"/>
  <c r="J917" i="31"/>
  <c r="J297" i="30"/>
  <c r="J545" i="30"/>
  <c r="J421" i="30"/>
  <c r="Y47" i="30"/>
  <c r="O48" i="30"/>
  <c r="X47" i="30"/>
  <c r="K47" i="30" s="1"/>
  <c r="P47" i="30"/>
  <c r="I47" i="30" s="1"/>
  <c r="J173" i="30"/>
  <c r="J669" i="30"/>
  <c r="J917" i="30"/>
  <c r="J793" i="30"/>
  <c r="Y545" i="29"/>
  <c r="K545" i="29" s="1"/>
  <c r="X545" i="29"/>
  <c r="J545" i="29"/>
  <c r="P545" i="29"/>
  <c r="I545" i="29" s="1"/>
  <c r="O176" i="29"/>
  <c r="Y175" i="29"/>
  <c r="K175" i="29" s="1"/>
  <c r="X175" i="29"/>
  <c r="J175" i="29"/>
  <c r="P175" i="29"/>
  <c r="I175" i="29" s="1"/>
  <c r="Y421" i="29"/>
  <c r="K421" i="29" s="1"/>
  <c r="X421" i="29"/>
  <c r="J421" i="29"/>
  <c r="P421" i="29"/>
  <c r="I421" i="29" s="1"/>
  <c r="Y669" i="29"/>
  <c r="X669" i="29"/>
  <c r="J669" i="29"/>
  <c r="K669" i="29"/>
  <c r="P669" i="29"/>
  <c r="I669" i="29" s="1"/>
  <c r="Y793" i="29"/>
  <c r="X793" i="29"/>
  <c r="J793" i="29"/>
  <c r="K793" i="29"/>
  <c r="P793" i="29"/>
  <c r="I793" i="29" s="1"/>
  <c r="O51" i="29"/>
  <c r="Y50" i="29"/>
  <c r="K50" i="29" s="1"/>
  <c r="X50" i="29"/>
  <c r="J50" i="29"/>
  <c r="P50" i="29"/>
  <c r="I50" i="29" s="1"/>
  <c r="Y917" i="29"/>
  <c r="K917" i="29" s="1"/>
  <c r="X917" i="29"/>
  <c r="J917" i="29"/>
  <c r="P917" i="29"/>
  <c r="I917" i="29" s="1"/>
  <c r="Y297" i="29"/>
  <c r="X297" i="29"/>
  <c r="J297" i="29"/>
  <c r="K297" i="29"/>
  <c r="P297" i="29"/>
  <c r="I297" i="29" s="1"/>
  <c r="O671" i="24"/>
  <c r="Y670" i="24"/>
  <c r="K670" i="24" s="1"/>
  <c r="X670" i="24"/>
  <c r="P670" i="24"/>
  <c r="I670" i="24" s="1"/>
  <c r="J670" i="24"/>
  <c r="O919" i="24"/>
  <c r="X918" i="24"/>
  <c r="Y918" i="24"/>
  <c r="K918" i="24"/>
  <c r="J918" i="24"/>
  <c r="P918" i="24"/>
  <c r="I918" i="24" s="1"/>
  <c r="O547" i="24"/>
  <c r="Y546" i="24"/>
  <c r="K546" i="24" s="1"/>
  <c r="X546" i="24"/>
  <c r="J546" i="24"/>
  <c r="P546" i="24"/>
  <c r="I546" i="24" s="1"/>
  <c r="O299" i="24"/>
  <c r="Y298" i="24"/>
  <c r="K298" i="24" s="1"/>
  <c r="X298" i="24"/>
  <c r="J298" i="24"/>
  <c r="P298" i="24"/>
  <c r="I298" i="24" s="1"/>
  <c r="O795" i="24"/>
  <c r="Y794" i="24"/>
  <c r="K794" i="24" s="1"/>
  <c r="X794" i="24"/>
  <c r="P794" i="24"/>
  <c r="I794" i="24" s="1"/>
  <c r="J794" i="24"/>
  <c r="O175" i="24"/>
  <c r="Y174" i="24"/>
  <c r="K174" i="24" s="1"/>
  <c r="X174" i="24"/>
  <c r="J174" i="24"/>
  <c r="P174" i="24"/>
  <c r="I174" i="24" s="1"/>
  <c r="O52" i="24"/>
  <c r="Y51" i="24"/>
  <c r="K51" i="24" s="1"/>
  <c r="X51" i="24"/>
  <c r="J51" i="24"/>
  <c r="P51" i="24"/>
  <c r="I51" i="24" s="1"/>
  <c r="O423" i="24"/>
  <c r="Y422" i="24"/>
  <c r="K422" i="24" s="1"/>
  <c r="X422" i="24"/>
  <c r="J422" i="24"/>
  <c r="P422" i="24"/>
  <c r="I422" i="24" s="1"/>
  <c r="O919" i="11"/>
  <c r="Y918" i="11"/>
  <c r="K918" i="11" s="1"/>
  <c r="X918" i="11"/>
  <c r="J918" i="11"/>
  <c r="P918" i="11"/>
  <c r="I918" i="11" s="1"/>
  <c r="O795" i="11"/>
  <c r="Y794" i="11"/>
  <c r="K794" i="11" s="1"/>
  <c r="X794" i="11"/>
  <c r="J794" i="11"/>
  <c r="P794" i="11"/>
  <c r="I794" i="11" s="1"/>
  <c r="O671" i="11"/>
  <c r="Y670" i="11"/>
  <c r="K670" i="11" s="1"/>
  <c r="X670" i="11"/>
  <c r="J670" i="11"/>
  <c r="P670" i="11"/>
  <c r="I670" i="11" s="1"/>
  <c r="O548" i="11"/>
  <c r="Y547" i="11"/>
  <c r="K547" i="11" s="1"/>
  <c r="X547" i="11"/>
  <c r="O424" i="11"/>
  <c r="Y423" i="11"/>
  <c r="K423" i="11" s="1"/>
  <c r="X423" i="11"/>
  <c r="P53" i="11"/>
  <c r="J53" i="11"/>
  <c r="O54" i="11"/>
  <c r="Y53" i="11"/>
  <c r="X53" i="11"/>
  <c r="O918" i="29"/>
  <c r="I49" i="11"/>
  <c r="K49" i="11"/>
  <c r="Y917" i="30"/>
  <c r="K917" i="30" s="1"/>
  <c r="P917" i="30"/>
  <c r="I917" i="30" s="1"/>
  <c r="O918" i="30"/>
  <c r="X917" i="30"/>
  <c r="O794" i="30"/>
  <c r="X793" i="30"/>
  <c r="Y793" i="30"/>
  <c r="K793" i="30" s="1"/>
  <c r="P793" i="30"/>
  <c r="I793" i="30" s="1"/>
  <c r="Y669" i="30"/>
  <c r="K669" i="30" s="1"/>
  <c r="P669" i="30"/>
  <c r="I669" i="30" s="1"/>
  <c r="O670" i="30"/>
  <c r="X669" i="30"/>
  <c r="Y545" i="30"/>
  <c r="K545" i="30" s="1"/>
  <c r="O546" i="30"/>
  <c r="X545" i="30"/>
  <c r="P545" i="30"/>
  <c r="I545" i="30" s="1"/>
  <c r="Y421" i="30"/>
  <c r="K421" i="30" s="1"/>
  <c r="O422" i="30"/>
  <c r="X421" i="30"/>
  <c r="P421" i="30"/>
  <c r="I421" i="30" s="1"/>
  <c r="Y297" i="30"/>
  <c r="K297" i="30" s="1"/>
  <c r="O298" i="30"/>
  <c r="X297" i="30"/>
  <c r="P297" i="30"/>
  <c r="I297" i="30" s="1"/>
  <c r="X173" i="30"/>
  <c r="Y173" i="30"/>
  <c r="K173" i="30" s="1"/>
  <c r="O174" i="30"/>
  <c r="P173" i="30"/>
  <c r="I173" i="30" s="1"/>
  <c r="O794" i="29"/>
  <c r="O670" i="29"/>
  <c r="O546" i="29"/>
  <c r="O422" i="29"/>
  <c r="O298" i="29"/>
  <c r="O919" i="34"/>
  <c r="X918" i="34"/>
  <c r="Y918" i="34"/>
  <c r="K918" i="34" s="1"/>
  <c r="P918" i="34"/>
  <c r="I918" i="34" s="1"/>
  <c r="O794" i="34"/>
  <c r="X793" i="34"/>
  <c r="Y793" i="34"/>
  <c r="K793" i="34" s="1"/>
  <c r="P793" i="34"/>
  <c r="I793" i="34" s="1"/>
  <c r="O670" i="34"/>
  <c r="X669" i="34"/>
  <c r="Y669" i="34"/>
  <c r="K669" i="34" s="1"/>
  <c r="P669" i="34"/>
  <c r="I669" i="34" s="1"/>
  <c r="Y548" i="34"/>
  <c r="K548" i="34" s="1"/>
  <c r="O549" i="34"/>
  <c r="X548" i="34"/>
  <c r="P548" i="34"/>
  <c r="I548" i="34" s="1"/>
  <c r="O423" i="34"/>
  <c r="X422" i="34"/>
  <c r="Y422" i="34"/>
  <c r="K422" i="34" s="1"/>
  <c r="P422" i="34"/>
  <c r="I422" i="34" s="1"/>
  <c r="O299" i="34"/>
  <c r="X298" i="34"/>
  <c r="Y298" i="34"/>
  <c r="K298" i="34" s="1"/>
  <c r="P298" i="34"/>
  <c r="I298" i="34" s="1"/>
  <c r="Y176" i="34"/>
  <c r="K176" i="34" s="1"/>
  <c r="O177" i="34"/>
  <c r="X176" i="34"/>
  <c r="P176" i="34"/>
  <c r="I176" i="34" s="1"/>
  <c r="P52" i="34"/>
  <c r="I52" i="34" s="1"/>
  <c r="Y917" i="31"/>
  <c r="K917" i="31" s="1"/>
  <c r="P917" i="31"/>
  <c r="I917" i="31" s="1"/>
  <c r="X917" i="31"/>
  <c r="O918" i="31"/>
  <c r="Y795" i="31"/>
  <c r="K795" i="31" s="1"/>
  <c r="X795" i="31"/>
  <c r="O796" i="31"/>
  <c r="P795" i="31"/>
  <c r="I795" i="31" s="1"/>
  <c r="O670" i="31"/>
  <c r="X669" i="31"/>
  <c r="P669" i="31"/>
  <c r="I669" i="31" s="1"/>
  <c r="Y669" i="31"/>
  <c r="K669" i="31" s="1"/>
  <c r="O547" i="31"/>
  <c r="X546" i="31"/>
  <c r="P546" i="31"/>
  <c r="I546" i="31" s="1"/>
  <c r="Y546" i="31"/>
  <c r="K546" i="31" s="1"/>
  <c r="O421" i="31"/>
  <c r="X420" i="31"/>
  <c r="K420" i="31" s="1"/>
  <c r="Y420" i="31"/>
  <c r="P420" i="31"/>
  <c r="I420" i="31" s="1"/>
  <c r="O298" i="31"/>
  <c r="X297" i="31"/>
  <c r="Y297" i="31"/>
  <c r="K297" i="31" s="1"/>
  <c r="P297" i="31"/>
  <c r="I297" i="31" s="1"/>
  <c r="O175" i="31"/>
  <c r="X174" i="31"/>
  <c r="Y174" i="31"/>
  <c r="K174" i="31" s="1"/>
  <c r="P174" i="31"/>
  <c r="I174" i="31" s="1"/>
  <c r="O58" i="31"/>
  <c r="X57" i="31"/>
  <c r="Y57" i="31"/>
  <c r="K57" i="31" s="1"/>
  <c r="P57" i="31"/>
  <c r="I57" i="31" s="1"/>
  <c r="K63" i="27"/>
  <c r="E63" i="27"/>
  <c r="X52" i="34" l="1"/>
  <c r="J423" i="34"/>
  <c r="J670" i="34"/>
  <c r="J919" i="34"/>
  <c r="O53" i="34"/>
  <c r="K52" i="34"/>
  <c r="J52" i="34"/>
  <c r="J549" i="34"/>
  <c r="J299" i="34"/>
  <c r="J794" i="34"/>
  <c r="J177" i="34"/>
  <c r="J175" i="31"/>
  <c r="J421" i="31"/>
  <c r="J670" i="31"/>
  <c r="J796" i="31"/>
  <c r="J58" i="31"/>
  <c r="J298" i="31"/>
  <c r="J547" i="31"/>
  <c r="J918" i="31"/>
  <c r="K918" i="31"/>
  <c r="J422" i="30"/>
  <c r="J298" i="30"/>
  <c r="J546" i="30"/>
  <c r="J794" i="30"/>
  <c r="J174" i="30"/>
  <c r="J670" i="30"/>
  <c r="J918" i="30"/>
  <c r="Y48" i="30"/>
  <c r="P48" i="30"/>
  <c r="I48" i="30" s="1"/>
  <c r="O49" i="30"/>
  <c r="X48" i="30"/>
  <c r="K48" i="30" s="1"/>
  <c r="O177" i="29"/>
  <c r="Y176" i="29"/>
  <c r="K176" i="29" s="1"/>
  <c r="X176" i="29"/>
  <c r="J176" i="29"/>
  <c r="P176" i="29"/>
  <c r="I176" i="29" s="1"/>
  <c r="Y794" i="29"/>
  <c r="K794" i="29" s="1"/>
  <c r="X794" i="29"/>
  <c r="J794" i="29"/>
  <c r="P794" i="29"/>
  <c r="I794" i="29" s="1"/>
  <c r="X918" i="29"/>
  <c r="Y918" i="29"/>
  <c r="K918" i="29" s="1"/>
  <c r="J918" i="29"/>
  <c r="P918" i="29"/>
  <c r="I918" i="29" s="1"/>
  <c r="Y298" i="29"/>
  <c r="X298" i="29"/>
  <c r="K298" i="29"/>
  <c r="J298" i="29"/>
  <c r="P298" i="29"/>
  <c r="I298" i="29" s="1"/>
  <c r="Y422" i="29"/>
  <c r="K422" i="29" s="1"/>
  <c r="X422" i="29"/>
  <c r="J422" i="29"/>
  <c r="P422" i="29"/>
  <c r="I422" i="29" s="1"/>
  <c r="O52" i="29"/>
  <c r="Y51" i="29"/>
  <c r="X51" i="29"/>
  <c r="K51" i="29"/>
  <c r="J51" i="29"/>
  <c r="P51" i="29"/>
  <c r="I51" i="29" s="1"/>
  <c r="Y546" i="29"/>
  <c r="K546" i="29" s="1"/>
  <c r="X546" i="29"/>
  <c r="J546" i="29"/>
  <c r="P546" i="29"/>
  <c r="I546" i="29" s="1"/>
  <c r="Y670" i="29"/>
  <c r="K670" i="29" s="1"/>
  <c r="X670" i="29"/>
  <c r="J670" i="29"/>
  <c r="P670" i="29"/>
  <c r="I670" i="29" s="1"/>
  <c r="O176" i="24"/>
  <c r="Y175" i="24"/>
  <c r="K175" i="24" s="1"/>
  <c r="X175" i="24"/>
  <c r="J175" i="24"/>
  <c r="P175" i="24"/>
  <c r="I175" i="24" s="1"/>
  <c r="O920" i="24"/>
  <c r="Y919" i="24"/>
  <c r="K919" i="24" s="1"/>
  <c r="X919" i="24"/>
  <c r="J919" i="24"/>
  <c r="P919" i="24"/>
  <c r="I919" i="24" s="1"/>
  <c r="O53" i="24"/>
  <c r="Y52" i="24"/>
  <c r="K52" i="24" s="1"/>
  <c r="X52" i="24"/>
  <c r="J52" i="24"/>
  <c r="P52" i="24"/>
  <c r="I52" i="24" s="1"/>
  <c r="O548" i="24"/>
  <c r="X547" i="24"/>
  <c r="Y547" i="24"/>
  <c r="K547" i="24"/>
  <c r="J547" i="24"/>
  <c r="P547" i="24"/>
  <c r="I547" i="24" s="1"/>
  <c r="O424" i="24"/>
  <c r="Y423" i="24"/>
  <c r="K423" i="24" s="1"/>
  <c r="X423" i="24"/>
  <c r="J423" i="24"/>
  <c r="P423" i="24"/>
  <c r="I423" i="24" s="1"/>
  <c r="O300" i="24"/>
  <c r="Y299" i="24"/>
  <c r="K299" i="24" s="1"/>
  <c r="X299" i="24"/>
  <c r="J299" i="24"/>
  <c r="P299" i="24"/>
  <c r="I299" i="24" s="1"/>
  <c r="O796" i="24"/>
  <c r="X795" i="24"/>
  <c r="Y795" i="24"/>
  <c r="K795" i="24"/>
  <c r="J795" i="24"/>
  <c r="P795" i="24"/>
  <c r="I795" i="24" s="1"/>
  <c r="O672" i="24"/>
  <c r="X671" i="24"/>
  <c r="Y671" i="24"/>
  <c r="K671" i="24" s="1"/>
  <c r="J671" i="24"/>
  <c r="P671" i="24"/>
  <c r="I671" i="24" s="1"/>
  <c r="O920" i="11"/>
  <c r="J919" i="11"/>
  <c r="Y919" i="11"/>
  <c r="K919" i="11" s="1"/>
  <c r="X919" i="11"/>
  <c r="P919" i="11"/>
  <c r="I919" i="11" s="1"/>
  <c r="O796" i="11"/>
  <c r="J795" i="11"/>
  <c r="Y795" i="11"/>
  <c r="K795" i="11" s="1"/>
  <c r="X795" i="11"/>
  <c r="P795" i="11"/>
  <c r="I795" i="11" s="1"/>
  <c r="O672" i="11"/>
  <c r="J671" i="11"/>
  <c r="Y671" i="11"/>
  <c r="K671" i="11" s="1"/>
  <c r="X671" i="11"/>
  <c r="P671" i="11"/>
  <c r="I671" i="11" s="1"/>
  <c r="O549" i="11"/>
  <c r="Y548" i="11"/>
  <c r="K548" i="11" s="1"/>
  <c r="X548" i="11"/>
  <c r="O425" i="11"/>
  <c r="Y424" i="11"/>
  <c r="K424" i="11" s="1"/>
  <c r="X424" i="11"/>
  <c r="P54" i="11"/>
  <c r="J54" i="11"/>
  <c r="O55" i="11"/>
  <c r="Y54" i="11"/>
  <c r="X54" i="11"/>
  <c r="O919" i="29"/>
  <c r="I50" i="11"/>
  <c r="Y918" i="30"/>
  <c r="K918" i="30" s="1"/>
  <c r="P918" i="30"/>
  <c r="I918" i="30" s="1"/>
  <c r="O919" i="30"/>
  <c r="X918" i="30"/>
  <c r="O795" i="30"/>
  <c r="X794" i="30"/>
  <c r="P794" i="30"/>
  <c r="I794" i="30" s="1"/>
  <c r="Y794" i="30"/>
  <c r="K794" i="30" s="1"/>
  <c r="Y670" i="30"/>
  <c r="K670" i="30" s="1"/>
  <c r="X670" i="30"/>
  <c r="P670" i="30"/>
  <c r="I670" i="30" s="1"/>
  <c r="O671" i="30"/>
  <c r="O547" i="30"/>
  <c r="X546" i="30"/>
  <c r="Y546" i="30"/>
  <c r="K546" i="30" s="1"/>
  <c r="P546" i="30"/>
  <c r="I546" i="30" s="1"/>
  <c r="Y422" i="30"/>
  <c r="K422" i="30" s="1"/>
  <c r="O423" i="30"/>
  <c r="X422" i="30"/>
  <c r="P422" i="30"/>
  <c r="I422" i="30" s="1"/>
  <c r="Y298" i="30"/>
  <c r="K298" i="30" s="1"/>
  <c r="O299" i="30"/>
  <c r="X298" i="30"/>
  <c r="P298" i="30"/>
  <c r="I298" i="30" s="1"/>
  <c r="X174" i="30"/>
  <c r="Y174" i="30"/>
  <c r="K174" i="30" s="1"/>
  <c r="O175" i="30"/>
  <c r="P174" i="30"/>
  <c r="I174" i="30" s="1"/>
  <c r="O795" i="29"/>
  <c r="O671" i="29"/>
  <c r="O547" i="29"/>
  <c r="O423" i="29"/>
  <c r="O299" i="29"/>
  <c r="Y919" i="34"/>
  <c r="K919" i="34" s="1"/>
  <c r="X919" i="34"/>
  <c r="O920" i="34"/>
  <c r="P919" i="34"/>
  <c r="I919" i="34" s="1"/>
  <c r="Y794" i="34"/>
  <c r="K794" i="34" s="1"/>
  <c r="O795" i="34"/>
  <c r="X794" i="34"/>
  <c r="P794" i="34"/>
  <c r="I794" i="34" s="1"/>
  <c r="Y670" i="34"/>
  <c r="K670" i="34" s="1"/>
  <c r="O671" i="34"/>
  <c r="X670" i="34"/>
  <c r="P670" i="34"/>
  <c r="I670" i="34" s="1"/>
  <c r="O550" i="34"/>
  <c r="X549" i="34"/>
  <c r="Y549" i="34"/>
  <c r="K549" i="34" s="1"/>
  <c r="P549" i="34"/>
  <c r="I549" i="34" s="1"/>
  <c r="O424" i="34"/>
  <c r="X423" i="34"/>
  <c r="Y423" i="34"/>
  <c r="K423" i="34" s="1"/>
  <c r="P423" i="34"/>
  <c r="I423" i="34" s="1"/>
  <c r="Y299" i="34"/>
  <c r="K299" i="34" s="1"/>
  <c r="X299" i="34"/>
  <c r="O300" i="34"/>
  <c r="P299" i="34"/>
  <c r="I299" i="34" s="1"/>
  <c r="O178" i="34"/>
  <c r="X177" i="34"/>
  <c r="Y177" i="34"/>
  <c r="K177" i="34" s="1"/>
  <c r="P177" i="34"/>
  <c r="I177" i="34" s="1"/>
  <c r="X53" i="34"/>
  <c r="Y53" i="34"/>
  <c r="P53" i="34"/>
  <c r="I53" i="34" s="1"/>
  <c r="O919" i="31"/>
  <c r="X918" i="31"/>
  <c r="P918" i="31"/>
  <c r="I918" i="31" s="1"/>
  <c r="Y918" i="31"/>
  <c r="O797" i="31"/>
  <c r="X796" i="31"/>
  <c r="Y796" i="31"/>
  <c r="K796" i="31" s="1"/>
  <c r="P796" i="31"/>
  <c r="I796" i="31" s="1"/>
  <c r="Y670" i="31"/>
  <c r="K670" i="31" s="1"/>
  <c r="P670" i="31"/>
  <c r="I670" i="31" s="1"/>
  <c r="O671" i="31"/>
  <c r="X670" i="31"/>
  <c r="Y547" i="31"/>
  <c r="K547" i="31" s="1"/>
  <c r="X547" i="31"/>
  <c r="O548" i="31"/>
  <c r="P547" i="31"/>
  <c r="I547" i="31" s="1"/>
  <c r="Y421" i="31"/>
  <c r="K421" i="31" s="1"/>
  <c r="O422" i="31"/>
  <c r="X421" i="31"/>
  <c r="P421" i="31"/>
  <c r="I421" i="31" s="1"/>
  <c r="Y298" i="31"/>
  <c r="K298" i="31" s="1"/>
  <c r="X298" i="31"/>
  <c r="O299" i="31"/>
  <c r="P298" i="31"/>
  <c r="I298" i="31" s="1"/>
  <c r="Y175" i="31"/>
  <c r="K175" i="31" s="1"/>
  <c r="X175" i="31"/>
  <c r="O176" i="31"/>
  <c r="P175" i="31"/>
  <c r="I175" i="31" s="1"/>
  <c r="Y58" i="31"/>
  <c r="K58" i="31" s="1"/>
  <c r="X58" i="31"/>
  <c r="O59" i="31"/>
  <c r="P58" i="31"/>
  <c r="I58" i="31" s="1"/>
  <c r="K64" i="27"/>
  <c r="E64" i="27"/>
  <c r="J178" i="34" l="1"/>
  <c r="J424" i="34"/>
  <c r="O54" i="34"/>
  <c r="K53" i="34"/>
  <c r="J53" i="34"/>
  <c r="J300" i="34"/>
  <c r="J795" i="34"/>
  <c r="J550" i="34"/>
  <c r="J920" i="34"/>
  <c r="J671" i="34"/>
  <c r="J422" i="31"/>
  <c r="J919" i="31"/>
  <c r="J59" i="31"/>
  <c r="K299" i="31"/>
  <c r="J299" i="31"/>
  <c r="J548" i="31"/>
  <c r="J176" i="31"/>
  <c r="J671" i="31"/>
  <c r="J797" i="31"/>
  <c r="J175" i="30"/>
  <c r="J919" i="30"/>
  <c r="J423" i="30"/>
  <c r="J299" i="30"/>
  <c r="J547" i="30"/>
  <c r="J795" i="30"/>
  <c r="J49" i="30"/>
  <c r="Y49" i="30"/>
  <c r="K49" i="30" s="1"/>
  <c r="P49" i="30"/>
  <c r="I49" i="30" s="1"/>
  <c r="O50" i="30"/>
  <c r="X49" i="30"/>
  <c r="J671" i="30"/>
  <c r="Y795" i="29"/>
  <c r="K795" i="29" s="1"/>
  <c r="X795" i="29"/>
  <c r="J795" i="29"/>
  <c r="P795" i="29"/>
  <c r="I795" i="29" s="1"/>
  <c r="Y919" i="29"/>
  <c r="K919" i="29" s="1"/>
  <c r="X919" i="29"/>
  <c r="J919" i="29"/>
  <c r="P919" i="29"/>
  <c r="I919" i="29" s="1"/>
  <c r="Y299" i="29"/>
  <c r="K299" i="29" s="1"/>
  <c r="X299" i="29"/>
  <c r="J299" i="29"/>
  <c r="P299" i="29"/>
  <c r="I299" i="29" s="1"/>
  <c r="Y423" i="29"/>
  <c r="K423" i="29" s="1"/>
  <c r="X423" i="29"/>
  <c r="J423" i="29"/>
  <c r="P423" i="29"/>
  <c r="I423" i="29" s="1"/>
  <c r="Y547" i="29"/>
  <c r="K547" i="29" s="1"/>
  <c r="X547" i="29"/>
  <c r="J547" i="29"/>
  <c r="P547" i="29"/>
  <c r="I547" i="29" s="1"/>
  <c r="O53" i="29"/>
  <c r="Y52" i="29"/>
  <c r="K52" i="29" s="1"/>
  <c r="X52" i="29"/>
  <c r="J52" i="29"/>
  <c r="P52" i="29"/>
  <c r="I52" i="29" s="1"/>
  <c r="Y671" i="29"/>
  <c r="K671" i="29" s="1"/>
  <c r="X671" i="29"/>
  <c r="J671" i="29"/>
  <c r="P671" i="29"/>
  <c r="I671" i="29" s="1"/>
  <c r="O178" i="29"/>
  <c r="Y177" i="29"/>
  <c r="K177" i="29" s="1"/>
  <c r="X177" i="29"/>
  <c r="J177" i="29"/>
  <c r="P177" i="29"/>
  <c r="I177" i="29" s="1"/>
  <c r="O301" i="24"/>
  <c r="Y300" i="24"/>
  <c r="K300" i="24" s="1"/>
  <c r="X300" i="24"/>
  <c r="J300" i="24"/>
  <c r="P300" i="24"/>
  <c r="I300" i="24" s="1"/>
  <c r="O921" i="24"/>
  <c r="Y920" i="24"/>
  <c r="K920" i="24" s="1"/>
  <c r="X920" i="24"/>
  <c r="J920" i="24"/>
  <c r="P920" i="24"/>
  <c r="I920" i="24" s="1"/>
  <c r="O54" i="24"/>
  <c r="X53" i="24"/>
  <c r="Y53" i="24"/>
  <c r="K53" i="24" s="1"/>
  <c r="J53" i="24"/>
  <c r="P53" i="24"/>
  <c r="I53" i="24" s="1"/>
  <c r="O797" i="24"/>
  <c r="Y796" i="24"/>
  <c r="K796" i="24" s="1"/>
  <c r="X796" i="24"/>
  <c r="J796" i="24"/>
  <c r="P796" i="24"/>
  <c r="I796" i="24" s="1"/>
  <c r="O673" i="24"/>
  <c r="Y672" i="24"/>
  <c r="K672" i="24" s="1"/>
  <c r="X672" i="24"/>
  <c r="J672" i="24"/>
  <c r="P672" i="24"/>
  <c r="I672" i="24" s="1"/>
  <c r="O549" i="24"/>
  <c r="Y548" i="24"/>
  <c r="K548" i="24" s="1"/>
  <c r="X548" i="24"/>
  <c r="J548" i="24"/>
  <c r="P548" i="24"/>
  <c r="I548" i="24" s="1"/>
  <c r="O425" i="24"/>
  <c r="Y424" i="24"/>
  <c r="K424" i="24" s="1"/>
  <c r="X424" i="24"/>
  <c r="J424" i="24"/>
  <c r="P424" i="24"/>
  <c r="I424" i="24" s="1"/>
  <c r="O177" i="24"/>
  <c r="Y176" i="24"/>
  <c r="K176" i="24" s="1"/>
  <c r="X176" i="24"/>
  <c r="J176" i="24"/>
  <c r="P176" i="24"/>
  <c r="I176" i="24" s="1"/>
  <c r="O921" i="11"/>
  <c r="J920" i="11"/>
  <c r="Y920" i="11"/>
  <c r="K920" i="11" s="1"/>
  <c r="X920" i="11"/>
  <c r="P920" i="11"/>
  <c r="I920" i="11" s="1"/>
  <c r="O797" i="11"/>
  <c r="Y796" i="11"/>
  <c r="K796" i="11" s="1"/>
  <c r="X796" i="11"/>
  <c r="J796" i="11"/>
  <c r="P796" i="11"/>
  <c r="I796" i="11" s="1"/>
  <c r="O673" i="11"/>
  <c r="Y672" i="11"/>
  <c r="K672" i="11" s="1"/>
  <c r="J672" i="11"/>
  <c r="X672" i="11"/>
  <c r="P672" i="11"/>
  <c r="I672" i="11" s="1"/>
  <c r="O550" i="11"/>
  <c r="X549" i="11"/>
  <c r="Y549" i="11"/>
  <c r="K549" i="11" s="1"/>
  <c r="O426" i="11"/>
  <c r="X425" i="11"/>
  <c r="Y425" i="11"/>
  <c r="K425" i="11" s="1"/>
  <c r="P55" i="11"/>
  <c r="J55" i="11"/>
  <c r="O56" i="11"/>
  <c r="Y55" i="11"/>
  <c r="X55" i="11"/>
  <c r="O920" i="29"/>
  <c r="K50" i="11"/>
  <c r="I51" i="11"/>
  <c r="K51" i="11"/>
  <c r="Y919" i="30"/>
  <c r="K919" i="30" s="1"/>
  <c r="O920" i="30"/>
  <c r="X919" i="30"/>
  <c r="P919" i="30"/>
  <c r="I919" i="30" s="1"/>
  <c r="Y795" i="30"/>
  <c r="K795" i="30" s="1"/>
  <c r="X795" i="30"/>
  <c r="P795" i="30"/>
  <c r="I795" i="30" s="1"/>
  <c r="O796" i="30"/>
  <c r="Y671" i="30"/>
  <c r="K671" i="30" s="1"/>
  <c r="P671" i="30"/>
  <c r="I671" i="30" s="1"/>
  <c r="O672" i="30"/>
  <c r="X671" i="30"/>
  <c r="Y547" i="30"/>
  <c r="K547" i="30" s="1"/>
  <c r="O548" i="30"/>
  <c r="P547" i="30"/>
  <c r="I547" i="30" s="1"/>
  <c r="X547" i="30"/>
  <c r="X423" i="30"/>
  <c r="Y423" i="30"/>
  <c r="K423" i="30" s="1"/>
  <c r="O424" i="30"/>
  <c r="P423" i="30"/>
  <c r="I423" i="30" s="1"/>
  <c r="X299" i="30"/>
  <c r="P299" i="30"/>
  <c r="I299" i="30" s="1"/>
  <c r="Y299" i="30"/>
  <c r="K299" i="30" s="1"/>
  <c r="O300" i="30"/>
  <c r="Y175" i="30"/>
  <c r="K175" i="30" s="1"/>
  <c r="X175" i="30"/>
  <c r="P175" i="30"/>
  <c r="I175" i="30" s="1"/>
  <c r="O176" i="30"/>
  <c r="O796" i="29"/>
  <c r="O672" i="29"/>
  <c r="O548" i="29"/>
  <c r="O424" i="29"/>
  <c r="O300" i="29"/>
  <c r="Y920" i="34"/>
  <c r="K920" i="34" s="1"/>
  <c r="O921" i="34"/>
  <c r="X920" i="34"/>
  <c r="P920" i="34"/>
  <c r="I920" i="34" s="1"/>
  <c r="Y795" i="34"/>
  <c r="K795" i="34" s="1"/>
  <c r="O796" i="34"/>
  <c r="X795" i="34"/>
  <c r="P795" i="34"/>
  <c r="I795" i="34" s="1"/>
  <c r="Y671" i="34"/>
  <c r="K671" i="34" s="1"/>
  <c r="X671" i="34"/>
  <c r="O672" i="34"/>
  <c r="P671" i="34"/>
  <c r="I671" i="34" s="1"/>
  <c r="Y550" i="34"/>
  <c r="K550" i="34" s="1"/>
  <c r="P550" i="34"/>
  <c r="I550" i="34" s="1"/>
  <c r="O551" i="34"/>
  <c r="X550" i="34"/>
  <c r="Y424" i="34"/>
  <c r="K424" i="34" s="1"/>
  <c r="X424" i="34"/>
  <c r="O425" i="34"/>
  <c r="P424" i="34"/>
  <c r="I424" i="34" s="1"/>
  <c r="Y300" i="34"/>
  <c r="K300" i="34" s="1"/>
  <c r="P300" i="34"/>
  <c r="I300" i="34" s="1"/>
  <c r="O301" i="34"/>
  <c r="X300" i="34"/>
  <c r="Y178" i="34"/>
  <c r="K178" i="34" s="1"/>
  <c r="P178" i="34"/>
  <c r="I178" i="34" s="1"/>
  <c r="O179" i="34"/>
  <c r="X178" i="34"/>
  <c r="Y54" i="34"/>
  <c r="X54" i="34"/>
  <c r="P54" i="34"/>
  <c r="I54" i="34" s="1"/>
  <c r="Y919" i="31"/>
  <c r="K919" i="31" s="1"/>
  <c r="O920" i="31"/>
  <c r="P919" i="31"/>
  <c r="I919" i="31" s="1"/>
  <c r="X919" i="31"/>
  <c r="O798" i="31"/>
  <c r="X797" i="31"/>
  <c r="Y797" i="31"/>
  <c r="K797" i="31" s="1"/>
  <c r="P797" i="31"/>
  <c r="I797" i="31" s="1"/>
  <c r="Y671" i="31"/>
  <c r="K671" i="31" s="1"/>
  <c r="X671" i="31"/>
  <c r="P671" i="31"/>
  <c r="I671" i="31" s="1"/>
  <c r="O672" i="31"/>
  <c r="O549" i="31"/>
  <c r="X548" i="31"/>
  <c r="Y548" i="31"/>
  <c r="K548" i="31" s="1"/>
  <c r="P548" i="31"/>
  <c r="I548" i="31" s="1"/>
  <c r="Y422" i="31"/>
  <c r="K422" i="31" s="1"/>
  <c r="P422" i="31"/>
  <c r="I422" i="31" s="1"/>
  <c r="X422" i="31"/>
  <c r="O423" i="31"/>
  <c r="Y299" i="31"/>
  <c r="O300" i="31"/>
  <c r="X299" i="31"/>
  <c r="P299" i="31"/>
  <c r="I299" i="31" s="1"/>
  <c r="Y176" i="31"/>
  <c r="K176" i="31" s="1"/>
  <c r="P176" i="31"/>
  <c r="I176" i="31" s="1"/>
  <c r="O177" i="31"/>
  <c r="X176" i="31"/>
  <c r="Y59" i="31"/>
  <c r="K59" i="31" s="1"/>
  <c r="P59" i="31"/>
  <c r="I59" i="31" s="1"/>
  <c r="O60" i="31"/>
  <c r="X59" i="31"/>
  <c r="D32" i="3"/>
  <c r="D31" i="3"/>
  <c r="D30" i="3"/>
  <c r="D25" i="3"/>
  <c r="D24" i="3"/>
  <c r="D23" i="3"/>
  <c r="E18" i="3"/>
  <c r="D18" i="3"/>
  <c r="E17" i="3"/>
  <c r="D17" i="3"/>
  <c r="E15" i="3"/>
  <c r="D15" i="3"/>
  <c r="E14" i="3"/>
  <c r="D14" i="3"/>
  <c r="D11" i="3"/>
  <c r="D10" i="3"/>
  <c r="E9" i="3"/>
  <c r="D9" i="3"/>
  <c r="D7" i="3"/>
  <c r="D6" i="3"/>
  <c r="E5" i="3"/>
  <c r="F5" i="3"/>
  <c r="D5" i="3"/>
  <c r="K65" i="27"/>
  <c r="E65" i="27"/>
  <c r="J301" i="34" l="1"/>
  <c r="J551" i="34"/>
  <c r="J796" i="34"/>
  <c r="O55" i="34"/>
  <c r="J54" i="34"/>
  <c r="K54" i="34"/>
  <c r="J179" i="34"/>
  <c r="J425" i="34"/>
  <c r="J672" i="34"/>
  <c r="J921" i="34"/>
  <c r="J423" i="31"/>
  <c r="J672" i="31"/>
  <c r="J920" i="31"/>
  <c r="J177" i="31"/>
  <c r="J60" i="31"/>
  <c r="J300" i="31"/>
  <c r="J549" i="31"/>
  <c r="J798" i="31"/>
  <c r="J424" i="30"/>
  <c r="J672" i="30"/>
  <c r="J176" i="30"/>
  <c r="J920" i="30"/>
  <c r="J300" i="30"/>
  <c r="J796" i="30"/>
  <c r="J548" i="30"/>
  <c r="J50" i="30"/>
  <c r="Y50" i="30"/>
  <c r="K50" i="30" s="1"/>
  <c r="O51" i="30"/>
  <c r="P50" i="30"/>
  <c r="I50" i="30" s="1"/>
  <c r="X50" i="30"/>
  <c r="Y300" i="29"/>
  <c r="K300" i="29" s="1"/>
  <c r="X300" i="29"/>
  <c r="J300" i="29"/>
  <c r="P300" i="29"/>
  <c r="I300" i="29" s="1"/>
  <c r="Y920" i="29"/>
  <c r="K920" i="29" s="1"/>
  <c r="X920" i="29"/>
  <c r="J920" i="29"/>
  <c r="P920" i="29"/>
  <c r="I920" i="29" s="1"/>
  <c r="O179" i="29"/>
  <c r="Y178" i="29"/>
  <c r="K178" i="29" s="1"/>
  <c r="X178" i="29"/>
  <c r="J178" i="29"/>
  <c r="P178" i="29"/>
  <c r="I178" i="29" s="1"/>
  <c r="Y424" i="29"/>
  <c r="K424" i="29" s="1"/>
  <c r="X424" i="29"/>
  <c r="J424" i="29"/>
  <c r="P424" i="29"/>
  <c r="I424" i="29" s="1"/>
  <c r="Y548" i="29"/>
  <c r="X548" i="29"/>
  <c r="J548" i="29"/>
  <c r="K548" i="29"/>
  <c r="P548" i="29"/>
  <c r="I548" i="29" s="1"/>
  <c r="X672" i="29"/>
  <c r="Y672" i="29"/>
  <c r="K672" i="29" s="1"/>
  <c r="J672" i="29"/>
  <c r="P672" i="29"/>
  <c r="I672" i="29" s="1"/>
  <c r="O54" i="29"/>
  <c r="Y53" i="29"/>
  <c r="K53" i="29" s="1"/>
  <c r="X53" i="29"/>
  <c r="J53" i="29"/>
  <c r="P53" i="29"/>
  <c r="I53" i="29" s="1"/>
  <c r="X796" i="29"/>
  <c r="Y796" i="29"/>
  <c r="K796" i="29" s="1"/>
  <c r="J796" i="29"/>
  <c r="P796" i="29"/>
  <c r="I796" i="29" s="1"/>
  <c r="O550" i="24"/>
  <c r="Y549" i="24"/>
  <c r="K549" i="24" s="1"/>
  <c r="X549" i="24"/>
  <c r="J549" i="24"/>
  <c r="P549" i="24"/>
  <c r="I549" i="24" s="1"/>
  <c r="O922" i="24"/>
  <c r="Y921" i="24"/>
  <c r="K921" i="24" s="1"/>
  <c r="X921" i="24"/>
  <c r="J921" i="24"/>
  <c r="P921" i="24"/>
  <c r="I921" i="24" s="1"/>
  <c r="O426" i="24"/>
  <c r="X425" i="24"/>
  <c r="Y425" i="24"/>
  <c r="K425" i="24"/>
  <c r="J425" i="24"/>
  <c r="P425" i="24"/>
  <c r="I425" i="24" s="1"/>
  <c r="O55" i="24"/>
  <c r="Y54" i="24"/>
  <c r="K54" i="24" s="1"/>
  <c r="X54" i="24"/>
  <c r="J54" i="24"/>
  <c r="P54" i="24"/>
  <c r="I54" i="24" s="1"/>
  <c r="O178" i="24"/>
  <c r="X177" i="24"/>
  <c r="Y177" i="24"/>
  <c r="K177" i="24" s="1"/>
  <c r="J177" i="24"/>
  <c r="P177" i="24"/>
  <c r="I177" i="24" s="1"/>
  <c r="O798" i="24"/>
  <c r="Y797" i="24"/>
  <c r="K797" i="24" s="1"/>
  <c r="X797" i="24"/>
  <c r="J797" i="24"/>
  <c r="P797" i="24"/>
  <c r="I797" i="24" s="1"/>
  <c r="O674" i="24"/>
  <c r="Y673" i="24"/>
  <c r="X673" i="24"/>
  <c r="K673" i="24"/>
  <c r="J673" i="24"/>
  <c r="P673" i="24"/>
  <c r="I673" i="24" s="1"/>
  <c r="O302" i="24"/>
  <c r="X301" i="24"/>
  <c r="Y301" i="24"/>
  <c r="K301" i="24"/>
  <c r="J301" i="24"/>
  <c r="P301" i="24"/>
  <c r="I301" i="24" s="1"/>
  <c r="O922" i="11"/>
  <c r="Y921" i="11"/>
  <c r="K921" i="11" s="1"/>
  <c r="X921" i="11"/>
  <c r="J921" i="11"/>
  <c r="P921" i="11"/>
  <c r="I921" i="11" s="1"/>
  <c r="O798" i="11"/>
  <c r="Y797" i="11"/>
  <c r="K797" i="11" s="1"/>
  <c r="X797" i="11"/>
  <c r="J797" i="11"/>
  <c r="P797" i="11"/>
  <c r="I797" i="11" s="1"/>
  <c r="O674" i="11"/>
  <c r="J673" i="11"/>
  <c r="Y673" i="11"/>
  <c r="K673" i="11" s="1"/>
  <c r="X673" i="11"/>
  <c r="P673" i="11"/>
  <c r="I673" i="11" s="1"/>
  <c r="O551" i="11"/>
  <c r="Y550" i="11"/>
  <c r="K550" i="11" s="1"/>
  <c r="X550" i="11"/>
  <c r="O427" i="11"/>
  <c r="Y426" i="11"/>
  <c r="K426" i="11" s="1"/>
  <c r="X426" i="11"/>
  <c r="P56" i="11"/>
  <c r="J56" i="11"/>
  <c r="O57" i="11"/>
  <c r="Y56" i="11"/>
  <c r="X56" i="11"/>
  <c r="O921" i="29"/>
  <c r="I52" i="11"/>
  <c r="O921" i="30"/>
  <c r="X920" i="30"/>
  <c r="Y920" i="30"/>
  <c r="K920" i="30" s="1"/>
  <c r="P920" i="30"/>
  <c r="I920" i="30" s="1"/>
  <c r="Y796" i="30"/>
  <c r="K796" i="30" s="1"/>
  <c r="X796" i="30"/>
  <c r="P796" i="30"/>
  <c r="I796" i="30" s="1"/>
  <c r="O797" i="30"/>
  <c r="O673" i="30"/>
  <c r="P672" i="30"/>
  <c r="I672" i="30" s="1"/>
  <c r="X672" i="30"/>
  <c r="Y672" i="30"/>
  <c r="K672" i="30" s="1"/>
  <c r="O549" i="30"/>
  <c r="P548" i="30"/>
  <c r="I548" i="30" s="1"/>
  <c r="Y548" i="30"/>
  <c r="K548" i="30" s="1"/>
  <c r="X548" i="30"/>
  <c r="Y424" i="30"/>
  <c r="K424" i="30" s="1"/>
  <c r="O425" i="30"/>
  <c r="X424" i="30"/>
  <c r="P424" i="30"/>
  <c r="I424" i="30" s="1"/>
  <c r="O301" i="30"/>
  <c r="X300" i="30"/>
  <c r="Y300" i="30"/>
  <c r="K300" i="30" s="1"/>
  <c r="P300" i="30"/>
  <c r="I300" i="30" s="1"/>
  <c r="O177" i="30"/>
  <c r="X176" i="30"/>
  <c r="Y176" i="30"/>
  <c r="K176" i="30" s="1"/>
  <c r="P176" i="30"/>
  <c r="I176" i="30" s="1"/>
  <c r="O797" i="29"/>
  <c r="O673" i="29"/>
  <c r="O549" i="29"/>
  <c r="O425" i="29"/>
  <c r="O301" i="29"/>
  <c r="Y921" i="34"/>
  <c r="K921" i="34" s="1"/>
  <c r="O922" i="34"/>
  <c r="X921" i="34"/>
  <c r="P921" i="34"/>
  <c r="I921" i="34" s="1"/>
  <c r="Y796" i="34"/>
  <c r="K796" i="34" s="1"/>
  <c r="O797" i="34"/>
  <c r="X796" i="34"/>
  <c r="P796" i="34"/>
  <c r="I796" i="34" s="1"/>
  <c r="Y672" i="34"/>
  <c r="K672" i="34" s="1"/>
  <c r="O673" i="34"/>
  <c r="X672" i="34"/>
  <c r="P672" i="34"/>
  <c r="I672" i="34" s="1"/>
  <c r="Y551" i="34"/>
  <c r="K551" i="34" s="1"/>
  <c r="O552" i="34"/>
  <c r="X551" i="34"/>
  <c r="P551" i="34"/>
  <c r="I551" i="34" s="1"/>
  <c r="Y425" i="34"/>
  <c r="K425" i="34" s="1"/>
  <c r="P425" i="34"/>
  <c r="I425" i="34" s="1"/>
  <c r="X425" i="34"/>
  <c r="O426" i="34"/>
  <c r="Y301" i="34"/>
  <c r="K301" i="34" s="1"/>
  <c r="O302" i="34"/>
  <c r="X301" i="34"/>
  <c r="P301" i="34"/>
  <c r="I301" i="34" s="1"/>
  <c r="Y179" i="34"/>
  <c r="K179" i="34" s="1"/>
  <c r="O180" i="34"/>
  <c r="X179" i="34"/>
  <c r="P179" i="34"/>
  <c r="I179" i="34" s="1"/>
  <c r="X55" i="34"/>
  <c r="Y55" i="34"/>
  <c r="P55" i="34"/>
  <c r="I55" i="34" s="1"/>
  <c r="Y920" i="31"/>
  <c r="K920" i="31" s="1"/>
  <c r="O921" i="31"/>
  <c r="P920" i="31"/>
  <c r="I920" i="31" s="1"/>
  <c r="X920" i="31"/>
  <c r="O799" i="31"/>
  <c r="X798" i="31"/>
  <c r="Y798" i="31"/>
  <c r="K798" i="31" s="1"/>
  <c r="P798" i="31"/>
  <c r="I798" i="31" s="1"/>
  <c r="Y672" i="31"/>
  <c r="K672" i="31" s="1"/>
  <c r="O673" i="31"/>
  <c r="X672" i="31"/>
  <c r="P672" i="31"/>
  <c r="I672" i="31" s="1"/>
  <c r="Y549" i="31"/>
  <c r="K549" i="31" s="1"/>
  <c r="O550" i="31"/>
  <c r="X549" i="31"/>
  <c r="P549" i="31"/>
  <c r="I549" i="31" s="1"/>
  <c r="Y423" i="31"/>
  <c r="K423" i="31" s="1"/>
  <c r="O424" i="31"/>
  <c r="X423" i="31"/>
  <c r="P423" i="31"/>
  <c r="I423" i="31" s="1"/>
  <c r="Y300" i="31"/>
  <c r="K300" i="31" s="1"/>
  <c r="O301" i="31"/>
  <c r="P300" i="31"/>
  <c r="I300" i="31" s="1"/>
  <c r="X300" i="31"/>
  <c r="Y177" i="31"/>
  <c r="K177" i="31" s="1"/>
  <c r="P177" i="31"/>
  <c r="I177" i="31" s="1"/>
  <c r="O178" i="31"/>
  <c r="X177" i="31"/>
  <c r="Y60" i="31"/>
  <c r="K60" i="31" s="1"/>
  <c r="O61" i="31"/>
  <c r="X60" i="31"/>
  <c r="P60" i="31"/>
  <c r="I60" i="31" s="1"/>
  <c r="K66" i="27"/>
  <c r="E66" i="27"/>
  <c r="O56" i="34" l="1"/>
  <c r="K55" i="34"/>
  <c r="J55" i="34"/>
  <c r="J302" i="34"/>
  <c r="J552" i="34"/>
  <c r="J797" i="34"/>
  <c r="J426" i="34"/>
  <c r="J180" i="34"/>
  <c r="J673" i="34"/>
  <c r="J922" i="34"/>
  <c r="J424" i="31"/>
  <c r="J673" i="31"/>
  <c r="J921" i="31"/>
  <c r="J61" i="31"/>
  <c r="J301" i="31"/>
  <c r="J550" i="31"/>
  <c r="J799" i="31"/>
  <c r="J178" i="31"/>
  <c r="J425" i="30"/>
  <c r="J549" i="30"/>
  <c r="J177" i="30"/>
  <c r="J673" i="30"/>
  <c r="J921" i="30"/>
  <c r="J797" i="30"/>
  <c r="J301" i="30"/>
  <c r="J51" i="30"/>
  <c r="K51" i="30"/>
  <c r="Y51" i="30"/>
  <c r="O52" i="30"/>
  <c r="P51" i="30"/>
  <c r="I51" i="30" s="1"/>
  <c r="X51" i="30"/>
  <c r="Y921" i="29"/>
  <c r="K921" i="29" s="1"/>
  <c r="X921" i="29"/>
  <c r="J921" i="29"/>
  <c r="P921" i="29"/>
  <c r="I921" i="29" s="1"/>
  <c r="O55" i="29"/>
  <c r="Y54" i="29"/>
  <c r="K54" i="29" s="1"/>
  <c r="X54" i="29"/>
  <c r="J54" i="29"/>
  <c r="P54" i="29"/>
  <c r="I54" i="29" s="1"/>
  <c r="Y301" i="29"/>
  <c r="K301" i="29" s="1"/>
  <c r="X301" i="29"/>
  <c r="J301" i="29"/>
  <c r="P301" i="29"/>
  <c r="I301" i="29" s="1"/>
  <c r="Y425" i="29"/>
  <c r="K425" i="29" s="1"/>
  <c r="X425" i="29"/>
  <c r="J425" i="29"/>
  <c r="P425" i="29"/>
  <c r="I425" i="29" s="1"/>
  <c r="Y673" i="29"/>
  <c r="X673" i="29"/>
  <c r="J673" i="29"/>
  <c r="K673" i="29"/>
  <c r="P673" i="29"/>
  <c r="I673" i="29" s="1"/>
  <c r="O180" i="29"/>
  <c r="Y179" i="29"/>
  <c r="K179" i="29" s="1"/>
  <c r="X179" i="29"/>
  <c r="J179" i="29"/>
  <c r="P179" i="29"/>
  <c r="I179" i="29" s="1"/>
  <c r="Y549" i="29"/>
  <c r="K549" i="29" s="1"/>
  <c r="X549" i="29"/>
  <c r="J549" i="29"/>
  <c r="P549" i="29"/>
  <c r="I549" i="29" s="1"/>
  <c r="Y797" i="29"/>
  <c r="X797" i="29"/>
  <c r="J797" i="29"/>
  <c r="K797" i="29"/>
  <c r="P797" i="29"/>
  <c r="I797" i="29" s="1"/>
  <c r="O799" i="24"/>
  <c r="Y798" i="24"/>
  <c r="K798" i="24" s="1"/>
  <c r="X798" i="24"/>
  <c r="J798" i="24"/>
  <c r="P798" i="24"/>
  <c r="I798" i="24" s="1"/>
  <c r="O923" i="24"/>
  <c r="X922" i="24"/>
  <c r="Y922" i="24"/>
  <c r="K922" i="24" s="1"/>
  <c r="J922" i="24"/>
  <c r="P922" i="24"/>
  <c r="I922" i="24" s="1"/>
  <c r="O675" i="24"/>
  <c r="Y674" i="24"/>
  <c r="K674" i="24" s="1"/>
  <c r="X674" i="24"/>
  <c r="J674" i="24"/>
  <c r="P674" i="24"/>
  <c r="I674" i="24" s="1"/>
  <c r="O427" i="24"/>
  <c r="Y426" i="24"/>
  <c r="K426" i="24" s="1"/>
  <c r="X426" i="24"/>
  <c r="J426" i="24"/>
  <c r="P426" i="24"/>
  <c r="I426" i="24" s="1"/>
  <c r="O303" i="24"/>
  <c r="Y302" i="24"/>
  <c r="K302" i="24" s="1"/>
  <c r="X302" i="24"/>
  <c r="J302" i="24"/>
  <c r="P302" i="24"/>
  <c r="I302" i="24" s="1"/>
  <c r="O56" i="24"/>
  <c r="Y55" i="24"/>
  <c r="X55" i="24"/>
  <c r="K55" i="24"/>
  <c r="J55" i="24"/>
  <c r="P55" i="24"/>
  <c r="I55" i="24" s="1"/>
  <c r="O179" i="24"/>
  <c r="Y178" i="24"/>
  <c r="K178" i="24" s="1"/>
  <c r="X178" i="24"/>
  <c r="J178" i="24"/>
  <c r="P178" i="24"/>
  <c r="I178" i="24" s="1"/>
  <c r="O551" i="24"/>
  <c r="Y550" i="24"/>
  <c r="K550" i="24" s="1"/>
  <c r="X550" i="24"/>
  <c r="J550" i="24"/>
  <c r="P550" i="24"/>
  <c r="I550" i="24" s="1"/>
  <c r="O923" i="11"/>
  <c r="Y922" i="11"/>
  <c r="K922" i="11" s="1"/>
  <c r="X922" i="11"/>
  <c r="J922" i="11"/>
  <c r="P922" i="11"/>
  <c r="I922" i="11" s="1"/>
  <c r="O799" i="11"/>
  <c r="Y798" i="11"/>
  <c r="K798" i="11" s="1"/>
  <c r="J798" i="11"/>
  <c r="X798" i="11"/>
  <c r="P798" i="11"/>
  <c r="I798" i="11" s="1"/>
  <c r="O675" i="11"/>
  <c r="Y674" i="11"/>
  <c r="K674" i="11" s="1"/>
  <c r="X674" i="11"/>
  <c r="J674" i="11"/>
  <c r="P674" i="11"/>
  <c r="I674" i="11" s="1"/>
  <c r="O552" i="11"/>
  <c r="Y551" i="11"/>
  <c r="K551" i="11" s="1"/>
  <c r="X551" i="11"/>
  <c r="O428" i="11"/>
  <c r="Y427" i="11"/>
  <c r="K427" i="11" s="1"/>
  <c r="X427" i="11"/>
  <c r="P57" i="11"/>
  <c r="J57" i="11"/>
  <c r="O58" i="11"/>
  <c r="Y57" i="11"/>
  <c r="X57" i="11"/>
  <c r="O922" i="29"/>
  <c r="K52" i="11"/>
  <c r="I53" i="11"/>
  <c r="X921" i="30"/>
  <c r="O922" i="30"/>
  <c r="Y921" i="30"/>
  <c r="K921" i="30" s="1"/>
  <c r="P921" i="30"/>
  <c r="I921" i="30" s="1"/>
  <c r="O798" i="30"/>
  <c r="P797" i="30"/>
  <c r="I797" i="30" s="1"/>
  <c r="X797" i="30"/>
  <c r="Y797" i="30"/>
  <c r="K797" i="30" s="1"/>
  <c r="Y673" i="30"/>
  <c r="K673" i="30" s="1"/>
  <c r="X673" i="30"/>
  <c r="P673" i="30"/>
  <c r="I673" i="30" s="1"/>
  <c r="O674" i="30"/>
  <c r="Y549" i="30"/>
  <c r="K549" i="30" s="1"/>
  <c r="O550" i="30"/>
  <c r="P549" i="30"/>
  <c r="I549" i="30" s="1"/>
  <c r="X549" i="30"/>
  <c r="Y425" i="30"/>
  <c r="K425" i="30" s="1"/>
  <c r="O426" i="30"/>
  <c r="X425" i="30"/>
  <c r="P425" i="30"/>
  <c r="I425" i="30" s="1"/>
  <c r="Y301" i="30"/>
  <c r="K301" i="30" s="1"/>
  <c r="X301" i="30"/>
  <c r="O302" i="30"/>
  <c r="P301" i="30"/>
  <c r="I301" i="30" s="1"/>
  <c r="Y177" i="30"/>
  <c r="K177" i="30" s="1"/>
  <c r="O178" i="30"/>
  <c r="X177" i="30"/>
  <c r="P177" i="30"/>
  <c r="I177" i="30" s="1"/>
  <c r="O798" i="29"/>
  <c r="O674" i="29"/>
  <c r="O550" i="29"/>
  <c r="O426" i="29"/>
  <c r="O302" i="29"/>
  <c r="O923" i="34"/>
  <c r="X922" i="34"/>
  <c r="Y922" i="34"/>
  <c r="K922" i="34" s="1"/>
  <c r="P922" i="34"/>
  <c r="I922" i="34" s="1"/>
  <c r="O798" i="34"/>
  <c r="P797" i="34"/>
  <c r="I797" i="34" s="1"/>
  <c r="X797" i="34"/>
  <c r="Y797" i="34"/>
  <c r="K797" i="34" s="1"/>
  <c r="O674" i="34"/>
  <c r="X673" i="34"/>
  <c r="Y673" i="34"/>
  <c r="K673" i="34" s="1"/>
  <c r="P673" i="34"/>
  <c r="I673" i="34" s="1"/>
  <c r="Y552" i="34"/>
  <c r="K552" i="34" s="1"/>
  <c r="X552" i="34"/>
  <c r="O553" i="34"/>
  <c r="P552" i="34"/>
  <c r="I552" i="34" s="1"/>
  <c r="Y426" i="34"/>
  <c r="K426" i="34" s="1"/>
  <c r="O427" i="34"/>
  <c r="X426" i="34"/>
  <c r="P426" i="34"/>
  <c r="I426" i="34" s="1"/>
  <c r="O303" i="34"/>
  <c r="X302" i="34"/>
  <c r="Y302" i="34"/>
  <c r="K302" i="34" s="1"/>
  <c r="P302" i="34"/>
  <c r="I302" i="34" s="1"/>
  <c r="Y180" i="34"/>
  <c r="K180" i="34" s="1"/>
  <c r="X180" i="34"/>
  <c r="O181" i="34"/>
  <c r="P180" i="34"/>
  <c r="I180" i="34" s="1"/>
  <c r="Y56" i="34"/>
  <c r="X56" i="34"/>
  <c r="P56" i="34"/>
  <c r="I56" i="34" s="1"/>
  <c r="Y921" i="31"/>
  <c r="K921" i="31" s="1"/>
  <c r="O922" i="31"/>
  <c r="X921" i="31"/>
  <c r="P921" i="31"/>
  <c r="I921" i="31" s="1"/>
  <c r="Y799" i="31"/>
  <c r="K799" i="31" s="1"/>
  <c r="O800" i="31"/>
  <c r="X799" i="31"/>
  <c r="P799" i="31"/>
  <c r="I799" i="31" s="1"/>
  <c r="O674" i="31"/>
  <c r="X673" i="31"/>
  <c r="Y673" i="31"/>
  <c r="K673" i="31" s="1"/>
  <c r="P673" i="31"/>
  <c r="I673" i="31" s="1"/>
  <c r="P550" i="31"/>
  <c r="I550" i="31" s="1"/>
  <c r="O551" i="31"/>
  <c r="X550" i="31"/>
  <c r="Y550" i="31"/>
  <c r="K550" i="31" s="1"/>
  <c r="O425" i="31"/>
  <c r="X424" i="31"/>
  <c r="Y424" i="31"/>
  <c r="K424" i="31" s="1"/>
  <c r="P424" i="31"/>
  <c r="I424" i="31" s="1"/>
  <c r="O302" i="31"/>
  <c r="X301" i="31"/>
  <c r="Y301" i="31"/>
  <c r="K301" i="31" s="1"/>
  <c r="P301" i="31"/>
  <c r="I301" i="31" s="1"/>
  <c r="O179" i="31"/>
  <c r="X178" i="31"/>
  <c r="Y178" i="31"/>
  <c r="K178" i="31" s="1"/>
  <c r="P178" i="31"/>
  <c r="I178" i="31" s="1"/>
  <c r="O62" i="31"/>
  <c r="X61" i="31"/>
  <c r="Y61" i="31"/>
  <c r="K61" i="31" s="1"/>
  <c r="P61" i="31"/>
  <c r="I61" i="31" s="1"/>
  <c r="K67" i="27"/>
  <c r="E67" i="27"/>
  <c r="J303" i="34" l="1"/>
  <c r="J798" i="34"/>
  <c r="J181" i="34"/>
  <c r="J427" i="34"/>
  <c r="J674" i="34"/>
  <c r="J923" i="34"/>
  <c r="J553" i="34"/>
  <c r="O57" i="34"/>
  <c r="X57" i="34" s="1"/>
  <c r="K56" i="34"/>
  <c r="J56" i="34"/>
  <c r="J674" i="31"/>
  <c r="J551" i="31"/>
  <c r="J800" i="31"/>
  <c r="J179" i="31"/>
  <c r="J302" i="31"/>
  <c r="J62" i="31"/>
  <c r="J425" i="31"/>
  <c r="K922" i="31"/>
  <c r="J922" i="31"/>
  <c r="J178" i="30"/>
  <c r="J426" i="30"/>
  <c r="J922" i="30"/>
  <c r="J302" i="30"/>
  <c r="J550" i="30"/>
  <c r="J798" i="30"/>
  <c r="J674" i="30"/>
  <c r="J52" i="30"/>
  <c r="X52" i="30"/>
  <c r="Y52" i="30"/>
  <c r="K52" i="30" s="1"/>
  <c r="P52" i="30"/>
  <c r="I52" i="30" s="1"/>
  <c r="O53" i="30"/>
  <c r="O56" i="29"/>
  <c r="Y55" i="29"/>
  <c r="K55" i="29" s="1"/>
  <c r="X55" i="29"/>
  <c r="J55" i="29"/>
  <c r="P55" i="29"/>
  <c r="I55" i="29" s="1"/>
  <c r="Y798" i="29"/>
  <c r="K798" i="29" s="1"/>
  <c r="X798" i="29"/>
  <c r="J798" i="29"/>
  <c r="P798" i="29"/>
  <c r="I798" i="29" s="1"/>
  <c r="X922" i="29"/>
  <c r="Y922" i="29"/>
  <c r="J922" i="29"/>
  <c r="K922" i="29"/>
  <c r="P922" i="29"/>
  <c r="I922" i="29" s="1"/>
  <c r="Y302" i="29"/>
  <c r="X302" i="29"/>
  <c r="K302" i="29"/>
  <c r="J302" i="29"/>
  <c r="P302" i="29"/>
  <c r="I302" i="29" s="1"/>
  <c r="Y426" i="29"/>
  <c r="K426" i="29" s="1"/>
  <c r="X426" i="29"/>
  <c r="J426" i="29"/>
  <c r="P426" i="29"/>
  <c r="I426" i="29" s="1"/>
  <c r="Y550" i="29"/>
  <c r="K550" i="29" s="1"/>
  <c r="X550" i="29"/>
  <c r="J550" i="29"/>
  <c r="P550" i="29"/>
  <c r="I550" i="29" s="1"/>
  <c r="O181" i="29"/>
  <c r="Y180" i="29"/>
  <c r="X180" i="29"/>
  <c r="K180" i="29"/>
  <c r="J180" i="29"/>
  <c r="P180" i="29"/>
  <c r="I180" i="29" s="1"/>
  <c r="Y674" i="29"/>
  <c r="K674" i="29" s="1"/>
  <c r="X674" i="29"/>
  <c r="J674" i="29"/>
  <c r="P674" i="29"/>
  <c r="I674" i="29" s="1"/>
  <c r="O57" i="24"/>
  <c r="Y56" i="24"/>
  <c r="K56" i="24" s="1"/>
  <c r="X56" i="24"/>
  <c r="J56" i="24"/>
  <c r="P56" i="24"/>
  <c r="I56" i="24" s="1"/>
  <c r="O924" i="24"/>
  <c r="Y923" i="24"/>
  <c r="K923" i="24" s="1"/>
  <c r="X923" i="24"/>
  <c r="J923" i="24"/>
  <c r="P923" i="24"/>
  <c r="I923" i="24" s="1"/>
  <c r="O180" i="24"/>
  <c r="Y179" i="24"/>
  <c r="K179" i="24" s="1"/>
  <c r="X179" i="24"/>
  <c r="J179" i="24"/>
  <c r="P179" i="24"/>
  <c r="I179" i="24" s="1"/>
  <c r="O676" i="24"/>
  <c r="X675" i="24"/>
  <c r="Y675" i="24"/>
  <c r="K675" i="24"/>
  <c r="J675" i="24"/>
  <c r="P675" i="24"/>
  <c r="I675" i="24" s="1"/>
  <c r="O552" i="24"/>
  <c r="X551" i="24"/>
  <c r="Y551" i="24"/>
  <c r="K551" i="24" s="1"/>
  <c r="J551" i="24"/>
  <c r="P551" i="24"/>
  <c r="I551" i="24" s="1"/>
  <c r="O428" i="24"/>
  <c r="Y427" i="24"/>
  <c r="K427" i="24" s="1"/>
  <c r="X427" i="24"/>
  <c r="J427" i="24"/>
  <c r="P427" i="24"/>
  <c r="I427" i="24" s="1"/>
  <c r="O304" i="24"/>
  <c r="Y303" i="24"/>
  <c r="K303" i="24" s="1"/>
  <c r="X303" i="24"/>
  <c r="J303" i="24"/>
  <c r="P303" i="24"/>
  <c r="I303" i="24" s="1"/>
  <c r="O800" i="24"/>
  <c r="X799" i="24"/>
  <c r="Y799" i="24"/>
  <c r="K799" i="24"/>
  <c r="J799" i="24"/>
  <c r="P799" i="24"/>
  <c r="I799" i="24" s="1"/>
  <c r="O924" i="11"/>
  <c r="Y923" i="11"/>
  <c r="K923" i="11" s="1"/>
  <c r="J923" i="11"/>
  <c r="X923" i="11"/>
  <c r="P923" i="11"/>
  <c r="I923" i="11" s="1"/>
  <c r="O800" i="11"/>
  <c r="J799" i="11"/>
  <c r="Y799" i="11"/>
  <c r="K799" i="11" s="1"/>
  <c r="X799" i="11"/>
  <c r="P799" i="11"/>
  <c r="I799" i="11" s="1"/>
  <c r="O676" i="11"/>
  <c r="J675" i="11"/>
  <c r="Y675" i="11"/>
  <c r="K675" i="11" s="1"/>
  <c r="X675" i="11"/>
  <c r="P675" i="11"/>
  <c r="I675" i="11" s="1"/>
  <c r="O553" i="11"/>
  <c r="Y552" i="11"/>
  <c r="K552" i="11" s="1"/>
  <c r="X552" i="11"/>
  <c r="O429" i="11"/>
  <c r="Y428" i="11"/>
  <c r="K428" i="11" s="1"/>
  <c r="X428" i="11"/>
  <c r="P58" i="11"/>
  <c r="J58" i="11"/>
  <c r="O59" i="11"/>
  <c r="Y58" i="11"/>
  <c r="X58" i="11"/>
  <c r="O923" i="29"/>
  <c r="K53" i="11"/>
  <c r="I54" i="11"/>
  <c r="Y922" i="30"/>
  <c r="K922" i="30" s="1"/>
  <c r="X922" i="30"/>
  <c r="O923" i="30"/>
  <c r="P922" i="30"/>
  <c r="I922" i="30" s="1"/>
  <c r="Y798" i="30"/>
  <c r="K798" i="30" s="1"/>
  <c r="O799" i="30"/>
  <c r="X798" i="30"/>
  <c r="P798" i="30"/>
  <c r="I798" i="30" s="1"/>
  <c r="Y674" i="30"/>
  <c r="K674" i="30" s="1"/>
  <c r="P674" i="30"/>
  <c r="I674" i="30" s="1"/>
  <c r="X674" i="30"/>
  <c r="O675" i="30"/>
  <c r="X550" i="30"/>
  <c r="Y550" i="30"/>
  <c r="K550" i="30" s="1"/>
  <c r="P550" i="30"/>
  <c r="I550" i="30" s="1"/>
  <c r="O551" i="30"/>
  <c r="X426" i="30"/>
  <c r="Y426" i="30"/>
  <c r="K426" i="30" s="1"/>
  <c r="O427" i="30"/>
  <c r="P426" i="30"/>
  <c r="I426" i="30" s="1"/>
  <c r="Y302" i="30"/>
  <c r="K302" i="30" s="1"/>
  <c r="O303" i="30"/>
  <c r="X302" i="30"/>
  <c r="P302" i="30"/>
  <c r="I302" i="30" s="1"/>
  <c r="X178" i="30"/>
  <c r="O179" i="30"/>
  <c r="Y178" i="30"/>
  <c r="K178" i="30" s="1"/>
  <c r="P178" i="30"/>
  <c r="I178" i="30" s="1"/>
  <c r="O799" i="29"/>
  <c r="O675" i="29"/>
  <c r="O551" i="29"/>
  <c r="O427" i="29"/>
  <c r="O303" i="29"/>
  <c r="Y923" i="34"/>
  <c r="K923" i="34" s="1"/>
  <c r="O924" i="34"/>
  <c r="X923" i="34"/>
  <c r="P923" i="34"/>
  <c r="I923" i="34" s="1"/>
  <c r="Y798" i="34"/>
  <c r="K798" i="34" s="1"/>
  <c r="P798" i="34"/>
  <c r="I798" i="34" s="1"/>
  <c r="O799" i="34"/>
  <c r="X798" i="34"/>
  <c r="Y674" i="34"/>
  <c r="K674" i="34" s="1"/>
  <c r="P674" i="34"/>
  <c r="I674" i="34" s="1"/>
  <c r="O675" i="34"/>
  <c r="X674" i="34"/>
  <c r="O554" i="34"/>
  <c r="X553" i="34"/>
  <c r="Y553" i="34"/>
  <c r="K553" i="34" s="1"/>
  <c r="P553" i="34"/>
  <c r="I553" i="34" s="1"/>
  <c r="O428" i="34"/>
  <c r="X427" i="34"/>
  <c r="Y427" i="34"/>
  <c r="K427" i="34" s="1"/>
  <c r="P427" i="34"/>
  <c r="I427" i="34" s="1"/>
  <c r="O304" i="34"/>
  <c r="X303" i="34"/>
  <c r="Y303" i="34"/>
  <c r="K303" i="34" s="1"/>
  <c r="P303" i="34"/>
  <c r="I303" i="34" s="1"/>
  <c r="O182" i="34"/>
  <c r="X181" i="34"/>
  <c r="Y181" i="34"/>
  <c r="K181" i="34" s="1"/>
  <c r="P181" i="34"/>
  <c r="I181" i="34" s="1"/>
  <c r="P57" i="34"/>
  <c r="I57" i="34" s="1"/>
  <c r="O923" i="31"/>
  <c r="X922" i="31"/>
  <c r="Y922" i="31"/>
  <c r="P922" i="31"/>
  <c r="I922" i="31" s="1"/>
  <c r="O801" i="31"/>
  <c r="X800" i="31"/>
  <c r="Y800" i="31"/>
  <c r="K800" i="31" s="1"/>
  <c r="P800" i="31"/>
  <c r="I800" i="31" s="1"/>
  <c r="Y674" i="31"/>
  <c r="K674" i="31" s="1"/>
  <c r="P674" i="31"/>
  <c r="I674" i="31" s="1"/>
  <c r="O675" i="31"/>
  <c r="X674" i="31"/>
  <c r="Y551" i="31"/>
  <c r="K551" i="31" s="1"/>
  <c r="O552" i="31"/>
  <c r="X551" i="31"/>
  <c r="P551" i="31"/>
  <c r="I551" i="31" s="1"/>
  <c r="Y425" i="31"/>
  <c r="K425" i="31" s="1"/>
  <c r="P425" i="31"/>
  <c r="I425" i="31" s="1"/>
  <c r="O426" i="31"/>
  <c r="X425" i="31"/>
  <c r="P302" i="31"/>
  <c r="I302" i="31" s="1"/>
  <c r="O303" i="31"/>
  <c r="Y302" i="31"/>
  <c r="K302" i="31" s="1"/>
  <c r="X302" i="31"/>
  <c r="O180" i="31"/>
  <c r="X179" i="31"/>
  <c r="Y179" i="31"/>
  <c r="K179" i="31" s="1"/>
  <c r="P179" i="31"/>
  <c r="I179" i="31" s="1"/>
  <c r="O63" i="31"/>
  <c r="Y62" i="31"/>
  <c r="K62" i="31" s="1"/>
  <c r="X62" i="31"/>
  <c r="P62" i="31"/>
  <c r="I62" i="31" s="1"/>
  <c r="E68" i="27"/>
  <c r="K68" i="27"/>
  <c r="Y57" i="34" l="1"/>
  <c r="J304" i="34"/>
  <c r="J554" i="34"/>
  <c r="O58" i="34"/>
  <c r="K57" i="34"/>
  <c r="J57" i="34"/>
  <c r="J675" i="34"/>
  <c r="J924" i="34"/>
  <c r="J182" i="34"/>
  <c r="J428" i="34"/>
  <c r="J799" i="34"/>
  <c r="J63" i="31"/>
  <c r="J303" i="31"/>
  <c r="J552" i="31"/>
  <c r="J801" i="31"/>
  <c r="J426" i="31"/>
  <c r="J675" i="31"/>
  <c r="J180" i="31"/>
  <c r="J923" i="31"/>
  <c r="J551" i="30"/>
  <c r="J303" i="30"/>
  <c r="J799" i="30"/>
  <c r="J179" i="30"/>
  <c r="J53" i="30"/>
  <c r="Y53" i="30"/>
  <c r="K53" i="30" s="1"/>
  <c r="O54" i="30"/>
  <c r="X53" i="30"/>
  <c r="P53" i="30"/>
  <c r="I53" i="30" s="1"/>
  <c r="J675" i="30"/>
  <c r="J427" i="30"/>
  <c r="J923" i="30"/>
  <c r="Y303" i="29"/>
  <c r="X303" i="29"/>
  <c r="K303" i="29"/>
  <c r="J303" i="29"/>
  <c r="P303" i="29"/>
  <c r="I303" i="29" s="1"/>
  <c r="Y799" i="29"/>
  <c r="K799" i="29" s="1"/>
  <c r="X799" i="29"/>
  <c r="J799" i="29"/>
  <c r="P799" i="29"/>
  <c r="I799" i="29" s="1"/>
  <c r="O182" i="29"/>
  <c r="Y181" i="29"/>
  <c r="K181" i="29" s="1"/>
  <c r="X181" i="29"/>
  <c r="J181" i="29"/>
  <c r="P181" i="29"/>
  <c r="I181" i="29" s="1"/>
  <c r="Y923" i="29"/>
  <c r="K923" i="29" s="1"/>
  <c r="X923" i="29"/>
  <c r="J923" i="29"/>
  <c r="P923" i="29"/>
  <c r="I923" i="29" s="1"/>
  <c r="Y427" i="29"/>
  <c r="K427" i="29" s="1"/>
  <c r="X427" i="29"/>
  <c r="J427" i="29"/>
  <c r="P427" i="29"/>
  <c r="I427" i="29" s="1"/>
  <c r="Y551" i="29"/>
  <c r="K551" i="29" s="1"/>
  <c r="X551" i="29"/>
  <c r="J551" i="29"/>
  <c r="P551" i="29"/>
  <c r="I551" i="29" s="1"/>
  <c r="Y675" i="29"/>
  <c r="K675" i="29" s="1"/>
  <c r="X675" i="29"/>
  <c r="J675" i="29"/>
  <c r="P675" i="29"/>
  <c r="I675" i="29" s="1"/>
  <c r="O57" i="29"/>
  <c r="Y56" i="29"/>
  <c r="K56" i="29" s="1"/>
  <c r="X56" i="29"/>
  <c r="J56" i="29"/>
  <c r="P56" i="29"/>
  <c r="I56" i="29" s="1"/>
  <c r="O429" i="24"/>
  <c r="Y428" i="24"/>
  <c r="K428" i="24" s="1"/>
  <c r="X428" i="24"/>
  <c r="J428" i="24"/>
  <c r="P428" i="24"/>
  <c r="I428" i="24" s="1"/>
  <c r="O925" i="24"/>
  <c r="Y924" i="24"/>
  <c r="K924" i="24" s="1"/>
  <c r="X924" i="24"/>
  <c r="J924" i="24"/>
  <c r="P924" i="24"/>
  <c r="I924" i="24" s="1"/>
  <c r="O305" i="24"/>
  <c r="Y304" i="24"/>
  <c r="K304" i="24" s="1"/>
  <c r="X304" i="24"/>
  <c r="J304" i="24"/>
  <c r="P304" i="24"/>
  <c r="I304" i="24" s="1"/>
  <c r="O181" i="24"/>
  <c r="Y180" i="24"/>
  <c r="K180" i="24" s="1"/>
  <c r="X180" i="24"/>
  <c r="J180" i="24"/>
  <c r="P180" i="24"/>
  <c r="I180" i="24" s="1"/>
  <c r="O801" i="24"/>
  <c r="Y800" i="24"/>
  <c r="K800" i="24" s="1"/>
  <c r="X800" i="24"/>
  <c r="J800" i="24"/>
  <c r="P800" i="24"/>
  <c r="I800" i="24" s="1"/>
  <c r="O677" i="24"/>
  <c r="Y676" i="24"/>
  <c r="K676" i="24" s="1"/>
  <c r="X676" i="24"/>
  <c r="J676" i="24"/>
  <c r="P676" i="24"/>
  <c r="I676" i="24" s="1"/>
  <c r="O553" i="24"/>
  <c r="Y552" i="24"/>
  <c r="K552" i="24" s="1"/>
  <c r="X552" i="24"/>
  <c r="J552" i="24"/>
  <c r="P552" i="24"/>
  <c r="I552" i="24" s="1"/>
  <c r="O58" i="24"/>
  <c r="X57" i="24"/>
  <c r="Y57" i="24"/>
  <c r="J57" i="24"/>
  <c r="K57" i="24"/>
  <c r="P57" i="24"/>
  <c r="I57" i="24" s="1"/>
  <c r="O925" i="11"/>
  <c r="Y924" i="11"/>
  <c r="K924" i="11" s="1"/>
  <c r="J924" i="11"/>
  <c r="X924" i="11"/>
  <c r="P924" i="11"/>
  <c r="I924" i="11" s="1"/>
  <c r="O801" i="11"/>
  <c r="J800" i="11"/>
  <c r="Y800" i="11"/>
  <c r="K800" i="11" s="1"/>
  <c r="X800" i="11"/>
  <c r="P800" i="11"/>
  <c r="I800" i="11" s="1"/>
  <c r="O677" i="11"/>
  <c r="J676" i="11"/>
  <c r="Y676" i="11"/>
  <c r="K676" i="11" s="1"/>
  <c r="X676" i="11"/>
  <c r="P676" i="11"/>
  <c r="I676" i="11" s="1"/>
  <c r="O554" i="11"/>
  <c r="X553" i="11"/>
  <c r="Y553" i="11"/>
  <c r="K553" i="11" s="1"/>
  <c r="O430" i="11"/>
  <c r="X429" i="11"/>
  <c r="Y429" i="11"/>
  <c r="K429" i="11" s="1"/>
  <c r="P59" i="11"/>
  <c r="J59" i="11"/>
  <c r="O60" i="11"/>
  <c r="Y59" i="11"/>
  <c r="X59" i="11"/>
  <c r="O924" i="29"/>
  <c r="K54" i="11"/>
  <c r="I55" i="11"/>
  <c r="Y923" i="30"/>
  <c r="K923" i="30" s="1"/>
  <c r="O924" i="30"/>
  <c r="X923" i="30"/>
  <c r="P923" i="30"/>
  <c r="I923" i="30" s="1"/>
  <c r="X799" i="30"/>
  <c r="O800" i="30"/>
  <c r="P799" i="30"/>
  <c r="I799" i="30" s="1"/>
  <c r="Y799" i="30"/>
  <c r="K799" i="30" s="1"/>
  <c r="Y675" i="30"/>
  <c r="K675" i="30" s="1"/>
  <c r="O676" i="30"/>
  <c r="X675" i="30"/>
  <c r="P675" i="30"/>
  <c r="I675" i="30" s="1"/>
  <c r="O552" i="30"/>
  <c r="X551" i="30"/>
  <c r="Y551" i="30"/>
  <c r="K551" i="30" s="1"/>
  <c r="P551" i="30"/>
  <c r="I551" i="30" s="1"/>
  <c r="X427" i="30"/>
  <c r="Y427" i="30"/>
  <c r="K427" i="30" s="1"/>
  <c r="P427" i="30"/>
  <c r="I427" i="30" s="1"/>
  <c r="O428" i="30"/>
  <c r="O304" i="30"/>
  <c r="X303" i="30"/>
  <c r="Y303" i="30"/>
  <c r="K303" i="30" s="1"/>
  <c r="P303" i="30"/>
  <c r="I303" i="30" s="1"/>
  <c r="Y179" i="30"/>
  <c r="K179" i="30" s="1"/>
  <c r="X179" i="30"/>
  <c r="O180" i="30"/>
  <c r="P179" i="30"/>
  <c r="I179" i="30" s="1"/>
  <c r="O800" i="29"/>
  <c r="O676" i="29"/>
  <c r="O552" i="29"/>
  <c r="O428" i="29"/>
  <c r="O304" i="29"/>
  <c r="Y924" i="34"/>
  <c r="K924" i="34" s="1"/>
  <c r="O925" i="34"/>
  <c r="X924" i="34"/>
  <c r="P924" i="34"/>
  <c r="I924" i="34" s="1"/>
  <c r="Y799" i="34"/>
  <c r="K799" i="34" s="1"/>
  <c r="P799" i="34"/>
  <c r="I799" i="34" s="1"/>
  <c r="O800" i="34"/>
  <c r="X799" i="34"/>
  <c r="Y675" i="34"/>
  <c r="K675" i="34" s="1"/>
  <c r="O676" i="34"/>
  <c r="X675" i="34"/>
  <c r="P675" i="34"/>
  <c r="I675" i="34" s="1"/>
  <c r="Y554" i="34"/>
  <c r="K554" i="34" s="1"/>
  <c r="O555" i="34"/>
  <c r="X554" i="34"/>
  <c r="P554" i="34"/>
  <c r="I554" i="34" s="1"/>
  <c r="Y428" i="34"/>
  <c r="K428" i="34" s="1"/>
  <c r="P428" i="34"/>
  <c r="I428" i="34" s="1"/>
  <c r="O429" i="34"/>
  <c r="X428" i="34"/>
  <c r="O305" i="34"/>
  <c r="X304" i="34"/>
  <c r="Y304" i="34"/>
  <c r="K304" i="34" s="1"/>
  <c r="P304" i="34"/>
  <c r="I304" i="34" s="1"/>
  <c r="Y182" i="34"/>
  <c r="K182" i="34" s="1"/>
  <c r="O183" i="34"/>
  <c r="X182" i="34"/>
  <c r="P182" i="34"/>
  <c r="I182" i="34" s="1"/>
  <c r="X58" i="34"/>
  <c r="Y58" i="34"/>
  <c r="P58" i="34"/>
  <c r="I58" i="34" s="1"/>
  <c r="Y923" i="31"/>
  <c r="K923" i="31" s="1"/>
  <c r="O924" i="31"/>
  <c r="P923" i="31"/>
  <c r="I923" i="31" s="1"/>
  <c r="X923" i="31"/>
  <c r="Y801" i="31"/>
  <c r="K801" i="31" s="1"/>
  <c r="X801" i="31"/>
  <c r="O802" i="31"/>
  <c r="P801" i="31"/>
  <c r="I801" i="31" s="1"/>
  <c r="Y675" i="31"/>
  <c r="K675" i="31" s="1"/>
  <c r="O676" i="31"/>
  <c r="X675" i="31"/>
  <c r="P675" i="31"/>
  <c r="I675" i="31" s="1"/>
  <c r="O553" i="31"/>
  <c r="X552" i="31"/>
  <c r="Y552" i="31"/>
  <c r="K552" i="31" s="1"/>
  <c r="P552" i="31"/>
  <c r="I552" i="31" s="1"/>
  <c r="Y426" i="31"/>
  <c r="K426" i="31" s="1"/>
  <c r="O427" i="31"/>
  <c r="X426" i="31"/>
  <c r="P426" i="31"/>
  <c r="I426" i="31" s="1"/>
  <c r="Y303" i="31"/>
  <c r="K303" i="31" s="1"/>
  <c r="O304" i="31"/>
  <c r="X303" i="31"/>
  <c r="P303" i="31"/>
  <c r="I303" i="31" s="1"/>
  <c r="O181" i="31"/>
  <c r="X180" i="31"/>
  <c r="Y180" i="31"/>
  <c r="K180" i="31" s="1"/>
  <c r="P180" i="31"/>
  <c r="I180" i="31" s="1"/>
  <c r="O64" i="31"/>
  <c r="Y63" i="31"/>
  <c r="K63" i="31" s="1"/>
  <c r="X63" i="31"/>
  <c r="P63" i="31"/>
  <c r="I63" i="31" s="1"/>
  <c r="E69" i="27"/>
  <c r="K69" i="27"/>
  <c r="J800" i="34" l="1"/>
  <c r="J555" i="34"/>
  <c r="O59" i="34"/>
  <c r="K58" i="34"/>
  <c r="J58" i="34"/>
  <c r="J429" i="34"/>
  <c r="J305" i="34"/>
  <c r="J183" i="34"/>
  <c r="J676" i="34"/>
  <c r="J925" i="34"/>
  <c r="J427" i="31"/>
  <c r="J676" i="31"/>
  <c r="J924" i="31"/>
  <c r="J181" i="31"/>
  <c r="J802" i="31"/>
  <c r="J304" i="31"/>
  <c r="J553" i="31"/>
  <c r="K64" i="31"/>
  <c r="J64" i="31"/>
  <c r="J180" i="30"/>
  <c r="J428" i="30"/>
  <c r="J676" i="30"/>
  <c r="J924" i="30"/>
  <c r="J54" i="30"/>
  <c r="Y54" i="30"/>
  <c r="K54" i="30" s="1"/>
  <c r="O55" i="30"/>
  <c r="X54" i="30"/>
  <c r="P54" i="30"/>
  <c r="I54" i="30" s="1"/>
  <c r="J800" i="30"/>
  <c r="J304" i="30"/>
  <c r="J552" i="30"/>
  <c r="X800" i="29"/>
  <c r="Y800" i="29"/>
  <c r="K800" i="29" s="1"/>
  <c r="J800" i="29"/>
  <c r="P800" i="29"/>
  <c r="I800" i="29" s="1"/>
  <c r="Y924" i="29"/>
  <c r="K924" i="29" s="1"/>
  <c r="X924" i="29"/>
  <c r="J924" i="29"/>
  <c r="P924" i="29"/>
  <c r="I924" i="29" s="1"/>
  <c r="Y304" i="29"/>
  <c r="K304" i="29" s="1"/>
  <c r="X304" i="29"/>
  <c r="J304" i="29"/>
  <c r="P304" i="29"/>
  <c r="I304" i="29" s="1"/>
  <c r="O58" i="29"/>
  <c r="Y57" i="29"/>
  <c r="K57" i="29" s="1"/>
  <c r="X57" i="29"/>
  <c r="J57" i="29"/>
  <c r="P57" i="29"/>
  <c r="I57" i="29" s="1"/>
  <c r="O183" i="29"/>
  <c r="Y182" i="29"/>
  <c r="K182" i="29" s="1"/>
  <c r="X182" i="29"/>
  <c r="J182" i="29"/>
  <c r="P182" i="29"/>
  <c r="I182" i="29" s="1"/>
  <c r="Y428" i="29"/>
  <c r="K428" i="29" s="1"/>
  <c r="X428" i="29"/>
  <c r="J428" i="29"/>
  <c r="P428" i="29"/>
  <c r="I428" i="29" s="1"/>
  <c r="Y552" i="29"/>
  <c r="X552" i="29"/>
  <c r="J552" i="29"/>
  <c r="K552" i="29"/>
  <c r="P552" i="29"/>
  <c r="I552" i="29" s="1"/>
  <c r="X676" i="29"/>
  <c r="Y676" i="29"/>
  <c r="K676" i="29" s="1"/>
  <c r="J676" i="29"/>
  <c r="P676" i="29"/>
  <c r="I676" i="29" s="1"/>
  <c r="O678" i="24"/>
  <c r="Y677" i="24"/>
  <c r="K677" i="24" s="1"/>
  <c r="X677" i="24"/>
  <c r="J677" i="24"/>
  <c r="P677" i="24"/>
  <c r="I677" i="24" s="1"/>
  <c r="O926" i="24"/>
  <c r="Y925" i="24"/>
  <c r="K925" i="24" s="1"/>
  <c r="X925" i="24"/>
  <c r="J925" i="24"/>
  <c r="P925" i="24"/>
  <c r="I925" i="24" s="1"/>
  <c r="O554" i="24"/>
  <c r="Y553" i="24"/>
  <c r="K553" i="24" s="1"/>
  <c r="X553" i="24"/>
  <c r="J553" i="24"/>
  <c r="P553" i="24"/>
  <c r="I553" i="24" s="1"/>
  <c r="O306" i="24"/>
  <c r="X305" i="24"/>
  <c r="Y305" i="24"/>
  <c r="K305" i="24" s="1"/>
  <c r="P305" i="24"/>
  <c r="I305" i="24" s="1"/>
  <c r="J305" i="24"/>
  <c r="O59" i="24"/>
  <c r="Y58" i="24"/>
  <c r="K58" i="24" s="1"/>
  <c r="X58" i="24"/>
  <c r="J58" i="24"/>
  <c r="P58" i="24"/>
  <c r="I58" i="24" s="1"/>
  <c r="O182" i="24"/>
  <c r="X181" i="24"/>
  <c r="Y181" i="24"/>
  <c r="K181" i="24"/>
  <c r="P181" i="24"/>
  <c r="I181" i="24" s="1"/>
  <c r="J181" i="24"/>
  <c r="O802" i="24"/>
  <c r="Y801" i="24"/>
  <c r="K801" i="24" s="1"/>
  <c r="X801" i="24"/>
  <c r="J801" i="24"/>
  <c r="P801" i="24"/>
  <c r="I801" i="24" s="1"/>
  <c r="O430" i="24"/>
  <c r="X429" i="24"/>
  <c r="Y429" i="24"/>
  <c r="K429" i="24" s="1"/>
  <c r="J429" i="24"/>
  <c r="P429" i="24"/>
  <c r="I429" i="24" s="1"/>
  <c r="O926" i="11"/>
  <c r="J925" i="11"/>
  <c r="Y925" i="11"/>
  <c r="K925" i="11" s="1"/>
  <c r="X925" i="11"/>
  <c r="P925" i="11"/>
  <c r="I925" i="11" s="1"/>
  <c r="O802" i="11"/>
  <c r="Y801" i="11"/>
  <c r="K801" i="11" s="1"/>
  <c r="X801" i="11"/>
  <c r="J801" i="11"/>
  <c r="P801" i="11"/>
  <c r="I801" i="11" s="1"/>
  <c r="O678" i="11"/>
  <c r="Y677" i="11"/>
  <c r="K677" i="11" s="1"/>
  <c r="X677" i="11"/>
  <c r="J677" i="11"/>
  <c r="P677" i="11"/>
  <c r="I677" i="11" s="1"/>
  <c r="O555" i="11"/>
  <c r="Y554" i="11"/>
  <c r="K554" i="11" s="1"/>
  <c r="X554" i="11"/>
  <c r="O431" i="11"/>
  <c r="Y430" i="11"/>
  <c r="K430" i="11" s="1"/>
  <c r="X430" i="11"/>
  <c r="P60" i="11"/>
  <c r="J60" i="11"/>
  <c r="O61" i="11"/>
  <c r="Y60" i="11"/>
  <c r="X60" i="11"/>
  <c r="O925" i="29"/>
  <c r="K55" i="11"/>
  <c r="I56" i="11"/>
  <c r="O925" i="30"/>
  <c r="X924" i="30"/>
  <c r="Y924" i="30"/>
  <c r="K924" i="30" s="1"/>
  <c r="P924" i="30"/>
  <c r="I924" i="30" s="1"/>
  <c r="Y800" i="30"/>
  <c r="K800" i="30" s="1"/>
  <c r="O801" i="30"/>
  <c r="X800" i="30"/>
  <c r="P800" i="30"/>
  <c r="I800" i="30" s="1"/>
  <c r="Y676" i="30"/>
  <c r="K676" i="30" s="1"/>
  <c r="P676" i="30"/>
  <c r="I676" i="30" s="1"/>
  <c r="O677" i="30"/>
  <c r="X676" i="30"/>
  <c r="O553" i="30"/>
  <c r="X552" i="30"/>
  <c r="Y552" i="30"/>
  <c r="K552" i="30" s="1"/>
  <c r="P552" i="30"/>
  <c r="I552" i="30" s="1"/>
  <c r="Y428" i="30"/>
  <c r="K428" i="30" s="1"/>
  <c r="X428" i="30"/>
  <c r="P428" i="30"/>
  <c r="I428" i="30" s="1"/>
  <c r="O429" i="30"/>
  <c r="X304" i="30"/>
  <c r="O305" i="30"/>
  <c r="P304" i="30"/>
  <c r="I304" i="30" s="1"/>
  <c r="Y304" i="30"/>
  <c r="K304" i="30" s="1"/>
  <c r="O181" i="30"/>
  <c r="X180" i="30"/>
  <c r="P180" i="30"/>
  <c r="I180" i="30" s="1"/>
  <c r="Y180" i="30"/>
  <c r="K180" i="30" s="1"/>
  <c r="O801" i="29"/>
  <c r="O677" i="29"/>
  <c r="O553" i="29"/>
  <c r="O429" i="29"/>
  <c r="O305" i="29"/>
  <c r="Y925" i="34"/>
  <c r="K925" i="34" s="1"/>
  <c r="X925" i="34"/>
  <c r="O926" i="34"/>
  <c r="P925" i="34"/>
  <c r="I925" i="34" s="1"/>
  <c r="Y800" i="34"/>
  <c r="K800" i="34" s="1"/>
  <c r="X800" i="34"/>
  <c r="O801" i="34"/>
  <c r="P800" i="34"/>
  <c r="I800" i="34" s="1"/>
  <c r="Y676" i="34"/>
  <c r="K676" i="34" s="1"/>
  <c r="X676" i="34"/>
  <c r="O677" i="34"/>
  <c r="P676" i="34"/>
  <c r="I676" i="34" s="1"/>
  <c r="Y555" i="34"/>
  <c r="K555" i="34" s="1"/>
  <c r="P555" i="34"/>
  <c r="I555" i="34" s="1"/>
  <c r="O556" i="34"/>
  <c r="X555" i="34"/>
  <c r="Y429" i="34"/>
  <c r="K429" i="34" s="1"/>
  <c r="O430" i="34"/>
  <c r="X429" i="34"/>
  <c r="P429" i="34"/>
  <c r="I429" i="34" s="1"/>
  <c r="Y305" i="34"/>
  <c r="K305" i="34" s="1"/>
  <c r="X305" i="34"/>
  <c r="O306" i="34"/>
  <c r="P305" i="34"/>
  <c r="I305" i="34" s="1"/>
  <c r="Y183" i="34"/>
  <c r="K183" i="34" s="1"/>
  <c r="P183" i="34"/>
  <c r="I183" i="34" s="1"/>
  <c r="O184" i="34"/>
  <c r="X183" i="34"/>
  <c r="Y59" i="34"/>
  <c r="X59" i="34"/>
  <c r="P59" i="34"/>
  <c r="I59" i="34" s="1"/>
  <c r="Y924" i="31"/>
  <c r="K924" i="31" s="1"/>
  <c r="O925" i="31"/>
  <c r="X924" i="31"/>
  <c r="P924" i="31"/>
  <c r="I924" i="31" s="1"/>
  <c r="Y802" i="31"/>
  <c r="K802" i="31" s="1"/>
  <c r="O803" i="31"/>
  <c r="X802" i="31"/>
  <c r="P802" i="31"/>
  <c r="I802" i="31" s="1"/>
  <c r="Y676" i="31"/>
  <c r="K676" i="31" s="1"/>
  <c r="X676" i="31"/>
  <c r="O677" i="31"/>
  <c r="P676" i="31"/>
  <c r="I676" i="31" s="1"/>
  <c r="O554" i="31"/>
  <c r="X553" i="31"/>
  <c r="Y553" i="31"/>
  <c r="K553" i="31" s="1"/>
  <c r="P553" i="31"/>
  <c r="I553" i="31" s="1"/>
  <c r="Y427" i="31"/>
  <c r="K427" i="31" s="1"/>
  <c r="X427" i="31"/>
  <c r="O428" i="31"/>
  <c r="P427" i="31"/>
  <c r="I427" i="31" s="1"/>
  <c r="Y304" i="31"/>
  <c r="K304" i="31" s="1"/>
  <c r="X304" i="31"/>
  <c r="O305" i="31"/>
  <c r="P304" i="31"/>
  <c r="I304" i="31" s="1"/>
  <c r="Y181" i="31"/>
  <c r="K181" i="31" s="1"/>
  <c r="X181" i="31"/>
  <c r="O182" i="31"/>
  <c r="P181" i="31"/>
  <c r="I181" i="31" s="1"/>
  <c r="Y64" i="31"/>
  <c r="O65" i="31"/>
  <c r="X64" i="31"/>
  <c r="P64" i="31"/>
  <c r="I64" i="31" s="1"/>
  <c r="E70" i="27"/>
  <c r="K70" i="27"/>
  <c r="J306" i="34" l="1"/>
  <c r="J556" i="34"/>
  <c r="J801" i="34"/>
  <c r="O60" i="34"/>
  <c r="K59" i="34"/>
  <c r="J59" i="34"/>
  <c r="J184" i="34"/>
  <c r="J677" i="34"/>
  <c r="J926" i="34"/>
  <c r="J430" i="34"/>
  <c r="J182" i="31"/>
  <c r="J428" i="31"/>
  <c r="J677" i="31"/>
  <c r="J925" i="31"/>
  <c r="J305" i="31"/>
  <c r="J65" i="31"/>
  <c r="J803" i="31"/>
  <c r="J554" i="31"/>
  <c r="J677" i="30"/>
  <c r="J925" i="30"/>
  <c r="J181" i="30"/>
  <c r="J55" i="30"/>
  <c r="O56" i="30"/>
  <c r="X55" i="30"/>
  <c r="Y55" i="30"/>
  <c r="K55" i="30" s="1"/>
  <c r="P55" i="30"/>
  <c r="I55" i="30" s="1"/>
  <c r="J305" i="30"/>
  <c r="J801" i="30"/>
  <c r="J553" i="30"/>
  <c r="J429" i="30"/>
  <c r="O59" i="29"/>
  <c r="Y58" i="29"/>
  <c r="K58" i="29" s="1"/>
  <c r="X58" i="29"/>
  <c r="J58" i="29"/>
  <c r="P58" i="29"/>
  <c r="I58" i="29" s="1"/>
  <c r="O184" i="29"/>
  <c r="Y183" i="29"/>
  <c r="K183" i="29" s="1"/>
  <c r="X183" i="29"/>
  <c r="J183" i="29"/>
  <c r="P183" i="29"/>
  <c r="I183" i="29" s="1"/>
  <c r="Y925" i="29"/>
  <c r="K925" i="29" s="1"/>
  <c r="X925" i="29"/>
  <c r="J925" i="29"/>
  <c r="P925" i="29"/>
  <c r="I925" i="29" s="1"/>
  <c r="Y305" i="29"/>
  <c r="K305" i="29" s="1"/>
  <c r="X305" i="29"/>
  <c r="J305" i="29"/>
  <c r="P305" i="29"/>
  <c r="I305" i="29" s="1"/>
  <c r="Y429" i="29"/>
  <c r="K429" i="29" s="1"/>
  <c r="X429" i="29"/>
  <c r="J429" i="29"/>
  <c r="P429" i="29"/>
  <c r="I429" i="29" s="1"/>
  <c r="Y677" i="29"/>
  <c r="K677" i="29" s="1"/>
  <c r="X677" i="29"/>
  <c r="J677" i="29"/>
  <c r="P677" i="29"/>
  <c r="I677" i="29" s="1"/>
  <c r="Y553" i="29"/>
  <c r="K553" i="29" s="1"/>
  <c r="X553" i="29"/>
  <c r="J553" i="29"/>
  <c r="P553" i="29"/>
  <c r="I553" i="29" s="1"/>
  <c r="Y801" i="29"/>
  <c r="K801" i="29" s="1"/>
  <c r="X801" i="29"/>
  <c r="J801" i="29"/>
  <c r="P801" i="29"/>
  <c r="I801" i="29" s="1"/>
  <c r="O183" i="24"/>
  <c r="Y182" i="24"/>
  <c r="K182" i="24" s="1"/>
  <c r="X182" i="24"/>
  <c r="J182" i="24"/>
  <c r="P182" i="24"/>
  <c r="I182" i="24" s="1"/>
  <c r="O927" i="24"/>
  <c r="X926" i="24"/>
  <c r="Y926" i="24"/>
  <c r="K926" i="24"/>
  <c r="J926" i="24"/>
  <c r="P926" i="24"/>
  <c r="I926" i="24" s="1"/>
  <c r="O555" i="24"/>
  <c r="Y554" i="24"/>
  <c r="K554" i="24" s="1"/>
  <c r="X554" i="24"/>
  <c r="J554" i="24"/>
  <c r="P554" i="24"/>
  <c r="I554" i="24" s="1"/>
  <c r="O803" i="24"/>
  <c r="Y802" i="24"/>
  <c r="K802" i="24" s="1"/>
  <c r="X802" i="24"/>
  <c r="P802" i="24"/>
  <c r="I802" i="24" s="1"/>
  <c r="J802" i="24"/>
  <c r="O431" i="24"/>
  <c r="Y430" i="24"/>
  <c r="K430" i="24" s="1"/>
  <c r="X430" i="24"/>
  <c r="J430" i="24"/>
  <c r="P430" i="24"/>
  <c r="I430" i="24" s="1"/>
  <c r="O307" i="24"/>
  <c r="Y306" i="24"/>
  <c r="K306" i="24" s="1"/>
  <c r="X306" i="24"/>
  <c r="J306" i="24"/>
  <c r="P306" i="24"/>
  <c r="I306" i="24" s="1"/>
  <c r="O60" i="24"/>
  <c r="Y59" i="24"/>
  <c r="K59" i="24" s="1"/>
  <c r="X59" i="24"/>
  <c r="J59" i="24"/>
  <c r="P59" i="24"/>
  <c r="I59" i="24" s="1"/>
  <c r="O679" i="24"/>
  <c r="Y678" i="24"/>
  <c r="K678" i="24" s="1"/>
  <c r="X678" i="24"/>
  <c r="J678" i="24"/>
  <c r="P678" i="24"/>
  <c r="I678" i="24" s="1"/>
  <c r="O927" i="11"/>
  <c r="Y926" i="11"/>
  <c r="K926" i="11" s="1"/>
  <c r="X926" i="11"/>
  <c r="J926" i="11"/>
  <c r="P926" i="11"/>
  <c r="I926" i="11" s="1"/>
  <c r="O803" i="11"/>
  <c r="Y802" i="11"/>
  <c r="K802" i="11" s="1"/>
  <c r="X802" i="11"/>
  <c r="J802" i="11"/>
  <c r="P802" i="11"/>
  <c r="I802" i="11" s="1"/>
  <c r="O679" i="11"/>
  <c r="Y678" i="11"/>
  <c r="K678" i="11" s="1"/>
  <c r="X678" i="11"/>
  <c r="J678" i="11"/>
  <c r="P678" i="11"/>
  <c r="I678" i="11" s="1"/>
  <c r="O556" i="11"/>
  <c r="Y555" i="11"/>
  <c r="K555" i="11" s="1"/>
  <c r="X555" i="11"/>
  <c r="O432" i="11"/>
  <c r="Y431" i="11"/>
  <c r="K431" i="11" s="1"/>
  <c r="X431" i="11"/>
  <c r="P61" i="11"/>
  <c r="J61" i="11"/>
  <c r="O62" i="11"/>
  <c r="Y61" i="11"/>
  <c r="X61" i="11"/>
  <c r="O926" i="29"/>
  <c r="K56" i="11"/>
  <c r="I57" i="11"/>
  <c r="Y925" i="30"/>
  <c r="K925" i="30" s="1"/>
  <c r="O926" i="30"/>
  <c r="X925" i="30"/>
  <c r="P925" i="30"/>
  <c r="I925" i="30" s="1"/>
  <c r="X801" i="30"/>
  <c r="Y801" i="30"/>
  <c r="K801" i="30" s="1"/>
  <c r="O802" i="30"/>
  <c r="P801" i="30"/>
  <c r="I801" i="30" s="1"/>
  <c r="O678" i="30"/>
  <c r="P677" i="30"/>
  <c r="I677" i="30" s="1"/>
  <c r="X677" i="30"/>
  <c r="Y677" i="30"/>
  <c r="K677" i="30" s="1"/>
  <c r="O554" i="30"/>
  <c r="X553" i="30"/>
  <c r="Y553" i="30"/>
  <c r="K553" i="30" s="1"/>
  <c r="P553" i="30"/>
  <c r="I553" i="30" s="1"/>
  <c r="O430" i="30"/>
  <c r="X429" i="30"/>
  <c r="Y429" i="30"/>
  <c r="K429" i="30" s="1"/>
  <c r="P429" i="30"/>
  <c r="I429" i="30" s="1"/>
  <c r="Y305" i="30"/>
  <c r="K305" i="30" s="1"/>
  <c r="O306" i="30"/>
  <c r="X305" i="30"/>
  <c r="P305" i="30"/>
  <c r="I305" i="30" s="1"/>
  <c r="Y181" i="30"/>
  <c r="K181" i="30" s="1"/>
  <c r="X181" i="30"/>
  <c r="O182" i="30"/>
  <c r="P181" i="30"/>
  <c r="I181" i="30" s="1"/>
  <c r="O802" i="29"/>
  <c r="O678" i="29"/>
  <c r="O554" i="29"/>
  <c r="O430" i="29"/>
  <c r="O306" i="29"/>
  <c r="O927" i="34"/>
  <c r="X926" i="34"/>
  <c r="Y926" i="34"/>
  <c r="K926" i="34" s="1"/>
  <c r="P926" i="34"/>
  <c r="I926" i="34" s="1"/>
  <c r="O802" i="34"/>
  <c r="X801" i="34"/>
  <c r="Y801" i="34"/>
  <c r="K801" i="34" s="1"/>
  <c r="P801" i="34"/>
  <c r="I801" i="34" s="1"/>
  <c r="O678" i="34"/>
  <c r="X677" i="34"/>
  <c r="Y677" i="34"/>
  <c r="K677" i="34" s="1"/>
  <c r="P677" i="34"/>
  <c r="I677" i="34" s="1"/>
  <c r="Y556" i="34"/>
  <c r="K556" i="34" s="1"/>
  <c r="X556" i="34"/>
  <c r="O557" i="34"/>
  <c r="P556" i="34"/>
  <c r="I556" i="34" s="1"/>
  <c r="Y430" i="34"/>
  <c r="K430" i="34" s="1"/>
  <c r="X430" i="34"/>
  <c r="O431" i="34"/>
  <c r="P430" i="34"/>
  <c r="I430" i="34" s="1"/>
  <c r="O307" i="34"/>
  <c r="X306" i="34"/>
  <c r="Y306" i="34"/>
  <c r="K306" i="34" s="1"/>
  <c r="P306" i="34"/>
  <c r="I306" i="34" s="1"/>
  <c r="Y184" i="34"/>
  <c r="K184" i="34" s="1"/>
  <c r="X184" i="34"/>
  <c r="O185" i="34"/>
  <c r="P184" i="34"/>
  <c r="I184" i="34" s="1"/>
  <c r="Y60" i="34"/>
  <c r="P60" i="34"/>
  <c r="I60" i="34" s="1"/>
  <c r="X60" i="34"/>
  <c r="Y925" i="31"/>
  <c r="K925" i="31" s="1"/>
  <c r="X925" i="31"/>
  <c r="P925" i="31"/>
  <c r="I925" i="31" s="1"/>
  <c r="O926" i="31"/>
  <c r="Y803" i="31"/>
  <c r="K803" i="31" s="1"/>
  <c r="O804" i="31"/>
  <c r="X803" i="31"/>
  <c r="P803" i="31"/>
  <c r="I803" i="31" s="1"/>
  <c r="O678" i="31"/>
  <c r="X677" i="31"/>
  <c r="Y677" i="31"/>
  <c r="K677" i="31" s="1"/>
  <c r="P677" i="31"/>
  <c r="I677" i="31" s="1"/>
  <c r="O555" i="31"/>
  <c r="X554" i="31"/>
  <c r="Y554" i="31"/>
  <c r="K554" i="31" s="1"/>
  <c r="P554" i="31"/>
  <c r="I554" i="31" s="1"/>
  <c r="O429" i="31"/>
  <c r="X428" i="31"/>
  <c r="Y428" i="31"/>
  <c r="K428" i="31" s="1"/>
  <c r="P428" i="31"/>
  <c r="I428" i="31" s="1"/>
  <c r="O306" i="31"/>
  <c r="P305" i="31"/>
  <c r="I305" i="31" s="1"/>
  <c r="X305" i="31"/>
  <c r="Y305" i="31"/>
  <c r="K305" i="31" s="1"/>
  <c r="O183" i="31"/>
  <c r="Y182" i="31"/>
  <c r="K182" i="31" s="1"/>
  <c r="X182" i="31"/>
  <c r="P182" i="31"/>
  <c r="I182" i="31" s="1"/>
  <c r="O66" i="31"/>
  <c r="X65" i="31"/>
  <c r="Y65" i="31"/>
  <c r="K65" i="31" s="1"/>
  <c r="P65" i="31"/>
  <c r="I65" i="31" s="1"/>
  <c r="K71" i="27"/>
  <c r="E71" i="27"/>
  <c r="J678" i="34" l="1"/>
  <c r="J927" i="34"/>
  <c r="O61" i="34"/>
  <c r="K60" i="34"/>
  <c r="J60" i="34"/>
  <c r="J557" i="34"/>
  <c r="J307" i="34"/>
  <c r="J802" i="34"/>
  <c r="J185" i="34"/>
  <c r="J431" i="34"/>
  <c r="J183" i="31"/>
  <c r="J429" i="31"/>
  <c r="J678" i="31"/>
  <c r="J926" i="31"/>
  <c r="K926" i="31"/>
  <c r="J804" i="31"/>
  <c r="J66" i="31"/>
  <c r="J306" i="31"/>
  <c r="J555" i="31"/>
  <c r="J182" i="30"/>
  <c r="J926" i="30"/>
  <c r="J430" i="30"/>
  <c r="J678" i="30"/>
  <c r="J802" i="30"/>
  <c r="J306" i="30"/>
  <c r="J554" i="30"/>
  <c r="J56" i="30"/>
  <c r="O57" i="30"/>
  <c r="X56" i="30"/>
  <c r="Y56" i="30"/>
  <c r="K56" i="30" s="1"/>
  <c r="P56" i="30"/>
  <c r="I56" i="30" s="1"/>
  <c r="O185" i="29"/>
  <c r="Y184" i="29"/>
  <c r="K184" i="29" s="1"/>
  <c r="X184" i="29"/>
  <c r="J184" i="29"/>
  <c r="P184" i="29"/>
  <c r="I184" i="29" s="1"/>
  <c r="X926" i="29"/>
  <c r="Y926" i="29"/>
  <c r="K926" i="29" s="1"/>
  <c r="J926" i="29"/>
  <c r="P926" i="29"/>
  <c r="I926" i="29" s="1"/>
  <c r="Y306" i="29"/>
  <c r="K306" i="29" s="1"/>
  <c r="X306" i="29"/>
  <c r="J306" i="29"/>
  <c r="P306" i="29"/>
  <c r="I306" i="29" s="1"/>
  <c r="Y430" i="29"/>
  <c r="K430" i="29" s="1"/>
  <c r="X430" i="29"/>
  <c r="J430" i="29"/>
  <c r="P430" i="29"/>
  <c r="I430" i="29" s="1"/>
  <c r="Y678" i="29"/>
  <c r="X678" i="29"/>
  <c r="K678" i="29"/>
  <c r="J678" i="29"/>
  <c r="P678" i="29"/>
  <c r="I678" i="29" s="1"/>
  <c r="Y554" i="29"/>
  <c r="K554" i="29" s="1"/>
  <c r="X554" i="29"/>
  <c r="J554" i="29"/>
  <c r="P554" i="29"/>
  <c r="I554" i="29" s="1"/>
  <c r="Y802" i="29"/>
  <c r="K802" i="29" s="1"/>
  <c r="X802" i="29"/>
  <c r="J802" i="29"/>
  <c r="P802" i="29"/>
  <c r="I802" i="29" s="1"/>
  <c r="O60" i="29"/>
  <c r="Y59" i="29"/>
  <c r="K59" i="29" s="1"/>
  <c r="X59" i="29"/>
  <c r="J59" i="29"/>
  <c r="P59" i="29"/>
  <c r="I59" i="29" s="1"/>
  <c r="O308" i="24"/>
  <c r="Y307" i="24"/>
  <c r="K307" i="24" s="1"/>
  <c r="X307" i="24"/>
  <c r="J307" i="24"/>
  <c r="P307" i="24"/>
  <c r="I307" i="24" s="1"/>
  <c r="O928" i="24"/>
  <c r="Y927" i="24"/>
  <c r="K927" i="24" s="1"/>
  <c r="X927" i="24"/>
  <c r="J927" i="24"/>
  <c r="P927" i="24"/>
  <c r="I927" i="24" s="1"/>
  <c r="O61" i="24"/>
  <c r="Y60" i="24"/>
  <c r="K60" i="24" s="1"/>
  <c r="X60" i="24"/>
  <c r="J60" i="24"/>
  <c r="P60" i="24"/>
  <c r="I60" i="24" s="1"/>
  <c r="O556" i="24"/>
  <c r="X555" i="24"/>
  <c r="Y555" i="24"/>
  <c r="K555" i="24"/>
  <c r="J555" i="24"/>
  <c r="P555" i="24"/>
  <c r="I555" i="24" s="1"/>
  <c r="O680" i="24"/>
  <c r="X679" i="24"/>
  <c r="Y679" i="24"/>
  <c r="K679" i="24" s="1"/>
  <c r="J679" i="24"/>
  <c r="P679" i="24"/>
  <c r="I679" i="24" s="1"/>
  <c r="O804" i="24"/>
  <c r="X803" i="24"/>
  <c r="Y803" i="24"/>
  <c r="K803" i="24"/>
  <c r="J803" i="24"/>
  <c r="P803" i="24"/>
  <c r="I803" i="24" s="1"/>
  <c r="O432" i="24"/>
  <c r="Y431" i="24"/>
  <c r="K431" i="24" s="1"/>
  <c r="X431" i="24"/>
  <c r="J431" i="24"/>
  <c r="P431" i="24"/>
  <c r="I431" i="24" s="1"/>
  <c r="O184" i="24"/>
  <c r="Y183" i="24"/>
  <c r="K183" i="24" s="1"/>
  <c r="X183" i="24"/>
  <c r="J183" i="24"/>
  <c r="P183" i="24"/>
  <c r="I183" i="24" s="1"/>
  <c r="O928" i="11"/>
  <c r="J927" i="11"/>
  <c r="Y927" i="11"/>
  <c r="K927" i="11" s="1"/>
  <c r="X927" i="11"/>
  <c r="P927" i="11"/>
  <c r="I927" i="11" s="1"/>
  <c r="O804" i="11"/>
  <c r="J803" i="11"/>
  <c r="Y803" i="11"/>
  <c r="K803" i="11" s="1"/>
  <c r="X803" i="11"/>
  <c r="P803" i="11"/>
  <c r="I803" i="11" s="1"/>
  <c r="O680" i="11"/>
  <c r="Y679" i="11"/>
  <c r="K679" i="11" s="1"/>
  <c r="X679" i="11"/>
  <c r="J679" i="11"/>
  <c r="P679" i="11"/>
  <c r="I679" i="11" s="1"/>
  <c r="O557" i="11"/>
  <c r="Y556" i="11"/>
  <c r="K556" i="11" s="1"/>
  <c r="X556" i="11"/>
  <c r="O433" i="11"/>
  <c r="Y432" i="11"/>
  <c r="K432" i="11" s="1"/>
  <c r="X432" i="11"/>
  <c r="P62" i="11"/>
  <c r="J62" i="11"/>
  <c r="O63" i="11"/>
  <c r="Y62" i="11"/>
  <c r="X62" i="11"/>
  <c r="O927" i="29"/>
  <c r="K57" i="11"/>
  <c r="I58" i="11"/>
  <c r="Y926" i="30"/>
  <c r="K926" i="30" s="1"/>
  <c r="O927" i="30"/>
  <c r="X926" i="30"/>
  <c r="P926" i="30"/>
  <c r="I926" i="30" s="1"/>
  <c r="O803" i="30"/>
  <c r="P802" i="30"/>
  <c r="I802" i="30" s="1"/>
  <c r="Y802" i="30"/>
  <c r="K802" i="30" s="1"/>
  <c r="X802" i="30"/>
  <c r="O679" i="30"/>
  <c r="X678" i="30"/>
  <c r="Y678" i="30"/>
  <c r="K678" i="30" s="1"/>
  <c r="P678" i="30"/>
  <c r="I678" i="30" s="1"/>
  <c r="Y554" i="30"/>
  <c r="K554" i="30" s="1"/>
  <c r="O555" i="30"/>
  <c r="X554" i="30"/>
  <c r="P554" i="30"/>
  <c r="I554" i="30" s="1"/>
  <c r="X430" i="30"/>
  <c r="O431" i="30"/>
  <c r="P430" i="30"/>
  <c r="I430" i="30" s="1"/>
  <c r="Y430" i="30"/>
  <c r="K430" i="30" s="1"/>
  <c r="Y306" i="30"/>
  <c r="K306" i="30" s="1"/>
  <c r="O307" i="30"/>
  <c r="P306" i="30"/>
  <c r="I306" i="30" s="1"/>
  <c r="X306" i="30"/>
  <c r="X182" i="30"/>
  <c r="O183" i="30"/>
  <c r="Y182" i="30"/>
  <c r="K182" i="30" s="1"/>
  <c r="P182" i="30"/>
  <c r="I182" i="30" s="1"/>
  <c r="O803" i="29"/>
  <c r="O679" i="29"/>
  <c r="O555" i="29"/>
  <c r="O431" i="29"/>
  <c r="O307" i="29"/>
  <c r="Y927" i="34"/>
  <c r="K927" i="34" s="1"/>
  <c r="O928" i="34"/>
  <c r="X927" i="34"/>
  <c r="P927" i="34"/>
  <c r="I927" i="34" s="1"/>
  <c r="Y802" i="34"/>
  <c r="K802" i="34" s="1"/>
  <c r="O803" i="34"/>
  <c r="X802" i="34"/>
  <c r="P802" i="34"/>
  <c r="I802" i="34" s="1"/>
  <c r="Y678" i="34"/>
  <c r="K678" i="34" s="1"/>
  <c r="O679" i="34"/>
  <c r="X678" i="34"/>
  <c r="P678" i="34"/>
  <c r="I678" i="34" s="1"/>
  <c r="O558" i="34"/>
  <c r="X557" i="34"/>
  <c r="Y557" i="34"/>
  <c r="K557" i="34" s="1"/>
  <c r="P557" i="34"/>
  <c r="I557" i="34" s="1"/>
  <c r="O432" i="34"/>
  <c r="X431" i="34"/>
  <c r="Y431" i="34"/>
  <c r="K431" i="34" s="1"/>
  <c r="P431" i="34"/>
  <c r="I431" i="34" s="1"/>
  <c r="Y307" i="34"/>
  <c r="K307" i="34" s="1"/>
  <c r="O308" i="34"/>
  <c r="X307" i="34"/>
  <c r="P307" i="34"/>
  <c r="I307" i="34" s="1"/>
  <c r="O186" i="34"/>
  <c r="X185" i="34"/>
  <c r="Y185" i="34"/>
  <c r="K185" i="34" s="1"/>
  <c r="P185" i="34"/>
  <c r="I185" i="34" s="1"/>
  <c r="Y61" i="34"/>
  <c r="X61" i="34"/>
  <c r="P61" i="34"/>
  <c r="I61" i="34" s="1"/>
  <c r="O927" i="31"/>
  <c r="X926" i="31"/>
  <c r="P926" i="31"/>
  <c r="I926" i="31" s="1"/>
  <c r="Y926" i="31"/>
  <c r="O805" i="31"/>
  <c r="X804" i="31"/>
  <c r="Y804" i="31"/>
  <c r="K804" i="31" s="1"/>
  <c r="P804" i="31"/>
  <c r="I804" i="31" s="1"/>
  <c r="Y678" i="31"/>
  <c r="K678" i="31" s="1"/>
  <c r="O679" i="31"/>
  <c r="X678" i="31"/>
  <c r="P678" i="31"/>
  <c r="I678" i="31" s="1"/>
  <c r="Y555" i="31"/>
  <c r="K555" i="31" s="1"/>
  <c r="O556" i="31"/>
  <c r="X555" i="31"/>
  <c r="P555" i="31"/>
  <c r="I555" i="31" s="1"/>
  <c r="Y429" i="31"/>
  <c r="K429" i="31" s="1"/>
  <c r="O430" i="31"/>
  <c r="X429" i="31"/>
  <c r="P429" i="31"/>
  <c r="I429" i="31" s="1"/>
  <c r="Y306" i="31"/>
  <c r="K306" i="31" s="1"/>
  <c r="O307" i="31"/>
  <c r="X306" i="31"/>
  <c r="P306" i="31"/>
  <c r="I306" i="31" s="1"/>
  <c r="Y183" i="31"/>
  <c r="K183" i="31" s="1"/>
  <c r="O184" i="31"/>
  <c r="X183" i="31"/>
  <c r="P183" i="31"/>
  <c r="I183" i="31" s="1"/>
  <c r="Y66" i="31"/>
  <c r="K66" i="31" s="1"/>
  <c r="X66" i="31"/>
  <c r="P66" i="31"/>
  <c r="I66" i="31" s="1"/>
  <c r="O67" i="31"/>
  <c r="E72" i="27"/>
  <c r="K72" i="27"/>
  <c r="J308" i="34" l="1"/>
  <c r="J803" i="34"/>
  <c r="J558" i="34"/>
  <c r="O62" i="34"/>
  <c r="K61" i="34"/>
  <c r="J61" i="34"/>
  <c r="J679" i="34"/>
  <c r="J928" i="34"/>
  <c r="J186" i="34"/>
  <c r="J432" i="34"/>
  <c r="J184" i="31"/>
  <c r="J927" i="31"/>
  <c r="J430" i="31"/>
  <c r="J679" i="31"/>
  <c r="K679" i="31"/>
  <c r="J67" i="31"/>
  <c r="J307" i="31"/>
  <c r="J556" i="31"/>
  <c r="J805" i="31"/>
  <c r="J183" i="30"/>
  <c r="J431" i="30"/>
  <c r="J927" i="30"/>
  <c r="J679" i="30"/>
  <c r="J307" i="30"/>
  <c r="J555" i="30"/>
  <c r="J803" i="30"/>
  <c r="J57" i="30"/>
  <c r="Y57" i="30"/>
  <c r="K57" i="30" s="1"/>
  <c r="X57" i="30"/>
  <c r="O58" i="30"/>
  <c r="P57" i="30"/>
  <c r="I57" i="30" s="1"/>
  <c r="Y927" i="29"/>
  <c r="K927" i="29" s="1"/>
  <c r="X927" i="29"/>
  <c r="J927" i="29"/>
  <c r="P927" i="29"/>
  <c r="I927" i="29" s="1"/>
  <c r="Y307" i="29"/>
  <c r="K307" i="29" s="1"/>
  <c r="X307" i="29"/>
  <c r="J307" i="29"/>
  <c r="P307" i="29"/>
  <c r="I307" i="29" s="1"/>
  <c r="Y431" i="29"/>
  <c r="K431" i="29" s="1"/>
  <c r="X431" i="29"/>
  <c r="J431" i="29"/>
  <c r="P431" i="29"/>
  <c r="I431" i="29" s="1"/>
  <c r="O61" i="29"/>
  <c r="Y60" i="29"/>
  <c r="K60" i="29" s="1"/>
  <c r="X60" i="29"/>
  <c r="J60" i="29"/>
  <c r="P60" i="29"/>
  <c r="I60" i="29" s="1"/>
  <c r="Y555" i="29"/>
  <c r="K555" i="29" s="1"/>
  <c r="X555" i="29"/>
  <c r="J555" i="29"/>
  <c r="P555" i="29"/>
  <c r="I555" i="29" s="1"/>
  <c r="Y679" i="29"/>
  <c r="K679" i="29" s="1"/>
  <c r="X679" i="29"/>
  <c r="J679" i="29"/>
  <c r="P679" i="29"/>
  <c r="I679" i="29" s="1"/>
  <c r="Y803" i="29"/>
  <c r="K803" i="29" s="1"/>
  <c r="X803" i="29"/>
  <c r="J803" i="29"/>
  <c r="P803" i="29"/>
  <c r="I803" i="29" s="1"/>
  <c r="O186" i="29"/>
  <c r="Y185" i="29"/>
  <c r="K185" i="29" s="1"/>
  <c r="X185" i="29"/>
  <c r="J185" i="29"/>
  <c r="P185" i="29"/>
  <c r="I185" i="29" s="1"/>
  <c r="O805" i="24"/>
  <c r="Y804" i="24"/>
  <c r="K804" i="24" s="1"/>
  <c r="X804" i="24"/>
  <c r="J804" i="24"/>
  <c r="P804" i="24"/>
  <c r="I804" i="24" s="1"/>
  <c r="O929" i="24"/>
  <c r="Y928" i="24"/>
  <c r="K928" i="24" s="1"/>
  <c r="X928" i="24"/>
  <c r="J928" i="24"/>
  <c r="P928" i="24"/>
  <c r="I928" i="24" s="1"/>
  <c r="O433" i="24"/>
  <c r="Y432" i="24"/>
  <c r="K432" i="24" s="1"/>
  <c r="X432" i="24"/>
  <c r="J432" i="24"/>
  <c r="P432" i="24"/>
  <c r="I432" i="24" s="1"/>
  <c r="O62" i="24"/>
  <c r="X61" i="24"/>
  <c r="Y61" i="24"/>
  <c r="K61" i="24" s="1"/>
  <c r="J61" i="24"/>
  <c r="P61" i="24"/>
  <c r="I61" i="24" s="1"/>
  <c r="O185" i="24"/>
  <c r="Y184" i="24"/>
  <c r="K184" i="24" s="1"/>
  <c r="X184" i="24"/>
  <c r="J184" i="24"/>
  <c r="P184" i="24"/>
  <c r="I184" i="24" s="1"/>
  <c r="O557" i="24"/>
  <c r="Y556" i="24"/>
  <c r="K556" i="24" s="1"/>
  <c r="X556" i="24"/>
  <c r="J556" i="24"/>
  <c r="P556" i="24"/>
  <c r="I556" i="24" s="1"/>
  <c r="O681" i="24"/>
  <c r="Y680" i="24"/>
  <c r="X680" i="24"/>
  <c r="K680" i="24"/>
  <c r="J680" i="24"/>
  <c r="P680" i="24"/>
  <c r="I680" i="24" s="1"/>
  <c r="O309" i="24"/>
  <c r="Y308" i="24"/>
  <c r="X308" i="24"/>
  <c r="K308" i="24"/>
  <c r="J308" i="24"/>
  <c r="P308" i="24"/>
  <c r="I308" i="24" s="1"/>
  <c r="O929" i="11"/>
  <c r="J928" i="11"/>
  <c r="Y928" i="11"/>
  <c r="K928" i="11" s="1"/>
  <c r="X928" i="11"/>
  <c r="P928" i="11"/>
  <c r="I928" i="11" s="1"/>
  <c r="O805" i="11"/>
  <c r="Y804" i="11"/>
  <c r="K804" i="11" s="1"/>
  <c r="X804" i="11"/>
  <c r="J804" i="11"/>
  <c r="P804" i="11"/>
  <c r="I804" i="11" s="1"/>
  <c r="O681" i="11"/>
  <c r="Y680" i="11"/>
  <c r="K680" i="11" s="1"/>
  <c r="J680" i="11"/>
  <c r="X680" i="11"/>
  <c r="P680" i="11"/>
  <c r="I680" i="11" s="1"/>
  <c r="O558" i="11"/>
  <c r="X557" i="11"/>
  <c r="Y557" i="11"/>
  <c r="K557" i="11" s="1"/>
  <c r="O434" i="11"/>
  <c r="Y433" i="11"/>
  <c r="K433" i="11" s="1"/>
  <c r="X433" i="11"/>
  <c r="P63" i="11"/>
  <c r="J63" i="11"/>
  <c r="O64" i="11"/>
  <c r="Y63" i="11"/>
  <c r="X63" i="11"/>
  <c r="O928" i="29"/>
  <c r="K58" i="11"/>
  <c r="I59" i="11"/>
  <c r="X927" i="30"/>
  <c r="O928" i="30"/>
  <c r="P927" i="30"/>
  <c r="I927" i="30" s="1"/>
  <c r="Y927" i="30"/>
  <c r="K927" i="30" s="1"/>
  <c r="X803" i="30"/>
  <c r="Y803" i="30"/>
  <c r="K803" i="30" s="1"/>
  <c r="O804" i="30"/>
  <c r="P803" i="30"/>
  <c r="I803" i="30" s="1"/>
  <c r="Y679" i="30"/>
  <c r="K679" i="30" s="1"/>
  <c r="O680" i="30"/>
  <c r="P679" i="30"/>
  <c r="I679" i="30" s="1"/>
  <c r="X679" i="30"/>
  <c r="O556" i="30"/>
  <c r="Y555" i="30"/>
  <c r="K555" i="30" s="1"/>
  <c r="X555" i="30"/>
  <c r="P555" i="30"/>
  <c r="I555" i="30" s="1"/>
  <c r="O432" i="30"/>
  <c r="X431" i="30"/>
  <c r="Y431" i="30"/>
  <c r="K431" i="30" s="1"/>
  <c r="P431" i="30"/>
  <c r="I431" i="30" s="1"/>
  <c r="X307" i="30"/>
  <c r="Y307" i="30"/>
  <c r="K307" i="30" s="1"/>
  <c r="P307" i="30"/>
  <c r="I307" i="30" s="1"/>
  <c r="O308" i="30"/>
  <c r="Y183" i="30"/>
  <c r="K183" i="30" s="1"/>
  <c r="X183" i="30"/>
  <c r="O184" i="30"/>
  <c r="P183" i="30"/>
  <c r="I183" i="30" s="1"/>
  <c r="O804" i="29"/>
  <c r="O680" i="29"/>
  <c r="O556" i="29"/>
  <c r="O432" i="29"/>
  <c r="O308" i="29"/>
  <c r="Y928" i="34"/>
  <c r="K928" i="34" s="1"/>
  <c r="P928" i="34"/>
  <c r="I928" i="34" s="1"/>
  <c r="O929" i="34"/>
  <c r="X928" i="34"/>
  <c r="Y803" i="34"/>
  <c r="K803" i="34" s="1"/>
  <c r="P803" i="34"/>
  <c r="I803" i="34" s="1"/>
  <c r="O804" i="34"/>
  <c r="X803" i="34"/>
  <c r="Y679" i="34"/>
  <c r="K679" i="34" s="1"/>
  <c r="P679" i="34"/>
  <c r="I679" i="34" s="1"/>
  <c r="O680" i="34"/>
  <c r="X679" i="34"/>
  <c r="O559" i="34"/>
  <c r="X558" i="34"/>
  <c r="P558" i="34"/>
  <c r="I558" i="34" s="1"/>
  <c r="Y558" i="34"/>
  <c r="K558" i="34" s="1"/>
  <c r="Y432" i="34"/>
  <c r="K432" i="34" s="1"/>
  <c r="P432" i="34"/>
  <c r="I432" i="34" s="1"/>
  <c r="O433" i="34"/>
  <c r="X432" i="34"/>
  <c r="Y308" i="34"/>
  <c r="K308" i="34" s="1"/>
  <c r="O309" i="34"/>
  <c r="X308" i="34"/>
  <c r="P308" i="34"/>
  <c r="I308" i="34" s="1"/>
  <c r="O187" i="34"/>
  <c r="X186" i="34"/>
  <c r="Y186" i="34"/>
  <c r="K186" i="34" s="1"/>
  <c r="P186" i="34"/>
  <c r="I186" i="34" s="1"/>
  <c r="X62" i="34"/>
  <c r="Y62" i="34"/>
  <c r="P62" i="34"/>
  <c r="I62" i="34" s="1"/>
  <c r="Y927" i="31"/>
  <c r="K927" i="31" s="1"/>
  <c r="P927" i="31"/>
  <c r="I927" i="31" s="1"/>
  <c r="O928" i="31"/>
  <c r="X927" i="31"/>
  <c r="Y805" i="31"/>
  <c r="K805" i="31" s="1"/>
  <c r="O806" i="31"/>
  <c r="X805" i="31"/>
  <c r="P805" i="31"/>
  <c r="I805" i="31" s="1"/>
  <c r="Y679" i="31"/>
  <c r="P679" i="31"/>
  <c r="I679" i="31" s="1"/>
  <c r="O680" i="31"/>
  <c r="X679" i="31"/>
  <c r="Y556" i="31"/>
  <c r="K556" i="31" s="1"/>
  <c r="X556" i="31"/>
  <c r="P556" i="31"/>
  <c r="I556" i="31" s="1"/>
  <c r="O557" i="31"/>
  <c r="Y430" i="31"/>
  <c r="K430" i="31" s="1"/>
  <c r="O431" i="31"/>
  <c r="X430" i="31"/>
  <c r="P430" i="31"/>
  <c r="I430" i="31" s="1"/>
  <c r="Y307" i="31"/>
  <c r="K307" i="31" s="1"/>
  <c r="P307" i="31"/>
  <c r="I307" i="31" s="1"/>
  <c r="O308" i="31"/>
  <c r="X307" i="31"/>
  <c r="Y184" i="31"/>
  <c r="K184" i="31" s="1"/>
  <c r="O185" i="31"/>
  <c r="X184" i="31"/>
  <c r="P184" i="31"/>
  <c r="I184" i="31" s="1"/>
  <c r="O68" i="31"/>
  <c r="Y67" i="31"/>
  <c r="K67" i="31" s="1"/>
  <c r="X67" i="31"/>
  <c r="P67" i="31"/>
  <c r="I67" i="31" s="1"/>
  <c r="E73" i="27"/>
  <c r="K73" i="27"/>
  <c r="J187" i="34" l="1"/>
  <c r="J804" i="34"/>
  <c r="O63" i="34"/>
  <c r="Y63" i="34" s="1"/>
  <c r="J62" i="34"/>
  <c r="K62" i="34"/>
  <c r="J309" i="34"/>
  <c r="J559" i="34"/>
  <c r="J433" i="34"/>
  <c r="J680" i="34"/>
  <c r="J929" i="34"/>
  <c r="J680" i="31"/>
  <c r="J185" i="31"/>
  <c r="J431" i="31"/>
  <c r="K557" i="31"/>
  <c r="J557" i="31"/>
  <c r="J308" i="31"/>
  <c r="J806" i="31"/>
  <c r="J68" i="31"/>
  <c r="J928" i="31"/>
  <c r="J184" i="30"/>
  <c r="J680" i="30"/>
  <c r="J928" i="30"/>
  <c r="J432" i="30"/>
  <c r="J308" i="30"/>
  <c r="J804" i="30"/>
  <c r="J58" i="30"/>
  <c r="O59" i="30"/>
  <c r="X58" i="30"/>
  <c r="P58" i="30"/>
  <c r="I58" i="30" s="1"/>
  <c r="Y58" i="30"/>
  <c r="K58" i="30" s="1"/>
  <c r="J556" i="30"/>
  <c r="O62" i="29"/>
  <c r="Y61" i="29"/>
  <c r="K61" i="29" s="1"/>
  <c r="X61" i="29"/>
  <c r="J61" i="29"/>
  <c r="P61" i="29"/>
  <c r="I61" i="29" s="1"/>
  <c r="Y928" i="29"/>
  <c r="K928" i="29" s="1"/>
  <c r="X928" i="29"/>
  <c r="J928" i="29"/>
  <c r="P928" i="29"/>
  <c r="I928" i="29" s="1"/>
  <c r="Y432" i="29"/>
  <c r="K432" i="29" s="1"/>
  <c r="X432" i="29"/>
  <c r="J432" i="29"/>
  <c r="P432" i="29"/>
  <c r="I432" i="29" s="1"/>
  <c r="O187" i="29"/>
  <c r="Y186" i="29"/>
  <c r="K186" i="29" s="1"/>
  <c r="X186" i="29"/>
  <c r="J186" i="29"/>
  <c r="P186" i="29"/>
  <c r="I186" i="29" s="1"/>
  <c r="Y556" i="29"/>
  <c r="K556" i="29" s="1"/>
  <c r="X556" i="29"/>
  <c r="J556" i="29"/>
  <c r="P556" i="29"/>
  <c r="I556" i="29" s="1"/>
  <c r="Y308" i="29"/>
  <c r="K308" i="29" s="1"/>
  <c r="X308" i="29"/>
  <c r="J308" i="29"/>
  <c r="P308" i="29"/>
  <c r="I308" i="29" s="1"/>
  <c r="X680" i="29"/>
  <c r="Y680" i="29"/>
  <c r="K680" i="29" s="1"/>
  <c r="J680" i="29"/>
  <c r="P680" i="29"/>
  <c r="I680" i="29" s="1"/>
  <c r="X804" i="29"/>
  <c r="Y804" i="29"/>
  <c r="K804" i="29" s="1"/>
  <c r="J804" i="29"/>
  <c r="P804" i="29"/>
  <c r="I804" i="29" s="1"/>
  <c r="O558" i="24"/>
  <c r="Y557" i="24"/>
  <c r="K557" i="24" s="1"/>
  <c r="X557" i="24"/>
  <c r="J557" i="24"/>
  <c r="P557" i="24"/>
  <c r="I557" i="24" s="1"/>
  <c r="O930" i="24"/>
  <c r="Y929" i="24"/>
  <c r="K929" i="24" s="1"/>
  <c r="X929" i="24"/>
  <c r="J929" i="24"/>
  <c r="P929" i="24"/>
  <c r="I929" i="24" s="1"/>
  <c r="O682" i="24"/>
  <c r="Y681" i="24"/>
  <c r="X681" i="24"/>
  <c r="K681" i="24"/>
  <c r="J681" i="24"/>
  <c r="P681" i="24"/>
  <c r="I681" i="24" s="1"/>
  <c r="O434" i="24"/>
  <c r="X433" i="24"/>
  <c r="Y433" i="24"/>
  <c r="K433" i="24"/>
  <c r="J433" i="24"/>
  <c r="P433" i="24"/>
  <c r="I433" i="24" s="1"/>
  <c r="O63" i="24"/>
  <c r="Y62" i="24"/>
  <c r="K62" i="24" s="1"/>
  <c r="X62" i="24"/>
  <c r="J62" i="24"/>
  <c r="P62" i="24"/>
  <c r="I62" i="24" s="1"/>
  <c r="O310" i="24"/>
  <c r="X309" i="24"/>
  <c r="Y309" i="24"/>
  <c r="K309" i="24"/>
  <c r="J309" i="24"/>
  <c r="P309" i="24"/>
  <c r="I309" i="24" s="1"/>
  <c r="O186" i="24"/>
  <c r="X185" i="24"/>
  <c r="Y185" i="24"/>
  <c r="K185" i="24" s="1"/>
  <c r="J185" i="24"/>
  <c r="P185" i="24"/>
  <c r="I185" i="24" s="1"/>
  <c r="O806" i="24"/>
  <c r="Y805" i="24"/>
  <c r="K805" i="24" s="1"/>
  <c r="X805" i="24"/>
  <c r="J805" i="24"/>
  <c r="P805" i="24"/>
  <c r="I805" i="24" s="1"/>
  <c r="O930" i="11"/>
  <c r="Y929" i="11"/>
  <c r="K929" i="11" s="1"/>
  <c r="X929" i="11"/>
  <c r="J929" i="11"/>
  <c r="P929" i="11"/>
  <c r="I929" i="11" s="1"/>
  <c r="O806" i="11"/>
  <c r="Y805" i="11"/>
  <c r="K805" i="11" s="1"/>
  <c r="X805" i="11"/>
  <c r="J805" i="11"/>
  <c r="P805" i="11"/>
  <c r="I805" i="11" s="1"/>
  <c r="O682" i="11"/>
  <c r="J681" i="11"/>
  <c r="Y681" i="11"/>
  <c r="K681" i="11" s="1"/>
  <c r="X681" i="11"/>
  <c r="P681" i="11"/>
  <c r="I681" i="11" s="1"/>
  <c r="O559" i="11"/>
  <c r="Y558" i="11"/>
  <c r="K558" i="11" s="1"/>
  <c r="X558" i="11"/>
  <c r="O435" i="11"/>
  <c r="Y434" i="11"/>
  <c r="K434" i="11" s="1"/>
  <c r="X434" i="11"/>
  <c r="P64" i="11"/>
  <c r="J64" i="11"/>
  <c r="O65" i="11"/>
  <c r="P65" i="11" s="1"/>
  <c r="Y64" i="11"/>
  <c r="X64" i="11"/>
  <c r="O929" i="29"/>
  <c r="K59" i="11"/>
  <c r="I60" i="11"/>
  <c r="O929" i="30"/>
  <c r="X928" i="30"/>
  <c r="Y928" i="30"/>
  <c r="K928" i="30" s="1"/>
  <c r="P928" i="30"/>
  <c r="I928" i="30" s="1"/>
  <c r="Y804" i="30"/>
  <c r="K804" i="30" s="1"/>
  <c r="O805" i="30"/>
  <c r="X804" i="30"/>
  <c r="P804" i="30"/>
  <c r="I804" i="30" s="1"/>
  <c r="Y680" i="30"/>
  <c r="K680" i="30" s="1"/>
  <c r="O681" i="30"/>
  <c r="P680" i="30"/>
  <c r="I680" i="30" s="1"/>
  <c r="X680" i="30"/>
  <c r="Y556" i="30"/>
  <c r="K556" i="30" s="1"/>
  <c r="X556" i="30"/>
  <c r="O557" i="30"/>
  <c r="P556" i="30"/>
  <c r="I556" i="30" s="1"/>
  <c r="Y432" i="30"/>
  <c r="K432" i="30" s="1"/>
  <c r="P432" i="30"/>
  <c r="I432" i="30" s="1"/>
  <c r="X432" i="30"/>
  <c r="O433" i="30"/>
  <c r="O309" i="30"/>
  <c r="X308" i="30"/>
  <c r="P308" i="30"/>
  <c r="I308" i="30" s="1"/>
  <c r="Y308" i="30"/>
  <c r="K308" i="30" s="1"/>
  <c r="Y184" i="30"/>
  <c r="K184" i="30" s="1"/>
  <c r="P184" i="30"/>
  <c r="I184" i="30" s="1"/>
  <c r="O185" i="30"/>
  <c r="X184" i="30"/>
  <c r="O805" i="29"/>
  <c r="O681" i="29"/>
  <c r="O557" i="29"/>
  <c r="O433" i="29"/>
  <c r="O309" i="29"/>
  <c r="Y929" i="34"/>
  <c r="K929" i="34" s="1"/>
  <c r="X929" i="34"/>
  <c r="O930" i="34"/>
  <c r="P929" i="34"/>
  <c r="I929" i="34" s="1"/>
  <c r="Y804" i="34"/>
  <c r="K804" i="34" s="1"/>
  <c r="X804" i="34"/>
  <c r="O805" i="34"/>
  <c r="P804" i="34"/>
  <c r="I804" i="34" s="1"/>
  <c r="Y680" i="34"/>
  <c r="K680" i="34" s="1"/>
  <c r="X680" i="34"/>
  <c r="O681" i="34"/>
  <c r="P680" i="34"/>
  <c r="I680" i="34" s="1"/>
  <c r="O560" i="34"/>
  <c r="X559" i="34"/>
  <c r="Y559" i="34"/>
  <c r="K559" i="34" s="1"/>
  <c r="P559" i="34"/>
  <c r="I559" i="34" s="1"/>
  <c r="Y433" i="34"/>
  <c r="K433" i="34" s="1"/>
  <c r="P433" i="34"/>
  <c r="I433" i="34" s="1"/>
  <c r="O434" i="34"/>
  <c r="X433" i="34"/>
  <c r="Y309" i="34"/>
  <c r="K309" i="34" s="1"/>
  <c r="X309" i="34"/>
  <c r="O310" i="34"/>
  <c r="P309" i="34"/>
  <c r="I309" i="34" s="1"/>
  <c r="O188" i="34"/>
  <c r="X187" i="34"/>
  <c r="P187" i="34"/>
  <c r="I187" i="34" s="1"/>
  <c r="Y187" i="34"/>
  <c r="K187" i="34" s="1"/>
  <c r="X63" i="34"/>
  <c r="P63" i="34"/>
  <c r="I63" i="34" s="1"/>
  <c r="Y928" i="31"/>
  <c r="K928" i="31" s="1"/>
  <c r="O929" i="31"/>
  <c r="X928" i="31"/>
  <c r="P928" i="31"/>
  <c r="I928" i="31" s="1"/>
  <c r="Y806" i="31"/>
  <c r="K806" i="31" s="1"/>
  <c r="O807" i="31"/>
  <c r="X806" i="31"/>
  <c r="P806" i="31"/>
  <c r="I806" i="31" s="1"/>
  <c r="Y680" i="31"/>
  <c r="K680" i="31" s="1"/>
  <c r="X680" i="31"/>
  <c r="O681" i="31"/>
  <c r="P680" i="31"/>
  <c r="I680" i="31" s="1"/>
  <c r="O558" i="31"/>
  <c r="X557" i="31"/>
  <c r="Y557" i="31"/>
  <c r="P557" i="31"/>
  <c r="I557" i="31" s="1"/>
  <c r="Y431" i="31"/>
  <c r="K431" i="31" s="1"/>
  <c r="X431" i="31"/>
  <c r="O432" i="31"/>
  <c r="P431" i="31"/>
  <c r="I431" i="31" s="1"/>
  <c r="Y308" i="31"/>
  <c r="K308" i="31" s="1"/>
  <c r="X308" i="31"/>
  <c r="O309" i="31"/>
  <c r="P308" i="31"/>
  <c r="I308" i="31" s="1"/>
  <c r="Y185" i="31"/>
  <c r="K185" i="31" s="1"/>
  <c r="X185" i="31"/>
  <c r="O186" i="31"/>
  <c r="P185" i="31"/>
  <c r="I185" i="31" s="1"/>
  <c r="Y68" i="31"/>
  <c r="K68" i="31" s="1"/>
  <c r="X68" i="31"/>
  <c r="O69" i="31"/>
  <c r="P68" i="31"/>
  <c r="I68" i="31" s="1"/>
  <c r="K74" i="27"/>
  <c r="E74" i="27"/>
  <c r="J310" i="34" l="1"/>
  <c r="J805" i="34"/>
  <c r="J560" i="34"/>
  <c r="O64" i="34"/>
  <c r="K63" i="34"/>
  <c r="J63" i="34"/>
  <c r="J188" i="34"/>
  <c r="J434" i="34"/>
  <c r="J681" i="34"/>
  <c r="J930" i="34"/>
  <c r="J929" i="31"/>
  <c r="J69" i="31"/>
  <c r="J309" i="31"/>
  <c r="K807" i="31"/>
  <c r="J807" i="31"/>
  <c r="J558" i="31"/>
  <c r="J186" i="31"/>
  <c r="J432" i="31"/>
  <c r="J681" i="31"/>
  <c r="J681" i="30"/>
  <c r="J929" i="30"/>
  <c r="J59" i="30"/>
  <c r="O60" i="30"/>
  <c r="Y59" i="30"/>
  <c r="K59" i="30" s="1"/>
  <c r="P59" i="30"/>
  <c r="I59" i="30" s="1"/>
  <c r="X59" i="30"/>
  <c r="J557" i="30"/>
  <c r="J309" i="30"/>
  <c r="J805" i="30"/>
  <c r="J433" i="30"/>
  <c r="J185" i="30"/>
  <c r="Y929" i="29"/>
  <c r="K929" i="29" s="1"/>
  <c r="X929" i="29"/>
  <c r="J929" i="29"/>
  <c r="P929" i="29"/>
  <c r="I929" i="29" s="1"/>
  <c r="Y433" i="29"/>
  <c r="K433" i="29" s="1"/>
  <c r="X433" i="29"/>
  <c r="J433" i="29"/>
  <c r="P433" i="29"/>
  <c r="I433" i="29" s="1"/>
  <c r="Y557" i="29"/>
  <c r="K557" i="29" s="1"/>
  <c r="X557" i="29"/>
  <c r="J557" i="29"/>
  <c r="P557" i="29"/>
  <c r="I557" i="29" s="1"/>
  <c r="Y309" i="29"/>
  <c r="K309" i="29" s="1"/>
  <c r="X309" i="29"/>
  <c r="J309" i="29"/>
  <c r="P309" i="29"/>
  <c r="I309" i="29" s="1"/>
  <c r="Y681" i="29"/>
  <c r="X681" i="29"/>
  <c r="J681" i="29"/>
  <c r="K681" i="29"/>
  <c r="P681" i="29"/>
  <c r="I681" i="29" s="1"/>
  <c r="Y805" i="29"/>
  <c r="X805" i="29"/>
  <c r="J805" i="29"/>
  <c r="K805" i="29"/>
  <c r="P805" i="29"/>
  <c r="I805" i="29" s="1"/>
  <c r="O188" i="29"/>
  <c r="Y187" i="29"/>
  <c r="K187" i="29" s="1"/>
  <c r="X187" i="29"/>
  <c r="J187" i="29"/>
  <c r="P187" i="29"/>
  <c r="I187" i="29" s="1"/>
  <c r="O63" i="29"/>
  <c r="Y62" i="29"/>
  <c r="K62" i="29" s="1"/>
  <c r="X62" i="29"/>
  <c r="J62" i="29"/>
  <c r="P62" i="29"/>
  <c r="I62" i="29" s="1"/>
  <c r="O311" i="24"/>
  <c r="Y310" i="24"/>
  <c r="K310" i="24" s="1"/>
  <c r="X310" i="24"/>
  <c r="P310" i="24"/>
  <c r="I310" i="24" s="1"/>
  <c r="J310" i="24"/>
  <c r="O931" i="24"/>
  <c r="X930" i="24"/>
  <c r="Y930" i="24"/>
  <c r="K930" i="24" s="1"/>
  <c r="J930" i="24"/>
  <c r="P930" i="24"/>
  <c r="I930" i="24" s="1"/>
  <c r="O187" i="24"/>
  <c r="Y186" i="24"/>
  <c r="K186" i="24" s="1"/>
  <c r="X186" i="24"/>
  <c r="J186" i="24"/>
  <c r="P186" i="24"/>
  <c r="I186" i="24" s="1"/>
  <c r="O683" i="24"/>
  <c r="Y682" i="24"/>
  <c r="K682" i="24" s="1"/>
  <c r="X682" i="24"/>
  <c r="J682" i="24"/>
  <c r="P682" i="24"/>
  <c r="I682" i="24" s="1"/>
  <c r="O807" i="24"/>
  <c r="Y806" i="24"/>
  <c r="K806" i="24" s="1"/>
  <c r="X806" i="24"/>
  <c r="J806" i="24"/>
  <c r="P806" i="24"/>
  <c r="I806" i="24" s="1"/>
  <c r="O435" i="24"/>
  <c r="Y434" i="24"/>
  <c r="K434" i="24" s="1"/>
  <c r="X434" i="24"/>
  <c r="P434" i="24"/>
  <c r="I434" i="24" s="1"/>
  <c r="J434" i="24"/>
  <c r="O64" i="24"/>
  <c r="Y63" i="24"/>
  <c r="K63" i="24" s="1"/>
  <c r="X63" i="24"/>
  <c r="J63" i="24"/>
  <c r="P63" i="24"/>
  <c r="I63" i="24" s="1"/>
  <c r="O559" i="24"/>
  <c r="Y558" i="24"/>
  <c r="X558" i="24"/>
  <c r="K558" i="24"/>
  <c r="J558" i="24"/>
  <c r="P558" i="24"/>
  <c r="I558" i="24" s="1"/>
  <c r="O931" i="11"/>
  <c r="Y930" i="11"/>
  <c r="K930" i="11" s="1"/>
  <c r="X930" i="11"/>
  <c r="J930" i="11"/>
  <c r="P930" i="11"/>
  <c r="I930" i="11" s="1"/>
  <c r="O807" i="11"/>
  <c r="Y806" i="11"/>
  <c r="K806" i="11" s="1"/>
  <c r="J806" i="11"/>
  <c r="X806" i="11"/>
  <c r="P806" i="11"/>
  <c r="I806" i="11" s="1"/>
  <c r="O683" i="11"/>
  <c r="Y682" i="11"/>
  <c r="K682" i="11" s="1"/>
  <c r="X682" i="11"/>
  <c r="J682" i="11"/>
  <c r="P682" i="11"/>
  <c r="I682" i="11" s="1"/>
  <c r="O560" i="11"/>
  <c r="Y559" i="11"/>
  <c r="K559" i="11" s="1"/>
  <c r="X559" i="11"/>
  <c r="O436" i="11"/>
  <c r="Y435" i="11"/>
  <c r="K435" i="11" s="1"/>
  <c r="X435" i="11"/>
  <c r="O66" i="11"/>
  <c r="P66" i="11" s="1"/>
  <c r="Y65" i="11"/>
  <c r="X65" i="11"/>
  <c r="O930" i="29"/>
  <c r="K60" i="11"/>
  <c r="I61" i="11"/>
  <c r="O930" i="30"/>
  <c r="X929" i="30"/>
  <c r="Y929" i="30"/>
  <c r="K929" i="30" s="1"/>
  <c r="P929" i="30"/>
  <c r="I929" i="30" s="1"/>
  <c r="O806" i="30"/>
  <c r="X805" i="30"/>
  <c r="P805" i="30"/>
  <c r="I805" i="30" s="1"/>
  <c r="Y805" i="30"/>
  <c r="K805" i="30" s="1"/>
  <c r="O682" i="30"/>
  <c r="X681" i="30"/>
  <c r="Y681" i="30"/>
  <c r="K681" i="30" s="1"/>
  <c r="P681" i="30"/>
  <c r="I681" i="30" s="1"/>
  <c r="X557" i="30"/>
  <c r="O558" i="30"/>
  <c r="Y557" i="30"/>
  <c r="K557" i="30" s="1"/>
  <c r="P557" i="30"/>
  <c r="I557" i="30" s="1"/>
  <c r="O434" i="30"/>
  <c r="X433" i="30"/>
  <c r="Y433" i="30"/>
  <c r="K433" i="30" s="1"/>
  <c r="P433" i="30"/>
  <c r="I433" i="30" s="1"/>
  <c r="O310" i="30"/>
  <c r="Y309" i="30"/>
  <c r="K309" i="30" s="1"/>
  <c r="P309" i="30"/>
  <c r="I309" i="30" s="1"/>
  <c r="X309" i="30"/>
  <c r="Y185" i="30"/>
  <c r="K185" i="30" s="1"/>
  <c r="O186" i="30"/>
  <c r="X185" i="30"/>
  <c r="P185" i="30"/>
  <c r="I185" i="30" s="1"/>
  <c r="O806" i="29"/>
  <c r="O682" i="29"/>
  <c r="O558" i="29"/>
  <c r="O434" i="29"/>
  <c r="O310" i="29"/>
  <c r="O931" i="34"/>
  <c r="X930" i="34"/>
  <c r="P930" i="34"/>
  <c r="I930" i="34" s="1"/>
  <c r="Y930" i="34"/>
  <c r="K930" i="34" s="1"/>
  <c r="O806" i="34"/>
  <c r="X805" i="34"/>
  <c r="Y805" i="34"/>
  <c r="K805" i="34" s="1"/>
  <c r="P805" i="34"/>
  <c r="I805" i="34" s="1"/>
  <c r="O682" i="34"/>
  <c r="X681" i="34"/>
  <c r="Y681" i="34"/>
  <c r="K681" i="34" s="1"/>
  <c r="P681" i="34"/>
  <c r="I681" i="34" s="1"/>
  <c r="Y560" i="34"/>
  <c r="K560" i="34" s="1"/>
  <c r="X560" i="34"/>
  <c r="O561" i="34"/>
  <c r="P560" i="34"/>
  <c r="I560" i="34" s="1"/>
  <c r="Y434" i="34"/>
  <c r="K434" i="34" s="1"/>
  <c r="X434" i="34"/>
  <c r="P434" i="34"/>
  <c r="I434" i="34" s="1"/>
  <c r="O435" i="34"/>
  <c r="O311" i="34"/>
  <c r="X310" i="34"/>
  <c r="Y310" i="34"/>
  <c r="K310" i="34" s="1"/>
  <c r="P310" i="34"/>
  <c r="I310" i="34" s="1"/>
  <c r="Y188" i="34"/>
  <c r="K188" i="34" s="1"/>
  <c r="X188" i="34"/>
  <c r="O189" i="34"/>
  <c r="P188" i="34"/>
  <c r="I188" i="34" s="1"/>
  <c r="X64" i="34"/>
  <c r="Y64" i="34"/>
  <c r="P64" i="34"/>
  <c r="I64" i="34" s="1"/>
  <c r="Y929" i="31"/>
  <c r="K929" i="31" s="1"/>
  <c r="X929" i="31"/>
  <c r="P929" i="31"/>
  <c r="I929" i="31" s="1"/>
  <c r="O930" i="31"/>
  <c r="Y807" i="31"/>
  <c r="X807" i="31"/>
  <c r="O808" i="31"/>
  <c r="P807" i="31"/>
  <c r="I807" i="31" s="1"/>
  <c r="O682" i="31"/>
  <c r="X681" i="31"/>
  <c r="Y681" i="31"/>
  <c r="K681" i="31" s="1"/>
  <c r="P681" i="31"/>
  <c r="I681" i="31" s="1"/>
  <c r="Y558" i="31"/>
  <c r="K558" i="31" s="1"/>
  <c r="O559" i="31"/>
  <c r="X558" i="31"/>
  <c r="P558" i="31"/>
  <c r="I558" i="31" s="1"/>
  <c r="O433" i="31"/>
  <c r="X432" i="31"/>
  <c r="P432" i="31"/>
  <c r="I432" i="31" s="1"/>
  <c r="Y432" i="31"/>
  <c r="K432" i="31" s="1"/>
  <c r="O310" i="31"/>
  <c r="P309" i="31"/>
  <c r="I309" i="31" s="1"/>
  <c r="X309" i="31"/>
  <c r="Y309" i="31"/>
  <c r="K309" i="31" s="1"/>
  <c r="O187" i="31"/>
  <c r="X186" i="31"/>
  <c r="Y186" i="31"/>
  <c r="K186" i="31" s="1"/>
  <c r="P186" i="31"/>
  <c r="I186" i="31" s="1"/>
  <c r="O70" i="31"/>
  <c r="X69" i="31"/>
  <c r="Y69" i="31"/>
  <c r="K69" i="31" s="1"/>
  <c r="P69" i="31"/>
  <c r="I69" i="31" s="1"/>
  <c r="E75" i="27"/>
  <c r="K75" i="27"/>
  <c r="J682" i="34" l="1"/>
  <c r="J931" i="34"/>
  <c r="O65" i="34"/>
  <c r="Y65" i="34" s="1"/>
  <c r="K64" i="34"/>
  <c r="J64" i="34"/>
  <c r="J561" i="34"/>
  <c r="J311" i="34"/>
  <c r="J806" i="34"/>
  <c r="J435" i="34"/>
  <c r="J189" i="34"/>
  <c r="J187" i="31"/>
  <c r="J433" i="31"/>
  <c r="J682" i="31"/>
  <c r="K808" i="31"/>
  <c r="J808" i="31"/>
  <c r="J930" i="31"/>
  <c r="J559" i="31"/>
  <c r="J70" i="31"/>
  <c r="K310" i="31"/>
  <c r="J310" i="31"/>
  <c r="J60" i="30"/>
  <c r="Y60" i="30"/>
  <c r="K60" i="30" s="1"/>
  <c r="X60" i="30"/>
  <c r="O61" i="30"/>
  <c r="P60" i="30"/>
  <c r="I60" i="30" s="1"/>
  <c r="J186" i="30"/>
  <c r="J434" i="30"/>
  <c r="J682" i="30"/>
  <c r="J930" i="30"/>
  <c r="J558" i="30"/>
  <c r="J310" i="30"/>
  <c r="J806" i="30"/>
  <c r="Y806" i="29"/>
  <c r="K806" i="29" s="1"/>
  <c r="X806" i="29"/>
  <c r="J806" i="29"/>
  <c r="P806" i="29"/>
  <c r="I806" i="29" s="1"/>
  <c r="O189" i="29"/>
  <c r="Y188" i="29"/>
  <c r="K188" i="29" s="1"/>
  <c r="X188" i="29"/>
  <c r="J188" i="29"/>
  <c r="P188" i="29"/>
  <c r="I188" i="29" s="1"/>
  <c r="Y682" i="29"/>
  <c r="K682" i="29" s="1"/>
  <c r="X682" i="29"/>
  <c r="J682" i="29"/>
  <c r="P682" i="29"/>
  <c r="I682" i="29" s="1"/>
  <c r="O64" i="29"/>
  <c r="Y63" i="29"/>
  <c r="X63" i="29"/>
  <c r="K63" i="29"/>
  <c r="J63" i="29"/>
  <c r="P63" i="29"/>
  <c r="I63" i="29" s="1"/>
  <c r="X930" i="29"/>
  <c r="Y930" i="29"/>
  <c r="J930" i="29"/>
  <c r="K930" i="29"/>
  <c r="P930" i="29"/>
  <c r="I930" i="29" s="1"/>
  <c r="Y310" i="29"/>
  <c r="K310" i="29" s="1"/>
  <c r="X310" i="29"/>
  <c r="J310" i="29"/>
  <c r="P310" i="29"/>
  <c r="I310" i="29" s="1"/>
  <c r="Y434" i="29"/>
  <c r="X434" i="29"/>
  <c r="J434" i="29"/>
  <c r="K434" i="29"/>
  <c r="P434" i="29"/>
  <c r="I434" i="29" s="1"/>
  <c r="Y558" i="29"/>
  <c r="X558" i="29"/>
  <c r="K558" i="29"/>
  <c r="J558" i="29"/>
  <c r="P558" i="29"/>
  <c r="I558" i="29" s="1"/>
  <c r="O436" i="24"/>
  <c r="Y435" i="24"/>
  <c r="K435" i="24" s="1"/>
  <c r="X435" i="24"/>
  <c r="J435" i="24"/>
  <c r="P435" i="24"/>
  <c r="I435" i="24" s="1"/>
  <c r="O932" i="24"/>
  <c r="Y931" i="24"/>
  <c r="K931" i="24" s="1"/>
  <c r="X931" i="24"/>
  <c r="J931" i="24"/>
  <c r="P931" i="24"/>
  <c r="I931" i="24" s="1"/>
  <c r="O65" i="24"/>
  <c r="Y64" i="24"/>
  <c r="K64" i="24" s="1"/>
  <c r="X64" i="24"/>
  <c r="J64" i="24"/>
  <c r="P64" i="24"/>
  <c r="I64" i="24" s="1"/>
  <c r="O188" i="24"/>
  <c r="Y187" i="24"/>
  <c r="K187" i="24" s="1"/>
  <c r="X187" i="24"/>
  <c r="J187" i="24"/>
  <c r="P187" i="24"/>
  <c r="I187" i="24" s="1"/>
  <c r="O560" i="24"/>
  <c r="X559" i="24"/>
  <c r="Y559" i="24"/>
  <c r="K559" i="24" s="1"/>
  <c r="J559" i="24"/>
  <c r="P559" i="24"/>
  <c r="I559" i="24" s="1"/>
  <c r="O684" i="24"/>
  <c r="X683" i="24"/>
  <c r="Y683" i="24"/>
  <c r="K683" i="24"/>
  <c r="J683" i="24"/>
  <c r="P683" i="24"/>
  <c r="I683" i="24" s="1"/>
  <c r="O808" i="24"/>
  <c r="X807" i="24"/>
  <c r="Y807" i="24"/>
  <c r="K807" i="24"/>
  <c r="J807" i="24"/>
  <c r="P807" i="24"/>
  <c r="I807" i="24" s="1"/>
  <c r="O312" i="24"/>
  <c r="Y311" i="24"/>
  <c r="K311" i="24" s="1"/>
  <c r="X311" i="24"/>
  <c r="J311" i="24"/>
  <c r="P311" i="24"/>
  <c r="I311" i="24" s="1"/>
  <c r="O932" i="11"/>
  <c r="J931" i="11"/>
  <c r="Y931" i="11"/>
  <c r="K931" i="11" s="1"/>
  <c r="X931" i="11"/>
  <c r="P931" i="11"/>
  <c r="I931" i="11" s="1"/>
  <c r="O808" i="11"/>
  <c r="J807" i="11"/>
  <c r="Y807" i="11"/>
  <c r="K807" i="11" s="1"/>
  <c r="X807" i="11"/>
  <c r="P807" i="11"/>
  <c r="I807" i="11" s="1"/>
  <c r="O684" i="11"/>
  <c r="J683" i="11"/>
  <c r="Y683" i="11"/>
  <c r="K683" i="11" s="1"/>
  <c r="X683" i="11"/>
  <c r="P683" i="11"/>
  <c r="I683" i="11" s="1"/>
  <c r="O561" i="11"/>
  <c r="Y560" i="11"/>
  <c r="K560" i="11" s="1"/>
  <c r="X560" i="11"/>
  <c r="O437" i="11"/>
  <c r="Y436" i="11"/>
  <c r="K436" i="11" s="1"/>
  <c r="X436" i="11"/>
  <c r="O67" i="11"/>
  <c r="P67" i="11" s="1"/>
  <c r="Y66" i="11"/>
  <c r="X66" i="11"/>
  <c r="O931" i="29"/>
  <c r="K61" i="11"/>
  <c r="I62" i="11"/>
  <c r="X930" i="30"/>
  <c r="P930" i="30"/>
  <c r="I930" i="30" s="1"/>
  <c r="Y930" i="30"/>
  <c r="K930" i="30" s="1"/>
  <c r="O931" i="30"/>
  <c r="O807" i="30"/>
  <c r="X806" i="30"/>
  <c r="Y806" i="30"/>
  <c r="K806" i="30" s="1"/>
  <c r="P806" i="30"/>
  <c r="I806" i="30" s="1"/>
  <c r="Y682" i="30"/>
  <c r="K682" i="30" s="1"/>
  <c r="O683" i="30"/>
  <c r="X682" i="30"/>
  <c r="P682" i="30"/>
  <c r="I682" i="30" s="1"/>
  <c r="Y558" i="30"/>
  <c r="K558" i="30" s="1"/>
  <c r="O559" i="30"/>
  <c r="X558" i="30"/>
  <c r="P558" i="30"/>
  <c r="I558" i="30" s="1"/>
  <c r="O435" i="30"/>
  <c r="X434" i="30"/>
  <c r="Y434" i="30"/>
  <c r="K434" i="30" s="1"/>
  <c r="P434" i="30"/>
  <c r="I434" i="30" s="1"/>
  <c r="Y310" i="30"/>
  <c r="K310" i="30" s="1"/>
  <c r="X310" i="30"/>
  <c r="O311" i="30"/>
  <c r="P310" i="30"/>
  <c r="I310" i="30" s="1"/>
  <c r="O187" i="30"/>
  <c r="Y186" i="30"/>
  <c r="K186" i="30" s="1"/>
  <c r="P186" i="30"/>
  <c r="I186" i="30" s="1"/>
  <c r="X186" i="30"/>
  <c r="O807" i="29"/>
  <c r="O683" i="29"/>
  <c r="O559" i="29"/>
  <c r="O435" i="29"/>
  <c r="O311" i="29"/>
  <c r="O932" i="34"/>
  <c r="X931" i="34"/>
  <c r="P931" i="34"/>
  <c r="I931" i="34" s="1"/>
  <c r="Y931" i="34"/>
  <c r="K931" i="34" s="1"/>
  <c r="O807" i="34"/>
  <c r="X806" i="34"/>
  <c r="Y806" i="34"/>
  <c r="K806" i="34" s="1"/>
  <c r="P806" i="34"/>
  <c r="I806" i="34" s="1"/>
  <c r="O683" i="34"/>
  <c r="X682" i="34"/>
  <c r="P682" i="34"/>
  <c r="I682" i="34" s="1"/>
  <c r="Y682" i="34"/>
  <c r="K682" i="34" s="1"/>
  <c r="O562" i="34"/>
  <c r="X561" i="34"/>
  <c r="Y561" i="34"/>
  <c r="K561" i="34" s="1"/>
  <c r="P561" i="34"/>
  <c r="I561" i="34" s="1"/>
  <c r="O436" i="34"/>
  <c r="X435" i="34"/>
  <c r="Y435" i="34"/>
  <c r="K435" i="34" s="1"/>
  <c r="P435" i="34"/>
  <c r="I435" i="34" s="1"/>
  <c r="O312" i="34"/>
  <c r="X311" i="34"/>
  <c r="P311" i="34"/>
  <c r="I311" i="34" s="1"/>
  <c r="Y311" i="34"/>
  <c r="K311" i="34" s="1"/>
  <c r="O190" i="34"/>
  <c r="X189" i="34"/>
  <c r="Y189" i="34"/>
  <c r="K189" i="34" s="1"/>
  <c r="P189" i="34"/>
  <c r="I189" i="34" s="1"/>
  <c r="P65" i="34"/>
  <c r="I65" i="34" s="1"/>
  <c r="O931" i="31"/>
  <c r="X930" i="31"/>
  <c r="Y930" i="31"/>
  <c r="K930" i="31" s="1"/>
  <c r="P930" i="31"/>
  <c r="I930" i="31" s="1"/>
  <c r="O809" i="31"/>
  <c r="X808" i="31"/>
  <c r="Y808" i="31"/>
  <c r="P808" i="31"/>
  <c r="I808" i="31" s="1"/>
  <c r="O683" i="31"/>
  <c r="X682" i="31"/>
  <c r="P682" i="31"/>
  <c r="I682" i="31" s="1"/>
  <c r="Y682" i="31"/>
  <c r="K682" i="31" s="1"/>
  <c r="Y559" i="31"/>
  <c r="K559" i="31" s="1"/>
  <c r="O560" i="31"/>
  <c r="X559" i="31"/>
  <c r="P559" i="31"/>
  <c r="I559" i="31" s="1"/>
  <c r="O434" i="31"/>
  <c r="X433" i="31"/>
  <c r="P433" i="31"/>
  <c r="I433" i="31" s="1"/>
  <c r="Y433" i="31"/>
  <c r="K433" i="31" s="1"/>
  <c r="O311" i="31"/>
  <c r="X310" i="31"/>
  <c r="Y310" i="31"/>
  <c r="P310" i="31"/>
  <c r="I310" i="31" s="1"/>
  <c r="O188" i="31"/>
  <c r="X187" i="31"/>
  <c r="P187" i="31"/>
  <c r="I187" i="31" s="1"/>
  <c r="Y187" i="31"/>
  <c r="K187" i="31" s="1"/>
  <c r="O71" i="31"/>
  <c r="X70" i="31"/>
  <c r="Y70" i="31"/>
  <c r="K70" i="31" s="1"/>
  <c r="P70" i="31"/>
  <c r="I70" i="31" s="1"/>
  <c r="E76" i="27"/>
  <c r="K76" i="27"/>
  <c r="X65" i="34" l="1"/>
  <c r="J312" i="34"/>
  <c r="J562" i="34"/>
  <c r="J807" i="34"/>
  <c r="O66" i="34"/>
  <c r="K65" i="34"/>
  <c r="J65" i="34"/>
  <c r="J190" i="34"/>
  <c r="J436" i="34"/>
  <c r="J683" i="34"/>
  <c r="J932" i="34"/>
  <c r="J188" i="31"/>
  <c r="J434" i="31"/>
  <c r="J683" i="31"/>
  <c r="K931" i="31"/>
  <c r="J931" i="31"/>
  <c r="J560" i="31"/>
  <c r="J71" i="31"/>
  <c r="J311" i="31"/>
  <c r="K809" i="31"/>
  <c r="J809" i="31"/>
  <c r="J311" i="30"/>
  <c r="J187" i="30"/>
  <c r="J435" i="30"/>
  <c r="J559" i="30"/>
  <c r="J61" i="30"/>
  <c r="O62" i="30"/>
  <c r="Y61" i="30"/>
  <c r="K61" i="30" s="1"/>
  <c r="X61" i="30"/>
  <c r="P61" i="30"/>
  <c r="I61" i="30" s="1"/>
  <c r="J807" i="30"/>
  <c r="J931" i="30"/>
  <c r="J683" i="30"/>
  <c r="Y683" i="29"/>
  <c r="K683" i="29" s="1"/>
  <c r="X683" i="29"/>
  <c r="J683" i="29"/>
  <c r="P683" i="29"/>
  <c r="I683" i="29" s="1"/>
  <c r="Y807" i="29"/>
  <c r="K807" i="29" s="1"/>
  <c r="X807" i="29"/>
  <c r="J807" i="29"/>
  <c r="P807" i="29"/>
  <c r="I807" i="29" s="1"/>
  <c r="O190" i="29"/>
  <c r="Y189" i="29"/>
  <c r="K189" i="29" s="1"/>
  <c r="X189" i="29"/>
  <c r="J189" i="29"/>
  <c r="P189" i="29"/>
  <c r="I189" i="29" s="1"/>
  <c r="Y931" i="29"/>
  <c r="K931" i="29" s="1"/>
  <c r="X931" i="29"/>
  <c r="J931" i="29"/>
  <c r="P931" i="29"/>
  <c r="I931" i="29" s="1"/>
  <c r="Y435" i="29"/>
  <c r="K435" i="29" s="1"/>
  <c r="X435" i="29"/>
  <c r="J435" i="29"/>
  <c r="P435" i="29"/>
  <c r="I435" i="29" s="1"/>
  <c r="Y311" i="29"/>
  <c r="K311" i="29" s="1"/>
  <c r="X311" i="29"/>
  <c r="J311" i="29"/>
  <c r="P311" i="29"/>
  <c r="I311" i="29" s="1"/>
  <c r="Y559" i="29"/>
  <c r="K559" i="29" s="1"/>
  <c r="X559" i="29"/>
  <c r="J559" i="29"/>
  <c r="P559" i="29"/>
  <c r="I559" i="29" s="1"/>
  <c r="O65" i="29"/>
  <c r="Y64" i="29"/>
  <c r="K64" i="29" s="1"/>
  <c r="X64" i="29"/>
  <c r="J64" i="29"/>
  <c r="P64" i="29"/>
  <c r="I64" i="29" s="1"/>
  <c r="O685" i="24"/>
  <c r="Y684" i="24"/>
  <c r="K684" i="24" s="1"/>
  <c r="X684" i="24"/>
  <c r="J684" i="24"/>
  <c r="P684" i="24"/>
  <c r="I684" i="24" s="1"/>
  <c r="O933" i="24"/>
  <c r="Y932" i="24"/>
  <c r="K932" i="24" s="1"/>
  <c r="X932" i="24"/>
  <c r="J932" i="24"/>
  <c r="P932" i="24"/>
  <c r="I932" i="24" s="1"/>
  <c r="O809" i="24"/>
  <c r="Y808" i="24"/>
  <c r="K808" i="24" s="1"/>
  <c r="X808" i="24"/>
  <c r="J808" i="24"/>
  <c r="P808" i="24"/>
  <c r="I808" i="24" s="1"/>
  <c r="O66" i="24"/>
  <c r="X65" i="24"/>
  <c r="Y65" i="24"/>
  <c r="K65" i="24" s="1"/>
  <c r="J65" i="24"/>
  <c r="P65" i="24"/>
  <c r="I65" i="24" s="1"/>
  <c r="O189" i="24"/>
  <c r="Y188" i="24"/>
  <c r="K188" i="24" s="1"/>
  <c r="X188" i="24"/>
  <c r="J188" i="24"/>
  <c r="P188" i="24"/>
  <c r="I188" i="24" s="1"/>
  <c r="O313" i="24"/>
  <c r="Y312" i="24"/>
  <c r="K312" i="24" s="1"/>
  <c r="X312" i="24"/>
  <c r="J312" i="24"/>
  <c r="P312" i="24"/>
  <c r="I312" i="24" s="1"/>
  <c r="O561" i="24"/>
  <c r="Y560" i="24"/>
  <c r="K560" i="24" s="1"/>
  <c r="X560" i="24"/>
  <c r="J560" i="24"/>
  <c r="P560" i="24"/>
  <c r="I560" i="24" s="1"/>
  <c r="O437" i="24"/>
  <c r="Y436" i="24"/>
  <c r="K436" i="24" s="1"/>
  <c r="X436" i="24"/>
  <c r="J436" i="24"/>
  <c r="P436" i="24"/>
  <c r="I436" i="24" s="1"/>
  <c r="O933" i="11"/>
  <c r="Y932" i="11"/>
  <c r="K932" i="11" s="1"/>
  <c r="J932" i="11"/>
  <c r="X932" i="11"/>
  <c r="P932" i="11"/>
  <c r="I932" i="11" s="1"/>
  <c r="O809" i="11"/>
  <c r="J808" i="11"/>
  <c r="Y808" i="11"/>
  <c r="K808" i="11" s="1"/>
  <c r="X808" i="11"/>
  <c r="P808" i="11"/>
  <c r="I808" i="11" s="1"/>
  <c r="O685" i="11"/>
  <c r="J684" i="11"/>
  <c r="Y684" i="11"/>
  <c r="K684" i="11" s="1"/>
  <c r="X684" i="11"/>
  <c r="P684" i="11"/>
  <c r="I684" i="11" s="1"/>
  <c r="O562" i="11"/>
  <c r="Y561" i="11"/>
  <c r="K561" i="11" s="1"/>
  <c r="X561" i="11"/>
  <c r="O438" i="11"/>
  <c r="X437" i="11"/>
  <c r="Y437" i="11"/>
  <c r="K437" i="11" s="1"/>
  <c r="O68" i="11"/>
  <c r="P68" i="11" s="1"/>
  <c r="Y67" i="11"/>
  <c r="X67" i="11"/>
  <c r="O932" i="29"/>
  <c r="K62" i="11"/>
  <c r="I63" i="11"/>
  <c r="Y931" i="30"/>
  <c r="K931" i="30" s="1"/>
  <c r="O932" i="30"/>
  <c r="P931" i="30"/>
  <c r="I931" i="30" s="1"/>
  <c r="X931" i="30"/>
  <c r="X807" i="30"/>
  <c r="O808" i="30"/>
  <c r="Y807" i="30"/>
  <c r="K807" i="30" s="1"/>
  <c r="P807" i="30"/>
  <c r="I807" i="30" s="1"/>
  <c r="Y683" i="30"/>
  <c r="K683" i="30" s="1"/>
  <c r="P683" i="30"/>
  <c r="I683" i="30" s="1"/>
  <c r="X683" i="30"/>
  <c r="O684" i="30"/>
  <c r="X559" i="30"/>
  <c r="O560" i="30"/>
  <c r="Y559" i="30"/>
  <c r="K559" i="30" s="1"/>
  <c r="P559" i="30"/>
  <c r="I559" i="30" s="1"/>
  <c r="O436" i="30"/>
  <c r="Y435" i="30"/>
  <c r="K435" i="30" s="1"/>
  <c r="X435" i="30"/>
  <c r="P435" i="30"/>
  <c r="I435" i="30" s="1"/>
  <c r="O312" i="30"/>
  <c r="X311" i="30"/>
  <c r="Y311" i="30"/>
  <c r="K311" i="30" s="1"/>
  <c r="P311" i="30"/>
  <c r="I311" i="30" s="1"/>
  <c r="X187" i="30"/>
  <c r="Y187" i="30"/>
  <c r="K187" i="30" s="1"/>
  <c r="O188" i="30"/>
  <c r="P187" i="30"/>
  <c r="I187" i="30" s="1"/>
  <c r="O808" i="29"/>
  <c r="O684" i="29"/>
  <c r="O560" i="29"/>
  <c r="O436" i="29"/>
  <c r="O312" i="29"/>
  <c r="O933" i="34"/>
  <c r="X932" i="34"/>
  <c r="P932" i="34"/>
  <c r="I932" i="34" s="1"/>
  <c r="Y932" i="34"/>
  <c r="K932" i="34" s="1"/>
  <c r="O808" i="34"/>
  <c r="X807" i="34"/>
  <c r="Y807" i="34"/>
  <c r="K807" i="34" s="1"/>
  <c r="P807" i="34"/>
  <c r="I807" i="34" s="1"/>
  <c r="O684" i="34"/>
  <c r="X683" i="34"/>
  <c r="P683" i="34"/>
  <c r="I683" i="34" s="1"/>
  <c r="Y683" i="34"/>
  <c r="K683" i="34" s="1"/>
  <c r="Y562" i="34"/>
  <c r="K562" i="34" s="1"/>
  <c r="O563" i="34"/>
  <c r="X562" i="34"/>
  <c r="P562" i="34"/>
  <c r="I562" i="34" s="1"/>
  <c r="O437" i="34"/>
  <c r="X436" i="34"/>
  <c r="P436" i="34"/>
  <c r="I436" i="34" s="1"/>
  <c r="Y436" i="34"/>
  <c r="K436" i="34" s="1"/>
  <c r="O313" i="34"/>
  <c r="X312" i="34"/>
  <c r="P312" i="34"/>
  <c r="I312" i="34" s="1"/>
  <c r="Y312" i="34"/>
  <c r="K312" i="34" s="1"/>
  <c r="Y190" i="34"/>
  <c r="K190" i="34" s="1"/>
  <c r="X190" i="34"/>
  <c r="O191" i="34"/>
  <c r="P190" i="34"/>
  <c r="I190" i="34" s="1"/>
  <c r="X66" i="34"/>
  <c r="Y66" i="34"/>
  <c r="P66" i="34"/>
  <c r="I66" i="34" s="1"/>
  <c r="O932" i="31"/>
  <c r="X931" i="31"/>
  <c r="Y931" i="31"/>
  <c r="P931" i="31"/>
  <c r="I931" i="31" s="1"/>
  <c r="O810" i="31"/>
  <c r="X809" i="31"/>
  <c r="P809" i="31"/>
  <c r="I809" i="31" s="1"/>
  <c r="Y809" i="31"/>
  <c r="O684" i="31"/>
  <c r="P683" i="31"/>
  <c r="I683" i="31" s="1"/>
  <c r="X683" i="31"/>
  <c r="Y683" i="31"/>
  <c r="K683" i="31" s="1"/>
  <c r="Y560" i="31"/>
  <c r="K560" i="31" s="1"/>
  <c r="X560" i="31"/>
  <c r="O561" i="31"/>
  <c r="P560" i="31"/>
  <c r="I560" i="31" s="1"/>
  <c r="O435" i="31"/>
  <c r="X434" i="31"/>
  <c r="Y434" i="31"/>
  <c r="K434" i="31" s="1"/>
  <c r="P434" i="31"/>
  <c r="I434" i="31" s="1"/>
  <c r="O312" i="31"/>
  <c r="X311" i="31"/>
  <c r="P311" i="31"/>
  <c r="I311" i="31" s="1"/>
  <c r="Y311" i="31"/>
  <c r="K311" i="31" s="1"/>
  <c r="O189" i="31"/>
  <c r="X188" i="31"/>
  <c r="P188" i="31"/>
  <c r="I188" i="31" s="1"/>
  <c r="Y188" i="31"/>
  <c r="K188" i="31" s="1"/>
  <c r="X71" i="31"/>
  <c r="P71" i="31"/>
  <c r="I71" i="31" s="1"/>
  <c r="Y71" i="31"/>
  <c r="K71" i="31" s="1"/>
  <c r="O72" i="31"/>
  <c r="E77" i="27"/>
  <c r="K77" i="27"/>
  <c r="J191" i="34" l="1"/>
  <c r="O67" i="34"/>
  <c r="K66" i="34"/>
  <c r="J66" i="34"/>
  <c r="J437" i="34"/>
  <c r="J684" i="34"/>
  <c r="J933" i="34"/>
  <c r="J563" i="34"/>
  <c r="J313" i="34"/>
  <c r="J808" i="34"/>
  <c r="J561" i="31"/>
  <c r="J312" i="31"/>
  <c r="J810" i="31"/>
  <c r="J189" i="31"/>
  <c r="J435" i="31"/>
  <c r="J684" i="31"/>
  <c r="J932" i="31"/>
  <c r="J72" i="31"/>
  <c r="J188" i="30"/>
  <c r="J560" i="30"/>
  <c r="J808" i="30"/>
  <c r="J312" i="30"/>
  <c r="J684" i="30"/>
  <c r="J932" i="30"/>
  <c r="J62" i="30"/>
  <c r="O63" i="30"/>
  <c r="Y62" i="30"/>
  <c r="K62" i="30" s="1"/>
  <c r="X62" i="30"/>
  <c r="P62" i="30"/>
  <c r="I62" i="30" s="1"/>
  <c r="J436" i="30"/>
  <c r="Y436" i="29"/>
  <c r="K436" i="29" s="1"/>
  <c r="X436" i="29"/>
  <c r="J436" i="29"/>
  <c r="P436" i="29"/>
  <c r="I436" i="29" s="1"/>
  <c r="Y560" i="29"/>
  <c r="K560" i="29" s="1"/>
  <c r="X560" i="29"/>
  <c r="J560" i="29"/>
  <c r="P560" i="29"/>
  <c r="I560" i="29" s="1"/>
  <c r="X684" i="29"/>
  <c r="Y684" i="29"/>
  <c r="K684" i="29" s="1"/>
  <c r="J684" i="29"/>
  <c r="P684" i="29"/>
  <c r="I684" i="29" s="1"/>
  <c r="X808" i="29"/>
  <c r="Y808" i="29"/>
  <c r="K808" i="29" s="1"/>
  <c r="J808" i="29"/>
  <c r="P808" i="29"/>
  <c r="I808" i="29" s="1"/>
  <c r="O66" i="29"/>
  <c r="Y65" i="29"/>
  <c r="K65" i="29" s="1"/>
  <c r="X65" i="29"/>
  <c r="J65" i="29"/>
  <c r="P65" i="29"/>
  <c r="I65" i="29" s="1"/>
  <c r="O191" i="29"/>
  <c r="Y190" i="29"/>
  <c r="K190" i="29" s="1"/>
  <c r="X190" i="29"/>
  <c r="J190" i="29"/>
  <c r="P190" i="29"/>
  <c r="I190" i="29" s="1"/>
  <c r="Y932" i="29"/>
  <c r="K932" i="29" s="1"/>
  <c r="X932" i="29"/>
  <c r="J932" i="29"/>
  <c r="P932" i="29"/>
  <c r="I932" i="29" s="1"/>
  <c r="Y312" i="29"/>
  <c r="K312" i="29" s="1"/>
  <c r="X312" i="29"/>
  <c r="J312" i="29"/>
  <c r="P312" i="29"/>
  <c r="I312" i="29" s="1"/>
  <c r="O314" i="24"/>
  <c r="X313" i="24"/>
  <c r="Y313" i="24"/>
  <c r="K313" i="24" s="1"/>
  <c r="J313" i="24"/>
  <c r="P313" i="24"/>
  <c r="I313" i="24" s="1"/>
  <c r="O934" i="24"/>
  <c r="Y933" i="24"/>
  <c r="K933" i="24" s="1"/>
  <c r="X933" i="24"/>
  <c r="J933" i="24"/>
  <c r="P933" i="24"/>
  <c r="I933" i="24" s="1"/>
  <c r="O562" i="24"/>
  <c r="Y561" i="24"/>
  <c r="K561" i="24" s="1"/>
  <c r="X561" i="24"/>
  <c r="J561" i="24"/>
  <c r="P561" i="24"/>
  <c r="I561" i="24" s="1"/>
  <c r="O810" i="24"/>
  <c r="Y809" i="24"/>
  <c r="X809" i="24"/>
  <c r="K809" i="24"/>
  <c r="J809" i="24"/>
  <c r="P809" i="24"/>
  <c r="I809" i="24" s="1"/>
  <c r="O67" i="24"/>
  <c r="Y66" i="24"/>
  <c r="X66" i="24"/>
  <c r="K66" i="24"/>
  <c r="J66" i="24"/>
  <c r="P66" i="24"/>
  <c r="I66" i="24" s="1"/>
  <c r="O438" i="24"/>
  <c r="X437" i="24"/>
  <c r="Y437" i="24"/>
  <c r="J437" i="24"/>
  <c r="P437" i="24"/>
  <c r="I437" i="24" s="1"/>
  <c r="K437" i="24"/>
  <c r="O190" i="24"/>
  <c r="X189" i="24"/>
  <c r="Y189" i="24"/>
  <c r="J189" i="24"/>
  <c r="P189" i="24"/>
  <c r="I189" i="24" s="1"/>
  <c r="K189" i="24"/>
  <c r="O686" i="24"/>
  <c r="Y685" i="24"/>
  <c r="K685" i="24" s="1"/>
  <c r="X685" i="24"/>
  <c r="J685" i="24"/>
  <c r="P685" i="24"/>
  <c r="I685" i="24" s="1"/>
  <c r="O934" i="11"/>
  <c r="J933" i="11"/>
  <c r="Y933" i="11"/>
  <c r="K933" i="11" s="1"/>
  <c r="X933" i="11"/>
  <c r="P933" i="11"/>
  <c r="I933" i="11" s="1"/>
  <c r="O810" i="11"/>
  <c r="Y809" i="11"/>
  <c r="K809" i="11" s="1"/>
  <c r="X809" i="11"/>
  <c r="J809" i="11"/>
  <c r="P809" i="11"/>
  <c r="I809" i="11" s="1"/>
  <c r="O686" i="11"/>
  <c r="Y685" i="11"/>
  <c r="K685" i="11" s="1"/>
  <c r="X685" i="11"/>
  <c r="J685" i="11"/>
  <c r="P685" i="11"/>
  <c r="I685" i="11" s="1"/>
  <c r="O563" i="11"/>
  <c r="Y562" i="11"/>
  <c r="K562" i="11" s="1"/>
  <c r="X562" i="11"/>
  <c r="O439" i="11"/>
  <c r="Y438" i="11"/>
  <c r="K438" i="11" s="1"/>
  <c r="X438" i="11"/>
  <c r="O69" i="11"/>
  <c r="P69" i="11" s="1"/>
  <c r="Y68" i="11"/>
  <c r="X68" i="11"/>
  <c r="O933" i="29"/>
  <c r="K63" i="11"/>
  <c r="I64" i="11"/>
  <c r="O933" i="30"/>
  <c r="P932" i="30"/>
  <c r="I932" i="30" s="1"/>
  <c r="X932" i="30"/>
  <c r="Y932" i="30"/>
  <c r="K932" i="30" s="1"/>
  <c r="Y808" i="30"/>
  <c r="K808" i="30" s="1"/>
  <c r="X808" i="30"/>
  <c r="O809" i="30"/>
  <c r="P808" i="30"/>
  <c r="I808" i="30" s="1"/>
  <c r="Y684" i="30"/>
  <c r="K684" i="30" s="1"/>
  <c r="X684" i="30"/>
  <c r="O685" i="30"/>
  <c r="P684" i="30"/>
  <c r="I684" i="30" s="1"/>
  <c r="Y560" i="30"/>
  <c r="K560" i="30" s="1"/>
  <c r="X560" i="30"/>
  <c r="O561" i="30"/>
  <c r="P560" i="30"/>
  <c r="I560" i="30" s="1"/>
  <c r="Y436" i="30"/>
  <c r="K436" i="30" s="1"/>
  <c r="X436" i="30"/>
  <c r="O437" i="30"/>
  <c r="P436" i="30"/>
  <c r="I436" i="30" s="1"/>
  <c r="Y312" i="30"/>
  <c r="K312" i="30" s="1"/>
  <c r="X312" i="30"/>
  <c r="O313" i="30"/>
  <c r="P312" i="30"/>
  <c r="I312" i="30" s="1"/>
  <c r="Y188" i="30"/>
  <c r="K188" i="30" s="1"/>
  <c r="O189" i="30"/>
  <c r="X188" i="30"/>
  <c r="P188" i="30"/>
  <c r="I188" i="30" s="1"/>
  <c r="O809" i="29"/>
  <c r="O685" i="29"/>
  <c r="O561" i="29"/>
  <c r="O437" i="29"/>
  <c r="O313" i="29"/>
  <c r="Y933" i="34"/>
  <c r="K933" i="34" s="1"/>
  <c r="X933" i="34"/>
  <c r="O934" i="34"/>
  <c r="P933" i="34"/>
  <c r="I933" i="34" s="1"/>
  <c r="Y808" i="34"/>
  <c r="K808" i="34" s="1"/>
  <c r="X808" i="34"/>
  <c r="O809" i="34"/>
  <c r="P808" i="34"/>
  <c r="I808" i="34" s="1"/>
  <c r="Y684" i="34"/>
  <c r="K684" i="34" s="1"/>
  <c r="X684" i="34"/>
  <c r="O685" i="34"/>
  <c r="P684" i="34"/>
  <c r="I684" i="34" s="1"/>
  <c r="Y563" i="34"/>
  <c r="K563" i="34" s="1"/>
  <c r="X563" i="34"/>
  <c r="O564" i="34"/>
  <c r="P563" i="34"/>
  <c r="I563" i="34" s="1"/>
  <c r="O438" i="34"/>
  <c r="X437" i="34"/>
  <c r="P437" i="34"/>
  <c r="I437" i="34" s="1"/>
  <c r="Y437" i="34"/>
  <c r="K437" i="34" s="1"/>
  <c r="Y313" i="34"/>
  <c r="K313" i="34" s="1"/>
  <c r="X313" i="34"/>
  <c r="O314" i="34"/>
  <c r="P313" i="34"/>
  <c r="I313" i="34" s="1"/>
  <c r="Y191" i="34"/>
  <c r="K191" i="34" s="1"/>
  <c r="O192" i="34"/>
  <c r="X191" i="34"/>
  <c r="P191" i="34"/>
  <c r="I191" i="34" s="1"/>
  <c r="Y67" i="34"/>
  <c r="X67" i="34"/>
  <c r="P67" i="34"/>
  <c r="I67" i="34" s="1"/>
  <c r="O933" i="31"/>
  <c r="X932" i="31"/>
  <c r="P932" i="31"/>
  <c r="I932" i="31" s="1"/>
  <c r="Y932" i="31"/>
  <c r="K932" i="31" s="1"/>
  <c r="O811" i="31"/>
  <c r="X810" i="31"/>
  <c r="Y810" i="31"/>
  <c r="K810" i="31" s="1"/>
  <c r="P810" i="31"/>
  <c r="I810" i="31" s="1"/>
  <c r="Y684" i="31"/>
  <c r="K684" i="31" s="1"/>
  <c r="X684" i="31"/>
  <c r="O685" i="31"/>
  <c r="P684" i="31"/>
  <c r="I684" i="31" s="1"/>
  <c r="O562" i="31"/>
  <c r="X561" i="31"/>
  <c r="Y561" i="31"/>
  <c r="K561" i="31" s="1"/>
  <c r="P561" i="31"/>
  <c r="I561" i="31" s="1"/>
  <c r="Y435" i="31"/>
  <c r="K435" i="31" s="1"/>
  <c r="X435" i="31"/>
  <c r="O436" i="31"/>
  <c r="P435" i="31"/>
  <c r="I435" i="31" s="1"/>
  <c r="Y312" i="31"/>
  <c r="K312" i="31" s="1"/>
  <c r="X312" i="31"/>
  <c r="P312" i="31"/>
  <c r="I312" i="31" s="1"/>
  <c r="O313" i="31"/>
  <c r="Y189" i="31"/>
  <c r="K189" i="31" s="1"/>
  <c r="X189" i="31"/>
  <c r="O190" i="31"/>
  <c r="P189" i="31"/>
  <c r="I189" i="31" s="1"/>
  <c r="Y72" i="31"/>
  <c r="K72" i="31" s="1"/>
  <c r="O73" i="31"/>
  <c r="X72" i="31"/>
  <c r="P72" i="31"/>
  <c r="I72" i="31" s="1"/>
  <c r="K78" i="27"/>
  <c r="E78" i="27"/>
  <c r="J438" i="34" l="1"/>
  <c r="J314" i="34"/>
  <c r="J564" i="34"/>
  <c r="J809" i="34"/>
  <c r="O68" i="34"/>
  <c r="K67" i="34"/>
  <c r="J67" i="34"/>
  <c r="J685" i="34"/>
  <c r="J934" i="34"/>
  <c r="J192" i="34"/>
  <c r="J73" i="31"/>
  <c r="J190" i="31"/>
  <c r="J436" i="31"/>
  <c r="J685" i="31"/>
  <c r="J933" i="31"/>
  <c r="J313" i="31"/>
  <c r="J562" i="31"/>
  <c r="J811" i="31"/>
  <c r="J437" i="30"/>
  <c r="J685" i="30"/>
  <c r="J189" i="30"/>
  <c r="J63" i="30"/>
  <c r="Y63" i="30"/>
  <c r="K63" i="30" s="1"/>
  <c r="O64" i="30"/>
  <c r="X63" i="30"/>
  <c r="P63" i="30"/>
  <c r="I63" i="30" s="1"/>
  <c r="J933" i="30"/>
  <c r="J809" i="30"/>
  <c r="J313" i="30"/>
  <c r="J561" i="30"/>
  <c r="Y933" i="29"/>
  <c r="X933" i="29"/>
  <c r="K933" i="29"/>
  <c r="J933" i="29"/>
  <c r="P933" i="29"/>
  <c r="I933" i="29" s="1"/>
  <c r="Y313" i="29"/>
  <c r="K313" i="29" s="1"/>
  <c r="X313" i="29"/>
  <c r="J313" i="29"/>
  <c r="P313" i="29"/>
  <c r="I313" i="29" s="1"/>
  <c r="Y437" i="29"/>
  <c r="K437" i="29" s="1"/>
  <c r="X437" i="29"/>
  <c r="J437" i="29"/>
  <c r="P437" i="29"/>
  <c r="I437" i="29" s="1"/>
  <c r="O67" i="29"/>
  <c r="Y66" i="29"/>
  <c r="X66" i="29"/>
  <c r="K66" i="29"/>
  <c r="J66" i="29"/>
  <c r="P66" i="29"/>
  <c r="I66" i="29" s="1"/>
  <c r="Y561" i="29"/>
  <c r="K561" i="29" s="1"/>
  <c r="X561" i="29"/>
  <c r="J561" i="29"/>
  <c r="P561" i="29"/>
  <c r="I561" i="29" s="1"/>
  <c r="Y685" i="29"/>
  <c r="K685" i="29" s="1"/>
  <c r="X685" i="29"/>
  <c r="J685" i="29"/>
  <c r="P685" i="29"/>
  <c r="I685" i="29" s="1"/>
  <c r="O192" i="29"/>
  <c r="Y191" i="29"/>
  <c r="K191" i="29" s="1"/>
  <c r="X191" i="29"/>
  <c r="J191" i="29"/>
  <c r="P191" i="29"/>
  <c r="I191" i="29" s="1"/>
  <c r="Y809" i="29"/>
  <c r="K809" i="29" s="1"/>
  <c r="X809" i="29"/>
  <c r="J809" i="29"/>
  <c r="P809" i="29"/>
  <c r="I809" i="29" s="1"/>
  <c r="O439" i="24"/>
  <c r="Y438" i="24"/>
  <c r="K438" i="24" s="1"/>
  <c r="X438" i="24"/>
  <c r="J438" i="24"/>
  <c r="P438" i="24"/>
  <c r="I438" i="24" s="1"/>
  <c r="O935" i="24"/>
  <c r="X934" i="24"/>
  <c r="Y934" i="24"/>
  <c r="K934" i="24"/>
  <c r="J934" i="24"/>
  <c r="P934" i="24"/>
  <c r="I934" i="24" s="1"/>
  <c r="O191" i="24"/>
  <c r="Y190" i="24"/>
  <c r="K190" i="24" s="1"/>
  <c r="X190" i="24"/>
  <c r="J190" i="24"/>
  <c r="P190" i="24"/>
  <c r="I190" i="24" s="1"/>
  <c r="O563" i="24"/>
  <c r="Y562" i="24"/>
  <c r="K562" i="24" s="1"/>
  <c r="X562" i="24"/>
  <c r="J562" i="24"/>
  <c r="P562" i="24"/>
  <c r="I562" i="24" s="1"/>
  <c r="O687" i="24"/>
  <c r="Y686" i="24"/>
  <c r="K686" i="24" s="1"/>
  <c r="X686" i="24"/>
  <c r="J686" i="24"/>
  <c r="P686" i="24"/>
  <c r="I686" i="24" s="1"/>
  <c r="O811" i="24"/>
  <c r="Y810" i="24"/>
  <c r="X810" i="24"/>
  <c r="P810" i="24"/>
  <c r="I810" i="24" s="1"/>
  <c r="J810" i="24"/>
  <c r="K810" i="24"/>
  <c r="O68" i="24"/>
  <c r="Y67" i="24"/>
  <c r="K67" i="24" s="1"/>
  <c r="X67" i="24"/>
  <c r="J67" i="24"/>
  <c r="P67" i="24"/>
  <c r="I67" i="24" s="1"/>
  <c r="O315" i="24"/>
  <c r="Y314" i="24"/>
  <c r="K314" i="24" s="1"/>
  <c r="X314" i="24"/>
  <c r="J314" i="24"/>
  <c r="P314" i="24"/>
  <c r="I314" i="24" s="1"/>
  <c r="O935" i="11"/>
  <c r="Y934" i="11"/>
  <c r="K934" i="11" s="1"/>
  <c r="X934" i="11"/>
  <c r="J934" i="11"/>
  <c r="P934" i="11"/>
  <c r="I934" i="11" s="1"/>
  <c r="O811" i="11"/>
  <c r="Y810" i="11"/>
  <c r="K810" i="11" s="1"/>
  <c r="X810" i="11"/>
  <c r="J810" i="11"/>
  <c r="P810" i="11"/>
  <c r="I810" i="11" s="1"/>
  <c r="O687" i="11"/>
  <c r="Y686" i="11"/>
  <c r="K686" i="11" s="1"/>
  <c r="X686" i="11"/>
  <c r="J686" i="11"/>
  <c r="P686" i="11"/>
  <c r="I686" i="11" s="1"/>
  <c r="O564" i="11"/>
  <c r="Y563" i="11"/>
  <c r="K563" i="11" s="1"/>
  <c r="X563" i="11"/>
  <c r="O440" i="11"/>
  <c r="Y439" i="11"/>
  <c r="K439" i="11" s="1"/>
  <c r="X439" i="11"/>
  <c r="O70" i="11"/>
  <c r="P70" i="11" s="1"/>
  <c r="Y69" i="11"/>
  <c r="X69" i="11"/>
  <c r="O934" i="29"/>
  <c r="K64" i="11"/>
  <c r="J65" i="11"/>
  <c r="I65" i="11"/>
  <c r="K65" i="11"/>
  <c r="O934" i="30"/>
  <c r="Y933" i="30"/>
  <c r="K933" i="30" s="1"/>
  <c r="X933" i="30"/>
  <c r="P933" i="30"/>
  <c r="I933" i="30" s="1"/>
  <c r="O810" i="30"/>
  <c r="X809" i="30"/>
  <c r="P809" i="30"/>
  <c r="I809" i="30" s="1"/>
  <c r="Y809" i="30"/>
  <c r="K809" i="30" s="1"/>
  <c r="O686" i="30"/>
  <c r="X685" i="30"/>
  <c r="Y685" i="30"/>
  <c r="K685" i="30" s="1"/>
  <c r="P685" i="30"/>
  <c r="I685" i="30" s="1"/>
  <c r="X561" i="30"/>
  <c r="Y561" i="30"/>
  <c r="K561" i="30" s="1"/>
  <c r="P561" i="30"/>
  <c r="I561" i="30" s="1"/>
  <c r="O562" i="30"/>
  <c r="O438" i="30"/>
  <c r="X437" i="30"/>
  <c r="Y437" i="30"/>
  <c r="K437" i="30" s="1"/>
  <c r="P437" i="30"/>
  <c r="I437" i="30" s="1"/>
  <c r="O314" i="30"/>
  <c r="X313" i="30"/>
  <c r="Y313" i="30"/>
  <c r="K313" i="30" s="1"/>
  <c r="P313" i="30"/>
  <c r="I313" i="30" s="1"/>
  <c r="O190" i="30"/>
  <c r="Y189" i="30"/>
  <c r="K189" i="30" s="1"/>
  <c r="P189" i="30"/>
  <c r="I189" i="30" s="1"/>
  <c r="X189" i="30"/>
  <c r="O810" i="29"/>
  <c r="O686" i="29"/>
  <c r="O562" i="29"/>
  <c r="O438" i="29"/>
  <c r="O314" i="29"/>
  <c r="O935" i="34"/>
  <c r="X934" i="34"/>
  <c r="Y934" i="34"/>
  <c r="K934" i="34" s="1"/>
  <c r="P934" i="34"/>
  <c r="I934" i="34" s="1"/>
  <c r="O810" i="34"/>
  <c r="X809" i="34"/>
  <c r="Y809" i="34"/>
  <c r="K809" i="34" s="1"/>
  <c r="P809" i="34"/>
  <c r="I809" i="34" s="1"/>
  <c r="O686" i="34"/>
  <c r="X685" i="34"/>
  <c r="Y685" i="34"/>
  <c r="K685" i="34" s="1"/>
  <c r="P685" i="34"/>
  <c r="I685" i="34" s="1"/>
  <c r="Y564" i="34"/>
  <c r="K564" i="34" s="1"/>
  <c r="O565" i="34"/>
  <c r="X564" i="34"/>
  <c r="P564" i="34"/>
  <c r="I564" i="34" s="1"/>
  <c r="Y438" i="34"/>
  <c r="K438" i="34" s="1"/>
  <c r="X438" i="34"/>
  <c r="O439" i="34"/>
  <c r="P438" i="34"/>
  <c r="I438" i="34" s="1"/>
  <c r="O315" i="34"/>
  <c r="X314" i="34"/>
  <c r="Y314" i="34"/>
  <c r="K314" i="34" s="1"/>
  <c r="P314" i="34"/>
  <c r="I314" i="34" s="1"/>
  <c r="Y192" i="34"/>
  <c r="K192" i="34" s="1"/>
  <c r="O193" i="34"/>
  <c r="X192" i="34"/>
  <c r="P192" i="34"/>
  <c r="I192" i="34" s="1"/>
  <c r="Y68" i="34"/>
  <c r="X68" i="34"/>
  <c r="P68" i="34"/>
  <c r="I68" i="34" s="1"/>
  <c r="Y933" i="31"/>
  <c r="K933" i="31" s="1"/>
  <c r="X933" i="31"/>
  <c r="O934" i="31"/>
  <c r="P933" i="31"/>
  <c r="I933" i="31" s="1"/>
  <c r="Y811" i="31"/>
  <c r="K811" i="31" s="1"/>
  <c r="X811" i="31"/>
  <c r="O812" i="31"/>
  <c r="P811" i="31"/>
  <c r="I811" i="31" s="1"/>
  <c r="O686" i="31"/>
  <c r="X685" i="31"/>
  <c r="Y685" i="31"/>
  <c r="K685" i="31" s="1"/>
  <c r="P685" i="31"/>
  <c r="I685" i="31" s="1"/>
  <c r="Y562" i="31"/>
  <c r="K562" i="31" s="1"/>
  <c r="P562" i="31"/>
  <c r="I562" i="31" s="1"/>
  <c r="O563" i="31"/>
  <c r="X562" i="31"/>
  <c r="O437" i="31"/>
  <c r="X436" i="31"/>
  <c r="Y436" i="31"/>
  <c r="K436" i="31" s="1"/>
  <c r="P436" i="31"/>
  <c r="I436" i="31" s="1"/>
  <c r="O314" i="31"/>
  <c r="X313" i="31"/>
  <c r="Y313" i="31"/>
  <c r="K313" i="31" s="1"/>
  <c r="P313" i="31"/>
  <c r="I313" i="31" s="1"/>
  <c r="O191" i="31"/>
  <c r="P190" i="31"/>
  <c r="I190" i="31" s="1"/>
  <c r="X190" i="31"/>
  <c r="Y190" i="31"/>
  <c r="K190" i="31" s="1"/>
  <c r="O74" i="31"/>
  <c r="Y73" i="31"/>
  <c r="K73" i="31" s="1"/>
  <c r="X73" i="31"/>
  <c r="P73" i="31"/>
  <c r="I73" i="31" s="1"/>
  <c r="E79" i="27"/>
  <c r="K79" i="27"/>
  <c r="J565" i="34" l="1"/>
  <c r="J315" i="34"/>
  <c r="J810" i="34"/>
  <c r="J439" i="34"/>
  <c r="J193" i="34"/>
  <c r="J686" i="34"/>
  <c r="J935" i="34"/>
  <c r="O69" i="34"/>
  <c r="Y69" i="34" s="1"/>
  <c r="K68" i="34"/>
  <c r="J68" i="34"/>
  <c r="J437" i="31"/>
  <c r="J686" i="31"/>
  <c r="J74" i="31"/>
  <c r="J314" i="31"/>
  <c r="J191" i="31"/>
  <c r="J563" i="31"/>
  <c r="J812" i="31"/>
  <c r="J934" i="31"/>
  <c r="J190" i="30"/>
  <c r="J438" i="30"/>
  <c r="J686" i="30"/>
  <c r="J934" i="30"/>
  <c r="J562" i="30"/>
  <c r="J314" i="30"/>
  <c r="J810" i="30"/>
  <c r="J64" i="30"/>
  <c r="X64" i="30"/>
  <c r="O65" i="30"/>
  <c r="Y64" i="30"/>
  <c r="K64" i="30" s="1"/>
  <c r="P64" i="30"/>
  <c r="I64" i="30" s="1"/>
  <c r="Y686" i="29"/>
  <c r="X686" i="29"/>
  <c r="K686" i="29"/>
  <c r="J686" i="29"/>
  <c r="P686" i="29"/>
  <c r="I686" i="29" s="1"/>
  <c r="O193" i="29"/>
  <c r="Y192" i="29"/>
  <c r="K192" i="29" s="1"/>
  <c r="X192" i="29"/>
  <c r="J192" i="29"/>
  <c r="P192" i="29"/>
  <c r="I192" i="29" s="1"/>
  <c r="O68" i="29"/>
  <c r="Y67" i="29"/>
  <c r="X67" i="29"/>
  <c r="K67" i="29"/>
  <c r="J67" i="29"/>
  <c r="P67" i="29"/>
  <c r="I67" i="29" s="1"/>
  <c r="Y314" i="29"/>
  <c r="K314" i="29" s="1"/>
  <c r="X314" i="29"/>
  <c r="J314" i="29"/>
  <c r="P314" i="29"/>
  <c r="I314" i="29" s="1"/>
  <c r="X934" i="29"/>
  <c r="Y934" i="29"/>
  <c r="K934" i="29" s="1"/>
  <c r="J934" i="29"/>
  <c r="P934" i="29"/>
  <c r="I934" i="29" s="1"/>
  <c r="Y438" i="29"/>
  <c r="K438" i="29" s="1"/>
  <c r="X438" i="29"/>
  <c r="J438" i="29"/>
  <c r="P438" i="29"/>
  <c r="I438" i="29" s="1"/>
  <c r="Y562" i="29"/>
  <c r="K562" i="29" s="1"/>
  <c r="X562" i="29"/>
  <c r="J562" i="29"/>
  <c r="P562" i="29"/>
  <c r="I562" i="29" s="1"/>
  <c r="Y810" i="29"/>
  <c r="X810" i="29"/>
  <c r="K810" i="29"/>
  <c r="J810" i="29"/>
  <c r="P810" i="29"/>
  <c r="I810" i="29" s="1"/>
  <c r="O812" i="24"/>
  <c r="X811" i="24"/>
  <c r="Y811" i="24"/>
  <c r="K811" i="24" s="1"/>
  <c r="J811" i="24"/>
  <c r="P811" i="24"/>
  <c r="I811" i="24" s="1"/>
  <c r="O936" i="24"/>
  <c r="Y935" i="24"/>
  <c r="X935" i="24"/>
  <c r="J935" i="24"/>
  <c r="K935" i="24"/>
  <c r="P935" i="24"/>
  <c r="I935" i="24" s="1"/>
  <c r="O69" i="24"/>
  <c r="Y68" i="24"/>
  <c r="K68" i="24" s="1"/>
  <c r="X68" i="24"/>
  <c r="J68" i="24"/>
  <c r="P68" i="24"/>
  <c r="I68" i="24" s="1"/>
  <c r="O192" i="24"/>
  <c r="Y191" i="24"/>
  <c r="X191" i="24"/>
  <c r="K191" i="24"/>
  <c r="J191" i="24"/>
  <c r="P191" i="24"/>
  <c r="I191" i="24" s="1"/>
  <c r="O316" i="24"/>
  <c r="Y315" i="24"/>
  <c r="K315" i="24" s="1"/>
  <c r="X315" i="24"/>
  <c r="J315" i="24"/>
  <c r="P315" i="24"/>
  <c r="I315" i="24" s="1"/>
  <c r="O564" i="24"/>
  <c r="X563" i="24"/>
  <c r="Y563" i="24"/>
  <c r="K563" i="24"/>
  <c r="J563" i="24"/>
  <c r="P563" i="24"/>
  <c r="I563" i="24" s="1"/>
  <c r="O688" i="24"/>
  <c r="X687" i="24"/>
  <c r="Y687" i="24"/>
  <c r="K687" i="24" s="1"/>
  <c r="J687" i="24"/>
  <c r="P687" i="24"/>
  <c r="I687" i="24" s="1"/>
  <c r="O440" i="24"/>
  <c r="Y439" i="24"/>
  <c r="K439" i="24" s="1"/>
  <c r="X439" i="24"/>
  <c r="J439" i="24"/>
  <c r="P439" i="24"/>
  <c r="I439" i="24" s="1"/>
  <c r="O936" i="11"/>
  <c r="J935" i="11"/>
  <c r="Y935" i="11"/>
  <c r="K935" i="11" s="1"/>
  <c r="X935" i="11"/>
  <c r="P935" i="11"/>
  <c r="I935" i="11" s="1"/>
  <c r="O812" i="11"/>
  <c r="J811" i="11"/>
  <c r="Y811" i="11"/>
  <c r="K811" i="11" s="1"/>
  <c r="X811" i="11"/>
  <c r="P811" i="11"/>
  <c r="I811" i="11" s="1"/>
  <c r="O688" i="11"/>
  <c r="Y687" i="11"/>
  <c r="K687" i="11" s="1"/>
  <c r="X687" i="11"/>
  <c r="J687" i="11"/>
  <c r="P687" i="11"/>
  <c r="I687" i="11" s="1"/>
  <c r="O565" i="11"/>
  <c r="Y564" i="11"/>
  <c r="K564" i="11" s="1"/>
  <c r="X564" i="11"/>
  <c r="O441" i="11"/>
  <c r="Y440" i="11"/>
  <c r="K440" i="11" s="1"/>
  <c r="X440" i="11"/>
  <c r="O71" i="11"/>
  <c r="P71" i="11" s="1"/>
  <c r="Y70" i="11"/>
  <c r="X70" i="11"/>
  <c r="O935" i="29"/>
  <c r="J66" i="11"/>
  <c r="I66" i="11"/>
  <c r="K66" i="11"/>
  <c r="O935" i="30"/>
  <c r="X934" i="30"/>
  <c r="P934" i="30"/>
  <c r="I934" i="30" s="1"/>
  <c r="Y934" i="30"/>
  <c r="K934" i="30" s="1"/>
  <c r="Y810" i="30"/>
  <c r="K810" i="30" s="1"/>
  <c r="O811" i="30"/>
  <c r="X810" i="30"/>
  <c r="P810" i="30"/>
  <c r="I810" i="30" s="1"/>
  <c r="Y686" i="30"/>
  <c r="K686" i="30" s="1"/>
  <c r="P686" i="30"/>
  <c r="I686" i="30" s="1"/>
  <c r="O687" i="30"/>
  <c r="X686" i="30"/>
  <c r="Y562" i="30"/>
  <c r="K562" i="30" s="1"/>
  <c r="O563" i="30"/>
  <c r="X562" i="30"/>
  <c r="P562" i="30"/>
  <c r="I562" i="30" s="1"/>
  <c r="X438" i="30"/>
  <c r="P438" i="30"/>
  <c r="I438" i="30" s="1"/>
  <c r="O439" i="30"/>
  <c r="Y438" i="30"/>
  <c r="K438" i="30" s="1"/>
  <c r="X314" i="30"/>
  <c r="O315" i="30"/>
  <c r="P314" i="30"/>
  <c r="I314" i="30" s="1"/>
  <c r="Y314" i="30"/>
  <c r="K314" i="30" s="1"/>
  <c r="Y190" i="30"/>
  <c r="K190" i="30" s="1"/>
  <c r="O191" i="30"/>
  <c r="X190" i="30"/>
  <c r="P190" i="30"/>
  <c r="I190" i="30" s="1"/>
  <c r="O811" i="29"/>
  <c r="O687" i="29"/>
  <c r="O563" i="29"/>
  <c r="O439" i="29"/>
  <c r="O315" i="29"/>
  <c r="X935" i="34"/>
  <c r="P935" i="34"/>
  <c r="I935" i="34" s="1"/>
  <c r="Y935" i="34"/>
  <c r="K935" i="34" s="1"/>
  <c r="O936" i="34"/>
  <c r="Y810" i="34"/>
  <c r="K810" i="34" s="1"/>
  <c r="O811" i="34"/>
  <c r="X810" i="34"/>
  <c r="P810" i="34"/>
  <c r="I810" i="34" s="1"/>
  <c r="Y686" i="34"/>
  <c r="K686" i="34" s="1"/>
  <c r="O687" i="34"/>
  <c r="X686" i="34"/>
  <c r="P686" i="34"/>
  <c r="I686" i="34" s="1"/>
  <c r="O566" i="34"/>
  <c r="X565" i="34"/>
  <c r="Y565" i="34"/>
  <c r="K565" i="34" s="1"/>
  <c r="P565" i="34"/>
  <c r="I565" i="34" s="1"/>
  <c r="O440" i="34"/>
  <c r="X439" i="34"/>
  <c r="Y439" i="34"/>
  <c r="K439" i="34" s="1"/>
  <c r="P439" i="34"/>
  <c r="I439" i="34" s="1"/>
  <c r="Y315" i="34"/>
  <c r="K315" i="34" s="1"/>
  <c r="O316" i="34"/>
  <c r="X315" i="34"/>
  <c r="P315" i="34"/>
  <c r="I315" i="34" s="1"/>
  <c r="O194" i="34"/>
  <c r="X193" i="34"/>
  <c r="Y193" i="34"/>
  <c r="K193" i="34" s="1"/>
  <c r="P193" i="34"/>
  <c r="I193" i="34" s="1"/>
  <c r="P69" i="34"/>
  <c r="I69" i="34" s="1"/>
  <c r="O935" i="31"/>
  <c r="X934" i="31"/>
  <c r="Y934" i="31"/>
  <c r="K934" i="31" s="1"/>
  <c r="P934" i="31"/>
  <c r="I934" i="31" s="1"/>
  <c r="O813" i="31"/>
  <c r="X812" i="31"/>
  <c r="Y812" i="31"/>
  <c r="K812" i="31" s="1"/>
  <c r="P812" i="31"/>
  <c r="I812" i="31" s="1"/>
  <c r="Y686" i="31"/>
  <c r="K686" i="31" s="1"/>
  <c r="O687" i="31"/>
  <c r="X686" i="31"/>
  <c r="P686" i="31"/>
  <c r="I686" i="31" s="1"/>
  <c r="Y563" i="31"/>
  <c r="K563" i="31" s="1"/>
  <c r="O564" i="31"/>
  <c r="X563" i="31"/>
  <c r="P563" i="31"/>
  <c r="I563" i="31" s="1"/>
  <c r="Y437" i="31"/>
  <c r="K437" i="31" s="1"/>
  <c r="O438" i="31"/>
  <c r="X437" i="31"/>
  <c r="P437" i="31"/>
  <c r="I437" i="31" s="1"/>
  <c r="Y314" i="31"/>
  <c r="K314" i="31" s="1"/>
  <c r="O315" i="31"/>
  <c r="X314" i="31"/>
  <c r="P314" i="31"/>
  <c r="I314" i="31" s="1"/>
  <c r="Y191" i="31"/>
  <c r="K191" i="31" s="1"/>
  <c r="O192" i="31"/>
  <c r="X191" i="31"/>
  <c r="P191" i="31"/>
  <c r="I191" i="31" s="1"/>
  <c r="Y74" i="31"/>
  <c r="K74" i="31" s="1"/>
  <c r="O75" i="31"/>
  <c r="X74" i="31"/>
  <c r="P74" i="31"/>
  <c r="I74" i="31" s="1"/>
  <c r="K80" i="27"/>
  <c r="E80" i="27"/>
  <c r="X69" i="34" l="1"/>
  <c r="J316" i="34"/>
  <c r="J811" i="34"/>
  <c r="J566" i="34"/>
  <c r="O70" i="34"/>
  <c r="X70" i="34" s="1"/>
  <c r="K69" i="34"/>
  <c r="J69" i="34"/>
  <c r="J936" i="34"/>
  <c r="J687" i="34"/>
  <c r="J194" i="34"/>
  <c r="J440" i="34"/>
  <c r="J75" i="31"/>
  <c r="J315" i="31"/>
  <c r="J564" i="31"/>
  <c r="J813" i="31"/>
  <c r="J192" i="31"/>
  <c r="J438" i="31"/>
  <c r="J687" i="31"/>
  <c r="J935" i="31"/>
  <c r="J191" i="30"/>
  <c r="J439" i="30"/>
  <c r="J315" i="30"/>
  <c r="J563" i="30"/>
  <c r="J811" i="30"/>
  <c r="J687" i="30"/>
  <c r="J65" i="30"/>
  <c r="O66" i="30"/>
  <c r="P65" i="30"/>
  <c r="I65" i="30" s="1"/>
  <c r="X65" i="30"/>
  <c r="Y65" i="30"/>
  <c r="K65" i="30" s="1"/>
  <c r="J935" i="30"/>
  <c r="Y315" i="29"/>
  <c r="K315" i="29" s="1"/>
  <c r="X315" i="29"/>
  <c r="J315" i="29"/>
  <c r="P315" i="29"/>
  <c r="I315" i="29" s="1"/>
  <c r="Y935" i="29"/>
  <c r="K935" i="29" s="1"/>
  <c r="X935" i="29"/>
  <c r="J935" i="29"/>
  <c r="P935" i="29"/>
  <c r="I935" i="29" s="1"/>
  <c r="O194" i="29"/>
  <c r="Y193" i="29"/>
  <c r="K193" i="29" s="1"/>
  <c r="X193" i="29"/>
  <c r="J193" i="29"/>
  <c r="P193" i="29"/>
  <c r="I193" i="29" s="1"/>
  <c r="O69" i="29"/>
  <c r="Y68" i="29"/>
  <c r="X68" i="29"/>
  <c r="K68" i="29"/>
  <c r="J68" i="29"/>
  <c r="P68" i="29"/>
  <c r="I68" i="29" s="1"/>
  <c r="Y439" i="29"/>
  <c r="K439" i="29" s="1"/>
  <c r="X439" i="29"/>
  <c r="J439" i="29"/>
  <c r="P439" i="29"/>
  <c r="I439" i="29" s="1"/>
  <c r="Y687" i="29"/>
  <c r="K687" i="29" s="1"/>
  <c r="X687" i="29"/>
  <c r="J687" i="29"/>
  <c r="P687" i="29"/>
  <c r="I687" i="29" s="1"/>
  <c r="Y563" i="29"/>
  <c r="K563" i="29" s="1"/>
  <c r="X563" i="29"/>
  <c r="J563" i="29"/>
  <c r="P563" i="29"/>
  <c r="I563" i="29" s="1"/>
  <c r="Y811" i="29"/>
  <c r="K811" i="29" s="1"/>
  <c r="X811" i="29"/>
  <c r="J811" i="29"/>
  <c r="P811" i="29"/>
  <c r="I811" i="29" s="1"/>
  <c r="O565" i="24"/>
  <c r="Y564" i="24"/>
  <c r="K564" i="24" s="1"/>
  <c r="X564" i="24"/>
  <c r="J564" i="24"/>
  <c r="P564" i="24"/>
  <c r="I564" i="24" s="1"/>
  <c r="O937" i="24"/>
  <c r="Y936" i="24"/>
  <c r="K936" i="24" s="1"/>
  <c r="X936" i="24"/>
  <c r="J936" i="24"/>
  <c r="P936" i="24"/>
  <c r="I936" i="24" s="1"/>
  <c r="O689" i="24"/>
  <c r="Y688" i="24"/>
  <c r="K688" i="24" s="1"/>
  <c r="X688" i="24"/>
  <c r="J688" i="24"/>
  <c r="P688" i="24"/>
  <c r="I688" i="24" s="1"/>
  <c r="O70" i="24"/>
  <c r="X69" i="24"/>
  <c r="Y69" i="24"/>
  <c r="K69" i="24" s="1"/>
  <c r="J69" i="24"/>
  <c r="P69" i="24"/>
  <c r="I69" i="24" s="1"/>
  <c r="O193" i="24"/>
  <c r="Y192" i="24"/>
  <c r="K192" i="24" s="1"/>
  <c r="X192" i="24"/>
  <c r="J192" i="24"/>
  <c r="P192" i="24"/>
  <c r="I192" i="24" s="1"/>
  <c r="O441" i="24"/>
  <c r="Y440" i="24"/>
  <c r="K440" i="24" s="1"/>
  <c r="X440" i="24"/>
  <c r="J440" i="24"/>
  <c r="P440" i="24"/>
  <c r="I440" i="24" s="1"/>
  <c r="O317" i="24"/>
  <c r="Y316" i="24"/>
  <c r="K316" i="24" s="1"/>
  <c r="X316" i="24"/>
  <c r="J316" i="24"/>
  <c r="P316" i="24"/>
  <c r="I316" i="24" s="1"/>
  <c r="O813" i="24"/>
  <c r="Y812" i="24"/>
  <c r="K812" i="24" s="1"/>
  <c r="X812" i="24"/>
  <c r="J812" i="24"/>
  <c r="P812" i="24"/>
  <c r="I812" i="24" s="1"/>
  <c r="O937" i="11"/>
  <c r="J936" i="11"/>
  <c r="Y936" i="11"/>
  <c r="K936" i="11" s="1"/>
  <c r="X936" i="11"/>
  <c r="P936" i="11"/>
  <c r="I936" i="11" s="1"/>
  <c r="O813" i="11"/>
  <c r="Y812" i="11"/>
  <c r="K812" i="11" s="1"/>
  <c r="X812" i="11"/>
  <c r="J812" i="11"/>
  <c r="P812" i="11"/>
  <c r="I812" i="11" s="1"/>
  <c r="O689" i="11"/>
  <c r="Y688" i="11"/>
  <c r="K688" i="11" s="1"/>
  <c r="J688" i="11"/>
  <c r="X688" i="11"/>
  <c r="P688" i="11"/>
  <c r="I688" i="11" s="1"/>
  <c r="O566" i="11"/>
  <c r="X565" i="11"/>
  <c r="Y565" i="11"/>
  <c r="K565" i="11" s="1"/>
  <c r="O442" i="11"/>
  <c r="X441" i="11"/>
  <c r="Y441" i="11"/>
  <c r="K441" i="11" s="1"/>
  <c r="O72" i="11"/>
  <c r="P72" i="11" s="1"/>
  <c r="Y71" i="11"/>
  <c r="X71" i="11"/>
  <c r="O936" i="29"/>
  <c r="J67" i="11"/>
  <c r="I67" i="11"/>
  <c r="K67" i="11"/>
  <c r="O936" i="30"/>
  <c r="X935" i="30"/>
  <c r="Y935" i="30"/>
  <c r="K935" i="30" s="1"/>
  <c r="P935" i="30"/>
  <c r="I935" i="30" s="1"/>
  <c r="O812" i="30"/>
  <c r="Y811" i="30"/>
  <c r="K811" i="30" s="1"/>
  <c r="X811" i="30"/>
  <c r="P811" i="30"/>
  <c r="I811" i="30" s="1"/>
  <c r="Y687" i="30"/>
  <c r="K687" i="30" s="1"/>
  <c r="O688" i="30"/>
  <c r="P687" i="30"/>
  <c r="I687" i="30" s="1"/>
  <c r="X687" i="30"/>
  <c r="X563" i="30"/>
  <c r="O564" i="30"/>
  <c r="Y563" i="30"/>
  <c r="K563" i="30" s="1"/>
  <c r="P563" i="30"/>
  <c r="I563" i="30" s="1"/>
  <c r="O440" i="30"/>
  <c r="Y439" i="30"/>
  <c r="K439" i="30" s="1"/>
  <c r="X439" i="30"/>
  <c r="P439" i="30"/>
  <c r="I439" i="30" s="1"/>
  <c r="O316" i="30"/>
  <c r="Y315" i="30"/>
  <c r="K315" i="30" s="1"/>
  <c r="X315" i="30"/>
  <c r="P315" i="30"/>
  <c r="I315" i="30" s="1"/>
  <c r="X191" i="30"/>
  <c r="O192" i="30"/>
  <c r="P191" i="30"/>
  <c r="I191" i="30" s="1"/>
  <c r="Y191" i="30"/>
  <c r="K191" i="30" s="1"/>
  <c r="O812" i="29"/>
  <c r="O688" i="29"/>
  <c r="O564" i="29"/>
  <c r="O440" i="29"/>
  <c r="O316" i="29"/>
  <c r="Y936" i="34"/>
  <c r="K936" i="34" s="1"/>
  <c r="X936" i="34"/>
  <c r="O937" i="34"/>
  <c r="P936" i="34"/>
  <c r="I936" i="34" s="1"/>
  <c r="Y811" i="34"/>
  <c r="K811" i="34" s="1"/>
  <c r="O812" i="34"/>
  <c r="X811" i="34"/>
  <c r="P811" i="34"/>
  <c r="I811" i="34" s="1"/>
  <c r="Y687" i="34"/>
  <c r="K687" i="34" s="1"/>
  <c r="X687" i="34"/>
  <c r="O688" i="34"/>
  <c r="P687" i="34"/>
  <c r="I687" i="34" s="1"/>
  <c r="Y566" i="34"/>
  <c r="K566" i="34" s="1"/>
  <c r="P566" i="34"/>
  <c r="I566" i="34" s="1"/>
  <c r="O567" i="34"/>
  <c r="X566" i="34"/>
  <c r="Y440" i="34"/>
  <c r="K440" i="34" s="1"/>
  <c r="O441" i="34"/>
  <c r="X440" i="34"/>
  <c r="P440" i="34"/>
  <c r="I440" i="34" s="1"/>
  <c r="Y316" i="34"/>
  <c r="K316" i="34" s="1"/>
  <c r="P316" i="34"/>
  <c r="I316" i="34" s="1"/>
  <c r="X316" i="34"/>
  <c r="O317" i="34"/>
  <c r="Y194" i="34"/>
  <c r="K194" i="34" s="1"/>
  <c r="P194" i="34"/>
  <c r="I194" i="34" s="1"/>
  <c r="O195" i="34"/>
  <c r="X194" i="34"/>
  <c r="Y70" i="34"/>
  <c r="P70" i="34"/>
  <c r="I70" i="34" s="1"/>
  <c r="Y935" i="31"/>
  <c r="K935" i="31" s="1"/>
  <c r="O936" i="31"/>
  <c r="X935" i="31"/>
  <c r="P935" i="31"/>
  <c r="I935" i="31" s="1"/>
  <c r="Y813" i="31"/>
  <c r="K813" i="31" s="1"/>
  <c r="O814" i="31"/>
  <c r="X813" i="31"/>
  <c r="P813" i="31"/>
  <c r="I813" i="31" s="1"/>
  <c r="Y687" i="31"/>
  <c r="K687" i="31" s="1"/>
  <c r="X687" i="31"/>
  <c r="O688" i="31"/>
  <c r="P687" i="31"/>
  <c r="I687" i="31" s="1"/>
  <c r="Y564" i="31"/>
  <c r="K564" i="31" s="1"/>
  <c r="X564" i="31"/>
  <c r="O565" i="31"/>
  <c r="P564" i="31"/>
  <c r="I564" i="31" s="1"/>
  <c r="Y438" i="31"/>
  <c r="K438" i="31" s="1"/>
  <c r="P438" i="31"/>
  <c r="I438" i="31" s="1"/>
  <c r="X438" i="31"/>
  <c r="O439" i="31"/>
  <c r="Y315" i="31"/>
  <c r="K315" i="31" s="1"/>
  <c r="O316" i="31"/>
  <c r="P315" i="31"/>
  <c r="I315" i="31" s="1"/>
  <c r="X315" i="31"/>
  <c r="Y192" i="31"/>
  <c r="K192" i="31" s="1"/>
  <c r="P192" i="31"/>
  <c r="I192" i="31" s="1"/>
  <c r="X192" i="31"/>
  <c r="O193" i="31"/>
  <c r="P75" i="31"/>
  <c r="I75" i="31" s="1"/>
  <c r="X75" i="31"/>
  <c r="Y75" i="31"/>
  <c r="K75" i="31" s="1"/>
  <c r="O76" i="31"/>
  <c r="K81" i="27"/>
  <c r="E81" i="27"/>
  <c r="J195" i="34" l="1"/>
  <c r="J688" i="34"/>
  <c r="J937" i="34"/>
  <c r="J441" i="34"/>
  <c r="O71" i="34"/>
  <c r="X71" i="34" s="1"/>
  <c r="J70" i="34"/>
  <c r="K70" i="34"/>
  <c r="J317" i="34"/>
  <c r="J567" i="34"/>
  <c r="J812" i="34"/>
  <c r="J688" i="31"/>
  <c r="J193" i="31"/>
  <c r="J439" i="31"/>
  <c r="J936" i="31"/>
  <c r="J565" i="31"/>
  <c r="J76" i="31"/>
  <c r="J316" i="31"/>
  <c r="J814" i="31"/>
  <c r="J316" i="30"/>
  <c r="J812" i="30"/>
  <c r="J66" i="30"/>
  <c r="Y66" i="30"/>
  <c r="K66" i="30" s="1"/>
  <c r="X66" i="30"/>
  <c r="O67" i="30"/>
  <c r="P66" i="30"/>
  <c r="I66" i="30" s="1"/>
  <c r="J192" i="30"/>
  <c r="J688" i="30"/>
  <c r="J936" i="30"/>
  <c r="J440" i="30"/>
  <c r="J564" i="30"/>
  <c r="X688" i="29"/>
  <c r="Y688" i="29"/>
  <c r="K688" i="29" s="1"/>
  <c r="J688" i="29"/>
  <c r="P688" i="29"/>
  <c r="I688" i="29" s="1"/>
  <c r="X812" i="29"/>
  <c r="Y812" i="29"/>
  <c r="K812" i="29" s="1"/>
  <c r="J812" i="29"/>
  <c r="P812" i="29"/>
  <c r="I812" i="29" s="1"/>
  <c r="Y316" i="29"/>
  <c r="K316" i="29" s="1"/>
  <c r="X316" i="29"/>
  <c r="J316" i="29"/>
  <c r="P316" i="29"/>
  <c r="I316" i="29" s="1"/>
  <c r="Y936" i="29"/>
  <c r="K936" i="29" s="1"/>
  <c r="X936" i="29"/>
  <c r="J936" i="29"/>
  <c r="P936" i="29"/>
  <c r="I936" i="29" s="1"/>
  <c r="O195" i="29"/>
  <c r="Y194" i="29"/>
  <c r="K194" i="29" s="1"/>
  <c r="X194" i="29"/>
  <c r="J194" i="29"/>
  <c r="P194" i="29"/>
  <c r="I194" i="29" s="1"/>
  <c r="Y440" i="29"/>
  <c r="K440" i="29" s="1"/>
  <c r="X440" i="29"/>
  <c r="J440" i="29"/>
  <c r="P440" i="29"/>
  <c r="I440" i="29" s="1"/>
  <c r="Y564" i="29"/>
  <c r="X564" i="29"/>
  <c r="J564" i="29"/>
  <c r="K564" i="29"/>
  <c r="P564" i="29"/>
  <c r="I564" i="29" s="1"/>
  <c r="O70" i="29"/>
  <c r="Y69" i="29"/>
  <c r="K69" i="29" s="1"/>
  <c r="X69" i="29"/>
  <c r="J69" i="29"/>
  <c r="P69" i="29"/>
  <c r="I69" i="29" s="1"/>
  <c r="O442" i="24"/>
  <c r="X441" i="24"/>
  <c r="Y441" i="24"/>
  <c r="K441" i="24" s="1"/>
  <c r="J441" i="24"/>
  <c r="P441" i="24"/>
  <c r="I441" i="24" s="1"/>
  <c r="O938" i="24"/>
  <c r="Y937" i="24"/>
  <c r="K937" i="24" s="1"/>
  <c r="X937" i="24"/>
  <c r="J937" i="24"/>
  <c r="P937" i="24"/>
  <c r="I937" i="24" s="1"/>
  <c r="O318" i="24"/>
  <c r="X317" i="24"/>
  <c r="Y317" i="24"/>
  <c r="K317" i="24"/>
  <c r="J317" i="24"/>
  <c r="P317" i="24"/>
  <c r="I317" i="24" s="1"/>
  <c r="O690" i="24"/>
  <c r="Y689" i="24"/>
  <c r="K689" i="24" s="1"/>
  <c r="X689" i="24"/>
  <c r="J689" i="24"/>
  <c r="P689" i="24"/>
  <c r="I689" i="24" s="1"/>
  <c r="O814" i="24"/>
  <c r="Y813" i="24"/>
  <c r="K813" i="24" s="1"/>
  <c r="X813" i="24"/>
  <c r="J813" i="24"/>
  <c r="P813" i="24"/>
  <c r="I813" i="24" s="1"/>
  <c r="O71" i="24"/>
  <c r="Y70" i="24"/>
  <c r="K70" i="24" s="1"/>
  <c r="X70" i="24"/>
  <c r="J70" i="24"/>
  <c r="P70" i="24"/>
  <c r="I70" i="24" s="1"/>
  <c r="O194" i="24"/>
  <c r="X193" i="24"/>
  <c r="J193" i="24"/>
  <c r="Y193" i="24"/>
  <c r="K193" i="24" s="1"/>
  <c r="P193" i="24"/>
  <c r="I193" i="24" s="1"/>
  <c r="O566" i="24"/>
  <c r="Y565" i="24"/>
  <c r="K565" i="24" s="1"/>
  <c r="X565" i="24"/>
  <c r="J565" i="24"/>
  <c r="P565" i="24"/>
  <c r="I565" i="24" s="1"/>
  <c r="O938" i="11"/>
  <c r="Y937" i="11"/>
  <c r="K937" i="11" s="1"/>
  <c r="X937" i="11"/>
  <c r="J937" i="11"/>
  <c r="P937" i="11"/>
  <c r="I937" i="11" s="1"/>
  <c r="O814" i="11"/>
  <c r="Y813" i="11"/>
  <c r="K813" i="11" s="1"/>
  <c r="X813" i="11"/>
  <c r="J813" i="11"/>
  <c r="P813" i="11"/>
  <c r="I813" i="11" s="1"/>
  <c r="O690" i="11"/>
  <c r="J689" i="11"/>
  <c r="Y689" i="11"/>
  <c r="K689" i="11" s="1"/>
  <c r="X689" i="11"/>
  <c r="P689" i="11"/>
  <c r="I689" i="11" s="1"/>
  <c r="O567" i="11"/>
  <c r="Y566" i="11"/>
  <c r="K566" i="11" s="1"/>
  <c r="X566" i="11"/>
  <c r="O443" i="11"/>
  <c r="Y442" i="11"/>
  <c r="K442" i="11" s="1"/>
  <c r="X442" i="11"/>
  <c r="O73" i="11"/>
  <c r="P73" i="11" s="1"/>
  <c r="Y72" i="11"/>
  <c r="X72" i="11"/>
  <c r="O937" i="29"/>
  <c r="J68" i="11"/>
  <c r="I68" i="11"/>
  <c r="K68" i="11"/>
  <c r="O937" i="30"/>
  <c r="X936" i="30"/>
  <c r="Y936" i="30"/>
  <c r="K936" i="30" s="1"/>
  <c r="P936" i="30"/>
  <c r="I936" i="30" s="1"/>
  <c r="Y812" i="30"/>
  <c r="K812" i="30" s="1"/>
  <c r="X812" i="30"/>
  <c r="P812" i="30"/>
  <c r="I812" i="30" s="1"/>
  <c r="O813" i="30"/>
  <c r="Y688" i="30"/>
  <c r="K688" i="30" s="1"/>
  <c r="O689" i="30"/>
  <c r="P688" i="30"/>
  <c r="I688" i="30" s="1"/>
  <c r="X688" i="30"/>
  <c r="Y564" i="30"/>
  <c r="K564" i="30" s="1"/>
  <c r="X564" i="30"/>
  <c r="O565" i="30"/>
  <c r="P564" i="30"/>
  <c r="I564" i="30" s="1"/>
  <c r="Y440" i="30"/>
  <c r="K440" i="30" s="1"/>
  <c r="X440" i="30"/>
  <c r="P440" i="30"/>
  <c r="I440" i="30" s="1"/>
  <c r="O441" i="30"/>
  <c r="Y316" i="30"/>
  <c r="K316" i="30" s="1"/>
  <c r="X316" i="30"/>
  <c r="P316" i="30"/>
  <c r="I316" i="30" s="1"/>
  <c r="O317" i="30"/>
  <c r="Y192" i="30"/>
  <c r="K192" i="30" s="1"/>
  <c r="O193" i="30"/>
  <c r="P192" i="30"/>
  <c r="I192" i="30" s="1"/>
  <c r="X192" i="30"/>
  <c r="O813" i="29"/>
  <c r="O689" i="29"/>
  <c r="O565" i="29"/>
  <c r="O441" i="29"/>
  <c r="O317" i="29"/>
  <c r="Y937" i="34"/>
  <c r="K937" i="34" s="1"/>
  <c r="O938" i="34"/>
  <c r="X937" i="34"/>
  <c r="P937" i="34"/>
  <c r="I937" i="34" s="1"/>
  <c r="Y812" i="34"/>
  <c r="K812" i="34" s="1"/>
  <c r="O813" i="34"/>
  <c r="X812" i="34"/>
  <c r="P812" i="34"/>
  <c r="I812" i="34" s="1"/>
  <c r="Y688" i="34"/>
  <c r="K688" i="34" s="1"/>
  <c r="O689" i="34"/>
  <c r="X688" i="34"/>
  <c r="P688" i="34"/>
  <c r="I688" i="34" s="1"/>
  <c r="Y567" i="34"/>
  <c r="K567" i="34" s="1"/>
  <c r="O568" i="34"/>
  <c r="X567" i="34"/>
  <c r="P567" i="34"/>
  <c r="I567" i="34" s="1"/>
  <c r="Y441" i="34"/>
  <c r="K441" i="34" s="1"/>
  <c r="P441" i="34"/>
  <c r="I441" i="34" s="1"/>
  <c r="X441" i="34"/>
  <c r="O442" i="34"/>
  <c r="Y317" i="34"/>
  <c r="K317" i="34" s="1"/>
  <c r="O318" i="34"/>
  <c r="X317" i="34"/>
  <c r="P317" i="34"/>
  <c r="I317" i="34" s="1"/>
  <c r="Y195" i="34"/>
  <c r="K195" i="34" s="1"/>
  <c r="O196" i="34"/>
  <c r="X195" i="34"/>
  <c r="P195" i="34"/>
  <c r="I195" i="34" s="1"/>
  <c r="P71" i="34"/>
  <c r="I71" i="34" s="1"/>
  <c r="Y71" i="34"/>
  <c r="Y936" i="31"/>
  <c r="K936" i="31" s="1"/>
  <c r="P936" i="31"/>
  <c r="I936" i="31" s="1"/>
  <c r="O937" i="31"/>
  <c r="X936" i="31"/>
  <c r="Y814" i="31"/>
  <c r="K814" i="31" s="1"/>
  <c r="P814" i="31"/>
  <c r="I814" i="31" s="1"/>
  <c r="O815" i="31"/>
  <c r="X814" i="31"/>
  <c r="Y688" i="31"/>
  <c r="K688" i="31" s="1"/>
  <c r="O689" i="31"/>
  <c r="X688" i="31"/>
  <c r="P688" i="31"/>
  <c r="I688" i="31" s="1"/>
  <c r="O566" i="31"/>
  <c r="X565" i="31"/>
  <c r="Y565" i="31"/>
  <c r="K565" i="31" s="1"/>
  <c r="P565" i="31"/>
  <c r="I565" i="31" s="1"/>
  <c r="Y439" i="31"/>
  <c r="K439" i="31" s="1"/>
  <c r="O440" i="31"/>
  <c r="X439" i="31"/>
  <c r="P439" i="31"/>
  <c r="I439" i="31" s="1"/>
  <c r="Y316" i="31"/>
  <c r="K316" i="31" s="1"/>
  <c r="O317" i="31"/>
  <c r="X316" i="31"/>
  <c r="P316" i="31"/>
  <c r="I316" i="31" s="1"/>
  <c r="Y193" i="31"/>
  <c r="K193" i="31" s="1"/>
  <c r="O194" i="31"/>
  <c r="X193" i="31"/>
  <c r="P193" i="31"/>
  <c r="I193" i="31" s="1"/>
  <c r="Y76" i="31"/>
  <c r="K76" i="31" s="1"/>
  <c r="O77" i="31"/>
  <c r="X76" i="31"/>
  <c r="P76" i="31"/>
  <c r="I76" i="31" s="1"/>
  <c r="E82" i="27"/>
  <c r="K82" i="27"/>
  <c r="J196" i="34" l="1"/>
  <c r="J689" i="34"/>
  <c r="J938" i="34"/>
  <c r="J318" i="34"/>
  <c r="J568" i="34"/>
  <c r="J813" i="34"/>
  <c r="J442" i="34"/>
  <c r="O72" i="34"/>
  <c r="X72" i="34" s="1"/>
  <c r="K71" i="34"/>
  <c r="J71" i="34"/>
  <c r="J937" i="31"/>
  <c r="J194" i="31"/>
  <c r="J440" i="31"/>
  <c r="J689" i="31"/>
  <c r="J815" i="31"/>
  <c r="J77" i="31"/>
  <c r="J317" i="31"/>
  <c r="J566" i="31"/>
  <c r="J441" i="30"/>
  <c r="J193" i="30"/>
  <c r="J689" i="30"/>
  <c r="J937" i="30"/>
  <c r="J317" i="30"/>
  <c r="J813" i="30"/>
  <c r="J565" i="30"/>
  <c r="J67" i="30"/>
  <c r="P67" i="30"/>
  <c r="I67" i="30" s="1"/>
  <c r="O68" i="30"/>
  <c r="Y67" i="30"/>
  <c r="K67" i="30" s="1"/>
  <c r="X67" i="30"/>
  <c r="Y441" i="29"/>
  <c r="K441" i="29" s="1"/>
  <c r="X441" i="29"/>
  <c r="J441" i="29"/>
  <c r="P441" i="29"/>
  <c r="I441" i="29" s="1"/>
  <c r="Y813" i="29"/>
  <c r="K813" i="29" s="1"/>
  <c r="X813" i="29"/>
  <c r="J813" i="29"/>
  <c r="P813" i="29"/>
  <c r="I813" i="29" s="1"/>
  <c r="O71" i="29"/>
  <c r="Y70" i="29"/>
  <c r="K70" i="29" s="1"/>
  <c r="X70" i="29"/>
  <c r="J70" i="29"/>
  <c r="P70" i="29"/>
  <c r="I70" i="29" s="1"/>
  <c r="O196" i="29"/>
  <c r="Y195" i="29"/>
  <c r="X195" i="29"/>
  <c r="K195" i="29"/>
  <c r="J195" i="29"/>
  <c r="P195" i="29"/>
  <c r="I195" i="29" s="1"/>
  <c r="Y317" i="29"/>
  <c r="K317" i="29" s="1"/>
  <c r="X317" i="29"/>
  <c r="J317" i="29"/>
  <c r="P317" i="29"/>
  <c r="I317" i="29" s="1"/>
  <c r="Y937" i="29"/>
  <c r="K937" i="29" s="1"/>
  <c r="X937" i="29"/>
  <c r="J937" i="29"/>
  <c r="P937" i="29"/>
  <c r="I937" i="29" s="1"/>
  <c r="Y565" i="29"/>
  <c r="X565" i="29"/>
  <c r="K565" i="29"/>
  <c r="J565" i="29"/>
  <c r="P565" i="29"/>
  <c r="I565" i="29" s="1"/>
  <c r="Y689" i="29"/>
  <c r="K689" i="29" s="1"/>
  <c r="X689" i="29"/>
  <c r="J689" i="29"/>
  <c r="P689" i="29"/>
  <c r="I689" i="29" s="1"/>
  <c r="O939" i="24"/>
  <c r="X938" i="24"/>
  <c r="Y938" i="24"/>
  <c r="K938" i="24" s="1"/>
  <c r="J938" i="24"/>
  <c r="P938" i="24"/>
  <c r="I938" i="24" s="1"/>
  <c r="O72" i="24"/>
  <c r="Y71" i="24"/>
  <c r="K71" i="24" s="1"/>
  <c r="X71" i="24"/>
  <c r="J71" i="24"/>
  <c r="P71" i="24"/>
  <c r="I71" i="24" s="1"/>
  <c r="O195" i="24"/>
  <c r="Y194" i="24"/>
  <c r="X194" i="24"/>
  <c r="K194" i="24"/>
  <c r="J194" i="24"/>
  <c r="P194" i="24"/>
  <c r="I194" i="24" s="1"/>
  <c r="O319" i="24"/>
  <c r="Y318" i="24"/>
  <c r="K318" i="24" s="1"/>
  <c r="X318" i="24"/>
  <c r="P318" i="24"/>
  <c r="I318" i="24" s="1"/>
  <c r="J318" i="24"/>
  <c r="O567" i="24"/>
  <c r="Y566" i="24"/>
  <c r="X566" i="24"/>
  <c r="K566" i="24"/>
  <c r="J566" i="24"/>
  <c r="P566" i="24"/>
  <c r="I566" i="24" s="1"/>
  <c r="O691" i="24"/>
  <c r="Y690" i="24"/>
  <c r="K690" i="24" s="1"/>
  <c r="X690" i="24"/>
  <c r="J690" i="24"/>
  <c r="P690" i="24"/>
  <c r="I690" i="24" s="1"/>
  <c r="O815" i="24"/>
  <c r="Y814" i="24"/>
  <c r="K814" i="24" s="1"/>
  <c r="X814" i="24"/>
  <c r="J814" i="24"/>
  <c r="P814" i="24"/>
  <c r="I814" i="24" s="1"/>
  <c r="O443" i="24"/>
  <c r="Y442" i="24"/>
  <c r="K442" i="24" s="1"/>
  <c r="X442" i="24"/>
  <c r="P442" i="24"/>
  <c r="I442" i="24" s="1"/>
  <c r="J442" i="24"/>
  <c r="O939" i="11"/>
  <c r="Y938" i="11"/>
  <c r="K938" i="11" s="1"/>
  <c r="X938" i="11"/>
  <c r="J938" i="11"/>
  <c r="P938" i="11"/>
  <c r="I938" i="11" s="1"/>
  <c r="O815" i="11"/>
  <c r="Y814" i="11"/>
  <c r="K814" i="11" s="1"/>
  <c r="J814" i="11"/>
  <c r="X814" i="11"/>
  <c r="P814" i="11"/>
  <c r="I814" i="11" s="1"/>
  <c r="O691" i="11"/>
  <c r="Y690" i="11"/>
  <c r="K690" i="11" s="1"/>
  <c r="X690" i="11"/>
  <c r="J690" i="11"/>
  <c r="P690" i="11"/>
  <c r="I690" i="11" s="1"/>
  <c r="O568" i="11"/>
  <c r="Y567" i="11"/>
  <c r="K567" i="11" s="1"/>
  <c r="X567" i="11"/>
  <c r="O444" i="11"/>
  <c r="Y443" i="11"/>
  <c r="K443" i="11" s="1"/>
  <c r="X443" i="11"/>
  <c r="O74" i="11"/>
  <c r="P74" i="11" s="1"/>
  <c r="Y73" i="11"/>
  <c r="X73" i="11"/>
  <c r="O938" i="29"/>
  <c r="J69" i="11"/>
  <c r="I69" i="11"/>
  <c r="K69" i="11"/>
  <c r="Y937" i="30"/>
  <c r="K937" i="30" s="1"/>
  <c r="X937" i="30"/>
  <c r="O938" i="30"/>
  <c r="P937" i="30"/>
  <c r="I937" i="30" s="1"/>
  <c r="X813" i="30"/>
  <c r="P813" i="30"/>
  <c r="I813" i="30" s="1"/>
  <c r="Y813" i="30"/>
  <c r="K813" i="30" s="1"/>
  <c r="O814" i="30"/>
  <c r="O690" i="30"/>
  <c r="P689" i="30"/>
  <c r="I689" i="30" s="1"/>
  <c r="X689" i="30"/>
  <c r="Y689" i="30"/>
  <c r="K689" i="30" s="1"/>
  <c r="X565" i="30"/>
  <c r="P565" i="30"/>
  <c r="I565" i="30" s="1"/>
  <c r="Y565" i="30"/>
  <c r="K565" i="30" s="1"/>
  <c r="O566" i="30"/>
  <c r="O442" i="30"/>
  <c r="X441" i="30"/>
  <c r="Y441" i="30"/>
  <c r="K441" i="30" s="1"/>
  <c r="P441" i="30"/>
  <c r="I441" i="30" s="1"/>
  <c r="O318" i="30"/>
  <c r="Y317" i="30"/>
  <c r="K317" i="30" s="1"/>
  <c r="X317" i="30"/>
  <c r="P317" i="30"/>
  <c r="I317" i="30" s="1"/>
  <c r="X193" i="30"/>
  <c r="Y193" i="30"/>
  <c r="K193" i="30" s="1"/>
  <c r="O194" i="30"/>
  <c r="P193" i="30"/>
  <c r="I193" i="30" s="1"/>
  <c r="O814" i="29"/>
  <c r="O690" i="29"/>
  <c r="O566" i="29"/>
  <c r="O442" i="29"/>
  <c r="O318" i="29"/>
  <c r="O939" i="34"/>
  <c r="X938" i="34"/>
  <c r="Y938" i="34"/>
  <c r="K938" i="34" s="1"/>
  <c r="P938" i="34"/>
  <c r="I938" i="34" s="1"/>
  <c r="O814" i="34"/>
  <c r="X813" i="34"/>
  <c r="Y813" i="34"/>
  <c r="K813" i="34" s="1"/>
  <c r="P813" i="34"/>
  <c r="I813" i="34" s="1"/>
  <c r="O690" i="34"/>
  <c r="X689" i="34"/>
  <c r="Y689" i="34"/>
  <c r="K689" i="34" s="1"/>
  <c r="P689" i="34"/>
  <c r="I689" i="34" s="1"/>
  <c r="Y568" i="34"/>
  <c r="K568" i="34" s="1"/>
  <c r="X568" i="34"/>
  <c r="O569" i="34"/>
  <c r="P568" i="34"/>
  <c r="I568" i="34" s="1"/>
  <c r="Y442" i="34"/>
  <c r="K442" i="34" s="1"/>
  <c r="O443" i="34"/>
  <c r="X442" i="34"/>
  <c r="P442" i="34"/>
  <c r="I442" i="34" s="1"/>
  <c r="O319" i="34"/>
  <c r="X318" i="34"/>
  <c r="Y318" i="34"/>
  <c r="K318" i="34" s="1"/>
  <c r="P318" i="34"/>
  <c r="I318" i="34" s="1"/>
  <c r="Y196" i="34"/>
  <c r="K196" i="34" s="1"/>
  <c r="X196" i="34"/>
  <c r="O197" i="34"/>
  <c r="P196" i="34"/>
  <c r="I196" i="34" s="1"/>
  <c r="Y72" i="34"/>
  <c r="P72" i="34"/>
  <c r="I72" i="34" s="1"/>
  <c r="Y937" i="31"/>
  <c r="K937" i="31" s="1"/>
  <c r="O938" i="31"/>
  <c r="X937" i="31"/>
  <c r="P937" i="31"/>
  <c r="I937" i="31" s="1"/>
  <c r="Y815" i="31"/>
  <c r="K815" i="31" s="1"/>
  <c r="O816" i="31"/>
  <c r="X815" i="31"/>
  <c r="P815" i="31"/>
  <c r="I815" i="31" s="1"/>
  <c r="O690" i="31"/>
  <c r="X689" i="31"/>
  <c r="Y689" i="31"/>
  <c r="K689" i="31" s="1"/>
  <c r="P689" i="31"/>
  <c r="I689" i="31" s="1"/>
  <c r="O567" i="31"/>
  <c r="X566" i="31"/>
  <c r="Y566" i="31"/>
  <c r="K566" i="31" s="1"/>
  <c r="P566" i="31"/>
  <c r="I566" i="31" s="1"/>
  <c r="O441" i="31"/>
  <c r="X440" i="31"/>
  <c r="Y440" i="31"/>
  <c r="K440" i="31" s="1"/>
  <c r="P440" i="31"/>
  <c r="I440" i="31" s="1"/>
  <c r="O318" i="31"/>
  <c r="X317" i="31"/>
  <c r="P317" i="31"/>
  <c r="I317" i="31" s="1"/>
  <c r="Y317" i="31"/>
  <c r="K317" i="31" s="1"/>
  <c r="O195" i="31"/>
  <c r="X194" i="31"/>
  <c r="Y194" i="31"/>
  <c r="K194" i="31" s="1"/>
  <c r="P194" i="31"/>
  <c r="I194" i="31" s="1"/>
  <c r="O78" i="31"/>
  <c r="X77" i="31"/>
  <c r="Y77" i="31"/>
  <c r="K77" i="31" s="1"/>
  <c r="P77" i="31"/>
  <c r="I77" i="31" s="1"/>
  <c r="K83" i="27"/>
  <c r="E83" i="27"/>
  <c r="J569" i="34" l="1"/>
  <c r="O73" i="34"/>
  <c r="K72" i="34"/>
  <c r="J72" i="34"/>
  <c r="J319" i="34"/>
  <c r="J814" i="34"/>
  <c r="J197" i="34"/>
  <c r="J443" i="34"/>
  <c r="J690" i="34"/>
  <c r="J939" i="34"/>
  <c r="J318" i="31"/>
  <c r="J567" i="31"/>
  <c r="J938" i="31"/>
  <c r="J195" i="31"/>
  <c r="J441" i="31"/>
  <c r="J690" i="31"/>
  <c r="J816" i="31"/>
  <c r="J78" i="31"/>
  <c r="J442" i="30"/>
  <c r="J690" i="30"/>
  <c r="J566" i="30"/>
  <c r="J814" i="30"/>
  <c r="J318" i="30"/>
  <c r="J68" i="30"/>
  <c r="P68" i="30"/>
  <c r="I68" i="30" s="1"/>
  <c r="X68" i="30"/>
  <c r="O69" i="30"/>
  <c r="Y68" i="30"/>
  <c r="K68" i="30" s="1"/>
  <c r="J194" i="30"/>
  <c r="J938" i="30"/>
  <c r="Y318" i="29"/>
  <c r="X318" i="29"/>
  <c r="K318" i="29"/>
  <c r="J318" i="29"/>
  <c r="P318" i="29"/>
  <c r="I318" i="29" s="1"/>
  <c r="X938" i="29"/>
  <c r="Y938" i="29"/>
  <c r="K938" i="29" s="1"/>
  <c r="J938" i="29"/>
  <c r="P938" i="29"/>
  <c r="I938" i="29" s="1"/>
  <c r="Y566" i="29"/>
  <c r="K566" i="29" s="1"/>
  <c r="X566" i="29"/>
  <c r="J566" i="29"/>
  <c r="P566" i="29"/>
  <c r="I566" i="29" s="1"/>
  <c r="O72" i="29"/>
  <c r="Y71" i="29"/>
  <c r="X71" i="29"/>
  <c r="K71" i="29"/>
  <c r="J71" i="29"/>
  <c r="P71" i="29"/>
  <c r="I71" i="29" s="1"/>
  <c r="Y442" i="29"/>
  <c r="K442" i="29" s="1"/>
  <c r="X442" i="29"/>
  <c r="J442" i="29"/>
  <c r="P442" i="29"/>
  <c r="I442" i="29" s="1"/>
  <c r="Y690" i="29"/>
  <c r="K690" i="29" s="1"/>
  <c r="X690" i="29"/>
  <c r="J690" i="29"/>
  <c r="P690" i="29"/>
  <c r="I690" i="29" s="1"/>
  <c r="Y814" i="29"/>
  <c r="K814" i="29" s="1"/>
  <c r="X814" i="29"/>
  <c r="J814" i="29"/>
  <c r="P814" i="29"/>
  <c r="I814" i="29" s="1"/>
  <c r="O197" i="29"/>
  <c r="Y196" i="29"/>
  <c r="K196" i="29" s="1"/>
  <c r="X196" i="29"/>
  <c r="J196" i="29"/>
  <c r="P196" i="29"/>
  <c r="I196" i="29" s="1"/>
  <c r="O692" i="24"/>
  <c r="X691" i="24"/>
  <c r="Y691" i="24"/>
  <c r="K691" i="24" s="1"/>
  <c r="J691" i="24"/>
  <c r="P691" i="24"/>
  <c r="I691" i="24" s="1"/>
  <c r="O73" i="24"/>
  <c r="Y72" i="24"/>
  <c r="X72" i="24"/>
  <c r="J72" i="24"/>
  <c r="K72" i="24"/>
  <c r="P72" i="24"/>
  <c r="I72" i="24" s="1"/>
  <c r="O816" i="24"/>
  <c r="X815" i="24"/>
  <c r="Y815" i="24"/>
  <c r="K815" i="24" s="1"/>
  <c r="J815" i="24"/>
  <c r="P815" i="24"/>
  <c r="I815" i="24" s="1"/>
  <c r="O196" i="24"/>
  <c r="Y195" i="24"/>
  <c r="K195" i="24" s="1"/>
  <c r="X195" i="24"/>
  <c r="J195" i="24"/>
  <c r="P195" i="24"/>
  <c r="I195" i="24" s="1"/>
  <c r="O444" i="24"/>
  <c r="Y443" i="24"/>
  <c r="K443" i="24" s="1"/>
  <c r="X443" i="24"/>
  <c r="J443" i="24"/>
  <c r="P443" i="24"/>
  <c r="I443" i="24" s="1"/>
  <c r="O320" i="24"/>
  <c r="Y319" i="24"/>
  <c r="K319" i="24" s="1"/>
  <c r="X319" i="24"/>
  <c r="J319" i="24"/>
  <c r="P319" i="24"/>
  <c r="I319" i="24" s="1"/>
  <c r="O568" i="24"/>
  <c r="X567" i="24"/>
  <c r="Y567" i="24"/>
  <c r="K567" i="24" s="1"/>
  <c r="J567" i="24"/>
  <c r="P567" i="24"/>
  <c r="I567" i="24" s="1"/>
  <c r="O940" i="24"/>
  <c r="Y939" i="24"/>
  <c r="K939" i="24" s="1"/>
  <c r="X939" i="24"/>
  <c r="J939" i="24"/>
  <c r="P939" i="24"/>
  <c r="I939" i="24" s="1"/>
  <c r="L939" i="24" s="1"/>
  <c r="O940" i="11"/>
  <c r="Y939" i="11"/>
  <c r="K939" i="11" s="1"/>
  <c r="X939" i="11"/>
  <c r="J939" i="11"/>
  <c r="P939" i="11"/>
  <c r="I939" i="11" s="1"/>
  <c r="O816" i="11"/>
  <c r="J815" i="11"/>
  <c r="Y815" i="11"/>
  <c r="K815" i="11" s="1"/>
  <c r="X815" i="11"/>
  <c r="P815" i="11"/>
  <c r="I815" i="11" s="1"/>
  <c r="O692" i="11"/>
  <c r="J691" i="11"/>
  <c r="Y691" i="11"/>
  <c r="K691" i="11" s="1"/>
  <c r="X691" i="11"/>
  <c r="P691" i="11"/>
  <c r="I691" i="11" s="1"/>
  <c r="O569" i="11"/>
  <c r="Y568" i="11"/>
  <c r="K568" i="11" s="1"/>
  <c r="X568" i="11"/>
  <c r="O445" i="11"/>
  <c r="Y444" i="11"/>
  <c r="K444" i="11" s="1"/>
  <c r="X444" i="11"/>
  <c r="O75" i="11"/>
  <c r="P75" i="11" s="1"/>
  <c r="Y74" i="11"/>
  <c r="X74" i="11"/>
  <c r="O939" i="29"/>
  <c r="J70" i="11"/>
  <c r="I70" i="11"/>
  <c r="K70" i="11"/>
  <c r="Y938" i="30"/>
  <c r="K938" i="30" s="1"/>
  <c r="O939" i="30"/>
  <c r="X938" i="30"/>
  <c r="P938" i="30"/>
  <c r="I938" i="30" s="1"/>
  <c r="Y814" i="30"/>
  <c r="K814" i="30" s="1"/>
  <c r="O815" i="30"/>
  <c r="X814" i="30"/>
  <c r="P814" i="30"/>
  <c r="I814" i="30" s="1"/>
  <c r="O691" i="30"/>
  <c r="X690" i="30"/>
  <c r="Y690" i="30"/>
  <c r="K690" i="30" s="1"/>
  <c r="P690" i="30"/>
  <c r="I690" i="30" s="1"/>
  <c r="Y566" i="30"/>
  <c r="K566" i="30" s="1"/>
  <c r="O567" i="30"/>
  <c r="X566" i="30"/>
  <c r="P566" i="30"/>
  <c r="I566" i="30" s="1"/>
  <c r="O443" i="30"/>
  <c r="X442" i="30"/>
  <c r="P442" i="30"/>
  <c r="I442" i="30" s="1"/>
  <c r="Y442" i="30"/>
  <c r="K442" i="30" s="1"/>
  <c r="X318" i="30"/>
  <c r="O319" i="30"/>
  <c r="P318" i="30"/>
  <c r="I318" i="30" s="1"/>
  <c r="Y318" i="30"/>
  <c r="K318" i="30" s="1"/>
  <c r="Y194" i="30"/>
  <c r="K194" i="30" s="1"/>
  <c r="O195" i="30"/>
  <c r="X194" i="30"/>
  <c r="P194" i="30"/>
  <c r="I194" i="30" s="1"/>
  <c r="O815" i="29"/>
  <c r="O691" i="29"/>
  <c r="O567" i="29"/>
  <c r="O443" i="29"/>
  <c r="O319" i="29"/>
  <c r="Y939" i="34"/>
  <c r="K939" i="34" s="1"/>
  <c r="P939" i="34"/>
  <c r="I939" i="34" s="1"/>
  <c r="O940" i="34"/>
  <c r="X939" i="34"/>
  <c r="Y814" i="34"/>
  <c r="K814" i="34" s="1"/>
  <c r="P814" i="34"/>
  <c r="I814" i="34" s="1"/>
  <c r="O815" i="34"/>
  <c r="X814" i="34"/>
  <c r="Y690" i="34"/>
  <c r="K690" i="34" s="1"/>
  <c r="P690" i="34"/>
  <c r="I690" i="34" s="1"/>
  <c r="O691" i="34"/>
  <c r="X690" i="34"/>
  <c r="O570" i="34"/>
  <c r="X569" i="34"/>
  <c r="Y569" i="34"/>
  <c r="K569" i="34" s="1"/>
  <c r="P569" i="34"/>
  <c r="I569" i="34" s="1"/>
  <c r="O444" i="34"/>
  <c r="X443" i="34"/>
  <c r="Y443" i="34"/>
  <c r="K443" i="34" s="1"/>
  <c r="P443" i="34"/>
  <c r="I443" i="34" s="1"/>
  <c r="Y319" i="34"/>
  <c r="K319" i="34" s="1"/>
  <c r="P319" i="34"/>
  <c r="I319" i="34" s="1"/>
  <c r="O320" i="34"/>
  <c r="X319" i="34"/>
  <c r="O198" i="34"/>
  <c r="X197" i="34"/>
  <c r="Y197" i="34"/>
  <c r="K197" i="34" s="1"/>
  <c r="P197" i="34"/>
  <c r="I197" i="34" s="1"/>
  <c r="Y73" i="34"/>
  <c r="X73" i="34"/>
  <c r="P73" i="34"/>
  <c r="I73" i="34" s="1"/>
  <c r="O939" i="31"/>
  <c r="X938" i="31"/>
  <c r="Y938" i="31"/>
  <c r="K938" i="31" s="1"/>
  <c r="P938" i="31"/>
  <c r="I938" i="31" s="1"/>
  <c r="O817" i="31"/>
  <c r="X816" i="31"/>
  <c r="Y816" i="31"/>
  <c r="K816" i="31" s="1"/>
  <c r="P816" i="31"/>
  <c r="I816" i="31" s="1"/>
  <c r="Y690" i="31"/>
  <c r="K690" i="31" s="1"/>
  <c r="P690" i="31"/>
  <c r="I690" i="31" s="1"/>
  <c r="O691" i="31"/>
  <c r="X690" i="31"/>
  <c r="O568" i="31"/>
  <c r="X567" i="31"/>
  <c r="P567" i="31"/>
  <c r="I567" i="31" s="1"/>
  <c r="Y567" i="31"/>
  <c r="K567" i="31" s="1"/>
  <c r="Y441" i="31"/>
  <c r="K441" i="31" s="1"/>
  <c r="P441" i="31"/>
  <c r="I441" i="31" s="1"/>
  <c r="O442" i="31"/>
  <c r="X441" i="31"/>
  <c r="Y318" i="31"/>
  <c r="K318" i="31" s="1"/>
  <c r="P318" i="31"/>
  <c r="I318" i="31" s="1"/>
  <c r="O319" i="31"/>
  <c r="X318" i="31"/>
  <c r="Y195" i="31"/>
  <c r="K195" i="31" s="1"/>
  <c r="P195" i="31"/>
  <c r="I195" i="31" s="1"/>
  <c r="O196" i="31"/>
  <c r="X195" i="31"/>
  <c r="Y78" i="31"/>
  <c r="K78" i="31" s="1"/>
  <c r="P78" i="31"/>
  <c r="I78" i="31" s="1"/>
  <c r="O79" i="31"/>
  <c r="X78" i="31"/>
  <c r="E84" i="27"/>
  <c r="K84" i="27"/>
  <c r="J198" i="34" l="1"/>
  <c r="J444" i="34"/>
  <c r="J320" i="34"/>
  <c r="J815" i="34"/>
  <c r="J570" i="34"/>
  <c r="O74" i="34"/>
  <c r="Y74" i="34" s="1"/>
  <c r="K73" i="34"/>
  <c r="J73" i="34"/>
  <c r="J691" i="34"/>
  <c r="J940" i="34"/>
  <c r="J196" i="31"/>
  <c r="J442" i="31"/>
  <c r="J691" i="31"/>
  <c r="J939" i="31"/>
  <c r="J79" i="31"/>
  <c r="J568" i="31"/>
  <c r="J817" i="31"/>
  <c r="J319" i="31"/>
  <c r="J195" i="30"/>
  <c r="J939" i="30"/>
  <c r="J69" i="30"/>
  <c r="O70" i="30"/>
  <c r="Y69" i="30"/>
  <c r="K69" i="30" s="1"/>
  <c r="P69" i="30"/>
  <c r="I69" i="30" s="1"/>
  <c r="X69" i="30"/>
  <c r="J443" i="30"/>
  <c r="J691" i="30"/>
  <c r="J319" i="30"/>
  <c r="J567" i="30"/>
  <c r="J815" i="30"/>
  <c r="O73" i="29"/>
  <c r="Y72" i="29"/>
  <c r="K72" i="29" s="1"/>
  <c r="X72" i="29"/>
  <c r="J72" i="29"/>
  <c r="P72" i="29"/>
  <c r="I72" i="29" s="1"/>
  <c r="Y815" i="29"/>
  <c r="K815" i="29" s="1"/>
  <c r="X815" i="29"/>
  <c r="J815" i="29"/>
  <c r="P815" i="29"/>
  <c r="I815" i="29" s="1"/>
  <c r="O198" i="29"/>
  <c r="Y197" i="29"/>
  <c r="K197" i="29" s="1"/>
  <c r="X197" i="29"/>
  <c r="J197" i="29"/>
  <c r="P197" i="29"/>
  <c r="I197" i="29" s="1"/>
  <c r="Y319" i="29"/>
  <c r="K319" i="29" s="1"/>
  <c r="X319" i="29"/>
  <c r="J319" i="29"/>
  <c r="P319" i="29"/>
  <c r="I319" i="29" s="1"/>
  <c r="Y939" i="29"/>
  <c r="K939" i="29" s="1"/>
  <c r="X939" i="29"/>
  <c r="J939" i="29"/>
  <c r="P939" i="29"/>
  <c r="I939" i="29" s="1"/>
  <c r="Y443" i="29"/>
  <c r="K443" i="29" s="1"/>
  <c r="X443" i="29"/>
  <c r="J443" i="29"/>
  <c r="P443" i="29"/>
  <c r="I443" i="29" s="1"/>
  <c r="Y567" i="29"/>
  <c r="K567" i="29" s="1"/>
  <c r="X567" i="29"/>
  <c r="J567" i="29"/>
  <c r="P567" i="29"/>
  <c r="I567" i="29" s="1"/>
  <c r="Y691" i="29"/>
  <c r="K691" i="29" s="1"/>
  <c r="X691" i="29"/>
  <c r="J691" i="29"/>
  <c r="P691" i="29"/>
  <c r="I691" i="29" s="1"/>
  <c r="O74" i="24"/>
  <c r="X73" i="24"/>
  <c r="Y73" i="24"/>
  <c r="K73" i="24" s="1"/>
  <c r="P73" i="24"/>
  <c r="I73" i="24" s="1"/>
  <c r="J73" i="24"/>
  <c r="O321" i="24"/>
  <c r="Y320" i="24"/>
  <c r="K320" i="24" s="1"/>
  <c r="X320" i="24"/>
  <c r="J320" i="24"/>
  <c r="P320" i="24"/>
  <c r="I320" i="24" s="1"/>
  <c r="O569" i="24"/>
  <c r="Y568" i="24"/>
  <c r="K568" i="24" s="1"/>
  <c r="X568" i="24"/>
  <c r="J568" i="24"/>
  <c r="P568" i="24"/>
  <c r="I568" i="24" s="1"/>
  <c r="O817" i="24"/>
  <c r="Y816" i="24"/>
  <c r="K816" i="24" s="1"/>
  <c r="X816" i="24"/>
  <c r="J816" i="24"/>
  <c r="P816" i="24"/>
  <c r="I816" i="24" s="1"/>
  <c r="O197" i="24"/>
  <c r="Y196" i="24"/>
  <c r="X196" i="24"/>
  <c r="K196" i="24"/>
  <c r="J196" i="24"/>
  <c r="P196" i="24"/>
  <c r="I196" i="24" s="1"/>
  <c r="O941" i="24"/>
  <c r="Y940" i="24"/>
  <c r="K940" i="24" s="1"/>
  <c r="X940" i="24"/>
  <c r="J940" i="24"/>
  <c r="P940" i="24"/>
  <c r="I940" i="24" s="1"/>
  <c r="O445" i="24"/>
  <c r="Y444" i="24"/>
  <c r="K444" i="24" s="1"/>
  <c r="X444" i="24"/>
  <c r="J444" i="24"/>
  <c r="P444" i="24"/>
  <c r="I444" i="24" s="1"/>
  <c r="O693" i="24"/>
  <c r="Y692" i="24"/>
  <c r="K692" i="24" s="1"/>
  <c r="X692" i="24"/>
  <c r="J692" i="24"/>
  <c r="P692" i="24"/>
  <c r="I692" i="24" s="1"/>
  <c r="O941" i="11"/>
  <c r="Y940" i="11"/>
  <c r="K940" i="11" s="1"/>
  <c r="J940" i="11"/>
  <c r="X940" i="11"/>
  <c r="P940" i="11"/>
  <c r="I940" i="11" s="1"/>
  <c r="O817" i="11"/>
  <c r="J816" i="11"/>
  <c r="Y816" i="11"/>
  <c r="K816" i="11" s="1"/>
  <c r="X816" i="11"/>
  <c r="P816" i="11"/>
  <c r="I816" i="11" s="1"/>
  <c r="O693" i="11"/>
  <c r="J692" i="11"/>
  <c r="Y692" i="11"/>
  <c r="K692" i="11" s="1"/>
  <c r="X692" i="11"/>
  <c r="P692" i="11"/>
  <c r="I692" i="11" s="1"/>
  <c r="O570" i="11"/>
  <c r="X569" i="11"/>
  <c r="Y569" i="11"/>
  <c r="K569" i="11" s="1"/>
  <c r="O446" i="11"/>
  <c r="X445" i="11"/>
  <c r="Y445" i="11"/>
  <c r="K445" i="11" s="1"/>
  <c r="O76" i="11"/>
  <c r="P76" i="11" s="1"/>
  <c r="Y75" i="11"/>
  <c r="X75" i="11"/>
  <c r="O940" i="29"/>
  <c r="J71" i="11"/>
  <c r="I71" i="11"/>
  <c r="K71" i="11"/>
  <c r="Y939" i="30"/>
  <c r="K939" i="30" s="1"/>
  <c r="O940" i="30"/>
  <c r="P939" i="30"/>
  <c r="I939" i="30" s="1"/>
  <c r="X939" i="30"/>
  <c r="O816" i="30"/>
  <c r="X815" i="30"/>
  <c r="P815" i="30"/>
  <c r="I815" i="30" s="1"/>
  <c r="Y815" i="30"/>
  <c r="K815" i="30" s="1"/>
  <c r="O692" i="30"/>
  <c r="X691" i="30"/>
  <c r="P691" i="30"/>
  <c r="I691" i="30" s="1"/>
  <c r="Y691" i="30"/>
  <c r="K691" i="30" s="1"/>
  <c r="X567" i="30"/>
  <c r="O568" i="30"/>
  <c r="Y567" i="30"/>
  <c r="K567" i="30" s="1"/>
  <c r="P567" i="30"/>
  <c r="I567" i="30" s="1"/>
  <c r="O444" i="30"/>
  <c r="Y443" i="30"/>
  <c r="K443" i="30" s="1"/>
  <c r="X443" i="30"/>
  <c r="P443" i="30"/>
  <c r="I443" i="30" s="1"/>
  <c r="O320" i="30"/>
  <c r="Y319" i="30"/>
  <c r="K319" i="30" s="1"/>
  <c r="P319" i="30"/>
  <c r="I319" i="30" s="1"/>
  <c r="X319" i="30"/>
  <c r="X195" i="30"/>
  <c r="O196" i="30"/>
  <c r="Y195" i="30"/>
  <c r="K195" i="30" s="1"/>
  <c r="P195" i="30"/>
  <c r="I195" i="30" s="1"/>
  <c r="O816" i="29"/>
  <c r="O692" i="29"/>
  <c r="O568" i="29"/>
  <c r="O444" i="29"/>
  <c r="O320" i="29"/>
  <c r="Y940" i="34"/>
  <c r="K940" i="34" s="1"/>
  <c r="O941" i="34"/>
  <c r="X940" i="34"/>
  <c r="P940" i="34"/>
  <c r="I940" i="34" s="1"/>
  <c r="Y815" i="34"/>
  <c r="K815" i="34" s="1"/>
  <c r="P815" i="34"/>
  <c r="I815" i="34" s="1"/>
  <c r="O816" i="34"/>
  <c r="X815" i="34"/>
  <c r="Y691" i="34"/>
  <c r="K691" i="34" s="1"/>
  <c r="O692" i="34"/>
  <c r="X691" i="34"/>
  <c r="P691" i="34"/>
  <c r="I691" i="34" s="1"/>
  <c r="Y570" i="34"/>
  <c r="K570" i="34" s="1"/>
  <c r="O571" i="34"/>
  <c r="X570" i="34"/>
  <c r="P570" i="34"/>
  <c r="I570" i="34" s="1"/>
  <c r="Y444" i="34"/>
  <c r="K444" i="34" s="1"/>
  <c r="P444" i="34"/>
  <c r="I444" i="34" s="1"/>
  <c r="O445" i="34"/>
  <c r="X444" i="34"/>
  <c r="Y320" i="34"/>
  <c r="K320" i="34" s="1"/>
  <c r="O321" i="34"/>
  <c r="X320" i="34"/>
  <c r="P320" i="34"/>
  <c r="I320" i="34" s="1"/>
  <c r="Y198" i="34"/>
  <c r="K198" i="34" s="1"/>
  <c r="O199" i="34"/>
  <c r="X198" i="34"/>
  <c r="P198" i="34"/>
  <c r="I198" i="34" s="1"/>
  <c r="P74" i="34"/>
  <c r="I74" i="34" s="1"/>
  <c r="Y939" i="31"/>
  <c r="K939" i="31" s="1"/>
  <c r="O940" i="31"/>
  <c r="X939" i="31"/>
  <c r="P939" i="31"/>
  <c r="I939" i="31" s="1"/>
  <c r="Y817" i="31"/>
  <c r="K817" i="31" s="1"/>
  <c r="X817" i="31"/>
  <c r="O818" i="31"/>
  <c r="P817" i="31"/>
  <c r="I817" i="31" s="1"/>
  <c r="Y691" i="31"/>
  <c r="K691" i="31" s="1"/>
  <c r="O692" i="31"/>
  <c r="X691" i="31"/>
  <c r="P691" i="31"/>
  <c r="I691" i="31" s="1"/>
  <c r="Y568" i="31"/>
  <c r="K568" i="31" s="1"/>
  <c r="X568" i="31"/>
  <c r="O569" i="31"/>
  <c r="P568" i="31"/>
  <c r="I568" i="31" s="1"/>
  <c r="Y442" i="31"/>
  <c r="K442" i="31" s="1"/>
  <c r="O443" i="31"/>
  <c r="X442" i="31"/>
  <c r="P442" i="31"/>
  <c r="I442" i="31" s="1"/>
  <c r="Y319" i="31"/>
  <c r="K319" i="31" s="1"/>
  <c r="O320" i="31"/>
  <c r="P319" i="31"/>
  <c r="I319" i="31" s="1"/>
  <c r="X319" i="31"/>
  <c r="Y196" i="31"/>
  <c r="K196" i="31" s="1"/>
  <c r="O197" i="31"/>
  <c r="X196" i="31"/>
  <c r="P196" i="31"/>
  <c r="I196" i="31" s="1"/>
  <c r="Y79" i="31"/>
  <c r="K79" i="31" s="1"/>
  <c r="O80" i="31"/>
  <c r="X79" i="31"/>
  <c r="P79" i="31"/>
  <c r="I79" i="31" s="1"/>
  <c r="E85" i="27"/>
  <c r="K85" i="27"/>
  <c r="X74" i="34" l="1"/>
  <c r="J445" i="34"/>
  <c r="J199" i="34"/>
  <c r="J692" i="34"/>
  <c r="J941" i="34"/>
  <c r="J816" i="34"/>
  <c r="J321" i="34"/>
  <c r="J571" i="34"/>
  <c r="O75" i="34"/>
  <c r="Y75" i="34" s="1"/>
  <c r="K74" i="34"/>
  <c r="J74" i="34"/>
  <c r="J197" i="31"/>
  <c r="J443" i="31"/>
  <c r="J692" i="31"/>
  <c r="J940" i="31"/>
  <c r="J569" i="31"/>
  <c r="J818" i="31"/>
  <c r="J80" i="31"/>
  <c r="J320" i="31"/>
  <c r="J320" i="30"/>
  <c r="J816" i="30"/>
  <c r="J70" i="30"/>
  <c r="Y70" i="30"/>
  <c r="K70" i="30" s="1"/>
  <c r="P70" i="30"/>
  <c r="I70" i="30" s="1"/>
  <c r="O71" i="30"/>
  <c r="X70" i="30"/>
  <c r="J196" i="30"/>
  <c r="J940" i="30"/>
  <c r="J444" i="30"/>
  <c r="J692" i="30"/>
  <c r="J568" i="30"/>
  <c r="Y568" i="29"/>
  <c r="K568" i="29" s="1"/>
  <c r="X568" i="29"/>
  <c r="J568" i="29"/>
  <c r="P568" i="29"/>
  <c r="I568" i="29" s="1"/>
  <c r="X816" i="29"/>
  <c r="Y816" i="29"/>
  <c r="K816" i="29" s="1"/>
  <c r="J816" i="29"/>
  <c r="P816" i="29"/>
  <c r="I816" i="29" s="1"/>
  <c r="O199" i="29"/>
  <c r="Y198" i="29"/>
  <c r="K198" i="29" s="1"/>
  <c r="X198" i="29"/>
  <c r="J198" i="29"/>
  <c r="P198" i="29"/>
  <c r="I198" i="29" s="1"/>
  <c r="Y320" i="29"/>
  <c r="K320" i="29" s="1"/>
  <c r="X320" i="29"/>
  <c r="J320" i="29"/>
  <c r="P320" i="29"/>
  <c r="I320" i="29" s="1"/>
  <c r="Y940" i="29"/>
  <c r="K940" i="29" s="1"/>
  <c r="X940" i="29"/>
  <c r="J940" i="29"/>
  <c r="P940" i="29"/>
  <c r="I940" i="29" s="1"/>
  <c r="Y444" i="29"/>
  <c r="K444" i="29" s="1"/>
  <c r="X444" i="29"/>
  <c r="J444" i="29"/>
  <c r="P444" i="29"/>
  <c r="I444" i="29" s="1"/>
  <c r="X692" i="29"/>
  <c r="Y692" i="29"/>
  <c r="K692" i="29" s="1"/>
  <c r="J692" i="29"/>
  <c r="P692" i="29"/>
  <c r="I692" i="29" s="1"/>
  <c r="O74" i="29"/>
  <c r="Y73" i="29"/>
  <c r="K73" i="29" s="1"/>
  <c r="X73" i="29"/>
  <c r="J73" i="29"/>
  <c r="P73" i="29"/>
  <c r="I73" i="29" s="1"/>
  <c r="O942" i="24"/>
  <c r="Y941" i="24"/>
  <c r="K941" i="24" s="1"/>
  <c r="X941" i="24"/>
  <c r="J941" i="24"/>
  <c r="P941" i="24"/>
  <c r="I941" i="24" s="1"/>
  <c r="O322" i="24"/>
  <c r="X321" i="24"/>
  <c r="Y321" i="24"/>
  <c r="J321" i="24"/>
  <c r="K321" i="24"/>
  <c r="P321" i="24"/>
  <c r="I321" i="24" s="1"/>
  <c r="O446" i="24"/>
  <c r="X445" i="24"/>
  <c r="Y445" i="24"/>
  <c r="K445" i="24" s="1"/>
  <c r="J445" i="24"/>
  <c r="P445" i="24"/>
  <c r="I445" i="24" s="1"/>
  <c r="O570" i="24"/>
  <c r="Y569" i="24"/>
  <c r="X569" i="24"/>
  <c r="P569" i="24"/>
  <c r="I569" i="24" s="1"/>
  <c r="K569" i="24"/>
  <c r="J569" i="24"/>
  <c r="O694" i="24"/>
  <c r="Y693" i="24"/>
  <c r="K693" i="24" s="1"/>
  <c r="X693" i="24"/>
  <c r="J693" i="24"/>
  <c r="P693" i="24"/>
  <c r="I693" i="24" s="1"/>
  <c r="O818" i="24"/>
  <c r="Y817" i="24"/>
  <c r="K817" i="24" s="1"/>
  <c r="X817" i="24"/>
  <c r="J817" i="24"/>
  <c r="P817" i="24"/>
  <c r="I817" i="24" s="1"/>
  <c r="O198" i="24"/>
  <c r="X197" i="24"/>
  <c r="Y197" i="24"/>
  <c r="K197" i="24" s="1"/>
  <c r="J197" i="24"/>
  <c r="P197" i="24"/>
  <c r="I197" i="24" s="1"/>
  <c r="O75" i="24"/>
  <c r="Y74" i="24"/>
  <c r="K74" i="24" s="1"/>
  <c r="X74" i="24"/>
  <c r="J74" i="24"/>
  <c r="P74" i="24"/>
  <c r="I74" i="24" s="1"/>
  <c r="O942" i="11"/>
  <c r="J941" i="11"/>
  <c r="Y941" i="11"/>
  <c r="K941" i="11" s="1"/>
  <c r="X941" i="11"/>
  <c r="P941" i="11"/>
  <c r="I941" i="11" s="1"/>
  <c r="O818" i="11"/>
  <c r="Y817" i="11"/>
  <c r="K817" i="11" s="1"/>
  <c r="X817" i="11"/>
  <c r="J817" i="11"/>
  <c r="P817" i="11"/>
  <c r="I817" i="11" s="1"/>
  <c r="O694" i="11"/>
  <c r="Y693" i="11"/>
  <c r="K693" i="11" s="1"/>
  <c r="X693" i="11"/>
  <c r="J693" i="11"/>
  <c r="P693" i="11"/>
  <c r="I693" i="11" s="1"/>
  <c r="O571" i="11"/>
  <c r="Y570" i="11"/>
  <c r="K570" i="11" s="1"/>
  <c r="X570" i="11"/>
  <c r="O447" i="11"/>
  <c r="Y446" i="11"/>
  <c r="K446" i="11" s="1"/>
  <c r="X446" i="11"/>
  <c r="O77" i="11"/>
  <c r="P77" i="11" s="1"/>
  <c r="Y76" i="11"/>
  <c r="X76" i="11"/>
  <c r="O941" i="29"/>
  <c r="J72" i="11"/>
  <c r="I72" i="11"/>
  <c r="K72" i="11"/>
  <c r="Y940" i="30"/>
  <c r="K940" i="30" s="1"/>
  <c r="O941" i="30"/>
  <c r="X940" i="30"/>
  <c r="P940" i="30"/>
  <c r="I940" i="30" s="1"/>
  <c r="Y816" i="30"/>
  <c r="K816" i="30" s="1"/>
  <c r="X816" i="30"/>
  <c r="O817" i="30"/>
  <c r="P816" i="30"/>
  <c r="I816" i="30" s="1"/>
  <c r="Y692" i="30"/>
  <c r="K692" i="30" s="1"/>
  <c r="X692" i="30"/>
  <c r="P692" i="30"/>
  <c r="I692" i="30" s="1"/>
  <c r="O693" i="30"/>
  <c r="Y568" i="30"/>
  <c r="K568" i="30" s="1"/>
  <c r="O569" i="30"/>
  <c r="P568" i="30"/>
  <c r="I568" i="30" s="1"/>
  <c r="X568" i="30"/>
  <c r="Y444" i="30"/>
  <c r="K444" i="30" s="1"/>
  <c r="P444" i="30"/>
  <c r="I444" i="30" s="1"/>
  <c r="X444" i="30"/>
  <c r="O445" i="30"/>
  <c r="Y320" i="30"/>
  <c r="K320" i="30" s="1"/>
  <c r="P320" i="30"/>
  <c r="I320" i="30" s="1"/>
  <c r="X320" i="30"/>
  <c r="O321" i="30"/>
  <c r="O197" i="30"/>
  <c r="Y196" i="30"/>
  <c r="K196" i="30" s="1"/>
  <c r="X196" i="30"/>
  <c r="P196" i="30"/>
  <c r="I196" i="30" s="1"/>
  <c r="O817" i="29"/>
  <c r="O693" i="29"/>
  <c r="O569" i="29"/>
  <c r="O445" i="29"/>
  <c r="O321" i="29"/>
  <c r="Y941" i="34"/>
  <c r="K941" i="34" s="1"/>
  <c r="X941" i="34"/>
  <c r="O942" i="34"/>
  <c r="P941" i="34"/>
  <c r="I941" i="34" s="1"/>
  <c r="Y816" i="34"/>
  <c r="K816" i="34" s="1"/>
  <c r="X816" i="34"/>
  <c r="O817" i="34"/>
  <c r="P816" i="34"/>
  <c r="I816" i="34" s="1"/>
  <c r="Y692" i="34"/>
  <c r="K692" i="34" s="1"/>
  <c r="X692" i="34"/>
  <c r="O693" i="34"/>
  <c r="P692" i="34"/>
  <c r="I692" i="34" s="1"/>
  <c r="Y571" i="34"/>
  <c r="K571" i="34" s="1"/>
  <c r="P571" i="34"/>
  <c r="I571" i="34" s="1"/>
  <c r="O572" i="34"/>
  <c r="X571" i="34"/>
  <c r="Y445" i="34"/>
  <c r="K445" i="34" s="1"/>
  <c r="O446" i="34"/>
  <c r="P445" i="34"/>
  <c r="I445" i="34" s="1"/>
  <c r="X445" i="34"/>
  <c r="Y321" i="34"/>
  <c r="K321" i="34" s="1"/>
  <c r="X321" i="34"/>
  <c r="O322" i="34"/>
  <c r="P321" i="34"/>
  <c r="I321" i="34" s="1"/>
  <c r="Y199" i="34"/>
  <c r="K199" i="34" s="1"/>
  <c r="P199" i="34"/>
  <c r="I199" i="34" s="1"/>
  <c r="O200" i="34"/>
  <c r="X199" i="34"/>
  <c r="P75" i="34"/>
  <c r="I75" i="34" s="1"/>
  <c r="Y940" i="31"/>
  <c r="K940" i="31" s="1"/>
  <c r="O941" i="31"/>
  <c r="X940" i="31"/>
  <c r="P940" i="31"/>
  <c r="I940" i="31" s="1"/>
  <c r="Y818" i="31"/>
  <c r="K818" i="31" s="1"/>
  <c r="X818" i="31"/>
  <c r="O819" i="31"/>
  <c r="P818" i="31"/>
  <c r="I818" i="31" s="1"/>
  <c r="Y692" i="31"/>
  <c r="K692" i="31" s="1"/>
  <c r="X692" i="31"/>
  <c r="O693" i="31"/>
  <c r="P692" i="31"/>
  <c r="I692" i="31" s="1"/>
  <c r="O570" i="31"/>
  <c r="X569" i="31"/>
  <c r="Y569" i="31"/>
  <c r="K569" i="31" s="1"/>
  <c r="P569" i="31"/>
  <c r="I569" i="31" s="1"/>
  <c r="Y443" i="31"/>
  <c r="K443" i="31" s="1"/>
  <c r="X443" i="31"/>
  <c r="O444" i="31"/>
  <c r="P443" i="31"/>
  <c r="I443" i="31" s="1"/>
  <c r="Y320" i="31"/>
  <c r="K320" i="31" s="1"/>
  <c r="X320" i="31"/>
  <c r="O321" i="31"/>
  <c r="P320" i="31"/>
  <c r="I320" i="31" s="1"/>
  <c r="Y197" i="31"/>
  <c r="K197" i="31" s="1"/>
  <c r="X197" i="31"/>
  <c r="O198" i="31"/>
  <c r="P197" i="31"/>
  <c r="I197" i="31" s="1"/>
  <c r="Y80" i="31"/>
  <c r="K80" i="31" s="1"/>
  <c r="X80" i="31"/>
  <c r="O81" i="31"/>
  <c r="P80" i="31"/>
  <c r="I80" i="31" s="1"/>
  <c r="K86" i="27"/>
  <c r="E86" i="27"/>
  <c r="X75" i="34" l="1"/>
  <c r="J446" i="34"/>
  <c r="O76" i="34"/>
  <c r="K75" i="34"/>
  <c r="J75" i="34"/>
  <c r="J322" i="34"/>
  <c r="J572" i="34"/>
  <c r="J817" i="34"/>
  <c r="J200" i="34"/>
  <c r="J693" i="34"/>
  <c r="J942" i="34"/>
  <c r="J198" i="31"/>
  <c r="J693" i="31"/>
  <c r="J444" i="31"/>
  <c r="J941" i="31"/>
  <c r="J81" i="31"/>
  <c r="J321" i="31"/>
  <c r="J819" i="31"/>
  <c r="J570" i="31"/>
  <c r="J445" i="30"/>
  <c r="J693" i="30"/>
  <c r="J941" i="30"/>
  <c r="J197" i="30"/>
  <c r="J817" i="30"/>
  <c r="J321" i="30"/>
  <c r="J569" i="30"/>
  <c r="J71" i="30"/>
  <c r="Y71" i="30"/>
  <c r="K71" i="30" s="1"/>
  <c r="P71" i="30"/>
  <c r="I71" i="30" s="1"/>
  <c r="O72" i="30"/>
  <c r="X71" i="30"/>
  <c r="Y569" i="29"/>
  <c r="K569" i="29" s="1"/>
  <c r="X569" i="29"/>
  <c r="J569" i="29"/>
  <c r="P569" i="29"/>
  <c r="I569" i="29" s="1"/>
  <c r="Y321" i="29"/>
  <c r="K321" i="29" s="1"/>
  <c r="X321" i="29"/>
  <c r="J321" i="29"/>
  <c r="P321" i="29"/>
  <c r="I321" i="29" s="1"/>
  <c r="Y941" i="29"/>
  <c r="K941" i="29" s="1"/>
  <c r="X941" i="29"/>
  <c r="J941" i="29"/>
  <c r="P941" i="29"/>
  <c r="I941" i="29" s="1"/>
  <c r="O75" i="29"/>
  <c r="Y74" i="29"/>
  <c r="K74" i="29" s="1"/>
  <c r="X74" i="29"/>
  <c r="J74" i="29"/>
  <c r="P74" i="29"/>
  <c r="I74" i="29" s="1"/>
  <c r="Y445" i="29"/>
  <c r="K445" i="29" s="1"/>
  <c r="X445" i="29"/>
  <c r="J445" i="29"/>
  <c r="P445" i="29"/>
  <c r="I445" i="29" s="1"/>
  <c r="O200" i="29"/>
  <c r="Y199" i="29"/>
  <c r="K199" i="29" s="1"/>
  <c r="X199" i="29"/>
  <c r="J199" i="29"/>
  <c r="P199" i="29"/>
  <c r="I199" i="29" s="1"/>
  <c r="Y693" i="29"/>
  <c r="K693" i="29" s="1"/>
  <c r="X693" i="29"/>
  <c r="J693" i="29"/>
  <c r="P693" i="29"/>
  <c r="I693" i="29" s="1"/>
  <c r="Y817" i="29"/>
  <c r="K817" i="29" s="1"/>
  <c r="X817" i="29"/>
  <c r="J817" i="29"/>
  <c r="P817" i="29"/>
  <c r="I817" i="29" s="1"/>
  <c r="O819" i="24"/>
  <c r="Y818" i="24"/>
  <c r="K818" i="24" s="1"/>
  <c r="X818" i="24"/>
  <c r="P818" i="24"/>
  <c r="I818" i="24" s="1"/>
  <c r="J818" i="24"/>
  <c r="O323" i="24"/>
  <c r="Y322" i="24"/>
  <c r="K322" i="24" s="1"/>
  <c r="X322" i="24"/>
  <c r="J322" i="24"/>
  <c r="P322" i="24"/>
  <c r="I322" i="24" s="1"/>
  <c r="O199" i="24"/>
  <c r="Y198" i="24"/>
  <c r="X198" i="24"/>
  <c r="K198" i="24"/>
  <c r="J198" i="24"/>
  <c r="P198" i="24"/>
  <c r="I198" i="24" s="1"/>
  <c r="O447" i="24"/>
  <c r="Y446" i="24"/>
  <c r="K446" i="24" s="1"/>
  <c r="X446" i="24"/>
  <c r="J446" i="24"/>
  <c r="P446" i="24"/>
  <c r="I446" i="24" s="1"/>
  <c r="O76" i="24"/>
  <c r="Y75" i="24"/>
  <c r="K75" i="24" s="1"/>
  <c r="X75" i="24"/>
  <c r="J75" i="24"/>
  <c r="P75" i="24"/>
  <c r="I75" i="24" s="1"/>
  <c r="O571" i="24"/>
  <c r="Y570" i="24"/>
  <c r="K570" i="24" s="1"/>
  <c r="X570" i="24"/>
  <c r="J570" i="24"/>
  <c r="P570" i="24"/>
  <c r="I570" i="24" s="1"/>
  <c r="O695" i="24"/>
  <c r="Y694" i="24"/>
  <c r="K694" i="24" s="1"/>
  <c r="X694" i="24"/>
  <c r="J694" i="24"/>
  <c r="P694" i="24"/>
  <c r="I694" i="24" s="1"/>
  <c r="O943" i="24"/>
  <c r="X942" i="24"/>
  <c r="Y942" i="24"/>
  <c r="K942" i="24"/>
  <c r="J942" i="24"/>
  <c r="P942" i="24"/>
  <c r="I942" i="24" s="1"/>
  <c r="O943" i="11"/>
  <c r="Y942" i="11"/>
  <c r="K942" i="11" s="1"/>
  <c r="X942" i="11"/>
  <c r="J942" i="11"/>
  <c r="P942" i="11"/>
  <c r="I942" i="11" s="1"/>
  <c r="O819" i="11"/>
  <c r="Y818" i="11"/>
  <c r="K818" i="11" s="1"/>
  <c r="X818" i="11"/>
  <c r="J818" i="11"/>
  <c r="P818" i="11"/>
  <c r="I818" i="11" s="1"/>
  <c r="O695" i="11"/>
  <c r="Y694" i="11"/>
  <c r="K694" i="11" s="1"/>
  <c r="X694" i="11"/>
  <c r="J694" i="11"/>
  <c r="P694" i="11"/>
  <c r="I694" i="11" s="1"/>
  <c r="O572" i="11"/>
  <c r="Y571" i="11"/>
  <c r="K571" i="11" s="1"/>
  <c r="X571" i="11"/>
  <c r="O448" i="11"/>
  <c r="Y447" i="11"/>
  <c r="K447" i="11" s="1"/>
  <c r="X447" i="11"/>
  <c r="O78" i="11"/>
  <c r="P78" i="11" s="1"/>
  <c r="Y77" i="11"/>
  <c r="X77" i="11"/>
  <c r="O942" i="29"/>
  <c r="J73" i="11"/>
  <c r="I73" i="11"/>
  <c r="K73" i="11"/>
  <c r="X941" i="30"/>
  <c r="O942" i="30"/>
  <c r="Y941" i="30"/>
  <c r="K941" i="30" s="1"/>
  <c r="P941" i="30"/>
  <c r="I941" i="30" s="1"/>
  <c r="X817" i="30"/>
  <c r="P817" i="30"/>
  <c r="I817" i="30" s="1"/>
  <c r="O818" i="30"/>
  <c r="Y817" i="30"/>
  <c r="K817" i="30" s="1"/>
  <c r="O694" i="30"/>
  <c r="X693" i="30"/>
  <c r="Y693" i="30"/>
  <c r="K693" i="30" s="1"/>
  <c r="P693" i="30"/>
  <c r="I693" i="30" s="1"/>
  <c r="X569" i="30"/>
  <c r="P569" i="30"/>
  <c r="I569" i="30" s="1"/>
  <c r="Y569" i="30"/>
  <c r="K569" i="30" s="1"/>
  <c r="O570" i="30"/>
  <c r="O446" i="30"/>
  <c r="X445" i="30"/>
  <c r="Y445" i="30"/>
  <c r="K445" i="30" s="1"/>
  <c r="P445" i="30"/>
  <c r="I445" i="30" s="1"/>
  <c r="O322" i="30"/>
  <c r="Y321" i="30"/>
  <c r="K321" i="30" s="1"/>
  <c r="P321" i="30"/>
  <c r="I321" i="30" s="1"/>
  <c r="X321" i="30"/>
  <c r="X197" i="30"/>
  <c r="P197" i="30"/>
  <c r="I197" i="30" s="1"/>
  <c r="O198" i="30"/>
  <c r="Y197" i="30"/>
  <c r="K197" i="30" s="1"/>
  <c r="O818" i="29"/>
  <c r="O694" i="29"/>
  <c r="O570" i="29"/>
  <c r="O446" i="29"/>
  <c r="O322" i="29"/>
  <c r="O943" i="34"/>
  <c r="X942" i="34"/>
  <c r="Y942" i="34"/>
  <c r="K942" i="34" s="1"/>
  <c r="P942" i="34"/>
  <c r="I942" i="34" s="1"/>
  <c r="O818" i="34"/>
  <c r="X817" i="34"/>
  <c r="Y817" i="34"/>
  <c r="K817" i="34" s="1"/>
  <c r="P817" i="34"/>
  <c r="I817" i="34" s="1"/>
  <c r="O694" i="34"/>
  <c r="X693" i="34"/>
  <c r="Y693" i="34"/>
  <c r="K693" i="34" s="1"/>
  <c r="P693" i="34"/>
  <c r="I693" i="34" s="1"/>
  <c r="Y572" i="34"/>
  <c r="K572" i="34" s="1"/>
  <c r="X572" i="34"/>
  <c r="O573" i="34"/>
  <c r="P572" i="34"/>
  <c r="I572" i="34" s="1"/>
  <c r="Y446" i="34"/>
  <c r="K446" i="34" s="1"/>
  <c r="X446" i="34"/>
  <c r="O447" i="34"/>
  <c r="P446" i="34"/>
  <c r="I446" i="34" s="1"/>
  <c r="O323" i="34"/>
  <c r="X322" i="34"/>
  <c r="Y322" i="34"/>
  <c r="K322" i="34" s="1"/>
  <c r="P322" i="34"/>
  <c r="I322" i="34" s="1"/>
  <c r="Y200" i="34"/>
  <c r="K200" i="34" s="1"/>
  <c r="X200" i="34"/>
  <c r="O201" i="34"/>
  <c r="P200" i="34"/>
  <c r="I200" i="34" s="1"/>
  <c r="Y76" i="34"/>
  <c r="X76" i="34"/>
  <c r="P76" i="34"/>
  <c r="I76" i="34" s="1"/>
  <c r="Y941" i="31"/>
  <c r="K941" i="31" s="1"/>
  <c r="X941" i="31"/>
  <c r="O942" i="31"/>
  <c r="P941" i="31"/>
  <c r="I941" i="31" s="1"/>
  <c r="Y819" i="31"/>
  <c r="K819" i="31" s="1"/>
  <c r="X819" i="31"/>
  <c r="O820" i="31"/>
  <c r="P819" i="31"/>
  <c r="I819" i="31" s="1"/>
  <c r="O694" i="31"/>
  <c r="X693" i="31"/>
  <c r="Y693" i="31"/>
  <c r="K693" i="31" s="1"/>
  <c r="P693" i="31"/>
  <c r="I693" i="31" s="1"/>
  <c r="Y570" i="31"/>
  <c r="K570" i="31" s="1"/>
  <c r="O571" i="31"/>
  <c r="X570" i="31"/>
  <c r="P570" i="31"/>
  <c r="I570" i="31" s="1"/>
  <c r="O445" i="31"/>
  <c r="X444" i="31"/>
  <c r="Y444" i="31"/>
  <c r="K444" i="31" s="1"/>
  <c r="P444" i="31"/>
  <c r="I444" i="31" s="1"/>
  <c r="O322" i="31"/>
  <c r="X321" i="31"/>
  <c r="Y321" i="31"/>
  <c r="K321" i="31" s="1"/>
  <c r="P321" i="31"/>
  <c r="I321" i="31" s="1"/>
  <c r="X198" i="31"/>
  <c r="Y198" i="31"/>
  <c r="K198" i="31" s="1"/>
  <c r="O199" i="31"/>
  <c r="P198" i="31"/>
  <c r="I198" i="31" s="1"/>
  <c r="O82" i="31"/>
  <c r="X81" i="31"/>
  <c r="Y81" i="31"/>
  <c r="K81" i="31" s="1"/>
  <c r="P81" i="31"/>
  <c r="I81" i="31" s="1"/>
  <c r="E87" i="27"/>
  <c r="K87" i="27"/>
  <c r="J694" i="34" l="1"/>
  <c r="J943" i="34"/>
  <c r="J573" i="34"/>
  <c r="J323" i="34"/>
  <c r="J818" i="34"/>
  <c r="O77" i="34"/>
  <c r="Y77" i="34" s="1"/>
  <c r="K76" i="34"/>
  <c r="J76" i="34"/>
  <c r="J201" i="34"/>
  <c r="J447" i="34"/>
  <c r="J942" i="31"/>
  <c r="J199" i="31"/>
  <c r="J445" i="31"/>
  <c r="J694" i="31"/>
  <c r="J820" i="31"/>
  <c r="J571" i="31"/>
  <c r="J82" i="31"/>
  <c r="J322" i="31"/>
  <c r="J198" i="30"/>
  <c r="J942" i="30"/>
  <c r="J446" i="30"/>
  <c r="J694" i="30"/>
  <c r="J570" i="30"/>
  <c r="J818" i="30"/>
  <c r="J72" i="30"/>
  <c r="O73" i="30"/>
  <c r="X72" i="30"/>
  <c r="P72" i="30"/>
  <c r="I72" i="30" s="1"/>
  <c r="Y72" i="30"/>
  <c r="K72" i="30" s="1"/>
  <c r="J322" i="30"/>
  <c r="K322" i="30"/>
  <c r="Y818" i="29"/>
  <c r="K818" i="29" s="1"/>
  <c r="X818" i="29"/>
  <c r="J818" i="29"/>
  <c r="P818" i="29"/>
  <c r="I818" i="29" s="1"/>
  <c r="O76" i="29"/>
  <c r="Y75" i="29"/>
  <c r="K75" i="29" s="1"/>
  <c r="X75" i="29"/>
  <c r="J75" i="29"/>
  <c r="P75" i="29"/>
  <c r="I75" i="29" s="1"/>
  <c r="Y322" i="29"/>
  <c r="K322" i="29" s="1"/>
  <c r="X322" i="29"/>
  <c r="J322" i="29"/>
  <c r="P322" i="29"/>
  <c r="I322" i="29" s="1"/>
  <c r="X942" i="29"/>
  <c r="Y942" i="29"/>
  <c r="K942" i="29" s="1"/>
  <c r="J942" i="29"/>
  <c r="P942" i="29"/>
  <c r="I942" i="29" s="1"/>
  <c r="Y446" i="29"/>
  <c r="K446" i="29" s="1"/>
  <c r="X446" i="29"/>
  <c r="J446" i="29"/>
  <c r="P446" i="29"/>
  <c r="I446" i="29" s="1"/>
  <c r="O201" i="29"/>
  <c r="Y200" i="29"/>
  <c r="K200" i="29" s="1"/>
  <c r="X200" i="29"/>
  <c r="J200" i="29"/>
  <c r="P200" i="29"/>
  <c r="I200" i="29" s="1"/>
  <c r="Y570" i="29"/>
  <c r="K570" i="29" s="1"/>
  <c r="X570" i="29"/>
  <c r="J570" i="29"/>
  <c r="P570" i="29"/>
  <c r="I570" i="29" s="1"/>
  <c r="Y694" i="29"/>
  <c r="K694" i="29" s="1"/>
  <c r="X694" i="29"/>
  <c r="J694" i="29"/>
  <c r="P694" i="29"/>
  <c r="I694" i="29" s="1"/>
  <c r="O572" i="24"/>
  <c r="X571" i="24"/>
  <c r="Y571" i="24"/>
  <c r="K571" i="24" s="1"/>
  <c r="J571" i="24"/>
  <c r="P571" i="24"/>
  <c r="I571" i="24" s="1"/>
  <c r="O324" i="24"/>
  <c r="Y323" i="24"/>
  <c r="X323" i="24"/>
  <c r="J323" i="24"/>
  <c r="K323" i="24"/>
  <c r="P323" i="24"/>
  <c r="I323" i="24" s="1"/>
  <c r="O696" i="24"/>
  <c r="X695" i="24"/>
  <c r="Y695" i="24"/>
  <c r="K695" i="24" s="1"/>
  <c r="J695" i="24"/>
  <c r="P695" i="24"/>
  <c r="I695" i="24" s="1"/>
  <c r="O200" i="24"/>
  <c r="Y199" i="24"/>
  <c r="K199" i="24" s="1"/>
  <c r="X199" i="24"/>
  <c r="J199" i="24"/>
  <c r="P199" i="24"/>
  <c r="I199" i="24" s="1"/>
  <c r="O944" i="24"/>
  <c r="Y943" i="24"/>
  <c r="K943" i="24" s="1"/>
  <c r="X943" i="24"/>
  <c r="J943" i="24"/>
  <c r="P943" i="24"/>
  <c r="I943" i="24" s="1"/>
  <c r="O448" i="24"/>
  <c r="Y447" i="24"/>
  <c r="K447" i="24" s="1"/>
  <c r="X447" i="24"/>
  <c r="J447" i="24"/>
  <c r="P447" i="24"/>
  <c r="I447" i="24" s="1"/>
  <c r="O77" i="24"/>
  <c r="Y76" i="24"/>
  <c r="X76" i="24"/>
  <c r="K76" i="24"/>
  <c r="J76" i="24"/>
  <c r="P76" i="24"/>
  <c r="I76" i="24" s="1"/>
  <c r="O820" i="24"/>
  <c r="X819" i="24"/>
  <c r="Y819" i="24"/>
  <c r="K819" i="24"/>
  <c r="J819" i="24"/>
  <c r="P819" i="24"/>
  <c r="I819" i="24" s="1"/>
  <c r="O944" i="11"/>
  <c r="J943" i="11"/>
  <c r="Y943" i="11"/>
  <c r="K943" i="11" s="1"/>
  <c r="X943" i="11"/>
  <c r="P943" i="11"/>
  <c r="I943" i="11" s="1"/>
  <c r="O820" i="11"/>
  <c r="J819" i="11"/>
  <c r="Y819" i="11"/>
  <c r="K819" i="11" s="1"/>
  <c r="X819" i="11"/>
  <c r="P819" i="11"/>
  <c r="I819" i="11" s="1"/>
  <c r="O696" i="11"/>
  <c r="Y695" i="11"/>
  <c r="K695" i="11" s="1"/>
  <c r="X695" i="11"/>
  <c r="J695" i="11"/>
  <c r="P695" i="11"/>
  <c r="I695" i="11" s="1"/>
  <c r="O573" i="11"/>
  <c r="Y572" i="11"/>
  <c r="K572" i="11" s="1"/>
  <c r="X572" i="11"/>
  <c r="O449" i="11"/>
  <c r="Y448" i="11"/>
  <c r="K448" i="11" s="1"/>
  <c r="X448" i="11"/>
  <c r="O79" i="11"/>
  <c r="P79" i="11" s="1"/>
  <c r="Y78" i="11"/>
  <c r="X78" i="11"/>
  <c r="O943" i="29"/>
  <c r="J74" i="11"/>
  <c r="I74" i="11"/>
  <c r="K74" i="11"/>
  <c r="X942" i="30"/>
  <c r="P942" i="30"/>
  <c r="I942" i="30" s="1"/>
  <c r="Y942" i="30"/>
  <c r="K942" i="30" s="1"/>
  <c r="O943" i="30"/>
  <c r="Y818" i="30"/>
  <c r="K818" i="30" s="1"/>
  <c r="P818" i="30"/>
  <c r="I818" i="30" s="1"/>
  <c r="X818" i="30"/>
  <c r="O819" i="30"/>
  <c r="Y694" i="30"/>
  <c r="K694" i="30" s="1"/>
  <c r="O695" i="30"/>
  <c r="X694" i="30"/>
  <c r="P694" i="30"/>
  <c r="I694" i="30" s="1"/>
  <c r="Y570" i="30"/>
  <c r="K570" i="30" s="1"/>
  <c r="X570" i="30"/>
  <c r="P570" i="30"/>
  <c r="I570" i="30" s="1"/>
  <c r="O571" i="30"/>
  <c r="X446" i="30"/>
  <c r="O447" i="30"/>
  <c r="Y446" i="30"/>
  <c r="K446" i="30" s="1"/>
  <c r="P446" i="30"/>
  <c r="I446" i="30" s="1"/>
  <c r="O323" i="30"/>
  <c r="X322" i="30"/>
  <c r="P322" i="30"/>
  <c r="I322" i="30" s="1"/>
  <c r="Y322" i="30"/>
  <c r="O199" i="30"/>
  <c r="P198" i="30"/>
  <c r="I198" i="30" s="1"/>
  <c r="X198" i="30"/>
  <c r="Y198" i="30"/>
  <c r="K198" i="30" s="1"/>
  <c r="O819" i="29"/>
  <c r="O695" i="29"/>
  <c r="O571" i="29"/>
  <c r="O447" i="29"/>
  <c r="O323" i="29"/>
  <c r="Y943" i="34"/>
  <c r="K943" i="34" s="1"/>
  <c r="O944" i="34"/>
  <c r="X943" i="34"/>
  <c r="P943" i="34"/>
  <c r="I943" i="34" s="1"/>
  <c r="Y818" i="34"/>
  <c r="K818" i="34" s="1"/>
  <c r="O819" i="34"/>
  <c r="X818" i="34"/>
  <c r="P818" i="34"/>
  <c r="I818" i="34" s="1"/>
  <c r="Y694" i="34"/>
  <c r="K694" i="34" s="1"/>
  <c r="O695" i="34"/>
  <c r="X694" i="34"/>
  <c r="P694" i="34"/>
  <c r="I694" i="34" s="1"/>
  <c r="O574" i="34"/>
  <c r="X573" i="34"/>
  <c r="Y573" i="34"/>
  <c r="K573" i="34" s="1"/>
  <c r="P573" i="34"/>
  <c r="I573" i="34" s="1"/>
  <c r="O448" i="34"/>
  <c r="X447" i="34"/>
  <c r="Y447" i="34"/>
  <c r="K447" i="34" s="1"/>
  <c r="P447" i="34"/>
  <c r="I447" i="34" s="1"/>
  <c r="Y323" i="34"/>
  <c r="K323" i="34" s="1"/>
  <c r="O324" i="34"/>
  <c r="X323" i="34"/>
  <c r="P323" i="34"/>
  <c r="I323" i="34" s="1"/>
  <c r="O202" i="34"/>
  <c r="X201" i="34"/>
  <c r="Y201" i="34"/>
  <c r="K201" i="34" s="1"/>
  <c r="P201" i="34"/>
  <c r="I201" i="34" s="1"/>
  <c r="X77" i="34"/>
  <c r="P77" i="34"/>
  <c r="I77" i="34" s="1"/>
  <c r="O943" i="31"/>
  <c r="X942" i="31"/>
  <c r="Y942" i="31"/>
  <c r="K942" i="31" s="1"/>
  <c r="P942" i="31"/>
  <c r="I942" i="31" s="1"/>
  <c r="O821" i="31"/>
  <c r="X820" i="31"/>
  <c r="Y820" i="31"/>
  <c r="K820" i="31" s="1"/>
  <c r="P820" i="31"/>
  <c r="I820" i="31" s="1"/>
  <c r="Y694" i="31"/>
  <c r="K694" i="31" s="1"/>
  <c r="O695" i="31"/>
  <c r="P694" i="31"/>
  <c r="I694" i="31" s="1"/>
  <c r="X694" i="31"/>
  <c r="Y571" i="31"/>
  <c r="K571" i="31" s="1"/>
  <c r="P571" i="31"/>
  <c r="I571" i="31" s="1"/>
  <c r="O572" i="31"/>
  <c r="X571" i="31"/>
  <c r="Y445" i="31"/>
  <c r="K445" i="31" s="1"/>
  <c r="O446" i="31"/>
  <c r="X445" i="31"/>
  <c r="P445" i="31"/>
  <c r="I445" i="31" s="1"/>
  <c r="Y322" i="31"/>
  <c r="K322" i="31" s="1"/>
  <c r="O323" i="31"/>
  <c r="X322" i="31"/>
  <c r="P322" i="31"/>
  <c r="I322" i="31" s="1"/>
  <c r="O200" i="31"/>
  <c r="X199" i="31"/>
  <c r="P199" i="31"/>
  <c r="I199" i="31" s="1"/>
  <c r="Y199" i="31"/>
  <c r="K199" i="31" s="1"/>
  <c r="Y82" i="31"/>
  <c r="K82" i="31" s="1"/>
  <c r="O83" i="31"/>
  <c r="P82" i="31"/>
  <c r="I82" i="31" s="1"/>
  <c r="X82" i="31"/>
  <c r="E88" i="27"/>
  <c r="K88" i="27"/>
  <c r="J695" i="34" l="1"/>
  <c r="J202" i="34"/>
  <c r="J324" i="34"/>
  <c r="J819" i="34"/>
  <c r="J574" i="34"/>
  <c r="O78" i="34"/>
  <c r="X78" i="34" s="1"/>
  <c r="K77" i="34"/>
  <c r="J77" i="34"/>
  <c r="J944" i="34"/>
  <c r="J448" i="34"/>
  <c r="J446" i="31"/>
  <c r="J695" i="31"/>
  <c r="J943" i="31"/>
  <c r="J200" i="31"/>
  <c r="J572" i="31"/>
  <c r="J83" i="31"/>
  <c r="J323" i="31"/>
  <c r="J821" i="31"/>
  <c r="J323" i="30"/>
  <c r="J447" i="30"/>
  <c r="J695" i="30"/>
  <c r="J73" i="30"/>
  <c r="O74" i="30"/>
  <c r="X73" i="30"/>
  <c r="Y73" i="30"/>
  <c r="K73" i="30" s="1"/>
  <c r="P73" i="30"/>
  <c r="I73" i="30" s="1"/>
  <c r="J199" i="30"/>
  <c r="J571" i="30"/>
  <c r="J819" i="30"/>
  <c r="J943" i="30"/>
  <c r="Y323" i="29"/>
  <c r="K323" i="29" s="1"/>
  <c r="X323" i="29"/>
  <c r="J323" i="29"/>
  <c r="P323" i="29"/>
  <c r="I323" i="29" s="1"/>
  <c r="Y943" i="29"/>
  <c r="K943" i="29" s="1"/>
  <c r="X943" i="29"/>
  <c r="J943" i="29"/>
  <c r="P943" i="29"/>
  <c r="I943" i="29" s="1"/>
  <c r="O77" i="29"/>
  <c r="Y76" i="29"/>
  <c r="K76" i="29" s="1"/>
  <c r="X76" i="29"/>
  <c r="J76" i="29"/>
  <c r="P76" i="29"/>
  <c r="I76" i="29" s="1"/>
  <c r="Y447" i="29"/>
  <c r="K447" i="29" s="1"/>
  <c r="X447" i="29"/>
  <c r="J447" i="29"/>
  <c r="P447" i="29"/>
  <c r="I447" i="29" s="1"/>
  <c r="Y571" i="29"/>
  <c r="K571" i="29" s="1"/>
  <c r="X571" i="29"/>
  <c r="J571" i="29"/>
  <c r="P571" i="29"/>
  <c r="I571" i="29" s="1"/>
  <c r="Y819" i="29"/>
  <c r="K819" i="29" s="1"/>
  <c r="X819" i="29"/>
  <c r="J819" i="29"/>
  <c r="P819" i="29"/>
  <c r="I819" i="29" s="1"/>
  <c r="Y695" i="29"/>
  <c r="K695" i="29" s="1"/>
  <c r="X695" i="29"/>
  <c r="J695" i="29"/>
  <c r="P695" i="29"/>
  <c r="I695" i="29" s="1"/>
  <c r="O202" i="29"/>
  <c r="Y201" i="29"/>
  <c r="K201" i="29" s="1"/>
  <c r="X201" i="29"/>
  <c r="J201" i="29"/>
  <c r="P201" i="29"/>
  <c r="I201" i="29" s="1"/>
  <c r="O449" i="24"/>
  <c r="Y448" i="24"/>
  <c r="K448" i="24" s="1"/>
  <c r="X448" i="24"/>
  <c r="J448" i="24"/>
  <c r="P448" i="24"/>
  <c r="I448" i="24" s="1"/>
  <c r="O325" i="24"/>
  <c r="Y324" i="24"/>
  <c r="X324" i="24"/>
  <c r="K324" i="24"/>
  <c r="J324" i="24"/>
  <c r="P324" i="24"/>
  <c r="I324" i="24" s="1"/>
  <c r="O78" i="24"/>
  <c r="X77" i="24"/>
  <c r="Y77" i="24"/>
  <c r="K77" i="24"/>
  <c r="J77" i="24"/>
  <c r="P77" i="24"/>
  <c r="I77" i="24" s="1"/>
  <c r="O697" i="24"/>
  <c r="Y696" i="24"/>
  <c r="K696" i="24" s="1"/>
  <c r="X696" i="24"/>
  <c r="J696" i="24"/>
  <c r="P696" i="24"/>
  <c r="I696" i="24" s="1"/>
  <c r="O821" i="24"/>
  <c r="Y820" i="24"/>
  <c r="K820" i="24" s="1"/>
  <c r="X820" i="24"/>
  <c r="J820" i="24"/>
  <c r="P820" i="24"/>
  <c r="I820" i="24" s="1"/>
  <c r="O201" i="24"/>
  <c r="Y200" i="24"/>
  <c r="K200" i="24" s="1"/>
  <c r="X200" i="24"/>
  <c r="J200" i="24"/>
  <c r="P200" i="24"/>
  <c r="I200" i="24" s="1"/>
  <c r="O945" i="24"/>
  <c r="Y944" i="24"/>
  <c r="X944" i="24"/>
  <c r="K944" i="24"/>
  <c r="J944" i="24"/>
  <c r="P944" i="24"/>
  <c r="I944" i="24" s="1"/>
  <c r="O573" i="24"/>
  <c r="Y572" i="24"/>
  <c r="K572" i="24" s="1"/>
  <c r="X572" i="24"/>
  <c r="J572" i="24"/>
  <c r="P572" i="24"/>
  <c r="I572" i="24" s="1"/>
  <c r="O945" i="11"/>
  <c r="J944" i="11"/>
  <c r="Y944" i="11"/>
  <c r="K944" i="11" s="1"/>
  <c r="X944" i="11"/>
  <c r="P944" i="11"/>
  <c r="I944" i="11" s="1"/>
  <c r="O821" i="11"/>
  <c r="Y820" i="11"/>
  <c r="K820" i="11" s="1"/>
  <c r="X820" i="11"/>
  <c r="J820" i="11"/>
  <c r="P820" i="11"/>
  <c r="I820" i="11" s="1"/>
  <c r="O697" i="11"/>
  <c r="Y696" i="11"/>
  <c r="K696" i="11" s="1"/>
  <c r="J696" i="11"/>
  <c r="X696" i="11"/>
  <c r="P696" i="11"/>
  <c r="I696" i="11" s="1"/>
  <c r="O574" i="11"/>
  <c r="X573" i="11"/>
  <c r="Y573" i="11"/>
  <c r="K573" i="11" s="1"/>
  <c r="O450" i="11"/>
  <c r="X449" i="11"/>
  <c r="Y449" i="11"/>
  <c r="K449" i="11" s="1"/>
  <c r="O80" i="11"/>
  <c r="P80" i="11" s="1"/>
  <c r="Y79" i="11"/>
  <c r="X79" i="11"/>
  <c r="O944" i="29"/>
  <c r="J75" i="11"/>
  <c r="I75" i="11"/>
  <c r="K75" i="11"/>
  <c r="X943" i="30"/>
  <c r="O944" i="30"/>
  <c r="Y943" i="30"/>
  <c r="K943" i="30" s="1"/>
  <c r="P943" i="30"/>
  <c r="I943" i="30" s="1"/>
  <c r="X819" i="30"/>
  <c r="O820" i="30"/>
  <c r="Y819" i="30"/>
  <c r="K819" i="30" s="1"/>
  <c r="P819" i="30"/>
  <c r="I819" i="30" s="1"/>
  <c r="Y695" i="30"/>
  <c r="K695" i="30" s="1"/>
  <c r="O696" i="30"/>
  <c r="P695" i="30"/>
  <c r="I695" i="30" s="1"/>
  <c r="X695" i="30"/>
  <c r="X571" i="30"/>
  <c r="Y571" i="30"/>
  <c r="K571" i="30" s="1"/>
  <c r="P571" i="30"/>
  <c r="I571" i="30" s="1"/>
  <c r="O572" i="30"/>
  <c r="O448" i="30"/>
  <c r="X447" i="30"/>
  <c r="Y447" i="30"/>
  <c r="K447" i="30" s="1"/>
  <c r="P447" i="30"/>
  <c r="I447" i="30" s="1"/>
  <c r="O324" i="30"/>
  <c r="X323" i="30"/>
  <c r="Y323" i="30"/>
  <c r="K323" i="30" s="1"/>
  <c r="P323" i="30"/>
  <c r="I323" i="30" s="1"/>
  <c r="Y199" i="30"/>
  <c r="K199" i="30" s="1"/>
  <c r="O200" i="30"/>
  <c r="P199" i="30"/>
  <c r="I199" i="30" s="1"/>
  <c r="X199" i="30"/>
  <c r="O820" i="29"/>
  <c r="O696" i="29"/>
  <c r="O572" i="29"/>
  <c r="O448" i="29"/>
  <c r="O324" i="29"/>
  <c r="Y944" i="34"/>
  <c r="K944" i="34" s="1"/>
  <c r="P944" i="34"/>
  <c r="I944" i="34" s="1"/>
  <c r="O945" i="34"/>
  <c r="X944" i="34"/>
  <c r="Y819" i="34"/>
  <c r="K819" i="34" s="1"/>
  <c r="P819" i="34"/>
  <c r="I819" i="34" s="1"/>
  <c r="O820" i="34"/>
  <c r="X819" i="34"/>
  <c r="Y695" i="34"/>
  <c r="K695" i="34" s="1"/>
  <c r="P695" i="34"/>
  <c r="I695" i="34" s="1"/>
  <c r="O696" i="34"/>
  <c r="X695" i="34"/>
  <c r="O575" i="34"/>
  <c r="X574" i="34"/>
  <c r="P574" i="34"/>
  <c r="I574" i="34" s="1"/>
  <c r="Y574" i="34"/>
  <c r="K574" i="34" s="1"/>
  <c r="Y448" i="34"/>
  <c r="K448" i="34" s="1"/>
  <c r="O449" i="34"/>
  <c r="X448" i="34"/>
  <c r="P448" i="34"/>
  <c r="I448" i="34" s="1"/>
  <c r="Y324" i="34"/>
  <c r="K324" i="34" s="1"/>
  <c r="O325" i="34"/>
  <c r="X324" i="34"/>
  <c r="P324" i="34"/>
  <c r="I324" i="34" s="1"/>
  <c r="O203" i="34"/>
  <c r="X202" i="34"/>
  <c r="Y202" i="34"/>
  <c r="K202" i="34" s="1"/>
  <c r="P202" i="34"/>
  <c r="I202" i="34" s="1"/>
  <c r="Y78" i="34"/>
  <c r="P78" i="34"/>
  <c r="I78" i="34" s="1"/>
  <c r="Y943" i="31"/>
  <c r="K943" i="31" s="1"/>
  <c r="P943" i="31"/>
  <c r="I943" i="31" s="1"/>
  <c r="O944" i="31"/>
  <c r="X943" i="31"/>
  <c r="Y821" i="31"/>
  <c r="K821" i="31" s="1"/>
  <c r="O822" i="31"/>
  <c r="X821" i="31"/>
  <c r="P821" i="31"/>
  <c r="I821" i="31" s="1"/>
  <c r="Y695" i="31"/>
  <c r="K695" i="31" s="1"/>
  <c r="P695" i="31"/>
  <c r="I695" i="31" s="1"/>
  <c r="O696" i="31"/>
  <c r="X695" i="31"/>
  <c r="O573" i="31"/>
  <c r="X572" i="31"/>
  <c r="Y572" i="31"/>
  <c r="K572" i="31" s="1"/>
  <c r="P572" i="31"/>
  <c r="I572" i="31" s="1"/>
  <c r="Y446" i="31"/>
  <c r="K446" i="31" s="1"/>
  <c r="O447" i="31"/>
  <c r="X446" i="31"/>
  <c r="P446" i="31"/>
  <c r="I446" i="31" s="1"/>
  <c r="Y323" i="31"/>
  <c r="K323" i="31" s="1"/>
  <c r="P323" i="31"/>
  <c r="I323" i="31" s="1"/>
  <c r="O324" i="31"/>
  <c r="X323" i="31"/>
  <c r="Y200" i="31"/>
  <c r="K200" i="31" s="1"/>
  <c r="O201" i="31"/>
  <c r="X200" i="31"/>
  <c r="P200" i="31"/>
  <c r="I200" i="31" s="1"/>
  <c r="Y83" i="31"/>
  <c r="K83" i="31" s="1"/>
  <c r="P83" i="31"/>
  <c r="I83" i="31" s="1"/>
  <c r="X83" i="31"/>
  <c r="O84" i="31"/>
  <c r="E89" i="27"/>
  <c r="K89" i="27"/>
  <c r="J820" i="34" l="1"/>
  <c r="J325" i="34"/>
  <c r="J203" i="34"/>
  <c r="J575" i="34"/>
  <c r="O79" i="34"/>
  <c r="J78" i="34"/>
  <c r="K78" i="34"/>
  <c r="J696" i="34"/>
  <c r="J945" i="34"/>
  <c r="J449" i="34"/>
  <c r="J696" i="31"/>
  <c r="J944" i="31"/>
  <c r="J201" i="31"/>
  <c r="J447" i="31"/>
  <c r="J84" i="31"/>
  <c r="J324" i="31"/>
  <c r="J822" i="31"/>
  <c r="J573" i="31"/>
  <c r="J200" i="30"/>
  <c r="J696" i="30"/>
  <c r="J944" i="30"/>
  <c r="J448" i="30"/>
  <c r="J572" i="30"/>
  <c r="J820" i="30"/>
  <c r="J324" i="30"/>
  <c r="J74" i="30"/>
  <c r="O75" i="30"/>
  <c r="Y74" i="30"/>
  <c r="K74" i="30" s="1"/>
  <c r="P74" i="30"/>
  <c r="I74" i="30" s="1"/>
  <c r="X74" i="30"/>
  <c r="Y944" i="29"/>
  <c r="X944" i="29"/>
  <c r="K944" i="29"/>
  <c r="J944" i="29"/>
  <c r="P944" i="29"/>
  <c r="I944" i="29" s="1"/>
  <c r="Y448" i="29"/>
  <c r="K448" i="29" s="1"/>
  <c r="X448" i="29"/>
  <c r="J448" i="29"/>
  <c r="P448" i="29"/>
  <c r="I448" i="29" s="1"/>
  <c r="O203" i="29"/>
  <c r="Y202" i="29"/>
  <c r="K202" i="29" s="1"/>
  <c r="X202" i="29"/>
  <c r="J202" i="29"/>
  <c r="P202" i="29"/>
  <c r="I202" i="29" s="1"/>
  <c r="X696" i="29"/>
  <c r="Y696" i="29"/>
  <c r="K696" i="29" s="1"/>
  <c r="J696" i="29"/>
  <c r="P696" i="29"/>
  <c r="I696" i="29" s="1"/>
  <c r="O78" i="29"/>
  <c r="Y77" i="29"/>
  <c r="K77" i="29" s="1"/>
  <c r="X77" i="29"/>
  <c r="J77" i="29"/>
  <c r="P77" i="29"/>
  <c r="I77" i="29" s="1"/>
  <c r="Y324" i="29"/>
  <c r="K324" i="29" s="1"/>
  <c r="X324" i="29"/>
  <c r="J324" i="29"/>
  <c r="P324" i="29"/>
  <c r="I324" i="29" s="1"/>
  <c r="Y572" i="29"/>
  <c r="X572" i="29"/>
  <c r="J572" i="29"/>
  <c r="K572" i="29"/>
  <c r="P572" i="29"/>
  <c r="I572" i="29" s="1"/>
  <c r="X820" i="29"/>
  <c r="Y820" i="29"/>
  <c r="K820" i="29" s="1"/>
  <c r="J820" i="29"/>
  <c r="P820" i="29"/>
  <c r="I820" i="29" s="1"/>
  <c r="O202" i="24"/>
  <c r="X201" i="24"/>
  <c r="Y201" i="24"/>
  <c r="K201" i="24" s="1"/>
  <c r="J201" i="24"/>
  <c r="P201" i="24"/>
  <c r="I201" i="24" s="1"/>
  <c r="O326" i="24"/>
  <c r="X325" i="24"/>
  <c r="Y325" i="24"/>
  <c r="K325" i="24" s="1"/>
  <c r="J325" i="24"/>
  <c r="P325" i="24"/>
  <c r="I325" i="24" s="1"/>
  <c r="O946" i="24"/>
  <c r="Y945" i="24"/>
  <c r="K945" i="24" s="1"/>
  <c r="X945" i="24"/>
  <c r="J945" i="24"/>
  <c r="P945" i="24"/>
  <c r="I945" i="24" s="1"/>
  <c r="O79" i="24"/>
  <c r="Y78" i="24"/>
  <c r="K78" i="24" s="1"/>
  <c r="X78" i="24"/>
  <c r="J78" i="24"/>
  <c r="P78" i="24"/>
  <c r="I78" i="24" s="1"/>
  <c r="O574" i="24"/>
  <c r="Y573" i="24"/>
  <c r="X573" i="24"/>
  <c r="K573" i="24"/>
  <c r="J573" i="24"/>
  <c r="P573" i="24"/>
  <c r="I573" i="24" s="1"/>
  <c r="O698" i="24"/>
  <c r="Y697" i="24"/>
  <c r="K697" i="24" s="1"/>
  <c r="X697" i="24"/>
  <c r="J697" i="24"/>
  <c r="P697" i="24"/>
  <c r="I697" i="24" s="1"/>
  <c r="O822" i="24"/>
  <c r="Y821" i="24"/>
  <c r="K821" i="24" s="1"/>
  <c r="X821" i="24"/>
  <c r="J821" i="24"/>
  <c r="P821" i="24"/>
  <c r="I821" i="24" s="1"/>
  <c r="O450" i="24"/>
  <c r="X449" i="24"/>
  <c r="Y449" i="24"/>
  <c r="K449" i="24"/>
  <c r="J449" i="24"/>
  <c r="P449" i="24"/>
  <c r="I449" i="24" s="1"/>
  <c r="O946" i="11"/>
  <c r="Y945" i="11"/>
  <c r="K945" i="11" s="1"/>
  <c r="X945" i="11"/>
  <c r="J945" i="11"/>
  <c r="P945" i="11"/>
  <c r="I945" i="11" s="1"/>
  <c r="O822" i="11"/>
  <c r="Y821" i="11"/>
  <c r="K821" i="11" s="1"/>
  <c r="X821" i="11"/>
  <c r="J821" i="11"/>
  <c r="P821" i="11"/>
  <c r="I821" i="11" s="1"/>
  <c r="O698" i="11"/>
  <c r="J697" i="11"/>
  <c r="Y697" i="11"/>
  <c r="K697" i="11" s="1"/>
  <c r="X697" i="11"/>
  <c r="P697" i="11"/>
  <c r="I697" i="11" s="1"/>
  <c r="O575" i="11"/>
  <c r="Y574" i="11"/>
  <c r="K574" i="11" s="1"/>
  <c r="X574" i="11"/>
  <c r="O451" i="11"/>
  <c r="Y450" i="11"/>
  <c r="K450" i="11" s="1"/>
  <c r="X450" i="11"/>
  <c r="O81" i="11"/>
  <c r="P81" i="11" s="1"/>
  <c r="Y80" i="11"/>
  <c r="X80" i="11"/>
  <c r="O945" i="29"/>
  <c r="J76" i="11"/>
  <c r="I76" i="11"/>
  <c r="K76" i="11"/>
  <c r="X944" i="30"/>
  <c r="O945" i="30"/>
  <c r="Y944" i="30"/>
  <c r="K944" i="30" s="1"/>
  <c r="P944" i="30"/>
  <c r="I944" i="30" s="1"/>
  <c r="O821" i="30"/>
  <c r="X820" i="30"/>
  <c r="P820" i="30"/>
  <c r="I820" i="30" s="1"/>
  <c r="Y820" i="30"/>
  <c r="K820" i="30" s="1"/>
  <c r="O697" i="30"/>
  <c r="X696" i="30"/>
  <c r="Y696" i="30"/>
  <c r="K696" i="30" s="1"/>
  <c r="P696" i="30"/>
  <c r="I696" i="30" s="1"/>
  <c r="O573" i="30"/>
  <c r="Y572" i="30"/>
  <c r="K572" i="30" s="1"/>
  <c r="X572" i="30"/>
  <c r="P572" i="30"/>
  <c r="I572" i="30" s="1"/>
  <c r="O449" i="30"/>
  <c r="Y448" i="30"/>
  <c r="K448" i="30" s="1"/>
  <c r="X448" i="30"/>
  <c r="P448" i="30"/>
  <c r="I448" i="30" s="1"/>
  <c r="O325" i="30"/>
  <c r="X324" i="30"/>
  <c r="P324" i="30"/>
  <c r="I324" i="30" s="1"/>
  <c r="Y324" i="30"/>
  <c r="K324" i="30" s="1"/>
  <c r="O201" i="30"/>
  <c r="X200" i="30"/>
  <c r="Y200" i="30"/>
  <c r="K200" i="30" s="1"/>
  <c r="P200" i="30"/>
  <c r="I200" i="30" s="1"/>
  <c r="O821" i="29"/>
  <c r="O697" i="29"/>
  <c r="O573" i="29"/>
  <c r="O449" i="29"/>
  <c r="O325" i="29"/>
  <c r="Y945" i="34"/>
  <c r="K945" i="34" s="1"/>
  <c r="X945" i="34"/>
  <c r="O946" i="34"/>
  <c r="P945" i="34"/>
  <c r="I945" i="34" s="1"/>
  <c r="Y820" i="34"/>
  <c r="K820" i="34" s="1"/>
  <c r="X820" i="34"/>
  <c r="O821" i="34"/>
  <c r="P820" i="34"/>
  <c r="I820" i="34" s="1"/>
  <c r="Y696" i="34"/>
  <c r="K696" i="34" s="1"/>
  <c r="X696" i="34"/>
  <c r="O697" i="34"/>
  <c r="P696" i="34"/>
  <c r="I696" i="34" s="1"/>
  <c r="O576" i="34"/>
  <c r="X575" i="34"/>
  <c r="Y575" i="34"/>
  <c r="K575" i="34" s="1"/>
  <c r="P575" i="34"/>
  <c r="I575" i="34" s="1"/>
  <c r="Y449" i="34"/>
  <c r="K449" i="34" s="1"/>
  <c r="O450" i="34"/>
  <c r="X449" i="34"/>
  <c r="P449" i="34"/>
  <c r="I449" i="34" s="1"/>
  <c r="Y325" i="34"/>
  <c r="K325" i="34" s="1"/>
  <c r="X325" i="34"/>
  <c r="O326" i="34"/>
  <c r="P325" i="34"/>
  <c r="I325" i="34" s="1"/>
  <c r="O204" i="34"/>
  <c r="X203" i="34"/>
  <c r="P203" i="34"/>
  <c r="I203" i="34" s="1"/>
  <c r="Y203" i="34"/>
  <c r="K203" i="34" s="1"/>
  <c r="Y79" i="34"/>
  <c r="P79" i="34"/>
  <c r="I79" i="34" s="1"/>
  <c r="X79" i="34"/>
  <c r="Y944" i="31"/>
  <c r="K944" i="31" s="1"/>
  <c r="O945" i="31"/>
  <c r="X944" i="31"/>
  <c r="P944" i="31"/>
  <c r="I944" i="31" s="1"/>
  <c r="Y822" i="31"/>
  <c r="K822" i="31" s="1"/>
  <c r="O823" i="31"/>
  <c r="X822" i="31"/>
  <c r="P822" i="31"/>
  <c r="I822" i="31" s="1"/>
  <c r="Y696" i="31"/>
  <c r="K696" i="31" s="1"/>
  <c r="X696" i="31"/>
  <c r="O697" i="31"/>
  <c r="P696" i="31"/>
  <c r="I696" i="31" s="1"/>
  <c r="Y573" i="31"/>
  <c r="K573" i="31" s="1"/>
  <c r="O574" i="31"/>
  <c r="X573" i="31"/>
  <c r="P573" i="31"/>
  <c r="I573" i="31" s="1"/>
  <c r="Y447" i="31"/>
  <c r="K447" i="31" s="1"/>
  <c r="X447" i="31"/>
  <c r="O448" i="31"/>
  <c r="P447" i="31"/>
  <c r="I447" i="31" s="1"/>
  <c r="Y324" i="31"/>
  <c r="K324" i="31" s="1"/>
  <c r="X324" i="31"/>
  <c r="P324" i="31"/>
  <c r="I324" i="31" s="1"/>
  <c r="O325" i="31"/>
  <c r="Y201" i="31"/>
  <c r="K201" i="31" s="1"/>
  <c r="X201" i="31"/>
  <c r="O202" i="31"/>
  <c r="P201" i="31"/>
  <c r="I201" i="31" s="1"/>
  <c r="Y84" i="31"/>
  <c r="K84" i="31" s="1"/>
  <c r="X84" i="31"/>
  <c r="O85" i="31"/>
  <c r="P84" i="31"/>
  <c r="I84" i="31" s="1"/>
  <c r="K90" i="27"/>
  <c r="E90" i="27"/>
  <c r="J821" i="34" l="1"/>
  <c r="J204" i="34"/>
  <c r="J326" i="34"/>
  <c r="J576" i="34"/>
  <c r="J697" i="34"/>
  <c r="J946" i="34"/>
  <c r="J450" i="34"/>
  <c r="O80" i="34"/>
  <c r="Y80" i="34" s="1"/>
  <c r="K79" i="34"/>
  <c r="J79" i="34"/>
  <c r="J945" i="31"/>
  <c r="J325" i="31"/>
  <c r="J85" i="31"/>
  <c r="J574" i="31"/>
  <c r="J823" i="31"/>
  <c r="J202" i="31"/>
  <c r="J448" i="31"/>
  <c r="J697" i="31"/>
  <c r="J945" i="30"/>
  <c r="J201" i="30"/>
  <c r="J449" i="30"/>
  <c r="J697" i="30"/>
  <c r="J325" i="30"/>
  <c r="J573" i="30"/>
  <c r="J821" i="30"/>
  <c r="J75" i="30"/>
  <c r="O76" i="30"/>
  <c r="Y75" i="30"/>
  <c r="K75" i="30" s="1"/>
  <c r="X75" i="30"/>
  <c r="P75" i="30"/>
  <c r="I75" i="30" s="1"/>
  <c r="O79" i="29"/>
  <c r="Y78" i="29"/>
  <c r="K78" i="29" s="1"/>
  <c r="X78" i="29"/>
  <c r="J78" i="29"/>
  <c r="P78" i="29"/>
  <c r="I78" i="29" s="1"/>
  <c r="Y325" i="29"/>
  <c r="K325" i="29" s="1"/>
  <c r="X325" i="29"/>
  <c r="J325" i="29"/>
  <c r="P325" i="29"/>
  <c r="I325" i="29" s="1"/>
  <c r="Y945" i="29"/>
  <c r="K945" i="29" s="1"/>
  <c r="X945" i="29"/>
  <c r="J945" i="29"/>
  <c r="P945" i="29"/>
  <c r="I945" i="29" s="1"/>
  <c r="Y449" i="29"/>
  <c r="X449" i="29"/>
  <c r="J449" i="29"/>
  <c r="K449" i="29"/>
  <c r="P449" i="29"/>
  <c r="I449" i="29" s="1"/>
  <c r="O204" i="29"/>
  <c r="Y203" i="29"/>
  <c r="K203" i="29" s="1"/>
  <c r="X203" i="29"/>
  <c r="J203" i="29"/>
  <c r="P203" i="29"/>
  <c r="I203" i="29" s="1"/>
  <c r="Y573" i="29"/>
  <c r="K573" i="29" s="1"/>
  <c r="X573" i="29"/>
  <c r="J573" i="29"/>
  <c r="P573" i="29"/>
  <c r="I573" i="29" s="1"/>
  <c r="Y697" i="29"/>
  <c r="X697" i="29"/>
  <c r="J697" i="29"/>
  <c r="K697" i="29"/>
  <c r="P697" i="29"/>
  <c r="I697" i="29" s="1"/>
  <c r="Y821" i="29"/>
  <c r="X821" i="29"/>
  <c r="J821" i="29"/>
  <c r="K821" i="29"/>
  <c r="P821" i="29"/>
  <c r="I821" i="29" s="1"/>
  <c r="O699" i="24"/>
  <c r="Y698" i="24"/>
  <c r="K698" i="24" s="1"/>
  <c r="X698" i="24"/>
  <c r="J698" i="24"/>
  <c r="P698" i="24"/>
  <c r="I698" i="24" s="1"/>
  <c r="O327" i="24"/>
  <c r="Y326" i="24"/>
  <c r="K326" i="24" s="1"/>
  <c r="X326" i="24"/>
  <c r="P326" i="24"/>
  <c r="I326" i="24" s="1"/>
  <c r="J326" i="24"/>
  <c r="O823" i="24"/>
  <c r="Y822" i="24"/>
  <c r="K822" i="24" s="1"/>
  <c r="X822" i="24"/>
  <c r="J822" i="24"/>
  <c r="P822" i="24"/>
  <c r="I822" i="24" s="1"/>
  <c r="O947" i="24"/>
  <c r="X946" i="24"/>
  <c r="Y946" i="24"/>
  <c r="K946" i="24" s="1"/>
  <c r="J946" i="24"/>
  <c r="P946" i="24"/>
  <c r="I946" i="24" s="1"/>
  <c r="O80" i="24"/>
  <c r="Y79" i="24"/>
  <c r="K79" i="24" s="1"/>
  <c r="X79" i="24"/>
  <c r="J79" i="24"/>
  <c r="P79" i="24"/>
  <c r="I79" i="24" s="1"/>
  <c r="O451" i="24"/>
  <c r="Y450" i="24"/>
  <c r="K450" i="24" s="1"/>
  <c r="X450" i="24"/>
  <c r="P450" i="24"/>
  <c r="I450" i="24" s="1"/>
  <c r="J450" i="24"/>
  <c r="O575" i="24"/>
  <c r="Y574" i="24"/>
  <c r="K574" i="24" s="1"/>
  <c r="X574" i="24"/>
  <c r="J574" i="24"/>
  <c r="P574" i="24"/>
  <c r="I574" i="24" s="1"/>
  <c r="O203" i="24"/>
  <c r="Y202" i="24"/>
  <c r="X202" i="24"/>
  <c r="K202" i="24"/>
  <c r="J202" i="24"/>
  <c r="P202" i="24"/>
  <c r="I202" i="24" s="1"/>
  <c r="O947" i="11"/>
  <c r="Y946" i="11"/>
  <c r="K946" i="11" s="1"/>
  <c r="X946" i="11"/>
  <c r="J946" i="11"/>
  <c r="P946" i="11"/>
  <c r="I946" i="11" s="1"/>
  <c r="O823" i="11"/>
  <c r="Y822" i="11"/>
  <c r="K822" i="11" s="1"/>
  <c r="J822" i="11"/>
  <c r="X822" i="11"/>
  <c r="P822" i="11"/>
  <c r="I822" i="11" s="1"/>
  <c r="O699" i="11"/>
  <c r="Y698" i="11"/>
  <c r="K698" i="11" s="1"/>
  <c r="X698" i="11"/>
  <c r="J698" i="11"/>
  <c r="P698" i="11"/>
  <c r="I698" i="11" s="1"/>
  <c r="O576" i="11"/>
  <c r="Y575" i="11"/>
  <c r="K575" i="11" s="1"/>
  <c r="X575" i="11"/>
  <c r="O452" i="11"/>
  <c r="Y451" i="11"/>
  <c r="K451" i="11" s="1"/>
  <c r="X451" i="11"/>
  <c r="O82" i="11"/>
  <c r="P82" i="11" s="1"/>
  <c r="Y81" i="11"/>
  <c r="X81" i="11"/>
  <c r="O946" i="29"/>
  <c r="J77" i="11"/>
  <c r="I77" i="11"/>
  <c r="K77" i="11"/>
  <c r="O946" i="30"/>
  <c r="X945" i="30"/>
  <c r="P945" i="30"/>
  <c r="I945" i="30" s="1"/>
  <c r="Y945" i="30"/>
  <c r="K945" i="30" s="1"/>
  <c r="O822" i="30"/>
  <c r="Y821" i="30"/>
  <c r="K821" i="30" s="1"/>
  <c r="X821" i="30"/>
  <c r="P821" i="30"/>
  <c r="I821" i="30" s="1"/>
  <c r="Y697" i="30"/>
  <c r="K697" i="30" s="1"/>
  <c r="O698" i="30"/>
  <c r="X697" i="30"/>
  <c r="P697" i="30"/>
  <c r="I697" i="30" s="1"/>
  <c r="X573" i="30"/>
  <c r="O574" i="30"/>
  <c r="Y573" i="30"/>
  <c r="K573" i="30" s="1"/>
  <c r="P573" i="30"/>
  <c r="I573" i="30" s="1"/>
  <c r="Y449" i="30"/>
  <c r="K449" i="30" s="1"/>
  <c r="X449" i="30"/>
  <c r="O450" i="30"/>
  <c r="P449" i="30"/>
  <c r="I449" i="30" s="1"/>
  <c r="Y325" i="30"/>
  <c r="K325" i="30" s="1"/>
  <c r="O326" i="30"/>
  <c r="X325" i="30"/>
  <c r="P325" i="30"/>
  <c r="I325" i="30" s="1"/>
  <c r="Y201" i="30"/>
  <c r="K201" i="30" s="1"/>
  <c r="O202" i="30"/>
  <c r="X201" i="30"/>
  <c r="P201" i="30"/>
  <c r="I201" i="30" s="1"/>
  <c r="O822" i="29"/>
  <c r="O698" i="29"/>
  <c r="O574" i="29"/>
  <c r="O450" i="29"/>
  <c r="O326" i="29"/>
  <c r="O947" i="34"/>
  <c r="X946" i="34"/>
  <c r="Y946" i="34"/>
  <c r="K946" i="34" s="1"/>
  <c r="P946" i="34"/>
  <c r="I946" i="34" s="1"/>
  <c r="O822" i="34"/>
  <c r="X821" i="34"/>
  <c r="P821" i="34"/>
  <c r="I821" i="34" s="1"/>
  <c r="Y821" i="34"/>
  <c r="K821" i="34" s="1"/>
  <c r="O698" i="34"/>
  <c r="X697" i="34"/>
  <c r="Y697" i="34"/>
  <c r="K697" i="34" s="1"/>
  <c r="P697" i="34"/>
  <c r="I697" i="34" s="1"/>
  <c r="Y576" i="34"/>
  <c r="K576" i="34" s="1"/>
  <c r="X576" i="34"/>
  <c r="O577" i="34"/>
  <c r="P576" i="34"/>
  <c r="I576" i="34" s="1"/>
  <c r="Y450" i="34"/>
  <c r="K450" i="34" s="1"/>
  <c r="X450" i="34"/>
  <c r="O451" i="34"/>
  <c r="P450" i="34"/>
  <c r="I450" i="34" s="1"/>
  <c r="O327" i="34"/>
  <c r="X326" i="34"/>
  <c r="Y326" i="34"/>
  <c r="K326" i="34" s="1"/>
  <c r="P326" i="34"/>
  <c r="I326" i="34" s="1"/>
  <c r="Y204" i="34"/>
  <c r="K204" i="34" s="1"/>
  <c r="X204" i="34"/>
  <c r="O205" i="34"/>
  <c r="P204" i="34"/>
  <c r="I204" i="34" s="1"/>
  <c r="X80" i="34"/>
  <c r="P80" i="34"/>
  <c r="I80" i="34" s="1"/>
  <c r="Y945" i="31"/>
  <c r="K945" i="31" s="1"/>
  <c r="X945" i="31"/>
  <c r="O946" i="31"/>
  <c r="P945" i="31"/>
  <c r="I945" i="31" s="1"/>
  <c r="Y823" i="31"/>
  <c r="K823" i="31" s="1"/>
  <c r="X823" i="31"/>
  <c r="O824" i="31"/>
  <c r="P823" i="31"/>
  <c r="I823" i="31" s="1"/>
  <c r="O698" i="31"/>
  <c r="X697" i="31"/>
  <c r="Y697" i="31"/>
  <c r="K697" i="31" s="1"/>
  <c r="P697" i="31"/>
  <c r="I697" i="31" s="1"/>
  <c r="Y574" i="31"/>
  <c r="K574" i="31" s="1"/>
  <c r="P574" i="31"/>
  <c r="I574" i="31" s="1"/>
  <c r="X574" i="31"/>
  <c r="O575" i="31"/>
  <c r="O449" i="31"/>
  <c r="X448" i="31"/>
  <c r="Y448" i="31"/>
  <c r="K448" i="31" s="1"/>
  <c r="P448" i="31"/>
  <c r="I448" i="31" s="1"/>
  <c r="O326" i="31"/>
  <c r="P325" i="31"/>
  <c r="I325" i="31" s="1"/>
  <c r="X325" i="31"/>
  <c r="Y325" i="31"/>
  <c r="K325" i="31" s="1"/>
  <c r="O203" i="31"/>
  <c r="X202" i="31"/>
  <c r="P202" i="31"/>
  <c r="I202" i="31" s="1"/>
  <c r="Y202" i="31"/>
  <c r="K202" i="31" s="1"/>
  <c r="X85" i="31"/>
  <c r="Y85" i="31"/>
  <c r="K85" i="31" s="1"/>
  <c r="P85" i="31"/>
  <c r="I85" i="31" s="1"/>
  <c r="O86" i="31"/>
  <c r="K91" i="27"/>
  <c r="E91" i="27"/>
  <c r="J577" i="34" l="1"/>
  <c r="O81" i="34"/>
  <c r="K80" i="34"/>
  <c r="J80" i="34"/>
  <c r="J327" i="34"/>
  <c r="J822" i="34"/>
  <c r="J205" i="34"/>
  <c r="J451" i="34"/>
  <c r="J698" i="34"/>
  <c r="J947" i="34"/>
  <c r="J575" i="31"/>
  <c r="J203" i="31"/>
  <c r="J449" i="31"/>
  <c r="J698" i="31"/>
  <c r="J86" i="31"/>
  <c r="J824" i="31"/>
  <c r="J326" i="31"/>
  <c r="J946" i="31"/>
  <c r="J574" i="30"/>
  <c r="J202" i="30"/>
  <c r="J698" i="30"/>
  <c r="J946" i="30"/>
  <c r="J326" i="30"/>
  <c r="J822" i="30"/>
  <c r="J450" i="30"/>
  <c r="J76" i="30"/>
  <c r="O77" i="30"/>
  <c r="Y76" i="30"/>
  <c r="K76" i="30" s="1"/>
  <c r="X76" i="30"/>
  <c r="P76" i="30"/>
  <c r="I76" i="30" s="1"/>
  <c r="Y822" i="29"/>
  <c r="K822" i="29" s="1"/>
  <c r="X822" i="29"/>
  <c r="J822" i="29"/>
  <c r="P822" i="29"/>
  <c r="I822" i="29" s="1"/>
  <c r="O205" i="29"/>
  <c r="Y204" i="29"/>
  <c r="K204" i="29" s="1"/>
  <c r="X204" i="29"/>
  <c r="J204" i="29"/>
  <c r="P204" i="29"/>
  <c r="I204" i="29" s="1"/>
  <c r="Y326" i="29"/>
  <c r="K326" i="29" s="1"/>
  <c r="X326" i="29"/>
  <c r="J326" i="29"/>
  <c r="P326" i="29"/>
  <c r="I326" i="29" s="1"/>
  <c r="X946" i="29"/>
  <c r="Y946" i="29"/>
  <c r="J946" i="29"/>
  <c r="K946" i="29"/>
  <c r="P946" i="29"/>
  <c r="I946" i="29" s="1"/>
  <c r="Y450" i="29"/>
  <c r="K450" i="29" s="1"/>
  <c r="X450" i="29"/>
  <c r="J450" i="29"/>
  <c r="P450" i="29"/>
  <c r="I450" i="29" s="1"/>
  <c r="Y574" i="29"/>
  <c r="K574" i="29" s="1"/>
  <c r="X574" i="29"/>
  <c r="J574" i="29"/>
  <c r="P574" i="29"/>
  <c r="I574" i="29" s="1"/>
  <c r="Y698" i="29"/>
  <c r="K698" i="29" s="1"/>
  <c r="X698" i="29"/>
  <c r="J698" i="29"/>
  <c r="P698" i="29"/>
  <c r="I698" i="29" s="1"/>
  <c r="O80" i="29"/>
  <c r="Y79" i="29"/>
  <c r="K79" i="29" s="1"/>
  <c r="X79" i="29"/>
  <c r="J79" i="29"/>
  <c r="P79" i="29"/>
  <c r="I79" i="29" s="1"/>
  <c r="O452" i="24"/>
  <c r="Y451" i="24"/>
  <c r="K451" i="24" s="1"/>
  <c r="X451" i="24"/>
  <c r="J451" i="24"/>
  <c r="P451" i="24"/>
  <c r="I451" i="24" s="1"/>
  <c r="O328" i="24"/>
  <c r="Y327" i="24"/>
  <c r="K327" i="24" s="1"/>
  <c r="X327" i="24"/>
  <c r="J327" i="24"/>
  <c r="P327" i="24"/>
  <c r="I327" i="24" s="1"/>
  <c r="O576" i="24"/>
  <c r="X575" i="24"/>
  <c r="Y575" i="24"/>
  <c r="K575" i="24" s="1"/>
  <c r="J575" i="24"/>
  <c r="P575" i="24"/>
  <c r="I575" i="24" s="1"/>
  <c r="O824" i="24"/>
  <c r="X823" i="24"/>
  <c r="Y823" i="24"/>
  <c r="K823" i="24" s="1"/>
  <c r="J823" i="24"/>
  <c r="P823" i="24"/>
  <c r="I823" i="24" s="1"/>
  <c r="O204" i="24"/>
  <c r="Y203" i="24"/>
  <c r="K203" i="24" s="1"/>
  <c r="X203" i="24"/>
  <c r="J203" i="24"/>
  <c r="P203" i="24"/>
  <c r="I203" i="24" s="1"/>
  <c r="O948" i="24"/>
  <c r="Y947" i="24"/>
  <c r="K947" i="24" s="1"/>
  <c r="X947" i="24"/>
  <c r="J947" i="24"/>
  <c r="P947" i="24"/>
  <c r="I947" i="24" s="1"/>
  <c r="O81" i="24"/>
  <c r="Y80" i="24"/>
  <c r="K80" i="24" s="1"/>
  <c r="X80" i="24"/>
  <c r="J80" i="24"/>
  <c r="P80" i="24"/>
  <c r="I80" i="24" s="1"/>
  <c r="O700" i="24"/>
  <c r="X699" i="24"/>
  <c r="Y699" i="24"/>
  <c r="K699" i="24" s="1"/>
  <c r="J699" i="24"/>
  <c r="P699" i="24"/>
  <c r="I699" i="24" s="1"/>
  <c r="O948" i="11"/>
  <c r="Y947" i="11"/>
  <c r="K947" i="11" s="1"/>
  <c r="X947" i="11"/>
  <c r="J947" i="11"/>
  <c r="P947" i="11"/>
  <c r="I947" i="11" s="1"/>
  <c r="O824" i="11"/>
  <c r="J823" i="11"/>
  <c r="Y823" i="11"/>
  <c r="K823" i="11" s="1"/>
  <c r="X823" i="11"/>
  <c r="P823" i="11"/>
  <c r="I823" i="11" s="1"/>
  <c r="O700" i="11"/>
  <c r="J699" i="11"/>
  <c r="Y699" i="11"/>
  <c r="K699" i="11" s="1"/>
  <c r="X699" i="11"/>
  <c r="P699" i="11"/>
  <c r="I699" i="11" s="1"/>
  <c r="O577" i="11"/>
  <c r="Y576" i="11"/>
  <c r="K576" i="11" s="1"/>
  <c r="X576" i="11"/>
  <c r="O453" i="11"/>
  <c r="Y452" i="11"/>
  <c r="K452" i="11" s="1"/>
  <c r="X452" i="11"/>
  <c r="O83" i="11"/>
  <c r="P83" i="11" s="1"/>
  <c r="Y82" i="11"/>
  <c r="X82" i="11"/>
  <c r="O947" i="29"/>
  <c r="J78" i="11"/>
  <c r="I78" i="11"/>
  <c r="K78" i="11"/>
  <c r="O947" i="30"/>
  <c r="P946" i="30"/>
  <c r="I946" i="30" s="1"/>
  <c r="X946" i="30"/>
  <c r="Y946" i="30"/>
  <c r="K946" i="30" s="1"/>
  <c r="Y822" i="30"/>
  <c r="K822" i="30" s="1"/>
  <c r="X822" i="30"/>
  <c r="P822" i="30"/>
  <c r="I822" i="30" s="1"/>
  <c r="O823" i="30"/>
  <c r="Y698" i="30"/>
  <c r="K698" i="30" s="1"/>
  <c r="X698" i="30"/>
  <c r="P698" i="30"/>
  <c r="I698" i="30" s="1"/>
  <c r="O699" i="30"/>
  <c r="Y574" i="30"/>
  <c r="K574" i="30" s="1"/>
  <c r="O575" i="30"/>
  <c r="P574" i="30"/>
  <c r="I574" i="30" s="1"/>
  <c r="X574" i="30"/>
  <c r="Y450" i="30"/>
  <c r="K450" i="30" s="1"/>
  <c r="X450" i="30"/>
  <c r="O451" i="30"/>
  <c r="P450" i="30"/>
  <c r="I450" i="30" s="1"/>
  <c r="Y326" i="30"/>
  <c r="K326" i="30" s="1"/>
  <c r="P326" i="30"/>
  <c r="I326" i="30" s="1"/>
  <c r="X326" i="30"/>
  <c r="O327" i="30"/>
  <c r="O203" i="30"/>
  <c r="Y202" i="30"/>
  <c r="K202" i="30" s="1"/>
  <c r="X202" i="30"/>
  <c r="P202" i="30"/>
  <c r="I202" i="30" s="1"/>
  <c r="O823" i="29"/>
  <c r="O699" i="29"/>
  <c r="O575" i="29"/>
  <c r="O451" i="29"/>
  <c r="O327" i="29"/>
  <c r="O948" i="34"/>
  <c r="X947" i="34"/>
  <c r="P947" i="34"/>
  <c r="I947" i="34" s="1"/>
  <c r="Y947" i="34"/>
  <c r="K947" i="34" s="1"/>
  <c r="O823" i="34"/>
  <c r="X822" i="34"/>
  <c r="P822" i="34"/>
  <c r="I822" i="34" s="1"/>
  <c r="Y822" i="34"/>
  <c r="K822" i="34" s="1"/>
  <c r="O699" i="34"/>
  <c r="X698" i="34"/>
  <c r="Y698" i="34"/>
  <c r="K698" i="34" s="1"/>
  <c r="P698" i="34"/>
  <c r="I698" i="34" s="1"/>
  <c r="O578" i="34"/>
  <c r="X577" i="34"/>
  <c r="Y577" i="34"/>
  <c r="K577" i="34" s="1"/>
  <c r="P577" i="34"/>
  <c r="I577" i="34" s="1"/>
  <c r="O452" i="34"/>
  <c r="X451" i="34"/>
  <c r="Y451" i="34"/>
  <c r="K451" i="34" s="1"/>
  <c r="P451" i="34"/>
  <c r="I451" i="34" s="1"/>
  <c r="O328" i="34"/>
  <c r="X327" i="34"/>
  <c r="P327" i="34"/>
  <c r="I327" i="34" s="1"/>
  <c r="Y327" i="34"/>
  <c r="K327" i="34" s="1"/>
  <c r="O206" i="34"/>
  <c r="X205" i="34"/>
  <c r="Y205" i="34"/>
  <c r="K205" i="34" s="1"/>
  <c r="P205" i="34"/>
  <c r="I205" i="34" s="1"/>
  <c r="Y81" i="34"/>
  <c r="X81" i="34"/>
  <c r="P81" i="34"/>
  <c r="I81" i="34" s="1"/>
  <c r="O947" i="31"/>
  <c r="X946" i="31"/>
  <c r="Y946" i="31"/>
  <c r="K946" i="31" s="1"/>
  <c r="P946" i="31"/>
  <c r="I946" i="31" s="1"/>
  <c r="O825" i="31"/>
  <c r="X824" i="31"/>
  <c r="Y824" i="31"/>
  <c r="K824" i="31" s="1"/>
  <c r="P824" i="31"/>
  <c r="I824" i="31" s="1"/>
  <c r="O699" i="31"/>
  <c r="X698" i="31"/>
  <c r="P698" i="31"/>
  <c r="I698" i="31" s="1"/>
  <c r="Y698" i="31"/>
  <c r="K698" i="31" s="1"/>
  <c r="Y575" i="31"/>
  <c r="K575" i="31" s="1"/>
  <c r="O576" i="31"/>
  <c r="X575" i="31"/>
  <c r="P575" i="31"/>
  <c r="I575" i="31" s="1"/>
  <c r="O450" i="31"/>
  <c r="X449" i="31"/>
  <c r="P449" i="31"/>
  <c r="I449" i="31" s="1"/>
  <c r="Y449" i="31"/>
  <c r="K449" i="31" s="1"/>
  <c r="O327" i="31"/>
  <c r="X326" i="31"/>
  <c r="P326" i="31"/>
  <c r="I326" i="31" s="1"/>
  <c r="Y326" i="31"/>
  <c r="K326" i="31" s="1"/>
  <c r="X203" i="31"/>
  <c r="P203" i="31"/>
  <c r="I203" i="31" s="1"/>
  <c r="O204" i="31"/>
  <c r="Y203" i="31"/>
  <c r="K203" i="31" s="1"/>
  <c r="Y86" i="31"/>
  <c r="K86" i="31" s="1"/>
  <c r="O87" i="31"/>
  <c r="P86" i="31"/>
  <c r="I86" i="31" s="1"/>
  <c r="X86" i="31"/>
  <c r="E92" i="27"/>
  <c r="K92" i="27"/>
  <c r="J206" i="34" l="1"/>
  <c r="J452" i="34"/>
  <c r="J699" i="34"/>
  <c r="J948" i="34"/>
  <c r="O82" i="34"/>
  <c r="K81" i="34"/>
  <c r="J81" i="34"/>
  <c r="J328" i="34"/>
  <c r="J578" i="34"/>
  <c r="J823" i="34"/>
  <c r="J825" i="31"/>
  <c r="J450" i="31"/>
  <c r="J699" i="31"/>
  <c r="J947" i="31"/>
  <c r="J327" i="31"/>
  <c r="J204" i="31"/>
  <c r="J87" i="31"/>
  <c r="J576" i="31"/>
  <c r="J451" i="30"/>
  <c r="J699" i="30"/>
  <c r="J947" i="30"/>
  <c r="J327" i="30"/>
  <c r="J823" i="30"/>
  <c r="J203" i="30"/>
  <c r="J575" i="30"/>
  <c r="J77" i="30"/>
  <c r="Y77" i="30"/>
  <c r="K77" i="30" s="1"/>
  <c r="P77" i="30"/>
  <c r="I77" i="30" s="1"/>
  <c r="X77" i="30"/>
  <c r="O78" i="30"/>
  <c r="Y699" i="29"/>
  <c r="K699" i="29" s="1"/>
  <c r="X699" i="29"/>
  <c r="J699" i="29"/>
  <c r="P699" i="29"/>
  <c r="I699" i="29" s="1"/>
  <c r="O206" i="29"/>
  <c r="Y205" i="29"/>
  <c r="K205" i="29" s="1"/>
  <c r="X205" i="29"/>
  <c r="J205" i="29"/>
  <c r="P205" i="29"/>
  <c r="I205" i="29" s="1"/>
  <c r="O81" i="29"/>
  <c r="Y80" i="29"/>
  <c r="X80" i="29"/>
  <c r="K80" i="29"/>
  <c r="J80" i="29"/>
  <c r="P80" i="29"/>
  <c r="I80" i="29" s="1"/>
  <c r="Y327" i="29"/>
  <c r="K327" i="29" s="1"/>
  <c r="X327" i="29"/>
  <c r="J327" i="29"/>
  <c r="P327" i="29"/>
  <c r="I327" i="29" s="1"/>
  <c r="Y947" i="29"/>
  <c r="K947" i="29" s="1"/>
  <c r="X947" i="29"/>
  <c r="J947" i="29"/>
  <c r="P947" i="29"/>
  <c r="I947" i="29" s="1"/>
  <c r="Y823" i="29"/>
  <c r="K823" i="29" s="1"/>
  <c r="X823" i="29"/>
  <c r="J823" i="29"/>
  <c r="P823" i="29"/>
  <c r="I823" i="29" s="1"/>
  <c r="Y451" i="29"/>
  <c r="K451" i="29" s="1"/>
  <c r="X451" i="29"/>
  <c r="J451" i="29"/>
  <c r="P451" i="29"/>
  <c r="I451" i="29" s="1"/>
  <c r="Y575" i="29"/>
  <c r="X575" i="29"/>
  <c r="K575" i="29"/>
  <c r="J575" i="29"/>
  <c r="P575" i="29"/>
  <c r="I575" i="29" s="1"/>
  <c r="O949" i="24"/>
  <c r="Y948" i="24"/>
  <c r="K948" i="24" s="1"/>
  <c r="X948" i="24"/>
  <c r="J948" i="24"/>
  <c r="P948" i="24"/>
  <c r="I948" i="24" s="1"/>
  <c r="O329" i="24"/>
  <c r="Y328" i="24"/>
  <c r="K328" i="24" s="1"/>
  <c r="X328" i="24"/>
  <c r="J328" i="24"/>
  <c r="P328" i="24"/>
  <c r="I328" i="24" s="1"/>
  <c r="O577" i="24"/>
  <c r="Y576" i="24"/>
  <c r="K576" i="24" s="1"/>
  <c r="X576" i="24"/>
  <c r="J576" i="24"/>
  <c r="P576" i="24"/>
  <c r="I576" i="24" s="1"/>
  <c r="O82" i="24"/>
  <c r="X81" i="24"/>
  <c r="Y81" i="24"/>
  <c r="K81" i="24" s="1"/>
  <c r="J81" i="24"/>
  <c r="P81" i="24"/>
  <c r="I81" i="24" s="1"/>
  <c r="O825" i="24"/>
  <c r="Y824" i="24"/>
  <c r="K824" i="24" s="1"/>
  <c r="X824" i="24"/>
  <c r="J824" i="24"/>
  <c r="P824" i="24"/>
  <c r="I824" i="24" s="1"/>
  <c r="O701" i="24"/>
  <c r="Y700" i="24"/>
  <c r="K700" i="24" s="1"/>
  <c r="X700" i="24"/>
  <c r="J700" i="24"/>
  <c r="P700" i="24"/>
  <c r="I700" i="24" s="1"/>
  <c r="O205" i="24"/>
  <c r="Y204" i="24"/>
  <c r="K204" i="24" s="1"/>
  <c r="X204" i="24"/>
  <c r="J204" i="24"/>
  <c r="P204" i="24"/>
  <c r="I204" i="24" s="1"/>
  <c r="O453" i="24"/>
  <c r="Y452" i="24"/>
  <c r="K452" i="24" s="1"/>
  <c r="X452" i="24"/>
  <c r="J452" i="24"/>
  <c r="P452" i="24"/>
  <c r="I452" i="24" s="1"/>
  <c r="O949" i="11"/>
  <c r="Y948" i="11"/>
  <c r="K948" i="11" s="1"/>
  <c r="J948" i="11"/>
  <c r="X948" i="11"/>
  <c r="P948" i="11"/>
  <c r="I948" i="11" s="1"/>
  <c r="O825" i="11"/>
  <c r="J824" i="11"/>
  <c r="Y824" i="11"/>
  <c r="K824" i="11" s="1"/>
  <c r="X824" i="11"/>
  <c r="P824" i="11"/>
  <c r="I824" i="11" s="1"/>
  <c r="O701" i="11"/>
  <c r="J700" i="11"/>
  <c r="Y700" i="11"/>
  <c r="K700" i="11" s="1"/>
  <c r="X700" i="11"/>
  <c r="P700" i="11"/>
  <c r="I700" i="11" s="1"/>
  <c r="O578" i="11"/>
  <c r="X577" i="11"/>
  <c r="Y577" i="11"/>
  <c r="K577" i="11" s="1"/>
  <c r="O454" i="11"/>
  <c r="X453" i="11"/>
  <c r="Y453" i="11"/>
  <c r="K453" i="11" s="1"/>
  <c r="O84" i="11"/>
  <c r="P84" i="11" s="1"/>
  <c r="Y83" i="11"/>
  <c r="X83" i="11"/>
  <c r="O948" i="29"/>
  <c r="J79" i="11"/>
  <c r="I79" i="11"/>
  <c r="K79" i="11"/>
  <c r="O948" i="30"/>
  <c r="X947" i="30"/>
  <c r="P947" i="30"/>
  <c r="I947" i="30" s="1"/>
  <c r="Y947" i="30"/>
  <c r="K947" i="30" s="1"/>
  <c r="Y823" i="30"/>
  <c r="K823" i="30" s="1"/>
  <c r="O824" i="30"/>
  <c r="X823" i="30"/>
  <c r="P823" i="30"/>
  <c r="I823" i="30" s="1"/>
  <c r="Y699" i="30"/>
  <c r="K699" i="30" s="1"/>
  <c r="O700" i="30"/>
  <c r="X699" i="30"/>
  <c r="P699" i="30"/>
  <c r="I699" i="30" s="1"/>
  <c r="Y575" i="30"/>
  <c r="K575" i="30" s="1"/>
  <c r="O576" i="30"/>
  <c r="X575" i="30"/>
  <c r="P575" i="30"/>
  <c r="I575" i="30" s="1"/>
  <c r="O452" i="30"/>
  <c r="P451" i="30"/>
  <c r="I451" i="30" s="1"/>
  <c r="X451" i="30"/>
  <c r="Y451" i="30"/>
  <c r="K451" i="30" s="1"/>
  <c r="O328" i="30"/>
  <c r="P327" i="30"/>
  <c r="I327" i="30" s="1"/>
  <c r="X327" i="30"/>
  <c r="Y327" i="30"/>
  <c r="K327" i="30" s="1"/>
  <c r="Y203" i="30"/>
  <c r="K203" i="30" s="1"/>
  <c r="O204" i="30"/>
  <c r="X203" i="30"/>
  <c r="P203" i="30"/>
  <c r="I203" i="30" s="1"/>
  <c r="O824" i="29"/>
  <c r="O700" i="29"/>
  <c r="O576" i="29"/>
  <c r="O452" i="29"/>
  <c r="O328" i="29"/>
  <c r="O949" i="34"/>
  <c r="X948" i="34"/>
  <c r="P948" i="34"/>
  <c r="I948" i="34" s="1"/>
  <c r="Y948" i="34"/>
  <c r="K948" i="34" s="1"/>
  <c r="O824" i="34"/>
  <c r="X823" i="34"/>
  <c r="Y823" i="34"/>
  <c r="K823" i="34" s="1"/>
  <c r="P823" i="34"/>
  <c r="I823" i="34" s="1"/>
  <c r="O700" i="34"/>
  <c r="X699" i="34"/>
  <c r="P699" i="34"/>
  <c r="I699" i="34" s="1"/>
  <c r="Y699" i="34"/>
  <c r="K699" i="34" s="1"/>
  <c r="Y578" i="34"/>
  <c r="K578" i="34" s="1"/>
  <c r="O579" i="34"/>
  <c r="X578" i="34"/>
  <c r="P578" i="34"/>
  <c r="I578" i="34" s="1"/>
  <c r="O453" i="34"/>
  <c r="X452" i="34"/>
  <c r="P452" i="34"/>
  <c r="I452" i="34" s="1"/>
  <c r="Y452" i="34"/>
  <c r="K452" i="34" s="1"/>
  <c r="O329" i="34"/>
  <c r="X328" i="34"/>
  <c r="P328" i="34"/>
  <c r="I328" i="34" s="1"/>
  <c r="Y328" i="34"/>
  <c r="K328" i="34" s="1"/>
  <c r="Y206" i="34"/>
  <c r="K206" i="34" s="1"/>
  <c r="X206" i="34"/>
  <c r="O207" i="34"/>
  <c r="P206" i="34"/>
  <c r="I206" i="34" s="1"/>
  <c r="X82" i="34"/>
  <c r="Y82" i="34"/>
  <c r="P82" i="34"/>
  <c r="I82" i="34" s="1"/>
  <c r="O948" i="31"/>
  <c r="X947" i="31"/>
  <c r="P947" i="31"/>
  <c r="I947" i="31" s="1"/>
  <c r="Y947" i="31"/>
  <c r="K947" i="31" s="1"/>
  <c r="O826" i="31"/>
  <c r="X825" i="31"/>
  <c r="Y825" i="31"/>
  <c r="K825" i="31" s="1"/>
  <c r="P825" i="31"/>
  <c r="I825" i="31" s="1"/>
  <c r="O700" i="31"/>
  <c r="X699" i="31"/>
  <c r="P699" i="31"/>
  <c r="I699" i="31" s="1"/>
  <c r="Y699" i="31"/>
  <c r="K699" i="31" s="1"/>
  <c r="O577" i="31"/>
  <c r="X576" i="31"/>
  <c r="Y576" i="31"/>
  <c r="K576" i="31" s="1"/>
  <c r="P576" i="31"/>
  <c r="I576" i="31" s="1"/>
  <c r="O451" i="31"/>
  <c r="X450" i="31"/>
  <c r="Y450" i="31"/>
  <c r="K450" i="31" s="1"/>
  <c r="P450" i="31"/>
  <c r="I450" i="31" s="1"/>
  <c r="O328" i="31"/>
  <c r="X327" i="31"/>
  <c r="Y327" i="31"/>
  <c r="K327" i="31" s="1"/>
  <c r="P327" i="31"/>
  <c r="I327" i="31" s="1"/>
  <c r="O205" i="31"/>
  <c r="X204" i="31"/>
  <c r="Y204" i="31"/>
  <c r="K204" i="31" s="1"/>
  <c r="P204" i="31"/>
  <c r="I204" i="31" s="1"/>
  <c r="X87" i="31"/>
  <c r="P87" i="31"/>
  <c r="I87" i="31" s="1"/>
  <c r="Y87" i="31"/>
  <c r="K87" i="31" s="1"/>
  <c r="O88" i="31"/>
  <c r="K93" i="27"/>
  <c r="E93" i="27"/>
  <c r="J453" i="34" l="1"/>
  <c r="J700" i="34"/>
  <c r="J949" i="34"/>
  <c r="J579" i="34"/>
  <c r="J329" i="34"/>
  <c r="J824" i="34"/>
  <c r="J207" i="34"/>
  <c r="O83" i="34"/>
  <c r="Y83" i="34" s="1"/>
  <c r="K82" i="34"/>
  <c r="J82" i="34"/>
  <c r="J205" i="31"/>
  <c r="J451" i="31"/>
  <c r="J700" i="31"/>
  <c r="J948" i="31"/>
  <c r="J88" i="31"/>
  <c r="J328" i="31"/>
  <c r="J577" i="31"/>
  <c r="J826" i="31"/>
  <c r="J204" i="30"/>
  <c r="J700" i="30"/>
  <c r="J948" i="30"/>
  <c r="J78" i="30"/>
  <c r="X78" i="30"/>
  <c r="O79" i="30"/>
  <c r="P78" i="30"/>
  <c r="I78" i="30" s="1"/>
  <c r="Y78" i="30"/>
  <c r="K78" i="30" s="1"/>
  <c r="J328" i="30"/>
  <c r="J452" i="30"/>
  <c r="J576" i="30"/>
  <c r="J824" i="30"/>
  <c r="Y576" i="29"/>
  <c r="K576" i="29" s="1"/>
  <c r="X576" i="29"/>
  <c r="J576" i="29"/>
  <c r="P576" i="29"/>
  <c r="I576" i="29" s="1"/>
  <c r="X700" i="29"/>
  <c r="Y700" i="29"/>
  <c r="K700" i="29"/>
  <c r="J700" i="29"/>
  <c r="P700" i="29"/>
  <c r="I700" i="29" s="1"/>
  <c r="O207" i="29"/>
  <c r="Y206" i="29"/>
  <c r="K206" i="29" s="1"/>
  <c r="X206" i="29"/>
  <c r="J206" i="29"/>
  <c r="P206" i="29"/>
  <c r="I206" i="29" s="1"/>
  <c r="X824" i="29"/>
  <c r="Y824" i="29"/>
  <c r="K824" i="29" s="1"/>
  <c r="J824" i="29"/>
  <c r="P824" i="29"/>
  <c r="I824" i="29" s="1"/>
  <c r="O82" i="29"/>
  <c r="Y81" i="29"/>
  <c r="K81" i="29" s="1"/>
  <c r="X81" i="29"/>
  <c r="J81" i="29"/>
  <c r="P81" i="29"/>
  <c r="I81" i="29" s="1"/>
  <c r="Y328" i="29"/>
  <c r="K328" i="29" s="1"/>
  <c r="X328" i="29"/>
  <c r="J328" i="29"/>
  <c r="P328" i="29"/>
  <c r="I328" i="29" s="1"/>
  <c r="Y948" i="29"/>
  <c r="K948" i="29" s="1"/>
  <c r="X948" i="29"/>
  <c r="J948" i="29"/>
  <c r="P948" i="29"/>
  <c r="I948" i="29" s="1"/>
  <c r="Y452" i="29"/>
  <c r="X452" i="29"/>
  <c r="K452" i="29"/>
  <c r="J452" i="29"/>
  <c r="P452" i="29"/>
  <c r="I452" i="29" s="1"/>
  <c r="O702" i="24"/>
  <c r="Y701" i="24"/>
  <c r="K701" i="24" s="1"/>
  <c r="X701" i="24"/>
  <c r="P701" i="24"/>
  <c r="I701" i="24" s="1"/>
  <c r="J701" i="24"/>
  <c r="O330" i="24"/>
  <c r="X329" i="24"/>
  <c r="Y329" i="24"/>
  <c r="K329" i="24"/>
  <c r="J329" i="24"/>
  <c r="P329" i="24"/>
  <c r="I329" i="24" s="1"/>
  <c r="O206" i="24"/>
  <c r="X205" i="24"/>
  <c r="Y205" i="24"/>
  <c r="K205" i="24" s="1"/>
  <c r="P205" i="24"/>
  <c r="I205" i="24" s="1"/>
  <c r="J205" i="24"/>
  <c r="O578" i="24"/>
  <c r="Y577" i="24"/>
  <c r="K577" i="24" s="1"/>
  <c r="X577" i="24"/>
  <c r="J577" i="24"/>
  <c r="P577" i="24"/>
  <c r="I577" i="24" s="1"/>
  <c r="O454" i="24"/>
  <c r="X453" i="24"/>
  <c r="Y453" i="24"/>
  <c r="K453" i="24" s="1"/>
  <c r="J453" i="24"/>
  <c r="P453" i="24"/>
  <c r="I453" i="24" s="1"/>
  <c r="O83" i="24"/>
  <c r="Y82" i="24"/>
  <c r="K82" i="24" s="1"/>
  <c r="X82" i="24"/>
  <c r="J82" i="24"/>
  <c r="P82" i="24"/>
  <c r="I82" i="24" s="1"/>
  <c r="O826" i="24"/>
  <c r="Y825" i="24"/>
  <c r="X825" i="24"/>
  <c r="K825" i="24"/>
  <c r="J825" i="24"/>
  <c r="P825" i="24"/>
  <c r="I825" i="24" s="1"/>
  <c r="O950" i="24"/>
  <c r="Y949" i="24"/>
  <c r="K949" i="24" s="1"/>
  <c r="X949" i="24"/>
  <c r="J949" i="24"/>
  <c r="P949" i="24"/>
  <c r="I949" i="24" s="1"/>
  <c r="O950" i="11"/>
  <c r="J949" i="11"/>
  <c r="Y949" i="11"/>
  <c r="K949" i="11" s="1"/>
  <c r="X949" i="11"/>
  <c r="P949" i="11"/>
  <c r="I949" i="11" s="1"/>
  <c r="O826" i="11"/>
  <c r="Y825" i="11"/>
  <c r="K825" i="11" s="1"/>
  <c r="X825" i="11"/>
  <c r="J825" i="11"/>
  <c r="P825" i="11"/>
  <c r="I825" i="11" s="1"/>
  <c r="O702" i="11"/>
  <c r="Y701" i="11"/>
  <c r="K701" i="11" s="1"/>
  <c r="X701" i="11"/>
  <c r="J701" i="11"/>
  <c r="P701" i="11"/>
  <c r="I701" i="11" s="1"/>
  <c r="O579" i="11"/>
  <c r="Y578" i="11"/>
  <c r="K578" i="11" s="1"/>
  <c r="X578" i="11"/>
  <c r="O455" i="11"/>
  <c r="Y454" i="11"/>
  <c r="K454" i="11" s="1"/>
  <c r="X454" i="11"/>
  <c r="O85" i="11"/>
  <c r="P85" i="11" s="1"/>
  <c r="Y84" i="11"/>
  <c r="X84" i="11"/>
  <c r="O949" i="29"/>
  <c r="J80" i="11"/>
  <c r="I80" i="11"/>
  <c r="K80" i="11"/>
  <c r="Y948" i="30"/>
  <c r="K948" i="30" s="1"/>
  <c r="O949" i="30"/>
  <c r="X948" i="30"/>
  <c r="P948" i="30"/>
  <c r="I948" i="30" s="1"/>
  <c r="O825" i="30"/>
  <c r="X824" i="30"/>
  <c r="Y824" i="30"/>
  <c r="K824" i="30" s="1"/>
  <c r="P824" i="30"/>
  <c r="I824" i="30" s="1"/>
  <c r="O701" i="30"/>
  <c r="X700" i="30"/>
  <c r="Y700" i="30"/>
  <c r="K700" i="30" s="1"/>
  <c r="P700" i="30"/>
  <c r="I700" i="30" s="1"/>
  <c r="O577" i="30"/>
  <c r="Y576" i="30"/>
  <c r="K576" i="30" s="1"/>
  <c r="X576" i="30"/>
  <c r="P576" i="30"/>
  <c r="I576" i="30" s="1"/>
  <c r="X452" i="30"/>
  <c r="Y452" i="30"/>
  <c r="K452" i="30" s="1"/>
  <c r="P452" i="30"/>
  <c r="I452" i="30" s="1"/>
  <c r="O453" i="30"/>
  <c r="X328" i="30"/>
  <c r="Y328" i="30"/>
  <c r="K328" i="30" s="1"/>
  <c r="P328" i="30"/>
  <c r="I328" i="30" s="1"/>
  <c r="O329" i="30"/>
  <c r="X204" i="30"/>
  <c r="Y204" i="30"/>
  <c r="K204" i="30" s="1"/>
  <c r="P204" i="30"/>
  <c r="I204" i="30" s="1"/>
  <c r="O205" i="30"/>
  <c r="O825" i="29"/>
  <c r="O701" i="29"/>
  <c r="O577" i="29"/>
  <c r="O453" i="29"/>
  <c r="O329" i="29"/>
  <c r="Y949" i="34"/>
  <c r="K949" i="34" s="1"/>
  <c r="X949" i="34"/>
  <c r="P949" i="34"/>
  <c r="I949" i="34" s="1"/>
  <c r="O950" i="34"/>
  <c r="Y824" i="34"/>
  <c r="K824" i="34" s="1"/>
  <c r="X824" i="34"/>
  <c r="O825" i="34"/>
  <c r="P824" i="34"/>
  <c r="I824" i="34" s="1"/>
  <c r="Y700" i="34"/>
  <c r="K700" i="34" s="1"/>
  <c r="X700" i="34"/>
  <c r="O701" i="34"/>
  <c r="P700" i="34"/>
  <c r="I700" i="34" s="1"/>
  <c r="Y579" i="34"/>
  <c r="K579" i="34" s="1"/>
  <c r="X579" i="34"/>
  <c r="O580" i="34"/>
  <c r="P579" i="34"/>
  <c r="I579" i="34" s="1"/>
  <c r="O454" i="34"/>
  <c r="X453" i="34"/>
  <c r="P453" i="34"/>
  <c r="I453" i="34" s="1"/>
  <c r="Y453" i="34"/>
  <c r="K453" i="34" s="1"/>
  <c r="Y329" i="34"/>
  <c r="K329" i="34" s="1"/>
  <c r="P329" i="34"/>
  <c r="I329" i="34" s="1"/>
  <c r="X329" i="34"/>
  <c r="O330" i="34"/>
  <c r="Y207" i="34"/>
  <c r="K207" i="34" s="1"/>
  <c r="O208" i="34"/>
  <c r="X207" i="34"/>
  <c r="P207" i="34"/>
  <c r="I207" i="34" s="1"/>
  <c r="P83" i="34"/>
  <c r="I83" i="34" s="1"/>
  <c r="O949" i="31"/>
  <c r="X948" i="31"/>
  <c r="P948" i="31"/>
  <c r="I948" i="31" s="1"/>
  <c r="Y948" i="31"/>
  <c r="K948" i="31" s="1"/>
  <c r="O827" i="31"/>
  <c r="X826" i="31"/>
  <c r="P826" i="31"/>
  <c r="I826" i="31" s="1"/>
  <c r="Y826" i="31"/>
  <c r="K826" i="31" s="1"/>
  <c r="Y700" i="31"/>
  <c r="K700" i="31" s="1"/>
  <c r="X700" i="31"/>
  <c r="O701" i="31"/>
  <c r="P700" i="31"/>
  <c r="I700" i="31" s="1"/>
  <c r="Y577" i="31"/>
  <c r="K577" i="31" s="1"/>
  <c r="O578" i="31"/>
  <c r="X577" i="31"/>
  <c r="P577" i="31"/>
  <c r="I577" i="31" s="1"/>
  <c r="Y451" i="31"/>
  <c r="K451" i="31" s="1"/>
  <c r="X451" i="31"/>
  <c r="O452" i="31"/>
  <c r="P451" i="31"/>
  <c r="I451" i="31" s="1"/>
  <c r="Y328" i="31"/>
  <c r="K328" i="31" s="1"/>
  <c r="X328" i="31"/>
  <c r="O329" i="31"/>
  <c r="P328" i="31"/>
  <c r="I328" i="31" s="1"/>
  <c r="Y205" i="31"/>
  <c r="K205" i="31" s="1"/>
  <c r="X205" i="31"/>
  <c r="O206" i="31"/>
  <c r="P205" i="31"/>
  <c r="I205" i="31" s="1"/>
  <c r="Y88" i="31"/>
  <c r="K88" i="31" s="1"/>
  <c r="O89" i="31"/>
  <c r="P88" i="31"/>
  <c r="I88" i="31" s="1"/>
  <c r="X88" i="31"/>
  <c r="E94" i="27"/>
  <c r="K94" i="27"/>
  <c r="X83" i="34" l="1"/>
  <c r="J454" i="34"/>
  <c r="J330" i="34"/>
  <c r="J580" i="34"/>
  <c r="J825" i="34"/>
  <c r="O84" i="34"/>
  <c r="K83" i="34"/>
  <c r="J83" i="34"/>
  <c r="J950" i="34"/>
  <c r="J701" i="34"/>
  <c r="J208" i="34"/>
  <c r="J949" i="31"/>
  <c r="J329" i="31"/>
  <c r="J89" i="31"/>
  <c r="J578" i="31"/>
  <c r="J827" i="31"/>
  <c r="J206" i="31"/>
  <c r="J452" i="31"/>
  <c r="J701" i="31"/>
  <c r="J949" i="30"/>
  <c r="J701" i="30"/>
  <c r="J329" i="30"/>
  <c r="J577" i="30"/>
  <c r="J825" i="30"/>
  <c r="J205" i="30"/>
  <c r="J453" i="30"/>
  <c r="J79" i="30"/>
  <c r="X79" i="30"/>
  <c r="Y79" i="30"/>
  <c r="K79" i="30" s="1"/>
  <c r="P79" i="30"/>
  <c r="I79" i="30" s="1"/>
  <c r="O80" i="30"/>
  <c r="O83" i="29"/>
  <c r="Y82" i="29"/>
  <c r="K82" i="29" s="1"/>
  <c r="X82" i="29"/>
  <c r="J82" i="29"/>
  <c r="P82" i="29"/>
  <c r="I82" i="29" s="1"/>
  <c r="Y329" i="29"/>
  <c r="K329" i="29" s="1"/>
  <c r="X329" i="29"/>
  <c r="J329" i="29"/>
  <c r="P329" i="29"/>
  <c r="I329" i="29" s="1"/>
  <c r="Y949" i="29"/>
  <c r="X949" i="29"/>
  <c r="K949" i="29"/>
  <c r="J949" i="29"/>
  <c r="P949" i="29"/>
  <c r="I949" i="29" s="1"/>
  <c r="Y453" i="29"/>
  <c r="K453" i="29" s="1"/>
  <c r="X453" i="29"/>
  <c r="J453" i="29"/>
  <c r="P453" i="29"/>
  <c r="I453" i="29" s="1"/>
  <c r="Y577" i="29"/>
  <c r="X577" i="29"/>
  <c r="K577" i="29"/>
  <c r="J577" i="29"/>
  <c r="P577" i="29"/>
  <c r="I577" i="29" s="1"/>
  <c r="O208" i="29"/>
  <c r="Y207" i="29"/>
  <c r="K207" i="29" s="1"/>
  <c r="X207" i="29"/>
  <c r="J207" i="29"/>
  <c r="P207" i="29"/>
  <c r="I207" i="29" s="1"/>
  <c r="Y701" i="29"/>
  <c r="K701" i="29" s="1"/>
  <c r="X701" i="29"/>
  <c r="J701" i="29"/>
  <c r="P701" i="29"/>
  <c r="I701" i="29" s="1"/>
  <c r="Y825" i="29"/>
  <c r="K825" i="29" s="1"/>
  <c r="X825" i="29"/>
  <c r="J825" i="29"/>
  <c r="P825" i="29"/>
  <c r="I825" i="29" s="1"/>
  <c r="O84" i="24"/>
  <c r="Y83" i="24"/>
  <c r="K83" i="24" s="1"/>
  <c r="X83" i="24"/>
  <c r="J83" i="24"/>
  <c r="P83" i="24"/>
  <c r="I83" i="24" s="1"/>
  <c r="O331" i="24"/>
  <c r="Y330" i="24"/>
  <c r="K330" i="24" s="1"/>
  <c r="X330" i="24"/>
  <c r="J330" i="24"/>
  <c r="P330" i="24"/>
  <c r="I330" i="24" s="1"/>
  <c r="O827" i="24"/>
  <c r="Y826" i="24"/>
  <c r="K826" i="24" s="1"/>
  <c r="X826" i="24"/>
  <c r="P826" i="24"/>
  <c r="I826" i="24" s="1"/>
  <c r="J826" i="24"/>
  <c r="O207" i="24"/>
  <c r="Y206" i="24"/>
  <c r="K206" i="24" s="1"/>
  <c r="X206" i="24"/>
  <c r="J206" i="24"/>
  <c r="P206" i="24"/>
  <c r="I206" i="24" s="1"/>
  <c r="O579" i="24"/>
  <c r="Y578" i="24"/>
  <c r="K578" i="24" s="1"/>
  <c r="X578" i="24"/>
  <c r="J578" i="24"/>
  <c r="P578" i="24"/>
  <c r="I578" i="24" s="1"/>
  <c r="O951" i="24"/>
  <c r="X950" i="24"/>
  <c r="Y950" i="24"/>
  <c r="K950" i="24"/>
  <c r="J950" i="24"/>
  <c r="P950" i="24"/>
  <c r="I950" i="24" s="1"/>
  <c r="O455" i="24"/>
  <c r="Y454" i="24"/>
  <c r="X454" i="24"/>
  <c r="K454" i="24"/>
  <c r="J454" i="24"/>
  <c r="P454" i="24"/>
  <c r="I454" i="24" s="1"/>
  <c r="O703" i="24"/>
  <c r="Y702" i="24"/>
  <c r="K702" i="24" s="1"/>
  <c r="X702" i="24"/>
  <c r="J702" i="24"/>
  <c r="P702" i="24"/>
  <c r="I702" i="24" s="1"/>
  <c r="O951" i="11"/>
  <c r="Y950" i="11"/>
  <c r="K950" i="11" s="1"/>
  <c r="X950" i="11"/>
  <c r="J950" i="11"/>
  <c r="P950" i="11"/>
  <c r="I950" i="11" s="1"/>
  <c r="O827" i="11"/>
  <c r="Y826" i="11"/>
  <c r="K826" i="11" s="1"/>
  <c r="X826" i="11"/>
  <c r="J826" i="11"/>
  <c r="P826" i="11"/>
  <c r="I826" i="11" s="1"/>
  <c r="O703" i="11"/>
  <c r="Y702" i="11"/>
  <c r="K702" i="11" s="1"/>
  <c r="X702" i="11"/>
  <c r="J702" i="11"/>
  <c r="P702" i="11"/>
  <c r="I702" i="11" s="1"/>
  <c r="O580" i="11"/>
  <c r="Y579" i="11"/>
  <c r="K579" i="11" s="1"/>
  <c r="X579" i="11"/>
  <c r="O456" i="11"/>
  <c r="Y455" i="11"/>
  <c r="K455" i="11" s="1"/>
  <c r="X455" i="11"/>
  <c r="O86" i="11"/>
  <c r="P86" i="11" s="1"/>
  <c r="Y85" i="11"/>
  <c r="X85" i="11"/>
  <c r="O950" i="29"/>
  <c r="J81" i="11"/>
  <c r="I81" i="11"/>
  <c r="K81" i="11"/>
  <c r="O950" i="30"/>
  <c r="X949" i="30"/>
  <c r="Y949" i="30"/>
  <c r="K949" i="30" s="1"/>
  <c r="P949" i="30"/>
  <c r="I949" i="30" s="1"/>
  <c r="X825" i="30"/>
  <c r="P825" i="30"/>
  <c r="I825" i="30" s="1"/>
  <c r="O826" i="30"/>
  <c r="Y825" i="30"/>
  <c r="K825" i="30" s="1"/>
  <c r="Y701" i="30"/>
  <c r="K701" i="30" s="1"/>
  <c r="P701" i="30"/>
  <c r="I701" i="30" s="1"/>
  <c r="O702" i="30"/>
  <c r="X701" i="30"/>
  <c r="X577" i="30"/>
  <c r="Y577" i="30"/>
  <c r="K577" i="30" s="1"/>
  <c r="P577" i="30"/>
  <c r="I577" i="30" s="1"/>
  <c r="O578" i="30"/>
  <c r="O454" i="30"/>
  <c r="X453" i="30"/>
  <c r="P453" i="30"/>
  <c r="I453" i="30" s="1"/>
  <c r="Y453" i="30"/>
  <c r="K453" i="30" s="1"/>
  <c r="Y329" i="30"/>
  <c r="K329" i="30" s="1"/>
  <c r="P329" i="30"/>
  <c r="I329" i="30" s="1"/>
  <c r="O330" i="30"/>
  <c r="X329" i="30"/>
  <c r="Y205" i="30"/>
  <c r="K205" i="30" s="1"/>
  <c r="X205" i="30"/>
  <c r="P205" i="30"/>
  <c r="I205" i="30" s="1"/>
  <c r="O206" i="30"/>
  <c r="O826" i="29"/>
  <c r="O702" i="29"/>
  <c r="O578" i="29"/>
  <c r="O454" i="29"/>
  <c r="O330" i="29"/>
  <c r="O951" i="34"/>
  <c r="X950" i="34"/>
  <c r="Y950" i="34"/>
  <c r="K950" i="34" s="1"/>
  <c r="P950" i="34"/>
  <c r="I950" i="34" s="1"/>
  <c r="O826" i="34"/>
  <c r="X825" i="34"/>
  <c r="Y825" i="34"/>
  <c r="K825" i="34" s="1"/>
  <c r="P825" i="34"/>
  <c r="I825" i="34" s="1"/>
  <c r="O702" i="34"/>
  <c r="X701" i="34"/>
  <c r="Y701" i="34"/>
  <c r="K701" i="34" s="1"/>
  <c r="P701" i="34"/>
  <c r="I701" i="34" s="1"/>
  <c r="Y580" i="34"/>
  <c r="K580" i="34" s="1"/>
  <c r="O581" i="34"/>
  <c r="X580" i="34"/>
  <c r="P580" i="34"/>
  <c r="I580" i="34" s="1"/>
  <c r="Y454" i="34"/>
  <c r="K454" i="34" s="1"/>
  <c r="X454" i="34"/>
  <c r="O455" i="34"/>
  <c r="P454" i="34"/>
  <c r="I454" i="34" s="1"/>
  <c r="O331" i="34"/>
  <c r="X330" i="34"/>
  <c r="Y330" i="34"/>
  <c r="K330" i="34" s="1"/>
  <c r="P330" i="34"/>
  <c r="I330" i="34" s="1"/>
  <c r="Y208" i="34"/>
  <c r="K208" i="34" s="1"/>
  <c r="O209" i="34"/>
  <c r="X208" i="34"/>
  <c r="P208" i="34"/>
  <c r="I208" i="34" s="1"/>
  <c r="Y84" i="34"/>
  <c r="X84" i="34"/>
  <c r="P84" i="34"/>
  <c r="I84" i="34" s="1"/>
  <c r="Y949" i="31"/>
  <c r="K949" i="31" s="1"/>
  <c r="X949" i="31"/>
  <c r="O950" i="31"/>
  <c r="P949" i="31"/>
  <c r="I949" i="31" s="1"/>
  <c r="Y827" i="31"/>
  <c r="K827" i="31" s="1"/>
  <c r="X827" i="31"/>
  <c r="O828" i="31"/>
  <c r="P827" i="31"/>
  <c r="I827" i="31" s="1"/>
  <c r="O702" i="31"/>
  <c r="X701" i="31"/>
  <c r="Y701" i="31"/>
  <c r="K701" i="31" s="1"/>
  <c r="P701" i="31"/>
  <c r="I701" i="31" s="1"/>
  <c r="Y578" i="31"/>
  <c r="K578" i="31" s="1"/>
  <c r="O579" i="31"/>
  <c r="P578" i="31"/>
  <c r="I578" i="31" s="1"/>
  <c r="X578" i="31"/>
  <c r="O453" i="31"/>
  <c r="X452" i="31"/>
  <c r="Y452" i="31"/>
  <c r="K452" i="31" s="1"/>
  <c r="P452" i="31"/>
  <c r="I452" i="31" s="1"/>
  <c r="O330" i="31"/>
  <c r="X329" i="31"/>
  <c r="Y329" i="31"/>
  <c r="K329" i="31" s="1"/>
  <c r="P329" i="31"/>
  <c r="I329" i="31" s="1"/>
  <c r="O207" i="31"/>
  <c r="X206" i="31"/>
  <c r="Y206" i="31"/>
  <c r="K206" i="31" s="1"/>
  <c r="P206" i="31"/>
  <c r="I206" i="31" s="1"/>
  <c r="X89" i="31"/>
  <c r="Y89" i="31"/>
  <c r="K89" i="31" s="1"/>
  <c r="P89" i="31"/>
  <c r="I89" i="31" s="1"/>
  <c r="O90" i="31"/>
  <c r="E95" i="27"/>
  <c r="K95" i="27"/>
  <c r="J581" i="34" l="1"/>
  <c r="J331" i="34"/>
  <c r="J826" i="34"/>
  <c r="J455" i="34"/>
  <c r="J209" i="34"/>
  <c r="J702" i="34"/>
  <c r="J951" i="34"/>
  <c r="O85" i="34"/>
  <c r="Y85" i="34" s="1"/>
  <c r="K84" i="34"/>
  <c r="J84" i="34"/>
  <c r="J207" i="31"/>
  <c r="J453" i="31"/>
  <c r="J702" i="31"/>
  <c r="J828" i="31"/>
  <c r="J90" i="31"/>
  <c r="J579" i="31"/>
  <c r="J330" i="31"/>
  <c r="J950" i="31"/>
  <c r="J454" i="30"/>
  <c r="J950" i="30"/>
  <c r="J206" i="30"/>
  <c r="J578" i="30"/>
  <c r="J330" i="30"/>
  <c r="J826" i="30"/>
  <c r="J80" i="30"/>
  <c r="P80" i="30"/>
  <c r="I80" i="30" s="1"/>
  <c r="X80" i="30"/>
  <c r="Y80" i="30"/>
  <c r="K80" i="30" s="1"/>
  <c r="O81" i="30"/>
  <c r="J702" i="30"/>
  <c r="Y826" i="29"/>
  <c r="K826" i="29" s="1"/>
  <c r="X826" i="29"/>
  <c r="J826" i="29"/>
  <c r="P826" i="29"/>
  <c r="I826" i="29" s="1"/>
  <c r="Y330" i="29"/>
  <c r="X330" i="29"/>
  <c r="K330" i="29"/>
  <c r="J330" i="29"/>
  <c r="P330" i="29"/>
  <c r="I330" i="29" s="1"/>
  <c r="X950" i="29"/>
  <c r="Y950" i="29"/>
  <c r="K950" i="29" s="1"/>
  <c r="J950" i="29"/>
  <c r="P950" i="29"/>
  <c r="I950" i="29" s="1"/>
  <c r="Y454" i="29"/>
  <c r="K454" i="29" s="1"/>
  <c r="X454" i="29"/>
  <c r="J454" i="29"/>
  <c r="P454" i="29"/>
  <c r="I454" i="29" s="1"/>
  <c r="Y578" i="29"/>
  <c r="K578" i="29" s="1"/>
  <c r="X578" i="29"/>
  <c r="J578" i="29"/>
  <c r="P578" i="29"/>
  <c r="I578" i="29" s="1"/>
  <c r="O209" i="29"/>
  <c r="Y208" i="29"/>
  <c r="X208" i="29"/>
  <c r="K208" i="29"/>
  <c r="J208" i="29"/>
  <c r="P208" i="29"/>
  <c r="I208" i="29" s="1"/>
  <c r="Y702" i="29"/>
  <c r="K702" i="29" s="1"/>
  <c r="X702" i="29"/>
  <c r="J702" i="29"/>
  <c r="P702" i="29"/>
  <c r="I702" i="29" s="1"/>
  <c r="O84" i="29"/>
  <c r="Y83" i="29"/>
  <c r="X83" i="29"/>
  <c r="K83" i="29"/>
  <c r="J83" i="29"/>
  <c r="P83" i="29"/>
  <c r="I83" i="29" s="1"/>
  <c r="O952" i="24"/>
  <c r="Y951" i="24"/>
  <c r="K951" i="24" s="1"/>
  <c r="X951" i="24"/>
  <c r="J951" i="24"/>
  <c r="P951" i="24"/>
  <c r="I951" i="24" s="1"/>
  <c r="O332" i="24"/>
  <c r="Y331" i="24"/>
  <c r="K331" i="24" s="1"/>
  <c r="X331" i="24"/>
  <c r="J331" i="24"/>
  <c r="P331" i="24"/>
  <c r="I331" i="24" s="1"/>
  <c r="O456" i="24"/>
  <c r="Y455" i="24"/>
  <c r="K455" i="24" s="1"/>
  <c r="X455" i="24"/>
  <c r="J455" i="24"/>
  <c r="P455" i="24"/>
  <c r="I455" i="24" s="1"/>
  <c r="O828" i="24"/>
  <c r="X827" i="24"/>
  <c r="Y827" i="24"/>
  <c r="K827" i="24"/>
  <c r="J827" i="24"/>
  <c r="P827" i="24"/>
  <c r="I827" i="24" s="1"/>
  <c r="O704" i="24"/>
  <c r="X703" i="24"/>
  <c r="Y703" i="24"/>
  <c r="J703" i="24"/>
  <c r="K703" i="24"/>
  <c r="P703" i="24"/>
  <c r="I703" i="24" s="1"/>
  <c r="O208" i="24"/>
  <c r="Y207" i="24"/>
  <c r="K207" i="24" s="1"/>
  <c r="X207" i="24"/>
  <c r="J207" i="24"/>
  <c r="P207" i="24"/>
  <c r="I207" i="24" s="1"/>
  <c r="O580" i="24"/>
  <c r="X579" i="24"/>
  <c r="Y579" i="24"/>
  <c r="K579" i="24"/>
  <c r="J579" i="24"/>
  <c r="P579" i="24"/>
  <c r="I579" i="24" s="1"/>
  <c r="O85" i="24"/>
  <c r="Y84" i="24"/>
  <c r="K84" i="24" s="1"/>
  <c r="X84" i="24"/>
  <c r="J84" i="24"/>
  <c r="P84" i="24"/>
  <c r="I84" i="24" s="1"/>
  <c r="O952" i="11"/>
  <c r="J951" i="11"/>
  <c r="Y951" i="11"/>
  <c r="K951" i="11" s="1"/>
  <c r="X951" i="11"/>
  <c r="P951" i="11"/>
  <c r="I951" i="11" s="1"/>
  <c r="O828" i="11"/>
  <c r="J827" i="11"/>
  <c r="Y827" i="11"/>
  <c r="K827" i="11" s="1"/>
  <c r="X827" i="11"/>
  <c r="P827" i="11"/>
  <c r="I827" i="11" s="1"/>
  <c r="O704" i="11"/>
  <c r="Y703" i="11"/>
  <c r="K703" i="11" s="1"/>
  <c r="X703" i="11"/>
  <c r="J703" i="11"/>
  <c r="P703" i="11"/>
  <c r="I703" i="11" s="1"/>
  <c r="O581" i="11"/>
  <c r="Y580" i="11"/>
  <c r="K580" i="11" s="1"/>
  <c r="X580" i="11"/>
  <c r="O457" i="11"/>
  <c r="Y456" i="11"/>
  <c r="K456" i="11" s="1"/>
  <c r="X456" i="11"/>
  <c r="O87" i="11"/>
  <c r="P87" i="11" s="1"/>
  <c r="Y86" i="11"/>
  <c r="X86" i="11"/>
  <c r="O951" i="29"/>
  <c r="J82" i="11"/>
  <c r="I82" i="11"/>
  <c r="K82" i="11"/>
  <c r="O951" i="30"/>
  <c r="X950" i="30"/>
  <c r="P950" i="30"/>
  <c r="I950" i="30" s="1"/>
  <c r="Y950" i="30"/>
  <c r="K950" i="30" s="1"/>
  <c r="X826" i="30"/>
  <c r="Y826" i="30"/>
  <c r="K826" i="30" s="1"/>
  <c r="P826" i="30"/>
  <c r="I826" i="30" s="1"/>
  <c r="O827" i="30"/>
  <c r="O703" i="30"/>
  <c r="P702" i="30"/>
  <c r="I702" i="30" s="1"/>
  <c r="Y702" i="30"/>
  <c r="K702" i="30" s="1"/>
  <c r="X702" i="30"/>
  <c r="X578" i="30"/>
  <c r="O579" i="30"/>
  <c r="P578" i="30"/>
  <c r="I578" i="30" s="1"/>
  <c r="Y578" i="30"/>
  <c r="K578" i="30" s="1"/>
  <c r="O455" i="30"/>
  <c r="P454" i="30"/>
  <c r="I454" i="30" s="1"/>
  <c r="X454" i="30"/>
  <c r="Y454" i="30"/>
  <c r="K454" i="30" s="1"/>
  <c r="Y330" i="30"/>
  <c r="K330" i="30" s="1"/>
  <c r="O331" i="30"/>
  <c r="X330" i="30"/>
  <c r="P330" i="30"/>
  <c r="I330" i="30" s="1"/>
  <c r="X206" i="30"/>
  <c r="Y206" i="30"/>
  <c r="K206" i="30" s="1"/>
  <c r="O207" i="30"/>
  <c r="P206" i="30"/>
  <c r="I206" i="30" s="1"/>
  <c r="O827" i="29"/>
  <c r="O703" i="29"/>
  <c r="O579" i="29"/>
  <c r="O455" i="29"/>
  <c r="O331" i="29"/>
  <c r="Y951" i="34"/>
  <c r="K951" i="34" s="1"/>
  <c r="O952" i="34"/>
  <c r="X951" i="34"/>
  <c r="P951" i="34"/>
  <c r="I951" i="34" s="1"/>
  <c r="Y826" i="34"/>
  <c r="K826" i="34" s="1"/>
  <c r="P826" i="34"/>
  <c r="I826" i="34" s="1"/>
  <c r="O827" i="34"/>
  <c r="X826" i="34"/>
  <c r="Y702" i="34"/>
  <c r="K702" i="34" s="1"/>
  <c r="O703" i="34"/>
  <c r="X702" i="34"/>
  <c r="P702" i="34"/>
  <c r="I702" i="34" s="1"/>
  <c r="O582" i="34"/>
  <c r="X581" i="34"/>
  <c r="Y581" i="34"/>
  <c r="K581" i="34" s="1"/>
  <c r="P581" i="34"/>
  <c r="I581" i="34" s="1"/>
  <c r="O456" i="34"/>
  <c r="X455" i="34"/>
  <c r="Y455" i="34"/>
  <c r="K455" i="34" s="1"/>
  <c r="P455" i="34"/>
  <c r="I455" i="34" s="1"/>
  <c r="Y331" i="34"/>
  <c r="K331" i="34" s="1"/>
  <c r="O332" i="34"/>
  <c r="X331" i="34"/>
  <c r="P331" i="34"/>
  <c r="I331" i="34" s="1"/>
  <c r="O210" i="34"/>
  <c r="X209" i="34"/>
  <c r="Y209" i="34"/>
  <c r="K209" i="34" s="1"/>
  <c r="P209" i="34"/>
  <c r="I209" i="34" s="1"/>
  <c r="P85" i="34"/>
  <c r="I85" i="34" s="1"/>
  <c r="O951" i="31"/>
  <c r="X950" i="31"/>
  <c r="Y950" i="31"/>
  <c r="K950" i="31" s="1"/>
  <c r="P950" i="31"/>
  <c r="I950" i="31" s="1"/>
  <c r="O829" i="31"/>
  <c r="X828" i="31"/>
  <c r="Y828" i="31"/>
  <c r="K828" i="31" s="1"/>
  <c r="P828" i="31"/>
  <c r="I828" i="31" s="1"/>
  <c r="Y702" i="31"/>
  <c r="K702" i="31" s="1"/>
  <c r="O703" i="31"/>
  <c r="X702" i="31"/>
  <c r="P702" i="31"/>
  <c r="I702" i="31" s="1"/>
  <c r="Y579" i="31"/>
  <c r="K579" i="31" s="1"/>
  <c r="P579" i="31"/>
  <c r="I579" i="31" s="1"/>
  <c r="O580" i="31"/>
  <c r="X579" i="31"/>
  <c r="Y453" i="31"/>
  <c r="K453" i="31" s="1"/>
  <c r="O454" i="31"/>
  <c r="X453" i="31"/>
  <c r="P453" i="31"/>
  <c r="I453" i="31" s="1"/>
  <c r="Y330" i="31"/>
  <c r="K330" i="31" s="1"/>
  <c r="P330" i="31"/>
  <c r="I330" i="31" s="1"/>
  <c r="X330" i="31"/>
  <c r="O331" i="31"/>
  <c r="Y207" i="31"/>
  <c r="K207" i="31" s="1"/>
  <c r="O208" i="31"/>
  <c r="X207" i="31"/>
  <c r="P207" i="31"/>
  <c r="I207" i="31" s="1"/>
  <c r="Y90" i="31"/>
  <c r="K90" i="31" s="1"/>
  <c r="O91" i="31"/>
  <c r="P90" i="31"/>
  <c r="I90" i="31" s="1"/>
  <c r="X90" i="31"/>
  <c r="K96" i="27"/>
  <c r="E96" i="27"/>
  <c r="X85" i="34" l="1"/>
  <c r="J332" i="34"/>
  <c r="J582" i="34"/>
  <c r="O86" i="34"/>
  <c r="K85" i="34"/>
  <c r="J85" i="34"/>
  <c r="J703" i="34"/>
  <c r="J952" i="34"/>
  <c r="J210" i="34"/>
  <c r="J456" i="34"/>
  <c r="J827" i="34"/>
  <c r="J331" i="31"/>
  <c r="J829" i="31"/>
  <c r="J91" i="31"/>
  <c r="J580" i="31"/>
  <c r="J208" i="31"/>
  <c r="J454" i="31"/>
  <c r="J703" i="31"/>
  <c r="J951" i="31"/>
  <c r="J827" i="30"/>
  <c r="J207" i="30"/>
  <c r="J331" i="30"/>
  <c r="J579" i="30"/>
  <c r="J81" i="30"/>
  <c r="P81" i="30"/>
  <c r="I81" i="30" s="1"/>
  <c r="X81" i="30"/>
  <c r="Y81" i="30"/>
  <c r="K81" i="30" s="1"/>
  <c r="O82" i="30"/>
  <c r="J455" i="30"/>
  <c r="J703" i="30"/>
  <c r="J951" i="30"/>
  <c r="Y331" i="29"/>
  <c r="K331" i="29" s="1"/>
  <c r="X331" i="29"/>
  <c r="J331" i="29"/>
  <c r="P331" i="29"/>
  <c r="I331" i="29" s="1"/>
  <c r="Y951" i="29"/>
  <c r="K951" i="29" s="1"/>
  <c r="X951" i="29"/>
  <c r="J951" i="29"/>
  <c r="P951" i="29"/>
  <c r="I951" i="29" s="1"/>
  <c r="Y703" i="29"/>
  <c r="K703" i="29" s="1"/>
  <c r="X703" i="29"/>
  <c r="J703" i="29"/>
  <c r="P703" i="29"/>
  <c r="I703" i="29" s="1"/>
  <c r="Y455" i="29"/>
  <c r="K455" i="29" s="1"/>
  <c r="X455" i="29"/>
  <c r="J455" i="29"/>
  <c r="P455" i="29"/>
  <c r="I455" i="29" s="1"/>
  <c r="O85" i="29"/>
  <c r="Y84" i="29"/>
  <c r="K84" i="29" s="1"/>
  <c r="X84" i="29"/>
  <c r="J84" i="29"/>
  <c r="P84" i="29"/>
  <c r="I84" i="29" s="1"/>
  <c r="Y579" i="29"/>
  <c r="K579" i="29" s="1"/>
  <c r="X579" i="29"/>
  <c r="J579" i="29"/>
  <c r="P579" i="29"/>
  <c r="I579" i="29" s="1"/>
  <c r="Y827" i="29"/>
  <c r="K827" i="29" s="1"/>
  <c r="X827" i="29"/>
  <c r="J827" i="29"/>
  <c r="P827" i="29"/>
  <c r="I827" i="29" s="1"/>
  <c r="O210" i="29"/>
  <c r="Y209" i="29"/>
  <c r="K209" i="29" s="1"/>
  <c r="X209" i="29"/>
  <c r="J209" i="29"/>
  <c r="P209" i="29"/>
  <c r="I209" i="29" s="1"/>
  <c r="O209" i="24"/>
  <c r="Y208" i="24"/>
  <c r="K208" i="24" s="1"/>
  <c r="X208" i="24"/>
  <c r="J208" i="24"/>
  <c r="P208" i="24"/>
  <c r="I208" i="24" s="1"/>
  <c r="O333" i="24"/>
  <c r="Y332" i="24"/>
  <c r="K332" i="24" s="1"/>
  <c r="X332" i="24"/>
  <c r="J332" i="24"/>
  <c r="P332" i="24"/>
  <c r="I332" i="24" s="1"/>
  <c r="O581" i="24"/>
  <c r="Y580" i="24"/>
  <c r="K580" i="24" s="1"/>
  <c r="X580" i="24"/>
  <c r="J580" i="24"/>
  <c r="P580" i="24"/>
  <c r="I580" i="24" s="1"/>
  <c r="O457" i="24"/>
  <c r="Y456" i="24"/>
  <c r="K456" i="24" s="1"/>
  <c r="X456" i="24"/>
  <c r="J456" i="24"/>
  <c r="P456" i="24"/>
  <c r="I456" i="24" s="1"/>
  <c r="O86" i="24"/>
  <c r="X85" i="24"/>
  <c r="Y85" i="24"/>
  <c r="K85" i="24"/>
  <c r="J85" i="24"/>
  <c r="P85" i="24"/>
  <c r="I85" i="24" s="1"/>
  <c r="O829" i="24"/>
  <c r="Y828" i="24"/>
  <c r="K828" i="24" s="1"/>
  <c r="X828" i="24"/>
  <c r="J828" i="24"/>
  <c r="P828" i="24"/>
  <c r="I828" i="24" s="1"/>
  <c r="O705" i="24"/>
  <c r="Y704" i="24"/>
  <c r="K704" i="24" s="1"/>
  <c r="X704" i="24"/>
  <c r="J704" i="24"/>
  <c r="P704" i="24"/>
  <c r="I704" i="24" s="1"/>
  <c r="O953" i="24"/>
  <c r="Y952" i="24"/>
  <c r="K952" i="24" s="1"/>
  <c r="X952" i="24"/>
  <c r="J952" i="24"/>
  <c r="P952" i="24"/>
  <c r="I952" i="24" s="1"/>
  <c r="O953" i="11"/>
  <c r="J952" i="11"/>
  <c r="Y952" i="11"/>
  <c r="K952" i="11" s="1"/>
  <c r="X952" i="11"/>
  <c r="P952" i="11"/>
  <c r="I952" i="11" s="1"/>
  <c r="O829" i="11"/>
  <c r="Y828" i="11"/>
  <c r="K828" i="11" s="1"/>
  <c r="X828" i="11"/>
  <c r="J828" i="11"/>
  <c r="P828" i="11"/>
  <c r="I828" i="11" s="1"/>
  <c r="O705" i="11"/>
  <c r="Y704" i="11"/>
  <c r="K704" i="11" s="1"/>
  <c r="J704" i="11"/>
  <c r="X704" i="11"/>
  <c r="P704" i="11"/>
  <c r="I704" i="11" s="1"/>
  <c r="O582" i="11"/>
  <c r="X581" i="11"/>
  <c r="Y581" i="11"/>
  <c r="K581" i="11" s="1"/>
  <c r="O458" i="11"/>
  <c r="Y457" i="11"/>
  <c r="K457" i="11" s="1"/>
  <c r="X457" i="11"/>
  <c r="O88" i="11"/>
  <c r="P88" i="11" s="1"/>
  <c r="Y87" i="11"/>
  <c r="X87" i="11"/>
  <c r="O952" i="29"/>
  <c r="J83" i="11"/>
  <c r="I83" i="11"/>
  <c r="K83" i="11"/>
  <c r="O952" i="30"/>
  <c r="Y951" i="30"/>
  <c r="K951" i="30" s="1"/>
  <c r="X951" i="30"/>
  <c r="P951" i="30"/>
  <c r="I951" i="30" s="1"/>
  <c r="Y827" i="30"/>
  <c r="K827" i="30" s="1"/>
  <c r="X827" i="30"/>
  <c r="O828" i="30"/>
  <c r="P827" i="30"/>
  <c r="I827" i="30" s="1"/>
  <c r="Y703" i="30"/>
  <c r="K703" i="30" s="1"/>
  <c r="X703" i="30"/>
  <c r="O704" i="30"/>
  <c r="P703" i="30"/>
  <c r="I703" i="30" s="1"/>
  <c r="Y579" i="30"/>
  <c r="K579" i="30" s="1"/>
  <c r="X579" i="30"/>
  <c r="O580" i="30"/>
  <c r="P579" i="30"/>
  <c r="I579" i="30" s="1"/>
  <c r="Y455" i="30"/>
  <c r="K455" i="30" s="1"/>
  <c r="O456" i="30"/>
  <c r="P455" i="30"/>
  <c r="I455" i="30" s="1"/>
  <c r="X455" i="30"/>
  <c r="X331" i="30"/>
  <c r="Y331" i="30"/>
  <c r="K331" i="30" s="1"/>
  <c r="O332" i="30"/>
  <c r="P331" i="30"/>
  <c r="I331" i="30" s="1"/>
  <c r="Y207" i="30"/>
  <c r="K207" i="30" s="1"/>
  <c r="X207" i="30"/>
  <c r="P207" i="30"/>
  <c r="I207" i="30" s="1"/>
  <c r="O208" i="30"/>
  <c r="O828" i="29"/>
  <c r="O704" i="29"/>
  <c r="O580" i="29"/>
  <c r="O456" i="29"/>
  <c r="O332" i="29"/>
  <c r="Y952" i="34"/>
  <c r="K952" i="34" s="1"/>
  <c r="X952" i="34"/>
  <c r="O953" i="34"/>
  <c r="P952" i="34"/>
  <c r="I952" i="34" s="1"/>
  <c r="Y827" i="34"/>
  <c r="K827" i="34" s="1"/>
  <c r="P827" i="34"/>
  <c r="I827" i="34" s="1"/>
  <c r="O828" i="34"/>
  <c r="X827" i="34"/>
  <c r="Y703" i="34"/>
  <c r="K703" i="34" s="1"/>
  <c r="P703" i="34"/>
  <c r="I703" i="34" s="1"/>
  <c r="X703" i="34"/>
  <c r="O704" i="34"/>
  <c r="Y582" i="34"/>
  <c r="K582" i="34" s="1"/>
  <c r="P582" i="34"/>
  <c r="I582" i="34" s="1"/>
  <c r="O583" i="34"/>
  <c r="X582" i="34"/>
  <c r="Y456" i="34"/>
  <c r="K456" i="34" s="1"/>
  <c r="O457" i="34"/>
  <c r="X456" i="34"/>
  <c r="P456" i="34"/>
  <c r="I456" i="34" s="1"/>
  <c r="Y332" i="34"/>
  <c r="K332" i="34" s="1"/>
  <c r="P332" i="34"/>
  <c r="I332" i="34" s="1"/>
  <c r="X332" i="34"/>
  <c r="O333" i="34"/>
  <c r="Y210" i="34"/>
  <c r="K210" i="34" s="1"/>
  <c r="P210" i="34"/>
  <c r="I210" i="34" s="1"/>
  <c r="O211" i="34"/>
  <c r="X210" i="34"/>
  <c r="X86" i="34"/>
  <c r="Y86" i="34"/>
  <c r="P86" i="34"/>
  <c r="I86" i="34" s="1"/>
  <c r="Y951" i="31"/>
  <c r="K951" i="31" s="1"/>
  <c r="O952" i="31"/>
  <c r="X951" i="31"/>
  <c r="P951" i="31"/>
  <c r="I951" i="31" s="1"/>
  <c r="O830" i="31"/>
  <c r="X829" i="31"/>
  <c r="Y829" i="31"/>
  <c r="K829" i="31" s="1"/>
  <c r="P829" i="31"/>
  <c r="I829" i="31" s="1"/>
  <c r="Y703" i="31"/>
  <c r="K703" i="31" s="1"/>
  <c r="X703" i="31"/>
  <c r="O704" i="31"/>
  <c r="P703" i="31"/>
  <c r="I703" i="31" s="1"/>
  <c r="O581" i="31"/>
  <c r="X580" i="31"/>
  <c r="Y580" i="31"/>
  <c r="K580" i="31" s="1"/>
  <c r="P580" i="31"/>
  <c r="I580" i="31" s="1"/>
  <c r="Y454" i="31"/>
  <c r="K454" i="31" s="1"/>
  <c r="P454" i="31"/>
  <c r="I454" i="31" s="1"/>
  <c r="X454" i="31"/>
  <c r="O455" i="31"/>
  <c r="Y331" i="31"/>
  <c r="K331" i="31" s="1"/>
  <c r="O332" i="31"/>
  <c r="X331" i="31"/>
  <c r="P331" i="31"/>
  <c r="I331" i="31" s="1"/>
  <c r="Y208" i="31"/>
  <c r="K208" i="31" s="1"/>
  <c r="P208" i="31"/>
  <c r="I208" i="31" s="1"/>
  <c r="X208" i="31"/>
  <c r="O209" i="31"/>
  <c r="O92" i="31"/>
  <c r="X91" i="31"/>
  <c r="P91" i="31"/>
  <c r="I91" i="31" s="1"/>
  <c r="Y91" i="31"/>
  <c r="K91" i="31" s="1"/>
  <c r="K97" i="27"/>
  <c r="E97" i="27"/>
  <c r="J704" i="34" l="1"/>
  <c r="J211" i="34"/>
  <c r="J953" i="34"/>
  <c r="J457" i="34"/>
  <c r="J333" i="34"/>
  <c r="O87" i="34"/>
  <c r="X87" i="34" s="1"/>
  <c r="J86" i="34"/>
  <c r="K86" i="34"/>
  <c r="J583" i="34"/>
  <c r="J828" i="34"/>
  <c r="J92" i="31"/>
  <c r="J830" i="31"/>
  <c r="J209" i="31"/>
  <c r="J455" i="31"/>
  <c r="J704" i="31"/>
  <c r="J581" i="31"/>
  <c r="J952" i="31"/>
  <c r="J332" i="31"/>
  <c r="K332" i="31"/>
  <c r="J208" i="30"/>
  <c r="J704" i="30"/>
  <c r="J82" i="30"/>
  <c r="Y82" i="30"/>
  <c r="K82" i="30" s="1"/>
  <c r="O83" i="30"/>
  <c r="P82" i="30"/>
  <c r="I82" i="30" s="1"/>
  <c r="X82" i="30"/>
  <c r="J456" i="30"/>
  <c r="J952" i="30"/>
  <c r="J332" i="30"/>
  <c r="J580" i="30"/>
  <c r="J828" i="30"/>
  <c r="X704" i="29"/>
  <c r="Y704" i="29"/>
  <c r="K704" i="29" s="1"/>
  <c r="J704" i="29"/>
  <c r="P704" i="29"/>
  <c r="I704" i="29" s="1"/>
  <c r="O211" i="29"/>
  <c r="Y210" i="29"/>
  <c r="K210" i="29" s="1"/>
  <c r="X210" i="29"/>
  <c r="J210" i="29"/>
  <c r="P210" i="29"/>
  <c r="I210" i="29" s="1"/>
  <c r="O86" i="29"/>
  <c r="Y85" i="29"/>
  <c r="K85" i="29" s="1"/>
  <c r="X85" i="29"/>
  <c r="J85" i="29"/>
  <c r="P85" i="29"/>
  <c r="I85" i="29" s="1"/>
  <c r="Y332" i="29"/>
  <c r="K332" i="29" s="1"/>
  <c r="X332" i="29"/>
  <c r="J332" i="29"/>
  <c r="P332" i="29"/>
  <c r="I332" i="29" s="1"/>
  <c r="Y952" i="29"/>
  <c r="K952" i="29" s="1"/>
  <c r="X952" i="29"/>
  <c r="J952" i="29"/>
  <c r="P952" i="29"/>
  <c r="I952" i="29" s="1"/>
  <c r="X828" i="29"/>
  <c r="Y828" i="29"/>
  <c r="K828" i="29" s="1"/>
  <c r="J828" i="29"/>
  <c r="P828" i="29"/>
  <c r="I828" i="29" s="1"/>
  <c r="Y456" i="29"/>
  <c r="K456" i="29" s="1"/>
  <c r="X456" i="29"/>
  <c r="J456" i="29"/>
  <c r="P456" i="29"/>
  <c r="I456" i="29" s="1"/>
  <c r="Y580" i="29"/>
  <c r="K580" i="29" s="1"/>
  <c r="X580" i="29"/>
  <c r="J580" i="29"/>
  <c r="P580" i="29"/>
  <c r="I580" i="29" s="1"/>
  <c r="O830" i="24"/>
  <c r="Y829" i="24"/>
  <c r="K829" i="24" s="1"/>
  <c r="X829" i="24"/>
  <c r="J829" i="24"/>
  <c r="P829" i="24"/>
  <c r="I829" i="24" s="1"/>
  <c r="O334" i="24"/>
  <c r="X333" i="24"/>
  <c r="Y333" i="24"/>
  <c r="K333" i="24"/>
  <c r="J333" i="24"/>
  <c r="P333" i="24"/>
  <c r="I333" i="24" s="1"/>
  <c r="O706" i="24"/>
  <c r="Y705" i="24"/>
  <c r="K705" i="24" s="1"/>
  <c r="X705" i="24"/>
  <c r="J705" i="24"/>
  <c r="P705" i="24"/>
  <c r="I705" i="24" s="1"/>
  <c r="O582" i="24"/>
  <c r="Y581" i="24"/>
  <c r="K581" i="24" s="1"/>
  <c r="X581" i="24"/>
  <c r="P581" i="24"/>
  <c r="I581" i="24" s="1"/>
  <c r="J581" i="24"/>
  <c r="O458" i="24"/>
  <c r="X457" i="24"/>
  <c r="Y457" i="24"/>
  <c r="K457" i="24"/>
  <c r="J457" i="24"/>
  <c r="P457" i="24"/>
  <c r="I457" i="24" s="1"/>
  <c r="O954" i="24"/>
  <c r="Y953" i="24"/>
  <c r="K953" i="24" s="1"/>
  <c r="X953" i="24"/>
  <c r="J953" i="24"/>
  <c r="P953" i="24"/>
  <c r="I953" i="24" s="1"/>
  <c r="O87" i="24"/>
  <c r="Y86" i="24"/>
  <c r="K86" i="24" s="1"/>
  <c r="X86" i="24"/>
  <c r="J86" i="24"/>
  <c r="P86" i="24"/>
  <c r="I86" i="24" s="1"/>
  <c r="O210" i="24"/>
  <c r="X209" i="24"/>
  <c r="Y209" i="24"/>
  <c r="K209" i="24" s="1"/>
  <c r="J209" i="24"/>
  <c r="P209" i="24"/>
  <c r="I209" i="24" s="1"/>
  <c r="O954" i="11"/>
  <c r="Y953" i="11"/>
  <c r="K953" i="11" s="1"/>
  <c r="X953" i="11"/>
  <c r="J953" i="11"/>
  <c r="P953" i="11"/>
  <c r="I953" i="11" s="1"/>
  <c r="O830" i="11"/>
  <c r="Y829" i="11"/>
  <c r="K829" i="11" s="1"/>
  <c r="X829" i="11"/>
  <c r="J829" i="11"/>
  <c r="P829" i="11"/>
  <c r="I829" i="11" s="1"/>
  <c r="O706" i="11"/>
  <c r="J705" i="11"/>
  <c r="Y705" i="11"/>
  <c r="K705" i="11" s="1"/>
  <c r="X705" i="11"/>
  <c r="P705" i="11"/>
  <c r="I705" i="11" s="1"/>
  <c r="O583" i="11"/>
  <c r="Y582" i="11"/>
  <c r="K582" i="11" s="1"/>
  <c r="X582" i="11"/>
  <c r="O459" i="11"/>
  <c r="Y458" i="11"/>
  <c r="K458" i="11" s="1"/>
  <c r="X458" i="11"/>
  <c r="O89" i="11"/>
  <c r="P89" i="11" s="1"/>
  <c r="Y88" i="11"/>
  <c r="X88" i="11"/>
  <c r="O953" i="29"/>
  <c r="J84" i="11"/>
  <c r="I84" i="11"/>
  <c r="K84" i="11"/>
  <c r="O953" i="30"/>
  <c r="P952" i="30"/>
  <c r="I952" i="30" s="1"/>
  <c r="X952" i="30"/>
  <c r="Y952" i="30"/>
  <c r="K952" i="30" s="1"/>
  <c r="O829" i="30"/>
  <c r="X828" i="30"/>
  <c r="P828" i="30"/>
  <c r="I828" i="30" s="1"/>
  <c r="Y828" i="30"/>
  <c r="K828" i="30" s="1"/>
  <c r="O705" i="30"/>
  <c r="X704" i="30"/>
  <c r="P704" i="30"/>
  <c r="I704" i="30" s="1"/>
  <c r="Y704" i="30"/>
  <c r="K704" i="30" s="1"/>
  <c r="O581" i="30"/>
  <c r="X580" i="30"/>
  <c r="Y580" i="30"/>
  <c r="K580" i="30" s="1"/>
  <c r="P580" i="30"/>
  <c r="I580" i="30" s="1"/>
  <c r="O457" i="30"/>
  <c r="X456" i="30"/>
  <c r="Y456" i="30"/>
  <c r="K456" i="30" s="1"/>
  <c r="P456" i="30"/>
  <c r="I456" i="30" s="1"/>
  <c r="X332" i="30"/>
  <c r="Y332" i="30"/>
  <c r="K332" i="30" s="1"/>
  <c r="P332" i="30"/>
  <c r="I332" i="30" s="1"/>
  <c r="O333" i="30"/>
  <c r="X208" i="30"/>
  <c r="Y208" i="30"/>
  <c r="K208" i="30" s="1"/>
  <c r="O209" i="30"/>
  <c r="P208" i="30"/>
  <c r="I208" i="30" s="1"/>
  <c r="O829" i="29"/>
  <c r="O705" i="29"/>
  <c r="O581" i="29"/>
  <c r="O457" i="29"/>
  <c r="O333" i="29"/>
  <c r="Y953" i="34"/>
  <c r="K953" i="34" s="1"/>
  <c r="O954" i="34"/>
  <c r="X953" i="34"/>
  <c r="P953" i="34"/>
  <c r="I953" i="34" s="1"/>
  <c r="Y828" i="34"/>
  <c r="K828" i="34" s="1"/>
  <c r="O829" i="34"/>
  <c r="X828" i="34"/>
  <c r="P828" i="34"/>
  <c r="I828" i="34" s="1"/>
  <c r="Y704" i="34"/>
  <c r="K704" i="34" s="1"/>
  <c r="O705" i="34"/>
  <c r="X704" i="34"/>
  <c r="P704" i="34"/>
  <c r="I704" i="34" s="1"/>
  <c r="Y583" i="34"/>
  <c r="K583" i="34" s="1"/>
  <c r="O584" i="34"/>
  <c r="X583" i="34"/>
  <c r="P583" i="34"/>
  <c r="I583" i="34" s="1"/>
  <c r="Y457" i="34"/>
  <c r="K457" i="34" s="1"/>
  <c r="P457" i="34"/>
  <c r="I457" i="34" s="1"/>
  <c r="X457" i="34"/>
  <c r="O458" i="34"/>
  <c r="Y333" i="34"/>
  <c r="K333" i="34" s="1"/>
  <c r="O334" i="34"/>
  <c r="X333" i="34"/>
  <c r="P333" i="34"/>
  <c r="I333" i="34" s="1"/>
  <c r="Y211" i="34"/>
  <c r="K211" i="34" s="1"/>
  <c r="O212" i="34"/>
  <c r="X211" i="34"/>
  <c r="P211" i="34"/>
  <c r="I211" i="34" s="1"/>
  <c r="P87" i="34"/>
  <c r="I87" i="34" s="1"/>
  <c r="Y87" i="34"/>
  <c r="Y952" i="31"/>
  <c r="K952" i="31" s="1"/>
  <c r="P952" i="31"/>
  <c r="I952" i="31" s="1"/>
  <c r="O953" i="31"/>
  <c r="X952" i="31"/>
  <c r="O831" i="31"/>
  <c r="X830" i="31"/>
  <c r="Y830" i="31"/>
  <c r="K830" i="31" s="1"/>
  <c r="P830" i="31"/>
  <c r="I830" i="31" s="1"/>
  <c r="Y704" i="31"/>
  <c r="K704" i="31" s="1"/>
  <c r="O705" i="31"/>
  <c r="X704" i="31"/>
  <c r="P704" i="31"/>
  <c r="I704" i="31" s="1"/>
  <c r="Y581" i="31"/>
  <c r="K581" i="31" s="1"/>
  <c r="P581" i="31"/>
  <c r="I581" i="31" s="1"/>
  <c r="O582" i="31"/>
  <c r="X581" i="31"/>
  <c r="Y455" i="31"/>
  <c r="K455" i="31" s="1"/>
  <c r="O456" i="31"/>
  <c r="X455" i="31"/>
  <c r="P455" i="31"/>
  <c r="I455" i="31" s="1"/>
  <c r="Y332" i="31"/>
  <c r="O333" i="31"/>
  <c r="X332" i="31"/>
  <c r="P332" i="31"/>
  <c r="I332" i="31" s="1"/>
  <c r="Y209" i="31"/>
  <c r="K209" i="31" s="1"/>
  <c r="O210" i="31"/>
  <c r="X209" i="31"/>
  <c r="P209" i="31"/>
  <c r="I209" i="31" s="1"/>
  <c r="Y92" i="31"/>
  <c r="K92" i="31" s="1"/>
  <c r="X92" i="31"/>
  <c r="P92" i="31"/>
  <c r="I92" i="31" s="1"/>
  <c r="O93" i="31"/>
  <c r="K98" i="27"/>
  <c r="E98" i="27"/>
  <c r="J334" i="34" l="1"/>
  <c r="J584" i="34"/>
  <c r="J829" i="34"/>
  <c r="J458" i="34"/>
  <c r="O88" i="34"/>
  <c r="X88" i="34" s="1"/>
  <c r="K87" i="34"/>
  <c r="J87" i="34"/>
  <c r="J212" i="34"/>
  <c r="J705" i="34"/>
  <c r="J954" i="34"/>
  <c r="J953" i="31"/>
  <c r="J210" i="31"/>
  <c r="J456" i="31"/>
  <c r="J705" i="31"/>
  <c r="J93" i="31"/>
  <c r="J582" i="31"/>
  <c r="J333" i="31"/>
  <c r="J831" i="31"/>
  <c r="J83" i="30"/>
  <c r="X83" i="30"/>
  <c r="P83" i="30"/>
  <c r="I83" i="30" s="1"/>
  <c r="O84" i="30"/>
  <c r="Y83" i="30"/>
  <c r="K83" i="30" s="1"/>
  <c r="J209" i="30"/>
  <c r="J457" i="30"/>
  <c r="J705" i="30"/>
  <c r="J953" i="30"/>
  <c r="J333" i="30"/>
  <c r="J581" i="30"/>
  <c r="J829" i="30"/>
  <c r="O212" i="29"/>
  <c r="Y211" i="29"/>
  <c r="K211" i="29" s="1"/>
  <c r="X211" i="29"/>
  <c r="J211" i="29"/>
  <c r="P211" i="29"/>
  <c r="I211" i="29" s="1"/>
  <c r="Y333" i="29"/>
  <c r="K333" i="29" s="1"/>
  <c r="X333" i="29"/>
  <c r="J333" i="29"/>
  <c r="P333" i="29"/>
  <c r="I333" i="29" s="1"/>
  <c r="Y953" i="29"/>
  <c r="K953" i="29" s="1"/>
  <c r="X953" i="29"/>
  <c r="J953" i="29"/>
  <c r="P953" i="29"/>
  <c r="I953" i="29" s="1"/>
  <c r="O87" i="29"/>
  <c r="Y86" i="29"/>
  <c r="K86" i="29" s="1"/>
  <c r="X86" i="29"/>
  <c r="J86" i="29"/>
  <c r="P86" i="29"/>
  <c r="I86" i="29" s="1"/>
  <c r="Y457" i="29"/>
  <c r="K457" i="29" s="1"/>
  <c r="X457" i="29"/>
  <c r="J457" i="29"/>
  <c r="P457" i="29"/>
  <c r="I457" i="29" s="1"/>
  <c r="Y581" i="29"/>
  <c r="K581" i="29" s="1"/>
  <c r="X581" i="29"/>
  <c r="J581" i="29"/>
  <c r="P581" i="29"/>
  <c r="I581" i="29" s="1"/>
  <c r="Y705" i="29"/>
  <c r="X705" i="29"/>
  <c r="J705" i="29"/>
  <c r="K705" i="29"/>
  <c r="P705" i="29"/>
  <c r="I705" i="29" s="1"/>
  <c r="Y829" i="29"/>
  <c r="K829" i="29" s="1"/>
  <c r="X829" i="29"/>
  <c r="J829" i="29"/>
  <c r="P829" i="29"/>
  <c r="I829" i="29" s="1"/>
  <c r="O955" i="24"/>
  <c r="X954" i="24"/>
  <c r="Y954" i="24"/>
  <c r="K954" i="24" s="1"/>
  <c r="J954" i="24"/>
  <c r="P954" i="24"/>
  <c r="I954" i="24" s="1"/>
  <c r="O335" i="24"/>
  <c r="Y334" i="24"/>
  <c r="K334" i="24" s="1"/>
  <c r="X334" i="24"/>
  <c r="J334" i="24"/>
  <c r="P334" i="24"/>
  <c r="I334" i="24" s="1"/>
  <c r="O88" i="24"/>
  <c r="Y87" i="24"/>
  <c r="K87" i="24" s="1"/>
  <c r="X87" i="24"/>
  <c r="J87" i="24"/>
  <c r="P87" i="24"/>
  <c r="I87" i="24" s="1"/>
  <c r="O707" i="24"/>
  <c r="Y706" i="24"/>
  <c r="K706" i="24" s="1"/>
  <c r="X706" i="24"/>
  <c r="J706" i="24"/>
  <c r="P706" i="24"/>
  <c r="I706" i="24" s="1"/>
  <c r="O583" i="24"/>
  <c r="Y582" i="24"/>
  <c r="X582" i="24"/>
  <c r="K582" i="24"/>
  <c r="J582" i="24"/>
  <c r="P582" i="24"/>
  <c r="I582" i="24" s="1"/>
  <c r="O211" i="24"/>
  <c r="Y210" i="24"/>
  <c r="K210" i="24" s="1"/>
  <c r="X210" i="24"/>
  <c r="J210" i="24"/>
  <c r="P210" i="24"/>
  <c r="I210" i="24" s="1"/>
  <c r="O459" i="24"/>
  <c r="Y458" i="24"/>
  <c r="K458" i="24" s="1"/>
  <c r="X458" i="24"/>
  <c r="P458" i="24"/>
  <c r="I458" i="24" s="1"/>
  <c r="J458" i="24"/>
  <c r="O831" i="24"/>
  <c r="Y830" i="24"/>
  <c r="K830" i="24" s="1"/>
  <c r="X830" i="24"/>
  <c r="J830" i="24"/>
  <c r="P830" i="24"/>
  <c r="I830" i="24" s="1"/>
  <c r="O955" i="11"/>
  <c r="Y954" i="11"/>
  <c r="K954" i="11" s="1"/>
  <c r="X954" i="11"/>
  <c r="J954" i="11"/>
  <c r="P954" i="11"/>
  <c r="I954" i="11" s="1"/>
  <c r="O831" i="11"/>
  <c r="Y830" i="11"/>
  <c r="K830" i="11" s="1"/>
  <c r="J830" i="11"/>
  <c r="X830" i="11"/>
  <c r="P830" i="11"/>
  <c r="I830" i="11" s="1"/>
  <c r="O707" i="11"/>
  <c r="Y706" i="11"/>
  <c r="K706" i="11" s="1"/>
  <c r="X706" i="11"/>
  <c r="J706" i="11"/>
  <c r="P706" i="11"/>
  <c r="I706" i="11" s="1"/>
  <c r="O584" i="11"/>
  <c r="Y583" i="11"/>
  <c r="K583" i="11" s="1"/>
  <c r="X583" i="11"/>
  <c r="O460" i="11"/>
  <c r="Y459" i="11"/>
  <c r="K459" i="11" s="1"/>
  <c r="X459" i="11"/>
  <c r="O90" i="11"/>
  <c r="P90" i="11" s="1"/>
  <c r="Y89" i="11"/>
  <c r="X89" i="11"/>
  <c r="O954" i="29"/>
  <c r="J85" i="11"/>
  <c r="I85" i="11"/>
  <c r="K85" i="11"/>
  <c r="O954" i="30"/>
  <c r="X953" i="30"/>
  <c r="Y953" i="30"/>
  <c r="K953" i="30" s="1"/>
  <c r="P953" i="30"/>
  <c r="I953" i="30" s="1"/>
  <c r="Y829" i="30"/>
  <c r="K829" i="30" s="1"/>
  <c r="X829" i="30"/>
  <c r="P829" i="30"/>
  <c r="I829" i="30" s="1"/>
  <c r="O830" i="30"/>
  <c r="Y705" i="30"/>
  <c r="K705" i="30" s="1"/>
  <c r="O706" i="30"/>
  <c r="X705" i="30"/>
  <c r="P705" i="30"/>
  <c r="I705" i="30" s="1"/>
  <c r="Y581" i="30"/>
  <c r="K581" i="30" s="1"/>
  <c r="O582" i="30"/>
  <c r="X581" i="30"/>
  <c r="P581" i="30"/>
  <c r="I581" i="30" s="1"/>
  <c r="O458" i="30"/>
  <c r="Y457" i="30"/>
  <c r="K457" i="30" s="1"/>
  <c r="X457" i="30"/>
  <c r="P457" i="30"/>
  <c r="I457" i="30" s="1"/>
  <c r="Y333" i="30"/>
  <c r="K333" i="30" s="1"/>
  <c r="X333" i="30"/>
  <c r="P333" i="30"/>
  <c r="I333" i="30" s="1"/>
  <c r="O334" i="30"/>
  <c r="O210" i="30"/>
  <c r="X209" i="30"/>
  <c r="P209" i="30"/>
  <c r="I209" i="30" s="1"/>
  <c r="Y209" i="30"/>
  <c r="K209" i="30" s="1"/>
  <c r="O830" i="29"/>
  <c r="O706" i="29"/>
  <c r="O582" i="29"/>
  <c r="O458" i="29"/>
  <c r="O334" i="29"/>
  <c r="O955" i="34"/>
  <c r="X954" i="34"/>
  <c r="Y954" i="34"/>
  <c r="K954" i="34" s="1"/>
  <c r="P954" i="34"/>
  <c r="I954" i="34" s="1"/>
  <c r="O830" i="34"/>
  <c r="X829" i="34"/>
  <c r="Y829" i="34"/>
  <c r="K829" i="34" s="1"/>
  <c r="P829" i="34"/>
  <c r="I829" i="34" s="1"/>
  <c r="O706" i="34"/>
  <c r="X705" i="34"/>
  <c r="Y705" i="34"/>
  <c r="K705" i="34" s="1"/>
  <c r="P705" i="34"/>
  <c r="I705" i="34" s="1"/>
  <c r="Y584" i="34"/>
  <c r="K584" i="34" s="1"/>
  <c r="X584" i="34"/>
  <c r="O585" i="34"/>
  <c r="P584" i="34"/>
  <c r="I584" i="34" s="1"/>
  <c r="Y458" i="34"/>
  <c r="K458" i="34" s="1"/>
  <c r="O459" i="34"/>
  <c r="X458" i="34"/>
  <c r="P458" i="34"/>
  <c r="I458" i="34" s="1"/>
  <c r="O335" i="34"/>
  <c r="X334" i="34"/>
  <c r="Y334" i="34"/>
  <c r="K334" i="34" s="1"/>
  <c r="P334" i="34"/>
  <c r="I334" i="34" s="1"/>
  <c r="Y212" i="34"/>
  <c r="K212" i="34" s="1"/>
  <c r="X212" i="34"/>
  <c r="O213" i="34"/>
  <c r="P212" i="34"/>
  <c r="I212" i="34" s="1"/>
  <c r="P88" i="34"/>
  <c r="I88" i="34" s="1"/>
  <c r="Y953" i="31"/>
  <c r="K953" i="31" s="1"/>
  <c r="O954" i="31"/>
  <c r="X953" i="31"/>
  <c r="P953" i="31"/>
  <c r="I953" i="31" s="1"/>
  <c r="Y831" i="31"/>
  <c r="K831" i="31" s="1"/>
  <c r="O832" i="31"/>
  <c r="X831" i="31"/>
  <c r="P831" i="31"/>
  <c r="I831" i="31" s="1"/>
  <c r="O706" i="31"/>
  <c r="X705" i="31"/>
  <c r="Y705" i="31"/>
  <c r="K705" i="31" s="1"/>
  <c r="P705" i="31"/>
  <c r="I705" i="31" s="1"/>
  <c r="Y582" i="31"/>
  <c r="K582" i="31" s="1"/>
  <c r="O583" i="31"/>
  <c r="P582" i="31"/>
  <c r="I582" i="31" s="1"/>
  <c r="X582" i="31"/>
  <c r="O457" i="31"/>
  <c r="X456" i="31"/>
  <c r="Y456" i="31"/>
  <c r="K456" i="31" s="1"/>
  <c r="P456" i="31"/>
  <c r="I456" i="31" s="1"/>
  <c r="O334" i="31"/>
  <c r="Y333" i="31"/>
  <c r="K333" i="31" s="1"/>
  <c r="X333" i="31"/>
  <c r="P333" i="31"/>
  <c r="I333" i="31" s="1"/>
  <c r="O211" i="31"/>
  <c r="X210" i="31"/>
  <c r="Y210" i="31"/>
  <c r="K210" i="31" s="1"/>
  <c r="P210" i="31"/>
  <c r="I210" i="31" s="1"/>
  <c r="X93" i="31"/>
  <c r="Y93" i="31"/>
  <c r="K93" i="31" s="1"/>
  <c r="P93" i="31"/>
  <c r="I93" i="31" s="1"/>
  <c r="O94" i="31"/>
  <c r="K99" i="27"/>
  <c r="E99" i="27"/>
  <c r="Y88" i="34" l="1"/>
  <c r="J213" i="34"/>
  <c r="J459" i="34"/>
  <c r="J706" i="34"/>
  <c r="J955" i="34"/>
  <c r="J585" i="34"/>
  <c r="J335" i="34"/>
  <c r="J830" i="34"/>
  <c r="O89" i="34"/>
  <c r="X89" i="34" s="1"/>
  <c r="K88" i="34"/>
  <c r="J88" i="34"/>
  <c r="J954" i="31"/>
  <c r="J457" i="31"/>
  <c r="J211" i="31"/>
  <c r="J706" i="31"/>
  <c r="J94" i="31"/>
  <c r="J583" i="31"/>
  <c r="J832" i="31"/>
  <c r="J334" i="31"/>
  <c r="J706" i="30"/>
  <c r="J210" i="30"/>
  <c r="J458" i="30"/>
  <c r="J954" i="30"/>
  <c r="J84" i="30"/>
  <c r="X84" i="30"/>
  <c r="Y84" i="30"/>
  <c r="K84" i="30" s="1"/>
  <c r="P84" i="30"/>
  <c r="I84" i="30" s="1"/>
  <c r="O85" i="30"/>
  <c r="J830" i="30"/>
  <c r="J334" i="30"/>
  <c r="J582" i="30"/>
  <c r="X582" i="29"/>
  <c r="Y582" i="29"/>
  <c r="K582" i="29" s="1"/>
  <c r="J582" i="29"/>
  <c r="P582" i="29"/>
  <c r="I582" i="29" s="1"/>
  <c r="Y830" i="29"/>
  <c r="K830" i="29" s="1"/>
  <c r="X830" i="29"/>
  <c r="J830" i="29"/>
  <c r="P830" i="29"/>
  <c r="I830" i="29" s="1"/>
  <c r="X954" i="29"/>
  <c r="Y954" i="29"/>
  <c r="K954" i="29" s="1"/>
  <c r="J954" i="29"/>
  <c r="P954" i="29"/>
  <c r="I954" i="29" s="1"/>
  <c r="Y334" i="29"/>
  <c r="K334" i="29" s="1"/>
  <c r="X334" i="29"/>
  <c r="J334" i="29"/>
  <c r="P334" i="29"/>
  <c r="I334" i="29" s="1"/>
  <c r="Y458" i="29"/>
  <c r="K458" i="29" s="1"/>
  <c r="X458" i="29"/>
  <c r="J458" i="29"/>
  <c r="P458" i="29"/>
  <c r="I458" i="29" s="1"/>
  <c r="Y706" i="29"/>
  <c r="X706" i="29"/>
  <c r="K706" i="29"/>
  <c r="J706" i="29"/>
  <c r="P706" i="29"/>
  <c r="I706" i="29" s="1"/>
  <c r="O88" i="29"/>
  <c r="Y87" i="29"/>
  <c r="X87" i="29"/>
  <c r="K87" i="29"/>
  <c r="J87" i="29"/>
  <c r="P87" i="29"/>
  <c r="I87" i="29" s="1"/>
  <c r="O213" i="29"/>
  <c r="Y212" i="29"/>
  <c r="K212" i="29" s="1"/>
  <c r="X212" i="29"/>
  <c r="J212" i="29"/>
  <c r="P212" i="29"/>
  <c r="I212" i="29" s="1"/>
  <c r="O212" i="24"/>
  <c r="Y211" i="24"/>
  <c r="K211" i="24" s="1"/>
  <c r="X211" i="24"/>
  <c r="J211" i="24"/>
  <c r="P211" i="24"/>
  <c r="I211" i="24" s="1"/>
  <c r="O336" i="24"/>
  <c r="Y335" i="24"/>
  <c r="K335" i="24" s="1"/>
  <c r="X335" i="24"/>
  <c r="J335" i="24"/>
  <c r="P335" i="24"/>
  <c r="I335" i="24" s="1"/>
  <c r="O460" i="24"/>
  <c r="Y459" i="24"/>
  <c r="K459" i="24" s="1"/>
  <c r="X459" i="24"/>
  <c r="J459" i="24"/>
  <c r="P459" i="24"/>
  <c r="I459" i="24" s="1"/>
  <c r="O89" i="24"/>
  <c r="Y88" i="24"/>
  <c r="K88" i="24" s="1"/>
  <c r="X88" i="24"/>
  <c r="J88" i="24"/>
  <c r="P88" i="24"/>
  <c r="I88" i="24" s="1"/>
  <c r="O832" i="24"/>
  <c r="X831" i="24"/>
  <c r="Y831" i="24"/>
  <c r="K831" i="24" s="1"/>
  <c r="J831" i="24"/>
  <c r="P831" i="24"/>
  <c r="I831" i="24" s="1"/>
  <c r="O708" i="24"/>
  <c r="X707" i="24"/>
  <c r="Y707" i="24"/>
  <c r="K707" i="24"/>
  <c r="J707" i="24"/>
  <c r="P707" i="24"/>
  <c r="I707" i="24" s="1"/>
  <c r="O584" i="24"/>
  <c r="X583" i="24"/>
  <c r="Y583" i="24"/>
  <c r="J583" i="24"/>
  <c r="K583" i="24"/>
  <c r="P583" i="24"/>
  <c r="I583" i="24" s="1"/>
  <c r="O956" i="24"/>
  <c r="Y955" i="24"/>
  <c r="K955" i="24" s="1"/>
  <c r="X955" i="24"/>
  <c r="J955" i="24"/>
  <c r="P955" i="24"/>
  <c r="I955" i="24" s="1"/>
  <c r="O956" i="11"/>
  <c r="J955" i="11"/>
  <c r="Y955" i="11"/>
  <c r="K955" i="11" s="1"/>
  <c r="X955" i="11"/>
  <c r="P955" i="11"/>
  <c r="I955" i="11" s="1"/>
  <c r="O832" i="11"/>
  <c r="J831" i="11"/>
  <c r="Y831" i="11"/>
  <c r="K831" i="11" s="1"/>
  <c r="X831" i="11"/>
  <c r="P831" i="11"/>
  <c r="I831" i="11" s="1"/>
  <c r="O708" i="11"/>
  <c r="J707" i="11"/>
  <c r="Y707" i="11"/>
  <c r="K707" i="11" s="1"/>
  <c r="X707" i="11"/>
  <c r="P707" i="11"/>
  <c r="I707" i="11" s="1"/>
  <c r="O585" i="11"/>
  <c r="Y584" i="11"/>
  <c r="K584" i="11" s="1"/>
  <c r="X584" i="11"/>
  <c r="O461" i="11"/>
  <c r="Y460" i="11"/>
  <c r="K460" i="11" s="1"/>
  <c r="X460" i="11"/>
  <c r="O91" i="11"/>
  <c r="P91" i="11" s="1"/>
  <c r="Y90" i="11"/>
  <c r="X90" i="11"/>
  <c r="O955" i="29"/>
  <c r="J86" i="11"/>
  <c r="I86" i="11"/>
  <c r="K86" i="11"/>
  <c r="Y954" i="30"/>
  <c r="K954" i="30" s="1"/>
  <c r="X954" i="30"/>
  <c r="O955" i="30"/>
  <c r="P954" i="30"/>
  <c r="I954" i="30" s="1"/>
  <c r="X830" i="30"/>
  <c r="O831" i="30"/>
  <c r="P830" i="30"/>
  <c r="I830" i="30" s="1"/>
  <c r="Y830" i="30"/>
  <c r="K830" i="30" s="1"/>
  <c r="Y706" i="30"/>
  <c r="K706" i="30" s="1"/>
  <c r="P706" i="30"/>
  <c r="I706" i="30" s="1"/>
  <c r="O707" i="30"/>
  <c r="X706" i="30"/>
  <c r="P582" i="30"/>
  <c r="I582" i="30" s="1"/>
  <c r="O583" i="30"/>
  <c r="X582" i="30"/>
  <c r="Y582" i="30"/>
  <c r="K582" i="30" s="1"/>
  <c r="Y458" i="30"/>
  <c r="K458" i="30" s="1"/>
  <c r="O459" i="30"/>
  <c r="P458" i="30"/>
  <c r="I458" i="30" s="1"/>
  <c r="X458" i="30"/>
  <c r="Y334" i="30"/>
  <c r="K334" i="30" s="1"/>
  <c r="X334" i="30"/>
  <c r="O335" i="30"/>
  <c r="P334" i="30"/>
  <c r="I334" i="30" s="1"/>
  <c r="X210" i="30"/>
  <c r="O211" i="30"/>
  <c r="P210" i="30"/>
  <c r="I210" i="30" s="1"/>
  <c r="Y210" i="30"/>
  <c r="K210" i="30" s="1"/>
  <c r="O831" i="29"/>
  <c r="O707" i="29"/>
  <c r="O583" i="29"/>
  <c r="O459" i="29"/>
  <c r="O335" i="29"/>
  <c r="Y955" i="34"/>
  <c r="K955" i="34" s="1"/>
  <c r="P955" i="34"/>
  <c r="I955" i="34" s="1"/>
  <c r="O956" i="34"/>
  <c r="X955" i="34"/>
  <c r="Y830" i="34"/>
  <c r="K830" i="34" s="1"/>
  <c r="P830" i="34"/>
  <c r="I830" i="34" s="1"/>
  <c r="O831" i="34"/>
  <c r="X830" i="34"/>
  <c r="Y706" i="34"/>
  <c r="K706" i="34" s="1"/>
  <c r="P706" i="34"/>
  <c r="I706" i="34" s="1"/>
  <c r="O707" i="34"/>
  <c r="X706" i="34"/>
  <c r="O586" i="34"/>
  <c r="X585" i="34"/>
  <c r="Y585" i="34"/>
  <c r="K585" i="34" s="1"/>
  <c r="P585" i="34"/>
  <c r="I585" i="34" s="1"/>
  <c r="O460" i="34"/>
  <c r="X459" i="34"/>
  <c r="Y459" i="34"/>
  <c r="K459" i="34" s="1"/>
  <c r="P459" i="34"/>
  <c r="I459" i="34" s="1"/>
  <c r="Y335" i="34"/>
  <c r="K335" i="34" s="1"/>
  <c r="P335" i="34"/>
  <c r="I335" i="34" s="1"/>
  <c r="O336" i="34"/>
  <c r="X335" i="34"/>
  <c r="O214" i="34"/>
  <c r="X213" i="34"/>
  <c r="Y213" i="34"/>
  <c r="K213" i="34" s="1"/>
  <c r="P213" i="34"/>
  <c r="I213" i="34" s="1"/>
  <c r="P89" i="34"/>
  <c r="I89" i="34" s="1"/>
  <c r="O955" i="31"/>
  <c r="X954" i="31"/>
  <c r="Y954" i="31"/>
  <c r="K954" i="31" s="1"/>
  <c r="P954" i="31"/>
  <c r="I954" i="31" s="1"/>
  <c r="O833" i="31"/>
  <c r="X832" i="31"/>
  <c r="Y832" i="31"/>
  <c r="K832" i="31" s="1"/>
  <c r="P832" i="31"/>
  <c r="I832" i="31" s="1"/>
  <c r="Y706" i="31"/>
  <c r="K706" i="31" s="1"/>
  <c r="P706" i="31"/>
  <c r="I706" i="31" s="1"/>
  <c r="O707" i="31"/>
  <c r="X706" i="31"/>
  <c r="Y583" i="31"/>
  <c r="K583" i="31" s="1"/>
  <c r="P583" i="31"/>
  <c r="I583" i="31" s="1"/>
  <c r="X583" i="31"/>
  <c r="O584" i="31"/>
  <c r="Y457" i="31"/>
  <c r="K457" i="31" s="1"/>
  <c r="P457" i="31"/>
  <c r="I457" i="31" s="1"/>
  <c r="O458" i="31"/>
  <c r="X457" i="31"/>
  <c r="Y334" i="31"/>
  <c r="K334" i="31" s="1"/>
  <c r="X334" i="31"/>
  <c r="P334" i="31"/>
  <c r="I334" i="31" s="1"/>
  <c r="O335" i="31"/>
  <c r="Y211" i="31"/>
  <c r="K211" i="31" s="1"/>
  <c r="P211" i="31"/>
  <c r="I211" i="31" s="1"/>
  <c r="O212" i="31"/>
  <c r="X211" i="31"/>
  <c r="Y94" i="31"/>
  <c r="K94" i="31" s="1"/>
  <c r="P94" i="31"/>
  <c r="I94" i="31" s="1"/>
  <c r="X94" i="31"/>
  <c r="O95" i="31"/>
  <c r="K100" i="27"/>
  <c r="E100" i="27"/>
  <c r="Y89" i="34" l="1"/>
  <c r="J336" i="34"/>
  <c r="J831" i="34"/>
  <c r="O90" i="34"/>
  <c r="K89" i="34"/>
  <c r="J89" i="34"/>
  <c r="J586" i="34"/>
  <c r="J707" i="34"/>
  <c r="J956" i="34"/>
  <c r="J214" i="34"/>
  <c r="J460" i="34"/>
  <c r="J955" i="31"/>
  <c r="J95" i="31"/>
  <c r="J335" i="31"/>
  <c r="J584" i="31"/>
  <c r="J833" i="31"/>
  <c r="J212" i="31"/>
  <c r="J458" i="31"/>
  <c r="J707" i="31"/>
  <c r="J831" i="30"/>
  <c r="J211" i="30"/>
  <c r="J459" i="30"/>
  <c r="J85" i="30"/>
  <c r="X85" i="30"/>
  <c r="P85" i="30"/>
  <c r="I85" i="30" s="1"/>
  <c r="Y85" i="30"/>
  <c r="K85" i="30" s="1"/>
  <c r="O86" i="30"/>
  <c r="J335" i="30"/>
  <c r="J583" i="30"/>
  <c r="J707" i="30"/>
  <c r="J955" i="30"/>
  <c r="Y335" i="29"/>
  <c r="K335" i="29" s="1"/>
  <c r="X335" i="29"/>
  <c r="J335" i="29"/>
  <c r="P335" i="29"/>
  <c r="I335" i="29" s="1"/>
  <c r="Y707" i="29"/>
  <c r="K707" i="29" s="1"/>
  <c r="X707" i="29"/>
  <c r="J707" i="29"/>
  <c r="P707" i="29"/>
  <c r="I707" i="29" s="1"/>
  <c r="O89" i="29"/>
  <c r="Y88" i="29"/>
  <c r="K88" i="29" s="1"/>
  <c r="X88" i="29"/>
  <c r="J88" i="29"/>
  <c r="P88" i="29"/>
  <c r="I88" i="29" s="1"/>
  <c r="O214" i="29"/>
  <c r="Y213" i="29"/>
  <c r="X213" i="29"/>
  <c r="K213" i="29"/>
  <c r="J213" i="29"/>
  <c r="P213" i="29"/>
  <c r="I213" i="29" s="1"/>
  <c r="Y955" i="29"/>
  <c r="K955" i="29" s="1"/>
  <c r="X955" i="29"/>
  <c r="J955" i="29"/>
  <c r="P955" i="29"/>
  <c r="I955" i="29" s="1"/>
  <c r="Y459" i="29"/>
  <c r="K459" i="29" s="1"/>
  <c r="X459" i="29"/>
  <c r="J459" i="29"/>
  <c r="P459" i="29"/>
  <c r="I459" i="29" s="1"/>
  <c r="X583" i="29"/>
  <c r="Y583" i="29"/>
  <c r="K583" i="29" s="1"/>
  <c r="J583" i="29"/>
  <c r="P583" i="29"/>
  <c r="I583" i="29" s="1"/>
  <c r="Y831" i="29"/>
  <c r="K831" i="29" s="1"/>
  <c r="X831" i="29"/>
  <c r="J831" i="29"/>
  <c r="P831" i="29"/>
  <c r="I831" i="29" s="1"/>
  <c r="O709" i="24"/>
  <c r="Y708" i="24"/>
  <c r="K708" i="24" s="1"/>
  <c r="X708" i="24"/>
  <c r="J708" i="24"/>
  <c r="P708" i="24"/>
  <c r="I708" i="24" s="1"/>
  <c r="O337" i="24"/>
  <c r="Y336" i="24"/>
  <c r="K336" i="24" s="1"/>
  <c r="X336" i="24"/>
  <c r="J336" i="24"/>
  <c r="P336" i="24"/>
  <c r="I336" i="24" s="1"/>
  <c r="O585" i="24"/>
  <c r="Y584" i="24"/>
  <c r="X584" i="24"/>
  <c r="K584" i="24"/>
  <c r="J584" i="24"/>
  <c r="P584" i="24"/>
  <c r="I584" i="24" s="1"/>
  <c r="O461" i="24"/>
  <c r="Y460" i="24"/>
  <c r="K460" i="24" s="1"/>
  <c r="X460" i="24"/>
  <c r="J460" i="24"/>
  <c r="P460" i="24"/>
  <c r="I460" i="24" s="1"/>
  <c r="O90" i="24"/>
  <c r="X89" i="24"/>
  <c r="Y89" i="24"/>
  <c r="K89" i="24" s="1"/>
  <c r="J89" i="24"/>
  <c r="P89" i="24"/>
  <c r="I89" i="24" s="1"/>
  <c r="O957" i="24"/>
  <c r="Y956" i="24"/>
  <c r="K956" i="24" s="1"/>
  <c r="X956" i="24"/>
  <c r="J956" i="24"/>
  <c r="P956" i="24"/>
  <c r="I956" i="24" s="1"/>
  <c r="O833" i="24"/>
  <c r="Y832" i="24"/>
  <c r="K832" i="24" s="1"/>
  <c r="X832" i="24"/>
  <c r="J832" i="24"/>
  <c r="P832" i="24"/>
  <c r="I832" i="24" s="1"/>
  <c r="O213" i="24"/>
  <c r="Y212" i="24"/>
  <c r="K212" i="24" s="1"/>
  <c r="X212" i="24"/>
  <c r="J212" i="24"/>
  <c r="P212" i="24"/>
  <c r="I212" i="24" s="1"/>
  <c r="O957" i="11"/>
  <c r="Y956" i="11"/>
  <c r="K956" i="11" s="1"/>
  <c r="J956" i="11"/>
  <c r="X956" i="11"/>
  <c r="P956" i="11"/>
  <c r="I956" i="11" s="1"/>
  <c r="O833" i="11"/>
  <c r="J832" i="11"/>
  <c r="Y832" i="11"/>
  <c r="K832" i="11" s="1"/>
  <c r="X832" i="11"/>
  <c r="P832" i="11"/>
  <c r="I832" i="11" s="1"/>
  <c r="O709" i="11"/>
  <c r="J708" i="11"/>
  <c r="Y708" i="11"/>
  <c r="K708" i="11" s="1"/>
  <c r="X708" i="11"/>
  <c r="P708" i="11"/>
  <c r="I708" i="11" s="1"/>
  <c r="O586" i="11"/>
  <c r="X585" i="11"/>
  <c r="Y585" i="11"/>
  <c r="K585" i="11" s="1"/>
  <c r="O462" i="11"/>
  <c r="X461" i="11"/>
  <c r="Y461" i="11"/>
  <c r="K461" i="11" s="1"/>
  <c r="O92" i="11"/>
  <c r="P92" i="11" s="1"/>
  <c r="Y91" i="11"/>
  <c r="X91" i="11"/>
  <c r="O956" i="29"/>
  <c r="J87" i="11"/>
  <c r="I87" i="11"/>
  <c r="K87" i="11"/>
  <c r="Y955" i="30"/>
  <c r="K955" i="30" s="1"/>
  <c r="O956" i="30"/>
  <c r="X955" i="30"/>
  <c r="P955" i="30"/>
  <c r="I955" i="30" s="1"/>
  <c r="Y831" i="30"/>
  <c r="K831" i="30" s="1"/>
  <c r="O832" i="30"/>
  <c r="X831" i="30"/>
  <c r="P831" i="30"/>
  <c r="I831" i="30" s="1"/>
  <c r="Y707" i="30"/>
  <c r="K707" i="30" s="1"/>
  <c r="X707" i="30"/>
  <c r="P707" i="30"/>
  <c r="I707" i="30" s="1"/>
  <c r="O708" i="30"/>
  <c r="Y583" i="30"/>
  <c r="K583" i="30" s="1"/>
  <c r="X583" i="30"/>
  <c r="O584" i="30"/>
  <c r="P583" i="30"/>
  <c r="I583" i="30" s="1"/>
  <c r="Y459" i="30"/>
  <c r="K459" i="30" s="1"/>
  <c r="X459" i="30"/>
  <c r="O460" i="30"/>
  <c r="P459" i="30"/>
  <c r="I459" i="30" s="1"/>
  <c r="X335" i="30"/>
  <c r="O336" i="30"/>
  <c r="Y335" i="30"/>
  <c r="K335" i="30" s="1"/>
  <c r="P335" i="30"/>
  <c r="I335" i="30" s="1"/>
  <c r="Y211" i="30"/>
  <c r="K211" i="30" s="1"/>
  <c r="O212" i="30"/>
  <c r="P211" i="30"/>
  <c r="I211" i="30" s="1"/>
  <c r="X211" i="30"/>
  <c r="O832" i="29"/>
  <c r="O708" i="29"/>
  <c r="O584" i="29"/>
  <c r="O460" i="29"/>
  <c r="O336" i="29"/>
  <c r="Y956" i="34"/>
  <c r="K956" i="34" s="1"/>
  <c r="O957" i="34"/>
  <c r="X956" i="34"/>
  <c r="P956" i="34"/>
  <c r="I956" i="34" s="1"/>
  <c r="Y831" i="34"/>
  <c r="K831" i="34" s="1"/>
  <c r="P831" i="34"/>
  <c r="I831" i="34" s="1"/>
  <c r="O832" i="34"/>
  <c r="X831" i="34"/>
  <c r="Y707" i="34"/>
  <c r="K707" i="34" s="1"/>
  <c r="O708" i="34"/>
  <c r="X707" i="34"/>
  <c r="P707" i="34"/>
  <c r="I707" i="34" s="1"/>
  <c r="Y586" i="34"/>
  <c r="K586" i="34" s="1"/>
  <c r="O587" i="34"/>
  <c r="X586" i="34"/>
  <c r="P586" i="34"/>
  <c r="I586" i="34" s="1"/>
  <c r="Y460" i="34"/>
  <c r="K460" i="34" s="1"/>
  <c r="P460" i="34"/>
  <c r="I460" i="34" s="1"/>
  <c r="X460" i="34"/>
  <c r="O461" i="34"/>
  <c r="Y336" i="34"/>
  <c r="K336" i="34" s="1"/>
  <c r="O337" i="34"/>
  <c r="X336" i="34"/>
  <c r="P336" i="34"/>
  <c r="I336" i="34" s="1"/>
  <c r="Y214" i="34"/>
  <c r="K214" i="34" s="1"/>
  <c r="O215" i="34"/>
  <c r="X214" i="34"/>
  <c r="P214" i="34"/>
  <c r="I214" i="34" s="1"/>
  <c r="X90" i="34"/>
  <c r="Y90" i="34"/>
  <c r="P90" i="34"/>
  <c r="I90" i="34" s="1"/>
  <c r="X955" i="31"/>
  <c r="Y955" i="31"/>
  <c r="K955" i="31" s="1"/>
  <c r="O956" i="31"/>
  <c r="P955" i="31"/>
  <c r="I955" i="31" s="1"/>
  <c r="Y833" i="31"/>
  <c r="K833" i="31" s="1"/>
  <c r="O834" i="31"/>
  <c r="X833" i="31"/>
  <c r="P833" i="31"/>
  <c r="I833" i="31" s="1"/>
  <c r="Y707" i="31"/>
  <c r="K707" i="31" s="1"/>
  <c r="O708" i="31"/>
  <c r="X707" i="31"/>
  <c r="P707" i="31"/>
  <c r="I707" i="31" s="1"/>
  <c r="O585" i="31"/>
  <c r="X584" i="31"/>
  <c r="Y584" i="31"/>
  <c r="K584" i="31" s="1"/>
  <c r="P584" i="31"/>
  <c r="I584" i="31" s="1"/>
  <c r="Y458" i="31"/>
  <c r="K458" i="31" s="1"/>
  <c r="O459" i="31"/>
  <c r="X458" i="31"/>
  <c r="P458" i="31"/>
  <c r="I458" i="31" s="1"/>
  <c r="Y335" i="31"/>
  <c r="K335" i="31" s="1"/>
  <c r="O336" i="31"/>
  <c r="X335" i="31"/>
  <c r="P335" i="31"/>
  <c r="I335" i="31" s="1"/>
  <c r="Y212" i="31"/>
  <c r="K212" i="31" s="1"/>
  <c r="O213" i="31"/>
  <c r="X212" i="31"/>
  <c r="P212" i="31"/>
  <c r="I212" i="31" s="1"/>
  <c r="O96" i="31"/>
  <c r="X95" i="31"/>
  <c r="P95" i="31"/>
  <c r="I95" i="31" s="1"/>
  <c r="Y95" i="31"/>
  <c r="K95" i="31" s="1"/>
  <c r="E101" i="27"/>
  <c r="K101" i="27"/>
  <c r="J215" i="34" l="1"/>
  <c r="J708" i="34"/>
  <c r="J957" i="34"/>
  <c r="J832" i="34"/>
  <c r="O91" i="34"/>
  <c r="K90" i="34"/>
  <c r="J90" i="34"/>
  <c r="J337" i="34"/>
  <c r="J587" i="34"/>
  <c r="J461" i="34"/>
  <c r="J956" i="31"/>
  <c r="J459" i="31"/>
  <c r="J708" i="31"/>
  <c r="J213" i="31"/>
  <c r="J336" i="31"/>
  <c r="J834" i="31"/>
  <c r="J96" i="31"/>
  <c r="J585" i="31"/>
  <c r="J708" i="30"/>
  <c r="J460" i="30"/>
  <c r="J212" i="30"/>
  <c r="J956" i="30"/>
  <c r="J86" i="30"/>
  <c r="X86" i="30"/>
  <c r="P86" i="30"/>
  <c r="I86" i="30" s="1"/>
  <c r="Y86" i="30"/>
  <c r="K86" i="30" s="1"/>
  <c r="O87" i="30"/>
  <c r="J584" i="30"/>
  <c r="J336" i="30"/>
  <c r="J832" i="30"/>
  <c r="X708" i="29"/>
  <c r="Y708" i="29"/>
  <c r="K708" i="29" s="1"/>
  <c r="J708" i="29"/>
  <c r="P708" i="29"/>
  <c r="I708" i="29" s="1"/>
  <c r="X832" i="29"/>
  <c r="Y832" i="29"/>
  <c r="K832" i="29" s="1"/>
  <c r="J832" i="29"/>
  <c r="P832" i="29"/>
  <c r="I832" i="29" s="1"/>
  <c r="Y956" i="29"/>
  <c r="K956" i="29" s="1"/>
  <c r="X956" i="29"/>
  <c r="J956" i="29"/>
  <c r="P956" i="29"/>
  <c r="I956" i="29" s="1"/>
  <c r="Y336" i="29"/>
  <c r="K336" i="29" s="1"/>
  <c r="X336" i="29"/>
  <c r="J336" i="29"/>
  <c r="P336" i="29"/>
  <c r="I336" i="29" s="1"/>
  <c r="Y460" i="29"/>
  <c r="X460" i="29"/>
  <c r="J460" i="29"/>
  <c r="K460" i="29"/>
  <c r="P460" i="29"/>
  <c r="I460" i="29" s="1"/>
  <c r="O90" i="29"/>
  <c r="Y89" i="29"/>
  <c r="K89" i="29" s="1"/>
  <c r="X89" i="29"/>
  <c r="J89" i="29"/>
  <c r="P89" i="29"/>
  <c r="I89" i="29" s="1"/>
  <c r="X584" i="29"/>
  <c r="Y584" i="29"/>
  <c r="J584" i="29"/>
  <c r="K584" i="29"/>
  <c r="P584" i="29"/>
  <c r="I584" i="29" s="1"/>
  <c r="O215" i="29"/>
  <c r="Y214" i="29"/>
  <c r="K214" i="29" s="1"/>
  <c r="X214" i="29"/>
  <c r="J214" i="29"/>
  <c r="P214" i="29"/>
  <c r="I214" i="29" s="1"/>
  <c r="O958" i="24"/>
  <c r="Y957" i="24"/>
  <c r="K957" i="24" s="1"/>
  <c r="X957" i="24"/>
  <c r="J957" i="24"/>
  <c r="P957" i="24"/>
  <c r="I957" i="24" s="1"/>
  <c r="O338" i="24"/>
  <c r="X337" i="24"/>
  <c r="Y337" i="24"/>
  <c r="J337" i="24"/>
  <c r="K337" i="24"/>
  <c r="P337" i="24"/>
  <c r="I337" i="24" s="1"/>
  <c r="O834" i="24"/>
  <c r="Y833" i="24"/>
  <c r="K833" i="24" s="1"/>
  <c r="X833" i="24"/>
  <c r="J833" i="24"/>
  <c r="P833" i="24"/>
  <c r="I833" i="24" s="1"/>
  <c r="O586" i="24"/>
  <c r="Y585" i="24"/>
  <c r="K585" i="24" s="1"/>
  <c r="X585" i="24"/>
  <c r="J585" i="24"/>
  <c r="P585" i="24"/>
  <c r="I585" i="24" s="1"/>
  <c r="O462" i="24"/>
  <c r="X461" i="24"/>
  <c r="Y461" i="24"/>
  <c r="K461" i="24" s="1"/>
  <c r="J461" i="24"/>
  <c r="P461" i="24"/>
  <c r="I461" i="24" s="1"/>
  <c r="O214" i="24"/>
  <c r="X213" i="24"/>
  <c r="Y213" i="24"/>
  <c r="J213" i="24"/>
  <c r="P213" i="24"/>
  <c r="I213" i="24" s="1"/>
  <c r="K213" i="24"/>
  <c r="O91" i="24"/>
  <c r="Y90" i="24"/>
  <c r="K90" i="24" s="1"/>
  <c r="X90" i="24"/>
  <c r="J90" i="24"/>
  <c r="P90" i="24"/>
  <c r="I90" i="24" s="1"/>
  <c r="O710" i="24"/>
  <c r="Y709" i="24"/>
  <c r="K709" i="24" s="1"/>
  <c r="X709" i="24"/>
  <c r="J709" i="24"/>
  <c r="P709" i="24"/>
  <c r="I709" i="24" s="1"/>
  <c r="O958" i="11"/>
  <c r="J957" i="11"/>
  <c r="Y957" i="11"/>
  <c r="K957" i="11" s="1"/>
  <c r="X957" i="11"/>
  <c r="P957" i="11"/>
  <c r="I957" i="11" s="1"/>
  <c r="O834" i="11"/>
  <c r="Y833" i="11"/>
  <c r="K833" i="11" s="1"/>
  <c r="X833" i="11"/>
  <c r="J833" i="11"/>
  <c r="P833" i="11"/>
  <c r="I833" i="11" s="1"/>
  <c r="O710" i="11"/>
  <c r="Y709" i="11"/>
  <c r="K709" i="11" s="1"/>
  <c r="X709" i="11"/>
  <c r="J709" i="11"/>
  <c r="P709" i="11"/>
  <c r="I709" i="11" s="1"/>
  <c r="O587" i="11"/>
  <c r="Y586" i="11"/>
  <c r="K586" i="11" s="1"/>
  <c r="X586" i="11"/>
  <c r="O463" i="11"/>
  <c r="Y462" i="11"/>
  <c r="K462" i="11" s="1"/>
  <c r="X462" i="11"/>
  <c r="O93" i="11"/>
  <c r="P93" i="11" s="1"/>
  <c r="Y92" i="11"/>
  <c r="X92" i="11"/>
  <c r="O957" i="29"/>
  <c r="J88" i="11"/>
  <c r="I88" i="11"/>
  <c r="K88" i="11"/>
  <c r="Y956" i="30"/>
  <c r="K956" i="30" s="1"/>
  <c r="X956" i="30"/>
  <c r="P956" i="30"/>
  <c r="I956" i="30" s="1"/>
  <c r="O957" i="30"/>
  <c r="O833" i="30"/>
  <c r="X832" i="30"/>
  <c r="Y832" i="30"/>
  <c r="K832" i="30" s="1"/>
  <c r="P832" i="30"/>
  <c r="I832" i="30" s="1"/>
  <c r="O709" i="30"/>
  <c r="X708" i="30"/>
  <c r="Y708" i="30"/>
  <c r="K708" i="30" s="1"/>
  <c r="P708" i="30"/>
  <c r="I708" i="30" s="1"/>
  <c r="X584" i="30"/>
  <c r="Y584" i="30"/>
  <c r="K584" i="30" s="1"/>
  <c r="O585" i="30"/>
  <c r="P584" i="30"/>
  <c r="I584" i="30" s="1"/>
  <c r="X460" i="30"/>
  <c r="Y460" i="30"/>
  <c r="K460" i="30" s="1"/>
  <c r="O461" i="30"/>
  <c r="P460" i="30"/>
  <c r="I460" i="30" s="1"/>
  <c r="X336" i="30"/>
  <c r="O337" i="30"/>
  <c r="Y336" i="30"/>
  <c r="K336" i="30" s="1"/>
  <c r="P336" i="30"/>
  <c r="I336" i="30" s="1"/>
  <c r="O213" i="30"/>
  <c r="X212" i="30"/>
  <c r="Y212" i="30"/>
  <c r="K212" i="30" s="1"/>
  <c r="P212" i="30"/>
  <c r="I212" i="30" s="1"/>
  <c r="O833" i="29"/>
  <c r="O709" i="29"/>
  <c r="O585" i="29"/>
  <c r="O461" i="29"/>
  <c r="O337" i="29"/>
  <c r="Y957" i="34"/>
  <c r="K957" i="34" s="1"/>
  <c r="X957" i="34"/>
  <c r="O958" i="34"/>
  <c r="P957" i="34"/>
  <c r="I957" i="34" s="1"/>
  <c r="Y832" i="34"/>
  <c r="K832" i="34" s="1"/>
  <c r="X832" i="34"/>
  <c r="O833" i="34"/>
  <c r="P832" i="34"/>
  <c r="I832" i="34" s="1"/>
  <c r="Y708" i="34"/>
  <c r="K708" i="34" s="1"/>
  <c r="X708" i="34"/>
  <c r="O709" i="34"/>
  <c r="P708" i="34"/>
  <c r="I708" i="34" s="1"/>
  <c r="Y587" i="34"/>
  <c r="K587" i="34" s="1"/>
  <c r="P587" i="34"/>
  <c r="I587" i="34" s="1"/>
  <c r="O588" i="34"/>
  <c r="X587" i="34"/>
  <c r="Y461" i="34"/>
  <c r="K461" i="34" s="1"/>
  <c r="O462" i="34"/>
  <c r="X461" i="34"/>
  <c r="P461" i="34"/>
  <c r="I461" i="34" s="1"/>
  <c r="Y337" i="34"/>
  <c r="K337" i="34" s="1"/>
  <c r="X337" i="34"/>
  <c r="O338" i="34"/>
  <c r="P337" i="34"/>
  <c r="I337" i="34" s="1"/>
  <c r="Y215" i="34"/>
  <c r="K215" i="34" s="1"/>
  <c r="P215" i="34"/>
  <c r="I215" i="34" s="1"/>
  <c r="O216" i="34"/>
  <c r="X215" i="34"/>
  <c r="Y91" i="34"/>
  <c r="X91" i="34"/>
  <c r="P91" i="34"/>
  <c r="I91" i="34" s="1"/>
  <c r="Y956" i="31"/>
  <c r="K956" i="31" s="1"/>
  <c r="O957" i="31"/>
  <c r="X956" i="31"/>
  <c r="P956" i="31"/>
  <c r="I956" i="31" s="1"/>
  <c r="Y834" i="31"/>
  <c r="K834" i="31" s="1"/>
  <c r="X834" i="31"/>
  <c r="O835" i="31"/>
  <c r="P834" i="31"/>
  <c r="I834" i="31" s="1"/>
  <c r="Y708" i="31"/>
  <c r="K708" i="31" s="1"/>
  <c r="X708" i="31"/>
  <c r="O709" i="31"/>
  <c r="P708" i="31"/>
  <c r="I708" i="31" s="1"/>
  <c r="O586" i="31"/>
  <c r="Y585" i="31"/>
  <c r="K585" i="31" s="1"/>
  <c r="X585" i="31"/>
  <c r="P585" i="31"/>
  <c r="I585" i="31" s="1"/>
  <c r="Y459" i="31"/>
  <c r="K459" i="31" s="1"/>
  <c r="X459" i="31"/>
  <c r="O460" i="31"/>
  <c r="P459" i="31"/>
  <c r="I459" i="31" s="1"/>
  <c r="Y336" i="31"/>
  <c r="K336" i="31" s="1"/>
  <c r="X336" i="31"/>
  <c r="P336" i="31"/>
  <c r="I336" i="31" s="1"/>
  <c r="O337" i="31"/>
  <c r="Y213" i="31"/>
  <c r="K213" i="31" s="1"/>
  <c r="X213" i="31"/>
  <c r="O214" i="31"/>
  <c r="P213" i="31"/>
  <c r="I213" i="31" s="1"/>
  <c r="Y96" i="31"/>
  <c r="K96" i="31" s="1"/>
  <c r="O97" i="31"/>
  <c r="P96" i="31"/>
  <c r="I96" i="31" s="1"/>
  <c r="X96" i="31"/>
  <c r="E102" i="27"/>
  <c r="K102" i="27"/>
  <c r="J338" i="34" l="1"/>
  <c r="J588" i="34"/>
  <c r="J833" i="34"/>
  <c r="J216" i="34"/>
  <c r="J709" i="34"/>
  <c r="J958" i="34"/>
  <c r="J462" i="34"/>
  <c r="O92" i="34"/>
  <c r="Y92" i="34" s="1"/>
  <c r="K91" i="34"/>
  <c r="J91" i="34"/>
  <c r="J957" i="31"/>
  <c r="J337" i="31"/>
  <c r="J835" i="31"/>
  <c r="J97" i="31"/>
  <c r="J586" i="31"/>
  <c r="J214" i="31"/>
  <c r="J460" i="31"/>
  <c r="J709" i="31"/>
  <c r="J213" i="30"/>
  <c r="J709" i="30"/>
  <c r="J87" i="30"/>
  <c r="Y87" i="30"/>
  <c r="K87" i="30" s="1"/>
  <c r="X87" i="30"/>
  <c r="O88" i="30"/>
  <c r="P87" i="30"/>
  <c r="I87" i="30" s="1"/>
  <c r="J585" i="30"/>
  <c r="J337" i="30"/>
  <c r="J833" i="30"/>
  <c r="J957" i="30"/>
  <c r="J461" i="30"/>
  <c r="Y709" i="29"/>
  <c r="K709" i="29" s="1"/>
  <c r="X709" i="29"/>
  <c r="J709" i="29"/>
  <c r="P709" i="29"/>
  <c r="I709" i="29" s="1"/>
  <c r="Y833" i="29"/>
  <c r="K833" i="29" s="1"/>
  <c r="X833" i="29"/>
  <c r="J833" i="29"/>
  <c r="P833" i="29"/>
  <c r="I833" i="29" s="1"/>
  <c r="Y585" i="29"/>
  <c r="K585" i="29" s="1"/>
  <c r="X585" i="29"/>
  <c r="J585" i="29"/>
  <c r="P585" i="29"/>
  <c r="I585" i="29" s="1"/>
  <c r="Y337" i="29"/>
  <c r="X337" i="29"/>
  <c r="J337" i="29"/>
  <c r="K337" i="29"/>
  <c r="P337" i="29"/>
  <c r="I337" i="29" s="1"/>
  <c r="Y957" i="29"/>
  <c r="K957" i="29" s="1"/>
  <c r="X957" i="29"/>
  <c r="J957" i="29"/>
  <c r="P957" i="29"/>
  <c r="I957" i="29" s="1"/>
  <c r="O216" i="29"/>
  <c r="Y215" i="29"/>
  <c r="K215" i="29" s="1"/>
  <c r="X215" i="29"/>
  <c r="J215" i="29"/>
  <c r="P215" i="29"/>
  <c r="I215" i="29" s="1"/>
  <c r="Y461" i="29"/>
  <c r="K461" i="29" s="1"/>
  <c r="X461" i="29"/>
  <c r="J461" i="29"/>
  <c r="P461" i="29"/>
  <c r="I461" i="29" s="1"/>
  <c r="O91" i="29"/>
  <c r="Y90" i="29"/>
  <c r="K90" i="29" s="1"/>
  <c r="X90" i="29"/>
  <c r="J90" i="29"/>
  <c r="P90" i="29"/>
  <c r="I90" i="29" s="1"/>
  <c r="O215" i="24"/>
  <c r="Y214" i="24"/>
  <c r="K214" i="24" s="1"/>
  <c r="X214" i="24"/>
  <c r="J214" i="24"/>
  <c r="P214" i="24"/>
  <c r="I214" i="24" s="1"/>
  <c r="O339" i="24"/>
  <c r="Y338" i="24"/>
  <c r="K338" i="24" s="1"/>
  <c r="X338" i="24"/>
  <c r="J338" i="24"/>
  <c r="P338" i="24"/>
  <c r="I338" i="24" s="1"/>
  <c r="O92" i="24"/>
  <c r="Y91" i="24"/>
  <c r="K91" i="24" s="1"/>
  <c r="X91" i="24"/>
  <c r="J91" i="24"/>
  <c r="P91" i="24"/>
  <c r="I91" i="24" s="1"/>
  <c r="O835" i="24"/>
  <c r="Y834" i="24"/>
  <c r="X834" i="24"/>
  <c r="P834" i="24"/>
  <c r="I834" i="24" s="1"/>
  <c r="J834" i="24"/>
  <c r="K834" i="24"/>
  <c r="O711" i="24"/>
  <c r="Y710" i="24"/>
  <c r="K710" i="24" s="1"/>
  <c r="X710" i="24"/>
  <c r="J710" i="24"/>
  <c r="P710" i="24"/>
  <c r="I710" i="24" s="1"/>
  <c r="O587" i="24"/>
  <c r="Y586" i="24"/>
  <c r="K586" i="24" s="1"/>
  <c r="X586" i="24"/>
  <c r="J586" i="24"/>
  <c r="P586" i="24"/>
  <c r="I586" i="24" s="1"/>
  <c r="O463" i="24"/>
  <c r="Y462" i="24"/>
  <c r="K462" i="24" s="1"/>
  <c r="X462" i="24"/>
  <c r="J462" i="24"/>
  <c r="P462" i="24"/>
  <c r="I462" i="24" s="1"/>
  <c r="O959" i="24"/>
  <c r="X958" i="24"/>
  <c r="Y958" i="24"/>
  <c r="K958" i="24" s="1"/>
  <c r="J958" i="24"/>
  <c r="P958" i="24"/>
  <c r="I958" i="24" s="1"/>
  <c r="O959" i="11"/>
  <c r="Y958" i="11"/>
  <c r="K958" i="11" s="1"/>
  <c r="X958" i="11"/>
  <c r="J958" i="11"/>
  <c r="P958" i="11"/>
  <c r="I958" i="11" s="1"/>
  <c r="O835" i="11"/>
  <c r="Y834" i="11"/>
  <c r="K834" i="11" s="1"/>
  <c r="X834" i="11"/>
  <c r="J834" i="11"/>
  <c r="P834" i="11"/>
  <c r="I834" i="11" s="1"/>
  <c r="O711" i="11"/>
  <c r="Y710" i="11"/>
  <c r="K710" i="11" s="1"/>
  <c r="X710" i="11"/>
  <c r="J710" i="11"/>
  <c r="P710" i="11"/>
  <c r="I710" i="11" s="1"/>
  <c r="O588" i="11"/>
  <c r="Y587" i="11"/>
  <c r="K587" i="11" s="1"/>
  <c r="X587" i="11"/>
  <c r="O464" i="11"/>
  <c r="Y463" i="11"/>
  <c r="K463" i="11" s="1"/>
  <c r="X463" i="11"/>
  <c r="O94" i="11"/>
  <c r="P94" i="11" s="1"/>
  <c r="Y93" i="11"/>
  <c r="X93" i="11"/>
  <c r="O958" i="29"/>
  <c r="J89" i="11"/>
  <c r="I89" i="11"/>
  <c r="K89" i="11"/>
  <c r="O958" i="30"/>
  <c r="Y957" i="30"/>
  <c r="K957" i="30" s="1"/>
  <c r="X957" i="30"/>
  <c r="P957" i="30"/>
  <c r="I957" i="30" s="1"/>
  <c r="O834" i="30"/>
  <c r="Y833" i="30"/>
  <c r="K833" i="30" s="1"/>
  <c r="X833" i="30"/>
  <c r="P833" i="30"/>
  <c r="I833" i="30" s="1"/>
  <c r="O710" i="30"/>
  <c r="P709" i="30"/>
  <c r="I709" i="30" s="1"/>
  <c r="X709" i="30"/>
  <c r="Y709" i="30"/>
  <c r="K709" i="30" s="1"/>
  <c r="O586" i="30"/>
  <c r="X585" i="30"/>
  <c r="P585" i="30"/>
  <c r="I585" i="30" s="1"/>
  <c r="Y585" i="30"/>
  <c r="K585" i="30" s="1"/>
  <c r="X461" i="30"/>
  <c r="Y461" i="30"/>
  <c r="K461" i="30" s="1"/>
  <c r="O462" i="30"/>
  <c r="P461" i="30"/>
  <c r="I461" i="30" s="1"/>
  <c r="O338" i="30"/>
  <c r="P337" i="30"/>
  <c r="I337" i="30" s="1"/>
  <c r="X337" i="30"/>
  <c r="Y337" i="30"/>
  <c r="K337" i="30" s="1"/>
  <c r="Y213" i="30"/>
  <c r="K213" i="30" s="1"/>
  <c r="P213" i="30"/>
  <c r="I213" i="30" s="1"/>
  <c r="O214" i="30"/>
  <c r="X213" i="30"/>
  <c r="O834" i="29"/>
  <c r="O710" i="29"/>
  <c r="O586" i="29"/>
  <c r="O462" i="29"/>
  <c r="O338" i="29"/>
  <c r="O959" i="34"/>
  <c r="X958" i="34"/>
  <c r="Y958" i="34"/>
  <c r="K958" i="34" s="1"/>
  <c r="P958" i="34"/>
  <c r="I958" i="34" s="1"/>
  <c r="O834" i="34"/>
  <c r="P833" i="34"/>
  <c r="I833" i="34" s="1"/>
  <c r="X833" i="34"/>
  <c r="Y833" i="34"/>
  <c r="K833" i="34" s="1"/>
  <c r="O710" i="34"/>
  <c r="X709" i="34"/>
  <c r="Y709" i="34"/>
  <c r="K709" i="34" s="1"/>
  <c r="P709" i="34"/>
  <c r="I709" i="34" s="1"/>
  <c r="Y588" i="34"/>
  <c r="K588" i="34" s="1"/>
  <c r="X588" i="34"/>
  <c r="O589" i="34"/>
  <c r="P588" i="34"/>
  <c r="I588" i="34" s="1"/>
  <c r="Y462" i="34"/>
  <c r="K462" i="34" s="1"/>
  <c r="X462" i="34"/>
  <c r="O463" i="34"/>
  <c r="P462" i="34"/>
  <c r="I462" i="34" s="1"/>
  <c r="O339" i="34"/>
  <c r="X338" i="34"/>
  <c r="Y338" i="34"/>
  <c r="K338" i="34" s="1"/>
  <c r="P338" i="34"/>
  <c r="I338" i="34" s="1"/>
  <c r="Y216" i="34"/>
  <c r="K216" i="34" s="1"/>
  <c r="X216" i="34"/>
  <c r="O217" i="34"/>
  <c r="P216" i="34"/>
  <c r="I216" i="34" s="1"/>
  <c r="P92" i="34"/>
  <c r="I92" i="34" s="1"/>
  <c r="Y957" i="31"/>
  <c r="K957" i="31" s="1"/>
  <c r="X957" i="31"/>
  <c r="O958" i="31"/>
  <c r="P957" i="31"/>
  <c r="I957" i="31" s="1"/>
  <c r="Y835" i="31"/>
  <c r="K835" i="31" s="1"/>
  <c r="X835" i="31"/>
  <c r="P835" i="31"/>
  <c r="I835" i="31" s="1"/>
  <c r="O836" i="31"/>
  <c r="O710" i="31"/>
  <c r="X709" i="31"/>
  <c r="Y709" i="31"/>
  <c r="K709" i="31" s="1"/>
  <c r="P709" i="31"/>
  <c r="I709" i="31" s="1"/>
  <c r="O587" i="31"/>
  <c r="X586" i="31"/>
  <c r="P586" i="31"/>
  <c r="I586" i="31" s="1"/>
  <c r="Y586" i="31"/>
  <c r="K586" i="31" s="1"/>
  <c r="X460" i="31"/>
  <c r="Y460" i="31"/>
  <c r="K460" i="31" s="1"/>
  <c r="P460" i="31"/>
  <c r="I460" i="31" s="1"/>
  <c r="O461" i="31"/>
  <c r="O338" i="31"/>
  <c r="X337" i="31"/>
  <c r="Y337" i="31"/>
  <c r="K337" i="31" s="1"/>
  <c r="P337" i="31"/>
  <c r="I337" i="31" s="1"/>
  <c r="X214" i="31"/>
  <c r="Y214" i="31"/>
  <c r="K214" i="31" s="1"/>
  <c r="O215" i="31"/>
  <c r="P214" i="31"/>
  <c r="I214" i="31" s="1"/>
  <c r="X97" i="31"/>
  <c r="Y97" i="31"/>
  <c r="K97" i="31" s="1"/>
  <c r="P97" i="31"/>
  <c r="I97" i="31" s="1"/>
  <c r="O98" i="31"/>
  <c r="E103" i="27"/>
  <c r="K103" i="27"/>
  <c r="X92" i="34" l="1"/>
  <c r="J710" i="34"/>
  <c r="J959" i="34"/>
  <c r="O93" i="34"/>
  <c r="K92" i="34"/>
  <c r="J92" i="34"/>
  <c r="J589" i="34"/>
  <c r="J339" i="34"/>
  <c r="J834" i="34"/>
  <c r="J217" i="34"/>
  <c r="J463" i="34"/>
  <c r="J958" i="31"/>
  <c r="J215" i="31"/>
  <c r="J710" i="31"/>
  <c r="J836" i="31"/>
  <c r="J461" i="31"/>
  <c r="J98" i="31"/>
  <c r="J338" i="31"/>
  <c r="J587" i="31"/>
  <c r="J214" i="30"/>
  <c r="J462" i="30"/>
  <c r="J710" i="30"/>
  <c r="J958" i="30"/>
  <c r="J338" i="30"/>
  <c r="J586" i="30"/>
  <c r="J834" i="30"/>
  <c r="J88" i="30"/>
  <c r="O89" i="30"/>
  <c r="X88" i="30"/>
  <c r="P88" i="30"/>
  <c r="I88" i="30" s="1"/>
  <c r="Y88" i="30"/>
  <c r="K88" i="30" s="1"/>
  <c r="Y834" i="29"/>
  <c r="K834" i="29" s="1"/>
  <c r="X834" i="29"/>
  <c r="J834" i="29"/>
  <c r="P834" i="29"/>
  <c r="I834" i="29" s="1"/>
  <c r="O92" i="29"/>
  <c r="Y91" i="29"/>
  <c r="K91" i="29" s="1"/>
  <c r="X91" i="29"/>
  <c r="J91" i="29"/>
  <c r="P91" i="29"/>
  <c r="I91" i="29" s="1"/>
  <c r="Y338" i="29"/>
  <c r="K338" i="29" s="1"/>
  <c r="X338" i="29"/>
  <c r="J338" i="29"/>
  <c r="P338" i="29"/>
  <c r="I338" i="29" s="1"/>
  <c r="X958" i="29"/>
  <c r="Y958" i="29"/>
  <c r="J958" i="29"/>
  <c r="K958" i="29"/>
  <c r="P958" i="29"/>
  <c r="I958" i="29" s="1"/>
  <c r="Y586" i="29"/>
  <c r="K586" i="29" s="1"/>
  <c r="X586" i="29"/>
  <c r="J586" i="29"/>
  <c r="P586" i="29"/>
  <c r="I586" i="29" s="1"/>
  <c r="O217" i="29"/>
  <c r="Y216" i="29"/>
  <c r="K216" i="29" s="1"/>
  <c r="X216" i="29"/>
  <c r="J216" i="29"/>
  <c r="P216" i="29"/>
  <c r="I216" i="29" s="1"/>
  <c r="Y462" i="29"/>
  <c r="K462" i="29" s="1"/>
  <c r="X462" i="29"/>
  <c r="J462" i="29"/>
  <c r="P462" i="29"/>
  <c r="I462" i="29" s="1"/>
  <c r="Y710" i="29"/>
  <c r="K710" i="29" s="1"/>
  <c r="X710" i="29"/>
  <c r="J710" i="29"/>
  <c r="P710" i="29"/>
  <c r="I710" i="29" s="1"/>
  <c r="O588" i="24"/>
  <c r="X587" i="24"/>
  <c r="Y587" i="24"/>
  <c r="K587" i="24" s="1"/>
  <c r="J587" i="24"/>
  <c r="P587" i="24"/>
  <c r="I587" i="24" s="1"/>
  <c r="O340" i="24"/>
  <c r="Y339" i="24"/>
  <c r="K339" i="24" s="1"/>
  <c r="X339" i="24"/>
  <c r="J339" i="24"/>
  <c r="P339" i="24"/>
  <c r="I339" i="24" s="1"/>
  <c r="O464" i="24"/>
  <c r="Y463" i="24"/>
  <c r="K463" i="24" s="1"/>
  <c r="X463" i="24"/>
  <c r="J463" i="24"/>
  <c r="P463" i="24"/>
  <c r="I463" i="24" s="1"/>
  <c r="O93" i="24"/>
  <c r="Y92" i="24"/>
  <c r="X92" i="24"/>
  <c r="K92" i="24"/>
  <c r="J92" i="24"/>
  <c r="P92" i="24"/>
  <c r="I92" i="24" s="1"/>
  <c r="O960" i="24"/>
  <c r="Y959" i="24"/>
  <c r="K959" i="24" s="1"/>
  <c r="X959" i="24"/>
  <c r="J959" i="24"/>
  <c r="P959" i="24"/>
  <c r="I959" i="24" s="1"/>
  <c r="O836" i="24"/>
  <c r="X835" i="24"/>
  <c r="Y835" i="24"/>
  <c r="K835" i="24"/>
  <c r="J835" i="24"/>
  <c r="P835" i="24"/>
  <c r="I835" i="24" s="1"/>
  <c r="O712" i="24"/>
  <c r="X711" i="24"/>
  <c r="Y711" i="24"/>
  <c r="K711" i="24" s="1"/>
  <c r="J711" i="24"/>
  <c r="P711" i="24"/>
  <c r="I711" i="24" s="1"/>
  <c r="O216" i="24"/>
  <c r="Y215" i="24"/>
  <c r="K215" i="24" s="1"/>
  <c r="X215" i="24"/>
  <c r="J215" i="24"/>
  <c r="P215" i="24"/>
  <c r="I215" i="24" s="1"/>
  <c r="O960" i="11"/>
  <c r="J959" i="11"/>
  <c r="Y959" i="11"/>
  <c r="K959" i="11" s="1"/>
  <c r="X959" i="11"/>
  <c r="P959" i="11"/>
  <c r="I959" i="11" s="1"/>
  <c r="O836" i="11"/>
  <c r="J835" i="11"/>
  <c r="Y835" i="11"/>
  <c r="K835" i="11" s="1"/>
  <c r="X835" i="11"/>
  <c r="P835" i="11"/>
  <c r="I835" i="11" s="1"/>
  <c r="O712" i="11"/>
  <c r="J711" i="11"/>
  <c r="Y711" i="11"/>
  <c r="K711" i="11" s="1"/>
  <c r="X711" i="11"/>
  <c r="P711" i="11"/>
  <c r="I711" i="11" s="1"/>
  <c r="O589" i="11"/>
  <c r="Y588" i="11"/>
  <c r="K588" i="11" s="1"/>
  <c r="X588" i="11"/>
  <c r="O465" i="11"/>
  <c r="Y464" i="11"/>
  <c r="K464" i="11" s="1"/>
  <c r="X464" i="11"/>
  <c r="O95" i="11"/>
  <c r="P95" i="11" s="1"/>
  <c r="Y94" i="11"/>
  <c r="X94" i="11"/>
  <c r="O959" i="29"/>
  <c r="J90" i="11"/>
  <c r="I90" i="11"/>
  <c r="K90" i="11"/>
  <c r="P958" i="30"/>
  <c r="I958" i="30" s="1"/>
  <c r="O959" i="30"/>
  <c r="X958" i="30"/>
  <c r="Y958" i="30"/>
  <c r="K958" i="30" s="1"/>
  <c r="X834" i="30"/>
  <c r="Y834" i="30"/>
  <c r="K834" i="30" s="1"/>
  <c r="P834" i="30"/>
  <c r="I834" i="30" s="1"/>
  <c r="O835" i="30"/>
  <c r="O711" i="30"/>
  <c r="Y710" i="30"/>
  <c r="K710" i="30" s="1"/>
  <c r="X710" i="30"/>
  <c r="P710" i="30"/>
  <c r="I710" i="30" s="1"/>
  <c r="X586" i="30"/>
  <c r="P586" i="30"/>
  <c r="I586" i="30" s="1"/>
  <c r="Y586" i="30"/>
  <c r="K586" i="30" s="1"/>
  <c r="O587" i="30"/>
  <c r="O463" i="30"/>
  <c r="P462" i="30"/>
  <c r="I462" i="30" s="1"/>
  <c r="Y462" i="30"/>
  <c r="K462" i="30" s="1"/>
  <c r="X462" i="30"/>
  <c r="O339" i="30"/>
  <c r="X338" i="30"/>
  <c r="Y338" i="30"/>
  <c r="K338" i="30" s="1"/>
  <c r="P338" i="30"/>
  <c r="I338" i="30" s="1"/>
  <c r="P214" i="30"/>
  <c r="I214" i="30" s="1"/>
  <c r="O215" i="30"/>
  <c r="Y214" i="30"/>
  <c r="K214" i="30" s="1"/>
  <c r="X214" i="30"/>
  <c r="O835" i="29"/>
  <c r="O711" i="29"/>
  <c r="O587" i="29"/>
  <c r="O463" i="29"/>
  <c r="O339" i="29"/>
  <c r="Y959" i="34"/>
  <c r="K959" i="34" s="1"/>
  <c r="O960" i="34"/>
  <c r="X959" i="34"/>
  <c r="P959" i="34"/>
  <c r="I959" i="34" s="1"/>
  <c r="Y834" i="34"/>
  <c r="K834" i="34" s="1"/>
  <c r="O835" i="34"/>
  <c r="X834" i="34"/>
  <c r="P834" i="34"/>
  <c r="I834" i="34" s="1"/>
  <c r="Y710" i="34"/>
  <c r="K710" i="34" s="1"/>
  <c r="O711" i="34"/>
  <c r="X710" i="34"/>
  <c r="P710" i="34"/>
  <c r="I710" i="34" s="1"/>
  <c r="O590" i="34"/>
  <c r="X589" i="34"/>
  <c r="Y589" i="34"/>
  <c r="K589" i="34" s="1"/>
  <c r="P589" i="34"/>
  <c r="I589" i="34" s="1"/>
  <c r="O464" i="34"/>
  <c r="X463" i="34"/>
  <c r="Y463" i="34"/>
  <c r="K463" i="34" s="1"/>
  <c r="P463" i="34"/>
  <c r="I463" i="34" s="1"/>
  <c r="Y339" i="34"/>
  <c r="K339" i="34" s="1"/>
  <c r="O340" i="34"/>
  <c r="X339" i="34"/>
  <c r="P339" i="34"/>
  <c r="I339" i="34" s="1"/>
  <c r="O218" i="34"/>
  <c r="X217" i="34"/>
  <c r="Y217" i="34"/>
  <c r="K217" i="34" s="1"/>
  <c r="P217" i="34"/>
  <c r="I217" i="34" s="1"/>
  <c r="Y93" i="34"/>
  <c r="X93" i="34"/>
  <c r="P93" i="34"/>
  <c r="I93" i="34" s="1"/>
  <c r="O959" i="31"/>
  <c r="X958" i="31"/>
  <c r="Y958" i="31"/>
  <c r="K958" i="31" s="1"/>
  <c r="P958" i="31"/>
  <c r="I958" i="31" s="1"/>
  <c r="O837" i="31"/>
  <c r="X836" i="31"/>
  <c r="Y836" i="31"/>
  <c r="K836" i="31" s="1"/>
  <c r="P836" i="31"/>
  <c r="I836" i="31" s="1"/>
  <c r="Y710" i="31"/>
  <c r="K710" i="31" s="1"/>
  <c r="O711" i="31"/>
  <c r="X710" i="31"/>
  <c r="P710" i="31"/>
  <c r="I710" i="31" s="1"/>
  <c r="Y587" i="31"/>
  <c r="K587" i="31" s="1"/>
  <c r="X587" i="31"/>
  <c r="O588" i="31"/>
  <c r="P587" i="31"/>
  <c r="I587" i="31" s="1"/>
  <c r="Y461" i="31"/>
  <c r="K461" i="31" s="1"/>
  <c r="O462" i="31"/>
  <c r="X461" i="31"/>
  <c r="P461" i="31"/>
  <c r="I461" i="31" s="1"/>
  <c r="Y338" i="31"/>
  <c r="K338" i="31" s="1"/>
  <c r="O339" i="31"/>
  <c r="X338" i="31"/>
  <c r="P338" i="31"/>
  <c r="I338" i="31" s="1"/>
  <c r="Y215" i="31"/>
  <c r="K215" i="31" s="1"/>
  <c r="O216" i="31"/>
  <c r="X215" i="31"/>
  <c r="P215" i="31"/>
  <c r="I215" i="31" s="1"/>
  <c r="Y98" i="31"/>
  <c r="K98" i="31" s="1"/>
  <c r="P98" i="31"/>
  <c r="I98" i="31" s="1"/>
  <c r="O99" i="31"/>
  <c r="X98" i="31"/>
  <c r="E104" i="27"/>
  <c r="K104" i="27"/>
  <c r="J218" i="34" l="1"/>
  <c r="J464" i="34"/>
  <c r="J340" i="34"/>
  <c r="J835" i="34"/>
  <c r="O94" i="34"/>
  <c r="X94" i="34" s="1"/>
  <c r="K93" i="34"/>
  <c r="J93" i="34"/>
  <c r="J590" i="34"/>
  <c r="J711" i="34"/>
  <c r="J960" i="34"/>
  <c r="J216" i="31"/>
  <c r="J462" i="31"/>
  <c r="J711" i="31"/>
  <c r="J959" i="31"/>
  <c r="J99" i="31"/>
  <c r="J588" i="31"/>
  <c r="J339" i="31"/>
  <c r="J837" i="31"/>
  <c r="J959" i="30"/>
  <c r="J463" i="30"/>
  <c r="J711" i="30"/>
  <c r="J215" i="30"/>
  <c r="J587" i="30"/>
  <c r="J835" i="30"/>
  <c r="J339" i="30"/>
  <c r="J89" i="30"/>
  <c r="O90" i="30"/>
  <c r="X89" i="30"/>
  <c r="P89" i="30"/>
  <c r="I89" i="30" s="1"/>
  <c r="Y89" i="30"/>
  <c r="K89" i="30" s="1"/>
  <c r="O93" i="29"/>
  <c r="Y92" i="29"/>
  <c r="K92" i="29" s="1"/>
  <c r="X92" i="29"/>
  <c r="J92" i="29"/>
  <c r="P92" i="29"/>
  <c r="I92" i="29" s="1"/>
  <c r="Y339" i="29"/>
  <c r="K339" i="29" s="1"/>
  <c r="X339" i="29"/>
  <c r="J339" i="29"/>
  <c r="P339" i="29"/>
  <c r="I339" i="29" s="1"/>
  <c r="Y959" i="29"/>
  <c r="K959" i="29" s="1"/>
  <c r="X959" i="29"/>
  <c r="J959" i="29"/>
  <c r="P959" i="29"/>
  <c r="I959" i="29" s="1"/>
  <c r="Y463" i="29"/>
  <c r="K463" i="29" s="1"/>
  <c r="X463" i="29"/>
  <c r="J463" i="29"/>
  <c r="P463" i="29"/>
  <c r="I463" i="29" s="1"/>
  <c r="Y587" i="29"/>
  <c r="K587" i="29" s="1"/>
  <c r="X587" i="29"/>
  <c r="J587" i="29"/>
  <c r="P587" i="29"/>
  <c r="I587" i="29" s="1"/>
  <c r="O218" i="29"/>
  <c r="Y217" i="29"/>
  <c r="K217" i="29" s="1"/>
  <c r="X217" i="29"/>
  <c r="J217" i="29"/>
  <c r="P217" i="29"/>
  <c r="I217" i="29" s="1"/>
  <c r="Y711" i="29"/>
  <c r="K711" i="29" s="1"/>
  <c r="X711" i="29"/>
  <c r="J711" i="29"/>
  <c r="P711" i="29"/>
  <c r="I711" i="29" s="1"/>
  <c r="Y835" i="29"/>
  <c r="K835" i="29" s="1"/>
  <c r="X835" i="29"/>
  <c r="J835" i="29"/>
  <c r="P835" i="29"/>
  <c r="I835" i="29" s="1"/>
  <c r="O837" i="24"/>
  <c r="Y836" i="24"/>
  <c r="K836" i="24" s="1"/>
  <c r="X836" i="24"/>
  <c r="J836" i="24"/>
  <c r="P836" i="24"/>
  <c r="I836" i="24" s="1"/>
  <c r="O341" i="24"/>
  <c r="Y340" i="24"/>
  <c r="K340" i="24" s="1"/>
  <c r="X340" i="24"/>
  <c r="J340" i="24"/>
  <c r="P340" i="24"/>
  <c r="I340" i="24" s="1"/>
  <c r="O713" i="24"/>
  <c r="Y712" i="24"/>
  <c r="X712" i="24"/>
  <c r="K712" i="24"/>
  <c r="J712" i="24"/>
  <c r="P712" i="24"/>
  <c r="I712" i="24" s="1"/>
  <c r="O465" i="24"/>
  <c r="Y464" i="24"/>
  <c r="K464" i="24" s="1"/>
  <c r="X464" i="24"/>
  <c r="J464" i="24"/>
  <c r="P464" i="24"/>
  <c r="I464" i="24" s="1"/>
  <c r="O217" i="24"/>
  <c r="Y216" i="24"/>
  <c r="K216" i="24" s="1"/>
  <c r="X216" i="24"/>
  <c r="J216" i="24"/>
  <c r="P216" i="24"/>
  <c r="I216" i="24" s="1"/>
  <c r="O94" i="24"/>
  <c r="X93" i="24"/>
  <c r="Y93" i="24"/>
  <c r="J93" i="24"/>
  <c r="K93" i="24"/>
  <c r="P93" i="24"/>
  <c r="I93" i="24" s="1"/>
  <c r="O961" i="24"/>
  <c r="Y960" i="24"/>
  <c r="K960" i="24" s="1"/>
  <c r="X960" i="24"/>
  <c r="J960" i="24"/>
  <c r="P960" i="24"/>
  <c r="I960" i="24" s="1"/>
  <c r="O589" i="24"/>
  <c r="Y588" i="24"/>
  <c r="K588" i="24" s="1"/>
  <c r="X588" i="24"/>
  <c r="J588" i="24"/>
  <c r="P588" i="24"/>
  <c r="I588" i="24" s="1"/>
  <c r="O961" i="11"/>
  <c r="J960" i="11"/>
  <c r="Y960" i="11"/>
  <c r="K960" i="11" s="1"/>
  <c r="X960" i="11"/>
  <c r="P960" i="11"/>
  <c r="I960" i="11" s="1"/>
  <c r="O837" i="11"/>
  <c r="Y836" i="11"/>
  <c r="K836" i="11" s="1"/>
  <c r="X836" i="11"/>
  <c r="J836" i="11"/>
  <c r="P836" i="11"/>
  <c r="I836" i="11" s="1"/>
  <c r="O713" i="11"/>
  <c r="Y712" i="11"/>
  <c r="K712" i="11" s="1"/>
  <c r="J712" i="11"/>
  <c r="X712" i="11"/>
  <c r="P712" i="11"/>
  <c r="I712" i="11" s="1"/>
  <c r="O590" i="11"/>
  <c r="Y589" i="11"/>
  <c r="K589" i="11" s="1"/>
  <c r="X589" i="11"/>
  <c r="O466" i="11"/>
  <c r="X465" i="11"/>
  <c r="Y465" i="11"/>
  <c r="K465" i="11" s="1"/>
  <c r="O96" i="11"/>
  <c r="P96" i="11" s="1"/>
  <c r="Y95" i="11"/>
  <c r="X95" i="11"/>
  <c r="O960" i="29"/>
  <c r="J91" i="11"/>
  <c r="I91" i="11"/>
  <c r="K91" i="11"/>
  <c r="O960" i="30"/>
  <c r="P959" i="30"/>
  <c r="I959" i="30" s="1"/>
  <c r="Y959" i="30"/>
  <c r="K959" i="30" s="1"/>
  <c r="X959" i="30"/>
  <c r="Y835" i="30"/>
  <c r="K835" i="30" s="1"/>
  <c r="X835" i="30"/>
  <c r="O836" i="30"/>
  <c r="P835" i="30"/>
  <c r="I835" i="30" s="1"/>
  <c r="Y711" i="30"/>
  <c r="K711" i="30" s="1"/>
  <c r="X711" i="30"/>
  <c r="O712" i="30"/>
  <c r="P711" i="30"/>
  <c r="I711" i="30" s="1"/>
  <c r="Y587" i="30"/>
  <c r="K587" i="30" s="1"/>
  <c r="O588" i="30"/>
  <c r="P587" i="30"/>
  <c r="I587" i="30" s="1"/>
  <c r="X587" i="30"/>
  <c r="Y463" i="30"/>
  <c r="K463" i="30" s="1"/>
  <c r="X463" i="30"/>
  <c r="O464" i="30"/>
  <c r="P463" i="30"/>
  <c r="I463" i="30" s="1"/>
  <c r="Y339" i="30"/>
  <c r="K339" i="30" s="1"/>
  <c r="X339" i="30"/>
  <c r="O340" i="30"/>
  <c r="P339" i="30"/>
  <c r="I339" i="30" s="1"/>
  <c r="Y215" i="30"/>
  <c r="K215" i="30" s="1"/>
  <c r="O216" i="30"/>
  <c r="X215" i="30"/>
  <c r="P215" i="30"/>
  <c r="I215" i="30" s="1"/>
  <c r="O836" i="29"/>
  <c r="O712" i="29"/>
  <c r="O588" i="29"/>
  <c r="O464" i="29"/>
  <c r="O340" i="29"/>
  <c r="Y960" i="34"/>
  <c r="K960" i="34" s="1"/>
  <c r="P960" i="34"/>
  <c r="I960" i="34" s="1"/>
  <c r="O961" i="34"/>
  <c r="X960" i="34"/>
  <c r="Y835" i="34"/>
  <c r="K835" i="34" s="1"/>
  <c r="O836" i="34"/>
  <c r="X835" i="34"/>
  <c r="P835" i="34"/>
  <c r="I835" i="34" s="1"/>
  <c r="Y711" i="34"/>
  <c r="K711" i="34" s="1"/>
  <c r="O712" i="34"/>
  <c r="X711" i="34"/>
  <c r="P711" i="34"/>
  <c r="I711" i="34" s="1"/>
  <c r="O591" i="34"/>
  <c r="X590" i="34"/>
  <c r="P590" i="34"/>
  <c r="I590" i="34" s="1"/>
  <c r="Y590" i="34"/>
  <c r="K590" i="34" s="1"/>
  <c r="Y464" i="34"/>
  <c r="K464" i="34" s="1"/>
  <c r="O465" i="34"/>
  <c r="X464" i="34"/>
  <c r="P464" i="34"/>
  <c r="I464" i="34" s="1"/>
  <c r="Y340" i="34"/>
  <c r="K340" i="34" s="1"/>
  <c r="O341" i="34"/>
  <c r="X340" i="34"/>
  <c r="P340" i="34"/>
  <c r="I340" i="34" s="1"/>
  <c r="O219" i="34"/>
  <c r="X218" i="34"/>
  <c r="P218" i="34"/>
  <c r="I218" i="34" s="1"/>
  <c r="Y218" i="34"/>
  <c r="K218" i="34" s="1"/>
  <c r="Y94" i="34"/>
  <c r="P94" i="34"/>
  <c r="I94" i="34" s="1"/>
  <c r="Y959" i="31"/>
  <c r="K959" i="31" s="1"/>
  <c r="P959" i="31"/>
  <c r="I959" i="31" s="1"/>
  <c r="O960" i="31"/>
  <c r="X959" i="31"/>
  <c r="Y837" i="31"/>
  <c r="K837" i="31" s="1"/>
  <c r="O838" i="31"/>
  <c r="X837" i="31"/>
  <c r="P837" i="31"/>
  <c r="I837" i="31" s="1"/>
  <c r="Y711" i="31"/>
  <c r="K711" i="31" s="1"/>
  <c r="O712" i="31"/>
  <c r="X711" i="31"/>
  <c r="P711" i="31"/>
  <c r="I711" i="31" s="1"/>
  <c r="O589" i="31"/>
  <c r="X588" i="31"/>
  <c r="P588" i="31"/>
  <c r="I588" i="31" s="1"/>
  <c r="Y588" i="31"/>
  <c r="K588" i="31" s="1"/>
  <c r="Y462" i="31"/>
  <c r="K462" i="31" s="1"/>
  <c r="O463" i="31"/>
  <c r="X462" i="31"/>
  <c r="P462" i="31"/>
  <c r="I462" i="31" s="1"/>
  <c r="Y339" i="31"/>
  <c r="K339" i="31" s="1"/>
  <c r="P339" i="31"/>
  <c r="I339" i="31" s="1"/>
  <c r="O340" i="31"/>
  <c r="X339" i="31"/>
  <c r="Y216" i="31"/>
  <c r="K216" i="31" s="1"/>
  <c r="O217" i="31"/>
  <c r="P216" i="31"/>
  <c r="I216" i="31" s="1"/>
  <c r="X216" i="31"/>
  <c r="P99" i="31"/>
  <c r="I99" i="31" s="1"/>
  <c r="O100" i="31"/>
  <c r="X99" i="31"/>
  <c r="Y99" i="31"/>
  <c r="K99" i="31" s="1"/>
  <c r="K105" i="27"/>
  <c r="E105" i="27"/>
  <c r="J219" i="34" l="1"/>
  <c r="J465" i="34"/>
  <c r="J712" i="34"/>
  <c r="J341" i="34"/>
  <c r="J836" i="34"/>
  <c r="J591" i="34"/>
  <c r="J961" i="34"/>
  <c r="O95" i="34"/>
  <c r="X95" i="34" s="1"/>
  <c r="J94" i="34"/>
  <c r="K94" i="34"/>
  <c r="J960" i="31"/>
  <c r="J217" i="31"/>
  <c r="J463" i="31"/>
  <c r="J712" i="31"/>
  <c r="J340" i="31"/>
  <c r="J100" i="31"/>
  <c r="J838" i="31"/>
  <c r="J589" i="31"/>
  <c r="J464" i="30"/>
  <c r="J712" i="30"/>
  <c r="J216" i="30"/>
  <c r="K960" i="30"/>
  <c r="J960" i="30"/>
  <c r="J340" i="30"/>
  <c r="J836" i="30"/>
  <c r="J588" i="30"/>
  <c r="K90" i="30"/>
  <c r="J90" i="30"/>
  <c r="O91" i="30"/>
  <c r="X90" i="30"/>
  <c r="P90" i="30"/>
  <c r="I90" i="30" s="1"/>
  <c r="Y90" i="30"/>
  <c r="Y340" i="29"/>
  <c r="K340" i="29" s="1"/>
  <c r="X340" i="29"/>
  <c r="J340" i="29"/>
  <c r="P340" i="29"/>
  <c r="I340" i="29" s="1"/>
  <c r="Y960" i="29"/>
  <c r="K960" i="29" s="1"/>
  <c r="X960" i="29"/>
  <c r="J960" i="29"/>
  <c r="P960" i="29"/>
  <c r="I960" i="29" s="1"/>
  <c r="Y464" i="29"/>
  <c r="K464" i="29" s="1"/>
  <c r="X464" i="29"/>
  <c r="J464" i="29"/>
  <c r="P464" i="29"/>
  <c r="I464" i="29" s="1"/>
  <c r="X588" i="29"/>
  <c r="Y588" i="29"/>
  <c r="K588" i="29" s="1"/>
  <c r="J588" i="29"/>
  <c r="P588" i="29"/>
  <c r="I588" i="29" s="1"/>
  <c r="O219" i="29"/>
  <c r="Y218" i="29"/>
  <c r="K218" i="29" s="1"/>
  <c r="X218" i="29"/>
  <c r="J218" i="29"/>
  <c r="P218" i="29"/>
  <c r="I218" i="29" s="1"/>
  <c r="X712" i="29"/>
  <c r="Y712" i="29"/>
  <c r="K712" i="29" s="1"/>
  <c r="J712" i="29"/>
  <c r="P712" i="29"/>
  <c r="I712" i="29" s="1"/>
  <c r="X836" i="29"/>
  <c r="Y836" i="29"/>
  <c r="K836" i="29" s="1"/>
  <c r="J836" i="29"/>
  <c r="P836" i="29"/>
  <c r="I836" i="29" s="1"/>
  <c r="O94" i="29"/>
  <c r="Y93" i="29"/>
  <c r="K93" i="29" s="1"/>
  <c r="X93" i="29"/>
  <c r="J93" i="29"/>
  <c r="P93" i="29"/>
  <c r="I93" i="29" s="1"/>
  <c r="O95" i="24"/>
  <c r="Y94" i="24"/>
  <c r="K94" i="24" s="1"/>
  <c r="X94" i="24"/>
  <c r="J94" i="24"/>
  <c r="P94" i="24"/>
  <c r="I94" i="24" s="1"/>
  <c r="O342" i="24"/>
  <c r="X341" i="24"/>
  <c r="Y341" i="24"/>
  <c r="K341" i="24"/>
  <c r="J341" i="24"/>
  <c r="P341" i="24"/>
  <c r="I341" i="24" s="1"/>
  <c r="O962" i="24"/>
  <c r="Y961" i="24"/>
  <c r="K961" i="24" s="1"/>
  <c r="X961" i="24"/>
  <c r="J961" i="24"/>
  <c r="P961" i="24"/>
  <c r="I961" i="24" s="1"/>
  <c r="O714" i="24"/>
  <c r="Y713" i="24"/>
  <c r="X713" i="24"/>
  <c r="K713" i="24"/>
  <c r="J713" i="24"/>
  <c r="P713" i="24"/>
  <c r="I713" i="24" s="1"/>
  <c r="O590" i="24"/>
  <c r="Y589" i="24"/>
  <c r="K589" i="24" s="1"/>
  <c r="X589" i="24"/>
  <c r="J589" i="24"/>
  <c r="P589" i="24"/>
  <c r="I589" i="24" s="1"/>
  <c r="O466" i="24"/>
  <c r="X465" i="24"/>
  <c r="Y465" i="24"/>
  <c r="K465" i="24" s="1"/>
  <c r="J465" i="24"/>
  <c r="P465" i="24"/>
  <c r="I465" i="24" s="1"/>
  <c r="O218" i="24"/>
  <c r="X217" i="24"/>
  <c r="Y217" i="24"/>
  <c r="J217" i="24"/>
  <c r="K217" i="24"/>
  <c r="P217" i="24"/>
  <c r="I217" i="24" s="1"/>
  <c r="O838" i="24"/>
  <c r="Y837" i="24"/>
  <c r="K837" i="24" s="1"/>
  <c r="X837" i="24"/>
  <c r="J837" i="24"/>
  <c r="P837" i="24"/>
  <c r="I837" i="24" s="1"/>
  <c r="O962" i="11"/>
  <c r="Y961" i="11"/>
  <c r="K961" i="11" s="1"/>
  <c r="X961" i="11"/>
  <c r="J961" i="11"/>
  <c r="P961" i="11"/>
  <c r="I961" i="11" s="1"/>
  <c r="O838" i="11"/>
  <c r="Y837" i="11"/>
  <c r="K837" i="11" s="1"/>
  <c r="X837" i="11"/>
  <c r="J837" i="11"/>
  <c r="P837" i="11"/>
  <c r="I837" i="11" s="1"/>
  <c r="O714" i="11"/>
  <c r="J713" i="11"/>
  <c r="Y713" i="11"/>
  <c r="K713" i="11" s="1"/>
  <c r="X713" i="11"/>
  <c r="P713" i="11"/>
  <c r="I713" i="11" s="1"/>
  <c r="O591" i="11"/>
  <c r="Y590" i="11"/>
  <c r="K590" i="11" s="1"/>
  <c r="X590" i="11"/>
  <c r="O467" i="11"/>
  <c r="Y466" i="11"/>
  <c r="K466" i="11" s="1"/>
  <c r="X466" i="11"/>
  <c r="O97" i="11"/>
  <c r="P97" i="11" s="1"/>
  <c r="Y96" i="11"/>
  <c r="X96" i="11"/>
  <c r="O961" i="29"/>
  <c r="J92" i="11"/>
  <c r="I92" i="11"/>
  <c r="K92" i="11"/>
  <c r="X960" i="30"/>
  <c r="O961" i="30"/>
  <c r="P960" i="30"/>
  <c r="I960" i="30" s="1"/>
  <c r="Y960" i="30"/>
  <c r="O837" i="30"/>
  <c r="X836" i="30"/>
  <c r="Y836" i="30"/>
  <c r="K836" i="30" s="1"/>
  <c r="P836" i="30"/>
  <c r="I836" i="30" s="1"/>
  <c r="O713" i="30"/>
  <c r="X712" i="30"/>
  <c r="P712" i="30"/>
  <c r="I712" i="30" s="1"/>
  <c r="Y712" i="30"/>
  <c r="K712" i="30" s="1"/>
  <c r="O589" i="30"/>
  <c r="P588" i="30"/>
  <c r="I588" i="30" s="1"/>
  <c r="X588" i="30"/>
  <c r="Y588" i="30"/>
  <c r="K588" i="30" s="1"/>
  <c r="O465" i="30"/>
  <c r="Y464" i="30"/>
  <c r="K464" i="30" s="1"/>
  <c r="P464" i="30"/>
  <c r="I464" i="30" s="1"/>
  <c r="X464" i="30"/>
  <c r="O341" i="30"/>
  <c r="Y340" i="30"/>
  <c r="K340" i="30" s="1"/>
  <c r="X340" i="30"/>
  <c r="P340" i="30"/>
  <c r="I340" i="30" s="1"/>
  <c r="Y216" i="30"/>
  <c r="K216" i="30" s="1"/>
  <c r="X216" i="30"/>
  <c r="P216" i="30"/>
  <c r="I216" i="30" s="1"/>
  <c r="O217" i="30"/>
  <c r="O837" i="29"/>
  <c r="O713" i="29"/>
  <c r="O589" i="29"/>
  <c r="O465" i="29"/>
  <c r="O341" i="29"/>
  <c r="Y961" i="34"/>
  <c r="K961" i="34" s="1"/>
  <c r="X961" i="34"/>
  <c r="O962" i="34"/>
  <c r="P961" i="34"/>
  <c r="I961" i="34" s="1"/>
  <c r="Y836" i="34"/>
  <c r="K836" i="34" s="1"/>
  <c r="X836" i="34"/>
  <c r="O837" i="34"/>
  <c r="P836" i="34"/>
  <c r="I836" i="34" s="1"/>
  <c r="Y712" i="34"/>
  <c r="K712" i="34" s="1"/>
  <c r="X712" i="34"/>
  <c r="O713" i="34"/>
  <c r="P712" i="34"/>
  <c r="I712" i="34" s="1"/>
  <c r="O592" i="34"/>
  <c r="X591" i="34"/>
  <c r="Y591" i="34"/>
  <c r="K591" i="34" s="1"/>
  <c r="P591" i="34"/>
  <c r="I591" i="34" s="1"/>
  <c r="Y465" i="34"/>
  <c r="K465" i="34" s="1"/>
  <c r="O466" i="34"/>
  <c r="X465" i="34"/>
  <c r="P465" i="34"/>
  <c r="I465" i="34" s="1"/>
  <c r="Y341" i="34"/>
  <c r="K341" i="34" s="1"/>
  <c r="X341" i="34"/>
  <c r="O342" i="34"/>
  <c r="P341" i="34"/>
  <c r="I341" i="34" s="1"/>
  <c r="O220" i="34"/>
  <c r="X219" i="34"/>
  <c r="Y219" i="34"/>
  <c r="K219" i="34" s="1"/>
  <c r="P219" i="34"/>
  <c r="I219" i="34" s="1"/>
  <c r="Y95" i="34"/>
  <c r="P95" i="34"/>
  <c r="I95" i="34" s="1"/>
  <c r="Y960" i="31"/>
  <c r="K960" i="31" s="1"/>
  <c r="O961" i="31"/>
  <c r="X960" i="31"/>
  <c r="P960" i="31"/>
  <c r="I960" i="31" s="1"/>
  <c r="Y838" i="31"/>
  <c r="K838" i="31" s="1"/>
  <c r="O839" i="31"/>
  <c r="X838" i="31"/>
  <c r="P838" i="31"/>
  <c r="I838" i="31" s="1"/>
  <c r="Y712" i="31"/>
  <c r="K712" i="31" s="1"/>
  <c r="X712" i="31"/>
  <c r="O713" i="31"/>
  <c r="P712" i="31"/>
  <c r="I712" i="31" s="1"/>
  <c r="Y589" i="31"/>
  <c r="K589" i="31" s="1"/>
  <c r="O590" i="31"/>
  <c r="X589" i="31"/>
  <c r="P589" i="31"/>
  <c r="I589" i="31" s="1"/>
  <c r="Y463" i="31"/>
  <c r="K463" i="31" s="1"/>
  <c r="X463" i="31"/>
  <c r="O464" i="31"/>
  <c r="P463" i="31"/>
  <c r="I463" i="31" s="1"/>
  <c r="Y340" i="31"/>
  <c r="K340" i="31" s="1"/>
  <c r="X340" i="31"/>
  <c r="O341" i="31"/>
  <c r="P340" i="31"/>
  <c r="I340" i="31" s="1"/>
  <c r="Y217" i="31"/>
  <c r="K217" i="31" s="1"/>
  <c r="X217" i="31"/>
  <c r="O218" i="31"/>
  <c r="P217" i="31"/>
  <c r="I217" i="31" s="1"/>
  <c r="Y100" i="31"/>
  <c r="K100" i="31" s="1"/>
  <c r="O101" i="31"/>
  <c r="P100" i="31"/>
  <c r="I100" i="31" s="1"/>
  <c r="X100" i="31"/>
  <c r="E106" i="27"/>
  <c r="K106" i="27"/>
  <c r="J837" i="34" l="1"/>
  <c r="J342" i="34"/>
  <c r="O96" i="34"/>
  <c r="K95" i="34"/>
  <c r="J95" i="34"/>
  <c r="J592" i="34"/>
  <c r="J713" i="34"/>
  <c r="J962" i="34"/>
  <c r="J466" i="34"/>
  <c r="J220" i="34"/>
  <c r="J341" i="31"/>
  <c r="J101" i="31"/>
  <c r="J590" i="31"/>
  <c r="J839" i="31"/>
  <c r="J218" i="31"/>
  <c r="J464" i="31"/>
  <c r="J713" i="31"/>
  <c r="J961" i="31"/>
  <c r="J465" i="30"/>
  <c r="J713" i="30"/>
  <c r="J961" i="30"/>
  <c r="J341" i="30"/>
  <c r="J589" i="30"/>
  <c r="J837" i="30"/>
  <c r="J217" i="30"/>
  <c r="J91" i="30"/>
  <c r="K91" i="30"/>
  <c r="X91" i="30"/>
  <c r="Y91" i="30"/>
  <c r="O92" i="30"/>
  <c r="P91" i="30"/>
  <c r="I91" i="30" s="1"/>
  <c r="Y341" i="29"/>
  <c r="K341" i="29" s="1"/>
  <c r="X341" i="29"/>
  <c r="J341" i="29"/>
  <c r="P341" i="29"/>
  <c r="I341" i="29" s="1"/>
  <c r="Y961" i="29"/>
  <c r="K961" i="29" s="1"/>
  <c r="X961" i="29"/>
  <c r="J961" i="29"/>
  <c r="P961" i="29"/>
  <c r="I961" i="29" s="1"/>
  <c r="Y465" i="29"/>
  <c r="X465" i="29"/>
  <c r="J465" i="29"/>
  <c r="K465" i="29"/>
  <c r="P465" i="29"/>
  <c r="I465" i="29" s="1"/>
  <c r="O95" i="29"/>
  <c r="Y94" i="29"/>
  <c r="K94" i="29" s="1"/>
  <c r="X94" i="29"/>
  <c r="J94" i="29"/>
  <c r="P94" i="29"/>
  <c r="I94" i="29" s="1"/>
  <c r="O220" i="29"/>
  <c r="Y219" i="29"/>
  <c r="X219" i="29"/>
  <c r="K219" i="29"/>
  <c r="J219" i="29"/>
  <c r="P219" i="29"/>
  <c r="I219" i="29" s="1"/>
  <c r="Y589" i="29"/>
  <c r="K589" i="29" s="1"/>
  <c r="X589" i="29"/>
  <c r="J589" i="29"/>
  <c r="P589" i="29"/>
  <c r="I589" i="29" s="1"/>
  <c r="Y713" i="29"/>
  <c r="K713" i="29" s="1"/>
  <c r="X713" i="29"/>
  <c r="J713" i="29"/>
  <c r="P713" i="29"/>
  <c r="I713" i="29" s="1"/>
  <c r="Y837" i="29"/>
  <c r="X837" i="29"/>
  <c r="J837" i="29"/>
  <c r="K837" i="29"/>
  <c r="P837" i="29"/>
  <c r="I837" i="29" s="1"/>
  <c r="O467" i="24"/>
  <c r="Y466" i="24"/>
  <c r="K466" i="24" s="1"/>
  <c r="X466" i="24"/>
  <c r="P466" i="24"/>
  <c r="I466" i="24" s="1"/>
  <c r="J466" i="24"/>
  <c r="O343" i="24"/>
  <c r="Y342" i="24"/>
  <c r="K342" i="24" s="1"/>
  <c r="X342" i="24"/>
  <c r="P342" i="24"/>
  <c r="I342" i="24" s="1"/>
  <c r="J342" i="24"/>
  <c r="O219" i="24"/>
  <c r="Y218" i="24"/>
  <c r="K218" i="24" s="1"/>
  <c r="X218" i="24"/>
  <c r="J218" i="24"/>
  <c r="P218" i="24"/>
  <c r="I218" i="24" s="1"/>
  <c r="O963" i="24"/>
  <c r="X962" i="24"/>
  <c r="Y962" i="24"/>
  <c r="K962" i="24" s="1"/>
  <c r="J962" i="24"/>
  <c r="P962" i="24"/>
  <c r="I962" i="24" s="1"/>
  <c r="O839" i="24"/>
  <c r="Y838" i="24"/>
  <c r="K838" i="24" s="1"/>
  <c r="X838" i="24"/>
  <c r="J838" i="24"/>
  <c r="P838" i="24"/>
  <c r="I838" i="24" s="1"/>
  <c r="O715" i="24"/>
  <c r="Y714" i="24"/>
  <c r="K714" i="24" s="1"/>
  <c r="X714" i="24"/>
  <c r="J714" i="24"/>
  <c r="P714" i="24"/>
  <c r="I714" i="24" s="1"/>
  <c r="O591" i="24"/>
  <c r="Y590" i="24"/>
  <c r="K590" i="24" s="1"/>
  <c r="X590" i="24"/>
  <c r="J590" i="24"/>
  <c r="P590" i="24"/>
  <c r="I590" i="24" s="1"/>
  <c r="O96" i="24"/>
  <c r="Y95" i="24"/>
  <c r="K95" i="24" s="1"/>
  <c r="X95" i="24"/>
  <c r="J95" i="24"/>
  <c r="P95" i="24"/>
  <c r="I95" i="24" s="1"/>
  <c r="O963" i="11"/>
  <c r="Y962" i="11"/>
  <c r="K962" i="11" s="1"/>
  <c r="X962" i="11"/>
  <c r="J962" i="11"/>
  <c r="P962" i="11"/>
  <c r="I962" i="11" s="1"/>
  <c r="O839" i="11"/>
  <c r="Y838" i="11"/>
  <c r="K838" i="11" s="1"/>
  <c r="J838" i="11"/>
  <c r="X838" i="11"/>
  <c r="P838" i="11"/>
  <c r="I838" i="11" s="1"/>
  <c r="O715" i="11"/>
  <c r="Y714" i="11"/>
  <c r="K714" i="11" s="1"/>
  <c r="X714" i="11"/>
  <c r="J714" i="11"/>
  <c r="P714" i="11"/>
  <c r="I714" i="11" s="1"/>
  <c r="O592" i="11"/>
  <c r="Y591" i="11"/>
  <c r="K591" i="11" s="1"/>
  <c r="X591" i="11"/>
  <c r="O468" i="11"/>
  <c r="Y467" i="11"/>
  <c r="K467" i="11" s="1"/>
  <c r="X467" i="11"/>
  <c r="O98" i="11"/>
  <c r="P98" i="11" s="1"/>
  <c r="Y97" i="11"/>
  <c r="X97" i="11"/>
  <c r="O962" i="29"/>
  <c r="J93" i="11"/>
  <c r="I93" i="11"/>
  <c r="K93" i="11"/>
  <c r="O962" i="30"/>
  <c r="X961" i="30"/>
  <c r="Y961" i="30"/>
  <c r="K961" i="30" s="1"/>
  <c r="P961" i="30"/>
  <c r="I961" i="30" s="1"/>
  <c r="Y837" i="30"/>
  <c r="K837" i="30" s="1"/>
  <c r="X837" i="30"/>
  <c r="P837" i="30"/>
  <c r="I837" i="30" s="1"/>
  <c r="O838" i="30"/>
  <c r="Y713" i="30"/>
  <c r="K713" i="30" s="1"/>
  <c r="X713" i="30"/>
  <c r="P713" i="30"/>
  <c r="I713" i="30" s="1"/>
  <c r="O714" i="30"/>
  <c r="Y589" i="30"/>
  <c r="K589" i="30" s="1"/>
  <c r="O590" i="30"/>
  <c r="X589" i="30"/>
  <c r="P589" i="30"/>
  <c r="I589" i="30" s="1"/>
  <c r="X465" i="30"/>
  <c r="P465" i="30"/>
  <c r="I465" i="30" s="1"/>
  <c r="O466" i="30"/>
  <c r="Y465" i="30"/>
  <c r="K465" i="30" s="1"/>
  <c r="O342" i="30"/>
  <c r="Y341" i="30"/>
  <c r="K341" i="30" s="1"/>
  <c r="X341" i="30"/>
  <c r="P341" i="30"/>
  <c r="I341" i="30" s="1"/>
  <c r="O218" i="30"/>
  <c r="X217" i="30"/>
  <c r="Y217" i="30"/>
  <c r="K217" i="30" s="1"/>
  <c r="P217" i="30"/>
  <c r="I217" i="30" s="1"/>
  <c r="O838" i="29"/>
  <c r="O714" i="29"/>
  <c r="O590" i="29"/>
  <c r="O466" i="29"/>
  <c r="O342" i="29"/>
  <c r="O963" i="34"/>
  <c r="X962" i="34"/>
  <c r="Y962" i="34"/>
  <c r="K962" i="34" s="1"/>
  <c r="P962" i="34"/>
  <c r="I962" i="34" s="1"/>
  <c r="O838" i="34"/>
  <c r="X837" i="34"/>
  <c r="Y837" i="34"/>
  <c r="K837" i="34" s="1"/>
  <c r="P837" i="34"/>
  <c r="I837" i="34" s="1"/>
  <c r="O714" i="34"/>
  <c r="X713" i="34"/>
  <c r="Y713" i="34"/>
  <c r="K713" i="34" s="1"/>
  <c r="P713" i="34"/>
  <c r="I713" i="34" s="1"/>
  <c r="Y592" i="34"/>
  <c r="K592" i="34" s="1"/>
  <c r="X592" i="34"/>
  <c r="O593" i="34"/>
  <c r="P592" i="34"/>
  <c r="I592" i="34" s="1"/>
  <c r="Y466" i="34"/>
  <c r="K466" i="34" s="1"/>
  <c r="X466" i="34"/>
  <c r="O467" i="34"/>
  <c r="P466" i="34"/>
  <c r="I466" i="34" s="1"/>
  <c r="O343" i="34"/>
  <c r="X342" i="34"/>
  <c r="Y342" i="34"/>
  <c r="K342" i="34" s="1"/>
  <c r="P342" i="34"/>
  <c r="I342" i="34" s="1"/>
  <c r="Y220" i="34"/>
  <c r="K220" i="34" s="1"/>
  <c r="X220" i="34"/>
  <c r="O221" i="34"/>
  <c r="P220" i="34"/>
  <c r="I220" i="34" s="1"/>
  <c r="Y96" i="34"/>
  <c r="X96" i="34"/>
  <c r="P96" i="34"/>
  <c r="I96" i="34" s="1"/>
  <c r="Y961" i="31"/>
  <c r="K961" i="31" s="1"/>
  <c r="X961" i="31"/>
  <c r="O962" i="31"/>
  <c r="P961" i="31"/>
  <c r="I961" i="31" s="1"/>
  <c r="Y839" i="31"/>
  <c r="K839" i="31" s="1"/>
  <c r="O840" i="31"/>
  <c r="X839" i="31"/>
  <c r="P839" i="31"/>
  <c r="I839" i="31" s="1"/>
  <c r="O714" i="31"/>
  <c r="X713" i="31"/>
  <c r="Y713" i="31"/>
  <c r="K713" i="31" s="1"/>
  <c r="P713" i="31"/>
  <c r="I713" i="31" s="1"/>
  <c r="Y590" i="31"/>
  <c r="K590" i="31" s="1"/>
  <c r="P590" i="31"/>
  <c r="I590" i="31" s="1"/>
  <c r="O591" i="31"/>
  <c r="X590" i="31"/>
  <c r="O465" i="31"/>
  <c r="X464" i="31"/>
  <c r="Y464" i="31"/>
  <c r="K464" i="31" s="1"/>
  <c r="P464" i="31"/>
  <c r="I464" i="31" s="1"/>
  <c r="O342" i="31"/>
  <c r="X341" i="31"/>
  <c r="Y341" i="31"/>
  <c r="K341" i="31" s="1"/>
  <c r="P341" i="31"/>
  <c r="I341" i="31" s="1"/>
  <c r="X218" i="31"/>
  <c r="Y218" i="31"/>
  <c r="K218" i="31" s="1"/>
  <c r="O219" i="31"/>
  <c r="P218" i="31"/>
  <c r="I218" i="31" s="1"/>
  <c r="X101" i="31"/>
  <c r="Y101" i="31"/>
  <c r="K101" i="31" s="1"/>
  <c r="O102" i="31"/>
  <c r="P101" i="31"/>
  <c r="I101" i="31" s="1"/>
  <c r="E107" i="27"/>
  <c r="K107" i="27"/>
  <c r="J593" i="34" l="1"/>
  <c r="J343" i="34"/>
  <c r="J838" i="34"/>
  <c r="O97" i="34"/>
  <c r="X97" i="34" s="1"/>
  <c r="K96" i="34"/>
  <c r="J96" i="34"/>
  <c r="K467" i="34"/>
  <c r="J467" i="34"/>
  <c r="J221" i="34"/>
  <c r="J714" i="34"/>
  <c r="J963" i="34"/>
  <c r="J465" i="31"/>
  <c r="J714" i="31"/>
  <c r="J342" i="31"/>
  <c r="J219" i="31"/>
  <c r="J102" i="31"/>
  <c r="J591" i="31"/>
  <c r="J840" i="31"/>
  <c r="J962" i="31"/>
  <c r="J466" i="30"/>
  <c r="J962" i="30"/>
  <c r="K838" i="30"/>
  <c r="J838" i="30"/>
  <c r="K218" i="30"/>
  <c r="J218" i="30"/>
  <c r="J590" i="30"/>
  <c r="K92" i="30"/>
  <c r="J92" i="30"/>
  <c r="O93" i="30"/>
  <c r="Y92" i="30"/>
  <c r="X92" i="30"/>
  <c r="P92" i="30"/>
  <c r="I92" i="30" s="1"/>
  <c r="J342" i="30"/>
  <c r="K714" i="30"/>
  <c r="J714" i="30"/>
  <c r="Y714" i="29"/>
  <c r="K714" i="29" s="1"/>
  <c r="X714" i="29"/>
  <c r="J714" i="29"/>
  <c r="P714" i="29"/>
  <c r="I714" i="29" s="1"/>
  <c r="O96" i="29"/>
  <c r="Y95" i="29"/>
  <c r="K95" i="29" s="1"/>
  <c r="X95" i="29"/>
  <c r="J95" i="29"/>
  <c r="P95" i="29"/>
  <c r="I95" i="29" s="1"/>
  <c r="Y838" i="29"/>
  <c r="K838" i="29" s="1"/>
  <c r="X838" i="29"/>
  <c r="J838" i="29"/>
  <c r="P838" i="29"/>
  <c r="I838" i="29" s="1"/>
  <c r="O221" i="29"/>
  <c r="Y220" i="29"/>
  <c r="X220" i="29"/>
  <c r="K220" i="29"/>
  <c r="J220" i="29"/>
  <c r="P220" i="29"/>
  <c r="I220" i="29" s="1"/>
  <c r="Y590" i="29"/>
  <c r="K590" i="29" s="1"/>
  <c r="X590" i="29"/>
  <c r="J590" i="29"/>
  <c r="P590" i="29"/>
  <c r="I590" i="29" s="1"/>
  <c r="Y342" i="29"/>
  <c r="K342" i="29" s="1"/>
  <c r="X342" i="29"/>
  <c r="J342" i="29"/>
  <c r="P342" i="29"/>
  <c r="I342" i="29" s="1"/>
  <c r="X962" i="29"/>
  <c r="Y962" i="29"/>
  <c r="J962" i="29"/>
  <c r="K962" i="29"/>
  <c r="P962" i="29"/>
  <c r="I962" i="29" s="1"/>
  <c r="Y466" i="29"/>
  <c r="K466" i="29" s="1"/>
  <c r="X466" i="29"/>
  <c r="J466" i="29"/>
  <c r="P466" i="29"/>
  <c r="I466" i="29" s="1"/>
  <c r="O716" i="24"/>
  <c r="X715" i="24"/>
  <c r="Y715" i="24"/>
  <c r="K715" i="24" s="1"/>
  <c r="J715" i="24"/>
  <c r="P715" i="24"/>
  <c r="I715" i="24" s="1"/>
  <c r="O344" i="24"/>
  <c r="Y343" i="24"/>
  <c r="K343" i="24" s="1"/>
  <c r="X343" i="24"/>
  <c r="J343" i="24"/>
  <c r="P343" i="24"/>
  <c r="I343" i="24" s="1"/>
  <c r="O592" i="24"/>
  <c r="X591" i="24"/>
  <c r="Y591" i="24"/>
  <c r="K591" i="24" s="1"/>
  <c r="J591" i="24"/>
  <c r="P591" i="24"/>
  <c r="I591" i="24" s="1"/>
  <c r="O220" i="24"/>
  <c r="Y219" i="24"/>
  <c r="K219" i="24" s="1"/>
  <c r="X219" i="24"/>
  <c r="J219" i="24"/>
  <c r="P219" i="24"/>
  <c r="I219" i="24" s="1"/>
  <c r="O97" i="24"/>
  <c r="Y96" i="24"/>
  <c r="K96" i="24" s="1"/>
  <c r="X96" i="24"/>
  <c r="J96" i="24"/>
  <c r="P96" i="24"/>
  <c r="I96" i="24" s="1"/>
  <c r="O964" i="24"/>
  <c r="Y963" i="24"/>
  <c r="K963" i="24" s="1"/>
  <c r="X963" i="24"/>
  <c r="J963" i="24"/>
  <c r="P963" i="24"/>
  <c r="I963" i="24" s="1"/>
  <c r="O840" i="24"/>
  <c r="X839" i="24"/>
  <c r="Y839" i="24"/>
  <c r="K839" i="24"/>
  <c r="J839" i="24"/>
  <c r="P839" i="24"/>
  <c r="I839" i="24" s="1"/>
  <c r="O468" i="24"/>
  <c r="Y467" i="24"/>
  <c r="K467" i="24" s="1"/>
  <c r="X467" i="24"/>
  <c r="J467" i="24"/>
  <c r="P467" i="24"/>
  <c r="I467" i="24" s="1"/>
  <c r="O964" i="11"/>
  <c r="J963" i="11"/>
  <c r="Y963" i="11"/>
  <c r="K963" i="11" s="1"/>
  <c r="X963" i="11"/>
  <c r="P963" i="11"/>
  <c r="I963" i="11" s="1"/>
  <c r="O840" i="11"/>
  <c r="J839" i="11"/>
  <c r="Y839" i="11"/>
  <c r="K839" i="11" s="1"/>
  <c r="X839" i="11"/>
  <c r="P839" i="11"/>
  <c r="I839" i="11" s="1"/>
  <c r="O716" i="11"/>
  <c r="J715" i="11"/>
  <c r="Y715" i="11"/>
  <c r="K715" i="11" s="1"/>
  <c r="X715" i="11"/>
  <c r="P715" i="11"/>
  <c r="I715" i="11" s="1"/>
  <c r="O593" i="11"/>
  <c r="Y592" i="11"/>
  <c r="K592" i="11" s="1"/>
  <c r="X592" i="11"/>
  <c r="O469" i="11"/>
  <c r="Y468" i="11"/>
  <c r="K468" i="11" s="1"/>
  <c r="X468" i="11"/>
  <c r="O99" i="11"/>
  <c r="P99" i="11" s="1"/>
  <c r="Y98" i="11"/>
  <c r="X98" i="11"/>
  <c r="O963" i="29"/>
  <c r="J94" i="11"/>
  <c r="I94" i="11"/>
  <c r="K94" i="11"/>
  <c r="O963" i="30"/>
  <c r="Y962" i="30"/>
  <c r="K962" i="30" s="1"/>
  <c r="X962" i="30"/>
  <c r="P962" i="30"/>
  <c r="I962" i="30" s="1"/>
  <c r="Y838" i="30"/>
  <c r="P838" i="30"/>
  <c r="I838" i="30" s="1"/>
  <c r="X838" i="30"/>
  <c r="O839" i="30"/>
  <c r="Y714" i="30"/>
  <c r="P714" i="30"/>
  <c r="I714" i="30" s="1"/>
  <c r="X714" i="30"/>
  <c r="O715" i="30"/>
  <c r="X590" i="30"/>
  <c r="O591" i="30"/>
  <c r="P590" i="30"/>
  <c r="I590" i="30" s="1"/>
  <c r="Y590" i="30"/>
  <c r="K590" i="30" s="1"/>
  <c r="X466" i="30"/>
  <c r="O467" i="30"/>
  <c r="P466" i="30"/>
  <c r="I466" i="30" s="1"/>
  <c r="Y466" i="30"/>
  <c r="K466" i="30" s="1"/>
  <c r="P342" i="30"/>
  <c r="I342" i="30" s="1"/>
  <c r="O343" i="30"/>
  <c r="X342" i="30"/>
  <c r="Y342" i="30"/>
  <c r="K342" i="30" s="1"/>
  <c r="X218" i="30"/>
  <c r="O219" i="30"/>
  <c r="P218" i="30"/>
  <c r="I218" i="30" s="1"/>
  <c r="Y218" i="30"/>
  <c r="O839" i="29"/>
  <c r="O715" i="29"/>
  <c r="O591" i="29"/>
  <c r="O467" i="29"/>
  <c r="O343" i="29"/>
  <c r="O964" i="34"/>
  <c r="X963" i="34"/>
  <c r="P963" i="34"/>
  <c r="I963" i="34" s="1"/>
  <c r="Y963" i="34"/>
  <c r="K963" i="34" s="1"/>
  <c r="O839" i="34"/>
  <c r="X838" i="34"/>
  <c r="Y838" i="34"/>
  <c r="K838" i="34" s="1"/>
  <c r="P838" i="34"/>
  <c r="I838" i="34" s="1"/>
  <c r="O715" i="34"/>
  <c r="X714" i="34"/>
  <c r="P714" i="34"/>
  <c r="I714" i="34" s="1"/>
  <c r="Y714" i="34"/>
  <c r="K714" i="34" s="1"/>
  <c r="Y593" i="34"/>
  <c r="K593" i="34" s="1"/>
  <c r="X593" i="34"/>
  <c r="P593" i="34"/>
  <c r="I593" i="34" s="1"/>
  <c r="O468" i="34"/>
  <c r="X467" i="34"/>
  <c r="Y467" i="34"/>
  <c r="P467" i="34"/>
  <c r="I467" i="34" s="1"/>
  <c r="O344" i="34"/>
  <c r="X343" i="34"/>
  <c r="P343" i="34"/>
  <c r="I343" i="34" s="1"/>
  <c r="Y343" i="34"/>
  <c r="K343" i="34" s="1"/>
  <c r="Y221" i="34"/>
  <c r="K221" i="34" s="1"/>
  <c r="X221" i="34"/>
  <c r="P221" i="34"/>
  <c r="I221" i="34" s="1"/>
  <c r="Y97" i="34"/>
  <c r="P97" i="34"/>
  <c r="I97" i="34" s="1"/>
  <c r="O963" i="31"/>
  <c r="X962" i="31"/>
  <c r="Y962" i="31"/>
  <c r="K962" i="31" s="1"/>
  <c r="P962" i="31"/>
  <c r="I962" i="31" s="1"/>
  <c r="O841" i="31"/>
  <c r="X840" i="31"/>
  <c r="Y840" i="31"/>
  <c r="K840" i="31" s="1"/>
  <c r="P840" i="31"/>
  <c r="I840" i="31" s="1"/>
  <c r="O715" i="31"/>
  <c r="X714" i="31"/>
  <c r="P714" i="31"/>
  <c r="I714" i="31" s="1"/>
  <c r="Y714" i="31"/>
  <c r="K714" i="31" s="1"/>
  <c r="Y591" i="31"/>
  <c r="K591" i="31" s="1"/>
  <c r="O592" i="31"/>
  <c r="X591" i="31"/>
  <c r="P591" i="31"/>
  <c r="I591" i="31" s="1"/>
  <c r="O466" i="31"/>
  <c r="X465" i="31"/>
  <c r="P465" i="31"/>
  <c r="I465" i="31" s="1"/>
  <c r="Y465" i="31"/>
  <c r="K465" i="31" s="1"/>
  <c r="O343" i="31"/>
  <c r="X342" i="31"/>
  <c r="P342" i="31"/>
  <c r="I342" i="31" s="1"/>
  <c r="Y342" i="31"/>
  <c r="K342" i="31" s="1"/>
  <c r="X219" i="31"/>
  <c r="P219" i="31"/>
  <c r="I219" i="31" s="1"/>
  <c r="O220" i="31"/>
  <c r="Y219" i="31"/>
  <c r="K219" i="31" s="1"/>
  <c r="O103" i="31"/>
  <c r="X102" i="31"/>
  <c r="Y102" i="31"/>
  <c r="K102" i="31" s="1"/>
  <c r="P102" i="31"/>
  <c r="I102" i="31" s="1"/>
  <c r="K108" i="27"/>
  <c r="E108" i="27"/>
  <c r="J839" i="34" l="1"/>
  <c r="O98" i="34"/>
  <c r="K97" i="34"/>
  <c r="J97" i="34"/>
  <c r="J344" i="34"/>
  <c r="K715" i="34"/>
  <c r="J715" i="34"/>
  <c r="J964" i="34"/>
  <c r="J468" i="34"/>
  <c r="J466" i="31"/>
  <c r="J715" i="31"/>
  <c r="J963" i="31"/>
  <c r="J592" i="31"/>
  <c r="J103" i="31"/>
  <c r="J841" i="31"/>
  <c r="J343" i="31"/>
  <c r="J220" i="31"/>
  <c r="J963" i="30"/>
  <c r="J219" i="30"/>
  <c r="J839" i="30"/>
  <c r="J93" i="30"/>
  <c r="O94" i="30"/>
  <c r="X93" i="30"/>
  <c r="P93" i="30"/>
  <c r="I93" i="30" s="1"/>
  <c r="Y93" i="30"/>
  <c r="K93" i="30" s="1"/>
  <c r="J343" i="30"/>
  <c r="J591" i="30"/>
  <c r="J467" i="30"/>
  <c r="J715" i="30"/>
  <c r="Y343" i="29"/>
  <c r="X343" i="29"/>
  <c r="K343" i="29"/>
  <c r="J343" i="29"/>
  <c r="P343" i="29"/>
  <c r="I343" i="29" s="1"/>
  <c r="Y467" i="29"/>
  <c r="K467" i="29" s="1"/>
  <c r="X467" i="29"/>
  <c r="J467" i="29"/>
  <c r="P467" i="29"/>
  <c r="I467" i="29" s="1"/>
  <c r="Y591" i="29"/>
  <c r="K591" i="29" s="1"/>
  <c r="X591" i="29"/>
  <c r="J591" i="29"/>
  <c r="P591" i="29"/>
  <c r="I591" i="29" s="1"/>
  <c r="Y839" i="29"/>
  <c r="K839" i="29" s="1"/>
  <c r="X839" i="29"/>
  <c r="J839" i="29"/>
  <c r="P839" i="29"/>
  <c r="I839" i="29" s="1"/>
  <c r="Y963" i="29"/>
  <c r="X963" i="29"/>
  <c r="K963" i="29"/>
  <c r="J963" i="29"/>
  <c r="P963" i="29"/>
  <c r="I963" i="29" s="1"/>
  <c r="O97" i="29"/>
  <c r="Y96" i="29"/>
  <c r="K96" i="29" s="1"/>
  <c r="X96" i="29"/>
  <c r="J96" i="29"/>
  <c r="P96" i="29"/>
  <c r="I96" i="29" s="1"/>
  <c r="Y715" i="29"/>
  <c r="K715" i="29" s="1"/>
  <c r="X715" i="29"/>
  <c r="J715" i="29"/>
  <c r="P715" i="29"/>
  <c r="I715" i="29" s="1"/>
  <c r="O222" i="29"/>
  <c r="Y221" i="29"/>
  <c r="K221" i="29" s="1"/>
  <c r="X221" i="29"/>
  <c r="J221" i="29"/>
  <c r="P221" i="29"/>
  <c r="I221" i="29" s="1"/>
  <c r="O345" i="24"/>
  <c r="Y344" i="24"/>
  <c r="K344" i="24" s="1"/>
  <c r="X344" i="24"/>
  <c r="J344" i="24"/>
  <c r="P344" i="24"/>
  <c r="I344" i="24" s="1"/>
  <c r="O965" i="24"/>
  <c r="Y964" i="24"/>
  <c r="K964" i="24" s="1"/>
  <c r="X964" i="24"/>
  <c r="J964" i="24"/>
  <c r="P964" i="24"/>
  <c r="I964" i="24" s="1"/>
  <c r="O841" i="24"/>
  <c r="Y840" i="24"/>
  <c r="K840" i="24" s="1"/>
  <c r="X840" i="24"/>
  <c r="J840" i="24"/>
  <c r="P840" i="24"/>
  <c r="I840" i="24" s="1"/>
  <c r="O593" i="24"/>
  <c r="Y592" i="24"/>
  <c r="K592" i="24" s="1"/>
  <c r="X592" i="24"/>
  <c r="J592" i="24"/>
  <c r="P592" i="24"/>
  <c r="I592" i="24" s="1"/>
  <c r="O469" i="24"/>
  <c r="Y468" i="24"/>
  <c r="K468" i="24" s="1"/>
  <c r="X468" i="24"/>
  <c r="J468" i="24"/>
  <c r="P468" i="24"/>
  <c r="I468" i="24" s="1"/>
  <c r="O221" i="24"/>
  <c r="Y220" i="24"/>
  <c r="K220" i="24" s="1"/>
  <c r="X220" i="24"/>
  <c r="J220" i="24"/>
  <c r="P220" i="24"/>
  <c r="I220" i="24" s="1"/>
  <c r="O98" i="24"/>
  <c r="X97" i="24"/>
  <c r="Y97" i="24"/>
  <c r="K97" i="24" s="1"/>
  <c r="P97" i="24"/>
  <c r="I97" i="24" s="1"/>
  <c r="J97" i="24"/>
  <c r="O717" i="24"/>
  <c r="Y716" i="24"/>
  <c r="K716" i="24" s="1"/>
  <c r="X716" i="24"/>
  <c r="J716" i="24"/>
  <c r="P716" i="24"/>
  <c r="I716" i="24" s="1"/>
  <c r="O965" i="11"/>
  <c r="Y964" i="11"/>
  <c r="K964" i="11" s="1"/>
  <c r="J964" i="11"/>
  <c r="X964" i="11"/>
  <c r="P964" i="11"/>
  <c r="I964" i="11" s="1"/>
  <c r="O841" i="11"/>
  <c r="J840" i="11"/>
  <c r="Y840" i="11"/>
  <c r="K840" i="11" s="1"/>
  <c r="X840" i="11"/>
  <c r="P840" i="11"/>
  <c r="I840" i="11" s="1"/>
  <c r="O717" i="11"/>
  <c r="J716" i="11"/>
  <c r="Y716" i="11"/>
  <c r="K716" i="11" s="1"/>
  <c r="X716" i="11"/>
  <c r="P716" i="11"/>
  <c r="I716" i="11" s="1"/>
  <c r="O594" i="11"/>
  <c r="X593" i="11"/>
  <c r="Y593" i="11"/>
  <c r="K593" i="11" s="1"/>
  <c r="O470" i="11"/>
  <c r="Y469" i="11"/>
  <c r="K469" i="11" s="1"/>
  <c r="X469" i="11"/>
  <c r="O100" i="11"/>
  <c r="P100" i="11" s="1"/>
  <c r="Y99" i="11"/>
  <c r="X99" i="11"/>
  <c r="O964" i="29"/>
  <c r="J95" i="11"/>
  <c r="I95" i="11"/>
  <c r="K95" i="11"/>
  <c r="O964" i="30"/>
  <c r="X963" i="30"/>
  <c r="P963" i="30"/>
  <c r="I963" i="30" s="1"/>
  <c r="Y963" i="30"/>
  <c r="K963" i="30" s="1"/>
  <c r="O840" i="30"/>
  <c r="P839" i="30"/>
  <c r="I839" i="30" s="1"/>
  <c r="X839" i="30"/>
  <c r="Y839" i="30"/>
  <c r="K839" i="30" s="1"/>
  <c r="O716" i="30"/>
  <c r="X715" i="30"/>
  <c r="Y715" i="30"/>
  <c r="K715" i="30" s="1"/>
  <c r="P715" i="30"/>
  <c r="I715" i="30" s="1"/>
  <c r="O592" i="30"/>
  <c r="X591" i="30"/>
  <c r="P591" i="30"/>
  <c r="I591" i="30" s="1"/>
  <c r="Y591" i="30"/>
  <c r="K591" i="30" s="1"/>
  <c r="Y467" i="30"/>
  <c r="K467" i="30" s="1"/>
  <c r="O468" i="30"/>
  <c r="P467" i="30"/>
  <c r="I467" i="30" s="1"/>
  <c r="X467" i="30"/>
  <c r="Y343" i="30"/>
  <c r="K343" i="30" s="1"/>
  <c r="X343" i="30"/>
  <c r="P343" i="30"/>
  <c r="I343" i="30" s="1"/>
  <c r="O344" i="30"/>
  <c r="O220" i="30"/>
  <c r="X219" i="30"/>
  <c r="P219" i="30"/>
  <c r="I219" i="30" s="1"/>
  <c r="Y219" i="30"/>
  <c r="K219" i="30" s="1"/>
  <c r="O840" i="29"/>
  <c r="O716" i="29"/>
  <c r="O592" i="29"/>
  <c r="O468" i="29"/>
  <c r="O344" i="29"/>
  <c r="O965" i="34"/>
  <c r="X964" i="34"/>
  <c r="Y964" i="34"/>
  <c r="K964" i="34" s="1"/>
  <c r="P964" i="34"/>
  <c r="I964" i="34" s="1"/>
  <c r="O840" i="34"/>
  <c r="X839" i="34"/>
  <c r="Y839" i="34"/>
  <c r="K839" i="34" s="1"/>
  <c r="P839" i="34"/>
  <c r="I839" i="34" s="1"/>
  <c r="O716" i="34"/>
  <c r="X715" i="34"/>
  <c r="Y715" i="34"/>
  <c r="P715" i="34"/>
  <c r="I715" i="34" s="1"/>
  <c r="O469" i="34"/>
  <c r="X468" i="34"/>
  <c r="P468" i="34"/>
  <c r="I468" i="34" s="1"/>
  <c r="Y468" i="34"/>
  <c r="K468" i="34" s="1"/>
  <c r="O345" i="34"/>
  <c r="X344" i="34"/>
  <c r="Y344" i="34"/>
  <c r="K344" i="34" s="1"/>
  <c r="P344" i="34"/>
  <c r="I344" i="34" s="1"/>
  <c r="Y98" i="34"/>
  <c r="X98" i="34"/>
  <c r="P98" i="34"/>
  <c r="I98" i="34" s="1"/>
  <c r="O964" i="31"/>
  <c r="X963" i="31"/>
  <c r="P963" i="31"/>
  <c r="I963" i="31" s="1"/>
  <c r="Y963" i="31"/>
  <c r="K963" i="31" s="1"/>
  <c r="O842" i="31"/>
  <c r="X841" i="31"/>
  <c r="P841" i="31"/>
  <c r="I841" i="31" s="1"/>
  <c r="Y841" i="31"/>
  <c r="K841" i="31" s="1"/>
  <c r="O716" i="31"/>
  <c r="X715" i="31"/>
  <c r="Y715" i="31"/>
  <c r="K715" i="31" s="1"/>
  <c r="P715" i="31"/>
  <c r="I715" i="31" s="1"/>
  <c r="O593" i="31"/>
  <c r="X592" i="31"/>
  <c r="P592" i="31"/>
  <c r="I592" i="31" s="1"/>
  <c r="Y592" i="31"/>
  <c r="K592" i="31" s="1"/>
  <c r="O467" i="31"/>
  <c r="X466" i="31"/>
  <c r="Y466" i="31"/>
  <c r="K466" i="31" s="1"/>
  <c r="P466" i="31"/>
  <c r="I466" i="31" s="1"/>
  <c r="O344" i="31"/>
  <c r="X343" i="31"/>
  <c r="Y343" i="31"/>
  <c r="K343" i="31" s="1"/>
  <c r="P343" i="31"/>
  <c r="I343" i="31" s="1"/>
  <c r="X220" i="31"/>
  <c r="O221" i="31"/>
  <c r="Y220" i="31"/>
  <c r="K220" i="31" s="1"/>
  <c r="P220" i="31"/>
  <c r="I220" i="31" s="1"/>
  <c r="X103" i="31"/>
  <c r="Y103" i="31"/>
  <c r="K103" i="31" s="1"/>
  <c r="P103" i="31"/>
  <c r="I103" i="31" s="1"/>
  <c r="O104" i="31"/>
  <c r="K109" i="27"/>
  <c r="E109" i="27"/>
  <c r="J469" i="34" l="1"/>
  <c r="J840" i="34"/>
  <c r="J345" i="34"/>
  <c r="J716" i="34"/>
  <c r="J965" i="34"/>
  <c r="O99" i="34"/>
  <c r="X99" i="34" s="1"/>
  <c r="K98" i="34"/>
  <c r="J98" i="34"/>
  <c r="J221" i="31"/>
  <c r="J467" i="31"/>
  <c r="J716" i="31"/>
  <c r="J964" i="31"/>
  <c r="J104" i="31"/>
  <c r="J344" i="31"/>
  <c r="J593" i="31"/>
  <c r="J842" i="31"/>
  <c r="J468" i="30"/>
  <c r="J220" i="30"/>
  <c r="J716" i="30"/>
  <c r="J964" i="30"/>
  <c r="J344" i="30"/>
  <c r="J592" i="30"/>
  <c r="J840" i="30"/>
  <c r="J94" i="30"/>
  <c r="P94" i="30"/>
  <c r="I94" i="30" s="1"/>
  <c r="X94" i="30"/>
  <c r="O95" i="30"/>
  <c r="Y94" i="30"/>
  <c r="K94" i="30" s="1"/>
  <c r="O223" i="29"/>
  <c r="Y222" i="29"/>
  <c r="K222" i="29" s="1"/>
  <c r="X222" i="29"/>
  <c r="J222" i="29"/>
  <c r="P222" i="29"/>
  <c r="I222" i="29" s="1"/>
  <c r="Y964" i="29"/>
  <c r="K964" i="29" s="1"/>
  <c r="X964" i="29"/>
  <c r="J964" i="29"/>
  <c r="P964" i="29"/>
  <c r="I964" i="29" s="1"/>
  <c r="X716" i="29"/>
  <c r="Y716" i="29"/>
  <c r="K716" i="29" s="1"/>
  <c r="J716" i="29"/>
  <c r="P716" i="29"/>
  <c r="I716" i="29" s="1"/>
  <c r="X840" i="29"/>
  <c r="Y840" i="29"/>
  <c r="K840" i="29" s="1"/>
  <c r="J840" i="29"/>
  <c r="P840" i="29"/>
  <c r="I840" i="29" s="1"/>
  <c r="Y468" i="29"/>
  <c r="K468" i="29" s="1"/>
  <c r="X468" i="29"/>
  <c r="J468" i="29"/>
  <c r="P468" i="29"/>
  <c r="I468" i="29" s="1"/>
  <c r="O98" i="29"/>
  <c r="Y97" i="29"/>
  <c r="K97" i="29" s="1"/>
  <c r="X97" i="29"/>
  <c r="J97" i="29"/>
  <c r="P97" i="29"/>
  <c r="I97" i="29" s="1"/>
  <c r="Y344" i="29"/>
  <c r="X344" i="29"/>
  <c r="K344" i="29"/>
  <c r="J344" i="29"/>
  <c r="P344" i="29"/>
  <c r="I344" i="29" s="1"/>
  <c r="X592" i="29"/>
  <c r="Y592" i="29"/>
  <c r="K592" i="29" s="1"/>
  <c r="J592" i="29"/>
  <c r="P592" i="29"/>
  <c r="I592" i="29" s="1"/>
  <c r="O222" i="24"/>
  <c r="X221" i="24"/>
  <c r="Y221" i="24"/>
  <c r="K221" i="24" s="1"/>
  <c r="P221" i="24"/>
  <c r="I221" i="24" s="1"/>
  <c r="J221" i="24"/>
  <c r="O966" i="24"/>
  <c r="Y965" i="24"/>
  <c r="X965" i="24"/>
  <c r="P965" i="24"/>
  <c r="I965" i="24" s="1"/>
  <c r="K965" i="24"/>
  <c r="J965" i="24"/>
  <c r="O99" i="24"/>
  <c r="Y98" i="24"/>
  <c r="K98" i="24" s="1"/>
  <c r="X98" i="24"/>
  <c r="J98" i="24"/>
  <c r="P98" i="24"/>
  <c r="I98" i="24" s="1"/>
  <c r="O842" i="24"/>
  <c r="Y841" i="24"/>
  <c r="K841" i="24" s="1"/>
  <c r="X841" i="24"/>
  <c r="J841" i="24"/>
  <c r="P841" i="24"/>
  <c r="I841" i="24" s="1"/>
  <c r="O594" i="24"/>
  <c r="Y593" i="24"/>
  <c r="X593" i="24"/>
  <c r="K593" i="24"/>
  <c r="J593" i="24"/>
  <c r="P593" i="24"/>
  <c r="I593" i="24" s="1"/>
  <c r="O718" i="24"/>
  <c r="Y717" i="24"/>
  <c r="K717" i="24" s="1"/>
  <c r="X717" i="24"/>
  <c r="P717" i="24"/>
  <c r="I717" i="24" s="1"/>
  <c r="J717" i="24"/>
  <c r="O470" i="24"/>
  <c r="X469" i="24"/>
  <c r="Y469" i="24"/>
  <c r="K469" i="24" s="1"/>
  <c r="J469" i="24"/>
  <c r="P469" i="24"/>
  <c r="I469" i="24" s="1"/>
  <c r="O346" i="24"/>
  <c r="X345" i="24"/>
  <c r="Y345" i="24"/>
  <c r="K345" i="24"/>
  <c r="J345" i="24"/>
  <c r="P345" i="24"/>
  <c r="I345" i="24" s="1"/>
  <c r="O966" i="11"/>
  <c r="J965" i="11"/>
  <c r="Y965" i="11"/>
  <c r="K965" i="11" s="1"/>
  <c r="X965" i="11"/>
  <c r="P965" i="11"/>
  <c r="I965" i="11" s="1"/>
  <c r="O842" i="11"/>
  <c r="Y841" i="11"/>
  <c r="K841" i="11" s="1"/>
  <c r="X841" i="11"/>
  <c r="J841" i="11"/>
  <c r="P841" i="11"/>
  <c r="I841" i="11" s="1"/>
  <c r="O718" i="11"/>
  <c r="Y717" i="11"/>
  <c r="K717" i="11" s="1"/>
  <c r="X717" i="11"/>
  <c r="J717" i="11"/>
  <c r="P717" i="11"/>
  <c r="I717" i="11" s="1"/>
  <c r="O595" i="11"/>
  <c r="Y594" i="11"/>
  <c r="K594" i="11" s="1"/>
  <c r="X594" i="11"/>
  <c r="O471" i="11"/>
  <c r="Y470" i="11"/>
  <c r="K470" i="11" s="1"/>
  <c r="X470" i="11"/>
  <c r="O101" i="11"/>
  <c r="P101" i="11" s="1"/>
  <c r="Y100" i="11"/>
  <c r="X100" i="11"/>
  <c r="O965" i="29"/>
  <c r="J96" i="11"/>
  <c r="I96" i="11"/>
  <c r="K96" i="11"/>
  <c r="X964" i="30"/>
  <c r="P964" i="30"/>
  <c r="I964" i="30" s="1"/>
  <c r="O965" i="30"/>
  <c r="Y964" i="30"/>
  <c r="K964" i="30" s="1"/>
  <c r="X840" i="30"/>
  <c r="Y840" i="30"/>
  <c r="K840" i="30" s="1"/>
  <c r="P840" i="30"/>
  <c r="I840" i="30" s="1"/>
  <c r="O841" i="30"/>
  <c r="O717" i="30"/>
  <c r="P716" i="30"/>
  <c r="I716" i="30" s="1"/>
  <c r="X716" i="30"/>
  <c r="Y716" i="30"/>
  <c r="K716" i="30" s="1"/>
  <c r="X592" i="30"/>
  <c r="P592" i="30"/>
  <c r="I592" i="30" s="1"/>
  <c r="O593" i="30"/>
  <c r="Y592" i="30"/>
  <c r="K592" i="30" s="1"/>
  <c r="P468" i="30"/>
  <c r="I468" i="30" s="1"/>
  <c r="X468" i="30"/>
  <c r="O469" i="30"/>
  <c r="Y468" i="30"/>
  <c r="K468" i="30" s="1"/>
  <c r="P344" i="30"/>
  <c r="I344" i="30" s="1"/>
  <c r="O345" i="30"/>
  <c r="Y344" i="30"/>
  <c r="K344" i="30" s="1"/>
  <c r="X344" i="30"/>
  <c r="O221" i="30"/>
  <c r="Y220" i="30"/>
  <c r="K220" i="30" s="1"/>
  <c r="X220" i="30"/>
  <c r="P220" i="30"/>
  <c r="I220" i="30" s="1"/>
  <c r="O841" i="29"/>
  <c r="O717" i="29"/>
  <c r="O593" i="29"/>
  <c r="O469" i="29"/>
  <c r="O345" i="29"/>
  <c r="Y965" i="34"/>
  <c r="K965" i="34" s="1"/>
  <c r="X965" i="34"/>
  <c r="O966" i="34"/>
  <c r="P965" i="34"/>
  <c r="I965" i="34" s="1"/>
  <c r="Y840" i="34"/>
  <c r="K840" i="34" s="1"/>
  <c r="X840" i="34"/>
  <c r="O841" i="34"/>
  <c r="P840" i="34"/>
  <c r="I840" i="34" s="1"/>
  <c r="Y716" i="34"/>
  <c r="K716" i="34" s="1"/>
  <c r="X716" i="34"/>
  <c r="O717" i="34"/>
  <c r="P716" i="34"/>
  <c r="I716" i="34" s="1"/>
  <c r="O470" i="34"/>
  <c r="X469" i="34"/>
  <c r="Y469" i="34"/>
  <c r="K469" i="34" s="1"/>
  <c r="P469" i="34"/>
  <c r="I469" i="34" s="1"/>
  <c r="Y345" i="34"/>
  <c r="K345" i="34" s="1"/>
  <c r="X345" i="34"/>
  <c r="O346" i="34"/>
  <c r="P345" i="34"/>
  <c r="I345" i="34" s="1"/>
  <c r="P99" i="34"/>
  <c r="I99" i="34" s="1"/>
  <c r="X964" i="31"/>
  <c r="P964" i="31"/>
  <c r="I964" i="31" s="1"/>
  <c r="Y964" i="31"/>
  <c r="K964" i="31" s="1"/>
  <c r="O965" i="31"/>
  <c r="O843" i="31"/>
  <c r="X842" i="31"/>
  <c r="P842" i="31"/>
  <c r="I842" i="31" s="1"/>
  <c r="Y842" i="31"/>
  <c r="K842" i="31" s="1"/>
  <c r="Y716" i="31"/>
  <c r="K716" i="31" s="1"/>
  <c r="X716" i="31"/>
  <c r="O717" i="31"/>
  <c r="P716" i="31"/>
  <c r="I716" i="31" s="1"/>
  <c r="Y593" i="31"/>
  <c r="K593" i="31" s="1"/>
  <c r="X593" i="31"/>
  <c r="P593" i="31"/>
  <c r="I593" i="31" s="1"/>
  <c r="O594" i="31"/>
  <c r="Y467" i="31"/>
  <c r="K467" i="31" s="1"/>
  <c r="X467" i="31"/>
  <c r="O468" i="31"/>
  <c r="P467" i="31"/>
  <c r="I467" i="31" s="1"/>
  <c r="Y344" i="31"/>
  <c r="K344" i="31" s="1"/>
  <c r="X344" i="31"/>
  <c r="O345" i="31"/>
  <c r="P344" i="31"/>
  <c r="I344" i="31" s="1"/>
  <c r="Y221" i="31"/>
  <c r="K221" i="31" s="1"/>
  <c r="X221" i="31"/>
  <c r="O222" i="31"/>
  <c r="P221" i="31"/>
  <c r="I221" i="31" s="1"/>
  <c r="Y104" i="31"/>
  <c r="K104" i="31" s="1"/>
  <c r="X104" i="31"/>
  <c r="P104" i="31"/>
  <c r="I104" i="31" s="1"/>
  <c r="O105" i="31"/>
  <c r="E110" i="27"/>
  <c r="K110" i="27"/>
  <c r="Y99" i="34" l="1"/>
  <c r="J966" i="34"/>
  <c r="J841" i="34"/>
  <c r="O100" i="34"/>
  <c r="K99" i="34"/>
  <c r="J99" i="34"/>
  <c r="J346" i="34"/>
  <c r="J717" i="34"/>
  <c r="J470" i="34"/>
  <c r="J594" i="31"/>
  <c r="J105" i="31"/>
  <c r="J345" i="31"/>
  <c r="J843" i="31"/>
  <c r="J965" i="31"/>
  <c r="J222" i="31"/>
  <c r="J468" i="31"/>
  <c r="J717" i="31"/>
  <c r="J717" i="30"/>
  <c r="J841" i="30"/>
  <c r="J345" i="30"/>
  <c r="J221" i="30"/>
  <c r="J593" i="30"/>
  <c r="J95" i="30"/>
  <c r="Y95" i="30"/>
  <c r="K95" i="30" s="1"/>
  <c r="X95" i="30"/>
  <c r="O96" i="30"/>
  <c r="P95" i="30"/>
  <c r="I95" i="30" s="1"/>
  <c r="J469" i="30"/>
  <c r="J965" i="30"/>
  <c r="Y841" i="29"/>
  <c r="K841" i="29" s="1"/>
  <c r="X841" i="29"/>
  <c r="J841" i="29"/>
  <c r="P841" i="29"/>
  <c r="I841" i="29" s="1"/>
  <c r="Y345" i="29"/>
  <c r="K345" i="29" s="1"/>
  <c r="X345" i="29"/>
  <c r="J345" i="29"/>
  <c r="P345" i="29"/>
  <c r="I345" i="29" s="1"/>
  <c r="Y965" i="29"/>
  <c r="K965" i="29" s="1"/>
  <c r="X965" i="29"/>
  <c r="J965" i="29"/>
  <c r="P965" i="29"/>
  <c r="I965" i="29" s="1"/>
  <c r="Y469" i="29"/>
  <c r="K469" i="29" s="1"/>
  <c r="X469" i="29"/>
  <c r="J469" i="29"/>
  <c r="P469" i="29"/>
  <c r="I469" i="29" s="1"/>
  <c r="Y593" i="29"/>
  <c r="K593" i="29" s="1"/>
  <c r="X593" i="29"/>
  <c r="J593" i="29"/>
  <c r="P593" i="29"/>
  <c r="I593" i="29" s="1"/>
  <c r="Y717" i="29"/>
  <c r="X717" i="29"/>
  <c r="J717" i="29"/>
  <c r="K717" i="29"/>
  <c r="P717" i="29"/>
  <c r="I717" i="29" s="1"/>
  <c r="O99" i="29"/>
  <c r="Y98" i="29"/>
  <c r="K98" i="29" s="1"/>
  <c r="X98" i="29"/>
  <c r="J98" i="29"/>
  <c r="P98" i="29"/>
  <c r="I98" i="29" s="1"/>
  <c r="O224" i="29"/>
  <c r="Y223" i="29"/>
  <c r="K223" i="29" s="1"/>
  <c r="X223" i="29"/>
  <c r="J223" i="29"/>
  <c r="P223" i="29"/>
  <c r="I223" i="29" s="1"/>
  <c r="O719" i="24"/>
  <c r="Y718" i="24"/>
  <c r="K718" i="24" s="1"/>
  <c r="X718" i="24"/>
  <c r="P718" i="24"/>
  <c r="I718" i="24" s="1"/>
  <c r="J718" i="24"/>
  <c r="O967" i="24"/>
  <c r="X966" i="24"/>
  <c r="Y966" i="24"/>
  <c r="P966" i="24"/>
  <c r="I966" i="24" s="1"/>
  <c r="J966" i="24"/>
  <c r="K966" i="24"/>
  <c r="O471" i="24"/>
  <c r="Y470" i="24"/>
  <c r="K470" i="24" s="1"/>
  <c r="X470" i="24"/>
  <c r="J470" i="24"/>
  <c r="P470" i="24"/>
  <c r="I470" i="24" s="1"/>
  <c r="O100" i="24"/>
  <c r="Y99" i="24"/>
  <c r="K99" i="24" s="1"/>
  <c r="X99" i="24"/>
  <c r="J99" i="24"/>
  <c r="P99" i="24"/>
  <c r="I99" i="24" s="1"/>
  <c r="O843" i="24"/>
  <c r="Y842" i="24"/>
  <c r="K842" i="24" s="1"/>
  <c r="X842" i="24"/>
  <c r="J842" i="24"/>
  <c r="P842" i="24"/>
  <c r="I842" i="24" s="1"/>
  <c r="O347" i="24"/>
  <c r="Y346" i="24"/>
  <c r="X346" i="24"/>
  <c r="P346" i="24"/>
  <c r="I346" i="24" s="1"/>
  <c r="J346" i="24"/>
  <c r="K346" i="24"/>
  <c r="O595" i="24"/>
  <c r="Y594" i="24"/>
  <c r="K594" i="24" s="1"/>
  <c r="X594" i="24"/>
  <c r="J594" i="24"/>
  <c r="P594" i="24"/>
  <c r="I594" i="24" s="1"/>
  <c r="O223" i="24"/>
  <c r="Y222" i="24"/>
  <c r="K222" i="24" s="1"/>
  <c r="X222" i="24"/>
  <c r="J222" i="24"/>
  <c r="P222" i="24"/>
  <c r="I222" i="24" s="1"/>
  <c r="O967" i="11"/>
  <c r="Y966" i="11"/>
  <c r="K966" i="11" s="1"/>
  <c r="X966" i="11"/>
  <c r="J966" i="11"/>
  <c r="P966" i="11"/>
  <c r="I966" i="11" s="1"/>
  <c r="O843" i="11"/>
  <c r="Y842" i="11"/>
  <c r="K842" i="11" s="1"/>
  <c r="X842" i="11"/>
  <c r="J842" i="11"/>
  <c r="P842" i="11"/>
  <c r="I842" i="11" s="1"/>
  <c r="O719" i="11"/>
  <c r="Y718" i="11"/>
  <c r="K718" i="11" s="1"/>
  <c r="X718" i="11"/>
  <c r="J718" i="11"/>
  <c r="P718" i="11"/>
  <c r="I718" i="11" s="1"/>
  <c r="O596" i="11"/>
  <c r="Y595" i="11"/>
  <c r="K595" i="11" s="1"/>
  <c r="X595" i="11"/>
  <c r="O472" i="11"/>
  <c r="Y471" i="11"/>
  <c r="K471" i="11" s="1"/>
  <c r="X471" i="11"/>
  <c r="O102" i="11"/>
  <c r="P102" i="11" s="1"/>
  <c r="Y101" i="11"/>
  <c r="X101" i="11"/>
  <c r="O966" i="29"/>
  <c r="J97" i="11"/>
  <c r="I97" i="11"/>
  <c r="K97" i="11"/>
  <c r="O966" i="30"/>
  <c r="Y965" i="30"/>
  <c r="K965" i="30" s="1"/>
  <c r="X965" i="30"/>
  <c r="P965" i="30"/>
  <c r="I965" i="30" s="1"/>
  <c r="Y841" i="30"/>
  <c r="K841" i="30" s="1"/>
  <c r="O842" i="30"/>
  <c r="X841" i="30"/>
  <c r="P841" i="30"/>
  <c r="I841" i="30" s="1"/>
  <c r="P717" i="30"/>
  <c r="I717" i="30" s="1"/>
  <c r="Y717" i="30"/>
  <c r="K717" i="30" s="1"/>
  <c r="X717" i="30"/>
  <c r="O718" i="30"/>
  <c r="X593" i="30"/>
  <c r="Y593" i="30"/>
  <c r="K593" i="30" s="1"/>
  <c r="P593" i="30"/>
  <c r="I593" i="30" s="1"/>
  <c r="O594" i="30"/>
  <c r="P469" i="30"/>
  <c r="I469" i="30" s="1"/>
  <c r="O470" i="30"/>
  <c r="Y469" i="30"/>
  <c r="K469" i="30" s="1"/>
  <c r="X469" i="30"/>
  <c r="P345" i="30"/>
  <c r="I345" i="30" s="1"/>
  <c r="O346" i="30"/>
  <c r="X345" i="30"/>
  <c r="Y345" i="30"/>
  <c r="K345" i="30" s="1"/>
  <c r="P221" i="30"/>
  <c r="I221" i="30" s="1"/>
  <c r="X221" i="30"/>
  <c r="O222" i="30"/>
  <c r="Y221" i="30"/>
  <c r="K221" i="30" s="1"/>
  <c r="O842" i="29"/>
  <c r="O718" i="29"/>
  <c r="O594" i="29"/>
  <c r="O470" i="29"/>
  <c r="O346" i="29"/>
  <c r="Y966" i="34"/>
  <c r="K966" i="34" s="1"/>
  <c r="X966" i="34"/>
  <c r="P966" i="34"/>
  <c r="I966" i="34" s="1"/>
  <c r="Y841" i="34"/>
  <c r="K841" i="34" s="1"/>
  <c r="X841" i="34"/>
  <c r="P841" i="34"/>
  <c r="I841" i="34" s="1"/>
  <c r="Y717" i="34"/>
  <c r="K717" i="34" s="1"/>
  <c r="X717" i="34"/>
  <c r="P717" i="34"/>
  <c r="I717" i="34" s="1"/>
  <c r="Y470" i="34"/>
  <c r="K470" i="34" s="1"/>
  <c r="X470" i="34"/>
  <c r="O471" i="34"/>
  <c r="P470" i="34"/>
  <c r="I470" i="34" s="1"/>
  <c r="Y346" i="34"/>
  <c r="K346" i="34" s="1"/>
  <c r="X346" i="34"/>
  <c r="P346" i="34"/>
  <c r="I346" i="34" s="1"/>
  <c r="Y100" i="34"/>
  <c r="X100" i="34"/>
  <c r="P100" i="34"/>
  <c r="I100" i="34" s="1"/>
  <c r="Y965" i="31"/>
  <c r="K965" i="31" s="1"/>
  <c r="X965" i="31"/>
  <c r="P965" i="31"/>
  <c r="I965" i="31" s="1"/>
  <c r="Y843" i="31"/>
  <c r="K843" i="31" s="1"/>
  <c r="X843" i="31"/>
  <c r="P843" i="31"/>
  <c r="I843" i="31" s="1"/>
  <c r="Y717" i="31"/>
  <c r="K717" i="31" s="1"/>
  <c r="X717" i="31"/>
  <c r="P717" i="31"/>
  <c r="I717" i="31" s="1"/>
  <c r="Y594" i="31"/>
  <c r="K594" i="31" s="1"/>
  <c r="P594" i="31"/>
  <c r="I594" i="31" s="1"/>
  <c r="O595" i="31"/>
  <c r="X594" i="31"/>
  <c r="Y468" i="31"/>
  <c r="K468" i="31" s="1"/>
  <c r="X468" i="31"/>
  <c r="P468" i="31"/>
  <c r="I468" i="31" s="1"/>
  <c r="Y345" i="31"/>
  <c r="K345" i="31" s="1"/>
  <c r="X345" i="31"/>
  <c r="P345" i="31"/>
  <c r="I345" i="31" s="1"/>
  <c r="Y222" i="31"/>
  <c r="K222" i="31" s="1"/>
  <c r="X222" i="31"/>
  <c r="P222" i="31"/>
  <c r="I222" i="31" s="1"/>
  <c r="Y105" i="31"/>
  <c r="K105" i="31" s="1"/>
  <c r="P105" i="31"/>
  <c r="I105" i="31" s="1"/>
  <c r="X105" i="31"/>
  <c r="K111" i="27"/>
  <c r="E111" i="27"/>
  <c r="J471" i="34" l="1"/>
  <c r="O101" i="34"/>
  <c r="K100" i="34"/>
  <c r="J100" i="34"/>
  <c r="J595" i="31"/>
  <c r="J222" i="30"/>
  <c r="J96" i="30"/>
  <c r="P96" i="30"/>
  <c r="I96" i="30" s="1"/>
  <c r="X96" i="30"/>
  <c r="Y96" i="30"/>
  <c r="K96" i="30" s="1"/>
  <c r="O97" i="30"/>
  <c r="J966" i="30"/>
  <c r="J470" i="30"/>
  <c r="J594" i="30"/>
  <c r="J346" i="30"/>
  <c r="J842" i="30"/>
  <c r="J718" i="30"/>
  <c r="O100" i="29"/>
  <c r="Y99" i="29"/>
  <c r="K99" i="29" s="1"/>
  <c r="X99" i="29"/>
  <c r="J99" i="29"/>
  <c r="P99" i="29"/>
  <c r="I99" i="29" s="1"/>
  <c r="Y346" i="29"/>
  <c r="K346" i="29" s="1"/>
  <c r="X346" i="29"/>
  <c r="J346" i="29"/>
  <c r="P346" i="29"/>
  <c r="I346" i="29" s="1"/>
  <c r="X966" i="29"/>
  <c r="Y966" i="29"/>
  <c r="J966" i="29"/>
  <c r="K966" i="29"/>
  <c r="P966" i="29"/>
  <c r="I966" i="29" s="1"/>
  <c r="O225" i="29"/>
  <c r="Y224" i="29"/>
  <c r="K224" i="29" s="1"/>
  <c r="X224" i="29"/>
  <c r="P224" i="29"/>
  <c r="I224" i="29" s="1"/>
  <c r="J224" i="29"/>
  <c r="Y470" i="29"/>
  <c r="K470" i="29" s="1"/>
  <c r="X470" i="29"/>
  <c r="J470" i="29"/>
  <c r="P470" i="29"/>
  <c r="I470" i="29" s="1"/>
  <c r="Y594" i="29"/>
  <c r="X594" i="29"/>
  <c r="K594" i="29"/>
  <c r="J594" i="29"/>
  <c r="P594" i="29"/>
  <c r="I594" i="29" s="1"/>
  <c r="Y718" i="29"/>
  <c r="X718" i="29"/>
  <c r="K718" i="29"/>
  <c r="J718" i="29"/>
  <c r="P718" i="29"/>
  <c r="I718" i="29" s="1"/>
  <c r="Y842" i="29"/>
  <c r="K842" i="29" s="1"/>
  <c r="X842" i="29"/>
  <c r="J842" i="29"/>
  <c r="P842" i="29"/>
  <c r="I842" i="29" s="1"/>
  <c r="O348" i="24"/>
  <c r="Y347" i="24"/>
  <c r="K347" i="24" s="1"/>
  <c r="X347" i="24"/>
  <c r="P347" i="24"/>
  <c r="I347" i="24" s="1"/>
  <c r="J347" i="24"/>
  <c r="O968" i="24"/>
  <c r="Y967" i="24"/>
  <c r="K967" i="24" s="1"/>
  <c r="X967" i="24"/>
  <c r="P967" i="24"/>
  <c r="I967" i="24" s="1"/>
  <c r="J967" i="24"/>
  <c r="O596" i="24"/>
  <c r="X595" i="24"/>
  <c r="Y595" i="24"/>
  <c r="K595" i="24" s="1"/>
  <c r="P595" i="24"/>
  <c r="I595" i="24" s="1"/>
  <c r="J595" i="24"/>
  <c r="O472" i="24"/>
  <c r="Y471" i="24"/>
  <c r="K471" i="24" s="1"/>
  <c r="X471" i="24"/>
  <c r="P471" i="24"/>
  <c r="I471" i="24" s="1"/>
  <c r="J471" i="24"/>
  <c r="O224" i="24"/>
  <c r="Y223" i="24"/>
  <c r="K223" i="24" s="1"/>
  <c r="X223" i="24"/>
  <c r="J223" i="24"/>
  <c r="P223" i="24"/>
  <c r="I223" i="24" s="1"/>
  <c r="O101" i="24"/>
  <c r="Y100" i="24"/>
  <c r="K100" i="24" s="1"/>
  <c r="X100" i="24"/>
  <c r="J100" i="24"/>
  <c r="P100" i="24"/>
  <c r="I100" i="24" s="1"/>
  <c r="O844" i="24"/>
  <c r="X843" i="24"/>
  <c r="Y843" i="24"/>
  <c r="K843" i="24" s="1"/>
  <c r="J843" i="24"/>
  <c r="P843" i="24"/>
  <c r="I843" i="24" s="1"/>
  <c r="O720" i="24"/>
  <c r="X719" i="24"/>
  <c r="Y719" i="24"/>
  <c r="P719" i="24"/>
  <c r="I719" i="24" s="1"/>
  <c r="K719" i="24"/>
  <c r="J719" i="24"/>
  <c r="O968" i="11"/>
  <c r="J967" i="11"/>
  <c r="Y967" i="11"/>
  <c r="K967" i="11" s="1"/>
  <c r="X967" i="11"/>
  <c r="P967" i="11"/>
  <c r="I967" i="11" s="1"/>
  <c r="O844" i="11"/>
  <c r="J843" i="11"/>
  <c r="Y843" i="11"/>
  <c r="K843" i="11" s="1"/>
  <c r="X843" i="11"/>
  <c r="P843" i="11"/>
  <c r="I843" i="11" s="1"/>
  <c r="O720" i="11"/>
  <c r="Y719" i="11"/>
  <c r="K719" i="11" s="1"/>
  <c r="X719" i="11"/>
  <c r="P719" i="11"/>
  <c r="I719" i="11" s="1"/>
  <c r="J719" i="11"/>
  <c r="O597" i="11"/>
  <c r="Y596" i="11"/>
  <c r="K596" i="11" s="1"/>
  <c r="X596" i="11"/>
  <c r="O473" i="11"/>
  <c r="Y472" i="11"/>
  <c r="K472" i="11" s="1"/>
  <c r="X472" i="11"/>
  <c r="O103" i="11"/>
  <c r="P103" i="11" s="1"/>
  <c r="Y102" i="11"/>
  <c r="X102" i="11"/>
  <c r="O967" i="29"/>
  <c r="J98" i="11"/>
  <c r="I98" i="11"/>
  <c r="K98" i="11"/>
  <c r="P966" i="30"/>
  <c r="I966" i="30" s="1"/>
  <c r="Y966" i="30"/>
  <c r="K966" i="30" s="1"/>
  <c r="O967" i="30"/>
  <c r="X966" i="30"/>
  <c r="O843" i="30"/>
  <c r="X842" i="30"/>
  <c r="P842" i="30"/>
  <c r="I842" i="30" s="1"/>
  <c r="Y842" i="30"/>
  <c r="K842" i="30" s="1"/>
  <c r="Y718" i="30"/>
  <c r="K718" i="30" s="1"/>
  <c r="O719" i="30"/>
  <c r="X718" i="30"/>
  <c r="P718" i="30"/>
  <c r="I718" i="30" s="1"/>
  <c r="Y594" i="30"/>
  <c r="K594" i="30" s="1"/>
  <c r="P594" i="30"/>
  <c r="I594" i="30" s="1"/>
  <c r="O595" i="30"/>
  <c r="X594" i="30"/>
  <c r="O471" i="30"/>
  <c r="Y470" i="30"/>
  <c r="K470" i="30" s="1"/>
  <c r="X470" i="30"/>
  <c r="P470" i="30"/>
  <c r="I470" i="30" s="1"/>
  <c r="X346" i="30"/>
  <c r="P346" i="30"/>
  <c r="I346" i="30" s="1"/>
  <c r="Y346" i="30"/>
  <c r="K346" i="30" s="1"/>
  <c r="O347" i="30"/>
  <c r="Y222" i="30"/>
  <c r="K222" i="30" s="1"/>
  <c r="X222" i="30"/>
  <c r="O223" i="30"/>
  <c r="P222" i="30"/>
  <c r="I222" i="30" s="1"/>
  <c r="O843" i="29"/>
  <c r="O719" i="29"/>
  <c r="O595" i="29"/>
  <c r="O471" i="29"/>
  <c r="O347" i="29"/>
  <c r="Y471" i="34"/>
  <c r="K471" i="34" s="1"/>
  <c r="X471" i="34"/>
  <c r="P471" i="34"/>
  <c r="I471" i="34" s="1"/>
  <c r="Y101" i="34"/>
  <c r="X101" i="34"/>
  <c r="P101" i="34"/>
  <c r="I101" i="34" s="1"/>
  <c r="Y595" i="31"/>
  <c r="K595" i="31" s="1"/>
  <c r="X595" i="31"/>
  <c r="P595" i="31"/>
  <c r="I595" i="31" s="1"/>
  <c r="O596" i="31"/>
  <c r="K112" i="27"/>
  <c r="E112" i="27"/>
  <c r="O102" i="34" l="1"/>
  <c r="K101" i="34"/>
  <c r="J101" i="34"/>
  <c r="J596" i="31"/>
  <c r="J719" i="30"/>
  <c r="J97" i="30"/>
  <c r="P97" i="30"/>
  <c r="I97" i="30" s="1"/>
  <c r="O98" i="30"/>
  <c r="X97" i="30"/>
  <c r="Y97" i="30"/>
  <c r="K97" i="30" s="1"/>
  <c r="J347" i="30"/>
  <c r="J471" i="30"/>
  <c r="J595" i="30"/>
  <c r="J843" i="30"/>
  <c r="J223" i="30"/>
  <c r="J967" i="30"/>
  <c r="Y719" i="29"/>
  <c r="K719" i="29" s="1"/>
  <c r="X719" i="29"/>
  <c r="J719" i="29"/>
  <c r="P719" i="29"/>
  <c r="I719" i="29" s="1"/>
  <c r="Y843" i="29"/>
  <c r="K843" i="29" s="1"/>
  <c r="X843" i="29"/>
  <c r="J843" i="29"/>
  <c r="P843" i="29"/>
  <c r="I843" i="29" s="1"/>
  <c r="Y967" i="29"/>
  <c r="K967" i="29" s="1"/>
  <c r="X967" i="29"/>
  <c r="J967" i="29"/>
  <c r="P967" i="29"/>
  <c r="I967" i="29" s="1"/>
  <c r="Y471" i="29"/>
  <c r="K471" i="29" s="1"/>
  <c r="X471" i="29"/>
  <c r="J471" i="29"/>
  <c r="P471" i="29"/>
  <c r="I471" i="29" s="1"/>
  <c r="Y347" i="29"/>
  <c r="K347" i="29" s="1"/>
  <c r="X347" i="29"/>
  <c r="J347" i="29"/>
  <c r="P347" i="29"/>
  <c r="I347" i="29" s="1"/>
  <c r="Y595" i="29"/>
  <c r="X595" i="29"/>
  <c r="K595" i="29"/>
  <c r="J595" i="29"/>
  <c r="P595" i="29"/>
  <c r="I595" i="29" s="1"/>
  <c r="O226" i="29"/>
  <c r="Y225" i="29"/>
  <c r="K225" i="29" s="1"/>
  <c r="X225" i="29"/>
  <c r="P225" i="29"/>
  <c r="I225" i="29" s="1"/>
  <c r="J225" i="29"/>
  <c r="O101" i="29"/>
  <c r="Y100" i="29"/>
  <c r="K100" i="29" s="1"/>
  <c r="X100" i="29"/>
  <c r="J100" i="29"/>
  <c r="P100" i="29"/>
  <c r="I100" i="29" s="1"/>
  <c r="O102" i="24"/>
  <c r="X101" i="24"/>
  <c r="Y101" i="24"/>
  <c r="K101" i="24" s="1"/>
  <c r="J101" i="24"/>
  <c r="P101" i="24"/>
  <c r="I101" i="24" s="1"/>
  <c r="O969" i="24"/>
  <c r="Y968" i="24"/>
  <c r="X968" i="24"/>
  <c r="P968" i="24"/>
  <c r="I968" i="24" s="1"/>
  <c r="K968" i="24"/>
  <c r="J968" i="24"/>
  <c r="O845" i="24"/>
  <c r="Y844" i="24"/>
  <c r="K844" i="24" s="1"/>
  <c r="X844" i="24"/>
  <c r="J844" i="24"/>
  <c r="P844" i="24"/>
  <c r="I844" i="24" s="1"/>
  <c r="O597" i="24"/>
  <c r="Y596" i="24"/>
  <c r="K596" i="24" s="1"/>
  <c r="X596" i="24"/>
  <c r="P596" i="24"/>
  <c r="I596" i="24" s="1"/>
  <c r="J596" i="24"/>
  <c r="O721" i="24"/>
  <c r="Y720" i="24"/>
  <c r="K720" i="24" s="1"/>
  <c r="X720" i="24"/>
  <c r="P720" i="24"/>
  <c r="I720" i="24" s="1"/>
  <c r="J720" i="24"/>
  <c r="O473" i="24"/>
  <c r="Y472" i="24"/>
  <c r="K472" i="24" s="1"/>
  <c r="X472" i="24"/>
  <c r="P472" i="24"/>
  <c r="I472" i="24" s="1"/>
  <c r="J472" i="24"/>
  <c r="O225" i="24"/>
  <c r="Y224" i="24"/>
  <c r="X224" i="24"/>
  <c r="K224" i="24"/>
  <c r="J224" i="24"/>
  <c r="P224" i="24"/>
  <c r="I224" i="24" s="1"/>
  <c r="O349" i="24"/>
  <c r="Y348" i="24"/>
  <c r="K348" i="24" s="1"/>
  <c r="X348" i="24"/>
  <c r="P348" i="24"/>
  <c r="I348" i="24" s="1"/>
  <c r="J348" i="24"/>
  <c r="O969" i="11"/>
  <c r="J968" i="11"/>
  <c r="Y968" i="11"/>
  <c r="K968" i="11" s="1"/>
  <c r="X968" i="11"/>
  <c r="P968" i="11"/>
  <c r="I968" i="11" s="1"/>
  <c r="O845" i="11"/>
  <c r="Y844" i="11"/>
  <c r="K844" i="11" s="1"/>
  <c r="X844" i="11"/>
  <c r="P844" i="11"/>
  <c r="I844" i="11" s="1"/>
  <c r="J844" i="11"/>
  <c r="O721" i="11"/>
  <c r="Y720" i="11"/>
  <c r="K720" i="11" s="1"/>
  <c r="X720" i="11"/>
  <c r="P720" i="11"/>
  <c r="I720" i="11" s="1"/>
  <c r="J720" i="11"/>
  <c r="O598" i="11"/>
  <c r="X597" i="11"/>
  <c r="Y597" i="11"/>
  <c r="K597" i="11" s="1"/>
  <c r="O474" i="11"/>
  <c r="X473" i="11"/>
  <c r="Y473" i="11"/>
  <c r="K473" i="11" s="1"/>
  <c r="O104" i="11"/>
  <c r="P104" i="11" s="1"/>
  <c r="Y103" i="11"/>
  <c r="X103" i="11"/>
  <c r="O968" i="29"/>
  <c r="J99" i="11"/>
  <c r="I99" i="11"/>
  <c r="K99" i="11"/>
  <c r="Y967" i="30"/>
  <c r="K967" i="30" s="1"/>
  <c r="O968" i="30"/>
  <c r="X967" i="30"/>
  <c r="P967" i="30"/>
  <c r="I967" i="30" s="1"/>
  <c r="X843" i="30"/>
  <c r="O844" i="30"/>
  <c r="P843" i="30"/>
  <c r="I843" i="30" s="1"/>
  <c r="Y843" i="30"/>
  <c r="K843" i="30" s="1"/>
  <c r="X719" i="30"/>
  <c r="P719" i="30"/>
  <c r="I719" i="30" s="1"/>
  <c r="O720" i="30"/>
  <c r="Y719" i="30"/>
  <c r="K719" i="30" s="1"/>
  <c r="X595" i="30"/>
  <c r="O596" i="30"/>
  <c r="P595" i="30"/>
  <c r="I595" i="30" s="1"/>
  <c r="Y595" i="30"/>
  <c r="K595" i="30" s="1"/>
  <c r="X471" i="30"/>
  <c r="O472" i="30"/>
  <c r="P471" i="30"/>
  <c r="I471" i="30" s="1"/>
  <c r="Y471" i="30"/>
  <c r="K471" i="30" s="1"/>
  <c r="Y347" i="30"/>
  <c r="K347" i="30" s="1"/>
  <c r="X347" i="30"/>
  <c r="O348" i="30"/>
  <c r="P347" i="30"/>
  <c r="I347" i="30" s="1"/>
  <c r="X223" i="30"/>
  <c r="P223" i="30"/>
  <c r="I223" i="30" s="1"/>
  <c r="O224" i="30"/>
  <c r="Y223" i="30"/>
  <c r="K223" i="30" s="1"/>
  <c r="O844" i="29"/>
  <c r="O720" i="29"/>
  <c r="O596" i="29"/>
  <c r="O472" i="29"/>
  <c r="O348" i="29"/>
  <c r="X102" i="34"/>
  <c r="Y102" i="34"/>
  <c r="P102" i="34"/>
  <c r="I102" i="34" s="1"/>
  <c r="O597" i="31"/>
  <c r="X596" i="31"/>
  <c r="P596" i="31"/>
  <c r="I596" i="31" s="1"/>
  <c r="Y596" i="31"/>
  <c r="K596" i="31" s="1"/>
  <c r="E113" i="27"/>
  <c r="K113" i="27"/>
  <c r="O103" i="34" l="1"/>
  <c r="J102" i="34"/>
  <c r="K102" i="34"/>
  <c r="J597" i="31"/>
  <c r="J720" i="30"/>
  <c r="J224" i="30"/>
  <c r="J472" i="30"/>
  <c r="J968" i="30"/>
  <c r="J98" i="30"/>
  <c r="O99" i="30"/>
  <c r="X98" i="30"/>
  <c r="P98" i="30"/>
  <c r="I98" i="30" s="1"/>
  <c r="Y98" i="30"/>
  <c r="K98" i="30" s="1"/>
  <c r="J348" i="30"/>
  <c r="J596" i="30"/>
  <c r="J844" i="30"/>
  <c r="O227" i="29"/>
  <c r="Y226" i="29"/>
  <c r="K226" i="29" s="1"/>
  <c r="X226" i="29"/>
  <c r="P226" i="29"/>
  <c r="I226" i="29" s="1"/>
  <c r="J226" i="29"/>
  <c r="Y348" i="29"/>
  <c r="K348" i="29" s="1"/>
  <c r="X348" i="29"/>
  <c r="J348" i="29"/>
  <c r="P348" i="29"/>
  <c r="I348" i="29" s="1"/>
  <c r="Y968" i="29"/>
  <c r="K968" i="29" s="1"/>
  <c r="X968" i="29"/>
  <c r="J968" i="29"/>
  <c r="P968" i="29"/>
  <c r="I968" i="29" s="1"/>
  <c r="O102" i="29"/>
  <c r="Y101" i="29"/>
  <c r="K101" i="29" s="1"/>
  <c r="X101" i="29"/>
  <c r="J101" i="29"/>
  <c r="P101" i="29"/>
  <c r="I101" i="29" s="1"/>
  <c r="Y472" i="29"/>
  <c r="K472" i="29" s="1"/>
  <c r="X472" i="29"/>
  <c r="P472" i="29"/>
  <c r="I472" i="29" s="1"/>
  <c r="J472" i="29"/>
  <c r="X596" i="29"/>
  <c r="Y596" i="29"/>
  <c r="J596" i="29"/>
  <c r="K596" i="29"/>
  <c r="P596" i="29"/>
  <c r="I596" i="29" s="1"/>
  <c r="X720" i="29"/>
  <c r="Y720" i="29"/>
  <c r="K720" i="29" s="1"/>
  <c r="P720" i="29"/>
  <c r="I720" i="29" s="1"/>
  <c r="J720" i="29"/>
  <c r="X844" i="29"/>
  <c r="Y844" i="29"/>
  <c r="K844" i="29" s="1"/>
  <c r="J844" i="29"/>
  <c r="P844" i="29"/>
  <c r="I844" i="29" s="1"/>
  <c r="O474" i="24"/>
  <c r="X473" i="24"/>
  <c r="Y473" i="24"/>
  <c r="K473" i="24" s="1"/>
  <c r="P473" i="24"/>
  <c r="I473" i="24" s="1"/>
  <c r="J473" i="24"/>
  <c r="O970" i="24"/>
  <c r="Y969" i="24"/>
  <c r="K969" i="24" s="1"/>
  <c r="X969" i="24"/>
  <c r="P969" i="24"/>
  <c r="I969" i="24" s="1"/>
  <c r="J969" i="24"/>
  <c r="O226" i="24"/>
  <c r="X225" i="24"/>
  <c r="Y225" i="24"/>
  <c r="K225" i="24"/>
  <c r="J225" i="24"/>
  <c r="P225" i="24"/>
  <c r="I225" i="24" s="1"/>
  <c r="O846" i="24"/>
  <c r="Y845" i="24"/>
  <c r="K845" i="24" s="1"/>
  <c r="X845" i="24"/>
  <c r="J845" i="24"/>
  <c r="P845" i="24"/>
  <c r="I845" i="24" s="1"/>
  <c r="O350" i="24"/>
  <c r="X349" i="24"/>
  <c r="Y349" i="24"/>
  <c r="K349" i="24" s="1"/>
  <c r="P349" i="24"/>
  <c r="I349" i="24" s="1"/>
  <c r="J349" i="24"/>
  <c r="O598" i="24"/>
  <c r="Y597" i="24"/>
  <c r="K597" i="24" s="1"/>
  <c r="X597" i="24"/>
  <c r="P597" i="24"/>
  <c r="I597" i="24" s="1"/>
  <c r="J597" i="24"/>
  <c r="O722" i="24"/>
  <c r="Y721" i="24"/>
  <c r="K721" i="24" s="1"/>
  <c r="X721" i="24"/>
  <c r="P721" i="24"/>
  <c r="I721" i="24" s="1"/>
  <c r="J721" i="24"/>
  <c r="O103" i="24"/>
  <c r="Y102" i="24"/>
  <c r="K102" i="24" s="1"/>
  <c r="X102" i="24"/>
  <c r="J102" i="24"/>
  <c r="P102" i="24"/>
  <c r="I102" i="24" s="1"/>
  <c r="O970" i="11"/>
  <c r="Y969" i="11"/>
  <c r="K969" i="11" s="1"/>
  <c r="X969" i="11"/>
  <c r="P969" i="11"/>
  <c r="I969" i="11" s="1"/>
  <c r="J969" i="11"/>
  <c r="O846" i="11"/>
  <c r="Y845" i="11"/>
  <c r="K845" i="11" s="1"/>
  <c r="X845" i="11"/>
  <c r="P845" i="11"/>
  <c r="I845" i="11" s="1"/>
  <c r="J845" i="11"/>
  <c r="O722" i="11"/>
  <c r="Y721" i="11"/>
  <c r="K721" i="11" s="1"/>
  <c r="X721" i="11"/>
  <c r="P721" i="11"/>
  <c r="I721" i="11" s="1"/>
  <c r="J721" i="11"/>
  <c r="O599" i="11"/>
  <c r="Y598" i="11"/>
  <c r="K598" i="11" s="1"/>
  <c r="X598" i="11"/>
  <c r="O475" i="11"/>
  <c r="Y474" i="11"/>
  <c r="K474" i="11" s="1"/>
  <c r="X474" i="11"/>
  <c r="O105" i="11"/>
  <c r="P105" i="11" s="1"/>
  <c r="Y104" i="11"/>
  <c r="X104" i="11"/>
  <c r="O969" i="29"/>
  <c r="J100" i="11"/>
  <c r="I100" i="11"/>
  <c r="K100" i="11"/>
  <c r="O969" i="30"/>
  <c r="X968" i="30"/>
  <c r="Y968" i="30"/>
  <c r="K968" i="30" s="1"/>
  <c r="P968" i="30"/>
  <c r="I968" i="30" s="1"/>
  <c r="X844" i="30"/>
  <c r="P844" i="30"/>
  <c r="I844" i="30" s="1"/>
  <c r="Y844" i="30"/>
  <c r="K844" i="30" s="1"/>
  <c r="O845" i="30"/>
  <c r="O721" i="30"/>
  <c r="X720" i="30"/>
  <c r="Y720" i="30"/>
  <c r="K720" i="30" s="1"/>
  <c r="P720" i="30"/>
  <c r="I720" i="30" s="1"/>
  <c r="O597" i="30"/>
  <c r="Y596" i="30"/>
  <c r="K596" i="30" s="1"/>
  <c r="P596" i="30"/>
  <c r="I596" i="30" s="1"/>
  <c r="X596" i="30"/>
  <c r="X472" i="30"/>
  <c r="Y472" i="30"/>
  <c r="K472" i="30" s="1"/>
  <c r="P472" i="30"/>
  <c r="I472" i="30" s="1"/>
  <c r="O473" i="30"/>
  <c r="X348" i="30"/>
  <c r="P348" i="30"/>
  <c r="I348" i="30" s="1"/>
  <c r="O349" i="30"/>
  <c r="Y348" i="30"/>
  <c r="K348" i="30" s="1"/>
  <c r="O225" i="30"/>
  <c r="X224" i="30"/>
  <c r="P224" i="30"/>
  <c r="I224" i="30" s="1"/>
  <c r="Y224" i="30"/>
  <c r="K224" i="30" s="1"/>
  <c r="O845" i="29"/>
  <c r="O721" i="29"/>
  <c r="O597" i="29"/>
  <c r="O473" i="29"/>
  <c r="O349" i="29"/>
  <c r="X103" i="34"/>
  <c r="P103" i="34"/>
  <c r="I103" i="34" s="1"/>
  <c r="Y103" i="34"/>
  <c r="Y597" i="31"/>
  <c r="K597" i="31" s="1"/>
  <c r="O598" i="31"/>
  <c r="X597" i="31"/>
  <c r="P597" i="31"/>
  <c r="I597" i="31" s="1"/>
  <c r="E114" i="27"/>
  <c r="K114" i="27"/>
  <c r="O104" i="34" l="1"/>
  <c r="K103" i="34"/>
  <c r="J103" i="34"/>
  <c r="J598" i="31"/>
  <c r="J473" i="30"/>
  <c r="J225" i="30"/>
  <c r="J721" i="30"/>
  <c r="J969" i="30"/>
  <c r="J845" i="30"/>
  <c r="J349" i="30"/>
  <c r="J99" i="30"/>
  <c r="P99" i="30"/>
  <c r="I99" i="30" s="1"/>
  <c r="X99" i="30"/>
  <c r="O100" i="30"/>
  <c r="Y99" i="30"/>
  <c r="K99" i="30" s="1"/>
  <c r="J597" i="30"/>
  <c r="Y845" i="29"/>
  <c r="K845" i="29" s="1"/>
  <c r="X845" i="29"/>
  <c r="J845" i="29"/>
  <c r="P845" i="29"/>
  <c r="I845" i="29" s="1"/>
  <c r="Y349" i="29"/>
  <c r="K349" i="29" s="1"/>
  <c r="X349" i="29"/>
  <c r="P349" i="29"/>
  <c r="I349" i="29" s="1"/>
  <c r="J349" i="29"/>
  <c r="Y969" i="29"/>
  <c r="K969" i="29" s="1"/>
  <c r="X969" i="29"/>
  <c r="J969" i="29"/>
  <c r="P969" i="29"/>
  <c r="I969" i="29" s="1"/>
  <c r="Y473" i="29"/>
  <c r="X473" i="29"/>
  <c r="P473" i="29"/>
  <c r="I473" i="29" s="1"/>
  <c r="K473" i="29"/>
  <c r="J473" i="29"/>
  <c r="Y597" i="29"/>
  <c r="K597" i="29" s="1"/>
  <c r="X597" i="29"/>
  <c r="J597" i="29"/>
  <c r="P597" i="29"/>
  <c r="I597" i="29" s="1"/>
  <c r="Y721" i="29"/>
  <c r="K721" i="29" s="1"/>
  <c r="X721" i="29"/>
  <c r="P721" i="29"/>
  <c r="I721" i="29" s="1"/>
  <c r="J721" i="29"/>
  <c r="O103" i="29"/>
  <c r="Y102" i="29"/>
  <c r="K102" i="29" s="1"/>
  <c r="X102" i="29"/>
  <c r="J102" i="29"/>
  <c r="P102" i="29"/>
  <c r="I102" i="29" s="1"/>
  <c r="O228" i="29"/>
  <c r="Y227" i="29"/>
  <c r="K227" i="29" s="1"/>
  <c r="X227" i="29"/>
  <c r="P227" i="29"/>
  <c r="I227" i="29" s="1"/>
  <c r="J227" i="29"/>
  <c r="O599" i="24"/>
  <c r="Y598" i="24"/>
  <c r="K598" i="24" s="1"/>
  <c r="X598" i="24"/>
  <c r="P598" i="24"/>
  <c r="I598" i="24" s="1"/>
  <c r="J598" i="24"/>
  <c r="O971" i="24"/>
  <c r="X970" i="24"/>
  <c r="Y970" i="24"/>
  <c r="K970" i="24" s="1"/>
  <c r="P970" i="24"/>
  <c r="I970" i="24" s="1"/>
  <c r="J970" i="24"/>
  <c r="O723" i="24"/>
  <c r="Y722" i="24"/>
  <c r="K722" i="24" s="1"/>
  <c r="X722" i="24"/>
  <c r="P722" i="24"/>
  <c r="I722" i="24" s="1"/>
  <c r="J722" i="24"/>
  <c r="O227" i="24"/>
  <c r="Y226" i="24"/>
  <c r="K226" i="24" s="1"/>
  <c r="X226" i="24"/>
  <c r="J226" i="24"/>
  <c r="P226" i="24"/>
  <c r="I226" i="24" s="1"/>
  <c r="O847" i="24"/>
  <c r="Y846" i="24"/>
  <c r="K846" i="24" s="1"/>
  <c r="X846" i="24"/>
  <c r="J846" i="24"/>
  <c r="P846" i="24"/>
  <c r="I846" i="24" s="1"/>
  <c r="O104" i="24"/>
  <c r="Y103" i="24"/>
  <c r="K103" i="24" s="1"/>
  <c r="X103" i="24"/>
  <c r="J103" i="24"/>
  <c r="P103" i="24"/>
  <c r="I103" i="24" s="1"/>
  <c r="O351" i="24"/>
  <c r="Y350" i="24"/>
  <c r="K350" i="24" s="1"/>
  <c r="X350" i="24"/>
  <c r="P350" i="24"/>
  <c r="I350" i="24" s="1"/>
  <c r="J350" i="24"/>
  <c r="O475" i="24"/>
  <c r="Y474" i="24"/>
  <c r="K474" i="24" s="1"/>
  <c r="X474" i="24"/>
  <c r="P474" i="24"/>
  <c r="I474" i="24" s="1"/>
  <c r="J474" i="24"/>
  <c r="O971" i="11"/>
  <c r="Y970" i="11"/>
  <c r="K970" i="11" s="1"/>
  <c r="X970" i="11"/>
  <c r="P970" i="11"/>
  <c r="I970" i="11" s="1"/>
  <c r="J970" i="11"/>
  <c r="O847" i="11"/>
  <c r="Y846" i="11"/>
  <c r="K846" i="11" s="1"/>
  <c r="X846" i="11"/>
  <c r="P846" i="11"/>
  <c r="I846" i="11" s="1"/>
  <c r="J846" i="11"/>
  <c r="O723" i="11"/>
  <c r="Y722" i="11"/>
  <c r="K722" i="11" s="1"/>
  <c r="X722" i="11"/>
  <c r="P722" i="11"/>
  <c r="I722" i="11" s="1"/>
  <c r="J722" i="11"/>
  <c r="O600" i="11"/>
  <c r="Y599" i="11"/>
  <c r="K599" i="11" s="1"/>
  <c r="X599" i="11"/>
  <c r="O476" i="11"/>
  <c r="Y475" i="11"/>
  <c r="K475" i="11" s="1"/>
  <c r="X475" i="11"/>
  <c r="O106" i="11"/>
  <c r="P106" i="11" s="1"/>
  <c r="Y105" i="11"/>
  <c r="X105" i="11"/>
  <c r="O970" i="29"/>
  <c r="J101" i="11"/>
  <c r="I101" i="11"/>
  <c r="K101" i="11"/>
  <c r="O970" i="30"/>
  <c r="X969" i="30"/>
  <c r="P969" i="30"/>
  <c r="I969" i="30" s="1"/>
  <c r="Y969" i="30"/>
  <c r="K969" i="30" s="1"/>
  <c r="O846" i="30"/>
  <c r="X845" i="30"/>
  <c r="P845" i="30"/>
  <c r="I845" i="30" s="1"/>
  <c r="Y845" i="30"/>
  <c r="K845" i="30" s="1"/>
  <c r="X721" i="30"/>
  <c r="P721" i="30"/>
  <c r="I721" i="30" s="1"/>
  <c r="Y721" i="30"/>
  <c r="K721" i="30" s="1"/>
  <c r="O722" i="30"/>
  <c r="P597" i="30"/>
  <c r="I597" i="30" s="1"/>
  <c r="O598" i="30"/>
  <c r="Y597" i="30"/>
  <c r="K597" i="30" s="1"/>
  <c r="X597" i="30"/>
  <c r="Y473" i="30"/>
  <c r="K473" i="30" s="1"/>
  <c r="P473" i="30"/>
  <c r="I473" i="30" s="1"/>
  <c r="O474" i="30"/>
  <c r="X473" i="30"/>
  <c r="O350" i="30"/>
  <c r="X349" i="30"/>
  <c r="Y349" i="30"/>
  <c r="K349" i="30" s="1"/>
  <c r="P349" i="30"/>
  <c r="I349" i="30" s="1"/>
  <c r="P225" i="30"/>
  <c r="I225" i="30" s="1"/>
  <c r="Y225" i="30"/>
  <c r="K225" i="30" s="1"/>
  <c r="X225" i="30"/>
  <c r="O226" i="30"/>
  <c r="O846" i="29"/>
  <c r="O722" i="29"/>
  <c r="O598" i="29"/>
  <c r="O474" i="29"/>
  <c r="O350" i="29"/>
  <c r="X104" i="34"/>
  <c r="Y104" i="34"/>
  <c r="P104" i="34"/>
  <c r="I104" i="34" s="1"/>
  <c r="Y598" i="31"/>
  <c r="K598" i="31" s="1"/>
  <c r="X598" i="31"/>
  <c r="O599" i="31"/>
  <c r="P598" i="31"/>
  <c r="I598" i="31" s="1"/>
  <c r="K115" i="27"/>
  <c r="E115" i="27"/>
  <c r="O105" i="34" l="1"/>
  <c r="K104" i="34"/>
  <c r="J104" i="34"/>
  <c r="J599" i="31"/>
  <c r="J350" i="30"/>
  <c r="J846" i="30"/>
  <c r="J474" i="30"/>
  <c r="J226" i="30"/>
  <c r="J722" i="30"/>
  <c r="J970" i="30"/>
  <c r="J598" i="30"/>
  <c r="J100" i="30"/>
  <c r="X100" i="30"/>
  <c r="Y100" i="30"/>
  <c r="K100" i="30" s="1"/>
  <c r="O101" i="30"/>
  <c r="P100" i="30"/>
  <c r="I100" i="30" s="1"/>
  <c r="Y846" i="29"/>
  <c r="K846" i="29" s="1"/>
  <c r="X846" i="29"/>
  <c r="J846" i="29"/>
  <c r="P846" i="29"/>
  <c r="I846" i="29" s="1"/>
  <c r="O104" i="29"/>
  <c r="Y103" i="29"/>
  <c r="K103" i="29" s="1"/>
  <c r="X103" i="29"/>
  <c r="J103" i="29"/>
  <c r="P103" i="29"/>
  <c r="I103" i="29" s="1"/>
  <c r="O229" i="29"/>
  <c r="Y228" i="29"/>
  <c r="K228" i="29" s="1"/>
  <c r="X228" i="29"/>
  <c r="P228" i="29"/>
  <c r="I228" i="29" s="1"/>
  <c r="J228" i="29"/>
  <c r="Y350" i="29"/>
  <c r="K350" i="29" s="1"/>
  <c r="X350" i="29"/>
  <c r="P350" i="29"/>
  <c r="I350" i="29" s="1"/>
  <c r="J350" i="29"/>
  <c r="Y722" i="29"/>
  <c r="K722" i="29" s="1"/>
  <c r="X722" i="29"/>
  <c r="P722" i="29"/>
  <c r="I722" i="29" s="1"/>
  <c r="J722" i="29"/>
  <c r="X970" i="29"/>
  <c r="Y970" i="29"/>
  <c r="J970" i="29"/>
  <c r="K970" i="29"/>
  <c r="P970" i="29"/>
  <c r="I970" i="29" s="1"/>
  <c r="Y474" i="29"/>
  <c r="K474" i="29" s="1"/>
  <c r="X474" i="29"/>
  <c r="P474" i="29"/>
  <c r="I474" i="29" s="1"/>
  <c r="J474" i="29"/>
  <c r="Y598" i="29"/>
  <c r="K598" i="29" s="1"/>
  <c r="X598" i="29"/>
  <c r="J598" i="29"/>
  <c r="P598" i="29"/>
  <c r="I598" i="29" s="1"/>
  <c r="O105" i="24"/>
  <c r="Y104" i="24"/>
  <c r="K104" i="24" s="1"/>
  <c r="X104" i="24"/>
  <c r="J104" i="24"/>
  <c r="P104" i="24"/>
  <c r="I104" i="24" s="1"/>
  <c r="O972" i="24"/>
  <c r="Y971" i="24"/>
  <c r="K971" i="24" s="1"/>
  <c r="X971" i="24"/>
  <c r="P971" i="24"/>
  <c r="I971" i="24" s="1"/>
  <c r="J971" i="24"/>
  <c r="O352" i="24"/>
  <c r="Y351" i="24"/>
  <c r="K351" i="24" s="1"/>
  <c r="X351" i="24"/>
  <c r="P351" i="24"/>
  <c r="I351" i="24" s="1"/>
  <c r="J351" i="24"/>
  <c r="O724" i="24"/>
  <c r="X723" i="24"/>
  <c r="Y723" i="24"/>
  <c r="P723" i="24"/>
  <c r="I723" i="24" s="1"/>
  <c r="K723" i="24"/>
  <c r="J723" i="24"/>
  <c r="O476" i="24"/>
  <c r="Y475" i="24"/>
  <c r="K475" i="24" s="1"/>
  <c r="X475" i="24"/>
  <c r="P475" i="24"/>
  <c r="I475" i="24" s="1"/>
  <c r="J475" i="24"/>
  <c r="O228" i="24"/>
  <c r="Y227" i="24"/>
  <c r="K227" i="24" s="1"/>
  <c r="X227" i="24"/>
  <c r="J227" i="24"/>
  <c r="P227" i="24"/>
  <c r="I227" i="24" s="1"/>
  <c r="O848" i="24"/>
  <c r="X847" i="24"/>
  <c r="Y847" i="24"/>
  <c r="K847" i="24" s="1"/>
  <c r="J847" i="24"/>
  <c r="P847" i="24"/>
  <c r="I847" i="24" s="1"/>
  <c r="O600" i="24"/>
  <c r="X599" i="24"/>
  <c r="Y599" i="24"/>
  <c r="P599" i="24"/>
  <c r="I599" i="24" s="1"/>
  <c r="K599" i="24"/>
  <c r="J599" i="24"/>
  <c r="O972" i="11"/>
  <c r="Y971" i="11"/>
  <c r="K971" i="11" s="1"/>
  <c r="X971" i="11"/>
  <c r="P971" i="11"/>
  <c r="I971" i="11" s="1"/>
  <c r="J971" i="11"/>
  <c r="O848" i="11"/>
  <c r="Y847" i="11"/>
  <c r="K847" i="11" s="1"/>
  <c r="X847" i="11"/>
  <c r="P847" i="11"/>
  <c r="I847" i="11" s="1"/>
  <c r="J847" i="11"/>
  <c r="O724" i="11"/>
  <c r="Y723" i="11"/>
  <c r="K723" i="11" s="1"/>
  <c r="X723" i="11"/>
  <c r="P723" i="11"/>
  <c r="I723" i="11" s="1"/>
  <c r="J723" i="11"/>
  <c r="O601" i="11"/>
  <c r="Y600" i="11"/>
  <c r="K600" i="11" s="1"/>
  <c r="X600" i="11"/>
  <c r="O477" i="11"/>
  <c r="Y476" i="11"/>
  <c r="K476" i="11" s="1"/>
  <c r="X476" i="11"/>
  <c r="O107" i="11"/>
  <c r="P107" i="11" s="1"/>
  <c r="Y106" i="11"/>
  <c r="X106" i="11"/>
  <c r="O971" i="29"/>
  <c r="J102" i="11"/>
  <c r="I102" i="11"/>
  <c r="K102" i="11"/>
  <c r="P970" i="30"/>
  <c r="I970" i="30" s="1"/>
  <c r="O971" i="30"/>
  <c r="Y970" i="30"/>
  <c r="K970" i="30" s="1"/>
  <c r="X970" i="30"/>
  <c r="Y846" i="30"/>
  <c r="K846" i="30" s="1"/>
  <c r="P846" i="30"/>
  <c r="I846" i="30" s="1"/>
  <c r="X846" i="30"/>
  <c r="O847" i="30"/>
  <c r="Y722" i="30"/>
  <c r="K722" i="30" s="1"/>
  <c r="O723" i="30"/>
  <c r="P722" i="30"/>
  <c r="I722" i="30" s="1"/>
  <c r="X722" i="30"/>
  <c r="Y598" i="30"/>
  <c r="K598" i="30" s="1"/>
  <c r="X598" i="30"/>
  <c r="P598" i="30"/>
  <c r="I598" i="30" s="1"/>
  <c r="O599" i="30"/>
  <c r="Y474" i="30"/>
  <c r="K474" i="30" s="1"/>
  <c r="O475" i="30"/>
  <c r="X474" i="30"/>
  <c r="P474" i="30"/>
  <c r="I474" i="30" s="1"/>
  <c r="Y350" i="30"/>
  <c r="K350" i="30" s="1"/>
  <c r="O351" i="30"/>
  <c r="X350" i="30"/>
  <c r="P350" i="30"/>
  <c r="I350" i="30" s="1"/>
  <c r="O227" i="30"/>
  <c r="X226" i="30"/>
  <c r="Y226" i="30"/>
  <c r="K226" i="30" s="1"/>
  <c r="P226" i="30"/>
  <c r="I226" i="30" s="1"/>
  <c r="O847" i="29"/>
  <c r="O723" i="29"/>
  <c r="O599" i="29"/>
  <c r="O475" i="29"/>
  <c r="O351" i="29"/>
  <c r="Y105" i="34"/>
  <c r="X105" i="34"/>
  <c r="P105" i="34"/>
  <c r="I105" i="34" s="1"/>
  <c r="Y599" i="31"/>
  <c r="K599" i="31" s="1"/>
  <c r="O600" i="31"/>
  <c r="X599" i="31"/>
  <c r="P599" i="31"/>
  <c r="I599" i="31" s="1"/>
  <c r="K116" i="27"/>
  <c r="E116" i="27"/>
  <c r="O106" i="34" l="1"/>
  <c r="K105" i="34"/>
  <c r="J105" i="34"/>
  <c r="J600" i="31"/>
  <c r="J475" i="30"/>
  <c r="J723" i="30"/>
  <c r="J971" i="30"/>
  <c r="J599" i="30"/>
  <c r="J847" i="30"/>
  <c r="J227" i="30"/>
  <c r="J351" i="30"/>
  <c r="J101" i="30"/>
  <c r="O102" i="30"/>
  <c r="Y101" i="30"/>
  <c r="K101" i="30" s="1"/>
  <c r="P101" i="30"/>
  <c r="I101" i="30" s="1"/>
  <c r="X101" i="30"/>
  <c r="O105" i="29"/>
  <c r="Y104" i="29"/>
  <c r="K104" i="29" s="1"/>
  <c r="X104" i="29"/>
  <c r="J104" i="29"/>
  <c r="P104" i="29"/>
  <c r="I104" i="29" s="1"/>
  <c r="Y351" i="29"/>
  <c r="K351" i="29" s="1"/>
  <c r="X351" i="29"/>
  <c r="P351" i="29"/>
  <c r="I351" i="29" s="1"/>
  <c r="J351" i="29"/>
  <c r="Y971" i="29"/>
  <c r="X971" i="29"/>
  <c r="P971" i="29"/>
  <c r="I971" i="29" s="1"/>
  <c r="K971" i="29"/>
  <c r="J971" i="29"/>
  <c r="Y475" i="29"/>
  <c r="X475" i="29"/>
  <c r="P475" i="29"/>
  <c r="I475" i="29" s="1"/>
  <c r="K475" i="29"/>
  <c r="J475" i="29"/>
  <c r="O230" i="29"/>
  <c r="Y229" i="29"/>
  <c r="K229" i="29" s="1"/>
  <c r="X229" i="29"/>
  <c r="P229" i="29"/>
  <c r="I229" i="29" s="1"/>
  <c r="J229" i="29"/>
  <c r="Y599" i="29"/>
  <c r="K599" i="29" s="1"/>
  <c r="X599" i="29"/>
  <c r="J599" i="29"/>
  <c r="P599" i="29"/>
  <c r="I599" i="29" s="1"/>
  <c r="Y723" i="29"/>
  <c r="X723" i="29"/>
  <c r="P723" i="29"/>
  <c r="I723" i="29" s="1"/>
  <c r="K723" i="29"/>
  <c r="J723" i="29"/>
  <c r="Y847" i="29"/>
  <c r="K847" i="29" s="1"/>
  <c r="X847" i="29"/>
  <c r="J847" i="29"/>
  <c r="P847" i="29"/>
  <c r="I847" i="29" s="1"/>
  <c r="O229" i="24"/>
  <c r="Y228" i="24"/>
  <c r="K228" i="24" s="1"/>
  <c r="X228" i="24"/>
  <c r="J228" i="24"/>
  <c r="P228" i="24"/>
  <c r="I228" i="24" s="1"/>
  <c r="O973" i="24"/>
  <c r="Y972" i="24"/>
  <c r="K972" i="24" s="1"/>
  <c r="X972" i="24"/>
  <c r="P972" i="24"/>
  <c r="I972" i="24" s="1"/>
  <c r="J972" i="24"/>
  <c r="O849" i="24"/>
  <c r="Y848" i="24"/>
  <c r="X848" i="24"/>
  <c r="K848" i="24"/>
  <c r="J848" i="24"/>
  <c r="P848" i="24"/>
  <c r="I848" i="24" s="1"/>
  <c r="O353" i="24"/>
  <c r="Y352" i="24"/>
  <c r="K352" i="24" s="1"/>
  <c r="X352" i="24"/>
  <c r="P352" i="24"/>
  <c r="I352" i="24" s="1"/>
  <c r="J352" i="24"/>
  <c r="O601" i="24"/>
  <c r="Y600" i="24"/>
  <c r="K600" i="24" s="1"/>
  <c r="X600" i="24"/>
  <c r="P600" i="24"/>
  <c r="I600" i="24" s="1"/>
  <c r="J600" i="24"/>
  <c r="O725" i="24"/>
  <c r="Y724" i="24"/>
  <c r="K724" i="24" s="1"/>
  <c r="X724" i="24"/>
  <c r="P724" i="24"/>
  <c r="I724" i="24" s="1"/>
  <c r="J724" i="24"/>
  <c r="O477" i="24"/>
  <c r="Y476" i="24"/>
  <c r="K476" i="24" s="1"/>
  <c r="X476" i="24"/>
  <c r="P476" i="24"/>
  <c r="I476" i="24" s="1"/>
  <c r="J476" i="24"/>
  <c r="O106" i="24"/>
  <c r="X105" i="24"/>
  <c r="Y105" i="24"/>
  <c r="J105" i="24"/>
  <c r="P105" i="24"/>
  <c r="I105" i="24" s="1"/>
  <c r="K105" i="24"/>
  <c r="O973" i="11"/>
  <c r="Y972" i="11"/>
  <c r="K972" i="11" s="1"/>
  <c r="X972" i="11"/>
  <c r="P972" i="11"/>
  <c r="I972" i="11" s="1"/>
  <c r="J972" i="11"/>
  <c r="O849" i="11"/>
  <c r="Y848" i="11"/>
  <c r="K848" i="11" s="1"/>
  <c r="X848" i="11"/>
  <c r="P848" i="11"/>
  <c r="I848" i="11" s="1"/>
  <c r="J848" i="11"/>
  <c r="O725" i="11"/>
  <c r="Y724" i="11"/>
  <c r="K724" i="11" s="1"/>
  <c r="X724" i="11"/>
  <c r="P724" i="11"/>
  <c r="I724" i="11" s="1"/>
  <c r="J724" i="11"/>
  <c r="O602" i="11"/>
  <c r="X601" i="11"/>
  <c r="Y601" i="11"/>
  <c r="K601" i="11" s="1"/>
  <c r="O478" i="11"/>
  <c r="X477" i="11"/>
  <c r="Y477" i="11"/>
  <c r="K477" i="11" s="1"/>
  <c r="O108" i="11"/>
  <c r="P108" i="11" s="1"/>
  <c r="Y107" i="11"/>
  <c r="X107" i="11"/>
  <c r="O972" i="29"/>
  <c r="J103" i="11"/>
  <c r="I103" i="11"/>
  <c r="K103" i="11"/>
  <c r="X971" i="30"/>
  <c r="O972" i="30"/>
  <c r="P971" i="30"/>
  <c r="I971" i="30" s="1"/>
  <c r="Y971" i="30"/>
  <c r="K971" i="30" s="1"/>
  <c r="Y847" i="30"/>
  <c r="K847" i="30" s="1"/>
  <c r="O848" i="30"/>
  <c r="X847" i="30"/>
  <c r="P847" i="30"/>
  <c r="I847" i="30" s="1"/>
  <c r="Y723" i="30"/>
  <c r="K723" i="30" s="1"/>
  <c r="O724" i="30"/>
  <c r="P723" i="30"/>
  <c r="I723" i="30" s="1"/>
  <c r="X723" i="30"/>
  <c r="Y599" i="30"/>
  <c r="K599" i="30" s="1"/>
  <c r="P599" i="30"/>
  <c r="I599" i="30" s="1"/>
  <c r="X599" i="30"/>
  <c r="O600" i="30"/>
  <c r="O476" i="30"/>
  <c r="Y475" i="30"/>
  <c r="K475" i="30" s="1"/>
  <c r="P475" i="30"/>
  <c r="I475" i="30" s="1"/>
  <c r="X475" i="30"/>
  <c r="Y351" i="30"/>
  <c r="K351" i="30" s="1"/>
  <c r="O352" i="30"/>
  <c r="P351" i="30"/>
  <c r="I351" i="30" s="1"/>
  <c r="X351" i="30"/>
  <c r="Y227" i="30"/>
  <c r="K227" i="30" s="1"/>
  <c r="O228" i="30"/>
  <c r="X227" i="30"/>
  <c r="P227" i="30"/>
  <c r="I227" i="30" s="1"/>
  <c r="O848" i="29"/>
  <c r="O724" i="29"/>
  <c r="O600" i="29"/>
  <c r="O476" i="29"/>
  <c r="O352" i="29"/>
  <c r="Y106" i="34"/>
  <c r="X106" i="34"/>
  <c r="P106" i="34"/>
  <c r="I106" i="34" s="1"/>
  <c r="O601" i="31"/>
  <c r="P600" i="31"/>
  <c r="I600" i="31" s="1"/>
  <c r="X600" i="31"/>
  <c r="Y600" i="31"/>
  <c r="K600" i="31" s="1"/>
  <c r="K117" i="27"/>
  <c r="E117" i="27"/>
  <c r="O107" i="34" l="1"/>
  <c r="K106" i="34"/>
  <c r="J106" i="34"/>
  <c r="J601" i="31"/>
  <c r="J476" i="30"/>
  <c r="J600" i="30"/>
  <c r="J352" i="30"/>
  <c r="J848" i="30"/>
  <c r="J228" i="30"/>
  <c r="J724" i="30"/>
  <c r="J972" i="30"/>
  <c r="J102" i="30"/>
  <c r="X102" i="30"/>
  <c r="P102" i="30"/>
  <c r="I102" i="30" s="1"/>
  <c r="Y102" i="30"/>
  <c r="K102" i="30" s="1"/>
  <c r="O103" i="30"/>
  <c r="O231" i="29"/>
  <c r="Y230" i="29"/>
  <c r="K230" i="29" s="1"/>
  <c r="X230" i="29"/>
  <c r="P230" i="29"/>
  <c r="I230" i="29" s="1"/>
  <c r="J230" i="29"/>
  <c r="Y972" i="29"/>
  <c r="K972" i="29" s="1"/>
  <c r="X972" i="29"/>
  <c r="P972" i="29"/>
  <c r="I972" i="29" s="1"/>
  <c r="J972" i="29"/>
  <c r="Y352" i="29"/>
  <c r="X352" i="29"/>
  <c r="P352" i="29"/>
  <c r="I352" i="29" s="1"/>
  <c r="K352" i="29"/>
  <c r="J352" i="29"/>
  <c r="Y476" i="29"/>
  <c r="X476" i="29"/>
  <c r="P476" i="29"/>
  <c r="I476" i="29" s="1"/>
  <c r="K476" i="29"/>
  <c r="J476" i="29"/>
  <c r="X600" i="29"/>
  <c r="Y600" i="29"/>
  <c r="K600" i="29" s="1"/>
  <c r="J600" i="29"/>
  <c r="P600" i="29"/>
  <c r="I600" i="29" s="1"/>
  <c r="X724" i="29"/>
  <c r="Y724" i="29"/>
  <c r="K724" i="29" s="1"/>
  <c r="P724" i="29"/>
  <c r="I724" i="29" s="1"/>
  <c r="J724" i="29"/>
  <c r="X848" i="29"/>
  <c r="Y848" i="29"/>
  <c r="K848" i="29" s="1"/>
  <c r="J848" i="29"/>
  <c r="P848" i="29"/>
  <c r="I848" i="29" s="1"/>
  <c r="O106" i="29"/>
  <c r="Y105" i="29"/>
  <c r="K105" i="29" s="1"/>
  <c r="X105" i="29"/>
  <c r="J105" i="29"/>
  <c r="P105" i="29"/>
  <c r="I105" i="29" s="1"/>
  <c r="O726" i="24"/>
  <c r="Y725" i="24"/>
  <c r="K725" i="24" s="1"/>
  <c r="X725" i="24"/>
  <c r="P725" i="24"/>
  <c r="I725" i="24" s="1"/>
  <c r="J725" i="24"/>
  <c r="O974" i="24"/>
  <c r="Y973" i="24"/>
  <c r="K973" i="24" s="1"/>
  <c r="X973" i="24"/>
  <c r="P973" i="24"/>
  <c r="I973" i="24" s="1"/>
  <c r="J973" i="24"/>
  <c r="O478" i="24"/>
  <c r="X477" i="24"/>
  <c r="Y477" i="24"/>
  <c r="K477" i="24" s="1"/>
  <c r="P477" i="24"/>
  <c r="I477" i="24" s="1"/>
  <c r="J477" i="24"/>
  <c r="O850" i="24"/>
  <c r="Y849" i="24"/>
  <c r="K849" i="24" s="1"/>
  <c r="X849" i="24"/>
  <c r="J849" i="24"/>
  <c r="P849" i="24"/>
  <c r="I849" i="24" s="1"/>
  <c r="O107" i="24"/>
  <c r="Y106" i="24"/>
  <c r="K106" i="24" s="1"/>
  <c r="X106" i="24"/>
  <c r="P106" i="24"/>
  <c r="I106" i="24" s="1"/>
  <c r="J106" i="24"/>
  <c r="O354" i="24"/>
  <c r="X353" i="24"/>
  <c r="Y353" i="24"/>
  <c r="K353" i="24" s="1"/>
  <c r="P353" i="24"/>
  <c r="I353" i="24" s="1"/>
  <c r="J353" i="24"/>
  <c r="O602" i="24"/>
  <c r="Y601" i="24"/>
  <c r="K601" i="24" s="1"/>
  <c r="X601" i="24"/>
  <c r="P601" i="24"/>
  <c r="I601" i="24" s="1"/>
  <c r="J601" i="24"/>
  <c r="O230" i="24"/>
  <c r="X229" i="24"/>
  <c r="Y229" i="24"/>
  <c r="J229" i="24"/>
  <c r="P229" i="24"/>
  <c r="I229" i="24" s="1"/>
  <c r="K229" i="24"/>
  <c r="O974" i="11"/>
  <c r="Y973" i="11"/>
  <c r="K973" i="11" s="1"/>
  <c r="X973" i="11"/>
  <c r="P973" i="11"/>
  <c r="I973" i="11" s="1"/>
  <c r="J973" i="11"/>
  <c r="O850" i="11"/>
  <c r="Y849" i="11"/>
  <c r="K849" i="11" s="1"/>
  <c r="X849" i="11"/>
  <c r="P849" i="11"/>
  <c r="I849" i="11" s="1"/>
  <c r="J849" i="11"/>
  <c r="O726" i="11"/>
  <c r="Y725" i="11"/>
  <c r="K725" i="11" s="1"/>
  <c r="X725" i="11"/>
  <c r="P725" i="11"/>
  <c r="I725" i="11" s="1"/>
  <c r="J725" i="11"/>
  <c r="O603" i="11"/>
  <c r="Y602" i="11"/>
  <c r="K602" i="11" s="1"/>
  <c r="X602" i="11"/>
  <c r="O479" i="11"/>
  <c r="Y478" i="11"/>
  <c r="K478" i="11" s="1"/>
  <c r="X478" i="11"/>
  <c r="O109" i="11"/>
  <c r="P109" i="11" s="1"/>
  <c r="Y108" i="11"/>
  <c r="X108" i="11"/>
  <c r="O973" i="29"/>
  <c r="J104" i="11"/>
  <c r="I104" i="11"/>
  <c r="K104" i="11"/>
  <c r="Y972" i="30"/>
  <c r="K972" i="30" s="1"/>
  <c r="O973" i="30"/>
  <c r="X972" i="30"/>
  <c r="P972" i="30"/>
  <c r="I972" i="30" s="1"/>
  <c r="O849" i="30"/>
  <c r="X848" i="30"/>
  <c r="Y848" i="30"/>
  <c r="K848" i="30" s="1"/>
  <c r="P848" i="30"/>
  <c r="I848" i="30" s="1"/>
  <c r="O725" i="30"/>
  <c r="X724" i="30"/>
  <c r="Y724" i="30"/>
  <c r="K724" i="30" s="1"/>
  <c r="P724" i="30"/>
  <c r="I724" i="30" s="1"/>
  <c r="O601" i="30"/>
  <c r="X600" i="30"/>
  <c r="P600" i="30"/>
  <c r="I600" i="30" s="1"/>
  <c r="Y600" i="30"/>
  <c r="K600" i="30" s="1"/>
  <c r="X476" i="30"/>
  <c r="Y476" i="30"/>
  <c r="K476" i="30" s="1"/>
  <c r="P476" i="30"/>
  <c r="I476" i="30" s="1"/>
  <c r="O477" i="30"/>
  <c r="O353" i="30"/>
  <c r="X352" i="30"/>
  <c r="Y352" i="30"/>
  <c r="K352" i="30" s="1"/>
  <c r="P352" i="30"/>
  <c r="I352" i="30" s="1"/>
  <c r="Y228" i="30"/>
  <c r="K228" i="30" s="1"/>
  <c r="P228" i="30"/>
  <c r="I228" i="30" s="1"/>
  <c r="O229" i="30"/>
  <c r="X228" i="30"/>
  <c r="O849" i="29"/>
  <c r="O725" i="29"/>
  <c r="O601" i="29"/>
  <c r="O477" i="29"/>
  <c r="O353" i="29"/>
  <c r="O602" i="31"/>
  <c r="P601" i="31"/>
  <c r="I601" i="31" s="1"/>
  <c r="X601" i="31"/>
  <c r="Y601" i="31"/>
  <c r="K601" i="31" s="1"/>
  <c r="E118" i="27"/>
  <c r="K118" i="27"/>
  <c r="O108" i="34" l="1"/>
  <c r="J107" i="34"/>
  <c r="Y107" i="34"/>
  <c r="K107" i="34" s="1"/>
  <c r="X107" i="34"/>
  <c r="P107" i="34"/>
  <c r="I107" i="34" s="1"/>
  <c r="J602" i="31"/>
  <c r="J973" i="30"/>
  <c r="J725" i="30"/>
  <c r="J229" i="30"/>
  <c r="J103" i="30"/>
  <c r="O104" i="30"/>
  <c r="X103" i="30"/>
  <c r="P103" i="30"/>
  <c r="I103" i="30" s="1"/>
  <c r="Y103" i="30"/>
  <c r="K103" i="30" s="1"/>
  <c r="J849" i="30"/>
  <c r="J353" i="30"/>
  <c r="J601" i="30"/>
  <c r="J477" i="30"/>
  <c r="Y725" i="29"/>
  <c r="K725" i="29" s="1"/>
  <c r="X725" i="29"/>
  <c r="P725" i="29"/>
  <c r="I725" i="29" s="1"/>
  <c r="J725" i="29"/>
  <c r="Y849" i="29"/>
  <c r="K849" i="29" s="1"/>
  <c r="X849" i="29"/>
  <c r="J849" i="29"/>
  <c r="P849" i="29"/>
  <c r="I849" i="29" s="1"/>
  <c r="O107" i="29"/>
  <c r="Y106" i="29"/>
  <c r="X106" i="29"/>
  <c r="K106" i="29"/>
  <c r="J106" i="29"/>
  <c r="P106" i="29"/>
  <c r="I106" i="29" s="1"/>
  <c r="Y973" i="29"/>
  <c r="K973" i="29" s="1"/>
  <c r="X973" i="29"/>
  <c r="P973" i="29"/>
  <c r="I973" i="29" s="1"/>
  <c r="J973" i="29"/>
  <c r="Y477" i="29"/>
  <c r="K477" i="29" s="1"/>
  <c r="X477" i="29"/>
  <c r="P477" i="29"/>
  <c r="I477" i="29" s="1"/>
  <c r="J477" i="29"/>
  <c r="Y353" i="29"/>
  <c r="X353" i="29"/>
  <c r="P353" i="29"/>
  <c r="I353" i="29" s="1"/>
  <c r="K353" i="29"/>
  <c r="J353" i="29"/>
  <c r="Y601" i="29"/>
  <c r="K601" i="29" s="1"/>
  <c r="X601" i="29"/>
  <c r="J601" i="29"/>
  <c r="P601" i="29"/>
  <c r="I601" i="29" s="1"/>
  <c r="O232" i="29"/>
  <c r="Y231" i="29"/>
  <c r="K231" i="29" s="1"/>
  <c r="X231" i="29"/>
  <c r="P231" i="29"/>
  <c r="I231" i="29" s="1"/>
  <c r="J231" i="29"/>
  <c r="O975" i="24"/>
  <c r="X974" i="24"/>
  <c r="Y974" i="24"/>
  <c r="K974" i="24" s="1"/>
  <c r="P974" i="24"/>
  <c r="I974" i="24" s="1"/>
  <c r="J974" i="24"/>
  <c r="O603" i="24"/>
  <c r="Y602" i="24"/>
  <c r="K602" i="24" s="1"/>
  <c r="X602" i="24"/>
  <c r="P602" i="24"/>
  <c r="I602" i="24" s="1"/>
  <c r="J602" i="24"/>
  <c r="O479" i="24"/>
  <c r="Y478" i="24"/>
  <c r="K478" i="24" s="1"/>
  <c r="X478" i="24"/>
  <c r="P478" i="24"/>
  <c r="I478" i="24" s="1"/>
  <c r="J478" i="24"/>
  <c r="O355" i="24"/>
  <c r="Y354" i="24"/>
  <c r="X354" i="24"/>
  <c r="P354" i="24"/>
  <c r="I354" i="24" s="1"/>
  <c r="J354" i="24"/>
  <c r="K354" i="24"/>
  <c r="O231" i="24"/>
  <c r="Y230" i="24"/>
  <c r="X230" i="24"/>
  <c r="K230" i="24"/>
  <c r="J230" i="24"/>
  <c r="P230" i="24"/>
  <c r="I230" i="24" s="1"/>
  <c r="O851" i="24"/>
  <c r="Y850" i="24"/>
  <c r="K850" i="24" s="1"/>
  <c r="X850" i="24"/>
  <c r="J850" i="24"/>
  <c r="P850" i="24"/>
  <c r="I850" i="24" s="1"/>
  <c r="O108" i="24"/>
  <c r="Y107" i="24"/>
  <c r="K107" i="24" s="1"/>
  <c r="X107" i="24"/>
  <c r="P107" i="24"/>
  <c r="I107" i="24" s="1"/>
  <c r="J107" i="24"/>
  <c r="O727" i="24"/>
  <c r="Y726" i="24"/>
  <c r="K726" i="24" s="1"/>
  <c r="X726" i="24"/>
  <c r="P726" i="24"/>
  <c r="I726" i="24" s="1"/>
  <c r="J726" i="24"/>
  <c r="O975" i="11"/>
  <c r="Y974" i="11"/>
  <c r="K974" i="11" s="1"/>
  <c r="X974" i="11"/>
  <c r="P974" i="11"/>
  <c r="I974" i="11" s="1"/>
  <c r="J974" i="11"/>
  <c r="O851" i="11"/>
  <c r="Y850" i="11"/>
  <c r="K850" i="11" s="1"/>
  <c r="X850" i="11"/>
  <c r="P850" i="11"/>
  <c r="I850" i="11" s="1"/>
  <c r="J850" i="11"/>
  <c r="O727" i="11"/>
  <c r="Y726" i="11"/>
  <c r="K726" i="11" s="1"/>
  <c r="X726" i="11"/>
  <c r="P726" i="11"/>
  <c r="I726" i="11" s="1"/>
  <c r="J726" i="11"/>
  <c r="O604" i="11"/>
  <c r="Y603" i="11"/>
  <c r="K603" i="11" s="1"/>
  <c r="X603" i="11"/>
  <c r="O480" i="11"/>
  <c r="Y479" i="11"/>
  <c r="K479" i="11" s="1"/>
  <c r="X479" i="11"/>
  <c r="O110" i="11"/>
  <c r="P110" i="11" s="1"/>
  <c r="Y109" i="11"/>
  <c r="X109" i="11"/>
  <c r="O974" i="29"/>
  <c r="J105" i="11"/>
  <c r="I105" i="11"/>
  <c r="K105" i="11"/>
  <c r="O974" i="30"/>
  <c r="Y973" i="30"/>
  <c r="K973" i="30" s="1"/>
  <c r="P973" i="30"/>
  <c r="I973" i="30" s="1"/>
  <c r="X973" i="30"/>
  <c r="X849" i="30"/>
  <c r="P849" i="30"/>
  <c r="I849" i="30" s="1"/>
  <c r="O850" i="30"/>
  <c r="Y849" i="30"/>
  <c r="K849" i="30" s="1"/>
  <c r="O726" i="30"/>
  <c r="X725" i="30"/>
  <c r="P725" i="30"/>
  <c r="I725" i="30" s="1"/>
  <c r="Y725" i="30"/>
  <c r="K725" i="30" s="1"/>
  <c r="X601" i="30"/>
  <c r="P601" i="30"/>
  <c r="I601" i="30" s="1"/>
  <c r="Y601" i="30"/>
  <c r="K601" i="30" s="1"/>
  <c r="O602" i="30"/>
  <c r="X477" i="30"/>
  <c r="P477" i="30"/>
  <c r="I477" i="30" s="1"/>
  <c r="Y477" i="30"/>
  <c r="K477" i="30" s="1"/>
  <c r="O478" i="30"/>
  <c r="P353" i="30"/>
  <c r="I353" i="30" s="1"/>
  <c r="Y353" i="30"/>
  <c r="K353" i="30" s="1"/>
  <c r="O354" i="30"/>
  <c r="X353" i="30"/>
  <c r="O230" i="30"/>
  <c r="Y229" i="30"/>
  <c r="K229" i="30" s="1"/>
  <c r="X229" i="30"/>
  <c r="P229" i="30"/>
  <c r="I229" i="30" s="1"/>
  <c r="O850" i="29"/>
  <c r="O726" i="29"/>
  <c r="O602" i="29"/>
  <c r="O478" i="29"/>
  <c r="O354" i="29"/>
  <c r="O603" i="31"/>
  <c r="X602" i="31"/>
  <c r="Y602" i="31"/>
  <c r="K602" i="31" s="1"/>
  <c r="P602" i="31"/>
  <c r="I602" i="31" s="1"/>
  <c r="E119" i="27"/>
  <c r="K119" i="27"/>
  <c r="O109" i="34" l="1"/>
  <c r="J108" i="34"/>
  <c r="Y108" i="34"/>
  <c r="K108" i="34" s="1"/>
  <c r="X108" i="34"/>
  <c r="P108" i="34"/>
  <c r="I108" i="34" s="1"/>
  <c r="J603" i="31"/>
  <c r="J478" i="30"/>
  <c r="J230" i="30"/>
  <c r="J726" i="30"/>
  <c r="J974" i="30"/>
  <c r="J602" i="30"/>
  <c r="J354" i="30"/>
  <c r="J850" i="30"/>
  <c r="J104" i="30"/>
  <c r="O105" i="30"/>
  <c r="X104" i="30"/>
  <c r="Y104" i="30"/>
  <c r="K104" i="30" s="1"/>
  <c r="P104" i="30"/>
  <c r="I104" i="30" s="1"/>
  <c r="Y602" i="29"/>
  <c r="K602" i="29" s="1"/>
  <c r="X602" i="29"/>
  <c r="J602" i="29"/>
  <c r="P602" i="29"/>
  <c r="I602" i="29" s="1"/>
  <c r="Y354" i="29"/>
  <c r="K354" i="29" s="1"/>
  <c r="X354" i="29"/>
  <c r="P354" i="29"/>
  <c r="I354" i="29" s="1"/>
  <c r="J354" i="29"/>
  <c r="X974" i="29"/>
  <c r="Y974" i="29"/>
  <c r="K974" i="29" s="1"/>
  <c r="P974" i="29"/>
  <c r="I974" i="29" s="1"/>
  <c r="J974" i="29"/>
  <c r="O233" i="29"/>
  <c r="Y232" i="29"/>
  <c r="K232" i="29" s="1"/>
  <c r="X232" i="29"/>
  <c r="P232" i="29"/>
  <c r="I232" i="29" s="1"/>
  <c r="J232" i="29"/>
  <c r="Y478" i="29"/>
  <c r="K478" i="29" s="1"/>
  <c r="X478" i="29"/>
  <c r="P478" i="29"/>
  <c r="I478" i="29" s="1"/>
  <c r="J478" i="29"/>
  <c r="O108" i="29"/>
  <c r="Y107" i="29"/>
  <c r="K107" i="29" s="1"/>
  <c r="X107" i="29"/>
  <c r="P107" i="29"/>
  <c r="I107" i="29" s="1"/>
  <c r="J107" i="29"/>
  <c r="Y726" i="29"/>
  <c r="K726" i="29" s="1"/>
  <c r="X726" i="29"/>
  <c r="P726" i="29"/>
  <c r="I726" i="29" s="1"/>
  <c r="J726" i="29"/>
  <c r="Y850" i="29"/>
  <c r="K850" i="29" s="1"/>
  <c r="X850" i="29"/>
  <c r="J850" i="29"/>
  <c r="P850" i="29"/>
  <c r="I850" i="29" s="1"/>
  <c r="O852" i="24"/>
  <c r="X851" i="24"/>
  <c r="Y851" i="24"/>
  <c r="K851" i="24" s="1"/>
  <c r="J851" i="24"/>
  <c r="P851" i="24"/>
  <c r="I851" i="24" s="1"/>
  <c r="O604" i="24"/>
  <c r="X603" i="24"/>
  <c r="Y603" i="24"/>
  <c r="K603" i="24" s="1"/>
  <c r="P603" i="24"/>
  <c r="I603" i="24" s="1"/>
  <c r="J603" i="24"/>
  <c r="O109" i="24"/>
  <c r="Y108" i="24"/>
  <c r="K108" i="24" s="1"/>
  <c r="X108" i="24"/>
  <c r="P108" i="24"/>
  <c r="I108" i="24" s="1"/>
  <c r="J108" i="24"/>
  <c r="O480" i="24"/>
  <c r="Y479" i="24"/>
  <c r="K479" i="24" s="1"/>
  <c r="X479" i="24"/>
  <c r="P479" i="24"/>
  <c r="I479" i="24" s="1"/>
  <c r="J479" i="24"/>
  <c r="O356" i="24"/>
  <c r="Y355" i="24"/>
  <c r="K355" i="24" s="1"/>
  <c r="X355" i="24"/>
  <c r="P355" i="24"/>
  <c r="I355" i="24" s="1"/>
  <c r="J355" i="24"/>
  <c r="O728" i="24"/>
  <c r="X727" i="24"/>
  <c r="Y727" i="24"/>
  <c r="K727" i="24" s="1"/>
  <c r="P727" i="24"/>
  <c r="I727" i="24" s="1"/>
  <c r="J727" i="24"/>
  <c r="O232" i="24"/>
  <c r="Y231" i="24"/>
  <c r="K231" i="24" s="1"/>
  <c r="X231" i="24"/>
  <c r="J231" i="24"/>
  <c r="P231" i="24"/>
  <c r="I231" i="24" s="1"/>
  <c r="O976" i="24"/>
  <c r="Y975" i="24"/>
  <c r="K975" i="24" s="1"/>
  <c r="X975" i="24"/>
  <c r="P975" i="24"/>
  <c r="I975" i="24" s="1"/>
  <c r="J975" i="24"/>
  <c r="O976" i="11"/>
  <c r="Y975" i="11"/>
  <c r="K975" i="11" s="1"/>
  <c r="X975" i="11"/>
  <c r="P975" i="11"/>
  <c r="I975" i="11" s="1"/>
  <c r="J975" i="11"/>
  <c r="O852" i="11"/>
  <c r="Y851" i="11"/>
  <c r="K851" i="11" s="1"/>
  <c r="X851" i="11"/>
  <c r="P851" i="11"/>
  <c r="I851" i="11" s="1"/>
  <c r="J851" i="11"/>
  <c r="O728" i="11"/>
  <c r="Y727" i="11"/>
  <c r="K727" i="11" s="1"/>
  <c r="X727" i="11"/>
  <c r="P727" i="11"/>
  <c r="I727" i="11" s="1"/>
  <c r="J727" i="11"/>
  <c r="O605" i="11"/>
  <c r="Y604" i="11"/>
  <c r="K604" i="11" s="1"/>
  <c r="X604" i="11"/>
  <c r="O481" i="11"/>
  <c r="Y480" i="11"/>
  <c r="K480" i="11" s="1"/>
  <c r="X480" i="11"/>
  <c r="O111" i="11"/>
  <c r="P111" i="11" s="1"/>
  <c r="Y110" i="11"/>
  <c r="X110" i="11"/>
  <c r="O975" i="29"/>
  <c r="J106" i="11"/>
  <c r="I106" i="11"/>
  <c r="K106" i="11"/>
  <c r="P974" i="30"/>
  <c r="I974" i="30" s="1"/>
  <c r="O975" i="30"/>
  <c r="X974" i="30"/>
  <c r="Y974" i="30"/>
  <c r="K974" i="30" s="1"/>
  <c r="P850" i="30"/>
  <c r="I850" i="30" s="1"/>
  <c r="Y850" i="30"/>
  <c r="K850" i="30" s="1"/>
  <c r="O851" i="30"/>
  <c r="X850" i="30"/>
  <c r="X726" i="30"/>
  <c r="P726" i="30"/>
  <c r="I726" i="30" s="1"/>
  <c r="O727" i="30"/>
  <c r="Y726" i="30"/>
  <c r="K726" i="30" s="1"/>
  <c r="P602" i="30"/>
  <c r="I602" i="30" s="1"/>
  <c r="Y602" i="30"/>
  <c r="K602" i="30" s="1"/>
  <c r="X602" i="30"/>
  <c r="O603" i="30"/>
  <c r="O479" i="30"/>
  <c r="X478" i="30"/>
  <c r="Y478" i="30"/>
  <c r="K478" i="30" s="1"/>
  <c r="P478" i="30"/>
  <c r="I478" i="30" s="1"/>
  <c r="O355" i="30"/>
  <c r="P354" i="30"/>
  <c r="I354" i="30" s="1"/>
  <c r="X354" i="30"/>
  <c r="Y354" i="30"/>
  <c r="K354" i="30" s="1"/>
  <c r="P230" i="30"/>
  <c r="I230" i="30" s="1"/>
  <c r="O231" i="30"/>
  <c r="Y230" i="30"/>
  <c r="K230" i="30" s="1"/>
  <c r="X230" i="30"/>
  <c r="O851" i="29"/>
  <c r="O727" i="29"/>
  <c r="O603" i="29"/>
  <c r="O479" i="29"/>
  <c r="O355" i="29"/>
  <c r="Y603" i="31"/>
  <c r="K603" i="31" s="1"/>
  <c r="X603" i="31"/>
  <c r="O604" i="31"/>
  <c r="P603" i="31"/>
  <c r="I603" i="31" s="1"/>
  <c r="E120" i="27"/>
  <c r="K120" i="27"/>
  <c r="O110" i="34" l="1"/>
  <c r="J109" i="34"/>
  <c r="Y109" i="34"/>
  <c r="K109" i="34" s="1"/>
  <c r="X109" i="34"/>
  <c r="P109" i="34"/>
  <c r="I109" i="34" s="1"/>
  <c r="J604" i="31"/>
  <c r="J355" i="30"/>
  <c r="J727" i="30"/>
  <c r="J975" i="30"/>
  <c r="J231" i="30"/>
  <c r="J479" i="30"/>
  <c r="J603" i="30"/>
  <c r="J851" i="30"/>
  <c r="J105" i="30"/>
  <c r="Y105" i="30"/>
  <c r="K105" i="30" s="1"/>
  <c r="X105" i="30"/>
  <c r="P105" i="30"/>
  <c r="I105" i="30" s="1"/>
  <c r="O106" i="30"/>
  <c r="O234" i="29"/>
  <c r="Y233" i="29"/>
  <c r="K233" i="29" s="1"/>
  <c r="X233" i="29"/>
  <c r="P233" i="29"/>
  <c r="I233" i="29" s="1"/>
  <c r="J233" i="29"/>
  <c r="Y727" i="29"/>
  <c r="K727" i="29" s="1"/>
  <c r="X727" i="29"/>
  <c r="P727" i="29"/>
  <c r="I727" i="29" s="1"/>
  <c r="J727" i="29"/>
  <c r="Y851" i="29"/>
  <c r="X851" i="29"/>
  <c r="P851" i="29"/>
  <c r="I851" i="29" s="1"/>
  <c r="K851" i="29"/>
  <c r="J851" i="29"/>
  <c r="Y355" i="29"/>
  <c r="K355" i="29" s="1"/>
  <c r="X355" i="29"/>
  <c r="P355" i="29"/>
  <c r="I355" i="29" s="1"/>
  <c r="J355" i="29"/>
  <c r="Y975" i="29"/>
  <c r="K975" i="29" s="1"/>
  <c r="X975" i="29"/>
  <c r="P975" i="29"/>
  <c r="I975" i="29" s="1"/>
  <c r="J975" i="29"/>
  <c r="O109" i="29"/>
  <c r="Y108" i="29"/>
  <c r="K108" i="29" s="1"/>
  <c r="X108" i="29"/>
  <c r="P108" i="29"/>
  <c r="I108" i="29" s="1"/>
  <c r="J108" i="29"/>
  <c r="Y479" i="29"/>
  <c r="X479" i="29"/>
  <c r="P479" i="29"/>
  <c r="I479" i="29" s="1"/>
  <c r="K479" i="29"/>
  <c r="J479" i="29"/>
  <c r="Y603" i="29"/>
  <c r="K603" i="29" s="1"/>
  <c r="X603" i="29"/>
  <c r="P603" i="29"/>
  <c r="I603" i="29" s="1"/>
  <c r="J603" i="29"/>
  <c r="O729" i="24"/>
  <c r="Y728" i="24"/>
  <c r="K728" i="24" s="1"/>
  <c r="X728" i="24"/>
  <c r="P728" i="24"/>
  <c r="I728" i="24" s="1"/>
  <c r="J728" i="24"/>
  <c r="O605" i="24"/>
  <c r="Y604" i="24"/>
  <c r="K604" i="24" s="1"/>
  <c r="X604" i="24"/>
  <c r="P604" i="24"/>
  <c r="I604" i="24" s="1"/>
  <c r="J604" i="24"/>
  <c r="O233" i="24"/>
  <c r="Y232" i="24"/>
  <c r="K232" i="24" s="1"/>
  <c r="X232" i="24"/>
  <c r="J232" i="24"/>
  <c r="P232" i="24"/>
  <c r="I232" i="24" s="1"/>
  <c r="O110" i="24"/>
  <c r="X109" i="24"/>
  <c r="Y109" i="24"/>
  <c r="K109" i="24" s="1"/>
  <c r="P109" i="24"/>
  <c r="I109" i="24" s="1"/>
  <c r="J109" i="24"/>
  <c r="O977" i="24"/>
  <c r="Y976" i="24"/>
  <c r="K976" i="24" s="1"/>
  <c r="X976" i="24"/>
  <c r="P976" i="24"/>
  <c r="I976" i="24" s="1"/>
  <c r="J976" i="24"/>
  <c r="O481" i="24"/>
  <c r="Y480" i="24"/>
  <c r="K480" i="24" s="1"/>
  <c r="X480" i="24"/>
  <c r="P480" i="24"/>
  <c r="I480" i="24" s="1"/>
  <c r="J480" i="24"/>
  <c r="O357" i="24"/>
  <c r="Y356" i="24"/>
  <c r="K356" i="24" s="1"/>
  <c r="X356" i="24"/>
  <c r="P356" i="24"/>
  <c r="I356" i="24" s="1"/>
  <c r="J356" i="24"/>
  <c r="O853" i="24"/>
  <c r="Y852" i="24"/>
  <c r="K852" i="24" s="1"/>
  <c r="X852" i="24"/>
  <c r="J852" i="24"/>
  <c r="P852" i="24"/>
  <c r="I852" i="24" s="1"/>
  <c r="O977" i="11"/>
  <c r="Y976" i="11"/>
  <c r="K976" i="11" s="1"/>
  <c r="X976" i="11"/>
  <c r="P976" i="11"/>
  <c r="I976" i="11" s="1"/>
  <c r="J976" i="11"/>
  <c r="O853" i="11"/>
  <c r="Y852" i="11"/>
  <c r="K852" i="11" s="1"/>
  <c r="X852" i="11"/>
  <c r="P852" i="11"/>
  <c r="I852" i="11" s="1"/>
  <c r="J852" i="11"/>
  <c r="O729" i="11"/>
  <c r="Y728" i="11"/>
  <c r="K728" i="11" s="1"/>
  <c r="X728" i="11"/>
  <c r="P728" i="11"/>
  <c r="I728" i="11" s="1"/>
  <c r="J728" i="11"/>
  <c r="O606" i="11"/>
  <c r="X605" i="11"/>
  <c r="Y605" i="11"/>
  <c r="K605" i="11" s="1"/>
  <c r="O482" i="11"/>
  <c r="X481" i="11"/>
  <c r="Y481" i="11"/>
  <c r="K481" i="11" s="1"/>
  <c r="O112" i="11"/>
  <c r="P112" i="11" s="1"/>
  <c r="Y111" i="11"/>
  <c r="X111" i="11"/>
  <c r="O976" i="29"/>
  <c r="J107" i="11"/>
  <c r="I107" i="11"/>
  <c r="K107" i="11"/>
  <c r="O976" i="30"/>
  <c r="P975" i="30"/>
  <c r="I975" i="30" s="1"/>
  <c r="X975" i="30"/>
  <c r="Y975" i="30"/>
  <c r="K975" i="30" s="1"/>
  <c r="Y851" i="30"/>
  <c r="K851" i="30" s="1"/>
  <c r="X851" i="30"/>
  <c r="O852" i="30"/>
  <c r="P851" i="30"/>
  <c r="I851" i="30" s="1"/>
  <c r="Y727" i="30"/>
  <c r="K727" i="30" s="1"/>
  <c r="O728" i="30"/>
  <c r="P727" i="30"/>
  <c r="I727" i="30" s="1"/>
  <c r="X727" i="30"/>
  <c r="Y603" i="30"/>
  <c r="K603" i="30" s="1"/>
  <c r="P603" i="30"/>
  <c r="I603" i="30" s="1"/>
  <c r="X603" i="30"/>
  <c r="O604" i="30"/>
  <c r="Y479" i="30"/>
  <c r="K479" i="30" s="1"/>
  <c r="O480" i="30"/>
  <c r="P479" i="30"/>
  <c r="I479" i="30" s="1"/>
  <c r="X479" i="30"/>
  <c r="O356" i="30"/>
  <c r="Y355" i="30"/>
  <c r="K355" i="30" s="1"/>
  <c r="P355" i="30"/>
  <c r="I355" i="30" s="1"/>
  <c r="X355" i="30"/>
  <c r="X231" i="30"/>
  <c r="O232" i="30"/>
  <c r="P231" i="30"/>
  <c r="I231" i="30" s="1"/>
  <c r="Y231" i="30"/>
  <c r="K231" i="30" s="1"/>
  <c r="O852" i="29"/>
  <c r="O728" i="29"/>
  <c r="O604" i="29"/>
  <c r="O480" i="29"/>
  <c r="O356" i="29"/>
  <c r="O605" i="31"/>
  <c r="P604" i="31"/>
  <c r="I604" i="31" s="1"/>
  <c r="X604" i="31"/>
  <c r="Y604" i="31"/>
  <c r="K604" i="31" s="1"/>
  <c r="E121" i="27"/>
  <c r="K121" i="27"/>
  <c r="O111" i="34" l="1"/>
  <c r="J110" i="34"/>
  <c r="X110" i="34"/>
  <c r="Y110" i="34"/>
  <c r="K110" i="34" s="1"/>
  <c r="P110" i="34"/>
  <c r="I110" i="34" s="1"/>
  <c r="J605" i="31"/>
  <c r="J232" i="30"/>
  <c r="J480" i="30"/>
  <c r="J728" i="30"/>
  <c r="J356" i="30"/>
  <c r="J976" i="30"/>
  <c r="J604" i="30"/>
  <c r="J106" i="30"/>
  <c r="X106" i="30"/>
  <c r="P106" i="30"/>
  <c r="I106" i="30" s="1"/>
  <c r="Y106" i="30"/>
  <c r="K106" i="30" s="1"/>
  <c r="O107" i="30"/>
  <c r="J852" i="30"/>
  <c r="K852" i="30"/>
  <c r="X728" i="29"/>
  <c r="Y728" i="29"/>
  <c r="K728" i="29" s="1"/>
  <c r="P728" i="29"/>
  <c r="I728" i="29" s="1"/>
  <c r="J728" i="29"/>
  <c r="X852" i="29"/>
  <c r="Y852" i="29"/>
  <c r="K852" i="29" s="1"/>
  <c r="P852" i="29"/>
  <c r="I852" i="29" s="1"/>
  <c r="J852" i="29"/>
  <c r="Y356" i="29"/>
  <c r="K356" i="29" s="1"/>
  <c r="X356" i="29"/>
  <c r="P356" i="29"/>
  <c r="I356" i="29" s="1"/>
  <c r="J356" i="29"/>
  <c r="Y976" i="29"/>
  <c r="K976" i="29" s="1"/>
  <c r="X976" i="29"/>
  <c r="P976" i="29"/>
  <c r="I976" i="29" s="1"/>
  <c r="J976" i="29"/>
  <c r="O110" i="29"/>
  <c r="Y109" i="29"/>
  <c r="X109" i="29"/>
  <c r="P109" i="29"/>
  <c r="I109" i="29" s="1"/>
  <c r="J109" i="29"/>
  <c r="K109" i="29"/>
  <c r="Y480" i="29"/>
  <c r="K480" i="29" s="1"/>
  <c r="X480" i="29"/>
  <c r="P480" i="29"/>
  <c r="I480" i="29" s="1"/>
  <c r="J480" i="29"/>
  <c r="X604" i="29"/>
  <c r="Y604" i="29"/>
  <c r="P604" i="29"/>
  <c r="I604" i="29" s="1"/>
  <c r="K604" i="29"/>
  <c r="J604" i="29"/>
  <c r="O235" i="29"/>
  <c r="Y234" i="29"/>
  <c r="X234" i="29"/>
  <c r="P234" i="29"/>
  <c r="I234" i="29" s="1"/>
  <c r="J234" i="29"/>
  <c r="K234" i="29"/>
  <c r="O482" i="24"/>
  <c r="X481" i="24"/>
  <c r="Y481" i="24"/>
  <c r="K481" i="24" s="1"/>
  <c r="P481" i="24"/>
  <c r="I481" i="24" s="1"/>
  <c r="J481" i="24"/>
  <c r="O606" i="24"/>
  <c r="Y605" i="24"/>
  <c r="K605" i="24" s="1"/>
  <c r="X605" i="24"/>
  <c r="P605" i="24"/>
  <c r="I605" i="24" s="1"/>
  <c r="J605" i="24"/>
  <c r="O358" i="24"/>
  <c r="X357" i="24"/>
  <c r="Y357" i="24"/>
  <c r="K357" i="24" s="1"/>
  <c r="P357" i="24"/>
  <c r="I357" i="24" s="1"/>
  <c r="J357" i="24"/>
  <c r="O234" i="24"/>
  <c r="X233" i="24"/>
  <c r="Y233" i="24"/>
  <c r="K233" i="24"/>
  <c r="J233" i="24"/>
  <c r="P233" i="24"/>
  <c r="I233" i="24" s="1"/>
  <c r="O854" i="24"/>
  <c r="Y853" i="24"/>
  <c r="K853" i="24" s="1"/>
  <c r="X853" i="24"/>
  <c r="J853" i="24"/>
  <c r="P853" i="24"/>
  <c r="I853" i="24" s="1"/>
  <c r="O111" i="24"/>
  <c r="Y110" i="24"/>
  <c r="K110" i="24" s="1"/>
  <c r="X110" i="24"/>
  <c r="P110" i="24"/>
  <c r="I110" i="24" s="1"/>
  <c r="J110" i="24"/>
  <c r="O978" i="24"/>
  <c r="Y977" i="24"/>
  <c r="K977" i="24" s="1"/>
  <c r="X977" i="24"/>
  <c r="P977" i="24"/>
  <c r="I977" i="24" s="1"/>
  <c r="J977" i="24"/>
  <c r="O730" i="24"/>
  <c r="Y729" i="24"/>
  <c r="K729" i="24" s="1"/>
  <c r="X729" i="24"/>
  <c r="P729" i="24"/>
  <c r="I729" i="24" s="1"/>
  <c r="J729" i="24"/>
  <c r="O978" i="11"/>
  <c r="Y977" i="11"/>
  <c r="K977" i="11" s="1"/>
  <c r="X977" i="11"/>
  <c r="P977" i="11"/>
  <c r="I977" i="11" s="1"/>
  <c r="J977" i="11"/>
  <c r="O854" i="11"/>
  <c r="Y853" i="11"/>
  <c r="K853" i="11" s="1"/>
  <c r="X853" i="11"/>
  <c r="P853" i="11"/>
  <c r="I853" i="11" s="1"/>
  <c r="J853" i="11"/>
  <c r="O730" i="11"/>
  <c r="Y729" i="11"/>
  <c r="K729" i="11" s="1"/>
  <c r="X729" i="11"/>
  <c r="P729" i="11"/>
  <c r="I729" i="11" s="1"/>
  <c r="J729" i="11"/>
  <c r="O607" i="11"/>
  <c r="Y606" i="11"/>
  <c r="K606" i="11" s="1"/>
  <c r="X606" i="11"/>
  <c r="O483" i="11"/>
  <c r="Y482" i="11"/>
  <c r="K482" i="11" s="1"/>
  <c r="X482" i="11"/>
  <c r="O113" i="11"/>
  <c r="P113" i="11" s="1"/>
  <c r="Y112" i="11"/>
  <c r="X112" i="11"/>
  <c r="O977" i="29"/>
  <c r="J108" i="11"/>
  <c r="I108" i="11"/>
  <c r="K108" i="11"/>
  <c r="X976" i="30"/>
  <c r="P976" i="30"/>
  <c r="I976" i="30" s="1"/>
  <c r="O977" i="30"/>
  <c r="Y976" i="30"/>
  <c r="K976" i="30" s="1"/>
  <c r="O853" i="30"/>
  <c r="X852" i="30"/>
  <c r="Y852" i="30"/>
  <c r="P852" i="30"/>
  <c r="I852" i="30" s="1"/>
  <c r="O729" i="30"/>
  <c r="X728" i="30"/>
  <c r="Y728" i="30"/>
  <c r="K728" i="30" s="1"/>
  <c r="P728" i="30"/>
  <c r="I728" i="30" s="1"/>
  <c r="O605" i="30"/>
  <c r="X604" i="30"/>
  <c r="Y604" i="30"/>
  <c r="K604" i="30" s="1"/>
  <c r="P604" i="30"/>
  <c r="I604" i="30" s="1"/>
  <c r="O481" i="30"/>
  <c r="X480" i="30"/>
  <c r="Y480" i="30"/>
  <c r="K480" i="30" s="1"/>
  <c r="P480" i="30"/>
  <c r="I480" i="30" s="1"/>
  <c r="O357" i="30"/>
  <c r="X356" i="30"/>
  <c r="Y356" i="30"/>
  <c r="K356" i="30" s="1"/>
  <c r="P356" i="30"/>
  <c r="I356" i="30" s="1"/>
  <c r="O233" i="30"/>
  <c r="X232" i="30"/>
  <c r="P232" i="30"/>
  <c r="I232" i="30" s="1"/>
  <c r="Y232" i="30"/>
  <c r="K232" i="30" s="1"/>
  <c r="O853" i="29"/>
  <c r="O729" i="29"/>
  <c r="O605" i="29"/>
  <c r="O481" i="29"/>
  <c r="O357" i="29"/>
  <c r="Y605" i="31"/>
  <c r="K605" i="31" s="1"/>
  <c r="O606" i="31"/>
  <c r="X605" i="31"/>
  <c r="P605" i="31"/>
  <c r="I605" i="31" s="1"/>
  <c r="E122" i="27"/>
  <c r="K122" i="27"/>
  <c r="O112" i="34" l="1"/>
  <c r="J111" i="34"/>
  <c r="P111" i="34"/>
  <c r="I111" i="34" s="1"/>
  <c r="Y111" i="34"/>
  <c r="K111" i="34" s="1"/>
  <c r="X111" i="34"/>
  <c r="J606" i="31"/>
  <c r="J233" i="30"/>
  <c r="J481" i="30"/>
  <c r="J729" i="30"/>
  <c r="J357" i="30"/>
  <c r="J605" i="30"/>
  <c r="J853" i="30"/>
  <c r="J107" i="30"/>
  <c r="X107" i="30"/>
  <c r="P107" i="30"/>
  <c r="I107" i="30" s="1"/>
  <c r="O108" i="30"/>
  <c r="Y107" i="30"/>
  <c r="K107" i="30" s="1"/>
  <c r="J977" i="30"/>
  <c r="Y605" i="29"/>
  <c r="K605" i="29" s="1"/>
  <c r="X605" i="29"/>
  <c r="P605" i="29"/>
  <c r="I605" i="29" s="1"/>
  <c r="J605" i="29"/>
  <c r="Y729" i="29"/>
  <c r="K729" i="29" s="1"/>
  <c r="X729" i="29"/>
  <c r="P729" i="29"/>
  <c r="I729" i="29" s="1"/>
  <c r="J729" i="29"/>
  <c r="O236" i="29"/>
  <c r="Y235" i="29"/>
  <c r="K235" i="29" s="1"/>
  <c r="X235" i="29"/>
  <c r="P235" i="29"/>
  <c r="I235" i="29" s="1"/>
  <c r="J235" i="29"/>
  <c r="O111" i="29"/>
  <c r="Y110" i="29"/>
  <c r="K110" i="29" s="1"/>
  <c r="X110" i="29"/>
  <c r="P110" i="29"/>
  <c r="I110" i="29" s="1"/>
  <c r="J110" i="29"/>
  <c r="Y853" i="29"/>
  <c r="X853" i="29"/>
  <c r="P853" i="29"/>
  <c r="I853" i="29" s="1"/>
  <c r="K853" i="29"/>
  <c r="J853" i="29"/>
  <c r="Y357" i="29"/>
  <c r="K357" i="29" s="1"/>
  <c r="X357" i="29"/>
  <c r="P357" i="29"/>
  <c r="I357" i="29" s="1"/>
  <c r="J357" i="29"/>
  <c r="Y977" i="29"/>
  <c r="X977" i="29"/>
  <c r="P977" i="29"/>
  <c r="I977" i="29" s="1"/>
  <c r="K977" i="29"/>
  <c r="J977" i="29"/>
  <c r="Y481" i="29"/>
  <c r="K481" i="29" s="1"/>
  <c r="X481" i="29"/>
  <c r="P481" i="29"/>
  <c r="I481" i="29" s="1"/>
  <c r="J481" i="29"/>
  <c r="O112" i="24"/>
  <c r="Y111" i="24"/>
  <c r="K111" i="24" s="1"/>
  <c r="X111" i="24"/>
  <c r="P111" i="24"/>
  <c r="I111" i="24" s="1"/>
  <c r="J111" i="24"/>
  <c r="O607" i="24"/>
  <c r="Y606" i="24"/>
  <c r="K606" i="24" s="1"/>
  <c r="X606" i="24"/>
  <c r="P606" i="24"/>
  <c r="I606" i="24" s="1"/>
  <c r="J606" i="24"/>
  <c r="O979" i="24"/>
  <c r="X978" i="24"/>
  <c r="Y978" i="24"/>
  <c r="K978" i="24" s="1"/>
  <c r="P978" i="24"/>
  <c r="I978" i="24" s="1"/>
  <c r="J978" i="24"/>
  <c r="O359" i="24"/>
  <c r="Y358" i="24"/>
  <c r="K358" i="24" s="1"/>
  <c r="X358" i="24"/>
  <c r="P358" i="24"/>
  <c r="I358" i="24" s="1"/>
  <c r="J358" i="24"/>
  <c r="O731" i="24"/>
  <c r="Y730" i="24"/>
  <c r="K730" i="24" s="1"/>
  <c r="X730" i="24"/>
  <c r="P730" i="24"/>
  <c r="I730" i="24" s="1"/>
  <c r="J730" i="24"/>
  <c r="O235" i="24"/>
  <c r="Y234" i="24"/>
  <c r="K234" i="24" s="1"/>
  <c r="X234" i="24"/>
  <c r="J234" i="24"/>
  <c r="P234" i="24"/>
  <c r="I234" i="24" s="1"/>
  <c r="O855" i="24"/>
  <c r="Y854" i="24"/>
  <c r="X854" i="24"/>
  <c r="K854" i="24"/>
  <c r="J854" i="24"/>
  <c r="P854" i="24"/>
  <c r="I854" i="24" s="1"/>
  <c r="O483" i="24"/>
  <c r="Y482" i="24"/>
  <c r="K482" i="24" s="1"/>
  <c r="X482" i="24"/>
  <c r="P482" i="24"/>
  <c r="I482" i="24" s="1"/>
  <c r="J482" i="24"/>
  <c r="O979" i="11"/>
  <c r="Y978" i="11"/>
  <c r="K978" i="11" s="1"/>
  <c r="X978" i="11"/>
  <c r="P978" i="11"/>
  <c r="I978" i="11" s="1"/>
  <c r="J978" i="11"/>
  <c r="O855" i="11"/>
  <c r="Y854" i="11"/>
  <c r="K854" i="11" s="1"/>
  <c r="X854" i="11"/>
  <c r="P854" i="11"/>
  <c r="I854" i="11" s="1"/>
  <c r="J854" i="11"/>
  <c r="O731" i="11"/>
  <c r="Y730" i="11"/>
  <c r="K730" i="11" s="1"/>
  <c r="X730" i="11"/>
  <c r="P730" i="11"/>
  <c r="I730" i="11" s="1"/>
  <c r="J730" i="11"/>
  <c r="O608" i="11"/>
  <c r="Y607" i="11"/>
  <c r="K607" i="11" s="1"/>
  <c r="X607" i="11"/>
  <c r="O484" i="11"/>
  <c r="Y483" i="11"/>
  <c r="K483" i="11" s="1"/>
  <c r="X483" i="11"/>
  <c r="O114" i="11"/>
  <c r="P114" i="11" s="1"/>
  <c r="Y113" i="11"/>
  <c r="X113" i="11"/>
  <c r="O978" i="29"/>
  <c r="J109" i="11"/>
  <c r="I109" i="11"/>
  <c r="K109" i="11"/>
  <c r="O978" i="30"/>
  <c r="X977" i="30"/>
  <c r="Y977" i="30"/>
  <c r="K977" i="30" s="1"/>
  <c r="P977" i="30"/>
  <c r="I977" i="30" s="1"/>
  <c r="X853" i="30"/>
  <c r="Y853" i="30"/>
  <c r="K853" i="30" s="1"/>
  <c r="P853" i="30"/>
  <c r="I853" i="30" s="1"/>
  <c r="O854" i="30"/>
  <c r="Y729" i="30"/>
  <c r="K729" i="30" s="1"/>
  <c r="X729" i="30"/>
  <c r="P729" i="30"/>
  <c r="I729" i="30" s="1"/>
  <c r="O730" i="30"/>
  <c r="Y605" i="30"/>
  <c r="K605" i="30" s="1"/>
  <c r="O606" i="30"/>
  <c r="X605" i="30"/>
  <c r="P605" i="30"/>
  <c r="I605" i="30" s="1"/>
  <c r="Y481" i="30"/>
  <c r="K481" i="30" s="1"/>
  <c r="O482" i="30"/>
  <c r="X481" i="30"/>
  <c r="P481" i="30"/>
  <c r="I481" i="30" s="1"/>
  <c r="Y357" i="30"/>
  <c r="K357" i="30" s="1"/>
  <c r="O358" i="30"/>
  <c r="X357" i="30"/>
  <c r="P357" i="30"/>
  <c r="I357" i="30" s="1"/>
  <c r="O234" i="30"/>
  <c r="X233" i="30"/>
  <c r="P233" i="30"/>
  <c r="I233" i="30" s="1"/>
  <c r="Y233" i="30"/>
  <c r="K233" i="30" s="1"/>
  <c r="O854" i="29"/>
  <c r="O730" i="29"/>
  <c r="O606" i="29"/>
  <c r="O482" i="29"/>
  <c r="O358" i="29"/>
  <c r="Y606" i="31"/>
  <c r="K606" i="31" s="1"/>
  <c r="P606" i="31"/>
  <c r="I606" i="31" s="1"/>
  <c r="X606" i="31"/>
  <c r="O607" i="31"/>
  <c r="K123" i="27"/>
  <c r="E123" i="27"/>
  <c r="O113" i="34" l="1"/>
  <c r="J112" i="34"/>
  <c r="Y112" i="34"/>
  <c r="K112" i="34" s="1"/>
  <c r="X112" i="34"/>
  <c r="P112" i="34"/>
  <c r="I112" i="34" s="1"/>
  <c r="J607" i="31"/>
  <c r="J482" i="30"/>
  <c r="J234" i="30"/>
  <c r="J978" i="30"/>
  <c r="J854" i="30"/>
  <c r="J358" i="30"/>
  <c r="J606" i="30"/>
  <c r="J730" i="30"/>
  <c r="J108" i="30"/>
  <c r="O109" i="30"/>
  <c r="X108" i="30"/>
  <c r="P108" i="30"/>
  <c r="I108" i="30" s="1"/>
  <c r="Y108" i="30"/>
  <c r="K108" i="30" s="1"/>
  <c r="Y854" i="29"/>
  <c r="K854" i="29" s="1"/>
  <c r="X854" i="29"/>
  <c r="P854" i="29"/>
  <c r="I854" i="29" s="1"/>
  <c r="J854" i="29"/>
  <c r="Y606" i="29"/>
  <c r="K606" i="29" s="1"/>
  <c r="X606" i="29"/>
  <c r="P606" i="29"/>
  <c r="I606" i="29" s="1"/>
  <c r="J606" i="29"/>
  <c r="Y358" i="29"/>
  <c r="K358" i="29" s="1"/>
  <c r="X358" i="29"/>
  <c r="P358" i="29"/>
  <c r="I358" i="29" s="1"/>
  <c r="J358" i="29"/>
  <c r="X978" i="29"/>
  <c r="Y978" i="29"/>
  <c r="K978" i="29" s="1"/>
  <c r="P978" i="29"/>
  <c r="I978" i="29" s="1"/>
  <c r="J978" i="29"/>
  <c r="Y482" i="29"/>
  <c r="K482" i="29" s="1"/>
  <c r="X482" i="29"/>
  <c r="P482" i="29"/>
  <c r="I482" i="29" s="1"/>
  <c r="J482" i="29"/>
  <c r="O237" i="29"/>
  <c r="Y236" i="29"/>
  <c r="K236" i="29" s="1"/>
  <c r="X236" i="29"/>
  <c r="P236" i="29"/>
  <c r="I236" i="29" s="1"/>
  <c r="J236" i="29"/>
  <c r="Y730" i="29"/>
  <c r="X730" i="29"/>
  <c r="P730" i="29"/>
  <c r="I730" i="29" s="1"/>
  <c r="K730" i="29"/>
  <c r="J730" i="29"/>
  <c r="O112" i="29"/>
  <c r="Y111" i="29"/>
  <c r="K111" i="29" s="1"/>
  <c r="X111" i="29"/>
  <c r="P111" i="29"/>
  <c r="I111" i="29" s="1"/>
  <c r="J111" i="29"/>
  <c r="O236" i="24"/>
  <c r="Y235" i="24"/>
  <c r="K235" i="24" s="1"/>
  <c r="X235" i="24"/>
  <c r="J235" i="24"/>
  <c r="P235" i="24"/>
  <c r="I235" i="24" s="1"/>
  <c r="O608" i="24"/>
  <c r="X607" i="24"/>
  <c r="Y607" i="24"/>
  <c r="P607" i="24"/>
  <c r="I607" i="24" s="1"/>
  <c r="K607" i="24"/>
  <c r="J607" i="24"/>
  <c r="O856" i="24"/>
  <c r="X855" i="24"/>
  <c r="Y855" i="24"/>
  <c r="K855" i="24" s="1"/>
  <c r="J855" i="24"/>
  <c r="P855" i="24"/>
  <c r="I855" i="24" s="1"/>
  <c r="O980" i="24"/>
  <c r="Y979" i="24"/>
  <c r="K979" i="24" s="1"/>
  <c r="X979" i="24"/>
  <c r="P979" i="24"/>
  <c r="I979" i="24" s="1"/>
  <c r="J979" i="24"/>
  <c r="O484" i="24"/>
  <c r="Y483" i="24"/>
  <c r="K483" i="24" s="1"/>
  <c r="X483" i="24"/>
  <c r="P483" i="24"/>
  <c r="I483" i="24" s="1"/>
  <c r="J483" i="24"/>
  <c r="O360" i="24"/>
  <c r="Y359" i="24"/>
  <c r="K359" i="24" s="1"/>
  <c r="X359" i="24"/>
  <c r="P359" i="24"/>
  <c r="I359" i="24" s="1"/>
  <c r="J359" i="24"/>
  <c r="O732" i="24"/>
  <c r="X731" i="24"/>
  <c r="Y731" i="24"/>
  <c r="K731" i="24" s="1"/>
  <c r="P731" i="24"/>
  <c r="I731" i="24" s="1"/>
  <c r="J731" i="24"/>
  <c r="O113" i="24"/>
  <c r="Y112" i="24"/>
  <c r="K112" i="24" s="1"/>
  <c r="X112" i="24"/>
  <c r="P112" i="24"/>
  <c r="I112" i="24" s="1"/>
  <c r="J112" i="24"/>
  <c r="O980" i="11"/>
  <c r="Y979" i="11"/>
  <c r="K979" i="11" s="1"/>
  <c r="X979" i="11"/>
  <c r="P979" i="11"/>
  <c r="I979" i="11" s="1"/>
  <c r="J979" i="11"/>
  <c r="O856" i="11"/>
  <c r="Y855" i="11"/>
  <c r="K855" i="11" s="1"/>
  <c r="X855" i="11"/>
  <c r="P855" i="11"/>
  <c r="I855" i="11" s="1"/>
  <c r="J855" i="11"/>
  <c r="O732" i="11"/>
  <c r="Y731" i="11"/>
  <c r="K731" i="11" s="1"/>
  <c r="X731" i="11"/>
  <c r="P731" i="11"/>
  <c r="I731" i="11" s="1"/>
  <c r="J731" i="11"/>
  <c r="O609" i="11"/>
  <c r="Y608" i="11"/>
  <c r="K608" i="11" s="1"/>
  <c r="X608" i="11"/>
  <c r="O485" i="11"/>
  <c r="Y484" i="11"/>
  <c r="K484" i="11" s="1"/>
  <c r="X484" i="11"/>
  <c r="O115" i="11"/>
  <c r="P115" i="11" s="1"/>
  <c r="Y114" i="11"/>
  <c r="X114" i="11"/>
  <c r="O979" i="29"/>
  <c r="J110" i="11"/>
  <c r="I110" i="11"/>
  <c r="K110" i="11"/>
  <c r="O979" i="30"/>
  <c r="X978" i="30"/>
  <c r="P978" i="30"/>
  <c r="I978" i="30" s="1"/>
  <c r="Y978" i="30"/>
  <c r="K978" i="30" s="1"/>
  <c r="P854" i="30"/>
  <c r="I854" i="30" s="1"/>
  <c r="Y854" i="30"/>
  <c r="K854" i="30" s="1"/>
  <c r="X854" i="30"/>
  <c r="O855" i="30"/>
  <c r="Y730" i="30"/>
  <c r="K730" i="30" s="1"/>
  <c r="P730" i="30"/>
  <c r="I730" i="30" s="1"/>
  <c r="O731" i="30"/>
  <c r="X730" i="30"/>
  <c r="O607" i="30"/>
  <c r="Y606" i="30"/>
  <c r="K606" i="30" s="1"/>
  <c r="P606" i="30"/>
  <c r="I606" i="30" s="1"/>
  <c r="X606" i="30"/>
  <c r="Y482" i="30"/>
  <c r="K482" i="30" s="1"/>
  <c r="O483" i="30"/>
  <c r="P482" i="30"/>
  <c r="I482" i="30" s="1"/>
  <c r="X482" i="30"/>
  <c r="Y358" i="30"/>
  <c r="K358" i="30" s="1"/>
  <c r="X358" i="30"/>
  <c r="O359" i="30"/>
  <c r="P358" i="30"/>
  <c r="I358" i="30" s="1"/>
  <c r="Y234" i="30"/>
  <c r="K234" i="30" s="1"/>
  <c r="X234" i="30"/>
  <c r="O235" i="30"/>
  <c r="P234" i="30"/>
  <c r="I234" i="30" s="1"/>
  <c r="O855" i="29"/>
  <c r="O731" i="29"/>
  <c r="O607" i="29"/>
  <c r="O483" i="29"/>
  <c r="O359" i="29"/>
  <c r="Y607" i="31"/>
  <c r="K607" i="31" s="1"/>
  <c r="O608" i="31"/>
  <c r="X607" i="31"/>
  <c r="P607" i="31"/>
  <c r="I607" i="31" s="1"/>
  <c r="E124" i="27"/>
  <c r="K124" i="27"/>
  <c r="O114" i="34" l="1"/>
  <c r="J113" i="34"/>
  <c r="Y113" i="34"/>
  <c r="K113" i="34" s="1"/>
  <c r="X113" i="34"/>
  <c r="P113" i="34"/>
  <c r="I113" i="34" s="1"/>
  <c r="J608" i="31"/>
  <c r="J731" i="30"/>
  <c r="J235" i="30"/>
  <c r="J483" i="30"/>
  <c r="J979" i="30"/>
  <c r="J855" i="30"/>
  <c r="J359" i="30"/>
  <c r="J607" i="30"/>
  <c r="J109" i="30"/>
  <c r="Y109" i="30"/>
  <c r="K109" i="30" s="1"/>
  <c r="X109" i="30"/>
  <c r="P109" i="30"/>
  <c r="I109" i="30" s="1"/>
  <c r="O110" i="30"/>
  <c r="Y483" i="29"/>
  <c r="K483" i="29" s="1"/>
  <c r="X483" i="29"/>
  <c r="P483" i="29"/>
  <c r="I483" i="29" s="1"/>
  <c r="J483" i="29"/>
  <c r="Y731" i="29"/>
  <c r="K731" i="29" s="1"/>
  <c r="X731" i="29"/>
  <c r="P731" i="29"/>
  <c r="I731" i="29" s="1"/>
  <c r="J731" i="29"/>
  <c r="O113" i="29"/>
  <c r="Y112" i="29"/>
  <c r="K112" i="29" s="1"/>
  <c r="X112" i="29"/>
  <c r="P112" i="29"/>
  <c r="I112" i="29" s="1"/>
  <c r="J112" i="29"/>
  <c r="Y855" i="29"/>
  <c r="K855" i="29" s="1"/>
  <c r="X855" i="29"/>
  <c r="P855" i="29"/>
  <c r="I855" i="29" s="1"/>
  <c r="J855" i="29"/>
  <c r="Y359" i="29"/>
  <c r="K359" i="29" s="1"/>
  <c r="X359" i="29"/>
  <c r="P359" i="29"/>
  <c r="I359" i="29" s="1"/>
  <c r="J359" i="29"/>
  <c r="Y979" i="29"/>
  <c r="K979" i="29" s="1"/>
  <c r="X979" i="29"/>
  <c r="P979" i="29"/>
  <c r="I979" i="29" s="1"/>
  <c r="J979" i="29"/>
  <c r="Y607" i="29"/>
  <c r="X607" i="29"/>
  <c r="P607" i="29"/>
  <c r="I607" i="29" s="1"/>
  <c r="K607" i="29"/>
  <c r="J607" i="29"/>
  <c r="O238" i="29"/>
  <c r="Y237" i="29"/>
  <c r="K237" i="29" s="1"/>
  <c r="X237" i="29"/>
  <c r="P237" i="29"/>
  <c r="I237" i="29" s="1"/>
  <c r="J237" i="29"/>
  <c r="O609" i="24"/>
  <c r="Y608" i="24"/>
  <c r="K608" i="24" s="1"/>
  <c r="X608" i="24"/>
  <c r="P608" i="24"/>
  <c r="I608" i="24" s="1"/>
  <c r="J608" i="24"/>
  <c r="O361" i="24"/>
  <c r="Y360" i="24"/>
  <c r="K360" i="24" s="1"/>
  <c r="X360" i="24"/>
  <c r="P360" i="24"/>
  <c r="I360" i="24" s="1"/>
  <c r="J360" i="24"/>
  <c r="O733" i="24"/>
  <c r="Y732" i="24"/>
  <c r="K732" i="24" s="1"/>
  <c r="X732" i="24"/>
  <c r="P732" i="24"/>
  <c r="I732" i="24" s="1"/>
  <c r="J732" i="24"/>
  <c r="O857" i="24"/>
  <c r="Y856" i="24"/>
  <c r="K856" i="24" s="1"/>
  <c r="X856" i="24"/>
  <c r="J856" i="24"/>
  <c r="P856" i="24"/>
  <c r="I856" i="24" s="1"/>
  <c r="O114" i="24"/>
  <c r="X113" i="24"/>
  <c r="Y113" i="24"/>
  <c r="P113" i="24"/>
  <c r="I113" i="24" s="1"/>
  <c r="J113" i="24"/>
  <c r="K113" i="24"/>
  <c r="O981" i="24"/>
  <c r="Y980" i="24"/>
  <c r="K980" i="24" s="1"/>
  <c r="X980" i="24"/>
  <c r="P980" i="24"/>
  <c r="I980" i="24" s="1"/>
  <c r="J980" i="24"/>
  <c r="O485" i="24"/>
  <c r="Y484" i="24"/>
  <c r="K484" i="24" s="1"/>
  <c r="X484" i="24"/>
  <c r="P484" i="24"/>
  <c r="I484" i="24" s="1"/>
  <c r="J484" i="24"/>
  <c r="O237" i="24"/>
  <c r="Y236" i="24"/>
  <c r="K236" i="24" s="1"/>
  <c r="X236" i="24"/>
  <c r="J236" i="24"/>
  <c r="P236" i="24"/>
  <c r="I236" i="24" s="1"/>
  <c r="O981" i="11"/>
  <c r="Y980" i="11"/>
  <c r="K980" i="11" s="1"/>
  <c r="X980" i="11"/>
  <c r="P980" i="11"/>
  <c r="I980" i="11" s="1"/>
  <c r="J980" i="11"/>
  <c r="O857" i="11"/>
  <c r="Y856" i="11"/>
  <c r="K856" i="11" s="1"/>
  <c r="X856" i="11"/>
  <c r="P856" i="11"/>
  <c r="I856" i="11" s="1"/>
  <c r="J856" i="11"/>
  <c r="O733" i="11"/>
  <c r="Y732" i="11"/>
  <c r="K732" i="11" s="1"/>
  <c r="X732" i="11"/>
  <c r="P732" i="11"/>
  <c r="I732" i="11" s="1"/>
  <c r="J732" i="11"/>
  <c r="O610" i="11"/>
  <c r="Y609" i="11"/>
  <c r="K609" i="11" s="1"/>
  <c r="X609" i="11"/>
  <c r="O486" i="11"/>
  <c r="X485" i="11"/>
  <c r="Y485" i="11"/>
  <c r="K485" i="11" s="1"/>
  <c r="O116" i="11"/>
  <c r="P116" i="11" s="1"/>
  <c r="Y115" i="11"/>
  <c r="X115" i="11"/>
  <c r="O980" i="29"/>
  <c r="J111" i="11"/>
  <c r="I111" i="11"/>
  <c r="K111" i="11"/>
  <c r="O980" i="30"/>
  <c r="X979" i="30"/>
  <c r="P979" i="30"/>
  <c r="I979" i="30" s="1"/>
  <c r="Y979" i="30"/>
  <c r="K979" i="30" s="1"/>
  <c r="Y855" i="30"/>
  <c r="K855" i="30" s="1"/>
  <c r="X855" i="30"/>
  <c r="O856" i="30"/>
  <c r="P855" i="30"/>
  <c r="I855" i="30" s="1"/>
  <c r="Y731" i="30"/>
  <c r="K731" i="30" s="1"/>
  <c r="X731" i="30"/>
  <c r="P731" i="30"/>
  <c r="I731" i="30" s="1"/>
  <c r="O732" i="30"/>
  <c r="Y607" i="30"/>
  <c r="K607" i="30" s="1"/>
  <c r="P607" i="30"/>
  <c r="I607" i="30" s="1"/>
  <c r="O608" i="30"/>
  <c r="X607" i="30"/>
  <c r="O484" i="30"/>
  <c r="P483" i="30"/>
  <c r="I483" i="30" s="1"/>
  <c r="Y483" i="30"/>
  <c r="K483" i="30" s="1"/>
  <c r="X483" i="30"/>
  <c r="O360" i="30"/>
  <c r="X359" i="30"/>
  <c r="P359" i="30"/>
  <c r="I359" i="30" s="1"/>
  <c r="Y359" i="30"/>
  <c r="K359" i="30" s="1"/>
  <c r="Y235" i="30"/>
  <c r="K235" i="30" s="1"/>
  <c r="P235" i="30"/>
  <c r="I235" i="30" s="1"/>
  <c r="O236" i="30"/>
  <c r="X235" i="30"/>
  <c r="O856" i="29"/>
  <c r="O732" i="29"/>
  <c r="O608" i="29"/>
  <c r="O484" i="29"/>
  <c r="O360" i="29"/>
  <c r="O609" i="31"/>
  <c r="X608" i="31"/>
  <c r="P608" i="31"/>
  <c r="I608" i="31" s="1"/>
  <c r="Y608" i="31"/>
  <c r="K608" i="31" s="1"/>
  <c r="K125" i="27"/>
  <c r="E125" i="27"/>
  <c r="O115" i="34" l="1"/>
  <c r="J114" i="34"/>
  <c r="Y114" i="34"/>
  <c r="K114" i="34" s="1"/>
  <c r="P114" i="34"/>
  <c r="I114" i="34" s="1"/>
  <c r="X114" i="34"/>
  <c r="J609" i="31"/>
  <c r="J360" i="30"/>
  <c r="J484" i="30"/>
  <c r="J980" i="30"/>
  <c r="J110" i="30"/>
  <c r="Y110" i="30"/>
  <c r="K110" i="30" s="1"/>
  <c r="X110" i="30"/>
  <c r="P110" i="30"/>
  <c r="I110" i="30" s="1"/>
  <c r="O111" i="30"/>
  <c r="J732" i="30"/>
  <c r="J236" i="30"/>
  <c r="J608" i="30"/>
  <c r="J856" i="30"/>
  <c r="O239" i="29"/>
  <c r="Y238" i="29"/>
  <c r="K238" i="29" s="1"/>
  <c r="X238" i="29"/>
  <c r="P238" i="29"/>
  <c r="I238" i="29" s="1"/>
  <c r="J238" i="29"/>
  <c r="X856" i="29"/>
  <c r="Y856" i="29"/>
  <c r="K856" i="29" s="1"/>
  <c r="P856" i="29"/>
  <c r="I856" i="29" s="1"/>
  <c r="J856" i="29"/>
  <c r="Y360" i="29"/>
  <c r="K360" i="29" s="1"/>
  <c r="X360" i="29"/>
  <c r="P360" i="29"/>
  <c r="I360" i="29" s="1"/>
  <c r="J360" i="29"/>
  <c r="Y980" i="29"/>
  <c r="X980" i="29"/>
  <c r="P980" i="29"/>
  <c r="I980" i="29" s="1"/>
  <c r="K980" i="29"/>
  <c r="J980" i="29"/>
  <c r="O114" i="29"/>
  <c r="Y113" i="29"/>
  <c r="K113" i="29" s="1"/>
  <c r="X113" i="29"/>
  <c r="P113" i="29"/>
  <c r="I113" i="29" s="1"/>
  <c r="J113" i="29"/>
  <c r="Y484" i="29"/>
  <c r="K484" i="29" s="1"/>
  <c r="X484" i="29"/>
  <c r="P484" i="29"/>
  <c r="I484" i="29" s="1"/>
  <c r="J484" i="29"/>
  <c r="X608" i="29"/>
  <c r="Y608" i="29"/>
  <c r="P608" i="29"/>
  <c r="I608" i="29" s="1"/>
  <c r="K608" i="29"/>
  <c r="J608" i="29"/>
  <c r="X732" i="29"/>
  <c r="Y732" i="29"/>
  <c r="K732" i="29" s="1"/>
  <c r="P732" i="29"/>
  <c r="I732" i="29" s="1"/>
  <c r="J732" i="29"/>
  <c r="O982" i="24"/>
  <c r="Y981" i="24"/>
  <c r="K981" i="24" s="1"/>
  <c r="X981" i="24"/>
  <c r="P981" i="24"/>
  <c r="I981" i="24" s="1"/>
  <c r="J981" i="24"/>
  <c r="O362" i="24"/>
  <c r="X361" i="24"/>
  <c r="Y361" i="24"/>
  <c r="K361" i="24" s="1"/>
  <c r="P361" i="24"/>
  <c r="I361" i="24" s="1"/>
  <c r="J361" i="24"/>
  <c r="O486" i="24"/>
  <c r="X485" i="24"/>
  <c r="Y485" i="24"/>
  <c r="K485" i="24" s="1"/>
  <c r="P485" i="24"/>
  <c r="I485" i="24" s="1"/>
  <c r="J485" i="24"/>
  <c r="O734" i="24"/>
  <c r="Y733" i="24"/>
  <c r="K733" i="24" s="1"/>
  <c r="X733" i="24"/>
  <c r="P733" i="24"/>
  <c r="I733" i="24" s="1"/>
  <c r="J733" i="24"/>
  <c r="O238" i="24"/>
  <c r="X237" i="24"/>
  <c r="Y237" i="24"/>
  <c r="K237" i="24"/>
  <c r="J237" i="24"/>
  <c r="P237" i="24"/>
  <c r="I237" i="24" s="1"/>
  <c r="O858" i="24"/>
  <c r="Y857" i="24"/>
  <c r="K857" i="24" s="1"/>
  <c r="X857" i="24"/>
  <c r="J857" i="24"/>
  <c r="P857" i="24"/>
  <c r="I857" i="24" s="1"/>
  <c r="O115" i="24"/>
  <c r="Y114" i="24"/>
  <c r="K114" i="24" s="1"/>
  <c r="X114" i="24"/>
  <c r="P114" i="24"/>
  <c r="I114" i="24" s="1"/>
  <c r="J114" i="24"/>
  <c r="O610" i="24"/>
  <c r="Y609" i="24"/>
  <c r="K609" i="24" s="1"/>
  <c r="X609" i="24"/>
  <c r="P609" i="24"/>
  <c r="I609" i="24" s="1"/>
  <c r="J609" i="24"/>
  <c r="O982" i="11"/>
  <c r="Y981" i="11"/>
  <c r="K981" i="11" s="1"/>
  <c r="X981" i="11"/>
  <c r="P981" i="11"/>
  <c r="I981" i="11" s="1"/>
  <c r="J981" i="11"/>
  <c r="O858" i="11"/>
  <c r="Y857" i="11"/>
  <c r="K857" i="11" s="1"/>
  <c r="X857" i="11"/>
  <c r="P857" i="11"/>
  <c r="I857" i="11" s="1"/>
  <c r="J857" i="11"/>
  <c r="O734" i="11"/>
  <c r="Y733" i="11"/>
  <c r="K733" i="11" s="1"/>
  <c r="X733" i="11"/>
  <c r="P733" i="11"/>
  <c r="I733" i="11" s="1"/>
  <c r="J733" i="11"/>
  <c r="O611" i="11"/>
  <c r="Y610" i="11"/>
  <c r="K610" i="11" s="1"/>
  <c r="X610" i="11"/>
  <c r="O487" i="11"/>
  <c r="Y486" i="11"/>
  <c r="K486" i="11" s="1"/>
  <c r="X486" i="11"/>
  <c r="O117" i="11"/>
  <c r="P117" i="11" s="1"/>
  <c r="Y116" i="11"/>
  <c r="X116" i="11"/>
  <c r="O981" i="29"/>
  <c r="E128" i="27"/>
  <c r="J112" i="11"/>
  <c r="I112" i="11"/>
  <c r="K112" i="11"/>
  <c r="Y980" i="30"/>
  <c r="K980" i="30" s="1"/>
  <c r="X980" i="30"/>
  <c r="O981" i="30"/>
  <c r="P980" i="30"/>
  <c r="I980" i="30" s="1"/>
  <c r="O857" i="30"/>
  <c r="X856" i="30"/>
  <c r="Y856" i="30"/>
  <c r="K856" i="30" s="1"/>
  <c r="P856" i="30"/>
  <c r="I856" i="30" s="1"/>
  <c r="O733" i="30"/>
  <c r="X732" i="30"/>
  <c r="Y732" i="30"/>
  <c r="K732" i="30" s="1"/>
  <c r="P732" i="30"/>
  <c r="I732" i="30" s="1"/>
  <c r="X608" i="30"/>
  <c r="Y608" i="30"/>
  <c r="K608" i="30" s="1"/>
  <c r="P608" i="30"/>
  <c r="I608" i="30" s="1"/>
  <c r="O609" i="30"/>
  <c r="X484" i="30"/>
  <c r="P484" i="30"/>
  <c r="I484" i="30" s="1"/>
  <c r="O485" i="30"/>
  <c r="Y484" i="30"/>
  <c r="K484" i="30" s="1"/>
  <c r="X360" i="30"/>
  <c r="Y360" i="30"/>
  <c r="K360" i="30" s="1"/>
  <c r="P360" i="30"/>
  <c r="I360" i="30" s="1"/>
  <c r="O361" i="30"/>
  <c r="O237" i="30"/>
  <c r="X236" i="30"/>
  <c r="Y236" i="30"/>
  <c r="K236" i="30" s="1"/>
  <c r="P236" i="30"/>
  <c r="I236" i="30" s="1"/>
  <c r="O857" i="29"/>
  <c r="O733" i="29"/>
  <c r="O609" i="29"/>
  <c r="O485" i="29"/>
  <c r="O361" i="29"/>
  <c r="O610" i="31"/>
  <c r="X609" i="31"/>
  <c r="P609" i="31"/>
  <c r="I609" i="31" s="1"/>
  <c r="Y609" i="31"/>
  <c r="K609" i="31" s="1"/>
  <c r="O116" i="34" l="1"/>
  <c r="J115" i="34"/>
  <c r="Y115" i="34"/>
  <c r="K115" i="34" s="1"/>
  <c r="X115" i="34"/>
  <c r="P115" i="34"/>
  <c r="I115" i="34" s="1"/>
  <c r="J610" i="31"/>
  <c r="J857" i="30"/>
  <c r="J485" i="30"/>
  <c r="J237" i="30"/>
  <c r="J733" i="30"/>
  <c r="J361" i="30"/>
  <c r="J609" i="30"/>
  <c r="J111" i="30"/>
  <c r="O112" i="30"/>
  <c r="X111" i="30"/>
  <c r="P111" i="30"/>
  <c r="I111" i="30" s="1"/>
  <c r="Y111" i="30"/>
  <c r="K111" i="30" s="1"/>
  <c r="J981" i="30"/>
  <c r="Y981" i="29"/>
  <c r="K981" i="29" s="1"/>
  <c r="X981" i="29"/>
  <c r="P981" i="29"/>
  <c r="I981" i="29" s="1"/>
  <c r="J981" i="29"/>
  <c r="O115" i="29"/>
  <c r="Y114" i="29"/>
  <c r="K114" i="29" s="1"/>
  <c r="X114" i="29"/>
  <c r="P114" i="29"/>
  <c r="I114" i="29" s="1"/>
  <c r="J114" i="29"/>
  <c r="Y361" i="29"/>
  <c r="X361" i="29"/>
  <c r="P361" i="29"/>
  <c r="I361" i="29" s="1"/>
  <c r="K361" i="29"/>
  <c r="J361" i="29"/>
  <c r="Y485" i="29"/>
  <c r="K485" i="29" s="1"/>
  <c r="X485" i="29"/>
  <c r="P485" i="29"/>
  <c r="I485" i="29" s="1"/>
  <c r="J485" i="29"/>
  <c r="Y609" i="29"/>
  <c r="X609" i="29"/>
  <c r="P609" i="29"/>
  <c r="I609" i="29" s="1"/>
  <c r="K609" i="29"/>
  <c r="J609" i="29"/>
  <c r="Y733" i="29"/>
  <c r="K733" i="29" s="1"/>
  <c r="X733" i="29"/>
  <c r="P733" i="29"/>
  <c r="I733" i="29" s="1"/>
  <c r="J733" i="29"/>
  <c r="Y857" i="29"/>
  <c r="K857" i="29" s="1"/>
  <c r="X857" i="29"/>
  <c r="P857" i="29"/>
  <c r="I857" i="29" s="1"/>
  <c r="J857" i="29"/>
  <c r="O240" i="29"/>
  <c r="Y239" i="29"/>
  <c r="K239" i="29" s="1"/>
  <c r="X239" i="29"/>
  <c r="P239" i="29"/>
  <c r="I239" i="29" s="1"/>
  <c r="J239" i="29"/>
  <c r="O859" i="24"/>
  <c r="Y858" i="24"/>
  <c r="K858" i="24" s="1"/>
  <c r="X858" i="24"/>
  <c r="J858" i="24"/>
  <c r="P858" i="24"/>
  <c r="I858" i="24" s="1"/>
  <c r="O363" i="24"/>
  <c r="Y362" i="24"/>
  <c r="K362" i="24" s="1"/>
  <c r="X362" i="24"/>
  <c r="P362" i="24"/>
  <c r="I362" i="24" s="1"/>
  <c r="J362" i="24"/>
  <c r="O116" i="24"/>
  <c r="Y115" i="24"/>
  <c r="K115" i="24" s="1"/>
  <c r="X115" i="24"/>
  <c r="P115" i="24"/>
  <c r="I115" i="24" s="1"/>
  <c r="J115" i="24"/>
  <c r="O487" i="24"/>
  <c r="Y486" i="24"/>
  <c r="K486" i="24" s="1"/>
  <c r="X486" i="24"/>
  <c r="P486" i="24"/>
  <c r="I486" i="24" s="1"/>
  <c r="J486" i="24"/>
  <c r="O611" i="24"/>
  <c r="Y610" i="24"/>
  <c r="K610" i="24" s="1"/>
  <c r="X610" i="24"/>
  <c r="P610" i="24"/>
  <c r="I610" i="24" s="1"/>
  <c r="J610" i="24"/>
  <c r="O735" i="24"/>
  <c r="Y734" i="24"/>
  <c r="K734" i="24" s="1"/>
  <c r="X734" i="24"/>
  <c r="P734" i="24"/>
  <c r="I734" i="24" s="1"/>
  <c r="J734" i="24"/>
  <c r="O239" i="24"/>
  <c r="Y238" i="24"/>
  <c r="K238" i="24" s="1"/>
  <c r="X238" i="24"/>
  <c r="J238" i="24"/>
  <c r="P238" i="24"/>
  <c r="I238" i="24" s="1"/>
  <c r="O983" i="24"/>
  <c r="X982" i="24"/>
  <c r="Y982" i="24"/>
  <c r="P982" i="24"/>
  <c r="I982" i="24" s="1"/>
  <c r="J982" i="24"/>
  <c r="K982" i="24"/>
  <c r="O983" i="11"/>
  <c r="Y982" i="11"/>
  <c r="K982" i="11" s="1"/>
  <c r="X982" i="11"/>
  <c r="P982" i="11"/>
  <c r="I982" i="11" s="1"/>
  <c r="J982" i="11"/>
  <c r="O859" i="11"/>
  <c r="Y858" i="11"/>
  <c r="K858" i="11" s="1"/>
  <c r="X858" i="11"/>
  <c r="P858" i="11"/>
  <c r="I858" i="11" s="1"/>
  <c r="J858" i="11"/>
  <c r="O735" i="11"/>
  <c r="Y734" i="11"/>
  <c r="K734" i="11" s="1"/>
  <c r="X734" i="11"/>
  <c r="P734" i="11"/>
  <c r="I734" i="11" s="1"/>
  <c r="J734" i="11"/>
  <c r="O612" i="11"/>
  <c r="Y611" i="11"/>
  <c r="K611" i="11" s="1"/>
  <c r="X611" i="11"/>
  <c r="O488" i="11"/>
  <c r="Y487" i="11"/>
  <c r="K487" i="11" s="1"/>
  <c r="X487" i="11"/>
  <c r="O118" i="11"/>
  <c r="P118" i="11" s="1"/>
  <c r="Y117" i="11"/>
  <c r="X117" i="11"/>
  <c r="O982" i="29"/>
  <c r="J113" i="11"/>
  <c r="I113" i="11"/>
  <c r="K113" i="11"/>
  <c r="O982" i="30"/>
  <c r="Y981" i="30"/>
  <c r="K981" i="30" s="1"/>
  <c r="X981" i="30"/>
  <c r="P981" i="30"/>
  <c r="I981" i="30" s="1"/>
  <c r="O858" i="30"/>
  <c r="Y857" i="30"/>
  <c r="K857" i="30" s="1"/>
  <c r="X857" i="30"/>
  <c r="P857" i="30"/>
  <c r="I857" i="30" s="1"/>
  <c r="Y733" i="30"/>
  <c r="K733" i="30" s="1"/>
  <c r="O734" i="30"/>
  <c r="X733" i="30"/>
  <c r="P733" i="30"/>
  <c r="I733" i="30" s="1"/>
  <c r="Y609" i="30"/>
  <c r="K609" i="30" s="1"/>
  <c r="O610" i="30"/>
  <c r="X609" i="30"/>
  <c r="P609" i="30"/>
  <c r="I609" i="30" s="1"/>
  <c r="Y485" i="30"/>
  <c r="K485" i="30" s="1"/>
  <c r="P485" i="30"/>
  <c r="I485" i="30" s="1"/>
  <c r="O486" i="30"/>
  <c r="X485" i="30"/>
  <c r="Y361" i="30"/>
  <c r="K361" i="30" s="1"/>
  <c r="O362" i="30"/>
  <c r="P361" i="30"/>
  <c r="I361" i="30" s="1"/>
  <c r="X361" i="30"/>
  <c r="O238" i="30"/>
  <c r="P237" i="30"/>
  <c r="I237" i="30" s="1"/>
  <c r="Y237" i="30"/>
  <c r="K237" i="30" s="1"/>
  <c r="X237" i="30"/>
  <c r="O858" i="29"/>
  <c r="O734" i="29"/>
  <c r="O610" i="29"/>
  <c r="O486" i="29"/>
  <c r="O362" i="29"/>
  <c r="Y610" i="31"/>
  <c r="K610" i="31" s="1"/>
  <c r="X610" i="31"/>
  <c r="O611" i="31"/>
  <c r="P610" i="31"/>
  <c r="I610" i="31" s="1"/>
  <c r="O117" i="34" l="1"/>
  <c r="J116" i="34"/>
  <c r="Y116" i="34"/>
  <c r="K116" i="34" s="1"/>
  <c r="X116" i="34"/>
  <c r="P116" i="34"/>
  <c r="I116" i="34" s="1"/>
  <c r="J611" i="31"/>
  <c r="J486" i="30"/>
  <c r="J734" i="30"/>
  <c r="J112" i="30"/>
  <c r="X112" i="30"/>
  <c r="P112" i="30"/>
  <c r="I112" i="30" s="1"/>
  <c r="O113" i="30"/>
  <c r="Y112" i="30"/>
  <c r="K112" i="30" s="1"/>
  <c r="J982" i="30"/>
  <c r="J238" i="30"/>
  <c r="J362" i="30"/>
  <c r="J610" i="30"/>
  <c r="J858" i="30"/>
  <c r="Y610" i="29"/>
  <c r="K610" i="29" s="1"/>
  <c r="X610" i="29"/>
  <c r="P610" i="29"/>
  <c r="I610" i="29" s="1"/>
  <c r="J610" i="29"/>
  <c r="Y486" i="29"/>
  <c r="K486" i="29" s="1"/>
  <c r="X486" i="29"/>
  <c r="P486" i="29"/>
  <c r="I486" i="29" s="1"/>
  <c r="J486" i="29"/>
  <c r="O116" i="29"/>
  <c r="Y115" i="29"/>
  <c r="X115" i="29"/>
  <c r="P115" i="29"/>
  <c r="I115" i="29" s="1"/>
  <c r="K115" i="29"/>
  <c r="J115" i="29"/>
  <c r="Y858" i="29"/>
  <c r="K858" i="29" s="1"/>
  <c r="X858" i="29"/>
  <c r="P858" i="29"/>
  <c r="I858" i="29" s="1"/>
  <c r="J858" i="29"/>
  <c r="O241" i="29"/>
  <c r="Y240" i="29"/>
  <c r="K240" i="29" s="1"/>
  <c r="X240" i="29"/>
  <c r="P240" i="29"/>
  <c r="I240" i="29" s="1"/>
  <c r="J240" i="29"/>
  <c r="Y362" i="29"/>
  <c r="X362" i="29"/>
  <c r="P362" i="29"/>
  <c r="I362" i="29" s="1"/>
  <c r="K362" i="29"/>
  <c r="J362" i="29"/>
  <c r="X982" i="29"/>
  <c r="Y982" i="29"/>
  <c r="P982" i="29"/>
  <c r="I982" i="29" s="1"/>
  <c r="K982" i="29"/>
  <c r="J982" i="29"/>
  <c r="Y734" i="29"/>
  <c r="K734" i="29" s="1"/>
  <c r="X734" i="29"/>
  <c r="P734" i="29"/>
  <c r="I734" i="29" s="1"/>
  <c r="J734" i="29"/>
  <c r="O736" i="24"/>
  <c r="X735" i="24"/>
  <c r="Y735" i="24"/>
  <c r="K735" i="24" s="1"/>
  <c r="P735" i="24"/>
  <c r="I735" i="24" s="1"/>
  <c r="J735" i="24"/>
  <c r="O364" i="24"/>
  <c r="Y363" i="24"/>
  <c r="X363" i="24"/>
  <c r="P363" i="24"/>
  <c r="I363" i="24" s="1"/>
  <c r="K363" i="24"/>
  <c r="J363" i="24"/>
  <c r="O240" i="24"/>
  <c r="Y239" i="24"/>
  <c r="K239" i="24" s="1"/>
  <c r="X239" i="24"/>
  <c r="J239" i="24"/>
  <c r="P239" i="24"/>
  <c r="I239" i="24" s="1"/>
  <c r="O117" i="24"/>
  <c r="Y116" i="24"/>
  <c r="X116" i="24"/>
  <c r="P116" i="24"/>
  <c r="I116" i="24" s="1"/>
  <c r="K116" i="24"/>
  <c r="J116" i="24"/>
  <c r="O984" i="24"/>
  <c r="Y983" i="24"/>
  <c r="K983" i="24" s="1"/>
  <c r="X983" i="24"/>
  <c r="P983" i="24"/>
  <c r="I983" i="24" s="1"/>
  <c r="J983" i="24"/>
  <c r="O488" i="24"/>
  <c r="Y487" i="24"/>
  <c r="K487" i="24" s="1"/>
  <c r="X487" i="24"/>
  <c r="P487" i="24"/>
  <c r="I487" i="24" s="1"/>
  <c r="J487" i="24"/>
  <c r="O612" i="24"/>
  <c r="X611" i="24"/>
  <c r="Y611" i="24"/>
  <c r="K611" i="24" s="1"/>
  <c r="P611" i="24"/>
  <c r="I611" i="24" s="1"/>
  <c r="J611" i="24"/>
  <c r="O860" i="24"/>
  <c r="X859" i="24"/>
  <c r="Y859" i="24"/>
  <c r="K859" i="24"/>
  <c r="J859" i="24"/>
  <c r="P859" i="24"/>
  <c r="I859" i="24" s="1"/>
  <c r="O984" i="11"/>
  <c r="Y983" i="11"/>
  <c r="K983" i="11" s="1"/>
  <c r="X983" i="11"/>
  <c r="P983" i="11"/>
  <c r="I983" i="11" s="1"/>
  <c r="J983" i="11"/>
  <c r="O860" i="11"/>
  <c r="Y859" i="11"/>
  <c r="K859" i="11" s="1"/>
  <c r="X859" i="11"/>
  <c r="P859" i="11"/>
  <c r="I859" i="11" s="1"/>
  <c r="J859" i="11"/>
  <c r="O736" i="11"/>
  <c r="Y735" i="11"/>
  <c r="K735" i="11" s="1"/>
  <c r="X735" i="11"/>
  <c r="P735" i="11"/>
  <c r="I735" i="11" s="1"/>
  <c r="J735" i="11"/>
  <c r="O613" i="11"/>
  <c r="Y612" i="11"/>
  <c r="K612" i="11" s="1"/>
  <c r="X612" i="11"/>
  <c r="O489" i="11"/>
  <c r="Y488" i="11"/>
  <c r="K488" i="11" s="1"/>
  <c r="X488" i="11"/>
  <c r="O119" i="11"/>
  <c r="P119" i="11" s="1"/>
  <c r="Y118" i="11"/>
  <c r="X118" i="11"/>
  <c r="O983" i="29"/>
  <c r="J114" i="11"/>
  <c r="I114" i="11"/>
  <c r="K114" i="11"/>
  <c r="Y982" i="30"/>
  <c r="K982" i="30" s="1"/>
  <c r="O983" i="30"/>
  <c r="X982" i="30"/>
  <c r="P982" i="30"/>
  <c r="I982" i="30" s="1"/>
  <c r="O859" i="30"/>
  <c r="X858" i="30"/>
  <c r="P858" i="30"/>
  <c r="I858" i="30" s="1"/>
  <c r="Y858" i="30"/>
  <c r="K858" i="30" s="1"/>
  <c r="Y734" i="30"/>
  <c r="K734" i="30" s="1"/>
  <c r="P734" i="30"/>
  <c r="I734" i="30" s="1"/>
  <c r="O735" i="30"/>
  <c r="X734" i="30"/>
  <c r="O611" i="30"/>
  <c r="X610" i="30"/>
  <c r="Y610" i="30"/>
  <c r="K610" i="30" s="1"/>
  <c r="P610" i="30"/>
  <c r="I610" i="30" s="1"/>
  <c r="Y486" i="30"/>
  <c r="K486" i="30" s="1"/>
  <c r="O487" i="30"/>
  <c r="P486" i="30"/>
  <c r="I486" i="30" s="1"/>
  <c r="X486" i="30"/>
  <c r="Y362" i="30"/>
  <c r="K362" i="30" s="1"/>
  <c r="X362" i="30"/>
  <c r="P362" i="30"/>
  <c r="I362" i="30" s="1"/>
  <c r="O363" i="30"/>
  <c r="X238" i="30"/>
  <c r="Y238" i="30"/>
  <c r="K238" i="30" s="1"/>
  <c r="P238" i="30"/>
  <c r="I238" i="30" s="1"/>
  <c r="O239" i="30"/>
  <c r="O859" i="29"/>
  <c r="O735" i="29"/>
  <c r="O611" i="29"/>
  <c r="O487" i="29"/>
  <c r="O363" i="29"/>
  <c r="Y611" i="31"/>
  <c r="K611" i="31" s="1"/>
  <c r="P611" i="31"/>
  <c r="I611" i="31" s="1"/>
  <c r="X611" i="31"/>
  <c r="O612" i="31"/>
  <c r="O118" i="34" l="1"/>
  <c r="K117" i="34"/>
  <c r="J117" i="34"/>
  <c r="P117" i="34"/>
  <c r="I117" i="34" s="1"/>
  <c r="Y117" i="34"/>
  <c r="X117" i="34"/>
  <c r="J612" i="31"/>
  <c r="J487" i="30"/>
  <c r="J363" i="30"/>
  <c r="J611" i="30"/>
  <c r="J859" i="30"/>
  <c r="J239" i="30"/>
  <c r="J735" i="30"/>
  <c r="J983" i="30"/>
  <c r="J113" i="30"/>
  <c r="O114" i="30"/>
  <c r="X113" i="30"/>
  <c r="Y113" i="30"/>
  <c r="K113" i="30" s="1"/>
  <c r="P113" i="30"/>
  <c r="I113" i="30" s="1"/>
  <c r="O242" i="29"/>
  <c r="Y241" i="29"/>
  <c r="K241" i="29" s="1"/>
  <c r="X241" i="29"/>
  <c r="P241" i="29"/>
  <c r="I241" i="29" s="1"/>
  <c r="J241" i="29"/>
  <c r="Y363" i="29"/>
  <c r="K363" i="29" s="1"/>
  <c r="X363" i="29"/>
  <c r="P363" i="29"/>
  <c r="I363" i="29" s="1"/>
  <c r="J363" i="29"/>
  <c r="Y983" i="29"/>
  <c r="X983" i="29"/>
  <c r="P983" i="29"/>
  <c r="I983" i="29" s="1"/>
  <c r="K983" i="29"/>
  <c r="J983" i="29"/>
  <c r="Y487" i="29"/>
  <c r="X487" i="29"/>
  <c r="P487" i="29"/>
  <c r="I487" i="29" s="1"/>
  <c r="K487" i="29"/>
  <c r="J487" i="29"/>
  <c r="Y611" i="29"/>
  <c r="K611" i="29" s="1"/>
  <c r="X611" i="29"/>
  <c r="P611" i="29"/>
  <c r="I611" i="29" s="1"/>
  <c r="J611" i="29"/>
  <c r="Y735" i="29"/>
  <c r="X735" i="29"/>
  <c r="P735" i="29"/>
  <c r="I735" i="29" s="1"/>
  <c r="K735" i="29"/>
  <c r="J735" i="29"/>
  <c r="O117" i="29"/>
  <c r="Y116" i="29"/>
  <c r="K116" i="29" s="1"/>
  <c r="X116" i="29"/>
  <c r="P116" i="29"/>
  <c r="I116" i="29" s="1"/>
  <c r="J116" i="29"/>
  <c r="Y859" i="29"/>
  <c r="K859" i="29" s="1"/>
  <c r="X859" i="29"/>
  <c r="P859" i="29"/>
  <c r="I859" i="29" s="1"/>
  <c r="J859" i="29"/>
  <c r="O365" i="24"/>
  <c r="Y364" i="24"/>
  <c r="K364" i="24" s="1"/>
  <c r="X364" i="24"/>
  <c r="P364" i="24"/>
  <c r="I364" i="24" s="1"/>
  <c r="J364" i="24"/>
  <c r="O489" i="24"/>
  <c r="Y488" i="24"/>
  <c r="X488" i="24"/>
  <c r="P488" i="24"/>
  <c r="I488" i="24" s="1"/>
  <c r="K488" i="24"/>
  <c r="J488" i="24"/>
  <c r="O613" i="24"/>
  <c r="Y612" i="24"/>
  <c r="K612" i="24" s="1"/>
  <c r="X612" i="24"/>
  <c r="P612" i="24"/>
  <c r="I612" i="24" s="1"/>
  <c r="J612" i="24"/>
  <c r="O241" i="24"/>
  <c r="Y240" i="24"/>
  <c r="K240" i="24" s="1"/>
  <c r="X240" i="24"/>
  <c r="J240" i="24"/>
  <c r="P240" i="24"/>
  <c r="I240" i="24" s="1"/>
  <c r="O118" i="24"/>
  <c r="X117" i="24"/>
  <c r="Y117" i="24"/>
  <c r="P117" i="24"/>
  <c r="I117" i="24" s="1"/>
  <c r="K117" i="24"/>
  <c r="J117" i="24"/>
  <c r="O861" i="24"/>
  <c r="Y860" i="24"/>
  <c r="K860" i="24" s="1"/>
  <c r="X860" i="24"/>
  <c r="J860" i="24"/>
  <c r="P860" i="24"/>
  <c r="I860" i="24" s="1"/>
  <c r="O985" i="24"/>
  <c r="Y984" i="24"/>
  <c r="K984" i="24" s="1"/>
  <c r="X984" i="24"/>
  <c r="P984" i="24"/>
  <c r="I984" i="24" s="1"/>
  <c r="J984" i="24"/>
  <c r="O737" i="24"/>
  <c r="Y736" i="24"/>
  <c r="K736" i="24" s="1"/>
  <c r="X736" i="24"/>
  <c r="P736" i="24"/>
  <c r="I736" i="24" s="1"/>
  <c r="J736" i="24"/>
  <c r="O985" i="11"/>
  <c r="Y984" i="11"/>
  <c r="K984" i="11" s="1"/>
  <c r="X984" i="11"/>
  <c r="P984" i="11"/>
  <c r="I984" i="11" s="1"/>
  <c r="J984" i="11"/>
  <c r="O861" i="11"/>
  <c r="Y860" i="11"/>
  <c r="K860" i="11" s="1"/>
  <c r="X860" i="11"/>
  <c r="P860" i="11"/>
  <c r="I860" i="11" s="1"/>
  <c r="J860" i="11"/>
  <c r="O737" i="11"/>
  <c r="Y736" i="11"/>
  <c r="K736" i="11" s="1"/>
  <c r="X736" i="11"/>
  <c r="P736" i="11"/>
  <c r="I736" i="11" s="1"/>
  <c r="J736" i="11"/>
  <c r="O614" i="11"/>
  <c r="X613" i="11"/>
  <c r="Y613" i="11"/>
  <c r="O490" i="11"/>
  <c r="X489" i="11"/>
  <c r="Y489" i="11"/>
  <c r="O120" i="11"/>
  <c r="P120" i="11" s="1"/>
  <c r="Y119" i="11"/>
  <c r="X119" i="11"/>
  <c r="O984" i="29"/>
  <c r="J115" i="11"/>
  <c r="I115" i="11"/>
  <c r="K115" i="11"/>
  <c r="Y983" i="30"/>
  <c r="K983" i="30" s="1"/>
  <c r="O984" i="30"/>
  <c r="P983" i="30"/>
  <c r="I983" i="30" s="1"/>
  <c r="X983" i="30"/>
  <c r="Y859" i="30"/>
  <c r="K859" i="30" s="1"/>
  <c r="O860" i="30"/>
  <c r="X859" i="30"/>
  <c r="P859" i="30"/>
  <c r="I859" i="30" s="1"/>
  <c r="Y735" i="30"/>
  <c r="K735" i="30" s="1"/>
  <c r="O736" i="30"/>
  <c r="P735" i="30"/>
  <c r="I735" i="30" s="1"/>
  <c r="X735" i="30"/>
  <c r="Y611" i="30"/>
  <c r="K611" i="30" s="1"/>
  <c r="X611" i="30"/>
  <c r="O612" i="30"/>
  <c r="P611" i="30"/>
  <c r="I611" i="30" s="1"/>
  <c r="Y487" i="30"/>
  <c r="K487" i="30" s="1"/>
  <c r="X487" i="30"/>
  <c r="O488" i="30"/>
  <c r="P487" i="30"/>
  <c r="I487" i="30" s="1"/>
  <c r="X363" i="30"/>
  <c r="O364" i="30"/>
  <c r="Y363" i="30"/>
  <c r="K363" i="30" s="1"/>
  <c r="P363" i="30"/>
  <c r="I363" i="30" s="1"/>
  <c r="Y239" i="30"/>
  <c r="K239" i="30" s="1"/>
  <c r="P239" i="30"/>
  <c r="I239" i="30" s="1"/>
  <c r="X239" i="30"/>
  <c r="O240" i="30"/>
  <c r="O860" i="29"/>
  <c r="O736" i="29"/>
  <c r="O612" i="29"/>
  <c r="O488" i="29"/>
  <c r="O364" i="29"/>
  <c r="O613" i="31"/>
  <c r="X612" i="31"/>
  <c r="Y612" i="31"/>
  <c r="K612" i="31" s="1"/>
  <c r="P612" i="31"/>
  <c r="I612" i="31" s="1"/>
  <c r="O119" i="34" l="1"/>
  <c r="K118" i="34"/>
  <c r="J118" i="34"/>
  <c r="Y118" i="34"/>
  <c r="X118" i="34"/>
  <c r="P118" i="34"/>
  <c r="I118" i="34" s="1"/>
  <c r="K613" i="31"/>
  <c r="J613" i="31"/>
  <c r="J612" i="30"/>
  <c r="J364" i="30"/>
  <c r="J860" i="30"/>
  <c r="J240" i="30"/>
  <c r="J488" i="30"/>
  <c r="J736" i="30"/>
  <c r="J984" i="30"/>
  <c r="J114" i="30"/>
  <c r="Y114" i="30"/>
  <c r="K114" i="30" s="1"/>
  <c r="P114" i="30"/>
  <c r="I114" i="30" s="1"/>
  <c r="X114" i="30"/>
  <c r="O115" i="30"/>
  <c r="X736" i="29"/>
  <c r="Y736" i="29"/>
  <c r="K736" i="29" s="1"/>
  <c r="P736" i="29"/>
  <c r="I736" i="29" s="1"/>
  <c r="J736" i="29"/>
  <c r="X860" i="29"/>
  <c r="Y860" i="29"/>
  <c r="K860" i="29" s="1"/>
  <c r="P860" i="29"/>
  <c r="I860" i="29" s="1"/>
  <c r="J860" i="29"/>
  <c r="O118" i="29"/>
  <c r="Y117" i="29"/>
  <c r="X117" i="29"/>
  <c r="P117" i="29"/>
  <c r="I117" i="29" s="1"/>
  <c r="J117" i="29"/>
  <c r="K117" i="29"/>
  <c r="Y364" i="29"/>
  <c r="X364" i="29"/>
  <c r="P364" i="29"/>
  <c r="I364" i="29" s="1"/>
  <c r="K364" i="29"/>
  <c r="J364" i="29"/>
  <c r="Y984" i="29"/>
  <c r="K984" i="29" s="1"/>
  <c r="X984" i="29"/>
  <c r="P984" i="29"/>
  <c r="I984" i="29" s="1"/>
  <c r="J984" i="29"/>
  <c r="Y488" i="29"/>
  <c r="X488" i="29"/>
  <c r="P488" i="29"/>
  <c r="I488" i="29" s="1"/>
  <c r="K488" i="29"/>
  <c r="J488" i="29"/>
  <c r="X612" i="29"/>
  <c r="Y612" i="29"/>
  <c r="K612" i="29" s="1"/>
  <c r="P612" i="29"/>
  <c r="I612" i="29" s="1"/>
  <c r="J612" i="29"/>
  <c r="O243" i="29"/>
  <c r="Y242" i="29"/>
  <c r="K242" i="29" s="1"/>
  <c r="X242" i="29"/>
  <c r="P242" i="29"/>
  <c r="I242" i="29" s="1"/>
  <c r="J242" i="29"/>
  <c r="O490" i="24"/>
  <c r="X489" i="24"/>
  <c r="Y489" i="24"/>
  <c r="P489" i="24"/>
  <c r="I489" i="24" s="1"/>
  <c r="K489" i="24"/>
  <c r="J489" i="24"/>
  <c r="O862" i="24"/>
  <c r="Y861" i="24"/>
  <c r="X861" i="24"/>
  <c r="K861" i="24"/>
  <c r="J861" i="24"/>
  <c r="P861" i="24"/>
  <c r="I861" i="24" s="1"/>
  <c r="O986" i="24"/>
  <c r="Y985" i="24"/>
  <c r="X985" i="24"/>
  <c r="P985" i="24"/>
  <c r="I985" i="24" s="1"/>
  <c r="K985" i="24"/>
  <c r="J985" i="24"/>
  <c r="O614" i="24"/>
  <c r="Y613" i="24"/>
  <c r="X613" i="24"/>
  <c r="P613" i="24"/>
  <c r="I613" i="24" s="1"/>
  <c r="K613" i="24"/>
  <c r="J613" i="24"/>
  <c r="O242" i="24"/>
  <c r="X241" i="24"/>
  <c r="Y241" i="24"/>
  <c r="K241" i="24" s="1"/>
  <c r="J241" i="24"/>
  <c r="P241" i="24"/>
  <c r="I241" i="24" s="1"/>
  <c r="O738" i="24"/>
  <c r="Y737" i="24"/>
  <c r="X737" i="24"/>
  <c r="P737" i="24"/>
  <c r="I737" i="24" s="1"/>
  <c r="K737" i="24"/>
  <c r="J737" i="24"/>
  <c r="O119" i="24"/>
  <c r="Y118" i="24"/>
  <c r="X118" i="24"/>
  <c r="P118" i="24"/>
  <c r="I118" i="24" s="1"/>
  <c r="K118" i="24"/>
  <c r="J118" i="24"/>
  <c r="O366" i="24"/>
  <c r="X365" i="24"/>
  <c r="Y365" i="24"/>
  <c r="K365" i="24" s="1"/>
  <c r="P365" i="24"/>
  <c r="I365" i="24" s="1"/>
  <c r="J365" i="24"/>
  <c r="O986" i="11"/>
  <c r="Y985" i="11"/>
  <c r="X985" i="11"/>
  <c r="P985" i="11"/>
  <c r="I985" i="11" s="1"/>
  <c r="K985" i="11"/>
  <c r="J985" i="11"/>
  <c r="O862" i="11"/>
  <c r="Y861" i="11"/>
  <c r="X861" i="11"/>
  <c r="P861" i="11"/>
  <c r="I861" i="11" s="1"/>
  <c r="K861" i="11"/>
  <c r="J861" i="11"/>
  <c r="O738" i="11"/>
  <c r="Y737" i="11"/>
  <c r="X737" i="11"/>
  <c r="P737" i="11"/>
  <c r="I737" i="11" s="1"/>
  <c r="K737" i="11"/>
  <c r="J737" i="11"/>
  <c r="O615" i="11"/>
  <c r="Y614" i="11"/>
  <c r="X614" i="11"/>
  <c r="O491" i="11"/>
  <c r="Y490" i="11"/>
  <c r="X490" i="11"/>
  <c r="O121" i="11"/>
  <c r="P121" i="11" s="1"/>
  <c r="Y120" i="11"/>
  <c r="X120" i="11"/>
  <c r="O985" i="29"/>
  <c r="J116" i="11"/>
  <c r="I116" i="11"/>
  <c r="K116" i="11"/>
  <c r="O985" i="30"/>
  <c r="X984" i="30"/>
  <c r="P984" i="30"/>
  <c r="I984" i="30" s="1"/>
  <c r="Y984" i="30"/>
  <c r="K984" i="30" s="1"/>
  <c r="O861" i="30"/>
  <c r="X860" i="30"/>
  <c r="P860" i="30"/>
  <c r="I860" i="30" s="1"/>
  <c r="Y860" i="30"/>
  <c r="K860" i="30" s="1"/>
  <c r="X736" i="30"/>
  <c r="Y736" i="30"/>
  <c r="K736" i="30" s="1"/>
  <c r="P736" i="30"/>
  <c r="I736" i="30" s="1"/>
  <c r="O737" i="30"/>
  <c r="X612" i="30"/>
  <c r="Y612" i="30"/>
  <c r="K612" i="30" s="1"/>
  <c r="P612" i="30"/>
  <c r="I612" i="30" s="1"/>
  <c r="O613" i="30"/>
  <c r="X488" i="30"/>
  <c r="Y488" i="30"/>
  <c r="K488" i="30" s="1"/>
  <c r="O489" i="30"/>
  <c r="P488" i="30"/>
  <c r="I488" i="30" s="1"/>
  <c r="X364" i="30"/>
  <c r="O365" i="30"/>
  <c r="Y364" i="30"/>
  <c r="K364" i="30" s="1"/>
  <c r="P364" i="30"/>
  <c r="I364" i="30" s="1"/>
  <c r="O241" i="30"/>
  <c r="X240" i="30"/>
  <c r="P240" i="30"/>
  <c r="I240" i="30" s="1"/>
  <c r="Y240" i="30"/>
  <c r="K240" i="30" s="1"/>
  <c r="O861" i="29"/>
  <c r="O737" i="29"/>
  <c r="O613" i="29"/>
  <c r="O489" i="29"/>
  <c r="O365" i="29"/>
  <c r="Y613" i="31"/>
  <c r="O614" i="31"/>
  <c r="P613" i="31"/>
  <c r="I613" i="31" s="1"/>
  <c r="X613" i="31"/>
  <c r="O120" i="34" l="1"/>
  <c r="K119" i="34"/>
  <c r="J119" i="34"/>
  <c r="Y119" i="34"/>
  <c r="X119" i="34"/>
  <c r="P119" i="34"/>
  <c r="I119" i="34" s="1"/>
  <c r="K614" i="31"/>
  <c r="J614" i="31"/>
  <c r="K737" i="30"/>
  <c r="J737" i="30"/>
  <c r="J241" i="30"/>
  <c r="K985" i="30"/>
  <c r="J985" i="30"/>
  <c r="K613" i="30"/>
  <c r="J613" i="30"/>
  <c r="J365" i="30"/>
  <c r="J115" i="30"/>
  <c r="Y115" i="30"/>
  <c r="K115" i="30" s="1"/>
  <c r="X115" i="30"/>
  <c r="O116" i="30"/>
  <c r="P115" i="30"/>
  <c r="I115" i="30" s="1"/>
  <c r="K861" i="30"/>
  <c r="J861" i="30"/>
  <c r="K489" i="30"/>
  <c r="J489" i="30"/>
  <c r="Y365" i="29"/>
  <c r="K365" i="29" s="1"/>
  <c r="X365" i="29"/>
  <c r="P365" i="29"/>
  <c r="I365" i="29" s="1"/>
  <c r="J365" i="29"/>
  <c r="Y737" i="29"/>
  <c r="X737" i="29"/>
  <c r="P737" i="29"/>
  <c r="I737" i="29" s="1"/>
  <c r="K737" i="29"/>
  <c r="J737" i="29"/>
  <c r="Y861" i="29"/>
  <c r="X861" i="29"/>
  <c r="P861" i="29"/>
  <c r="I861" i="29" s="1"/>
  <c r="K861" i="29"/>
  <c r="J861" i="29"/>
  <c r="Y613" i="29"/>
  <c r="X613" i="29"/>
  <c r="P613" i="29"/>
  <c r="I613" i="29" s="1"/>
  <c r="K613" i="29"/>
  <c r="J613" i="29"/>
  <c r="O244" i="29"/>
  <c r="Y243" i="29"/>
  <c r="K243" i="29" s="1"/>
  <c r="X243" i="29"/>
  <c r="P243" i="29"/>
  <c r="I243" i="29" s="1"/>
  <c r="J243" i="29"/>
  <c r="Y985" i="29"/>
  <c r="X985" i="29"/>
  <c r="P985" i="29"/>
  <c r="I985" i="29" s="1"/>
  <c r="K985" i="29"/>
  <c r="J985" i="29"/>
  <c r="Y489" i="29"/>
  <c r="X489" i="29"/>
  <c r="P489" i="29"/>
  <c r="I489" i="29" s="1"/>
  <c r="K489" i="29"/>
  <c r="J489" i="29"/>
  <c r="O119" i="29"/>
  <c r="Y118" i="29"/>
  <c r="X118" i="29"/>
  <c r="P118" i="29"/>
  <c r="I118" i="29" s="1"/>
  <c r="K118" i="29"/>
  <c r="J118" i="29"/>
  <c r="O739" i="24"/>
  <c r="Y738" i="24"/>
  <c r="X738" i="24"/>
  <c r="P738" i="24"/>
  <c r="I738" i="24" s="1"/>
  <c r="K738" i="24"/>
  <c r="J738" i="24"/>
  <c r="O863" i="24"/>
  <c r="Y862" i="24"/>
  <c r="X862" i="24"/>
  <c r="K862" i="24"/>
  <c r="J862" i="24"/>
  <c r="P862" i="24"/>
  <c r="I862" i="24" s="1"/>
  <c r="O120" i="24"/>
  <c r="Y119" i="24"/>
  <c r="X119" i="24"/>
  <c r="P119" i="24"/>
  <c r="I119" i="24" s="1"/>
  <c r="K119" i="24"/>
  <c r="J119" i="24"/>
  <c r="O987" i="24"/>
  <c r="X986" i="24"/>
  <c r="Y986" i="24"/>
  <c r="P986" i="24"/>
  <c r="I986" i="24" s="1"/>
  <c r="K986" i="24"/>
  <c r="J986" i="24"/>
  <c r="O367" i="24"/>
  <c r="Y366" i="24"/>
  <c r="K366" i="24" s="1"/>
  <c r="X366" i="24"/>
  <c r="P366" i="24"/>
  <c r="I366" i="24" s="1"/>
  <c r="J366" i="24"/>
  <c r="O615" i="24"/>
  <c r="Y614" i="24"/>
  <c r="X614" i="24"/>
  <c r="P614" i="24"/>
  <c r="I614" i="24" s="1"/>
  <c r="K614" i="24"/>
  <c r="J614" i="24"/>
  <c r="O243" i="24"/>
  <c r="Y242" i="24"/>
  <c r="K242" i="24" s="1"/>
  <c r="X242" i="24"/>
  <c r="J242" i="24"/>
  <c r="P242" i="24"/>
  <c r="I242" i="24" s="1"/>
  <c r="O491" i="24"/>
  <c r="Y490" i="24"/>
  <c r="X490" i="24"/>
  <c r="P490" i="24"/>
  <c r="I490" i="24" s="1"/>
  <c r="K490" i="24"/>
  <c r="J490" i="24"/>
  <c r="O987" i="11"/>
  <c r="Y986" i="11"/>
  <c r="X986" i="11"/>
  <c r="P986" i="11"/>
  <c r="I986" i="11" s="1"/>
  <c r="J986" i="11"/>
  <c r="K986" i="11"/>
  <c r="O863" i="11"/>
  <c r="Y862" i="11"/>
  <c r="X862" i="11"/>
  <c r="P862" i="11"/>
  <c r="I862" i="11" s="1"/>
  <c r="K862" i="11"/>
  <c r="J862" i="11"/>
  <c r="O739" i="11"/>
  <c r="Y738" i="11"/>
  <c r="X738" i="11"/>
  <c r="P738" i="11"/>
  <c r="I738" i="11" s="1"/>
  <c r="K738" i="11"/>
  <c r="J738" i="11"/>
  <c r="O616" i="11"/>
  <c r="Y615" i="11"/>
  <c r="X615" i="11"/>
  <c r="O492" i="11"/>
  <c r="Y491" i="11"/>
  <c r="X491" i="11"/>
  <c r="O122" i="11"/>
  <c r="P122" i="11" s="1"/>
  <c r="Y121" i="11"/>
  <c r="X121" i="11"/>
  <c r="O986" i="29"/>
  <c r="J117" i="11"/>
  <c r="I117" i="11"/>
  <c r="K117" i="11"/>
  <c r="O986" i="30"/>
  <c r="X985" i="30"/>
  <c r="Y985" i="30"/>
  <c r="P985" i="30"/>
  <c r="I985" i="30" s="1"/>
  <c r="Y861" i="30"/>
  <c r="X861" i="30"/>
  <c r="O862" i="30"/>
  <c r="P861" i="30"/>
  <c r="I861" i="30" s="1"/>
  <c r="Y737" i="30"/>
  <c r="O738" i="30"/>
  <c r="X737" i="30"/>
  <c r="P737" i="30"/>
  <c r="I737" i="30" s="1"/>
  <c r="Y613" i="30"/>
  <c r="X613" i="30"/>
  <c r="O614" i="30"/>
  <c r="P613" i="30"/>
  <c r="I613" i="30" s="1"/>
  <c r="O490" i="30"/>
  <c r="P489" i="30"/>
  <c r="I489" i="30" s="1"/>
  <c r="X489" i="30"/>
  <c r="Y489" i="30"/>
  <c r="Y365" i="30"/>
  <c r="K365" i="30" s="1"/>
  <c r="O366" i="30"/>
  <c r="X365" i="30"/>
  <c r="P365" i="30"/>
  <c r="I365" i="30" s="1"/>
  <c r="Y241" i="30"/>
  <c r="K241" i="30" s="1"/>
  <c r="O242" i="30"/>
  <c r="X241" i="30"/>
  <c r="P241" i="30"/>
  <c r="I241" i="30" s="1"/>
  <c r="O862" i="29"/>
  <c r="O738" i="29"/>
  <c r="O614" i="29"/>
  <c r="O490" i="29"/>
  <c r="O366" i="29"/>
  <c r="Y614" i="31"/>
  <c r="X614" i="31"/>
  <c r="P614" i="31"/>
  <c r="I614" i="31" s="1"/>
  <c r="O615" i="31"/>
  <c r="O121" i="34" l="1"/>
  <c r="K120" i="34"/>
  <c r="J120" i="34"/>
  <c r="Y120" i="34"/>
  <c r="X120" i="34"/>
  <c r="P120" i="34"/>
  <c r="I120" i="34" s="1"/>
  <c r="K615" i="31"/>
  <c r="J615" i="31"/>
  <c r="K490" i="30"/>
  <c r="J490" i="30"/>
  <c r="K986" i="30"/>
  <c r="J986" i="30"/>
  <c r="K614" i="30"/>
  <c r="J614" i="30"/>
  <c r="K862" i="30"/>
  <c r="J862" i="30"/>
  <c r="J366" i="30"/>
  <c r="J116" i="30"/>
  <c r="X116" i="30"/>
  <c r="Y116" i="30"/>
  <c r="K116" i="30" s="1"/>
  <c r="P116" i="30"/>
  <c r="I116" i="30" s="1"/>
  <c r="O117" i="30"/>
  <c r="J242" i="30"/>
  <c r="K738" i="30"/>
  <c r="J738" i="30"/>
  <c r="Y862" i="29"/>
  <c r="X862" i="29"/>
  <c r="P862" i="29"/>
  <c r="I862" i="29" s="1"/>
  <c r="K862" i="29"/>
  <c r="J862" i="29"/>
  <c r="O120" i="29"/>
  <c r="Y119" i="29"/>
  <c r="X119" i="29"/>
  <c r="P119" i="29"/>
  <c r="I119" i="29" s="1"/>
  <c r="J119" i="29"/>
  <c r="K119" i="29"/>
  <c r="O245" i="29"/>
  <c r="Y244" i="29"/>
  <c r="K244" i="29" s="1"/>
  <c r="X244" i="29"/>
  <c r="P244" i="29"/>
  <c r="I244" i="29" s="1"/>
  <c r="J244" i="29"/>
  <c r="Y366" i="29"/>
  <c r="X366" i="29"/>
  <c r="P366" i="29"/>
  <c r="I366" i="29" s="1"/>
  <c r="K366" i="29"/>
  <c r="J366" i="29"/>
  <c r="X986" i="29"/>
  <c r="Y986" i="29"/>
  <c r="P986" i="29"/>
  <c r="I986" i="29" s="1"/>
  <c r="J986" i="29"/>
  <c r="K986" i="29"/>
  <c r="Y490" i="29"/>
  <c r="X490" i="29"/>
  <c r="P490" i="29"/>
  <c r="I490" i="29" s="1"/>
  <c r="K490" i="29"/>
  <c r="J490" i="29"/>
  <c r="Y614" i="29"/>
  <c r="X614" i="29"/>
  <c r="P614" i="29"/>
  <c r="I614" i="29" s="1"/>
  <c r="K614" i="29"/>
  <c r="J614" i="29"/>
  <c r="Y738" i="29"/>
  <c r="X738" i="29"/>
  <c r="P738" i="29"/>
  <c r="I738" i="29" s="1"/>
  <c r="K738" i="29"/>
  <c r="J738" i="29"/>
  <c r="O616" i="24"/>
  <c r="X615" i="24"/>
  <c r="Y615" i="24"/>
  <c r="P615" i="24"/>
  <c r="I615" i="24" s="1"/>
  <c r="K615" i="24"/>
  <c r="J615" i="24"/>
  <c r="O864" i="24"/>
  <c r="X863" i="24"/>
  <c r="Y863" i="24"/>
  <c r="J863" i="24"/>
  <c r="K863" i="24"/>
  <c r="P863" i="24"/>
  <c r="I863" i="24" s="1"/>
  <c r="O244" i="24"/>
  <c r="Y243" i="24"/>
  <c r="K243" i="24" s="1"/>
  <c r="X243" i="24"/>
  <c r="J243" i="24"/>
  <c r="P243" i="24"/>
  <c r="I243" i="24" s="1"/>
  <c r="O121" i="24"/>
  <c r="Y120" i="24"/>
  <c r="X120" i="24"/>
  <c r="P120" i="24"/>
  <c r="I120" i="24" s="1"/>
  <c r="K120" i="24"/>
  <c r="J120" i="24"/>
  <c r="O492" i="24"/>
  <c r="Y491" i="24"/>
  <c r="X491" i="24"/>
  <c r="P491" i="24"/>
  <c r="I491" i="24" s="1"/>
  <c r="K491" i="24"/>
  <c r="J491" i="24"/>
  <c r="O988" i="24"/>
  <c r="Y987" i="24"/>
  <c r="X987" i="24"/>
  <c r="P987" i="24"/>
  <c r="I987" i="24" s="1"/>
  <c r="K987" i="24"/>
  <c r="J987" i="24"/>
  <c r="O368" i="24"/>
  <c r="Y367" i="24"/>
  <c r="K367" i="24" s="1"/>
  <c r="X367" i="24"/>
  <c r="P367" i="24"/>
  <c r="I367" i="24" s="1"/>
  <c r="J367" i="24"/>
  <c r="O740" i="24"/>
  <c r="X739" i="24"/>
  <c r="Y739" i="24"/>
  <c r="P739" i="24"/>
  <c r="I739" i="24" s="1"/>
  <c r="K739" i="24"/>
  <c r="J739" i="24"/>
  <c r="O988" i="11"/>
  <c r="Y987" i="11"/>
  <c r="X987" i="11"/>
  <c r="P987" i="11"/>
  <c r="I987" i="11" s="1"/>
  <c r="K987" i="11"/>
  <c r="J987" i="11"/>
  <c r="O864" i="11"/>
  <c r="Y863" i="11"/>
  <c r="X863" i="11"/>
  <c r="P863" i="11"/>
  <c r="I863" i="11" s="1"/>
  <c r="K863" i="11"/>
  <c r="J863" i="11"/>
  <c r="O740" i="11"/>
  <c r="Y739" i="11"/>
  <c r="X739" i="11"/>
  <c r="P739" i="11"/>
  <c r="I739" i="11" s="1"/>
  <c r="K739" i="11"/>
  <c r="J739" i="11"/>
  <c r="O617" i="11"/>
  <c r="Y616" i="11"/>
  <c r="X616" i="11"/>
  <c r="O493" i="11"/>
  <c r="Y492" i="11"/>
  <c r="X492" i="11"/>
  <c r="O123" i="11"/>
  <c r="P123" i="11" s="1"/>
  <c r="Y122" i="11"/>
  <c r="X122" i="11"/>
  <c r="O987" i="29"/>
  <c r="J118" i="11"/>
  <c r="I118" i="11"/>
  <c r="K118" i="11"/>
  <c r="X986" i="30"/>
  <c r="P986" i="30"/>
  <c r="I986" i="30" s="1"/>
  <c r="Y986" i="30"/>
  <c r="O987" i="30"/>
  <c r="O863" i="30"/>
  <c r="X862" i="30"/>
  <c r="Y862" i="30"/>
  <c r="P862" i="30"/>
  <c r="I862" i="30" s="1"/>
  <c r="Y738" i="30"/>
  <c r="O739" i="30"/>
  <c r="X738" i="30"/>
  <c r="P738" i="30"/>
  <c r="I738" i="30" s="1"/>
  <c r="O615" i="30"/>
  <c r="P614" i="30"/>
  <c r="I614" i="30" s="1"/>
  <c r="Y614" i="30"/>
  <c r="X614" i="30"/>
  <c r="Y490" i="30"/>
  <c r="P490" i="30"/>
  <c r="I490" i="30" s="1"/>
  <c r="O491" i="30"/>
  <c r="X490" i="30"/>
  <c r="Y366" i="30"/>
  <c r="K366" i="30" s="1"/>
  <c r="P366" i="30"/>
  <c r="I366" i="30" s="1"/>
  <c r="O367" i="30"/>
  <c r="X366" i="30"/>
  <c r="O243" i="30"/>
  <c r="X242" i="30"/>
  <c r="P242" i="30"/>
  <c r="I242" i="30" s="1"/>
  <c r="Y242" i="30"/>
  <c r="K242" i="30" s="1"/>
  <c r="O863" i="29"/>
  <c r="O739" i="29"/>
  <c r="O615" i="29"/>
  <c r="O491" i="29"/>
  <c r="O367" i="29"/>
  <c r="Y615" i="31"/>
  <c r="X615" i="31"/>
  <c r="O616" i="31"/>
  <c r="P615" i="31"/>
  <c r="I615" i="31" s="1"/>
  <c r="O122" i="34" l="1"/>
  <c r="K121" i="34"/>
  <c r="J121" i="34"/>
  <c r="Y121" i="34"/>
  <c r="P121" i="34"/>
  <c r="I121" i="34" s="1"/>
  <c r="X121" i="34"/>
  <c r="J616" i="31"/>
  <c r="K616" i="31"/>
  <c r="P243" i="30"/>
  <c r="I243" i="30" s="1"/>
  <c r="J243" i="30"/>
  <c r="K117" i="30"/>
  <c r="J117" i="30"/>
  <c r="O118" i="30"/>
  <c r="X117" i="30"/>
  <c r="Y117" i="30"/>
  <c r="P117" i="30"/>
  <c r="I117" i="30" s="1"/>
  <c r="K615" i="30"/>
  <c r="J615" i="30"/>
  <c r="J863" i="30"/>
  <c r="K863" i="30"/>
  <c r="J987" i="30"/>
  <c r="K987" i="30"/>
  <c r="K491" i="30"/>
  <c r="J491" i="30"/>
  <c r="K739" i="30"/>
  <c r="J739" i="30"/>
  <c r="J367" i="30"/>
  <c r="Y863" i="29"/>
  <c r="X863" i="29"/>
  <c r="P863" i="29"/>
  <c r="I863" i="29" s="1"/>
  <c r="K863" i="29"/>
  <c r="J863" i="29"/>
  <c r="Y615" i="29"/>
  <c r="X615" i="29"/>
  <c r="P615" i="29"/>
  <c r="I615" i="29" s="1"/>
  <c r="K615" i="29"/>
  <c r="J615" i="29"/>
  <c r="O121" i="29"/>
  <c r="Y120" i="29"/>
  <c r="X120" i="29"/>
  <c r="P120" i="29"/>
  <c r="I120" i="29" s="1"/>
  <c r="K120" i="29"/>
  <c r="J120" i="29"/>
  <c r="Y739" i="29"/>
  <c r="X739" i="29"/>
  <c r="P739" i="29"/>
  <c r="I739" i="29" s="1"/>
  <c r="K739" i="29"/>
  <c r="J739" i="29"/>
  <c r="Y367" i="29"/>
  <c r="K367" i="29" s="1"/>
  <c r="X367" i="29"/>
  <c r="P367" i="29"/>
  <c r="I367" i="29" s="1"/>
  <c r="J367" i="29"/>
  <c r="Y987" i="29"/>
  <c r="X987" i="29"/>
  <c r="P987" i="29"/>
  <c r="I987" i="29" s="1"/>
  <c r="K987" i="29"/>
  <c r="J987" i="29"/>
  <c r="O246" i="29"/>
  <c r="Y245" i="29"/>
  <c r="K245" i="29" s="1"/>
  <c r="X245" i="29"/>
  <c r="P245" i="29"/>
  <c r="I245" i="29" s="1"/>
  <c r="J245" i="29"/>
  <c r="Y491" i="29"/>
  <c r="X491" i="29"/>
  <c r="P491" i="29"/>
  <c r="I491" i="29" s="1"/>
  <c r="K491" i="29"/>
  <c r="J491" i="29"/>
  <c r="O989" i="24"/>
  <c r="Y988" i="24"/>
  <c r="X988" i="24"/>
  <c r="P988" i="24"/>
  <c r="I988" i="24" s="1"/>
  <c r="K988" i="24"/>
  <c r="J988" i="24"/>
  <c r="O865" i="24"/>
  <c r="Y864" i="24"/>
  <c r="X864" i="24"/>
  <c r="K864" i="24"/>
  <c r="J864" i="24"/>
  <c r="P864" i="24"/>
  <c r="I864" i="24" s="1"/>
  <c r="O369" i="24"/>
  <c r="Y368" i="24"/>
  <c r="K368" i="24" s="1"/>
  <c r="X368" i="24"/>
  <c r="P368" i="24"/>
  <c r="I368" i="24" s="1"/>
  <c r="J368" i="24"/>
  <c r="O245" i="24"/>
  <c r="Y244" i="24"/>
  <c r="K244" i="24" s="1"/>
  <c r="X244" i="24"/>
  <c r="J244" i="24"/>
  <c r="P244" i="24"/>
  <c r="I244" i="24" s="1"/>
  <c r="O741" i="24"/>
  <c r="Y740" i="24"/>
  <c r="X740" i="24"/>
  <c r="P740" i="24"/>
  <c r="I740" i="24" s="1"/>
  <c r="K740" i="24"/>
  <c r="J740" i="24"/>
  <c r="O122" i="24"/>
  <c r="X121" i="24"/>
  <c r="Y121" i="24"/>
  <c r="P121" i="24"/>
  <c r="I121" i="24" s="1"/>
  <c r="K121" i="24"/>
  <c r="J121" i="24"/>
  <c r="O493" i="24"/>
  <c r="Y492" i="24"/>
  <c r="X492" i="24"/>
  <c r="P492" i="24"/>
  <c r="I492" i="24" s="1"/>
  <c r="K492" i="24"/>
  <c r="J492" i="24"/>
  <c r="O617" i="24"/>
  <c r="Y616" i="24"/>
  <c r="X616" i="24"/>
  <c r="P616" i="24"/>
  <c r="I616" i="24" s="1"/>
  <c r="K616" i="24"/>
  <c r="J616" i="24"/>
  <c r="O989" i="11"/>
  <c r="Y988" i="11"/>
  <c r="X988" i="11"/>
  <c r="P988" i="11"/>
  <c r="I988" i="11" s="1"/>
  <c r="K988" i="11"/>
  <c r="J988" i="11"/>
  <c r="O865" i="11"/>
  <c r="Y864" i="11"/>
  <c r="X864" i="11"/>
  <c r="P864" i="11"/>
  <c r="I864" i="11" s="1"/>
  <c r="K864" i="11"/>
  <c r="J864" i="11"/>
  <c r="O741" i="11"/>
  <c r="Y740" i="11"/>
  <c r="X740" i="11"/>
  <c r="P740" i="11"/>
  <c r="I740" i="11" s="1"/>
  <c r="J740" i="11"/>
  <c r="K740" i="11"/>
  <c r="O618" i="11"/>
  <c r="X617" i="11"/>
  <c r="Y617" i="11"/>
  <c r="O494" i="11"/>
  <c r="X493" i="11"/>
  <c r="Y493" i="11"/>
  <c r="O124" i="11"/>
  <c r="P124" i="11" s="1"/>
  <c r="Y123" i="11"/>
  <c r="X123" i="11"/>
  <c r="O988" i="29"/>
  <c r="J119" i="11"/>
  <c r="I119" i="11"/>
  <c r="K119" i="11"/>
  <c r="P987" i="30"/>
  <c r="I987" i="30" s="1"/>
  <c r="O988" i="30"/>
  <c r="X987" i="30"/>
  <c r="Y987" i="30"/>
  <c r="Y863" i="30"/>
  <c r="O864" i="30"/>
  <c r="X863" i="30"/>
  <c r="P863" i="30"/>
  <c r="I863" i="30" s="1"/>
  <c r="Y739" i="30"/>
  <c r="X739" i="30"/>
  <c r="O740" i="30"/>
  <c r="P739" i="30"/>
  <c r="I739" i="30" s="1"/>
  <c r="Y615" i="30"/>
  <c r="P615" i="30"/>
  <c r="I615" i="30" s="1"/>
  <c r="X615" i="30"/>
  <c r="O616" i="30"/>
  <c r="Y491" i="30"/>
  <c r="X491" i="30"/>
  <c r="O492" i="30"/>
  <c r="P491" i="30"/>
  <c r="I491" i="30" s="1"/>
  <c r="X367" i="30"/>
  <c r="O368" i="30"/>
  <c r="P367" i="30"/>
  <c r="I367" i="30" s="1"/>
  <c r="Y367" i="30"/>
  <c r="K367" i="30" s="1"/>
  <c r="Y243" i="30"/>
  <c r="K243" i="30" s="1"/>
  <c r="X243" i="30"/>
  <c r="O244" i="30"/>
  <c r="O864" i="29"/>
  <c r="O740" i="29"/>
  <c r="O616" i="29"/>
  <c r="O492" i="29"/>
  <c r="O368" i="29"/>
  <c r="O617" i="31"/>
  <c r="X616" i="31"/>
  <c r="Y616" i="31"/>
  <c r="P616" i="31"/>
  <c r="I616" i="31" s="1"/>
  <c r="O123" i="34" l="1"/>
  <c r="J122" i="34"/>
  <c r="K122" i="34"/>
  <c r="P122" i="34"/>
  <c r="I122" i="34" s="1"/>
  <c r="Y122" i="34"/>
  <c r="X122" i="34"/>
  <c r="K617" i="31"/>
  <c r="J617" i="31"/>
  <c r="J368" i="30"/>
  <c r="K864" i="30"/>
  <c r="J864" i="30"/>
  <c r="K118" i="30"/>
  <c r="J118" i="30"/>
  <c r="O119" i="30"/>
  <c r="P118" i="30"/>
  <c r="I118" i="30" s="1"/>
  <c r="Y118" i="30"/>
  <c r="X118" i="30"/>
  <c r="J244" i="30"/>
  <c r="J492" i="30"/>
  <c r="K492" i="30"/>
  <c r="J740" i="30"/>
  <c r="K740" i="30"/>
  <c r="K988" i="30"/>
  <c r="J988" i="30"/>
  <c r="K616" i="30"/>
  <c r="J616" i="30"/>
  <c r="X740" i="29"/>
  <c r="Y740" i="29"/>
  <c r="P740" i="29"/>
  <c r="I740" i="29" s="1"/>
  <c r="K740" i="29"/>
  <c r="J740" i="29"/>
  <c r="O247" i="29"/>
  <c r="Y246" i="29"/>
  <c r="K246" i="29" s="1"/>
  <c r="X246" i="29"/>
  <c r="P246" i="29"/>
  <c r="I246" i="29" s="1"/>
  <c r="J246" i="29"/>
  <c r="X864" i="29"/>
  <c r="Y864" i="29"/>
  <c r="P864" i="29"/>
  <c r="I864" i="29" s="1"/>
  <c r="K864" i="29"/>
  <c r="J864" i="29"/>
  <c r="X616" i="29"/>
  <c r="Y616" i="29"/>
  <c r="P616" i="29"/>
  <c r="I616" i="29" s="1"/>
  <c r="K616" i="29"/>
  <c r="J616" i="29"/>
  <c r="Y988" i="29"/>
  <c r="X988" i="29"/>
  <c r="P988" i="29"/>
  <c r="I988" i="29" s="1"/>
  <c r="K988" i="29"/>
  <c r="J988" i="29"/>
  <c r="Y368" i="29"/>
  <c r="K368" i="29" s="1"/>
  <c r="X368" i="29"/>
  <c r="P368" i="29"/>
  <c r="I368" i="29" s="1"/>
  <c r="J368" i="29"/>
  <c r="O122" i="29"/>
  <c r="Y121" i="29"/>
  <c r="X121" i="29"/>
  <c r="P121" i="29"/>
  <c r="I121" i="29" s="1"/>
  <c r="K121" i="29"/>
  <c r="J121" i="29"/>
  <c r="Y492" i="29"/>
  <c r="X492" i="29"/>
  <c r="P492" i="29"/>
  <c r="I492" i="29" s="1"/>
  <c r="K492" i="29"/>
  <c r="J492" i="29"/>
  <c r="O123" i="24"/>
  <c r="Y122" i="24"/>
  <c r="X122" i="24"/>
  <c r="P122" i="24"/>
  <c r="I122" i="24" s="1"/>
  <c r="J122" i="24"/>
  <c r="K122" i="24"/>
  <c r="O866" i="24"/>
  <c r="Y865" i="24"/>
  <c r="X865" i="24"/>
  <c r="K865" i="24"/>
  <c r="J865" i="24"/>
  <c r="P865" i="24"/>
  <c r="I865" i="24" s="1"/>
  <c r="O494" i="24"/>
  <c r="X493" i="24"/>
  <c r="Y493" i="24"/>
  <c r="P493" i="24"/>
  <c r="I493" i="24" s="1"/>
  <c r="J493" i="24"/>
  <c r="K493" i="24"/>
  <c r="O370" i="24"/>
  <c r="X369" i="24"/>
  <c r="Y369" i="24"/>
  <c r="K369" i="24" s="1"/>
  <c r="P369" i="24"/>
  <c r="I369" i="24" s="1"/>
  <c r="J369" i="24"/>
  <c r="O618" i="24"/>
  <c r="Y617" i="24"/>
  <c r="X617" i="24"/>
  <c r="P617" i="24"/>
  <c r="I617" i="24" s="1"/>
  <c r="K617" i="24"/>
  <c r="J617" i="24"/>
  <c r="O246" i="24"/>
  <c r="X245" i="24"/>
  <c r="Y245" i="24"/>
  <c r="P245" i="24"/>
  <c r="I245" i="24" s="1"/>
  <c r="J245" i="24"/>
  <c r="K245" i="24"/>
  <c r="O742" i="24"/>
  <c r="Y741" i="24"/>
  <c r="X741" i="24"/>
  <c r="P741" i="24"/>
  <c r="I741" i="24" s="1"/>
  <c r="J741" i="24"/>
  <c r="K741" i="24"/>
  <c r="O990" i="24"/>
  <c r="Y989" i="24"/>
  <c r="X989" i="24"/>
  <c r="P989" i="24"/>
  <c r="I989" i="24" s="1"/>
  <c r="K989" i="24"/>
  <c r="J989" i="24"/>
  <c r="O990" i="11"/>
  <c r="Y989" i="11"/>
  <c r="X989" i="11"/>
  <c r="P989" i="11"/>
  <c r="I989" i="11" s="1"/>
  <c r="K989" i="11"/>
  <c r="J989" i="11"/>
  <c r="O866" i="11"/>
  <c r="Y865" i="11"/>
  <c r="X865" i="11"/>
  <c r="P865" i="11"/>
  <c r="I865" i="11" s="1"/>
  <c r="J865" i="11"/>
  <c r="K865" i="11"/>
  <c r="O742" i="11"/>
  <c r="Y741" i="11"/>
  <c r="X741" i="11"/>
  <c r="P741" i="11"/>
  <c r="I741" i="11" s="1"/>
  <c r="K741" i="11"/>
  <c r="J741" i="11"/>
  <c r="O619" i="11"/>
  <c r="Y618" i="11"/>
  <c r="X618" i="11"/>
  <c r="O495" i="11"/>
  <c r="Y494" i="11"/>
  <c r="X494" i="11"/>
  <c r="Y124" i="11"/>
  <c r="X124" i="11"/>
  <c r="O989" i="29"/>
  <c r="J120" i="11"/>
  <c r="I120" i="11"/>
  <c r="K120" i="11"/>
  <c r="Y988" i="30"/>
  <c r="O989" i="30"/>
  <c r="X988" i="30"/>
  <c r="P988" i="30"/>
  <c r="I988" i="30" s="1"/>
  <c r="X864" i="30"/>
  <c r="Y864" i="30"/>
  <c r="O865" i="30"/>
  <c r="P864" i="30"/>
  <c r="I864" i="30" s="1"/>
  <c r="O741" i="30"/>
  <c r="P740" i="30"/>
  <c r="I740" i="30" s="1"/>
  <c r="X740" i="30"/>
  <c r="Y740" i="30"/>
  <c r="X616" i="30"/>
  <c r="O617" i="30"/>
  <c r="Y616" i="30"/>
  <c r="P616" i="30"/>
  <c r="I616" i="30" s="1"/>
  <c r="P492" i="30"/>
  <c r="I492" i="30" s="1"/>
  <c r="X492" i="30"/>
  <c r="O493" i="30"/>
  <c r="Y492" i="30"/>
  <c r="Y368" i="30"/>
  <c r="K368" i="30" s="1"/>
  <c r="X368" i="30"/>
  <c r="P368" i="30"/>
  <c r="I368" i="30" s="1"/>
  <c r="O369" i="30"/>
  <c r="X244" i="30"/>
  <c r="Y244" i="30"/>
  <c r="K244" i="30" s="1"/>
  <c r="P244" i="30"/>
  <c r="I244" i="30" s="1"/>
  <c r="O245" i="30"/>
  <c r="O865" i="29"/>
  <c r="O741" i="29"/>
  <c r="O617" i="29"/>
  <c r="O493" i="29"/>
  <c r="O369" i="29"/>
  <c r="X617" i="31"/>
  <c r="O618" i="31"/>
  <c r="P617" i="31"/>
  <c r="I617" i="31" s="1"/>
  <c r="Y617" i="31"/>
  <c r="O124" i="34" l="1"/>
  <c r="K123" i="34"/>
  <c r="J123" i="34"/>
  <c r="Y123" i="34"/>
  <c r="P123" i="34"/>
  <c r="I123" i="34" s="1"/>
  <c r="X123" i="34"/>
  <c r="K618" i="31"/>
  <c r="J618" i="31"/>
  <c r="K865" i="30"/>
  <c r="J865" i="30"/>
  <c r="K617" i="30"/>
  <c r="J617" i="30"/>
  <c r="K119" i="30"/>
  <c r="J119" i="30"/>
  <c r="O120" i="30"/>
  <c r="Y119" i="30"/>
  <c r="P119" i="30"/>
  <c r="I119" i="30" s="1"/>
  <c r="X119" i="30"/>
  <c r="K493" i="30"/>
  <c r="J493" i="30"/>
  <c r="J989" i="30"/>
  <c r="K989" i="30"/>
  <c r="J245" i="30"/>
  <c r="K741" i="30"/>
  <c r="J741" i="30"/>
  <c r="J369" i="30"/>
  <c r="Y617" i="29"/>
  <c r="X617" i="29"/>
  <c r="P617" i="29"/>
  <c r="I617" i="29" s="1"/>
  <c r="K617" i="29"/>
  <c r="J617" i="29"/>
  <c r="Y865" i="29"/>
  <c r="X865" i="29"/>
  <c r="P865" i="29"/>
  <c r="I865" i="29" s="1"/>
  <c r="J865" i="29"/>
  <c r="K865" i="29"/>
  <c r="O123" i="29"/>
  <c r="Y122" i="29"/>
  <c r="X122" i="29"/>
  <c r="P122" i="29"/>
  <c r="I122" i="29" s="1"/>
  <c r="K122" i="29"/>
  <c r="J122" i="29"/>
  <c r="O248" i="29"/>
  <c r="Y247" i="29"/>
  <c r="X247" i="29"/>
  <c r="P247" i="29"/>
  <c r="I247" i="29" s="1"/>
  <c r="K247" i="29"/>
  <c r="J247" i="29"/>
  <c r="Y493" i="29"/>
  <c r="X493" i="29"/>
  <c r="P493" i="29"/>
  <c r="I493" i="29" s="1"/>
  <c r="K493" i="29"/>
  <c r="J493" i="29"/>
  <c r="Y369" i="29"/>
  <c r="K369" i="29" s="1"/>
  <c r="X369" i="29"/>
  <c r="P369" i="29"/>
  <c r="I369" i="29" s="1"/>
  <c r="J369" i="29"/>
  <c r="Y989" i="29"/>
  <c r="X989" i="29"/>
  <c r="P989" i="29"/>
  <c r="I989" i="29" s="1"/>
  <c r="K989" i="29"/>
  <c r="J989" i="29"/>
  <c r="Y741" i="29"/>
  <c r="X741" i="29"/>
  <c r="P741" i="29"/>
  <c r="I741" i="29" s="1"/>
  <c r="K741" i="29"/>
  <c r="J741" i="29"/>
  <c r="O247" i="24"/>
  <c r="Y246" i="24"/>
  <c r="K246" i="24" s="1"/>
  <c r="X246" i="24"/>
  <c r="J246" i="24"/>
  <c r="P246" i="24"/>
  <c r="I246" i="24" s="1"/>
  <c r="O867" i="24"/>
  <c r="Y866" i="24"/>
  <c r="X866" i="24"/>
  <c r="K866" i="24"/>
  <c r="J866" i="24"/>
  <c r="P866" i="24"/>
  <c r="I866" i="24" s="1"/>
  <c r="O743" i="24"/>
  <c r="Y742" i="24"/>
  <c r="X742" i="24"/>
  <c r="P742" i="24"/>
  <c r="I742" i="24" s="1"/>
  <c r="K742" i="24"/>
  <c r="J742" i="24"/>
  <c r="O495" i="24"/>
  <c r="X494" i="24"/>
  <c r="Y494" i="24"/>
  <c r="P494" i="24"/>
  <c r="I494" i="24" s="1"/>
  <c r="K494" i="24"/>
  <c r="J494" i="24"/>
  <c r="O991" i="24"/>
  <c r="X990" i="24"/>
  <c r="Y990" i="24"/>
  <c r="P990" i="24"/>
  <c r="I990" i="24" s="1"/>
  <c r="J990" i="24"/>
  <c r="K990" i="24"/>
  <c r="O371" i="24"/>
  <c r="Y370" i="24"/>
  <c r="K370" i="24" s="1"/>
  <c r="X370" i="24"/>
  <c r="P370" i="24"/>
  <c r="I370" i="24" s="1"/>
  <c r="J370" i="24"/>
  <c r="O619" i="24"/>
  <c r="Y618" i="24"/>
  <c r="X618" i="24"/>
  <c r="P618" i="24"/>
  <c r="I618" i="24" s="1"/>
  <c r="K618" i="24"/>
  <c r="J618" i="24"/>
  <c r="O124" i="24"/>
  <c r="Y123" i="24"/>
  <c r="X123" i="24"/>
  <c r="P123" i="24"/>
  <c r="I123" i="24" s="1"/>
  <c r="J123" i="24"/>
  <c r="K123" i="24"/>
  <c r="O991" i="11"/>
  <c r="Y990" i="11"/>
  <c r="X990" i="11"/>
  <c r="P990" i="11"/>
  <c r="I990" i="11" s="1"/>
  <c r="K990" i="11"/>
  <c r="J990" i="11"/>
  <c r="O867" i="11"/>
  <c r="Y866" i="11"/>
  <c r="X866" i="11"/>
  <c r="P866" i="11"/>
  <c r="I866" i="11" s="1"/>
  <c r="J866" i="11"/>
  <c r="K866" i="11"/>
  <c r="O743" i="11"/>
  <c r="Y742" i="11"/>
  <c r="X742" i="11"/>
  <c r="P742" i="11"/>
  <c r="I742" i="11" s="1"/>
  <c r="K742" i="11"/>
  <c r="J742" i="11"/>
  <c r="O620" i="11"/>
  <c r="Y619" i="11"/>
  <c r="X619" i="11"/>
  <c r="O496" i="11"/>
  <c r="Y495" i="11"/>
  <c r="X495" i="11"/>
  <c r="O990" i="29"/>
  <c r="J121" i="11"/>
  <c r="I121" i="11"/>
  <c r="K121" i="11"/>
  <c r="Y989" i="30"/>
  <c r="O990" i="30"/>
  <c r="X989" i="30"/>
  <c r="P989" i="30"/>
  <c r="I989" i="30" s="1"/>
  <c r="X865" i="30"/>
  <c r="P865" i="30"/>
  <c r="I865" i="30" s="1"/>
  <c r="Y865" i="30"/>
  <c r="O866" i="30"/>
  <c r="P741" i="30"/>
  <c r="I741" i="30" s="1"/>
  <c r="Y741" i="30"/>
  <c r="O742" i="30"/>
  <c r="X741" i="30"/>
  <c r="X617" i="30"/>
  <c r="P617" i="30"/>
  <c r="I617" i="30" s="1"/>
  <c r="O618" i="30"/>
  <c r="Y617" i="30"/>
  <c r="X493" i="30"/>
  <c r="O494" i="30"/>
  <c r="P493" i="30"/>
  <c r="I493" i="30" s="1"/>
  <c r="Y493" i="30"/>
  <c r="O370" i="30"/>
  <c r="X369" i="30"/>
  <c r="P369" i="30"/>
  <c r="I369" i="30" s="1"/>
  <c r="Y369" i="30"/>
  <c r="K369" i="30" s="1"/>
  <c r="X245" i="30"/>
  <c r="Y245" i="30"/>
  <c r="K245" i="30" s="1"/>
  <c r="P245" i="30"/>
  <c r="I245" i="30" s="1"/>
  <c r="O246" i="30"/>
  <c r="O866" i="29"/>
  <c r="O742" i="29"/>
  <c r="O618" i="29"/>
  <c r="O494" i="29"/>
  <c r="O370" i="29"/>
  <c r="O619" i="31"/>
  <c r="X618" i="31"/>
  <c r="P618" i="31"/>
  <c r="I618" i="31" s="1"/>
  <c r="Y618" i="31"/>
  <c r="K124" i="34" l="1"/>
  <c r="J124" i="34"/>
  <c r="P124" i="34"/>
  <c r="I124" i="34" s="1"/>
  <c r="Y124" i="34"/>
  <c r="X124" i="34"/>
  <c r="J619" i="31"/>
  <c r="K619" i="31"/>
  <c r="K866" i="30"/>
  <c r="J866" i="30"/>
  <c r="K120" i="30"/>
  <c r="J120" i="30"/>
  <c r="Y120" i="30"/>
  <c r="O121" i="30"/>
  <c r="X120" i="30"/>
  <c r="P120" i="30"/>
  <c r="I120" i="30" s="1"/>
  <c r="K618" i="30"/>
  <c r="J618" i="30"/>
  <c r="J370" i="30"/>
  <c r="J246" i="30"/>
  <c r="K742" i="30"/>
  <c r="J742" i="30"/>
  <c r="K494" i="30"/>
  <c r="J494" i="30"/>
  <c r="K990" i="30"/>
  <c r="J990" i="30"/>
  <c r="X990" i="29"/>
  <c r="Y990" i="29"/>
  <c r="P990" i="29"/>
  <c r="I990" i="29" s="1"/>
  <c r="K990" i="29"/>
  <c r="J990" i="29"/>
  <c r="Y494" i="29"/>
  <c r="X494" i="29"/>
  <c r="P494" i="29"/>
  <c r="I494" i="29" s="1"/>
  <c r="J494" i="29"/>
  <c r="K494" i="29"/>
  <c r="Y866" i="29"/>
  <c r="X866" i="29"/>
  <c r="P866" i="29"/>
  <c r="I866" i="29" s="1"/>
  <c r="K866" i="29"/>
  <c r="J866" i="29"/>
  <c r="Y370" i="29"/>
  <c r="K370" i="29" s="1"/>
  <c r="X370" i="29"/>
  <c r="P370" i="29"/>
  <c r="I370" i="29" s="1"/>
  <c r="J370" i="29"/>
  <c r="Y618" i="29"/>
  <c r="X618" i="29"/>
  <c r="P618" i="29"/>
  <c r="I618" i="29" s="1"/>
  <c r="J618" i="29"/>
  <c r="K618" i="29"/>
  <c r="O124" i="29"/>
  <c r="Y123" i="29"/>
  <c r="X123" i="29"/>
  <c r="P123" i="29"/>
  <c r="I123" i="29" s="1"/>
  <c r="K123" i="29"/>
  <c r="J123" i="29"/>
  <c r="Y742" i="29"/>
  <c r="X742" i="29"/>
  <c r="P742" i="29"/>
  <c r="I742" i="29" s="1"/>
  <c r="J742" i="29"/>
  <c r="K742" i="29"/>
  <c r="Y248" i="29"/>
  <c r="K248" i="29" s="1"/>
  <c r="X248" i="29"/>
  <c r="P248" i="29"/>
  <c r="I248" i="29" s="1"/>
  <c r="J248" i="29"/>
  <c r="O372" i="24"/>
  <c r="Y371" i="24"/>
  <c r="K371" i="24" s="1"/>
  <c r="X371" i="24"/>
  <c r="P371" i="24"/>
  <c r="I371" i="24" s="1"/>
  <c r="J371" i="24"/>
  <c r="O868" i="24"/>
  <c r="X867" i="24"/>
  <c r="Y867" i="24"/>
  <c r="K867" i="24"/>
  <c r="J867" i="24"/>
  <c r="P867" i="24"/>
  <c r="I867" i="24" s="1"/>
  <c r="O744" i="24"/>
  <c r="X743" i="24"/>
  <c r="Y743" i="24"/>
  <c r="P743" i="24"/>
  <c r="I743" i="24" s="1"/>
  <c r="K743" i="24"/>
  <c r="J743" i="24"/>
  <c r="O620" i="24"/>
  <c r="X619" i="24"/>
  <c r="Y619" i="24"/>
  <c r="P619" i="24"/>
  <c r="I619" i="24" s="1"/>
  <c r="J619" i="24"/>
  <c r="K619" i="24"/>
  <c r="Y124" i="24"/>
  <c r="X124" i="24"/>
  <c r="P124" i="24"/>
  <c r="I124" i="24" s="1"/>
  <c r="K124" i="24"/>
  <c r="J124" i="24"/>
  <c r="O496" i="24"/>
  <c r="X495" i="24"/>
  <c r="Y495" i="24"/>
  <c r="P495" i="24"/>
  <c r="I495" i="24" s="1"/>
  <c r="K495" i="24"/>
  <c r="J495" i="24"/>
  <c r="O992" i="24"/>
  <c r="Y991" i="24"/>
  <c r="X991" i="24"/>
  <c r="P991" i="24"/>
  <c r="I991" i="24" s="1"/>
  <c r="K991" i="24"/>
  <c r="J991" i="24"/>
  <c r="O248" i="24"/>
  <c r="Y247" i="24"/>
  <c r="K247" i="24" s="1"/>
  <c r="X247" i="24"/>
  <c r="J247" i="24"/>
  <c r="P247" i="24"/>
  <c r="I247" i="24" s="1"/>
  <c r="O992" i="11"/>
  <c r="Y991" i="11"/>
  <c r="X991" i="11"/>
  <c r="P991" i="11"/>
  <c r="I991" i="11" s="1"/>
  <c r="K991" i="11"/>
  <c r="J991" i="11"/>
  <c r="O868" i="11"/>
  <c r="Y867" i="11"/>
  <c r="X867" i="11"/>
  <c r="P867" i="11"/>
  <c r="I867" i="11" s="1"/>
  <c r="K867" i="11"/>
  <c r="J867" i="11"/>
  <c r="O744" i="11"/>
  <c r="Y743" i="11"/>
  <c r="X743" i="11"/>
  <c r="P743" i="11"/>
  <c r="I743" i="11" s="1"/>
  <c r="K743" i="11"/>
  <c r="J743" i="11"/>
  <c r="Y620" i="11"/>
  <c r="X620" i="11"/>
  <c r="Y496" i="11"/>
  <c r="X496" i="11"/>
  <c r="O991" i="29"/>
  <c r="J122" i="11"/>
  <c r="I122" i="11"/>
  <c r="K122" i="11"/>
  <c r="X990" i="30"/>
  <c r="Y990" i="30"/>
  <c r="O991" i="30"/>
  <c r="P990" i="30"/>
  <c r="I990" i="30" s="1"/>
  <c r="X866" i="30"/>
  <c r="P866" i="30"/>
  <c r="I866" i="30" s="1"/>
  <c r="Y866" i="30"/>
  <c r="O867" i="30"/>
  <c r="O743" i="30"/>
  <c r="P742" i="30"/>
  <c r="I742" i="30" s="1"/>
  <c r="X742" i="30"/>
  <c r="Y742" i="30"/>
  <c r="X618" i="30"/>
  <c r="O619" i="30"/>
  <c r="Y618" i="30"/>
  <c r="P618" i="30"/>
  <c r="I618" i="30" s="1"/>
  <c r="Y494" i="30"/>
  <c r="P494" i="30"/>
  <c r="I494" i="30" s="1"/>
  <c r="X494" i="30"/>
  <c r="O495" i="30"/>
  <c r="P370" i="30"/>
  <c r="I370" i="30" s="1"/>
  <c r="O371" i="30"/>
  <c r="X370" i="30"/>
  <c r="Y370" i="30"/>
  <c r="K370" i="30" s="1"/>
  <c r="X246" i="30"/>
  <c r="Y246" i="30"/>
  <c r="K246" i="30" s="1"/>
  <c r="P246" i="30"/>
  <c r="I246" i="30" s="1"/>
  <c r="O247" i="30"/>
  <c r="O867" i="29"/>
  <c r="O743" i="29"/>
  <c r="O619" i="29"/>
  <c r="O495" i="29"/>
  <c r="O371" i="29"/>
  <c r="Y619" i="31"/>
  <c r="X619" i="31"/>
  <c r="O620" i="31"/>
  <c r="P619" i="31"/>
  <c r="I619" i="31" s="1"/>
  <c r="K620" i="31" l="1"/>
  <c r="J620" i="31"/>
  <c r="J371" i="30"/>
  <c r="J619" i="30"/>
  <c r="K619" i="30"/>
  <c r="J247" i="30"/>
  <c r="K495" i="30"/>
  <c r="J495" i="30"/>
  <c r="K121" i="30"/>
  <c r="J121" i="30"/>
  <c r="X121" i="30"/>
  <c r="P121" i="30"/>
  <c r="I121" i="30" s="1"/>
  <c r="Y121" i="30"/>
  <c r="O122" i="30"/>
  <c r="K991" i="30"/>
  <c r="J991" i="30"/>
  <c r="K743" i="30"/>
  <c r="J743" i="30"/>
  <c r="K867" i="30"/>
  <c r="J867" i="30"/>
  <c r="Y371" i="29"/>
  <c r="K371" i="29" s="1"/>
  <c r="X371" i="29"/>
  <c r="P371" i="29"/>
  <c r="I371" i="29" s="1"/>
  <c r="J371" i="29"/>
  <c r="Y495" i="29"/>
  <c r="X495" i="29"/>
  <c r="P495" i="29"/>
  <c r="I495" i="29" s="1"/>
  <c r="K495" i="29"/>
  <c r="J495" i="29"/>
  <c r="Y991" i="29"/>
  <c r="X991" i="29"/>
  <c r="K991" i="29"/>
  <c r="P991" i="29"/>
  <c r="I991" i="29" s="1"/>
  <c r="J991" i="29"/>
  <c r="Y619" i="29"/>
  <c r="X619" i="29"/>
  <c r="P619" i="29"/>
  <c r="I619" i="29" s="1"/>
  <c r="K619" i="29"/>
  <c r="J619" i="29"/>
  <c r="Y124" i="29"/>
  <c r="X124" i="29"/>
  <c r="P124" i="29"/>
  <c r="I124" i="29" s="1"/>
  <c r="K124" i="29"/>
  <c r="J124" i="29"/>
  <c r="Y743" i="29"/>
  <c r="X743" i="29"/>
  <c r="P743" i="29"/>
  <c r="I743" i="29" s="1"/>
  <c r="K743" i="29"/>
  <c r="J743" i="29"/>
  <c r="Y867" i="29"/>
  <c r="X867" i="29"/>
  <c r="P867" i="29"/>
  <c r="I867" i="29" s="1"/>
  <c r="K867" i="29"/>
  <c r="J867" i="29"/>
  <c r="Y868" i="24"/>
  <c r="X868" i="24"/>
  <c r="J868" i="24"/>
  <c r="K868" i="24"/>
  <c r="P868" i="24"/>
  <c r="I868" i="24" s="1"/>
  <c r="Y496" i="24"/>
  <c r="X496" i="24"/>
  <c r="P496" i="24"/>
  <c r="I496" i="24" s="1"/>
  <c r="K496" i="24"/>
  <c r="J496" i="24"/>
  <c r="Y744" i="24"/>
  <c r="X744" i="24"/>
  <c r="P744" i="24"/>
  <c r="I744" i="24" s="1"/>
  <c r="K744" i="24"/>
  <c r="J744" i="24"/>
  <c r="Y992" i="24"/>
  <c r="X992" i="24"/>
  <c r="P992" i="24"/>
  <c r="I992" i="24" s="1"/>
  <c r="K992" i="24"/>
  <c r="J992" i="24"/>
  <c r="Y620" i="24"/>
  <c r="X620" i="24"/>
  <c r="P620" i="24"/>
  <c r="I620" i="24" s="1"/>
  <c r="K620" i="24"/>
  <c r="J620" i="24"/>
  <c r="Y248" i="24"/>
  <c r="K248" i="24" s="1"/>
  <c r="X248" i="24"/>
  <c r="J248" i="24"/>
  <c r="P248" i="24"/>
  <c r="I248" i="24" s="1"/>
  <c r="Y372" i="24"/>
  <c r="K372" i="24" s="1"/>
  <c r="X372" i="24"/>
  <c r="P372" i="24"/>
  <c r="I372" i="24" s="1"/>
  <c r="J372" i="24"/>
  <c r="Y992" i="11"/>
  <c r="X992" i="11"/>
  <c r="P992" i="11"/>
  <c r="I992" i="11" s="1"/>
  <c r="K992" i="11"/>
  <c r="J992" i="11"/>
  <c r="Y868" i="11"/>
  <c r="X868" i="11"/>
  <c r="P868" i="11"/>
  <c r="I868" i="11" s="1"/>
  <c r="J868" i="11"/>
  <c r="K868" i="11"/>
  <c r="Y744" i="11"/>
  <c r="X744" i="11"/>
  <c r="P744" i="11"/>
  <c r="I744" i="11" s="1"/>
  <c r="J744" i="11"/>
  <c r="K744" i="11"/>
  <c r="O992" i="29"/>
  <c r="J123" i="11"/>
  <c r="I123" i="11"/>
  <c r="K123" i="11"/>
  <c r="O992" i="30"/>
  <c r="X991" i="30"/>
  <c r="Y991" i="30"/>
  <c r="P991" i="30"/>
  <c r="I991" i="30" s="1"/>
  <c r="O868" i="30"/>
  <c r="P867" i="30"/>
  <c r="I867" i="30" s="1"/>
  <c r="Y867" i="30"/>
  <c r="X867" i="30"/>
  <c r="O744" i="30"/>
  <c r="P743" i="30"/>
  <c r="I743" i="30" s="1"/>
  <c r="Y743" i="30"/>
  <c r="X743" i="30"/>
  <c r="O620" i="30"/>
  <c r="P619" i="30"/>
  <c r="I619" i="30" s="1"/>
  <c r="Y619" i="30"/>
  <c r="X619" i="30"/>
  <c r="P495" i="30"/>
  <c r="I495" i="30" s="1"/>
  <c r="Y495" i="30"/>
  <c r="X495" i="30"/>
  <c r="O496" i="30"/>
  <c r="P371" i="30"/>
  <c r="I371" i="30" s="1"/>
  <c r="X371" i="30"/>
  <c r="O372" i="30"/>
  <c r="Y371" i="30"/>
  <c r="K371" i="30" s="1"/>
  <c r="O248" i="30"/>
  <c r="Y247" i="30"/>
  <c r="K247" i="30" s="1"/>
  <c r="X247" i="30"/>
  <c r="P247" i="30"/>
  <c r="I247" i="30" s="1"/>
  <c r="O868" i="29"/>
  <c r="O744" i="29"/>
  <c r="O620" i="29"/>
  <c r="O496" i="29"/>
  <c r="O372" i="29"/>
  <c r="Y620" i="31"/>
  <c r="X620" i="31"/>
  <c r="P620" i="31"/>
  <c r="I620" i="31" s="1"/>
  <c r="K620" i="30" l="1"/>
  <c r="J620" i="30"/>
  <c r="K868" i="30"/>
  <c r="J868" i="30"/>
  <c r="K496" i="30"/>
  <c r="J496" i="30"/>
  <c r="K122" i="30"/>
  <c r="J122" i="30"/>
  <c r="P122" i="30"/>
  <c r="I122" i="30" s="1"/>
  <c r="Y122" i="30"/>
  <c r="O123" i="30"/>
  <c r="X122" i="30"/>
  <c r="J248" i="30"/>
  <c r="K744" i="30"/>
  <c r="J744" i="30"/>
  <c r="K992" i="30"/>
  <c r="J992" i="30"/>
  <c r="J372" i="30"/>
  <c r="Y496" i="29"/>
  <c r="X496" i="29"/>
  <c r="P496" i="29"/>
  <c r="I496" i="29" s="1"/>
  <c r="K496" i="29"/>
  <c r="J496" i="29"/>
  <c r="X868" i="29"/>
  <c r="Y868" i="29"/>
  <c r="P868" i="29"/>
  <c r="I868" i="29" s="1"/>
  <c r="K868" i="29"/>
  <c r="J868" i="29"/>
  <c r="Y372" i="29"/>
  <c r="K372" i="29" s="1"/>
  <c r="X372" i="29"/>
  <c r="P372" i="29"/>
  <c r="I372" i="29" s="1"/>
  <c r="J372" i="29"/>
  <c r="Y992" i="29"/>
  <c r="X992" i="29"/>
  <c r="P992" i="29"/>
  <c r="I992" i="29" s="1"/>
  <c r="K992" i="29"/>
  <c r="J992" i="29"/>
  <c r="X620" i="29"/>
  <c r="Y620" i="29"/>
  <c r="P620" i="29"/>
  <c r="I620" i="29" s="1"/>
  <c r="K620" i="29"/>
  <c r="J620" i="29"/>
  <c r="X744" i="29"/>
  <c r="Y744" i="29"/>
  <c r="P744" i="29"/>
  <c r="I744" i="29" s="1"/>
  <c r="K744" i="29"/>
  <c r="J744" i="29"/>
  <c r="J124" i="11"/>
  <c r="I124" i="11"/>
  <c r="K124" i="11"/>
  <c r="P992" i="30"/>
  <c r="I992" i="30" s="1"/>
  <c r="X992" i="30"/>
  <c r="Y992" i="30"/>
  <c r="Y868" i="30"/>
  <c r="X868" i="30"/>
  <c r="P868" i="30"/>
  <c r="I868" i="30" s="1"/>
  <c r="X744" i="30"/>
  <c r="P744" i="30"/>
  <c r="I744" i="30" s="1"/>
  <c r="Y744" i="30"/>
  <c r="P620" i="30"/>
  <c r="I620" i="30" s="1"/>
  <c r="Y620" i="30"/>
  <c r="X620" i="30"/>
  <c r="X496" i="30"/>
  <c r="Y496" i="30"/>
  <c r="P496" i="30"/>
  <c r="I496" i="30" s="1"/>
  <c r="P372" i="30"/>
  <c r="I372" i="30" s="1"/>
  <c r="Y372" i="30"/>
  <c r="K372" i="30" s="1"/>
  <c r="X372" i="30"/>
  <c r="X248" i="30"/>
  <c r="P248" i="30"/>
  <c r="I248" i="30" s="1"/>
  <c r="Y248" i="30"/>
  <c r="K248" i="30" s="1"/>
  <c r="K123" i="30" l="1"/>
  <c r="J123" i="30"/>
  <c r="X123" i="30"/>
  <c r="Y123" i="30"/>
  <c r="P123" i="30"/>
  <c r="I123" i="30" s="1"/>
  <c r="O124" i="30"/>
  <c r="J124" i="30" l="1"/>
  <c r="K124" i="30"/>
  <c r="X124" i="30"/>
  <c r="Y124" i="30"/>
  <c r="P124" i="30"/>
  <c r="I124"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<sst xmlns="http://schemas.openxmlformats.org/spreadsheetml/2006/main" count="1363" uniqueCount="156">
  <si>
    <t>2000年女児身長偏差計算表</t>
    <phoneticPr fontId="1"/>
  </si>
  <si>
    <t>2000年男児身長偏差計算表</t>
    <phoneticPr fontId="1"/>
  </si>
  <si>
    <t>mean</t>
    <phoneticPr fontId="1"/>
  </si>
  <si>
    <t>SD</t>
    <phoneticPr fontId="1"/>
  </si>
  <si>
    <t>y=ax+b</t>
  </si>
  <si>
    <t>male</t>
  </si>
  <si>
    <t>y=2.06*10^-3X^2-0.1166X+6.5273</t>
    <phoneticPr fontId="1"/>
  </si>
  <si>
    <t>101-140</t>
    <phoneticPr fontId="1"/>
  </si>
  <si>
    <t>140-149</t>
    <phoneticPr fontId="1"/>
  </si>
  <si>
    <t>149-184</t>
    <phoneticPr fontId="1"/>
  </si>
  <si>
    <t>149-171</t>
    <phoneticPr fontId="1"/>
  </si>
  <si>
    <t>female</t>
  </si>
  <si>
    <t>y=2.49*10^-3-0.1858x+9.0360</t>
    <phoneticPr fontId="1"/>
  </si>
  <si>
    <t>伊藤式</t>
    <rPh sb="0" eb="2">
      <t>イトウ</t>
    </rPh>
    <rPh sb="2" eb="3">
      <t>シキ</t>
    </rPh>
    <phoneticPr fontId="1"/>
  </si>
  <si>
    <t>村田式</t>
    <rPh sb="0" eb="2">
      <t>ムラタ</t>
    </rPh>
    <rPh sb="2" eb="3">
      <t>シキ</t>
    </rPh>
    <phoneticPr fontId="1"/>
  </si>
  <si>
    <t>L</t>
    <phoneticPr fontId="1"/>
  </si>
  <si>
    <t>male</t>
    <phoneticPr fontId="1"/>
  </si>
  <si>
    <t>female</t>
    <phoneticPr fontId="1"/>
  </si>
  <si>
    <t>S</t>
    <phoneticPr fontId="1"/>
  </si>
  <si>
    <t>M</t>
    <phoneticPr fontId="1"/>
  </si>
  <si>
    <t>名前</t>
    <rPh sb="0" eb="2">
      <t>ナマエ</t>
    </rPh>
    <phoneticPr fontId="1"/>
  </si>
  <si>
    <t>年</t>
    <rPh sb="0" eb="1">
      <t>ネン</t>
    </rPh>
    <phoneticPr fontId="1"/>
  </si>
  <si>
    <t>月</t>
    <rPh sb="0" eb="1">
      <t>ツキ</t>
    </rPh>
    <phoneticPr fontId="1"/>
  </si>
  <si>
    <t>身長SDS</t>
    <rPh sb="0" eb="2">
      <t>シンチョウ</t>
    </rPh>
    <phoneticPr fontId="1"/>
  </si>
  <si>
    <t>幼児</t>
    <rPh sb="0" eb="2">
      <t>ヨウジ</t>
    </rPh>
    <phoneticPr fontId="1"/>
  </si>
  <si>
    <t>男性</t>
    <rPh sb="0" eb="2">
      <t>ダンセイ</t>
    </rPh>
    <phoneticPr fontId="1"/>
  </si>
  <si>
    <t>学童</t>
    <rPh sb="0" eb="2">
      <t>ガクドウ</t>
    </rPh>
    <phoneticPr fontId="1"/>
  </si>
  <si>
    <t>女性</t>
    <rPh sb="0" eb="2">
      <t>ジョセイ</t>
    </rPh>
    <phoneticPr fontId="1"/>
  </si>
  <si>
    <t>体重
(kg)</t>
    <rPh sb="0" eb="2">
      <t>タイジュウ</t>
    </rPh>
    <phoneticPr fontId="1"/>
  </si>
  <si>
    <t>身長
(cm)</t>
    <rPh sb="0" eb="2">
      <t>シンチョウ</t>
    </rPh>
    <phoneticPr fontId="1"/>
  </si>
  <si>
    <t>検査日
(YY/MM/DD)</t>
    <rPh sb="0" eb="2">
      <t>ケンサ</t>
    </rPh>
    <rPh sb="2" eb="3">
      <t>ヒ</t>
    </rPh>
    <phoneticPr fontId="1"/>
  </si>
  <si>
    <t>性別
(M,F)</t>
    <rPh sb="0" eb="2">
      <t>セイベツ</t>
    </rPh>
    <phoneticPr fontId="1"/>
  </si>
  <si>
    <t>0-78</t>
    <phoneticPr fontId="1"/>
  </si>
  <si>
    <t>78-150</t>
    <phoneticPr fontId="1"/>
  </si>
  <si>
    <t>150-210</t>
    <phoneticPr fontId="1"/>
  </si>
  <si>
    <t>0-69</t>
    <phoneticPr fontId="1"/>
  </si>
  <si>
    <t>69-150</t>
    <phoneticPr fontId="1"/>
  </si>
  <si>
    <t>0-90</t>
    <phoneticPr fontId="1"/>
  </si>
  <si>
    <t>90-210</t>
    <phoneticPr fontId="1"/>
  </si>
  <si>
    <t>0-2.5</t>
    <phoneticPr fontId="1"/>
  </si>
  <si>
    <t>2.5-9.5</t>
    <phoneticPr fontId="1"/>
  </si>
  <si>
    <t>9.5-26.75</t>
    <phoneticPr fontId="1"/>
  </si>
  <si>
    <t>26.75-90</t>
    <phoneticPr fontId="1"/>
  </si>
  <si>
    <t>90-150</t>
    <phoneticPr fontId="1"/>
  </si>
  <si>
    <t>年齢</t>
    <rPh sb="0" eb="2">
      <t>ネンレイ</t>
    </rPh>
    <phoneticPr fontId="1"/>
  </si>
  <si>
    <t>幼児期標準体重</t>
    <rPh sb="0" eb="3">
      <t>ヨウジキ</t>
    </rPh>
    <rPh sb="3" eb="5">
      <t>ヒョウジュン</t>
    </rPh>
    <rPh sb="5" eb="7">
      <t>タイジュウ</t>
    </rPh>
    <phoneticPr fontId="1"/>
  </si>
  <si>
    <t>学童期標準体重</t>
    <rPh sb="0" eb="2">
      <t>ガクドウ</t>
    </rPh>
    <rPh sb="2" eb="3">
      <t>キ</t>
    </rPh>
    <rPh sb="3" eb="5">
      <t>ヒョウジュン</t>
    </rPh>
    <rPh sb="5" eb="7">
      <t>タイジュウ</t>
    </rPh>
    <phoneticPr fontId="1"/>
  </si>
  <si>
    <t>十進法年齢</t>
    <rPh sb="0" eb="3">
      <t>ジュッシンホウ</t>
    </rPh>
    <rPh sb="3" eb="5">
      <t>ネンレイ</t>
    </rPh>
    <phoneticPr fontId="1"/>
  </si>
  <si>
    <t>小１</t>
    <rPh sb="0" eb="1">
      <t>ショウ</t>
    </rPh>
    <phoneticPr fontId="2"/>
  </si>
  <si>
    <t>小２</t>
    <rPh sb="0" eb="1">
      <t>ショウ</t>
    </rPh>
    <phoneticPr fontId="2"/>
  </si>
  <si>
    <t>小３</t>
    <rPh sb="0" eb="1">
      <t>ショウ</t>
    </rPh>
    <phoneticPr fontId="2"/>
  </si>
  <si>
    <t>小４</t>
    <rPh sb="0" eb="1">
      <t>ショウ</t>
    </rPh>
    <phoneticPr fontId="2"/>
  </si>
  <si>
    <t>小５</t>
    <rPh sb="0" eb="1">
      <t>ショウ</t>
    </rPh>
    <phoneticPr fontId="2"/>
  </si>
  <si>
    <t>小６</t>
    <rPh sb="0" eb="1">
      <t>ショウ</t>
    </rPh>
    <phoneticPr fontId="2"/>
  </si>
  <si>
    <t>生年月日</t>
    <rPh sb="0" eb="2">
      <t>セイネン</t>
    </rPh>
    <rPh sb="2" eb="4">
      <t>ガッピ</t>
    </rPh>
    <phoneticPr fontId="1"/>
  </si>
  <si>
    <t>－３０％以下　　　　　　　　高度やせ</t>
  </si>
  <si>
    <t>－３０％超　－２０％以下　　軽度やせ</t>
  </si>
  <si>
    <t>－２０％超　＋２０％未満　　普通</t>
  </si>
  <si>
    <t>＋２０％以上　＋３０％未満　軽度肥満</t>
  </si>
  <si>
    <t>＋３０％以上　＋５０％未満　中等度肥満</t>
  </si>
  <si>
    <t>＋５０％以上　　　　　　　　高度肥満</t>
  </si>
  <si>
    <t>区分判定</t>
    <rPh sb="0" eb="2">
      <t>クブン</t>
    </rPh>
    <rPh sb="2" eb="4">
      <t>ハンテイ</t>
    </rPh>
    <phoneticPr fontId="1"/>
  </si>
  <si>
    <t>sex</t>
    <phoneticPr fontId="1"/>
  </si>
  <si>
    <t>男</t>
    <rPh sb="0" eb="1">
      <t>オトコ</t>
    </rPh>
    <phoneticPr fontId="1"/>
  </si>
  <si>
    <t>女</t>
    <rPh sb="0" eb="1">
      <t>オンナ</t>
    </rPh>
    <phoneticPr fontId="1"/>
  </si>
  <si>
    <t>class1</t>
    <phoneticPr fontId="1"/>
  </si>
  <si>
    <t>class2</t>
    <phoneticPr fontId="1"/>
  </si>
  <si>
    <t>class3</t>
    <phoneticPr fontId="1"/>
  </si>
  <si>
    <t>高度肥満</t>
  </si>
  <si>
    <t>高度やせ</t>
    <phoneticPr fontId="1"/>
  </si>
  <si>
    <t>軽度やせ</t>
    <phoneticPr fontId="1"/>
  </si>
  <si>
    <t>普通</t>
    <phoneticPr fontId="1"/>
  </si>
  <si>
    <t>軽度肥満</t>
    <phoneticPr fontId="1"/>
  </si>
  <si>
    <t>中等度肥満</t>
    <phoneticPr fontId="1"/>
  </si>
  <si>
    <t>drop down list</t>
    <phoneticPr fontId="1"/>
  </si>
  <si>
    <t>性別</t>
    <rPh sb="0" eb="2">
      <t>セイベツ</t>
    </rPh>
    <phoneticPr fontId="1"/>
  </si>
  <si>
    <t>肥満度（村田式）</t>
    <rPh sb="0" eb="3">
      <t>ヒマンド</t>
    </rPh>
    <rPh sb="4" eb="6">
      <t>ムラタ</t>
    </rPh>
    <rPh sb="6" eb="7">
      <t>シキ</t>
    </rPh>
    <phoneticPr fontId="1"/>
  </si>
  <si>
    <t>肥満度（伊藤式）</t>
    <rPh sb="0" eb="3">
      <t>ヒマンド</t>
    </rPh>
    <rPh sb="4" eb="6">
      <t>イトウ</t>
    </rPh>
    <rPh sb="6" eb="7">
      <t>シキ</t>
    </rPh>
    <phoneticPr fontId="1"/>
  </si>
  <si>
    <t>BMI標準体重</t>
    <rPh sb="3" eb="7">
      <t>ヒョウジュンタイジュウ</t>
    </rPh>
    <phoneticPr fontId="1"/>
  </si>
  <si>
    <t>女</t>
  </si>
  <si>
    <t>制作者：伊藤善也</t>
    <rPh sb="0" eb="3">
      <t>セイサクシャ</t>
    </rPh>
    <rPh sb="4" eb="8">
      <t>イトウ</t>
    </rPh>
    <phoneticPr fontId="1"/>
  </si>
  <si>
    <t>〒０９０－００１１　北見市曙町６６４－１　</t>
    <rPh sb="10" eb="13">
      <t>キタミシ</t>
    </rPh>
    <rPh sb="13" eb="15">
      <t>アケボノマチ</t>
    </rPh>
    <phoneticPr fontId="1"/>
  </si>
  <si>
    <t>日本赤十字北海道看護大学臨床医学領域</t>
  </si>
  <si>
    <t>メールアドレス：yoshiya.ito@gmail.com</t>
    <phoneticPr fontId="1"/>
  </si>
  <si>
    <t>データ数</t>
    <rPh sb="3" eb="4">
      <t>スウ</t>
    </rPh>
    <phoneticPr fontId="1"/>
  </si>
  <si>
    <t>"=IF(+追跡シート1!B2=0,+追跡シート2!B2,"追跡シート1!B2")</t>
    <phoneticPr fontId="1"/>
  </si>
  <si>
    <t>シート名</t>
    <rPh sb="3" eb="4">
      <t>メイ</t>
    </rPh>
    <phoneticPr fontId="1"/>
  </si>
  <si>
    <t>リスト</t>
    <phoneticPr fontId="1"/>
  </si>
  <si>
    <t>7歳以下のデータ数</t>
    <rPh sb="1" eb="2">
      <t>サイ</t>
    </rPh>
    <rPh sb="2" eb="4">
      <t>イカ</t>
    </rPh>
    <rPh sb="8" eb="9">
      <t>スウ</t>
    </rPh>
    <phoneticPr fontId="1"/>
  </si>
  <si>
    <t>リスト番号</t>
    <rPh sb="3" eb="5">
      <t>バンゴウ</t>
    </rPh>
    <phoneticPr fontId="1"/>
  </si>
  <si>
    <t>入力シート1</t>
    <rPh sb="0" eb="2">
      <t>ニュウリョク</t>
    </rPh>
    <phoneticPr fontId="1"/>
  </si>
  <si>
    <t>入力シート2</t>
    <rPh sb="0" eb="2">
      <t>ニュウリョク</t>
    </rPh>
    <phoneticPr fontId="1"/>
  </si>
  <si>
    <t>入力シート3</t>
    <rPh sb="0" eb="2">
      <t>ニュウリョク</t>
    </rPh>
    <phoneticPr fontId="1"/>
  </si>
  <si>
    <t>入力シート4</t>
    <rPh sb="0" eb="2">
      <t>ニュウリョク</t>
    </rPh>
    <phoneticPr fontId="1"/>
  </si>
  <si>
    <t>入力シート5</t>
    <rPh sb="0" eb="2">
      <t>ニュウリョク</t>
    </rPh>
    <phoneticPr fontId="1"/>
  </si>
  <si>
    <t>入力シート1</t>
    <phoneticPr fontId="1"/>
  </si>
  <si>
    <t>入力シート2</t>
    <phoneticPr fontId="1"/>
  </si>
  <si>
    <t>入力シート3</t>
    <phoneticPr fontId="1"/>
  </si>
  <si>
    <t>入力シート4</t>
    <phoneticPr fontId="1"/>
  </si>
  <si>
    <t>入力シート5</t>
    <phoneticPr fontId="1"/>
  </si>
  <si>
    <t>ID</t>
    <phoneticPr fontId="2"/>
  </si>
  <si>
    <t>名前</t>
    <rPh sb="0" eb="2">
      <t>ナマエ</t>
    </rPh>
    <phoneticPr fontId="2"/>
  </si>
  <si>
    <t>名前</t>
    <rPh sb="0" eb="2">
      <t>ナマエ</t>
    </rPh>
    <phoneticPr fontId="1"/>
  </si>
  <si>
    <t>ID</t>
    <phoneticPr fontId="1"/>
  </si>
  <si>
    <t>各入力シートには10人分の身体計測データを、ひとりにつき30個入力できます。</t>
    <rPh sb="0" eb="1">
      <t>カク</t>
    </rPh>
    <rPh sb="1" eb="3">
      <t>ニュウリョク</t>
    </rPh>
    <rPh sb="10" eb="11">
      <t>ニン</t>
    </rPh>
    <rPh sb="11" eb="12">
      <t>ブン</t>
    </rPh>
    <rPh sb="13" eb="15">
      <t>シンタイ</t>
    </rPh>
    <rPh sb="15" eb="17">
      <t>ケイソク</t>
    </rPh>
    <rPh sb="30" eb="31">
      <t>コ</t>
    </rPh>
    <rPh sb="31" eb="33">
      <t>ニュウリョク</t>
    </rPh>
    <phoneticPr fontId="1"/>
  </si>
  <si>
    <t>入力シートのセルA5からA14にあるリスト番号をクリックするとE列からK列にある、リストのデータ部分にジャンプします。また各リストにあるD列の番号をクリックするとA5のリストに戻ります。</t>
    <rPh sb="0" eb="2">
      <t>ニュウリョク</t>
    </rPh>
    <rPh sb="21" eb="23">
      <t>バンゴウ</t>
    </rPh>
    <rPh sb="32" eb="33">
      <t>レツ</t>
    </rPh>
    <rPh sb="36" eb="37">
      <t>レツ</t>
    </rPh>
    <rPh sb="48" eb="50">
      <t>ブブン</t>
    </rPh>
    <rPh sb="61" eb="62">
      <t>カク</t>
    </rPh>
    <rPh sb="69" eb="70">
      <t>レツ</t>
    </rPh>
    <rPh sb="71" eb="73">
      <t>バンゴウ</t>
    </rPh>
    <rPh sb="88" eb="89">
      <t>モド</t>
    </rPh>
    <phoneticPr fontId="1"/>
  </si>
  <si>
    <t>制作</t>
    <rPh sb="0" eb="2">
      <t>セイサク</t>
    </rPh>
    <phoneticPr fontId="1"/>
  </si>
  <si>
    <t>制作責任者：伊藤善也</t>
    <rPh sb="0" eb="2">
      <t>セイサク</t>
    </rPh>
    <rPh sb="2" eb="5">
      <t>セキニンシャ</t>
    </rPh>
    <rPh sb="6" eb="10">
      <t>イトウ</t>
    </rPh>
    <phoneticPr fontId="1"/>
  </si>
  <si>
    <t>http://jspe.umin.jp/medical/taikaku.html</t>
    <phoneticPr fontId="1"/>
  </si>
  <si>
    <t>成長曲線描画ファイル</t>
    <rPh sb="0" eb="2">
      <t>セイチョウ</t>
    </rPh>
    <rPh sb="2" eb="4">
      <t>キョクセン</t>
    </rPh>
    <rPh sb="4" eb="6">
      <t>ビョウガ</t>
    </rPh>
    <phoneticPr fontId="1"/>
  </si>
  <si>
    <t>ver1   2018/5/1  ファイル名：plotgrowthchart_v1.xlsx</t>
    <rPh sb="21" eb="22">
      <t>メイ</t>
    </rPh>
    <phoneticPr fontId="1"/>
  </si>
  <si>
    <t>日本小児内分泌学会成長曲線管理委員会</t>
    <rPh sb="0" eb="2">
      <t>ニホン</t>
    </rPh>
    <rPh sb="2" eb="4">
      <t>ショウニ</t>
    </rPh>
    <rPh sb="4" eb="7">
      <t>ナイブンピツ</t>
    </rPh>
    <rPh sb="7" eb="9">
      <t>ガッカイ</t>
    </rPh>
    <rPh sb="9" eb="13">
      <t>セイチョウキョクセン</t>
    </rPh>
    <rPh sb="13" eb="15">
      <t>カンリ</t>
    </rPh>
    <rPh sb="15" eb="18">
      <t>イインカイ</t>
    </rPh>
    <phoneticPr fontId="1"/>
  </si>
  <si>
    <t>　このMicrosoft Excelファイルは日本小児内分泌学会が公開している標準的身長・体重曲線上に身体計測値をプロットするためのものです。元になった論文は「日本人の体格の評価に関する基本的な考え方」およびその資料です。それぞれは以下のホームページに掲載されていますので参照してください。</t>
    <rPh sb="23" eb="25">
      <t>ニホン</t>
    </rPh>
    <rPh sb="25" eb="27">
      <t>ショウニ</t>
    </rPh>
    <rPh sb="27" eb="30">
      <t>ナイブンピツ</t>
    </rPh>
    <rPh sb="30" eb="32">
      <t>ガッカイ</t>
    </rPh>
    <rPh sb="33" eb="35">
      <t>コウカイ</t>
    </rPh>
    <rPh sb="39" eb="42">
      <t>ヒョウジュンテキ</t>
    </rPh>
    <rPh sb="42" eb="44">
      <t>シンチョウ</t>
    </rPh>
    <rPh sb="45" eb="47">
      <t>タイジュウ</t>
    </rPh>
    <rPh sb="47" eb="49">
      <t>キョクセン</t>
    </rPh>
    <rPh sb="49" eb="50">
      <t>ウエ</t>
    </rPh>
    <rPh sb="51" eb="56">
      <t>シンタイケイソクチ</t>
    </rPh>
    <rPh sb="71" eb="72">
      <t>モト</t>
    </rPh>
    <rPh sb="76" eb="78">
      <t>ロンブン</t>
    </rPh>
    <rPh sb="80" eb="83">
      <t>ニホンジン</t>
    </rPh>
    <rPh sb="84" eb="86">
      <t>タイカク</t>
    </rPh>
    <rPh sb="87" eb="89">
      <t>ヒョウカ</t>
    </rPh>
    <rPh sb="90" eb="91">
      <t>カン</t>
    </rPh>
    <rPh sb="93" eb="96">
      <t>キホンテキ</t>
    </rPh>
    <rPh sb="97" eb="98">
      <t>カンガ</t>
    </rPh>
    <rPh sb="99" eb="100">
      <t>カタ</t>
    </rPh>
    <rPh sb="106" eb="108">
      <t>シリョウ</t>
    </rPh>
    <rPh sb="116" eb="118">
      <t>イカ</t>
    </rPh>
    <rPh sb="126" eb="128">
      <t>ケイサイ</t>
    </rPh>
    <rPh sb="136" eb="138">
      <t>サンショウ</t>
    </rPh>
    <phoneticPr fontId="1"/>
  </si>
  <si>
    <t>出典</t>
    <rPh sb="0" eb="2">
      <t>シュッテン</t>
    </rPh>
    <phoneticPr fontId="1"/>
  </si>
  <si>
    <t>使い方</t>
    <rPh sb="0" eb="1">
      <t>ツカ</t>
    </rPh>
    <rPh sb="2" eb="3">
      <t>カタ</t>
    </rPh>
    <phoneticPr fontId="1"/>
  </si>
  <si>
    <t>ID</t>
  </si>
  <si>
    <t>1歳未満は標準体重を定義できませんので、肥満度を表示しません。18歳以上,男性では身長181cm, 女性では身長170cm以上はBMI 22を標準体重として肥満度を計算しています。</t>
    <rPh sb="1" eb="2">
      <t>サイ</t>
    </rPh>
    <rPh sb="2" eb="4">
      <t>ミマン</t>
    </rPh>
    <rPh sb="5" eb="9">
      <t>ヒョウジュンタイジュウ</t>
    </rPh>
    <rPh sb="10" eb="12">
      <t>テイギ</t>
    </rPh>
    <rPh sb="20" eb="23">
      <t>ヒマンド</t>
    </rPh>
    <rPh sb="24" eb="26">
      <t>ヒョウジ</t>
    </rPh>
    <rPh sb="33" eb="34">
      <t>サイ</t>
    </rPh>
    <rPh sb="34" eb="36">
      <t>イジョウ</t>
    </rPh>
    <rPh sb="37" eb="39">
      <t>ダンセイ</t>
    </rPh>
    <rPh sb="41" eb="43">
      <t>シンチョウ</t>
    </rPh>
    <rPh sb="50" eb="52">
      <t>ジョセイ</t>
    </rPh>
    <rPh sb="54" eb="56">
      <t>シンチョウ</t>
    </rPh>
    <rPh sb="61" eb="63">
      <t>イジョウ</t>
    </rPh>
    <rPh sb="71" eb="75">
      <t>ヒョウジュンタイジュウ</t>
    </rPh>
    <rPh sb="78" eb="81">
      <t>ヒマンド</t>
    </rPh>
    <rPh sb="82" eb="84">
      <t>ケイサン</t>
    </rPh>
    <phoneticPr fontId="1"/>
  </si>
  <si>
    <t>注意</t>
    <rPh sb="0" eb="2">
      <t>チュウイ</t>
    </rPh>
    <phoneticPr fontId="1"/>
  </si>
  <si>
    <t>肥満度は村田式（性別年齢別身長別標準体重による計算）と伊藤式（性別身長別標準体重を並列しています。</t>
    <rPh sb="0" eb="3">
      <t>ヒマンド</t>
    </rPh>
    <rPh sb="4" eb="6">
      <t>ムラタ</t>
    </rPh>
    <rPh sb="6" eb="7">
      <t>シキ</t>
    </rPh>
    <rPh sb="8" eb="10">
      <t>セイベツ</t>
    </rPh>
    <rPh sb="10" eb="13">
      <t>ネンレイベツ</t>
    </rPh>
    <rPh sb="13" eb="16">
      <t>シンチョウベツ</t>
    </rPh>
    <rPh sb="16" eb="20">
      <t>ヒョウジュンタイジュウ</t>
    </rPh>
    <rPh sb="23" eb="25">
      <t>ケイサン</t>
    </rPh>
    <rPh sb="27" eb="29">
      <t>イトウ</t>
    </rPh>
    <rPh sb="29" eb="30">
      <t>シキ</t>
    </rPh>
    <rPh sb="31" eb="33">
      <t>セイベツ</t>
    </rPh>
    <rPh sb="33" eb="35">
      <t>シンチョウ</t>
    </rPh>
    <rPh sb="35" eb="36">
      <t>ベツ</t>
    </rPh>
    <rPh sb="36" eb="38">
      <t>ヒョウジュン</t>
    </rPh>
    <rPh sb="38" eb="40">
      <t>タイジュウ</t>
    </rPh>
    <rPh sb="41" eb="43">
      <t>ヘイレツ</t>
    </rPh>
    <phoneticPr fontId="1"/>
  </si>
  <si>
    <t>グラフを描くシートへ</t>
    <rPh sb="4" eb="5">
      <t>エガ</t>
    </rPh>
    <phoneticPr fontId="2"/>
  </si>
  <si>
    <t>各入力シートのA1をクリックすると「グラフを描く」シートのC4にジャンプします。</t>
    <rPh sb="0" eb="1">
      <t>カク</t>
    </rPh>
    <rPh sb="1" eb="3">
      <t>ニュウリョク</t>
    </rPh>
    <rPh sb="22" eb="23">
      <t>エガ</t>
    </rPh>
    <phoneticPr fontId="1"/>
  </si>
  <si>
    <t>「グラフを描く」シートの各入力シートのリスト番号をクリックすると対応する入力シートのデータ入力部分にジャンプします。</t>
    <rPh sb="5" eb="6">
      <t>エガ</t>
    </rPh>
    <rPh sb="12" eb="13">
      <t>カク</t>
    </rPh>
    <rPh sb="13" eb="15">
      <t>ニュウリョク</t>
    </rPh>
    <rPh sb="22" eb="24">
      <t>バンゴウ</t>
    </rPh>
    <rPh sb="32" eb="34">
      <t>タイオウ</t>
    </rPh>
    <rPh sb="36" eb="38">
      <t>ニュウリョク</t>
    </rPh>
    <rPh sb="45" eb="47">
      <t>ニュウリョク</t>
    </rPh>
    <rPh sb="47" eb="49">
      <t>ブブン</t>
    </rPh>
    <phoneticPr fontId="1"/>
  </si>
  <si>
    <t>大薗恵一、長谷川奉延、伊藤善也、神崎晋、木下英一、安蔵慎、磯島豪、井ノ口美香子、鈴木滋</t>
    <rPh sb="0" eb="2">
      <t>オオゾノ</t>
    </rPh>
    <rPh sb="2" eb="4">
      <t>ケイイチ</t>
    </rPh>
    <rPh sb="11" eb="15">
      <t>イトウ</t>
    </rPh>
    <rPh sb="29" eb="31">
      <t>イソジマ</t>
    </rPh>
    <rPh sb="31" eb="32">
      <t>ツヨシ</t>
    </rPh>
    <phoneticPr fontId="1"/>
  </si>
  <si>
    <t>身長SDS</t>
  </si>
  <si>
    <t>肥満度（村田式）</t>
  </si>
  <si>
    <t>肥満度（伊藤式）</t>
  </si>
  <si>
    <t>名前</t>
    <rPh sb="0" eb="2">
      <t>ナマエ</t>
    </rPh>
    <phoneticPr fontId="1"/>
  </si>
  <si>
    <t>シートの行や列を削除すると参照状態が変わって、正しくグラフを表示しなくなります。</t>
    <rPh sb="4" eb="5">
      <t>ギョウ</t>
    </rPh>
    <rPh sb="6" eb="7">
      <t>レツ</t>
    </rPh>
    <rPh sb="8" eb="10">
      <t>サクジョ</t>
    </rPh>
    <rPh sb="13" eb="15">
      <t>サンショウ</t>
    </rPh>
    <rPh sb="15" eb="17">
      <t>ジョウタイ</t>
    </rPh>
    <rPh sb="18" eb="19">
      <t>カ</t>
    </rPh>
    <rPh sb="23" eb="24">
      <t>タダ</t>
    </rPh>
    <rPh sb="30" eb="32">
      <t>ヒョウジ</t>
    </rPh>
    <phoneticPr fontId="1"/>
  </si>
  <si>
    <t>M</t>
    <phoneticPr fontId="2"/>
  </si>
  <si>
    <t>F</t>
    <phoneticPr fontId="2"/>
  </si>
  <si>
    <t>男</t>
    <rPh sb="0" eb="1">
      <t>オトコ</t>
    </rPh>
    <phoneticPr fontId="1"/>
  </si>
  <si>
    <t>女</t>
    <rPh sb="0" eb="1">
      <t>オンナ</t>
    </rPh>
    <phoneticPr fontId="1"/>
  </si>
  <si>
    <t>「グラフを描く」シートに成長曲線上にプロットした方のシート名とリスト番号を選択・入力してください。男女(男は「M」あるいは「男」、女は「F」あるいは「女」)それぞれの成長曲線シート（男児、男児（幼児）、女児、女児（幼児））を開くと成長曲線上に身体計測値がプロットされています。</t>
    <rPh sb="5" eb="6">
      <t>エガ</t>
    </rPh>
    <rPh sb="12" eb="16">
      <t>セイチョウキョクセン</t>
    </rPh>
    <rPh sb="16" eb="17">
      <t>ウエ</t>
    </rPh>
    <rPh sb="24" eb="25">
      <t>カタ</t>
    </rPh>
    <rPh sb="29" eb="30">
      <t>メイ</t>
    </rPh>
    <rPh sb="34" eb="36">
      <t>バンゴウ</t>
    </rPh>
    <rPh sb="37" eb="39">
      <t>センタク</t>
    </rPh>
    <rPh sb="40" eb="42">
      <t>ニュウリョク</t>
    </rPh>
    <rPh sb="49" eb="51">
      <t>ダンジョ</t>
    </rPh>
    <rPh sb="52" eb="53">
      <t>オトコ</t>
    </rPh>
    <rPh sb="62" eb="63">
      <t>オトコ</t>
    </rPh>
    <rPh sb="65" eb="66">
      <t>オンナ</t>
    </rPh>
    <rPh sb="75" eb="76">
      <t>オンナ</t>
    </rPh>
    <rPh sb="83" eb="87">
      <t>セイチョウキョクセン</t>
    </rPh>
    <rPh sb="91" eb="93">
      <t>ダンジ</t>
    </rPh>
    <rPh sb="94" eb="96">
      <t>ダンジ</t>
    </rPh>
    <rPh sb="97" eb="99">
      <t>ヨウジ</t>
    </rPh>
    <rPh sb="101" eb="103">
      <t>ジョジ</t>
    </rPh>
    <rPh sb="104" eb="106">
      <t>ジョジ</t>
    </rPh>
    <rPh sb="107" eb="109">
      <t>ヨウジ</t>
    </rPh>
    <rPh sb="112" eb="113">
      <t>ヒラ</t>
    </rPh>
    <rPh sb="115" eb="119">
      <t>セイチョウキョクセン</t>
    </rPh>
    <rPh sb="119" eb="120">
      <t>ジョウ</t>
    </rPh>
    <rPh sb="121" eb="123">
      <t>シンタイ</t>
    </rPh>
    <rPh sb="123" eb="126">
      <t>ケイソクチ</t>
    </rPh>
    <phoneticPr fontId="1"/>
  </si>
  <si>
    <t>入力シート6</t>
    <phoneticPr fontId="1"/>
  </si>
  <si>
    <t>入力シート6</t>
    <rPh sb="0" eb="2">
      <t>ニュウリョク</t>
    </rPh>
    <phoneticPr fontId="1"/>
  </si>
  <si>
    <t>v1.2</t>
    <phoneticPr fontId="1"/>
  </si>
  <si>
    <t>基本的にはセルを黄色で塗っているところのみしか入力できません。</t>
    <rPh sb="0" eb="3">
      <t>キホンテキ</t>
    </rPh>
    <rPh sb="8" eb="10">
      <t>キイロ</t>
    </rPh>
    <rPh sb="11" eb="12">
      <t>ヌ</t>
    </rPh>
    <rPh sb="23" eb="25">
      <t>ニュウリョク</t>
    </rPh>
    <phoneticPr fontId="1"/>
  </si>
  <si>
    <t>入力部分について切り取りによりデータを移動させるとファイル内でのデータ参照がずれて、正しく計算しなくなります。</t>
    <rPh sb="0" eb="2">
      <t>ニュウリョク</t>
    </rPh>
    <rPh sb="2" eb="4">
      <t>ブブン</t>
    </rPh>
    <rPh sb="8" eb="9">
      <t>キ</t>
    </rPh>
    <rPh sb="10" eb="11">
      <t>ト</t>
    </rPh>
    <rPh sb="19" eb="21">
      <t>イドウ</t>
    </rPh>
    <rPh sb="29" eb="30">
      <t>ナイ</t>
    </rPh>
    <rPh sb="35" eb="37">
      <t>サンショウ</t>
    </rPh>
    <rPh sb="42" eb="43">
      <t>タダ</t>
    </rPh>
    <rPh sb="45" eb="47">
      <t>ケイサン</t>
    </rPh>
    <phoneticPr fontId="1"/>
  </si>
  <si>
    <t>乳児期は肥満度を求めません。標準体重を設定できないためです。</t>
    <rPh sb="0" eb="3">
      <t>ニュウジキ</t>
    </rPh>
    <rPh sb="4" eb="7">
      <t>ヒマンド</t>
    </rPh>
    <rPh sb="8" eb="9">
      <t>モト</t>
    </rPh>
    <rPh sb="14" eb="18">
      <t>ヒョウジュンタイジュウ</t>
    </rPh>
    <rPh sb="19" eb="21">
      <t>セッテイ</t>
    </rPh>
    <phoneticPr fontId="1"/>
  </si>
  <si>
    <t>成長曲線を描きたい方を選んで(C4でシート名を、C5でリスト番号を選択してください。</t>
    <rPh sb="0" eb="4">
      <t>セイチョウキョクセン</t>
    </rPh>
    <rPh sb="5" eb="6">
      <t>エガ</t>
    </rPh>
    <rPh sb="9" eb="10">
      <t>カタ</t>
    </rPh>
    <rPh sb="11" eb="12">
      <t>エラ</t>
    </rPh>
    <rPh sb="21" eb="22">
      <t>メイ</t>
    </rPh>
    <rPh sb="30" eb="32">
      <t>バンゴウ</t>
    </rPh>
    <rPh sb="33" eb="35">
      <t>センタク</t>
    </rPh>
    <phoneticPr fontId="1"/>
  </si>
  <si>
    <t>シートを6枚に増やし、身体計測記録を120日分入力できるように拡張しました。</t>
    <rPh sb="5" eb="6">
      <t>マイ</t>
    </rPh>
    <rPh sb="7" eb="8">
      <t>フ</t>
    </rPh>
    <rPh sb="11" eb="15">
      <t>シンタイケイソク</t>
    </rPh>
    <rPh sb="15" eb="17">
      <t>キロク</t>
    </rPh>
    <rPh sb="21" eb="22">
      <t>ニチ</t>
    </rPh>
    <rPh sb="22" eb="23">
      <t>ブン</t>
    </rPh>
    <rPh sb="23" eb="25">
      <t>ニュウリョク</t>
    </rPh>
    <rPh sb="31" eb="33">
      <t>カクチョウ</t>
    </rPh>
    <phoneticPr fontId="1"/>
  </si>
  <si>
    <t>データを移動させるときはコピーして値のみを移動先に貼り付け、元データを削除するようにしてください。</t>
    <rPh sb="4" eb="6">
      <t>イドウ</t>
    </rPh>
    <rPh sb="17" eb="18">
      <t>アタイ</t>
    </rPh>
    <rPh sb="21" eb="23">
      <t>イドウ</t>
    </rPh>
    <rPh sb="23" eb="24">
      <t>サキ</t>
    </rPh>
    <rPh sb="25" eb="26">
      <t>ハ</t>
    </rPh>
    <rPh sb="27" eb="28">
      <t>ツ</t>
    </rPh>
    <rPh sb="30" eb="31">
      <t>モト</t>
    </rPh>
    <rPh sb="35" eb="37">
      <t>サクジョ</t>
    </rPh>
    <phoneticPr fontId="1"/>
  </si>
  <si>
    <t>性別年齢別身長別標準体重による肥満度の計算は学童期以降が対象です。</t>
    <rPh sb="0" eb="2">
      <t>セイベツ</t>
    </rPh>
    <rPh sb="2" eb="5">
      <t>ネンレイベツ</t>
    </rPh>
    <rPh sb="5" eb="8">
      <t>シンチョウベツ</t>
    </rPh>
    <rPh sb="8" eb="12">
      <t>ヒョウジュンタイジュウ</t>
    </rPh>
    <rPh sb="15" eb="18">
      <t>ヒマンド</t>
    </rPh>
    <rPh sb="19" eb="21">
      <t>ケイサン</t>
    </rPh>
    <rPh sb="22" eb="25">
      <t>ガクドウキ</t>
    </rPh>
    <rPh sb="25" eb="27">
      <t>イコウ</t>
    </rPh>
    <rPh sb="28" eb="30">
      <t>タイショウ</t>
    </rPh>
    <phoneticPr fontId="1"/>
  </si>
  <si>
    <t>2023.10.1</t>
    <phoneticPr fontId="1"/>
  </si>
  <si>
    <t>プログラムミスと思われる事象が発生しましたら、それが表示されたままの状
態でファイルを保存して学会事務局にお送りください。</t>
    <rPh sb="8" eb="9">
      <t>オモ</t>
    </rPh>
    <rPh sb="12" eb="14">
      <t>ジショウ</t>
    </rPh>
    <rPh sb="15" eb="17">
      <t>ハッセイ</t>
    </rPh>
    <rPh sb="26" eb="28">
      <t>ヒョウジ</t>
    </rPh>
    <rPh sb="34" eb="35">
      <t>ジョウ</t>
    </rPh>
    <rPh sb="36" eb="37">
      <t>ワザ</t>
    </rPh>
    <rPh sb="43" eb="45">
      <t>ホゾン</t>
    </rPh>
    <rPh sb="47" eb="49">
      <t>ガッカイ</t>
    </rPh>
    <rPh sb="49" eb="52">
      <t>ジムキョク</t>
    </rPh>
    <rPh sb="54" eb="55">
      <t>オク</t>
    </rPh>
    <phoneticPr fontId="1"/>
  </si>
  <si>
    <t>一般社団法人日本小児内分泌学会事務局</t>
  </si>
  <si>
    <t>E-mail：jspe@ac-square.co.jp　</t>
  </si>
  <si>
    <t>〒612-8082　京都市伏見区両替町2-348-302</t>
  </si>
  <si>
    <t>TEL：075-468-8772　FAX：075-468-8773</t>
  </si>
  <si>
    <t>2023.11.7</t>
    <phoneticPr fontId="1"/>
  </si>
  <si>
    <t>v1.2のファイルにプログラムミス（関数の参照先に誤り）がありましたので、修正しました。</t>
    <rPh sb="18" eb="20">
      <t>カンスウ</t>
    </rPh>
    <rPh sb="21" eb="24">
      <t>サンショウサキ</t>
    </rPh>
    <rPh sb="25" eb="26">
      <t>アヤマ</t>
    </rPh>
    <rPh sb="37" eb="39">
      <t>シュウセイ</t>
    </rPh>
    <phoneticPr fontId="1"/>
  </si>
  <si>
    <t>肥満度（伊藤式）</t>
    <phoneticPr fontId="2"/>
  </si>
  <si>
    <t>　　　　　　　性別</t>
    <rPh sb="7" eb="9">
      <t>セイベツ</t>
    </rPh>
    <phoneticPr fontId="1"/>
  </si>
  <si>
    <t>2025.5.25</t>
    <phoneticPr fontId="1"/>
  </si>
  <si>
    <t>v1.21</t>
    <phoneticPr fontId="1"/>
  </si>
  <si>
    <t>プログラム（関数の引数の設定）ミスを修正しました。</t>
    <rPh sb="6" eb="8">
      <t>カンスウ</t>
    </rPh>
    <rPh sb="9" eb="11">
      <t>ヒキスウ</t>
    </rPh>
    <rPh sb="12" eb="14">
      <t>セッテイ</t>
    </rPh>
    <rPh sb="18" eb="20">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</si>
</sst>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_ "/>
    <numFmt numFmtId="177" formatCode="0.000_ "/>
    <numFmt numFmtId="178" formatCode="0.00_ "/>
    <numFmt numFmtId="179" formatCode="0_);[Red]\(0\)"/>
    <numFmt numFmtId="180" formatCode="0_ "/>
    <numFmt numFmtId="181" formatCode="0.000000000_ "/>
    <numFmt numFmtId="182" formatCode="0.0000000000_ "/>
    <numFmt numFmtId="183" formatCode="0.00000E+00"/>
    <numFmt numFmtId="184" formatCode="0.00000000_ "/>
    <numFmt numFmtId="185" formatCode="0.000000_ "/>
    <numFmt numFmtId="186" formatCode="0.0"/>
    <numFmt numFmtId="187" formatCode="[$-411]ge\.m\.d;@"/>
    <numFmt numFmtId="188" formatCode="0.000"/>
  </numFmts>
  <fonts count="6" x14ac:knownFonts="1">
    <font>
      <sz val="11"/>
      <name val="ＭＳ Ｐゴシック"/>
      <family val="3"/>
      <charset val="128"/>
    </font>
    <font>
      <sz val="6"/>
      <name val="ＭＳ Ｐゴシック"/>
      <family val="3"/>
      <charset val="128"/>
    </font>
    <font>
      <sz val="6"/>
      <name val="ＭＳ Ｐゴシック"/>
      <family val="2"/>
      <charset val="128"/>
      <scheme val="minor"/>
    </font>
    <font>
      <u/>
      <sz val="11"/>
      <color theme="10"/>
      <name val="ＭＳ Ｐゴシック"/>
      <family val="3"/>
      <charset val="128"/>
    </font>
    <font>
      <b/>
      <sz val="11"/>
      <name val="ＭＳ Ｐゴシック"/>
      <family val="3"/>
      <charset val="128"/>
    </font>
    <font>
      <sz val="11"/>
      <color theme="0"/>
      <name val="ＭＳ Ｐゴシック"/>
      <family val="3"/>
      <charset val="128"/>
    </font>
  </fonts>
  <fills count="10">
    <fill>
      <patternFill patternType="none"/>
    </fill>
    <fill>
      <patternFill patternType="gray125"/>
    </fill>
    <fill>
      <patternFill patternType="solid">
        <fgColor indexed="40"/>
        <bgColor indexed="64"/>
      </patternFill>
    </fill>
    <fill>
      <patternFill patternType="solid">
        <fgColor indexed="14"/>
        <bgColor indexed="64"/>
      </patternFill>
    </fill>
    <fill>
      <patternFill patternType="solid">
        <fgColor indexed="43"/>
        <bgColor indexed="64"/>
      </patternFill>
    </fill>
    <fill>
      <patternFill patternType="solid">
        <fgColor indexed="47"/>
        <bgColor indexed="64"/>
      </patternFill>
    </fill>
    <fill>
      <patternFill patternType="solid">
        <fgColor indexed="15"/>
        <bgColor indexed="64"/>
      </patternFill>
    </fill>
    <fill>
      <patternFill patternType="solid">
        <fgColor rgb="FFFFFFCC"/>
        <bgColor indexed="64"/>
      </patternFill>
    </fill>
    <fill>
      <patternFill patternType="solid">
        <fgColor rgb="FFFFFF00"/>
        <bgColor indexed="64"/>
      </patternFill>
    </fill>
    <fill>
      <patternFill patternType="solid">
        <fgColor rgb="FFFFFF99"/>
        <bgColor indexed="64"/>
      </patternFill>
    </fill>
  </fills>
  <borders count="2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93">
    <xf numFmtId="0" fontId="0" fillId="0" borderId="0" xfId="0">
      <alignment vertical="center"/>
    </xf>
    <xf numFmtId="0" fontId="0" fillId="0" borderId="0" xfId="0" applyProtection="1">
      <alignment vertical="center"/>
      <protection hidden="1"/>
    </xf>
    <xf numFmtId="176" fontId="0" fillId="0" borderId="0" xfId="0" applyNumberFormat="1" applyProtection="1">
      <alignment vertical="center"/>
      <protection hidden="1"/>
    </xf>
    <xf numFmtId="176" fontId="0" fillId="0" borderId="0" xfId="0" applyNumberFormat="1">
      <alignment vertical="center"/>
    </xf>
    <xf numFmtId="177" fontId="0" fillId="0" borderId="0" xfId="0" applyNumberFormat="1">
      <alignment vertical="center"/>
    </xf>
    <xf numFmtId="0" fontId="0" fillId="2" borderId="0" xfId="0" applyFill="1">
      <alignment vertical="center"/>
    </xf>
    <xf numFmtId="0" fontId="0" fillId="3" borderId="0" xfId="0" applyFill="1">
      <alignment vertical="center"/>
    </xf>
    <xf numFmtId="0" fontId="0" fillId="0" borderId="0" xfId="0" applyAlignment="1">
      <alignment horizontal="center" vertical="center" wrapText="1"/>
    </xf>
    <xf numFmtId="176" fontId="0" fillId="0" borderId="0" xfId="0" applyNumberFormat="1" applyAlignment="1">
      <alignment horizontal="center" vertical="center" wrapText="1"/>
    </xf>
    <xf numFmtId="178" fontId="0" fillId="0" borderId="0" xfId="0" applyNumberFormat="1" applyAlignment="1" applyProtection="1">
      <alignment horizontal="center" vertical="center" wrapText="1"/>
      <protection hidden="1"/>
    </xf>
    <xf numFmtId="0" fontId="0" fillId="0" borderId="0" xfId="0" applyAlignment="1" applyProtection="1">
      <alignment horizontal="center" vertical="center" wrapText="1"/>
      <protection hidden="1"/>
    </xf>
    <xf numFmtId="178" fontId="0" fillId="0" borderId="0" xfId="0" applyNumberFormat="1" applyProtection="1">
      <alignment vertical="center"/>
      <protection hidden="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5" borderId="6" xfId="0" applyFill="1" applyBorder="1">
      <alignment vertical="center"/>
    </xf>
    <xf numFmtId="0" fontId="0" fillId="0" borderId="7" xfId="0" applyBorder="1">
      <alignment vertical="center"/>
    </xf>
    <xf numFmtId="0" fontId="0" fillId="0" borderId="8" xfId="0" applyBorder="1">
      <alignment vertical="center"/>
    </xf>
    <xf numFmtId="0" fontId="0" fillId="6" borderId="1" xfId="0" applyFill="1" applyBorder="1">
      <alignment vertical="center"/>
    </xf>
    <xf numFmtId="0" fontId="0" fillId="0" borderId="6" xfId="0" applyBorder="1">
      <alignment vertical="center"/>
    </xf>
    <xf numFmtId="181" fontId="0" fillId="0" borderId="0" xfId="0" applyNumberFormat="1">
      <alignment vertical="center"/>
    </xf>
    <xf numFmtId="182" fontId="0" fillId="0" borderId="0" xfId="0" applyNumberFormat="1">
      <alignment vertical="center"/>
    </xf>
    <xf numFmtId="183" fontId="0" fillId="0" borderId="0" xfId="0" applyNumberFormat="1">
      <alignment vertical="center"/>
    </xf>
    <xf numFmtId="184" fontId="0" fillId="0" borderId="0" xfId="0" applyNumberFormat="1">
      <alignment vertical="center"/>
    </xf>
    <xf numFmtId="185" fontId="0" fillId="0" borderId="0" xfId="0" applyNumberFormat="1">
      <alignment vertical="center"/>
    </xf>
    <xf numFmtId="0" fontId="0" fillId="0" borderId="0" xfId="0" applyAlignment="1">
      <alignment vertical="center" wrapText="1"/>
    </xf>
    <xf numFmtId="14" fontId="0" fillId="4" borderId="0" xfId="0" applyNumberFormat="1" applyFill="1" applyProtection="1">
      <alignment vertical="center"/>
      <protection locked="0"/>
    </xf>
    <xf numFmtId="176" fontId="0" fillId="4" borderId="0" xfId="0" applyNumberFormat="1" applyFill="1" applyProtection="1">
      <alignment vertical="center"/>
      <protection locked="0"/>
    </xf>
    <xf numFmtId="0" fontId="0" fillId="0" borderId="0" xfId="0" applyProtection="1">
      <alignment vertical="center"/>
      <protection locked="0"/>
    </xf>
    <xf numFmtId="176" fontId="0" fillId="0" borderId="0" xfId="0" applyNumberFormat="1" applyProtection="1">
      <alignment vertical="center"/>
      <protection locked="0"/>
    </xf>
    <xf numFmtId="178" fontId="0" fillId="0" borderId="0" xfId="0" applyNumberFormat="1" applyProtection="1">
      <alignment vertical="center"/>
      <protection locked="0"/>
    </xf>
    <xf numFmtId="179" fontId="0" fillId="0" borderId="0" xfId="0" applyNumberFormat="1" applyProtection="1">
      <alignment vertical="center"/>
      <protection locked="0"/>
    </xf>
    <xf numFmtId="180" fontId="0" fillId="0" borderId="0" xfId="0" applyNumberFormat="1" applyProtection="1">
      <alignment vertical="center"/>
      <protection locked="0"/>
    </xf>
    <xf numFmtId="0" fontId="0" fillId="0" borderId="0" xfId="0" applyAlignment="1" applyProtection="1">
      <alignment horizontal="center" vertical="center" wrapText="1"/>
      <protection locked="0"/>
    </xf>
    <xf numFmtId="179" fontId="0" fillId="0" borderId="0" xfId="0" applyNumberFormat="1" applyAlignment="1" applyProtection="1">
      <alignment horizontal="center" vertical="center" wrapText="1"/>
      <protection locked="0"/>
    </xf>
    <xf numFmtId="0" fontId="0" fillId="0" borderId="0" xfId="0" applyAlignment="1" applyProtection="1">
      <alignment vertical="center" wrapText="1"/>
      <protection locked="0"/>
    </xf>
    <xf numFmtId="180" fontId="0" fillId="0" borderId="0" xfId="0" applyNumberFormat="1" applyAlignment="1" applyProtection="1">
      <alignment horizontal="center" vertical="center"/>
      <protection locked="0"/>
    </xf>
    <xf numFmtId="176"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0" fillId="0" borderId="11" xfId="0" applyBorder="1" applyAlignment="1">
      <alignment vertical="center" wrapText="1"/>
    </xf>
    <xf numFmtId="0" fontId="0" fillId="0" borderId="14" xfId="0" applyBorder="1" applyAlignment="1">
      <alignment vertical="center" wrapText="1"/>
    </xf>
    <xf numFmtId="176" fontId="0" fillId="0" borderId="0" xfId="0" applyNumberFormat="1" applyAlignment="1">
      <alignment horizontal="center" vertical="center"/>
    </xf>
    <xf numFmtId="0" fontId="0" fillId="0" borderId="0" xfId="0" applyAlignment="1" applyProtection="1">
      <alignment horizontal="center" vertical="center"/>
      <protection locked="0"/>
    </xf>
    <xf numFmtId="0" fontId="0" fillId="0" borderId="14" xfId="0" applyBorder="1">
      <alignment vertical="center"/>
    </xf>
    <xf numFmtId="0" fontId="0" fillId="0" borderId="15" xfId="0" applyBorder="1" applyAlignment="1">
      <alignment horizontal="center" vertical="center" wrapText="1"/>
    </xf>
    <xf numFmtId="176" fontId="0" fillId="0" borderId="0" xfId="0" applyNumberFormat="1" applyAlignment="1" applyProtection="1">
      <alignment horizontal="center" vertical="center"/>
      <protection hidden="1"/>
    </xf>
    <xf numFmtId="176" fontId="0" fillId="0" borderId="15" xfId="0" applyNumberFormat="1" applyBorder="1" applyAlignment="1" applyProtection="1">
      <alignment horizontal="center" vertical="center"/>
      <protection hidden="1"/>
    </xf>
    <xf numFmtId="0" fontId="0" fillId="0" borderId="16" xfId="0" applyBorder="1">
      <alignment vertical="center"/>
    </xf>
    <xf numFmtId="176" fontId="0" fillId="4" borderId="17" xfId="0" applyNumberFormat="1" applyFill="1" applyBorder="1" applyProtection="1">
      <alignment vertical="center"/>
      <protection locked="0"/>
    </xf>
    <xf numFmtId="176" fontId="0" fillId="0" borderId="17" xfId="0" applyNumberFormat="1" applyBorder="1" applyAlignment="1" applyProtection="1">
      <alignment horizontal="center" vertical="center"/>
      <protection hidden="1"/>
    </xf>
    <xf numFmtId="176" fontId="0" fillId="0" borderId="18" xfId="0" applyNumberFormat="1" applyBorder="1" applyAlignment="1" applyProtection="1">
      <alignment horizontal="center" vertical="center"/>
      <protection hidden="1"/>
    </xf>
    <xf numFmtId="0" fontId="0" fillId="8" borderId="0" xfId="0" applyFill="1" applyAlignment="1">
      <alignment vertical="center" wrapText="1"/>
    </xf>
    <xf numFmtId="0" fontId="0" fillId="0" borderId="5"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Protection="1">
      <alignment vertical="center"/>
      <protection hidden="1"/>
    </xf>
    <xf numFmtId="0" fontId="0" fillId="0" borderId="19" xfId="0" applyBorder="1" applyAlignment="1" applyProtection="1">
      <alignment horizontal="center" vertical="center"/>
      <protection hidden="1"/>
    </xf>
    <xf numFmtId="0" fontId="0" fillId="9" borderId="0" xfId="0" applyFill="1" applyAlignment="1" applyProtection="1">
      <alignment horizontal="center" vertical="center"/>
      <protection locked="0"/>
    </xf>
    <xf numFmtId="0" fontId="0" fillId="0" borderId="0" xfId="0" applyAlignment="1">
      <alignment horizontal="right" vertical="center"/>
    </xf>
    <xf numFmtId="186" fontId="0" fillId="0" borderId="0" xfId="0" applyNumberFormat="1">
      <alignment vertical="center"/>
    </xf>
    <xf numFmtId="186" fontId="0" fillId="0" borderId="0" xfId="0" applyNumberFormat="1" applyAlignment="1">
      <alignment horizontal="center" vertical="center"/>
    </xf>
    <xf numFmtId="14" fontId="0" fillId="9" borderId="0" xfId="0" applyNumberFormat="1" applyFill="1" applyAlignment="1" applyProtection="1">
      <alignment horizontal="center" vertical="center"/>
      <protection locked="0"/>
    </xf>
    <xf numFmtId="14" fontId="0" fillId="4" borderId="17" xfId="0" applyNumberFormat="1" applyFill="1" applyBorder="1" applyProtection="1">
      <alignment vertical="center"/>
      <protection locked="0"/>
    </xf>
    <xf numFmtId="0" fontId="0" fillId="9" borderId="12" xfId="0" applyFill="1" applyBorder="1" applyProtection="1">
      <alignment vertical="center"/>
      <protection locked="0"/>
    </xf>
    <xf numFmtId="176" fontId="0" fillId="0" borderId="12" xfId="0" applyNumberFormat="1" applyBorder="1" applyAlignment="1">
      <alignment horizontal="center" vertical="center"/>
    </xf>
    <xf numFmtId="176" fontId="0" fillId="0" borderId="13" xfId="0" applyNumberFormat="1" applyBorder="1" applyAlignment="1">
      <alignment horizontal="center" vertical="center"/>
    </xf>
    <xf numFmtId="0" fontId="0" fillId="0" borderId="15" xfId="0" applyBorder="1" applyAlignment="1">
      <alignment horizontal="center" vertical="center"/>
    </xf>
    <xf numFmtId="0" fontId="0" fillId="0" borderId="7"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3" fillId="0" borderId="0" xfId="1" applyAlignment="1" applyProtection="1">
      <alignment horizontal="center" vertical="center"/>
    </xf>
    <xf numFmtId="0" fontId="3" fillId="0" borderId="0" xfId="1" applyAlignment="1" applyProtection="1">
      <alignment horizontal="center" vertical="center"/>
      <protection locked="0"/>
    </xf>
    <xf numFmtId="0" fontId="0" fillId="0" borderId="0" xfId="0" applyAlignment="1">
      <alignment vertical="top" wrapText="1"/>
    </xf>
    <xf numFmtId="0" fontId="0" fillId="0" borderId="0" xfId="0" applyAlignment="1">
      <alignment horizontal="right" vertical="top"/>
    </xf>
    <xf numFmtId="0" fontId="3" fillId="0" borderId="4" xfId="1" applyBorder="1" applyAlignment="1" applyProtection="1">
      <alignment horizontal="center" vertical="center"/>
      <protection hidden="1"/>
    </xf>
    <xf numFmtId="0" fontId="3" fillId="0" borderId="0" xfId="1" applyProtection="1">
      <alignment vertical="center"/>
      <protection locked="0"/>
    </xf>
    <xf numFmtId="0" fontId="3" fillId="0" borderId="6" xfId="1" applyBorder="1" applyAlignment="1" applyProtection="1">
      <alignment horizontal="center" vertical="center"/>
      <protection hidden="1"/>
    </xf>
    <xf numFmtId="14" fontId="0" fillId="0" borderId="0" xfId="0" applyNumberFormat="1" applyProtection="1">
      <alignment vertical="center"/>
      <protection locked="0"/>
    </xf>
    <xf numFmtId="0" fontId="5" fillId="0" borderId="0" xfId="0" applyFont="1">
      <alignment vertical="center"/>
    </xf>
    <xf numFmtId="0" fontId="0" fillId="7" borderId="20" xfId="0" applyFill="1" applyBorder="1" applyAlignment="1" applyProtection="1">
      <alignment horizontal="center" vertical="center"/>
      <protection locked="0"/>
    </xf>
    <xf numFmtId="0" fontId="0" fillId="0" borderId="12" xfId="0" applyBorder="1" applyProtection="1">
      <alignment vertical="center"/>
      <protection locked="0"/>
    </xf>
    <xf numFmtId="176" fontId="0" fillId="0" borderId="12" xfId="0" applyNumberFormat="1" applyBorder="1" applyProtection="1">
      <alignment vertical="center"/>
      <protection locked="0"/>
    </xf>
    <xf numFmtId="176" fontId="0" fillId="0" borderId="13" xfId="0" applyNumberFormat="1" applyBorder="1" applyAlignment="1" applyProtection="1">
      <alignment horizontal="center" vertical="center"/>
      <protection locked="0"/>
    </xf>
    <xf numFmtId="187" fontId="0" fillId="0" borderId="0" xfId="0" applyNumberFormat="1" applyProtection="1">
      <alignment vertical="center"/>
      <protection locked="0"/>
    </xf>
    <xf numFmtId="0" fontId="0" fillId="0" borderId="15" xfId="0" applyBorder="1" applyAlignment="1" applyProtection="1">
      <alignment horizontal="center" vertical="center"/>
      <protection locked="0"/>
    </xf>
    <xf numFmtId="188" fontId="0" fillId="0" borderId="0" xfId="0" applyNumberFormat="1" applyProtection="1">
      <alignment vertical="center"/>
      <protection locked="0"/>
    </xf>
    <xf numFmtId="188" fontId="0" fillId="0" borderId="17" xfId="0" applyNumberFormat="1" applyBorder="1" applyProtection="1">
      <alignment vertical="center"/>
      <protection locked="0"/>
    </xf>
    <xf numFmtId="180" fontId="0" fillId="0" borderId="17" xfId="0" applyNumberFormat="1" applyBorder="1" applyProtection="1">
      <alignment vertical="center"/>
      <protection locked="0"/>
    </xf>
    <xf numFmtId="56" fontId="0" fillId="9" borderId="12" xfId="0" quotePrefix="1" applyNumberFormat="1" applyFill="1" applyBorder="1" applyProtection="1">
      <alignment vertical="center"/>
      <protection locked="0"/>
    </xf>
    <xf numFmtId="180" fontId="0" fillId="9" borderId="12" xfId="0" applyNumberFormat="1" applyFill="1" applyBorder="1" applyAlignment="1" applyProtection="1">
      <alignment horizontal="center" vertical="center"/>
      <protection locked="0"/>
    </xf>
    <xf numFmtId="0" fontId="4" fillId="0" borderId="20" xfId="0" applyFont="1" applyBorder="1" applyAlignment="1" applyProtection="1">
      <alignment horizontal="center" vertical="center"/>
      <protection hidden="1"/>
    </xf>
    <xf numFmtId="0" fontId="4" fillId="0" borderId="20"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99"/>
      <color rgb="FFFFFF00"/>
      <color rgb="FFFF99CC"/>
      <color rgb="FFFFFFCC"/>
      <color rgb="FFD7E5F5"/>
      <color rgb="FFFFD1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9.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8.xml"/><Relationship Id="rId17" Type="http://schemas.openxmlformats.org/officeDocument/2006/relationships/worksheet" Target="worksheets/sheet13.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4.xml"/><Relationship Id="rId5" Type="http://schemas.openxmlformats.org/officeDocument/2006/relationships/worksheet" Target="worksheets/sheet5.xml"/><Relationship Id="rId15" Type="http://schemas.openxmlformats.org/officeDocument/2006/relationships/worksheet" Target="worksheets/sheet11.xml"/><Relationship Id="rId10" Type="http://schemas.openxmlformats.org/officeDocument/2006/relationships/chartsheet" Target="chartsheets/sheet3.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0.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scatterChart>
        <c:scatterStyle val="lineMarker"/>
        <c:varyColors val="0"/>
        <c:dLbls>
          <c:showLegendKey val="0"/>
          <c:showVal val="0"/>
          <c:showCatName val="0"/>
          <c:showSerName val="0"/>
          <c:showPercent val="0"/>
          <c:showBubbleSize val="0"/>
        </c:dLbls>
        <c:axId val="252163968"/>
        <c:axId val="252165504"/>
      </c:scatterChart>
      <c:valAx>
        <c:axId val="252163968"/>
        <c:scaling>
          <c:orientation val="minMax"/>
        </c:scaling>
        <c:delete val="0"/>
        <c:axPos val="b"/>
        <c:numFmt formatCode="General" sourceLinked="1"/>
        <c:majorTickMark val="out"/>
        <c:minorTickMark val="none"/>
        <c:tickLblPos val="nextTo"/>
        <c:crossAx val="252165504"/>
        <c:crosses val="autoZero"/>
        <c:crossBetween val="midCat"/>
      </c:valAx>
      <c:valAx>
        <c:axId val="252165504"/>
        <c:scaling>
          <c:orientation val="minMax"/>
        </c:scaling>
        <c:delete val="0"/>
        <c:axPos val="l"/>
        <c:majorGridlines/>
        <c:numFmt formatCode="0.0_ " sourceLinked="1"/>
        <c:majorTickMark val="out"/>
        <c:minorTickMark val="none"/>
        <c:tickLblPos val="nextTo"/>
        <c:crossAx val="252163968"/>
        <c:crosses val="autoZero"/>
        <c:crossBetween val="midCat"/>
      </c:valAx>
    </c:plotArea>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GraphData!$E$3</c:f>
          <c:strCache>
            <c:ptCount val="1"/>
            <c:pt idx="0">
              <c:v>#REF!</c:v>
            </c:pt>
          </c:strCache>
        </c:strRef>
      </c:tx>
      <c:layout>
        <c:manualLayout>
          <c:xMode val="edge"/>
          <c:yMode val="edge"/>
          <c:x val="1.0443217793652109E-2"/>
          <c:y val="8.2758620689655175E-3"/>
        </c:manualLayout>
      </c:layout>
      <c:overlay val="0"/>
    </c:title>
    <c:autoTitleDeleted val="0"/>
    <c:plotArea>
      <c:layout>
        <c:manualLayout>
          <c:layoutTarget val="inner"/>
          <c:xMode val="edge"/>
          <c:yMode val="edge"/>
          <c:x val="8.1482635381551025E-2"/>
          <c:y val="6.7583320440684311E-2"/>
          <c:w val="0.84623722652906408"/>
          <c:h val="0.85234773781508955"/>
        </c:manualLayout>
      </c:layout>
      <c:scatterChart>
        <c:scatterStyle val="lineMarker"/>
        <c:varyColors val="0"/>
        <c:ser>
          <c:idx val="0"/>
          <c:order val="0"/>
          <c:tx>
            <c:strRef>
              <c:f>入力シート1!$G$4</c:f>
              <c:strCache>
                <c:ptCount val="1"/>
                <c:pt idx="0">
                  <c:v>身長
(cm)</c:v>
                </c:pt>
              </c:strCache>
            </c:strRef>
          </c:tx>
          <c:spPr>
            <a:ln>
              <a:solidFill>
                <a:schemeClr val="accent1"/>
              </a:solidFill>
            </a:ln>
          </c:spPr>
          <c:marker>
            <c:symbol val="circle"/>
            <c:size val="5"/>
            <c:spPr>
              <a:solidFill>
                <a:schemeClr val="accent1"/>
              </a:solidFill>
            </c:spPr>
          </c:marker>
          <c:xVal>
            <c:numRef>
              <c:f>[0]!MaleAgePreschool</c:f>
              <c:numCache>
                <c:formatCode>0.000</c:formatCode>
                <c:ptCount val="1"/>
                <c:pt idx="0">
                  <c:v>0</c:v>
                </c:pt>
              </c:numCache>
            </c:numRef>
          </c:xVal>
          <c:yVal>
            <c:numRef>
              <c:f>[0]!MaleHeightPreschool</c:f>
              <c:numCache>
                <c:formatCode>0_ </c:formatCode>
                <c:ptCount val="1"/>
                <c:pt idx="0">
                  <c:v>0</c:v>
                </c:pt>
              </c:numCache>
            </c:numRef>
          </c:yVal>
          <c:smooth val="0"/>
          <c:extLst>
            <c:ext xmlns:c16="http://schemas.microsoft.com/office/drawing/2014/chart" uri="{C3380CC4-5D6E-409C-BE32-E72D297353CC}">
              <c16:uniqueId val="{00000000-BF13-48FC-B8D2-3324A78384D9}"/>
            </c:ext>
          </c:extLst>
        </c:ser>
        <c:dLbls>
          <c:showLegendKey val="0"/>
          <c:showVal val="0"/>
          <c:showCatName val="0"/>
          <c:showSerName val="0"/>
          <c:showPercent val="0"/>
          <c:showBubbleSize val="0"/>
        </c:dLbls>
        <c:axId val="127999360"/>
        <c:axId val="128001536"/>
      </c:scatterChart>
      <c:scatterChart>
        <c:scatterStyle val="lineMarker"/>
        <c:varyColors val="0"/>
        <c:ser>
          <c:idx val="1"/>
          <c:order val="1"/>
          <c:tx>
            <c:strRef>
              <c:f>入力シート1!$H$4</c:f>
              <c:strCache>
                <c:ptCount val="1"/>
                <c:pt idx="0">
                  <c:v>体重
(kg)</c:v>
                </c:pt>
              </c:strCache>
            </c:strRef>
          </c:tx>
          <c:spPr>
            <a:ln>
              <a:solidFill>
                <a:schemeClr val="accent1"/>
              </a:solidFill>
            </a:ln>
          </c:spPr>
          <c:marker>
            <c:symbol val="circle"/>
            <c:size val="5"/>
            <c:spPr>
              <a:solidFill>
                <a:schemeClr val="accent1"/>
              </a:solidFill>
              <a:ln>
                <a:solidFill>
                  <a:schemeClr val="accent1"/>
                </a:solidFill>
              </a:ln>
            </c:spPr>
          </c:marker>
          <c:xVal>
            <c:numRef>
              <c:f>[0]!MaleAgePreschool</c:f>
              <c:numCache>
                <c:formatCode>0.000</c:formatCode>
                <c:ptCount val="1"/>
                <c:pt idx="0">
                  <c:v>0</c:v>
                </c:pt>
              </c:numCache>
            </c:numRef>
          </c:xVal>
          <c:yVal>
            <c:numRef>
              <c:f>[0]!MaleWeightPreschool</c:f>
              <c:numCache>
                <c:formatCode>0_ </c:formatCode>
                <c:ptCount val="1"/>
                <c:pt idx="0">
                  <c:v>0</c:v>
                </c:pt>
              </c:numCache>
            </c:numRef>
          </c:yVal>
          <c:smooth val="0"/>
          <c:extLst>
            <c:ext xmlns:c16="http://schemas.microsoft.com/office/drawing/2014/chart" uri="{C3380CC4-5D6E-409C-BE32-E72D297353CC}">
              <c16:uniqueId val="{00000001-BF13-48FC-B8D2-3324A78384D9}"/>
            </c:ext>
          </c:extLst>
        </c:ser>
        <c:dLbls>
          <c:showLegendKey val="0"/>
          <c:showVal val="0"/>
          <c:showCatName val="0"/>
          <c:showSerName val="0"/>
          <c:showPercent val="0"/>
          <c:showBubbleSize val="0"/>
        </c:dLbls>
        <c:axId val="128013056"/>
        <c:axId val="128003072"/>
      </c:scatterChart>
      <c:valAx>
        <c:axId val="127999360"/>
        <c:scaling>
          <c:orientation val="minMax"/>
          <c:max val="7"/>
          <c:min val="0"/>
        </c:scaling>
        <c:delete val="0"/>
        <c:axPos val="b"/>
        <c:numFmt formatCode="0.000" sourceLinked="1"/>
        <c:majorTickMark val="none"/>
        <c:minorTickMark val="none"/>
        <c:tickLblPos val="none"/>
        <c:spPr>
          <a:noFill/>
          <a:ln>
            <a:noFill/>
          </a:ln>
        </c:spPr>
        <c:crossAx val="128001536"/>
        <c:crosses val="autoZero"/>
        <c:crossBetween val="midCat"/>
      </c:valAx>
      <c:valAx>
        <c:axId val="128001536"/>
        <c:scaling>
          <c:orientation val="minMax"/>
          <c:max val="140"/>
          <c:min val="30"/>
        </c:scaling>
        <c:delete val="0"/>
        <c:axPos val="l"/>
        <c:majorGridlines>
          <c:spPr>
            <a:ln>
              <a:noFill/>
            </a:ln>
          </c:spPr>
        </c:majorGridlines>
        <c:numFmt formatCode="0_ " sourceLinked="1"/>
        <c:majorTickMark val="none"/>
        <c:minorTickMark val="none"/>
        <c:tickLblPos val="none"/>
        <c:spPr>
          <a:noFill/>
          <a:ln>
            <a:noFill/>
          </a:ln>
        </c:spPr>
        <c:crossAx val="127999360"/>
        <c:crosses val="autoZero"/>
        <c:crossBetween val="midCat"/>
      </c:valAx>
      <c:valAx>
        <c:axId val="128003072"/>
        <c:scaling>
          <c:orientation val="minMax"/>
          <c:max val="110"/>
          <c:min val="0"/>
        </c:scaling>
        <c:delete val="0"/>
        <c:axPos val="r"/>
        <c:numFmt formatCode="0_ " sourceLinked="1"/>
        <c:majorTickMark val="none"/>
        <c:minorTickMark val="none"/>
        <c:tickLblPos val="none"/>
        <c:spPr>
          <a:noFill/>
          <a:ln>
            <a:noFill/>
          </a:ln>
        </c:spPr>
        <c:crossAx val="128013056"/>
        <c:crosses val="max"/>
        <c:crossBetween val="midCat"/>
      </c:valAx>
      <c:valAx>
        <c:axId val="128013056"/>
        <c:scaling>
          <c:orientation val="minMax"/>
        </c:scaling>
        <c:delete val="1"/>
        <c:axPos val="b"/>
        <c:numFmt formatCode="0.000" sourceLinked="1"/>
        <c:majorTickMark val="out"/>
        <c:minorTickMark val="none"/>
        <c:tickLblPos val="nextTo"/>
        <c:crossAx val="128003072"/>
        <c:crosses val="autoZero"/>
        <c:crossBetween val="midCat"/>
      </c:valAx>
      <c:spPr>
        <a:noFill/>
        <a:ln>
          <a:noFill/>
        </a:ln>
      </c:spPr>
    </c:plotArea>
    <c:plotVisOnly val="1"/>
    <c:dispBlanksAs val="span"/>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scatterChart>
        <c:scatterStyle val="lineMarker"/>
        <c:varyColors val="0"/>
        <c:dLbls>
          <c:showLegendKey val="0"/>
          <c:showVal val="0"/>
          <c:showCatName val="0"/>
          <c:showSerName val="0"/>
          <c:showPercent val="0"/>
          <c:showBubbleSize val="0"/>
        </c:dLbls>
        <c:axId val="128024960"/>
        <c:axId val="128026496"/>
      </c:scatterChart>
      <c:valAx>
        <c:axId val="128024960"/>
        <c:scaling>
          <c:orientation val="minMax"/>
        </c:scaling>
        <c:delete val="0"/>
        <c:axPos val="b"/>
        <c:numFmt formatCode="General" sourceLinked="1"/>
        <c:majorTickMark val="out"/>
        <c:minorTickMark val="none"/>
        <c:tickLblPos val="nextTo"/>
        <c:crossAx val="128026496"/>
        <c:crosses val="autoZero"/>
        <c:crossBetween val="midCat"/>
      </c:valAx>
      <c:valAx>
        <c:axId val="128026496"/>
        <c:scaling>
          <c:orientation val="minMax"/>
        </c:scaling>
        <c:delete val="0"/>
        <c:axPos val="l"/>
        <c:majorGridlines/>
        <c:numFmt formatCode="0.0_ " sourceLinked="1"/>
        <c:majorTickMark val="out"/>
        <c:minorTickMark val="none"/>
        <c:tickLblPos val="nextTo"/>
        <c:crossAx val="128024960"/>
        <c:crosses val="autoZero"/>
        <c:crossBetween val="midCat"/>
      </c:valAx>
    </c:plotArea>
    <c:plotVisOnly val="1"/>
    <c:dispBlanksAs val="gap"/>
    <c:showDLblsOverMax val="0"/>
  </c:chart>
  <c:spPr>
    <a:noFill/>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GraphData!$E$3</c:f>
          <c:strCache>
            <c:ptCount val="1"/>
            <c:pt idx="0">
              <c:v>#REF!</c:v>
            </c:pt>
          </c:strCache>
        </c:strRef>
      </c:tx>
      <c:layout>
        <c:manualLayout>
          <c:xMode val="edge"/>
          <c:yMode val="edge"/>
          <c:x val="1.0443217793652109E-2"/>
          <c:y val="8.2758620689655175E-3"/>
        </c:manualLayout>
      </c:layout>
      <c:overlay val="0"/>
    </c:title>
    <c:autoTitleDeleted val="0"/>
    <c:plotArea>
      <c:layout>
        <c:manualLayout>
          <c:layoutTarget val="inner"/>
          <c:xMode val="edge"/>
          <c:yMode val="edge"/>
          <c:x val="6.9117856125074081E-2"/>
          <c:y val="5.9310344827586209E-2"/>
          <c:w val="0.8709667992531861"/>
          <c:h val="0.86751496062992128"/>
        </c:manualLayout>
      </c:layout>
      <c:scatterChart>
        <c:scatterStyle val="lineMarker"/>
        <c:varyColors val="0"/>
        <c:ser>
          <c:idx val="0"/>
          <c:order val="0"/>
          <c:tx>
            <c:strRef>
              <c:f>入力シート1!$G$4</c:f>
              <c:strCache>
                <c:ptCount val="1"/>
                <c:pt idx="0">
                  <c:v>身長
(cm)</c:v>
                </c:pt>
              </c:strCache>
            </c:strRef>
          </c:tx>
          <c:spPr>
            <a:ln>
              <a:solidFill>
                <a:schemeClr val="accent1"/>
              </a:solidFill>
            </a:ln>
          </c:spPr>
          <c:marker>
            <c:symbol val="circle"/>
            <c:size val="5"/>
            <c:spPr>
              <a:solidFill>
                <a:schemeClr val="accent1"/>
              </a:solidFill>
            </c:spPr>
          </c:marker>
          <c:xVal>
            <c:numRef>
              <c:f>[0]!MaleAge</c:f>
              <c:numCache>
                <c:formatCode>0.000</c:formatCode>
                <c:ptCount val="1"/>
                <c:pt idx="0">
                  <c:v>0</c:v>
                </c:pt>
              </c:numCache>
            </c:numRef>
          </c:xVal>
          <c:yVal>
            <c:numRef>
              <c:f>[0]!MaleHeight</c:f>
              <c:numCache>
                <c:formatCode>0_ </c:formatCode>
                <c:ptCount val="1"/>
                <c:pt idx="0">
                  <c:v>0</c:v>
                </c:pt>
              </c:numCache>
            </c:numRef>
          </c:yVal>
          <c:smooth val="0"/>
          <c:extLst>
            <c:ext xmlns:c16="http://schemas.microsoft.com/office/drawing/2014/chart" uri="{C3380CC4-5D6E-409C-BE32-E72D297353CC}">
              <c16:uniqueId val="{00000000-BF13-48FC-B8D2-3324A78384D9}"/>
            </c:ext>
          </c:extLst>
        </c:ser>
        <c:dLbls>
          <c:showLegendKey val="0"/>
          <c:showVal val="0"/>
          <c:showCatName val="0"/>
          <c:showSerName val="0"/>
          <c:showPercent val="0"/>
          <c:showBubbleSize val="0"/>
        </c:dLbls>
        <c:axId val="128048512"/>
        <c:axId val="128054784"/>
      </c:scatterChart>
      <c:scatterChart>
        <c:scatterStyle val="lineMarker"/>
        <c:varyColors val="0"/>
        <c:ser>
          <c:idx val="1"/>
          <c:order val="1"/>
          <c:tx>
            <c:strRef>
              <c:f>入力シート1!$H$4</c:f>
              <c:strCache>
                <c:ptCount val="1"/>
                <c:pt idx="0">
                  <c:v>体重
(kg)</c:v>
                </c:pt>
              </c:strCache>
            </c:strRef>
          </c:tx>
          <c:spPr>
            <a:ln>
              <a:solidFill>
                <a:schemeClr val="accent1"/>
              </a:solidFill>
            </a:ln>
          </c:spPr>
          <c:marker>
            <c:symbol val="circle"/>
            <c:size val="5"/>
            <c:spPr>
              <a:solidFill>
                <a:schemeClr val="accent1"/>
              </a:solidFill>
              <a:ln>
                <a:solidFill>
                  <a:schemeClr val="accent1"/>
                </a:solidFill>
              </a:ln>
            </c:spPr>
          </c:marker>
          <c:xVal>
            <c:numRef>
              <c:f>[0]!MaleAge</c:f>
              <c:numCache>
                <c:formatCode>0.000</c:formatCode>
                <c:ptCount val="1"/>
                <c:pt idx="0">
                  <c:v>0</c:v>
                </c:pt>
              </c:numCache>
            </c:numRef>
          </c:xVal>
          <c:yVal>
            <c:numRef>
              <c:f>[0]!MaleWeight</c:f>
              <c:numCache>
                <c:formatCode>0_ </c:formatCode>
                <c:ptCount val="1"/>
                <c:pt idx="0">
                  <c:v>0</c:v>
                </c:pt>
              </c:numCache>
            </c:numRef>
          </c:yVal>
          <c:smooth val="0"/>
          <c:extLst>
            <c:ext xmlns:c16="http://schemas.microsoft.com/office/drawing/2014/chart" uri="{C3380CC4-5D6E-409C-BE32-E72D297353CC}">
              <c16:uniqueId val="{00000001-BF13-48FC-B8D2-3324A78384D9}"/>
            </c:ext>
          </c:extLst>
        </c:ser>
        <c:dLbls>
          <c:showLegendKey val="0"/>
          <c:showVal val="0"/>
          <c:showCatName val="0"/>
          <c:showSerName val="0"/>
          <c:showPercent val="0"/>
          <c:showBubbleSize val="0"/>
        </c:dLbls>
        <c:axId val="128385792"/>
        <c:axId val="128056320"/>
      </c:scatterChart>
      <c:valAx>
        <c:axId val="128048512"/>
        <c:scaling>
          <c:orientation val="minMax"/>
          <c:max val="20"/>
          <c:min val="0"/>
        </c:scaling>
        <c:delete val="0"/>
        <c:axPos val="b"/>
        <c:numFmt formatCode="0.000" sourceLinked="1"/>
        <c:majorTickMark val="none"/>
        <c:minorTickMark val="none"/>
        <c:tickLblPos val="none"/>
        <c:spPr>
          <a:noFill/>
          <a:ln>
            <a:noFill/>
          </a:ln>
        </c:spPr>
        <c:crossAx val="128054784"/>
        <c:crosses val="autoZero"/>
        <c:crossBetween val="midCat"/>
      </c:valAx>
      <c:valAx>
        <c:axId val="128054784"/>
        <c:scaling>
          <c:orientation val="minMax"/>
          <c:max val="200"/>
          <c:min val="30"/>
        </c:scaling>
        <c:delete val="0"/>
        <c:axPos val="l"/>
        <c:majorGridlines>
          <c:spPr>
            <a:ln>
              <a:noFill/>
            </a:ln>
          </c:spPr>
        </c:majorGridlines>
        <c:numFmt formatCode="0_ " sourceLinked="1"/>
        <c:majorTickMark val="none"/>
        <c:minorTickMark val="none"/>
        <c:tickLblPos val="none"/>
        <c:spPr>
          <a:noFill/>
          <a:ln>
            <a:noFill/>
          </a:ln>
        </c:spPr>
        <c:crossAx val="128048512"/>
        <c:crosses val="autoZero"/>
        <c:crossBetween val="midCat"/>
      </c:valAx>
      <c:valAx>
        <c:axId val="128056320"/>
        <c:scaling>
          <c:orientation val="minMax"/>
          <c:max val="170"/>
          <c:min val="0"/>
        </c:scaling>
        <c:delete val="0"/>
        <c:axPos val="r"/>
        <c:numFmt formatCode="0_ " sourceLinked="1"/>
        <c:majorTickMark val="none"/>
        <c:minorTickMark val="none"/>
        <c:tickLblPos val="none"/>
        <c:spPr>
          <a:noFill/>
          <a:ln>
            <a:noFill/>
          </a:ln>
        </c:spPr>
        <c:crossAx val="128385792"/>
        <c:crosses val="max"/>
        <c:crossBetween val="midCat"/>
      </c:valAx>
      <c:valAx>
        <c:axId val="128385792"/>
        <c:scaling>
          <c:orientation val="minMax"/>
        </c:scaling>
        <c:delete val="1"/>
        <c:axPos val="b"/>
        <c:numFmt formatCode="0.000" sourceLinked="1"/>
        <c:majorTickMark val="out"/>
        <c:minorTickMark val="none"/>
        <c:tickLblPos val="nextTo"/>
        <c:crossAx val="128056320"/>
        <c:crosses val="autoZero"/>
        <c:crossBetween val="midCat"/>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clustered"/>
        <c:varyColors val="0"/>
        <c:dLbls>
          <c:showLegendKey val="0"/>
          <c:showVal val="0"/>
          <c:showCatName val="0"/>
          <c:showSerName val="0"/>
          <c:showPercent val="0"/>
          <c:showBubbleSize val="0"/>
        </c:dLbls>
        <c:gapWidth val="150"/>
        <c:axId val="128426368"/>
        <c:axId val="128427904"/>
      </c:barChart>
      <c:catAx>
        <c:axId val="128426368"/>
        <c:scaling>
          <c:orientation val="minMax"/>
        </c:scaling>
        <c:delete val="0"/>
        <c:axPos val="b"/>
        <c:majorTickMark val="out"/>
        <c:minorTickMark val="none"/>
        <c:tickLblPos val="nextTo"/>
        <c:crossAx val="128427904"/>
        <c:crosses val="autoZero"/>
        <c:auto val="1"/>
        <c:lblAlgn val="ctr"/>
        <c:lblOffset val="100"/>
        <c:noMultiLvlLbl val="0"/>
      </c:catAx>
      <c:valAx>
        <c:axId val="128427904"/>
        <c:scaling>
          <c:orientation val="minMax"/>
        </c:scaling>
        <c:delete val="0"/>
        <c:axPos val="l"/>
        <c:majorGridlines/>
        <c:majorTickMark val="out"/>
        <c:minorTickMark val="none"/>
        <c:tickLblPos val="nextTo"/>
        <c:crossAx val="128426368"/>
        <c:crosses val="autoZero"/>
        <c:crossBetween val="between"/>
      </c:valAx>
    </c:plotArea>
    <c:legend>
      <c:legendPos val="r"/>
      <c:overlay val="0"/>
    </c:legend>
    <c:plotVisOnly val="1"/>
    <c:dispBlanksAs val="gap"/>
    <c:showDLblsOverMax val="0"/>
  </c:chart>
  <c:spPr>
    <a:noFill/>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GraphData!$K$3</c:f>
          <c:strCache>
            <c:ptCount val="1"/>
            <c:pt idx="0">
              <c:v>#REF!</c:v>
            </c:pt>
          </c:strCache>
        </c:strRef>
      </c:tx>
      <c:layout>
        <c:manualLayout>
          <c:xMode val="edge"/>
          <c:yMode val="edge"/>
          <c:x val="1.9628865979381464E-2"/>
          <c:y val="8.310183147930094E-3"/>
        </c:manualLayout>
      </c:layout>
      <c:overlay val="0"/>
    </c:title>
    <c:autoTitleDeleted val="0"/>
    <c:plotArea>
      <c:layout>
        <c:manualLayout>
          <c:layoutTarget val="inner"/>
          <c:xMode val="edge"/>
          <c:yMode val="edge"/>
          <c:x val="6.9924831561003334E-2"/>
          <c:y val="5.5294126499963542E-2"/>
          <c:w val="0.87043331439240201"/>
          <c:h val="0.87282355267309253"/>
        </c:manualLayout>
      </c:layout>
      <c:scatterChart>
        <c:scatterStyle val="lineMarker"/>
        <c:varyColors val="0"/>
        <c:ser>
          <c:idx val="2"/>
          <c:order val="0"/>
          <c:tx>
            <c:strRef>
              <c:f>GraphData!$L$5</c:f>
              <c:strCache>
                <c:ptCount val="1"/>
                <c:pt idx="0">
                  <c:v>身長
(cm)</c:v>
                </c:pt>
              </c:strCache>
            </c:strRef>
          </c:tx>
          <c:spPr>
            <a:ln w="28575">
              <a:solidFill>
                <a:srgbClr val="FF0000"/>
              </a:solidFill>
            </a:ln>
          </c:spPr>
          <c:marker>
            <c:symbol val="circle"/>
            <c:size val="5"/>
            <c:spPr>
              <a:solidFill>
                <a:srgbClr val="FF0000"/>
              </a:solidFill>
              <a:ln>
                <a:solidFill>
                  <a:srgbClr val="FF0000"/>
                </a:solidFill>
              </a:ln>
            </c:spPr>
          </c:marker>
          <c:xVal>
            <c:numRef>
              <c:f>[0]!FemaleAgePreschool</c:f>
              <c:numCache>
                <c:formatCode>0.000</c:formatCode>
                <c:ptCount val="1"/>
                <c:pt idx="0">
                  <c:v>0</c:v>
                </c:pt>
              </c:numCache>
            </c:numRef>
          </c:xVal>
          <c:yVal>
            <c:numRef>
              <c:f>[0]!FemaleHeightPreschool</c:f>
              <c:numCache>
                <c:formatCode>0_ </c:formatCode>
                <c:ptCount val="1"/>
                <c:pt idx="0">
                  <c:v>0</c:v>
                </c:pt>
              </c:numCache>
            </c:numRef>
          </c:yVal>
          <c:smooth val="0"/>
          <c:extLst>
            <c:ext xmlns:c16="http://schemas.microsoft.com/office/drawing/2014/chart" uri="{C3380CC4-5D6E-409C-BE32-E72D297353CC}">
              <c16:uniqueId val="{00000000-3479-4F23-AF20-C055B1145BB3}"/>
            </c:ext>
          </c:extLst>
        </c:ser>
        <c:dLbls>
          <c:showLegendKey val="0"/>
          <c:showVal val="0"/>
          <c:showCatName val="0"/>
          <c:showSerName val="0"/>
          <c:showPercent val="0"/>
          <c:showBubbleSize val="0"/>
        </c:dLbls>
        <c:axId val="128790528"/>
        <c:axId val="128792448"/>
      </c:scatterChart>
      <c:scatterChart>
        <c:scatterStyle val="lineMarker"/>
        <c:varyColors val="0"/>
        <c:ser>
          <c:idx val="0"/>
          <c:order val="1"/>
          <c:tx>
            <c:strRef>
              <c:f>GraphData!$M$5</c:f>
              <c:strCache>
                <c:ptCount val="1"/>
                <c:pt idx="0">
                  <c:v>体重
(kg)</c:v>
                </c:pt>
              </c:strCache>
            </c:strRef>
          </c:tx>
          <c:spPr>
            <a:ln w="28575">
              <a:solidFill>
                <a:srgbClr val="FF0000"/>
              </a:solidFill>
            </a:ln>
          </c:spPr>
          <c:marker>
            <c:symbol val="circle"/>
            <c:size val="5"/>
            <c:spPr>
              <a:solidFill>
                <a:srgbClr val="FF0000"/>
              </a:solidFill>
              <a:ln>
                <a:solidFill>
                  <a:srgbClr val="FF0000"/>
                </a:solidFill>
              </a:ln>
            </c:spPr>
          </c:marker>
          <c:xVal>
            <c:numRef>
              <c:f>[0]!FemaleAgePreschool</c:f>
              <c:numCache>
                <c:formatCode>0.000</c:formatCode>
                <c:ptCount val="1"/>
                <c:pt idx="0">
                  <c:v>0</c:v>
                </c:pt>
              </c:numCache>
            </c:numRef>
          </c:xVal>
          <c:yVal>
            <c:numRef>
              <c:f>[0]!FemaleWeightPreschool</c:f>
              <c:numCache>
                <c:formatCode>0_ </c:formatCode>
                <c:ptCount val="1"/>
                <c:pt idx="0">
                  <c:v>0</c:v>
                </c:pt>
              </c:numCache>
            </c:numRef>
          </c:yVal>
          <c:smooth val="0"/>
          <c:extLst>
            <c:ext xmlns:c16="http://schemas.microsoft.com/office/drawing/2014/chart" uri="{C3380CC4-5D6E-409C-BE32-E72D297353CC}">
              <c16:uniqueId val="{00000001-3479-4F23-AF20-C055B1145BB3}"/>
            </c:ext>
          </c:extLst>
        </c:ser>
        <c:dLbls>
          <c:showLegendKey val="0"/>
          <c:showVal val="0"/>
          <c:showCatName val="0"/>
          <c:showSerName val="0"/>
          <c:showPercent val="0"/>
          <c:showBubbleSize val="0"/>
        </c:dLbls>
        <c:axId val="128799872"/>
        <c:axId val="128793984"/>
      </c:scatterChart>
      <c:valAx>
        <c:axId val="128790528"/>
        <c:scaling>
          <c:orientation val="minMax"/>
          <c:max val="7"/>
          <c:min val="0"/>
        </c:scaling>
        <c:delete val="0"/>
        <c:axPos val="b"/>
        <c:numFmt formatCode="0.000" sourceLinked="1"/>
        <c:majorTickMark val="none"/>
        <c:minorTickMark val="none"/>
        <c:tickLblPos val="none"/>
        <c:spPr>
          <a:noFill/>
          <a:ln>
            <a:noFill/>
          </a:ln>
        </c:spPr>
        <c:crossAx val="128792448"/>
        <c:crosses val="autoZero"/>
        <c:crossBetween val="midCat"/>
      </c:valAx>
      <c:valAx>
        <c:axId val="128792448"/>
        <c:scaling>
          <c:orientation val="minMax"/>
          <c:max val="140"/>
          <c:min val="30"/>
        </c:scaling>
        <c:delete val="0"/>
        <c:axPos val="l"/>
        <c:majorGridlines>
          <c:spPr>
            <a:ln>
              <a:noFill/>
            </a:ln>
          </c:spPr>
        </c:majorGridlines>
        <c:numFmt formatCode="0_ " sourceLinked="1"/>
        <c:majorTickMark val="none"/>
        <c:minorTickMark val="none"/>
        <c:tickLblPos val="none"/>
        <c:spPr>
          <a:noFill/>
          <a:ln>
            <a:noFill/>
          </a:ln>
        </c:spPr>
        <c:crossAx val="128790528"/>
        <c:crosses val="autoZero"/>
        <c:crossBetween val="midCat"/>
      </c:valAx>
      <c:valAx>
        <c:axId val="128793984"/>
        <c:scaling>
          <c:orientation val="minMax"/>
          <c:max val="110"/>
          <c:min val="0"/>
        </c:scaling>
        <c:delete val="0"/>
        <c:axPos val="r"/>
        <c:numFmt formatCode="0_ " sourceLinked="1"/>
        <c:majorTickMark val="none"/>
        <c:minorTickMark val="none"/>
        <c:tickLblPos val="none"/>
        <c:crossAx val="128799872"/>
        <c:crosses val="max"/>
        <c:crossBetween val="midCat"/>
      </c:valAx>
      <c:valAx>
        <c:axId val="128799872"/>
        <c:scaling>
          <c:orientation val="minMax"/>
        </c:scaling>
        <c:delete val="1"/>
        <c:axPos val="b"/>
        <c:numFmt formatCode="0.000" sourceLinked="1"/>
        <c:majorTickMark val="out"/>
        <c:minorTickMark val="none"/>
        <c:tickLblPos val="nextTo"/>
        <c:crossAx val="128793984"/>
        <c:crosses val="autoZero"/>
        <c:crossBetween val="midCat"/>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clustered"/>
        <c:varyColors val="0"/>
        <c:dLbls>
          <c:showLegendKey val="0"/>
          <c:showVal val="0"/>
          <c:showCatName val="0"/>
          <c:showSerName val="0"/>
          <c:showPercent val="0"/>
          <c:showBubbleSize val="0"/>
        </c:dLbls>
        <c:gapWidth val="150"/>
        <c:axId val="128811776"/>
        <c:axId val="128813312"/>
      </c:barChart>
      <c:catAx>
        <c:axId val="128811776"/>
        <c:scaling>
          <c:orientation val="minMax"/>
        </c:scaling>
        <c:delete val="0"/>
        <c:axPos val="b"/>
        <c:majorTickMark val="out"/>
        <c:minorTickMark val="none"/>
        <c:tickLblPos val="nextTo"/>
        <c:crossAx val="128813312"/>
        <c:crosses val="autoZero"/>
        <c:auto val="1"/>
        <c:lblAlgn val="ctr"/>
        <c:lblOffset val="100"/>
        <c:noMultiLvlLbl val="0"/>
      </c:catAx>
      <c:valAx>
        <c:axId val="128813312"/>
        <c:scaling>
          <c:orientation val="minMax"/>
        </c:scaling>
        <c:delete val="0"/>
        <c:axPos val="l"/>
        <c:majorGridlines/>
        <c:majorTickMark val="out"/>
        <c:minorTickMark val="none"/>
        <c:tickLblPos val="nextTo"/>
        <c:crossAx val="128811776"/>
        <c:crosses val="autoZero"/>
        <c:crossBetween val="between"/>
      </c:valAx>
    </c:plotArea>
    <c:legend>
      <c:legendPos val="r"/>
      <c:overlay val="0"/>
    </c:legend>
    <c:plotVisOnly val="1"/>
    <c:dispBlanksAs val="gap"/>
    <c:showDLblsOverMax val="0"/>
  </c:chart>
  <c:spPr>
    <a:noFill/>
    <a:ln>
      <a:noFill/>
    </a:ln>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GraphData!$K$3</c:f>
          <c:strCache>
            <c:ptCount val="1"/>
            <c:pt idx="0">
              <c:v>#REF!</c:v>
            </c:pt>
          </c:strCache>
        </c:strRef>
      </c:tx>
      <c:layout>
        <c:manualLayout>
          <c:xMode val="edge"/>
          <c:yMode val="edge"/>
          <c:x val="1.9628865979381464E-2"/>
          <c:y val="8.310183147930094E-3"/>
        </c:manualLayout>
      </c:layout>
      <c:overlay val="0"/>
    </c:title>
    <c:autoTitleDeleted val="0"/>
    <c:plotArea>
      <c:layout>
        <c:manualLayout>
          <c:layoutTarget val="inner"/>
          <c:xMode val="edge"/>
          <c:yMode val="edge"/>
          <c:x val="6.9924831561003334E-2"/>
          <c:y val="5.5294126499963542E-2"/>
          <c:w val="0.87043331439240201"/>
          <c:h val="0.87282355267309253"/>
        </c:manualLayout>
      </c:layout>
      <c:scatterChart>
        <c:scatterStyle val="lineMarker"/>
        <c:varyColors val="0"/>
        <c:ser>
          <c:idx val="0"/>
          <c:order val="0"/>
          <c:tx>
            <c:strRef>
              <c:f>GraphData!$L$5</c:f>
              <c:strCache>
                <c:ptCount val="1"/>
                <c:pt idx="0">
                  <c:v>身長
(cm)</c:v>
                </c:pt>
              </c:strCache>
            </c:strRef>
          </c:tx>
          <c:spPr>
            <a:ln>
              <a:solidFill>
                <a:srgbClr val="FF0000"/>
              </a:solidFill>
            </a:ln>
          </c:spPr>
          <c:marker>
            <c:symbol val="circle"/>
            <c:size val="5"/>
            <c:spPr>
              <a:solidFill>
                <a:srgbClr val="FF0000"/>
              </a:solidFill>
              <a:ln>
                <a:solidFill>
                  <a:srgbClr val="FF0000"/>
                </a:solidFill>
              </a:ln>
            </c:spPr>
          </c:marker>
          <c:xVal>
            <c:numRef>
              <c:f>[0]!FemaleAge</c:f>
              <c:numCache>
                <c:formatCode>0.000</c:formatCode>
                <c:ptCount val="1"/>
                <c:pt idx="0">
                  <c:v>0</c:v>
                </c:pt>
              </c:numCache>
            </c:numRef>
          </c:xVal>
          <c:yVal>
            <c:numRef>
              <c:f>[0]!FemaleHeight</c:f>
              <c:numCache>
                <c:formatCode>0_ </c:formatCode>
                <c:ptCount val="1"/>
                <c:pt idx="0">
                  <c:v>0</c:v>
                </c:pt>
              </c:numCache>
            </c:numRef>
          </c:yVal>
          <c:smooth val="0"/>
          <c:extLst>
            <c:ext xmlns:c16="http://schemas.microsoft.com/office/drawing/2014/chart" uri="{C3380CC4-5D6E-409C-BE32-E72D297353CC}">
              <c16:uniqueId val="{00000000-82BA-48BF-9C3F-D89CD1544DB2}"/>
            </c:ext>
          </c:extLst>
        </c:ser>
        <c:dLbls>
          <c:showLegendKey val="0"/>
          <c:showVal val="0"/>
          <c:showCatName val="0"/>
          <c:showSerName val="0"/>
          <c:showPercent val="0"/>
          <c:showBubbleSize val="0"/>
        </c:dLbls>
        <c:axId val="128844160"/>
        <c:axId val="128846080"/>
      </c:scatterChart>
      <c:scatterChart>
        <c:scatterStyle val="lineMarker"/>
        <c:varyColors val="0"/>
        <c:ser>
          <c:idx val="1"/>
          <c:order val="1"/>
          <c:tx>
            <c:strRef>
              <c:f>GraphData!$M$5</c:f>
              <c:strCache>
                <c:ptCount val="1"/>
                <c:pt idx="0">
                  <c:v>体重
(kg)</c:v>
                </c:pt>
              </c:strCache>
            </c:strRef>
          </c:tx>
          <c:spPr>
            <a:ln>
              <a:solidFill>
                <a:srgbClr val="FF0000"/>
              </a:solidFill>
            </a:ln>
          </c:spPr>
          <c:marker>
            <c:symbol val="circle"/>
            <c:size val="5"/>
            <c:spPr>
              <a:solidFill>
                <a:srgbClr val="FF0000"/>
              </a:solidFill>
              <a:ln>
                <a:solidFill>
                  <a:srgbClr val="FF0000"/>
                </a:solidFill>
              </a:ln>
            </c:spPr>
          </c:marker>
          <c:xVal>
            <c:numRef>
              <c:f>[0]!FemaleAge</c:f>
              <c:numCache>
                <c:formatCode>0.000</c:formatCode>
                <c:ptCount val="1"/>
                <c:pt idx="0">
                  <c:v>0</c:v>
                </c:pt>
              </c:numCache>
            </c:numRef>
          </c:xVal>
          <c:yVal>
            <c:numRef>
              <c:f>[0]!FemaleWeight</c:f>
              <c:numCache>
                <c:formatCode>0_ </c:formatCode>
                <c:ptCount val="1"/>
                <c:pt idx="0">
                  <c:v>0</c:v>
                </c:pt>
              </c:numCache>
            </c:numRef>
          </c:yVal>
          <c:smooth val="0"/>
          <c:extLst>
            <c:ext xmlns:c16="http://schemas.microsoft.com/office/drawing/2014/chart" uri="{C3380CC4-5D6E-409C-BE32-E72D297353CC}">
              <c16:uniqueId val="{00000001-82BA-48BF-9C3F-D89CD1544DB2}"/>
            </c:ext>
          </c:extLst>
        </c:ser>
        <c:dLbls>
          <c:showLegendKey val="0"/>
          <c:showVal val="0"/>
          <c:showCatName val="0"/>
          <c:showSerName val="0"/>
          <c:showPercent val="0"/>
          <c:showBubbleSize val="0"/>
        </c:dLbls>
        <c:axId val="128849408"/>
        <c:axId val="128847872"/>
      </c:scatterChart>
      <c:valAx>
        <c:axId val="128844160"/>
        <c:scaling>
          <c:orientation val="minMax"/>
          <c:max val="20"/>
          <c:min val="0"/>
        </c:scaling>
        <c:delete val="0"/>
        <c:axPos val="b"/>
        <c:numFmt formatCode="0.000" sourceLinked="1"/>
        <c:majorTickMark val="none"/>
        <c:minorTickMark val="none"/>
        <c:tickLblPos val="none"/>
        <c:spPr>
          <a:noFill/>
          <a:ln>
            <a:noFill/>
          </a:ln>
        </c:spPr>
        <c:crossAx val="128846080"/>
        <c:crosses val="autoZero"/>
        <c:crossBetween val="midCat"/>
      </c:valAx>
      <c:valAx>
        <c:axId val="128846080"/>
        <c:scaling>
          <c:orientation val="minMax"/>
          <c:max val="200"/>
          <c:min val="30"/>
        </c:scaling>
        <c:delete val="0"/>
        <c:axPos val="l"/>
        <c:majorGridlines>
          <c:spPr>
            <a:ln>
              <a:noFill/>
            </a:ln>
          </c:spPr>
        </c:majorGridlines>
        <c:numFmt formatCode="0_ " sourceLinked="1"/>
        <c:majorTickMark val="none"/>
        <c:minorTickMark val="none"/>
        <c:tickLblPos val="none"/>
        <c:spPr>
          <a:noFill/>
          <a:ln>
            <a:noFill/>
          </a:ln>
        </c:spPr>
        <c:crossAx val="128844160"/>
        <c:crosses val="autoZero"/>
        <c:crossBetween val="midCat"/>
      </c:valAx>
      <c:valAx>
        <c:axId val="128847872"/>
        <c:scaling>
          <c:orientation val="minMax"/>
          <c:max val="170"/>
          <c:min val="0"/>
        </c:scaling>
        <c:delete val="0"/>
        <c:axPos val="r"/>
        <c:numFmt formatCode="0_ " sourceLinked="1"/>
        <c:majorTickMark val="none"/>
        <c:minorTickMark val="none"/>
        <c:tickLblPos val="none"/>
        <c:spPr>
          <a:noFill/>
          <a:ln>
            <a:noFill/>
          </a:ln>
        </c:spPr>
        <c:crossAx val="128849408"/>
        <c:crosses val="max"/>
        <c:crossBetween val="midCat"/>
      </c:valAx>
      <c:valAx>
        <c:axId val="128849408"/>
        <c:scaling>
          <c:orientation val="minMax"/>
        </c:scaling>
        <c:delete val="1"/>
        <c:axPos val="b"/>
        <c:numFmt formatCode="0.000" sourceLinked="1"/>
        <c:majorTickMark val="out"/>
        <c:minorTickMark val="none"/>
        <c:tickLblPos val="nextTo"/>
        <c:crossAx val="128847872"/>
        <c:crosses val="autoZero"/>
        <c:crossBetween val="midCat"/>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Graph7">
    <tabColor theme="4"/>
  </sheetPr>
  <sheetViews>
    <sheetView workbookViewId="0"/>
  </sheetViews>
  <sheetProtection algorithmName="SHA-512" hashValue="BVia24Vxx5wzR1qA3xt10psQHqs6qTikqns/BMgsd4lPdHNEvaNkb6SBoKsY66c6rmeIi2sOZypUFDvXE7iBcA==" saltValue="zkmiX+pkAdIBqiktL+hCKg==" spinCount="100000" content="1" objects="1"/>
  <pageMargins left="0.7" right="0.7" top="0.75" bottom="0.75" header="0.3" footer="0.3"/>
  <pageSetup paperSize="9" orientation="portrait" verticalDpi="12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Graph8">
    <tabColor theme="4"/>
  </sheetPr>
  <sheetViews>
    <sheetView workbookViewId="0"/>
  </sheetViews>
  <sheetProtection algorithmName="SHA-512" hashValue="lK1RTcBY/K538LXoSGQhLSbW+ayR/p4mMmI5BCsvXZ4Seqvj/9zdgWtI0nzCdJOq7GCZ2Nm15uHUJIU2N1MjFw==" saltValue="mhDnXa8IHQpSpBuQvZQlMA==" spinCount="100000" content="1" objects="1"/>
  <pageMargins left="0.7" right="0.7" top="0.75" bottom="0.75" header="0.3" footer="0.3"/>
  <pageSetup paperSize="9" orientation="portrait" verticalDpi="1200"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Graph9">
    <tabColor rgb="FFFF99CC"/>
  </sheetPr>
  <sheetViews>
    <sheetView workbookViewId="0"/>
  </sheetViews>
  <sheetProtection algorithmName="SHA-512" hashValue="Lz06A5C/YCmyiL4fDC9POsEm4D7t/INhyXBogkR+LswYOSkUBkX0q+bgBPNLrMDGURBcKWxyJcpgE352NqxeKg==" saltValue="D7LfW83auFiZ0Qb3XIQ70g==" spinCount="100000" content="1" objects="1"/>
  <pageMargins left="0.7" right="0.7" top="0.75" bottom="0.75" header="0.3" footer="0.3"/>
  <pageSetup paperSize="9" orientation="portrait" verticalDpi="1200"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Graph10">
    <tabColor rgb="FFFF99CC"/>
  </sheetPr>
  <sheetViews>
    <sheetView workbookViewId="0"/>
  </sheetViews>
  <sheetProtection password="D419" content="1" objects="1"/>
  <pageMargins left="0.7" right="0.7" top="0.75" bottom="0.75" header="0.3" footer="0.3"/>
  <pageSetup paperSize="9" orientation="portrait"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absoluteAnchor>
    <xdr:pos x="0" y="0"/>
    <xdr:ext cx="6162675" cy="9210675"/>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3" name="図 2">
          <a:extLst xmlns:a="http://schemas.openxmlformats.org/drawingml/2006/main">
            <a:ext uri="{FF2B5EF4-FFF2-40B4-BE49-F238E27FC236}">
              <a16:creationId xmlns:a16="http://schemas.microsoft.com/office/drawing/2014/main" id="{730F134A-68B5-40A5-AB4A-2FD8C8104FD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170720" cy="10058400"/>
        </a:xfrm>
        <a:prstGeom xmlns:a="http://schemas.openxmlformats.org/drawingml/2006/main" prst="rect">
          <a:avLst/>
        </a:prstGeom>
      </cdr:spPr>
    </cdr:pic>
  </cdr:relSizeAnchor>
  <cdr:relSizeAnchor xmlns:cdr="http://schemas.openxmlformats.org/drawingml/2006/chartDrawing">
    <cdr:from>
      <cdr:x>0</cdr:x>
      <cdr:y>0</cdr:y>
    </cdr:from>
    <cdr:to>
      <cdr:x>1</cdr:x>
      <cdr:y>1</cdr:y>
    </cdr:to>
    <cdr:graphicFrame macro="">
      <cdr:nvGraphicFramePr>
        <cdr:cNvPr id="4" name="グラフ 1">
          <a:extLst xmlns:a="http://schemas.openxmlformats.org/drawingml/2006/main">
            <a:ext uri="{FF2B5EF4-FFF2-40B4-BE49-F238E27FC236}">
              <a16:creationId xmlns:a16="http://schemas.microsoft.com/office/drawing/2014/main" id="{C1658816-6AD4-4701-A1ED-EE39D25FE73B}"/>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3.xml><?xml version="1.0" encoding="utf-8"?>
<xdr:wsDr xmlns:xdr="http://schemas.openxmlformats.org/drawingml/2006/spreadsheetDrawing" xmlns:a="http://schemas.openxmlformats.org/drawingml/2006/main">
  <xdr:absoluteAnchor>
    <xdr:pos x="0" y="0"/>
    <xdr:ext cx="6162675" cy="9210675"/>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cdr:x>
      <cdr:y>0</cdr:y>
    </cdr:from>
    <cdr:to>
      <cdr:x>1</cdr:x>
      <cdr:y>1</cdr:y>
    </cdr:to>
    <cdr:pic>
      <cdr:nvPicPr>
        <cdr:cNvPr id="2" name="図 1">
          <a:extLst xmlns:a="http://schemas.openxmlformats.org/drawingml/2006/main">
            <a:ext uri="{FF2B5EF4-FFF2-40B4-BE49-F238E27FC236}">
              <a16:creationId xmlns:a16="http://schemas.microsoft.com/office/drawing/2014/main" id="{7D28DDBC-56B8-4D96-9FEB-7ED7FA8F73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112869" cy="10058400"/>
        </a:xfrm>
        <a:prstGeom xmlns:a="http://schemas.openxmlformats.org/drawingml/2006/main" prst="rect">
          <a:avLst/>
        </a:prstGeom>
        <a:ln xmlns:a="http://schemas.openxmlformats.org/drawingml/2006/main">
          <a:noFill/>
        </a:ln>
      </cdr:spPr>
    </cdr:pic>
  </cdr:relSizeAnchor>
  <cdr:relSizeAnchor xmlns:cdr="http://schemas.openxmlformats.org/drawingml/2006/chartDrawing">
    <cdr:from>
      <cdr:x>0</cdr:x>
      <cdr:y>0</cdr:y>
    </cdr:from>
    <cdr:to>
      <cdr:x>1</cdr:x>
      <cdr:y>1</cdr:y>
    </cdr:to>
    <cdr:graphicFrame macro="">
      <cdr:nvGraphicFramePr>
        <cdr:cNvPr id="4" name="グラフ 1">
          <a:extLst xmlns:a="http://schemas.openxmlformats.org/drawingml/2006/main">
            <a:ext uri="{FF2B5EF4-FFF2-40B4-BE49-F238E27FC236}">
              <a16:creationId xmlns:a16="http://schemas.microsoft.com/office/drawing/2014/main" id="{C1658816-6AD4-4701-A1ED-EE39D25FE73B}"/>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5.xml><?xml version="1.0" encoding="utf-8"?>
<xdr:wsDr xmlns:xdr="http://schemas.openxmlformats.org/drawingml/2006/spreadsheetDrawing" xmlns:a="http://schemas.openxmlformats.org/drawingml/2006/main">
  <xdr:absoluteAnchor>
    <xdr:pos x="0" y="0"/>
    <xdr:ext cx="6162675" cy="9210675"/>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cdr:x>
      <cdr:y>0</cdr:y>
    </cdr:from>
    <cdr:to>
      <cdr:x>1</cdr:x>
      <cdr:y>1</cdr:y>
    </cdr:to>
    <cdr:pic>
      <cdr:nvPicPr>
        <cdr:cNvPr id="3" name="図 2">
          <a:extLst xmlns:a="http://schemas.openxmlformats.org/drawingml/2006/main">
            <a:ext uri="{FF2B5EF4-FFF2-40B4-BE49-F238E27FC236}">
              <a16:creationId xmlns:a16="http://schemas.microsoft.com/office/drawing/2014/main" id="{A404014C-B4B6-4106-B6D9-8215D77172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112694" cy="10058400"/>
        </a:xfrm>
        <a:prstGeom xmlns:a="http://schemas.openxmlformats.org/drawingml/2006/main" prst="rect">
          <a:avLst/>
        </a:prstGeom>
      </cdr:spPr>
    </cdr:pic>
  </cdr:relSizeAnchor>
  <cdr:relSizeAnchor xmlns:cdr="http://schemas.openxmlformats.org/drawingml/2006/chartDrawing">
    <cdr:from>
      <cdr:x>0</cdr:x>
      <cdr:y>0.00413</cdr:y>
    </cdr:from>
    <cdr:to>
      <cdr:x>1</cdr:x>
      <cdr:y>1</cdr:y>
    </cdr:to>
    <cdr:graphicFrame macro="">
      <cdr:nvGraphicFramePr>
        <cdr:cNvPr id="4" name="グラフ 1">
          <a:extLst xmlns:a="http://schemas.openxmlformats.org/drawingml/2006/main">
            <a:ext uri="{FF2B5EF4-FFF2-40B4-BE49-F238E27FC236}">
              <a16:creationId xmlns:a16="http://schemas.microsoft.com/office/drawing/2014/main" id="{F471791B-04BD-41F5-A810-D86E591BCBDB}"/>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7.xml><?xml version="1.0" encoding="utf-8"?>
<xdr:wsDr xmlns:xdr="http://schemas.openxmlformats.org/drawingml/2006/spreadsheetDrawing" xmlns:a="http://schemas.openxmlformats.org/drawingml/2006/main">
  <xdr:absoluteAnchor>
    <xdr:pos x="0" y="0"/>
    <xdr:ext cx="6162675" cy="9210675"/>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cdr:x>
      <cdr:y>0</cdr:y>
    </cdr:from>
    <cdr:to>
      <cdr:x>1</cdr:x>
      <cdr:y>1</cdr:y>
    </cdr:to>
    <cdr:pic>
      <cdr:nvPicPr>
        <cdr:cNvPr id="2" name="図 1">
          <a:extLst xmlns:a="http://schemas.openxmlformats.org/drawingml/2006/main">
            <a:ext uri="{FF2B5EF4-FFF2-40B4-BE49-F238E27FC236}">
              <a16:creationId xmlns:a16="http://schemas.microsoft.com/office/drawing/2014/main" id="{CE2831B5-07A2-484B-9E7A-7038D0FFD53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110841" cy="10058400"/>
        </a:xfrm>
        <a:prstGeom xmlns:a="http://schemas.openxmlformats.org/drawingml/2006/main" prst="rect">
          <a:avLst/>
        </a:prstGeom>
        <a:ln xmlns:a="http://schemas.openxmlformats.org/drawingml/2006/main">
          <a:noFill/>
        </a:ln>
      </cdr:spPr>
    </cdr:pic>
  </cdr:relSizeAnchor>
  <cdr:relSizeAnchor xmlns:cdr="http://schemas.openxmlformats.org/drawingml/2006/chartDrawing">
    <cdr:from>
      <cdr:x>0</cdr:x>
      <cdr:y>0.00413</cdr:y>
    </cdr:from>
    <cdr:to>
      <cdr:x>1</cdr:x>
      <cdr:y>1</cdr:y>
    </cdr:to>
    <cdr:graphicFrame macro="">
      <cdr:nvGraphicFramePr>
        <cdr:cNvPr id="4" name="グラフ 1">
          <a:extLst xmlns:a="http://schemas.openxmlformats.org/drawingml/2006/main">
            <a:ext uri="{FF2B5EF4-FFF2-40B4-BE49-F238E27FC236}">
              <a16:creationId xmlns:a16="http://schemas.microsoft.com/office/drawing/2014/main" id="{F471791B-04BD-41F5-A810-D86E591BCBDB}"/>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240"/>
  <sheetViews>
    <sheetView zoomScaleNormal="100" workbookViewId="0">
      <selection activeCell="C9" sqref="C9"/>
    </sheetView>
  </sheetViews>
  <sheetFormatPr defaultColWidth="9" defaultRowHeight="13.5" x14ac:dyDescent="0.15"/>
  <cols>
    <col min="1" max="2" width="9" style="30"/>
    <col min="3" max="3" width="11.5" style="30" customWidth="1"/>
    <col min="4" max="4" width="9" style="30"/>
    <col min="5" max="5" width="9.5" style="30" customWidth="1"/>
    <col min="6" max="6" width="13.125" style="30" customWidth="1"/>
    <col min="7" max="7" width="7" style="31" customWidth="1"/>
    <col min="8" max="8" width="7.875" style="31" customWidth="1"/>
    <col min="9" max="11" width="8.375" style="45" customWidth="1"/>
    <col min="12" max="14" width="10.625" style="30" customWidth="1"/>
    <col min="15" max="15" width="10.625" style="45" hidden="1" customWidth="1"/>
    <col min="16" max="17" width="10.25" style="32" hidden="1" customWidth="1"/>
    <col min="18" max="18" width="3.625" style="33" hidden="1" customWidth="1"/>
    <col min="19" max="19" width="4.25" style="30" hidden="1" customWidth="1"/>
    <col min="20" max="20" width="12.125" style="30" hidden="1" customWidth="1"/>
    <col min="21" max="22" width="5" style="30" hidden="1" customWidth="1"/>
    <col min="23" max="23" width="0" hidden="1" customWidth="1"/>
    <col min="24" max="24" width="8" style="30" hidden="1" customWidth="1"/>
    <col min="25" max="25" width="14.5" style="30" hidden="1" customWidth="1"/>
    <col min="26" max="26" width="10.875" style="30" hidden="1" customWidth="1"/>
    <col min="27" max="27" width="9" style="30" customWidth="1"/>
    <col min="28" max="16384" width="9" style="30"/>
  </cols>
  <sheetData>
    <row r="1" spans="1:26" ht="14.25" thickBot="1" x14ac:dyDescent="0.2">
      <c r="A1" s="76" t="s">
        <v>119</v>
      </c>
      <c r="I1" s="39"/>
      <c r="J1" s="39"/>
      <c r="K1" s="39"/>
      <c r="P1" s="30"/>
    </row>
    <row r="2" spans="1:26" ht="23.25" customHeight="1" x14ac:dyDescent="0.15">
      <c r="D2" s="72">
        <v>1</v>
      </c>
      <c r="E2" s="42" t="s">
        <v>20</v>
      </c>
      <c r="F2" s="89"/>
      <c r="G2" s="66" t="s">
        <v>115</v>
      </c>
      <c r="H2" s="90"/>
      <c r="I2" s="90"/>
      <c r="J2" s="66"/>
      <c r="K2" s="67"/>
    </row>
    <row r="3" spans="1:26" ht="27.75" customHeight="1" x14ac:dyDescent="0.15">
      <c r="E3" s="43" t="s">
        <v>54</v>
      </c>
      <c r="F3" s="63"/>
      <c r="G3" s="44" t="s">
        <v>75</v>
      </c>
      <c r="H3" s="59"/>
      <c r="I3" s="41"/>
      <c r="J3" s="41"/>
      <c r="K3" s="68"/>
    </row>
    <row r="4" spans="1:26" ht="42" customHeight="1" x14ac:dyDescent="0.15">
      <c r="A4" t="s">
        <v>87</v>
      </c>
      <c r="B4" s="41" t="s">
        <v>100</v>
      </c>
      <c r="C4" s="41" t="s">
        <v>101</v>
      </c>
      <c r="E4" s="46"/>
      <c r="F4" s="7" t="s">
        <v>30</v>
      </c>
      <c r="G4" s="8" t="s">
        <v>29</v>
      </c>
      <c r="H4" s="8" t="s">
        <v>28</v>
      </c>
      <c r="I4" s="7" t="s">
        <v>23</v>
      </c>
      <c r="J4" s="7" t="s">
        <v>76</v>
      </c>
      <c r="K4" s="47" t="s">
        <v>77</v>
      </c>
      <c r="L4" s="10"/>
      <c r="M4" s="10"/>
      <c r="N4" s="7"/>
      <c r="O4" s="7" t="s">
        <v>31</v>
      </c>
      <c r="P4" s="9" t="s">
        <v>23</v>
      </c>
      <c r="Q4" s="9"/>
      <c r="R4" s="36" t="s">
        <v>21</v>
      </c>
      <c r="S4" s="35" t="s">
        <v>22</v>
      </c>
      <c r="T4" s="35" t="s">
        <v>47</v>
      </c>
      <c r="U4" s="35"/>
      <c r="V4" s="35"/>
      <c r="X4" s="37" t="s">
        <v>45</v>
      </c>
      <c r="Y4" s="37" t="s">
        <v>46</v>
      </c>
      <c r="Z4" s="30" t="s">
        <v>78</v>
      </c>
    </row>
    <row r="5" spans="1:26" x14ac:dyDescent="0.15">
      <c r="A5" s="71">
        <v>1</v>
      </c>
      <c r="B5" s="41" t="str">
        <f>IF(COUNTA(H2)=1,H2,"")</f>
        <v/>
      </c>
      <c r="C5" s="1" t="str">
        <f>IF(COUNTA(F2)=1,F2,"")</f>
        <v/>
      </c>
      <c r="E5" s="46"/>
      <c r="F5" s="28"/>
      <c r="G5" s="29"/>
      <c r="H5" s="29"/>
      <c r="I5" s="48" t="str">
        <f t="shared" ref="I5:I36" si="0">IF(COUNTA($F$3,$H$3,F5:H5)=5,P5,"")</f>
        <v/>
      </c>
      <c r="J5" s="48" t="str">
        <f>IF(COUNTA($F$3,$H$3,F5:H5)=5,IF(T5&lt;6,"*",IF(T5&gt;=17.583,"*",(H5-G5*INDEX(IF(O5="F",muratafemale,muratamale),R5-4,1)-INDEX(IF(O5="F",muratafemale,muratamale),R5-4,2))/(G5*INDEX(IF(O5="F",muratafemale,muratamale),R5-4,1)+INDEX(IF(O5="F",muratafemale,muratamale),R5-4,2))*100)),"")</f>
        <v/>
      </c>
      <c r="K5" s="49" t="str">
        <f>IF(COUNTA($F$3,$H$3,F5:H5)=5,IF(OR(T5&lt;1,G5&lt;70),"*",IF(G5&gt;=IF(O5="M",181,174),(H5-Z5)/Z5*100,IF(G5&lt;101,(H5-X5)/X5*100,IF(T5&lt;6,(H5-X5)/X5*100,IF(T5&gt;=17.583,(H5-Z5)/Z5*100,(H5-Y5)/Y5*100))))),"")</f>
        <v/>
      </c>
      <c r="L5" s="11"/>
      <c r="N5" s="78"/>
      <c r="O5" s="39" t="str">
        <f>IF(OR(+$H$3="男",+$H$3="M"),"M","F")</f>
        <v>F</v>
      </c>
      <c r="P5" s="11">
        <f t="shared" ref="P5:P11" si="1">IF(T5&gt;17.583,"*",(G5-(INDEX(IF(O5="F",Hfemalemean,Hmalemean),S5+1,R5+1)))/(INDEX(IF(O5="F",Hfemalesd,Hmalesd),S5+1,R5+1)))</f>
        <v>-23.287315649149274</v>
      </c>
      <c r="Q5" s="11"/>
      <c r="R5" s="38">
        <f>DATEDIF($F$3,F5,"Y")</f>
        <v>0</v>
      </c>
      <c r="S5" s="30">
        <f>DATEDIF($F$3,F5,"YM")</f>
        <v>0</v>
      </c>
      <c r="T5" s="30">
        <f>DATEDIF($F$3,F5,"Y")+DATEDIF($F$3,F5,"YD")/(365+IF(MOD(YEAR(DATE(YEAR(F5)-1,MONTH($F$3),DAY($F$3))),4)=0,IF(DATE(YEAR(DATE(YEAR(F5)-1,MONTH($F$3),DAY($F$3))),2,29)&gt;=DATE(YEAR(F5)-1,MONTH($F$3),DAY($F$3)),1,0),0)+IF(MOD(YEAR(F5),4)=0,IF(DATE(YEAR(F5),2,29)&lt;=F5,1,0),0))</f>
        <v>0</v>
      </c>
      <c r="U5" s="34"/>
      <c r="V5" s="34"/>
      <c r="X5" s="31">
        <f>IF(O5="M",2.06*10^-3*G5^2-0.1166*G5+6.5273,2.49*10^-3*G5^2-0.1858*G5+9.036)</f>
        <v>9.0359999999999996</v>
      </c>
      <c r="Y5" s="31">
        <f>((G5/100)^3*INDEX(itoOI,IF(O5="M",0,3)+IF(G5&lt;140,1,IF(G5&lt;=149,2,3)),1)+(G5/100)^2*INDEX(itoOI,IF(O5="M",0,3)+IF(G5&lt;140,1,IF(G5&lt;=149,2,3)),2)+(G5/100)*INDEX(itoOI,IF(O5="M",0,3)+IF(G5&lt;140,1,IF(G5&lt;=149,2,3)),3)+INDEX(itoOI,IF(O5="M",0,3)+IF(G5&lt;140,1,IF(G5&lt;=149,2,3)),4))</f>
        <v>-184.49199999999999</v>
      </c>
      <c r="Z5" s="30">
        <f>22*G5^2/10000</f>
        <v>0</v>
      </c>
    </row>
    <row r="6" spans="1:26" x14ac:dyDescent="0.15">
      <c r="A6" s="71">
        <v>2</v>
      </c>
      <c r="B6" s="41" t="str">
        <f>IF(COUNTA(H126)=1,H126,"")</f>
        <v/>
      </c>
      <c r="C6" s="1" t="str">
        <f>IF(COUNTA(F126)=1,F126,"")</f>
        <v/>
      </c>
      <c r="E6" s="46"/>
      <c r="F6" s="28"/>
      <c r="G6" s="29"/>
      <c r="H6" s="29"/>
      <c r="I6" s="48" t="str">
        <f t="shared" si="0"/>
        <v/>
      </c>
      <c r="J6" s="48" t="str">
        <f>IF(COUNTA($F$3,$H$3,F6:H6)=5,IF(T6&lt;6,"*",IF(T6&gt;=17.583,"*",(H6-G6*INDEX(IF(O6="F",muratafemale,muratamale),R6-4,1)-INDEX(IF(O6="F",muratafemale,muratamale),R6-4,2))/(G6*INDEX(IF(O6="F",muratafemale,muratamale),R6-4,1)+INDEX(IF(O6="F",muratafemale,muratamale),R6-4,2))*100)),"")</f>
        <v/>
      </c>
      <c r="K6" s="49" t="str">
        <f>IF(COUNTA($F$3,$H$3,F6:H6)=5,IF(OR(T6&lt;1,G6&lt;70),"*",IF(G6&gt;=IF(O6="M",181,174),(H6-Z6)/Z6*100,IF(G6&lt;101,(H6-X6)/X6*100,IF(T6&lt;6,(H6-X6)/X6*100,IF(T6&gt;=17.583,(H6-Z6)/Z6*100,(H6-Y6)/Y6*100))))),"")</f>
        <v/>
      </c>
      <c r="L6" s="11"/>
      <c r="M6" s="11"/>
      <c r="N6" s="78"/>
      <c r="O6" s="39" t="str">
        <f t="shared" ref="O6:O17" si="2">+O5</f>
        <v>F</v>
      </c>
      <c r="P6" s="11">
        <f t="shared" si="1"/>
        <v>-23.287315649149274</v>
      </c>
      <c r="Q6" s="11"/>
      <c r="R6" s="38">
        <f t="shared" ref="R6:R69" si="3">DATEDIF($F$3,F6,"Y")</f>
        <v>0</v>
      </c>
      <c r="S6" s="30">
        <f t="shared" ref="S6:S69" si="4">DATEDIF($F$3,F6,"YM")</f>
        <v>0</v>
      </c>
      <c r="T6" s="30">
        <f>DATEDIF($F$3,F6,"Y")+DATEDIF($F$3,F6,"YD")/(365+IF(MOD(YEAR(DATE(YEAR(F6)-1,MONTH($F$3),DAY($F$3))),4)=0,IF(DATE(YEAR(DATE(YEAR(F6)-1,MONTH($F$3),DAY($F$3))),2,29)&gt;=DATE(YEAR(F6)-1,MONTH($F$3),DAY($F$3)),1,0),0)+IF(MOD(YEAR(F6),4)=0,IF(DATE(YEAR(F6),2,29)&lt;=F6,1,0),0))</f>
        <v>0</v>
      </c>
      <c r="U6" s="34"/>
      <c r="V6" s="34"/>
      <c r="X6" s="31">
        <f t="shared" ref="X6:X69" si="5">IF(O6="M",2.06*10^-3*G6^2-0.1166*G6+6.5273,2.49*10^-3*G6^2-0.1858*G6+9.036)</f>
        <v>9.0359999999999996</v>
      </c>
      <c r="Y6" s="31">
        <f t="shared" ref="Y6:Y69" si="6">((G6/100)^3*INDEX(itoOI,IF(O6="M",0,3)+IF(G6&lt;140,1,IF(G6&lt;=149,2,3)),1)+(G6/100)^2*INDEX(itoOI,IF(O6="M",0,3)+IF(G6&lt;140,1,IF(G6&lt;=149,2,3)),2)+(G6/100)*INDEX(itoOI,IF(O6="M",0,3)+IF(G6&lt;140,1,IF(G6&lt;=149,2,3)),3)+INDEX(itoOI,IF(O6="M",0,3)+IF(G6&lt;140,1,IF(G6&lt;=149,2,3)),4))</f>
        <v>-184.49199999999999</v>
      </c>
      <c r="Z6" s="30">
        <f t="shared" ref="Z6:Z69" si="7">22*G6^2/10000</f>
        <v>0</v>
      </c>
    </row>
    <row r="7" spans="1:26" x14ac:dyDescent="0.15">
      <c r="A7" s="71">
        <v>3</v>
      </c>
      <c r="B7" s="41" t="str">
        <f>IF(COUNTA(H250)=1,H250,"")</f>
        <v/>
      </c>
      <c r="C7" s="1" t="str">
        <f>IF(COUNTA(F250)=1,F250,"")</f>
        <v/>
      </c>
      <c r="E7" s="46"/>
      <c r="F7" s="28"/>
      <c r="G7" s="29"/>
      <c r="H7" s="29"/>
      <c r="I7" s="48" t="str">
        <f t="shared" si="0"/>
        <v/>
      </c>
      <c r="J7" s="48" t="str">
        <f>IF(COUNTA($F$3,$H$3,F7:H7)=5,IF(T7&lt;6,"*",IF(T7&gt;=17.583,"*",(H7-G7*INDEX(IF(O7="F",muratafemale,muratamale),R7-4,1)-INDEX(IF(O7="F",muratafemale,muratamale),R7-4,2))/(G7*INDEX(IF(O7="F",muratafemale,muratamale),R7-4,1)+INDEX(IF(O7="F",muratafemale,muratamale),R7-4,2))*100)),"")</f>
        <v/>
      </c>
      <c r="K7" s="49" t="str">
        <f>IF(COUNTA($F$3,$H$3,F7:H7)=5,IF(OR(T7&lt;1,G7&lt;70),"*",IF(G7&gt;=IF(O7="M",181,174),(H7-Z7)/Z7*100,IF(G7&lt;101,(H7-X7)/X7*100,IF(T7&lt;6,(H7-X7)/X7*100,IF(T7&gt;=17.583,(H7-Z7)/Z7*100,(H7-Y7)/Y7*100))))),"")</f>
        <v/>
      </c>
      <c r="N7" s="78"/>
      <c r="O7" s="39" t="str">
        <f t="shared" si="2"/>
        <v>F</v>
      </c>
      <c r="P7" s="11">
        <f t="shared" si="1"/>
        <v>-23.287315649149274</v>
      </c>
      <c r="Q7" s="11"/>
      <c r="R7" s="38">
        <f t="shared" si="3"/>
        <v>0</v>
      </c>
      <c r="S7" s="30">
        <f t="shared" si="4"/>
        <v>0</v>
      </c>
      <c r="T7" s="30">
        <f>DATEDIF($F$3,F7,"Y")+DATEDIF($F$3,F7,"YD")/(365+IF(MOD(YEAR(DATE(YEAR(F7)-1,MONTH($F$3),DAY($F$3))),4)=0,IF(DATE(YEAR(DATE(YEAR(F7)-1,MONTH($F$3),DAY($F$3))),2,29)&gt;=DATE(YEAR(F7)-1,MONTH($F$3),DAY($F$3)),1,0),0)+IF(MOD(YEAR(F7),4)=0,IF(DATE(YEAR(F7),2,29)&lt;=F7,1,0),0))</f>
        <v>0</v>
      </c>
      <c r="U7" s="34"/>
      <c r="V7" s="34"/>
      <c r="X7" s="31">
        <f t="shared" si="5"/>
        <v>9.0359999999999996</v>
      </c>
      <c r="Y7" s="31">
        <f t="shared" si="6"/>
        <v>-184.49199999999999</v>
      </c>
      <c r="Z7" s="30">
        <f t="shared" si="7"/>
        <v>0</v>
      </c>
    </row>
    <row r="8" spans="1:26" x14ac:dyDescent="0.15">
      <c r="A8" s="71">
        <v>4</v>
      </c>
      <c r="B8" s="41" t="str">
        <f>IF(COUNTA(H374)=1,H374,"")</f>
        <v/>
      </c>
      <c r="C8" s="1" t="str">
        <f>IF(COUNTA(F374)=1,F374,"")</f>
        <v/>
      </c>
      <c r="E8" s="46"/>
      <c r="F8" s="28"/>
      <c r="G8" s="29"/>
      <c r="H8" s="29"/>
      <c r="I8" s="48" t="str">
        <f t="shared" si="0"/>
        <v/>
      </c>
      <c r="J8" s="48" t="str">
        <f t="shared" ref="J8:J124" si="8">IF(COUNTA($F$3,$H$3,F8:H8)=5,IF(T8&lt;6,"*",IF(T8&gt;=17.583,"*",(H8-G8*INDEX(IF(O8="F",muratafemale,muratamale),R8-4,1)-INDEX(IF(O8="F",muratafemale,muratamale),R8-4,2))/(G8*INDEX(IF(O8="F",muratafemale,muratamale),R8-4,1)+INDEX(IF(O8="F",muratafemale,muratamale),R8-4,2))*100)),"")</f>
        <v/>
      </c>
      <c r="K8" s="49" t="str">
        <f t="shared" ref="K8:K124" si="9">IF(COUNTA($F$3,$H$3,F8:H8)=5,IF(OR(T8&lt;1,G8&lt;70),"*",IF(G8&gt;=IF(O8="M",181,174),(H8-Z8)/Z8*100,IF(G8&lt;101,(H8-X8)/X8*100,IF(T8&lt;6,(H8-X8)/X8*100,IF(T8&gt;=17.583,(H8-Z8)/Z8*100,(H8-Y8)/Y8*100))))),"")</f>
        <v/>
      </c>
      <c r="L8" s="11"/>
      <c r="M8" s="11"/>
      <c r="N8" s="78"/>
      <c r="O8" s="39" t="str">
        <f t="shared" si="2"/>
        <v>F</v>
      </c>
      <c r="P8" s="11">
        <f t="shared" si="1"/>
        <v>-23.287315649149274</v>
      </c>
      <c r="Q8" s="11"/>
      <c r="R8" s="38">
        <f t="shared" si="3"/>
        <v>0</v>
      </c>
      <c r="S8" s="30">
        <f t="shared" si="4"/>
        <v>0</v>
      </c>
      <c r="T8" s="30">
        <f t="shared" ref="T8:T69" si="10">DATEDIF($F$3,F8,"Y")+DATEDIF($F$3,F8,"YD")/(365+IF(MOD(YEAR(DATE(YEAR(F8)-1,MONTH($F$3),DAY($F$3))),4)=0,IF(DATE(YEAR(DATE(YEAR(F8)-1,MONTH($F$3),DAY($F$3))),2,29)&gt;=DATE(YEAR(F8)-1,MONTH($F$3),DAY($F$3)),1,0),0)+IF(MOD(YEAR(F8),4)=0,IF(DATE(YEAR(F8),2,29)&lt;=F8,1,0),0))</f>
        <v>0</v>
      </c>
      <c r="U8" s="34"/>
      <c r="V8" s="34"/>
      <c r="X8" s="31">
        <f t="shared" si="5"/>
        <v>9.0359999999999996</v>
      </c>
      <c r="Y8" s="31">
        <f t="shared" si="6"/>
        <v>-184.49199999999999</v>
      </c>
      <c r="Z8" s="30">
        <f t="shared" si="7"/>
        <v>0</v>
      </c>
    </row>
    <row r="9" spans="1:26" x14ac:dyDescent="0.15">
      <c r="A9" s="71">
        <v>5</v>
      </c>
      <c r="B9" s="41" t="str">
        <f>IF(COUNTA(H498)=1,H498,"")</f>
        <v/>
      </c>
      <c r="C9" s="1" t="str">
        <f>IF(COUNTA(F498)=1,F498,"")</f>
        <v/>
      </c>
      <c r="E9" s="46"/>
      <c r="F9" s="28"/>
      <c r="G9" s="29"/>
      <c r="H9" s="29"/>
      <c r="I9" s="48" t="str">
        <f t="shared" si="0"/>
        <v/>
      </c>
      <c r="J9" s="48" t="str">
        <f t="shared" si="8"/>
        <v/>
      </c>
      <c r="K9" s="49" t="str">
        <f t="shared" si="9"/>
        <v/>
      </c>
      <c r="L9" s="11"/>
      <c r="M9" s="11"/>
      <c r="N9" s="78"/>
      <c r="O9" s="39" t="str">
        <f t="shared" si="2"/>
        <v>F</v>
      </c>
      <c r="P9" s="11">
        <f t="shared" si="1"/>
        <v>-23.287315649149274</v>
      </c>
      <c r="Q9" s="11"/>
      <c r="R9" s="38">
        <f t="shared" si="3"/>
        <v>0</v>
      </c>
      <c r="S9" s="30">
        <f t="shared" si="4"/>
        <v>0</v>
      </c>
      <c r="T9" s="30">
        <f t="shared" si="10"/>
        <v>0</v>
      </c>
      <c r="U9" s="34"/>
      <c r="V9" s="34"/>
      <c r="X9" s="31">
        <f t="shared" si="5"/>
        <v>9.0359999999999996</v>
      </c>
      <c r="Y9" s="31">
        <f t="shared" si="6"/>
        <v>-184.49199999999999</v>
      </c>
      <c r="Z9" s="30">
        <f t="shared" si="7"/>
        <v>0</v>
      </c>
    </row>
    <row r="10" spans="1:26" x14ac:dyDescent="0.15">
      <c r="A10" s="71">
        <v>6</v>
      </c>
      <c r="B10" s="41" t="str">
        <f>IF(COUNTA(H622)=1,H622,"")</f>
        <v/>
      </c>
      <c r="C10" s="1" t="str">
        <f>IF(COUNTA(F622)=1,F622,"")</f>
        <v/>
      </c>
      <c r="E10" s="46"/>
      <c r="F10" s="28"/>
      <c r="G10" s="29"/>
      <c r="H10" s="29"/>
      <c r="I10" s="48" t="str">
        <f t="shared" si="0"/>
        <v/>
      </c>
      <c r="J10" s="48" t="str">
        <f t="shared" si="8"/>
        <v/>
      </c>
      <c r="K10" s="49" t="str">
        <f t="shared" si="9"/>
        <v/>
      </c>
      <c r="L10" s="11"/>
      <c r="M10" s="11"/>
      <c r="N10" s="78"/>
      <c r="O10" s="39" t="str">
        <f t="shared" si="2"/>
        <v>F</v>
      </c>
      <c r="P10" s="11">
        <f t="shared" si="1"/>
        <v>-23.287315649149274</v>
      </c>
      <c r="Q10" s="11"/>
      <c r="R10" s="38">
        <f t="shared" si="3"/>
        <v>0</v>
      </c>
      <c r="S10" s="30">
        <f t="shared" si="4"/>
        <v>0</v>
      </c>
      <c r="T10" s="30">
        <f t="shared" si="10"/>
        <v>0</v>
      </c>
      <c r="U10" s="34"/>
      <c r="V10" s="34"/>
      <c r="X10" s="31">
        <f t="shared" si="5"/>
        <v>9.0359999999999996</v>
      </c>
      <c r="Y10" s="31">
        <f t="shared" si="6"/>
        <v>-184.49199999999999</v>
      </c>
      <c r="Z10" s="30">
        <f t="shared" si="7"/>
        <v>0</v>
      </c>
    </row>
    <row r="11" spans="1:26" x14ac:dyDescent="0.15">
      <c r="A11" s="71">
        <v>7</v>
      </c>
      <c r="B11" s="41" t="str">
        <f>IF(COUNTA(H746)=1,H746,"")</f>
        <v/>
      </c>
      <c r="C11" s="1" t="str">
        <f>IF(COUNTA(F746)=1,F746,"")</f>
        <v/>
      </c>
      <c r="E11" s="46"/>
      <c r="F11" s="28"/>
      <c r="G11" s="29"/>
      <c r="H11" s="29"/>
      <c r="I11" s="48" t="str">
        <f t="shared" si="0"/>
        <v/>
      </c>
      <c r="J11" s="48" t="str">
        <f t="shared" si="8"/>
        <v/>
      </c>
      <c r="K11" s="49" t="str">
        <f t="shared" si="9"/>
        <v/>
      </c>
      <c r="L11" s="11"/>
      <c r="M11" s="11"/>
      <c r="N11" s="78"/>
      <c r="O11" s="39" t="str">
        <f t="shared" si="2"/>
        <v>F</v>
      </c>
      <c r="P11" s="11">
        <f t="shared" si="1"/>
        <v>-23.287315649149274</v>
      </c>
      <c r="Q11" s="11"/>
      <c r="R11" s="38">
        <f t="shared" si="3"/>
        <v>0</v>
      </c>
      <c r="S11" s="30">
        <f t="shared" si="4"/>
        <v>0</v>
      </c>
      <c r="T11" s="30">
        <f t="shared" si="10"/>
        <v>0</v>
      </c>
      <c r="U11" s="34"/>
      <c r="V11" s="34"/>
      <c r="X11" s="31">
        <f t="shared" si="5"/>
        <v>9.0359999999999996</v>
      </c>
      <c r="Y11" s="31">
        <f t="shared" si="6"/>
        <v>-184.49199999999999</v>
      </c>
      <c r="Z11" s="30">
        <f t="shared" si="7"/>
        <v>0</v>
      </c>
    </row>
    <row r="12" spans="1:26" x14ac:dyDescent="0.15">
      <c r="A12" s="71">
        <v>8</v>
      </c>
      <c r="B12" s="41" t="str">
        <f>IF(COUNTA(H870)=1,H870,"")</f>
        <v/>
      </c>
      <c r="C12" s="1" t="str">
        <f>IF(COUNTA(F870)=1,F870,"")</f>
        <v/>
      </c>
      <c r="E12" s="46"/>
      <c r="F12" s="28"/>
      <c r="G12" s="29"/>
      <c r="H12" s="29"/>
      <c r="I12" s="48" t="str">
        <f t="shared" si="0"/>
        <v/>
      </c>
      <c r="J12" s="48" t="str">
        <f t="shared" si="8"/>
        <v/>
      </c>
      <c r="K12" s="49" t="str">
        <f t="shared" si="9"/>
        <v/>
      </c>
      <c r="L12" s="11"/>
      <c r="M12" s="11"/>
      <c r="N12" s="78"/>
      <c r="O12" s="39" t="str">
        <f t="shared" si="2"/>
        <v>F</v>
      </c>
      <c r="P12" s="11">
        <f t="shared" ref="P12:P75" si="11">IF(T12&gt;17.583,"*",(G12-(INDEX(IF(O12="F",Hfemalemean,Hmalemean),S12+1,R12+1)))/(INDEX(IF(O12="F",Hfemalesd,Hmalesd),S12+1,R12+1)))</f>
        <v>-23.287315649149274</v>
      </c>
      <c r="Q12" s="11"/>
      <c r="R12" s="38">
        <f t="shared" si="3"/>
        <v>0</v>
      </c>
      <c r="S12" s="30">
        <f t="shared" si="4"/>
        <v>0</v>
      </c>
      <c r="T12" s="30">
        <f t="shared" si="10"/>
        <v>0</v>
      </c>
      <c r="U12" s="34"/>
      <c r="V12" s="34"/>
      <c r="X12" s="31">
        <f t="shared" si="5"/>
        <v>9.0359999999999996</v>
      </c>
      <c r="Y12" s="31">
        <f t="shared" si="6"/>
        <v>-184.49199999999999</v>
      </c>
      <c r="Z12" s="30">
        <f t="shared" si="7"/>
        <v>0</v>
      </c>
    </row>
    <row r="13" spans="1:26" x14ac:dyDescent="0.15">
      <c r="A13" s="71">
        <v>9</v>
      </c>
      <c r="B13" s="41" t="str">
        <f>IF(COUNTA(H994)=1,H994,"")</f>
        <v/>
      </c>
      <c r="C13" s="1" t="str">
        <f>IF(COUNTA(F994)=1,F994,"")</f>
        <v/>
      </c>
      <c r="E13" s="46"/>
      <c r="F13" s="28"/>
      <c r="G13" s="29"/>
      <c r="H13" s="29"/>
      <c r="I13" s="48" t="str">
        <f t="shared" si="0"/>
        <v/>
      </c>
      <c r="J13" s="48" t="str">
        <f t="shared" si="8"/>
        <v/>
      </c>
      <c r="K13" s="49" t="str">
        <f t="shared" si="9"/>
        <v/>
      </c>
      <c r="L13" s="11"/>
      <c r="M13" s="11"/>
      <c r="N13" s="78"/>
      <c r="O13" s="39" t="str">
        <f t="shared" si="2"/>
        <v>F</v>
      </c>
      <c r="P13" s="11">
        <f t="shared" si="11"/>
        <v>-23.287315649149274</v>
      </c>
      <c r="Q13" s="11"/>
      <c r="R13" s="38">
        <f t="shared" si="3"/>
        <v>0</v>
      </c>
      <c r="S13" s="30">
        <f t="shared" si="4"/>
        <v>0</v>
      </c>
      <c r="T13" s="30">
        <f t="shared" si="10"/>
        <v>0</v>
      </c>
      <c r="U13" s="34"/>
      <c r="V13" s="34"/>
      <c r="X13" s="31">
        <f t="shared" si="5"/>
        <v>9.0359999999999996</v>
      </c>
      <c r="Y13" s="31">
        <f t="shared" si="6"/>
        <v>-184.49199999999999</v>
      </c>
      <c r="Z13" s="30">
        <f t="shared" si="7"/>
        <v>0</v>
      </c>
    </row>
    <row r="14" spans="1:26" x14ac:dyDescent="0.15">
      <c r="A14" s="71">
        <v>10</v>
      </c>
      <c r="B14" s="41" t="str">
        <f>IF(COUNTA(H1118)=1,H1118,"")</f>
        <v/>
      </c>
      <c r="C14" s="1" t="str">
        <f>IF(COUNTA(F1118)=1,F1118,"")</f>
        <v/>
      </c>
      <c r="E14" s="46"/>
      <c r="F14" s="28"/>
      <c r="G14" s="29"/>
      <c r="H14" s="29"/>
      <c r="I14" s="48" t="str">
        <f t="shared" si="0"/>
        <v/>
      </c>
      <c r="J14" s="48" t="str">
        <f t="shared" si="8"/>
        <v/>
      </c>
      <c r="K14" s="49" t="str">
        <f t="shared" si="9"/>
        <v/>
      </c>
      <c r="L14" s="11"/>
      <c r="M14" s="11"/>
      <c r="N14" s="78"/>
      <c r="O14" s="39" t="str">
        <f t="shared" si="2"/>
        <v>F</v>
      </c>
      <c r="P14" s="11">
        <f t="shared" si="11"/>
        <v>-23.287315649149274</v>
      </c>
      <c r="Q14" s="11"/>
      <c r="R14" s="38">
        <f t="shared" si="3"/>
        <v>0</v>
      </c>
      <c r="S14" s="30">
        <f t="shared" si="4"/>
        <v>0</v>
      </c>
      <c r="T14" s="30">
        <f t="shared" si="10"/>
        <v>0</v>
      </c>
      <c r="U14" s="34"/>
      <c r="V14" s="34"/>
      <c r="X14" s="31">
        <f t="shared" si="5"/>
        <v>9.0359999999999996</v>
      </c>
      <c r="Y14" s="31">
        <f t="shared" si="6"/>
        <v>-184.49199999999999</v>
      </c>
      <c r="Z14" s="30">
        <f t="shared" si="7"/>
        <v>0</v>
      </c>
    </row>
    <row r="15" spans="1:26" x14ac:dyDescent="0.15">
      <c r="E15" s="46"/>
      <c r="F15" s="28"/>
      <c r="G15" s="29"/>
      <c r="H15" s="29"/>
      <c r="I15" s="48" t="str">
        <f t="shared" si="0"/>
        <v/>
      </c>
      <c r="J15" s="48" t="str">
        <f t="shared" si="8"/>
        <v/>
      </c>
      <c r="K15" s="49" t="str">
        <f t="shared" si="9"/>
        <v/>
      </c>
      <c r="L15" s="11"/>
      <c r="M15" s="11"/>
      <c r="N15" s="78"/>
      <c r="O15" s="39" t="str">
        <f t="shared" si="2"/>
        <v>F</v>
      </c>
      <c r="P15" s="11">
        <f t="shared" si="11"/>
        <v>-23.287315649149274</v>
      </c>
      <c r="Q15" s="11"/>
      <c r="R15" s="38">
        <f t="shared" si="3"/>
        <v>0</v>
      </c>
      <c r="S15" s="30">
        <f t="shared" si="4"/>
        <v>0</v>
      </c>
      <c r="T15" s="30">
        <f t="shared" si="10"/>
        <v>0</v>
      </c>
      <c r="U15" s="34"/>
      <c r="V15" s="34"/>
      <c r="X15" s="31">
        <f t="shared" si="5"/>
        <v>9.0359999999999996</v>
      </c>
      <c r="Y15" s="31">
        <f t="shared" si="6"/>
        <v>-184.49199999999999</v>
      </c>
      <c r="Z15" s="30">
        <f t="shared" si="7"/>
        <v>0</v>
      </c>
    </row>
    <row r="16" spans="1:26" x14ac:dyDescent="0.15">
      <c r="E16" s="46"/>
      <c r="F16" s="28"/>
      <c r="G16" s="29"/>
      <c r="H16" s="29"/>
      <c r="I16" s="48" t="str">
        <f t="shared" si="0"/>
        <v/>
      </c>
      <c r="J16" s="48" t="str">
        <f t="shared" si="8"/>
        <v/>
      </c>
      <c r="K16" s="49" t="str">
        <f t="shared" si="9"/>
        <v/>
      </c>
      <c r="L16" s="11"/>
      <c r="M16" s="11"/>
      <c r="N16" s="78"/>
      <c r="O16" s="39" t="str">
        <f t="shared" si="2"/>
        <v>F</v>
      </c>
      <c r="P16" s="11">
        <f t="shared" si="11"/>
        <v>-23.287315649149274</v>
      </c>
      <c r="Q16" s="11"/>
      <c r="R16" s="38">
        <f t="shared" si="3"/>
        <v>0</v>
      </c>
      <c r="S16" s="30">
        <f t="shared" si="4"/>
        <v>0</v>
      </c>
      <c r="T16" s="30">
        <f t="shared" si="10"/>
        <v>0</v>
      </c>
      <c r="U16" s="34"/>
      <c r="V16" s="34"/>
      <c r="X16" s="31">
        <f t="shared" si="5"/>
        <v>9.0359999999999996</v>
      </c>
      <c r="Y16" s="31">
        <f t="shared" si="6"/>
        <v>-184.49199999999999</v>
      </c>
      <c r="Z16" s="30">
        <f t="shared" si="7"/>
        <v>0</v>
      </c>
    </row>
    <row r="17" spans="5:26" x14ac:dyDescent="0.15">
      <c r="E17" s="46"/>
      <c r="F17" s="28"/>
      <c r="G17" s="29"/>
      <c r="H17" s="29"/>
      <c r="I17" s="48" t="str">
        <f t="shared" si="0"/>
        <v/>
      </c>
      <c r="J17" s="48" t="str">
        <f t="shared" ref="J17:J80" si="12">IF(COUNTA($F$3,$H$3,F17:H17)=5,IF(T17&lt;6,"*",IF(T17&gt;=17.583,"*",(H17-G17*INDEX(IF(O17="F",muratafemale,muratamale),R17-4,1)-INDEX(IF(O17="F",muratafemale,muratamale),R17-4,2))/(G17*INDEX(IF(O17="F",muratafemale,muratamale),R17-4,1)+INDEX(IF(O17="F",muratafemale,muratamale),R17-4,2))*100)),"")</f>
        <v/>
      </c>
      <c r="K17" s="49" t="str">
        <f t="shared" ref="K17:K80" si="13">IF(COUNTA($F$3,$H$3,F17:H17)=5,IF(OR(T17&lt;1,G17&lt;70),"*",IF(G17&gt;=IF(O17="M",181,174),(H17-Z17)/Z17*100,IF(G17&lt;101,(H17-X17)/X17*100,IF(T17&lt;6,(H17-X17)/X17*100,IF(T17&gt;=17.583,(H17-Z17)/Z17*100,(H17-Y17)/Y17*100))))),"")</f>
        <v/>
      </c>
      <c r="L17" s="11"/>
      <c r="M17" s="11"/>
      <c r="N17" s="78"/>
      <c r="O17" s="39" t="str">
        <f t="shared" si="2"/>
        <v>F</v>
      </c>
      <c r="P17" s="11">
        <f t="shared" si="11"/>
        <v>-23.287315649149274</v>
      </c>
      <c r="Q17" s="11"/>
      <c r="R17" s="38">
        <f t="shared" si="3"/>
        <v>0</v>
      </c>
      <c r="S17" s="30">
        <f t="shared" si="4"/>
        <v>0</v>
      </c>
      <c r="T17" s="30">
        <f t="shared" si="10"/>
        <v>0</v>
      </c>
      <c r="U17" s="34"/>
      <c r="V17" s="34"/>
      <c r="X17" s="31">
        <f t="shared" si="5"/>
        <v>9.0359999999999996</v>
      </c>
      <c r="Y17" s="31">
        <f t="shared" si="6"/>
        <v>-184.49199999999999</v>
      </c>
      <c r="Z17" s="30">
        <f t="shared" si="7"/>
        <v>0</v>
      </c>
    </row>
    <row r="18" spans="5:26" x14ac:dyDescent="0.15">
      <c r="E18" s="46"/>
      <c r="F18" s="28"/>
      <c r="G18" s="29"/>
      <c r="H18" s="29"/>
      <c r="I18" s="48" t="str">
        <f t="shared" si="0"/>
        <v/>
      </c>
      <c r="J18" s="48" t="str">
        <f t="shared" si="12"/>
        <v/>
      </c>
      <c r="K18" s="49" t="str">
        <f t="shared" si="13"/>
        <v/>
      </c>
      <c r="L18" s="11"/>
      <c r="M18" s="11"/>
      <c r="N18" s="78"/>
      <c r="O18" s="39" t="str">
        <f t="shared" ref="O18:O81" si="14">+O17</f>
        <v>F</v>
      </c>
      <c r="P18" s="11">
        <f t="shared" si="11"/>
        <v>-23.287315649149274</v>
      </c>
      <c r="Q18" s="11"/>
      <c r="R18" s="38">
        <f t="shared" si="3"/>
        <v>0</v>
      </c>
      <c r="S18" s="30">
        <f t="shared" si="4"/>
        <v>0</v>
      </c>
      <c r="T18" s="30">
        <f t="shared" si="10"/>
        <v>0</v>
      </c>
      <c r="U18" s="34"/>
      <c r="V18" s="34"/>
      <c r="X18" s="31">
        <f t="shared" si="5"/>
        <v>9.0359999999999996</v>
      </c>
      <c r="Y18" s="31">
        <f t="shared" si="6"/>
        <v>-184.49199999999999</v>
      </c>
      <c r="Z18" s="30">
        <f t="shared" si="7"/>
        <v>0</v>
      </c>
    </row>
    <row r="19" spans="5:26" x14ac:dyDescent="0.15">
      <c r="E19" s="46"/>
      <c r="F19" s="28"/>
      <c r="G19" s="29"/>
      <c r="H19" s="29"/>
      <c r="I19" s="48" t="str">
        <f t="shared" si="0"/>
        <v/>
      </c>
      <c r="J19" s="48" t="str">
        <f t="shared" si="12"/>
        <v/>
      </c>
      <c r="K19" s="49" t="str">
        <f t="shared" si="13"/>
        <v/>
      </c>
      <c r="L19" s="11"/>
      <c r="M19" s="11"/>
      <c r="N19" s="78"/>
      <c r="O19" s="39" t="str">
        <f t="shared" si="14"/>
        <v>F</v>
      </c>
      <c r="P19" s="11">
        <f t="shared" si="11"/>
        <v>-23.287315649149274</v>
      </c>
      <c r="Q19" s="11"/>
      <c r="R19" s="38">
        <f t="shared" si="3"/>
        <v>0</v>
      </c>
      <c r="S19" s="30">
        <f t="shared" si="4"/>
        <v>0</v>
      </c>
      <c r="T19" s="30">
        <f t="shared" si="10"/>
        <v>0</v>
      </c>
      <c r="U19" s="34"/>
      <c r="V19" s="34"/>
      <c r="X19" s="31">
        <f t="shared" si="5"/>
        <v>9.0359999999999996</v>
      </c>
      <c r="Y19" s="31">
        <f t="shared" si="6"/>
        <v>-184.49199999999999</v>
      </c>
      <c r="Z19" s="30">
        <f t="shared" si="7"/>
        <v>0</v>
      </c>
    </row>
    <row r="20" spans="5:26" x14ac:dyDescent="0.15">
      <c r="E20" s="46"/>
      <c r="F20" s="28"/>
      <c r="G20" s="29"/>
      <c r="H20" s="29"/>
      <c r="I20" s="48" t="str">
        <f t="shared" si="0"/>
        <v/>
      </c>
      <c r="J20" s="48" t="str">
        <f t="shared" si="12"/>
        <v/>
      </c>
      <c r="K20" s="49" t="str">
        <f t="shared" si="13"/>
        <v/>
      </c>
      <c r="L20" s="11"/>
      <c r="M20" s="11"/>
      <c r="N20" s="78"/>
      <c r="O20" s="39" t="str">
        <f t="shared" si="14"/>
        <v>F</v>
      </c>
      <c r="P20" s="11">
        <f t="shared" si="11"/>
        <v>-23.287315649149274</v>
      </c>
      <c r="Q20" s="11"/>
      <c r="R20" s="38">
        <f t="shared" si="3"/>
        <v>0</v>
      </c>
      <c r="S20" s="30">
        <f t="shared" si="4"/>
        <v>0</v>
      </c>
      <c r="T20" s="30">
        <f t="shared" si="10"/>
        <v>0</v>
      </c>
      <c r="U20" s="34"/>
      <c r="V20" s="34"/>
      <c r="X20" s="31">
        <f t="shared" si="5"/>
        <v>9.0359999999999996</v>
      </c>
      <c r="Y20" s="31">
        <f t="shared" si="6"/>
        <v>-184.49199999999999</v>
      </c>
      <c r="Z20" s="30">
        <f t="shared" si="7"/>
        <v>0</v>
      </c>
    </row>
    <row r="21" spans="5:26" x14ac:dyDescent="0.15">
      <c r="E21" s="46"/>
      <c r="F21" s="28"/>
      <c r="G21" s="29"/>
      <c r="H21" s="29"/>
      <c r="I21" s="48" t="str">
        <f t="shared" si="0"/>
        <v/>
      </c>
      <c r="J21" s="48" t="str">
        <f t="shared" si="12"/>
        <v/>
      </c>
      <c r="K21" s="49" t="str">
        <f t="shared" si="13"/>
        <v/>
      </c>
      <c r="L21" s="11"/>
      <c r="M21" s="11"/>
      <c r="N21" s="78"/>
      <c r="O21" s="39" t="str">
        <f t="shared" si="14"/>
        <v>F</v>
      </c>
      <c r="P21" s="11">
        <f t="shared" si="11"/>
        <v>-23.287315649149274</v>
      </c>
      <c r="Q21" s="11"/>
      <c r="R21" s="38">
        <f t="shared" si="3"/>
        <v>0</v>
      </c>
      <c r="S21" s="30">
        <f t="shared" si="4"/>
        <v>0</v>
      </c>
      <c r="T21" s="30">
        <f t="shared" si="10"/>
        <v>0</v>
      </c>
      <c r="U21" s="34"/>
      <c r="V21" s="34"/>
      <c r="X21" s="31">
        <f t="shared" si="5"/>
        <v>9.0359999999999996</v>
      </c>
      <c r="Y21" s="31">
        <f t="shared" si="6"/>
        <v>-184.49199999999999</v>
      </c>
      <c r="Z21" s="30">
        <f t="shared" si="7"/>
        <v>0</v>
      </c>
    </row>
    <row r="22" spans="5:26" x14ac:dyDescent="0.15">
      <c r="E22" s="46"/>
      <c r="F22" s="28"/>
      <c r="G22" s="29"/>
      <c r="H22" s="29"/>
      <c r="I22" s="48" t="str">
        <f t="shared" si="0"/>
        <v/>
      </c>
      <c r="J22" s="48" t="str">
        <f t="shared" si="12"/>
        <v/>
      </c>
      <c r="K22" s="49" t="str">
        <f t="shared" si="13"/>
        <v/>
      </c>
      <c r="L22" s="11"/>
      <c r="M22" s="11"/>
      <c r="N22" s="78"/>
      <c r="O22" s="39" t="str">
        <f t="shared" si="14"/>
        <v>F</v>
      </c>
      <c r="P22" s="11">
        <f t="shared" si="11"/>
        <v>-23.287315649149274</v>
      </c>
      <c r="Q22" s="11"/>
      <c r="R22" s="38">
        <f t="shared" si="3"/>
        <v>0</v>
      </c>
      <c r="S22" s="30">
        <f t="shared" si="4"/>
        <v>0</v>
      </c>
      <c r="T22" s="30">
        <f t="shared" si="10"/>
        <v>0</v>
      </c>
      <c r="U22" s="34"/>
      <c r="V22" s="34"/>
      <c r="X22" s="31">
        <f t="shared" si="5"/>
        <v>9.0359999999999996</v>
      </c>
      <c r="Y22" s="31">
        <f t="shared" si="6"/>
        <v>-184.49199999999999</v>
      </c>
      <c r="Z22" s="30">
        <f t="shared" si="7"/>
        <v>0</v>
      </c>
    </row>
    <row r="23" spans="5:26" x14ac:dyDescent="0.15">
      <c r="E23" s="46"/>
      <c r="F23" s="28"/>
      <c r="G23" s="29"/>
      <c r="H23" s="29"/>
      <c r="I23" s="48" t="str">
        <f t="shared" si="0"/>
        <v/>
      </c>
      <c r="J23" s="48" t="str">
        <f t="shared" si="12"/>
        <v/>
      </c>
      <c r="K23" s="49" t="str">
        <f t="shared" si="13"/>
        <v/>
      </c>
      <c r="L23" s="11"/>
      <c r="M23" s="11"/>
      <c r="N23" s="78"/>
      <c r="O23" s="39" t="str">
        <f t="shared" si="14"/>
        <v>F</v>
      </c>
      <c r="P23" s="11">
        <f t="shared" si="11"/>
        <v>-23.287315649149274</v>
      </c>
      <c r="Q23" s="11"/>
      <c r="R23" s="38">
        <f t="shared" si="3"/>
        <v>0</v>
      </c>
      <c r="S23" s="30">
        <f t="shared" si="4"/>
        <v>0</v>
      </c>
      <c r="T23" s="30">
        <f t="shared" si="10"/>
        <v>0</v>
      </c>
      <c r="U23" s="34"/>
      <c r="V23" s="34"/>
      <c r="X23" s="31">
        <f t="shared" si="5"/>
        <v>9.0359999999999996</v>
      </c>
      <c r="Y23" s="31">
        <f t="shared" si="6"/>
        <v>-184.49199999999999</v>
      </c>
      <c r="Z23" s="30">
        <f t="shared" si="7"/>
        <v>0</v>
      </c>
    </row>
    <row r="24" spans="5:26" x14ac:dyDescent="0.15">
      <c r="E24" s="46"/>
      <c r="F24" s="28"/>
      <c r="G24" s="29"/>
      <c r="H24" s="29"/>
      <c r="I24" s="48" t="str">
        <f t="shared" si="0"/>
        <v/>
      </c>
      <c r="J24" s="48" t="str">
        <f t="shared" si="12"/>
        <v/>
      </c>
      <c r="K24" s="49" t="str">
        <f t="shared" si="13"/>
        <v/>
      </c>
      <c r="L24" s="11"/>
      <c r="M24" s="11"/>
      <c r="N24" s="78"/>
      <c r="O24" s="39" t="str">
        <f t="shared" si="14"/>
        <v>F</v>
      </c>
      <c r="P24" s="11">
        <f t="shared" si="11"/>
        <v>-23.287315649149274</v>
      </c>
      <c r="Q24" s="11"/>
      <c r="R24" s="38">
        <f t="shared" si="3"/>
        <v>0</v>
      </c>
      <c r="S24" s="30">
        <f t="shared" si="4"/>
        <v>0</v>
      </c>
      <c r="T24" s="30">
        <f t="shared" si="10"/>
        <v>0</v>
      </c>
      <c r="U24" s="34"/>
      <c r="V24" s="34"/>
      <c r="X24" s="31">
        <f t="shared" si="5"/>
        <v>9.0359999999999996</v>
      </c>
      <c r="Y24" s="31">
        <f t="shared" si="6"/>
        <v>-184.49199999999999</v>
      </c>
      <c r="Z24" s="30">
        <f t="shared" si="7"/>
        <v>0</v>
      </c>
    </row>
    <row r="25" spans="5:26" x14ac:dyDescent="0.15">
      <c r="E25" s="46"/>
      <c r="F25" s="28"/>
      <c r="G25" s="29"/>
      <c r="H25" s="29"/>
      <c r="I25" s="48" t="str">
        <f t="shared" si="0"/>
        <v/>
      </c>
      <c r="J25" s="48" t="str">
        <f t="shared" si="12"/>
        <v/>
      </c>
      <c r="K25" s="49" t="str">
        <f t="shared" si="13"/>
        <v/>
      </c>
      <c r="L25" s="11"/>
      <c r="M25" s="11"/>
      <c r="N25" s="78"/>
      <c r="O25" s="39" t="str">
        <f t="shared" si="14"/>
        <v>F</v>
      </c>
      <c r="P25" s="11">
        <f t="shared" si="11"/>
        <v>-23.287315649149274</v>
      </c>
      <c r="Q25" s="11"/>
      <c r="R25" s="38">
        <f t="shared" si="3"/>
        <v>0</v>
      </c>
      <c r="S25" s="30">
        <f t="shared" si="4"/>
        <v>0</v>
      </c>
      <c r="T25" s="30">
        <f t="shared" si="10"/>
        <v>0</v>
      </c>
      <c r="U25" s="34"/>
      <c r="V25" s="34"/>
      <c r="X25" s="31">
        <f t="shared" si="5"/>
        <v>9.0359999999999996</v>
      </c>
      <c r="Y25" s="31">
        <f t="shared" si="6"/>
        <v>-184.49199999999999</v>
      </c>
      <c r="Z25" s="30">
        <f t="shared" si="7"/>
        <v>0</v>
      </c>
    </row>
    <row r="26" spans="5:26" x14ac:dyDescent="0.15">
      <c r="E26" s="46"/>
      <c r="F26" s="28"/>
      <c r="G26" s="29"/>
      <c r="H26" s="29"/>
      <c r="I26" s="48" t="str">
        <f t="shared" si="0"/>
        <v/>
      </c>
      <c r="J26" s="48" t="str">
        <f t="shared" si="12"/>
        <v/>
      </c>
      <c r="K26" s="49" t="str">
        <f t="shared" si="13"/>
        <v/>
      </c>
      <c r="L26" s="11"/>
      <c r="M26" s="11"/>
      <c r="N26" s="78"/>
      <c r="O26" s="39" t="str">
        <f t="shared" si="14"/>
        <v>F</v>
      </c>
      <c r="P26" s="11">
        <f t="shared" si="11"/>
        <v>-23.287315649149274</v>
      </c>
      <c r="Q26" s="11"/>
      <c r="R26" s="38">
        <f t="shared" si="3"/>
        <v>0</v>
      </c>
      <c r="S26" s="30">
        <f t="shared" si="4"/>
        <v>0</v>
      </c>
      <c r="T26" s="30">
        <f t="shared" si="10"/>
        <v>0</v>
      </c>
      <c r="U26" s="34"/>
      <c r="V26" s="34"/>
      <c r="X26" s="31">
        <f t="shared" si="5"/>
        <v>9.0359999999999996</v>
      </c>
      <c r="Y26" s="31">
        <f t="shared" si="6"/>
        <v>-184.49199999999999</v>
      </c>
      <c r="Z26" s="30">
        <f t="shared" si="7"/>
        <v>0</v>
      </c>
    </row>
    <row r="27" spans="5:26" x14ac:dyDescent="0.15">
      <c r="E27" s="46"/>
      <c r="F27" s="28"/>
      <c r="G27" s="29"/>
      <c r="H27" s="29"/>
      <c r="I27" s="48" t="str">
        <f t="shared" si="0"/>
        <v/>
      </c>
      <c r="J27" s="48" t="str">
        <f t="shared" si="12"/>
        <v/>
      </c>
      <c r="K27" s="49" t="str">
        <f t="shared" si="13"/>
        <v/>
      </c>
      <c r="L27" s="11"/>
      <c r="M27" s="11"/>
      <c r="N27" s="78"/>
      <c r="O27" s="39" t="str">
        <f t="shared" si="14"/>
        <v>F</v>
      </c>
      <c r="P27" s="11">
        <f t="shared" si="11"/>
        <v>-23.287315649149274</v>
      </c>
      <c r="Q27" s="11"/>
      <c r="R27" s="38">
        <f t="shared" si="3"/>
        <v>0</v>
      </c>
      <c r="S27" s="30">
        <f t="shared" si="4"/>
        <v>0</v>
      </c>
      <c r="T27" s="30">
        <f t="shared" si="10"/>
        <v>0</v>
      </c>
      <c r="U27" s="34"/>
      <c r="V27" s="34"/>
      <c r="X27" s="31">
        <f t="shared" si="5"/>
        <v>9.0359999999999996</v>
      </c>
      <c r="Y27" s="31">
        <f t="shared" si="6"/>
        <v>-184.49199999999999</v>
      </c>
      <c r="Z27" s="30">
        <f t="shared" si="7"/>
        <v>0</v>
      </c>
    </row>
    <row r="28" spans="5:26" x14ac:dyDescent="0.15">
      <c r="E28" s="46"/>
      <c r="F28" s="28"/>
      <c r="G28" s="29"/>
      <c r="H28" s="29"/>
      <c r="I28" s="48" t="str">
        <f t="shared" si="0"/>
        <v/>
      </c>
      <c r="J28" s="48" t="str">
        <f t="shared" si="12"/>
        <v/>
      </c>
      <c r="K28" s="49" t="str">
        <f t="shared" si="13"/>
        <v/>
      </c>
      <c r="L28" s="11"/>
      <c r="M28" s="11"/>
      <c r="N28" s="78"/>
      <c r="O28" s="39" t="str">
        <f t="shared" si="14"/>
        <v>F</v>
      </c>
      <c r="P28" s="11">
        <f t="shared" si="11"/>
        <v>-23.287315649149274</v>
      </c>
      <c r="Q28" s="11"/>
      <c r="R28" s="38">
        <f t="shared" si="3"/>
        <v>0</v>
      </c>
      <c r="S28" s="30">
        <f t="shared" si="4"/>
        <v>0</v>
      </c>
      <c r="T28" s="30">
        <f t="shared" si="10"/>
        <v>0</v>
      </c>
      <c r="U28" s="34"/>
      <c r="V28" s="34"/>
      <c r="X28" s="31">
        <f t="shared" si="5"/>
        <v>9.0359999999999996</v>
      </c>
      <c r="Y28" s="31">
        <f t="shared" si="6"/>
        <v>-184.49199999999999</v>
      </c>
      <c r="Z28" s="30">
        <f t="shared" si="7"/>
        <v>0</v>
      </c>
    </row>
    <row r="29" spans="5:26" x14ac:dyDescent="0.15">
      <c r="E29" s="46"/>
      <c r="F29" s="28"/>
      <c r="G29" s="29"/>
      <c r="H29" s="29"/>
      <c r="I29" s="48" t="str">
        <f t="shared" si="0"/>
        <v/>
      </c>
      <c r="J29" s="48" t="str">
        <f t="shared" si="12"/>
        <v/>
      </c>
      <c r="K29" s="49" t="str">
        <f t="shared" si="13"/>
        <v/>
      </c>
      <c r="L29" s="11"/>
      <c r="M29" s="11"/>
      <c r="N29" s="78"/>
      <c r="O29" s="39" t="str">
        <f t="shared" si="14"/>
        <v>F</v>
      </c>
      <c r="P29" s="11">
        <f t="shared" si="11"/>
        <v>-23.287315649149274</v>
      </c>
      <c r="Q29" s="11"/>
      <c r="R29" s="38">
        <f t="shared" si="3"/>
        <v>0</v>
      </c>
      <c r="S29" s="30">
        <f t="shared" si="4"/>
        <v>0</v>
      </c>
      <c r="T29" s="30">
        <f t="shared" si="10"/>
        <v>0</v>
      </c>
      <c r="U29" s="34"/>
      <c r="V29" s="34"/>
      <c r="X29" s="31">
        <f t="shared" si="5"/>
        <v>9.0359999999999996</v>
      </c>
      <c r="Y29" s="31">
        <f t="shared" si="6"/>
        <v>-184.49199999999999</v>
      </c>
      <c r="Z29" s="30">
        <f t="shared" si="7"/>
        <v>0</v>
      </c>
    </row>
    <row r="30" spans="5:26" x14ac:dyDescent="0.15">
      <c r="E30" s="46"/>
      <c r="F30" s="28"/>
      <c r="G30" s="29"/>
      <c r="H30" s="29"/>
      <c r="I30" s="48" t="str">
        <f t="shared" si="0"/>
        <v/>
      </c>
      <c r="J30" s="48" t="str">
        <f t="shared" si="12"/>
        <v/>
      </c>
      <c r="K30" s="49" t="str">
        <f t="shared" si="13"/>
        <v/>
      </c>
      <c r="L30" s="11"/>
      <c r="M30" s="11"/>
      <c r="N30" s="78"/>
      <c r="O30" s="39" t="str">
        <f t="shared" si="14"/>
        <v>F</v>
      </c>
      <c r="P30" s="11">
        <f t="shared" si="11"/>
        <v>-23.287315649149274</v>
      </c>
      <c r="Q30" s="11"/>
      <c r="R30" s="38">
        <f t="shared" si="3"/>
        <v>0</v>
      </c>
      <c r="S30" s="30">
        <f t="shared" si="4"/>
        <v>0</v>
      </c>
      <c r="T30" s="30">
        <f t="shared" si="10"/>
        <v>0</v>
      </c>
      <c r="U30" s="34"/>
      <c r="V30" s="34"/>
      <c r="X30" s="31">
        <f t="shared" si="5"/>
        <v>9.0359999999999996</v>
      </c>
      <c r="Y30" s="31">
        <f t="shared" si="6"/>
        <v>-184.49199999999999</v>
      </c>
      <c r="Z30" s="30">
        <f t="shared" si="7"/>
        <v>0</v>
      </c>
    </row>
    <row r="31" spans="5:26" x14ac:dyDescent="0.15">
      <c r="E31" s="46"/>
      <c r="F31" s="28"/>
      <c r="G31" s="29"/>
      <c r="H31" s="29"/>
      <c r="I31" s="48" t="str">
        <f t="shared" si="0"/>
        <v/>
      </c>
      <c r="J31" s="48" t="str">
        <f t="shared" si="12"/>
        <v/>
      </c>
      <c r="K31" s="49" t="str">
        <f t="shared" si="13"/>
        <v/>
      </c>
      <c r="L31" s="11"/>
      <c r="M31" s="11"/>
      <c r="N31" s="78"/>
      <c r="O31" s="39" t="str">
        <f t="shared" si="14"/>
        <v>F</v>
      </c>
      <c r="P31" s="11">
        <f t="shared" si="11"/>
        <v>-23.287315649149274</v>
      </c>
      <c r="Q31" s="11"/>
      <c r="R31" s="38">
        <f t="shared" si="3"/>
        <v>0</v>
      </c>
      <c r="S31" s="30">
        <f t="shared" si="4"/>
        <v>0</v>
      </c>
      <c r="T31" s="30">
        <f t="shared" si="10"/>
        <v>0</v>
      </c>
      <c r="U31" s="34"/>
      <c r="V31" s="34"/>
      <c r="X31" s="31">
        <f t="shared" si="5"/>
        <v>9.0359999999999996</v>
      </c>
      <c r="Y31" s="31">
        <f t="shared" si="6"/>
        <v>-184.49199999999999</v>
      </c>
      <c r="Z31" s="30">
        <f t="shared" si="7"/>
        <v>0</v>
      </c>
    </row>
    <row r="32" spans="5:26" x14ac:dyDescent="0.15">
      <c r="E32" s="46"/>
      <c r="F32" s="28"/>
      <c r="G32" s="29"/>
      <c r="H32" s="29"/>
      <c r="I32" s="48" t="str">
        <f t="shared" si="0"/>
        <v/>
      </c>
      <c r="J32" s="48" t="str">
        <f t="shared" si="12"/>
        <v/>
      </c>
      <c r="K32" s="49" t="str">
        <f t="shared" si="13"/>
        <v/>
      </c>
      <c r="L32" s="11"/>
      <c r="M32" s="11"/>
      <c r="N32" s="78"/>
      <c r="O32" s="39" t="str">
        <f t="shared" si="14"/>
        <v>F</v>
      </c>
      <c r="P32" s="11">
        <f t="shared" si="11"/>
        <v>-23.287315649149274</v>
      </c>
      <c r="Q32" s="11"/>
      <c r="R32" s="38">
        <f t="shared" si="3"/>
        <v>0</v>
      </c>
      <c r="S32" s="30">
        <f t="shared" si="4"/>
        <v>0</v>
      </c>
      <c r="T32" s="30">
        <f t="shared" si="10"/>
        <v>0</v>
      </c>
      <c r="U32" s="34"/>
      <c r="V32" s="34"/>
      <c r="X32" s="31">
        <f t="shared" si="5"/>
        <v>9.0359999999999996</v>
      </c>
      <c r="Y32" s="31">
        <f t="shared" si="6"/>
        <v>-184.49199999999999</v>
      </c>
      <c r="Z32" s="30">
        <f t="shared" si="7"/>
        <v>0</v>
      </c>
    </row>
    <row r="33" spans="5:26" x14ac:dyDescent="0.15">
      <c r="E33" s="46"/>
      <c r="F33" s="28"/>
      <c r="G33" s="29"/>
      <c r="H33" s="29"/>
      <c r="I33" s="48" t="str">
        <f t="shared" si="0"/>
        <v/>
      </c>
      <c r="J33" s="48" t="str">
        <f t="shared" si="12"/>
        <v/>
      </c>
      <c r="K33" s="49" t="str">
        <f t="shared" si="13"/>
        <v/>
      </c>
      <c r="L33" s="11"/>
      <c r="M33" s="11"/>
      <c r="N33" s="78"/>
      <c r="O33" s="39" t="str">
        <f t="shared" si="14"/>
        <v>F</v>
      </c>
      <c r="P33" s="11">
        <f t="shared" si="11"/>
        <v>-23.287315649149274</v>
      </c>
      <c r="Q33" s="11"/>
      <c r="R33" s="38">
        <f t="shared" si="3"/>
        <v>0</v>
      </c>
      <c r="S33" s="30">
        <f t="shared" si="4"/>
        <v>0</v>
      </c>
      <c r="T33" s="30">
        <f t="shared" si="10"/>
        <v>0</v>
      </c>
      <c r="U33" s="34"/>
      <c r="V33" s="34"/>
      <c r="X33" s="31">
        <f t="shared" si="5"/>
        <v>9.0359999999999996</v>
      </c>
      <c r="Y33" s="31">
        <f t="shared" si="6"/>
        <v>-184.49199999999999</v>
      </c>
      <c r="Z33" s="30">
        <f t="shared" si="7"/>
        <v>0</v>
      </c>
    </row>
    <row r="34" spans="5:26" x14ac:dyDescent="0.15">
      <c r="E34" s="46"/>
      <c r="F34" s="28"/>
      <c r="G34" s="29"/>
      <c r="H34" s="29"/>
      <c r="I34" s="48" t="str">
        <f t="shared" si="0"/>
        <v/>
      </c>
      <c r="J34" s="48" t="str">
        <f t="shared" si="12"/>
        <v/>
      </c>
      <c r="K34" s="49" t="str">
        <f t="shared" si="13"/>
        <v/>
      </c>
      <c r="L34" s="11"/>
      <c r="M34" s="11"/>
      <c r="N34" s="78"/>
      <c r="O34" s="39" t="str">
        <f t="shared" si="14"/>
        <v>F</v>
      </c>
      <c r="P34" s="11">
        <f t="shared" si="11"/>
        <v>-23.287315649149274</v>
      </c>
      <c r="Q34" s="11"/>
      <c r="R34" s="38">
        <f t="shared" si="3"/>
        <v>0</v>
      </c>
      <c r="S34" s="30">
        <f t="shared" si="4"/>
        <v>0</v>
      </c>
      <c r="T34" s="30">
        <f t="shared" si="10"/>
        <v>0</v>
      </c>
      <c r="U34" s="34"/>
      <c r="V34" s="34"/>
      <c r="X34" s="31">
        <f t="shared" si="5"/>
        <v>9.0359999999999996</v>
      </c>
      <c r="Y34" s="31">
        <f t="shared" si="6"/>
        <v>-184.49199999999999</v>
      </c>
      <c r="Z34" s="30">
        <f t="shared" si="7"/>
        <v>0</v>
      </c>
    </row>
    <row r="35" spans="5:26" x14ac:dyDescent="0.15">
      <c r="E35" s="46"/>
      <c r="F35" s="28"/>
      <c r="G35" s="29"/>
      <c r="H35" s="29"/>
      <c r="I35" s="48" t="str">
        <f t="shared" si="0"/>
        <v/>
      </c>
      <c r="J35" s="48" t="str">
        <f t="shared" si="12"/>
        <v/>
      </c>
      <c r="K35" s="49" t="str">
        <f t="shared" si="13"/>
        <v/>
      </c>
      <c r="L35" s="11"/>
      <c r="M35" s="11"/>
      <c r="N35" s="78"/>
      <c r="O35" s="39" t="str">
        <f t="shared" si="14"/>
        <v>F</v>
      </c>
      <c r="P35" s="11">
        <f t="shared" si="11"/>
        <v>-23.287315649149274</v>
      </c>
      <c r="Q35" s="11"/>
      <c r="R35" s="38">
        <f t="shared" si="3"/>
        <v>0</v>
      </c>
      <c r="S35" s="30">
        <f t="shared" si="4"/>
        <v>0</v>
      </c>
      <c r="T35" s="30">
        <f t="shared" si="10"/>
        <v>0</v>
      </c>
      <c r="U35" s="34"/>
      <c r="V35" s="34"/>
      <c r="X35" s="31">
        <f t="shared" si="5"/>
        <v>9.0359999999999996</v>
      </c>
      <c r="Y35" s="31">
        <f t="shared" si="6"/>
        <v>-184.49199999999999</v>
      </c>
      <c r="Z35" s="30">
        <f t="shared" si="7"/>
        <v>0</v>
      </c>
    </row>
    <row r="36" spans="5:26" x14ac:dyDescent="0.15">
      <c r="E36" s="46"/>
      <c r="F36" s="28"/>
      <c r="G36" s="29"/>
      <c r="H36" s="29"/>
      <c r="I36" s="48" t="str">
        <f t="shared" si="0"/>
        <v/>
      </c>
      <c r="J36" s="48" t="str">
        <f t="shared" si="12"/>
        <v/>
      </c>
      <c r="K36" s="49" t="str">
        <f t="shared" si="13"/>
        <v/>
      </c>
      <c r="L36" s="11"/>
      <c r="M36" s="11"/>
      <c r="N36" s="78"/>
      <c r="O36" s="39" t="str">
        <f t="shared" si="14"/>
        <v>F</v>
      </c>
      <c r="P36" s="11">
        <f t="shared" si="11"/>
        <v>-23.287315649149274</v>
      </c>
      <c r="Q36" s="11"/>
      <c r="R36" s="38">
        <f t="shared" si="3"/>
        <v>0</v>
      </c>
      <c r="S36" s="30">
        <f t="shared" si="4"/>
        <v>0</v>
      </c>
      <c r="T36" s="30">
        <f t="shared" si="10"/>
        <v>0</v>
      </c>
      <c r="U36" s="34"/>
      <c r="V36" s="34"/>
      <c r="X36" s="31">
        <f t="shared" si="5"/>
        <v>9.0359999999999996</v>
      </c>
      <c r="Y36" s="31">
        <f t="shared" si="6"/>
        <v>-184.49199999999999</v>
      </c>
      <c r="Z36" s="30">
        <f t="shared" si="7"/>
        <v>0</v>
      </c>
    </row>
    <row r="37" spans="5:26" x14ac:dyDescent="0.15">
      <c r="E37" s="46"/>
      <c r="F37" s="28"/>
      <c r="G37" s="29"/>
      <c r="H37" s="29"/>
      <c r="I37" s="48" t="str">
        <f t="shared" ref="I37:I68" si="15">IF(COUNTA($F$3,$H$3,F37:H37)=5,P37,"")</f>
        <v/>
      </c>
      <c r="J37" s="48" t="str">
        <f t="shared" si="12"/>
        <v/>
      </c>
      <c r="K37" s="49" t="str">
        <f t="shared" si="13"/>
        <v/>
      </c>
      <c r="L37" s="11"/>
      <c r="M37" s="11"/>
      <c r="N37" s="78"/>
      <c r="O37" s="39" t="str">
        <f t="shared" si="14"/>
        <v>F</v>
      </c>
      <c r="P37" s="11">
        <f t="shared" si="11"/>
        <v>-23.287315649149274</v>
      </c>
      <c r="Q37" s="11"/>
      <c r="R37" s="38">
        <f t="shared" si="3"/>
        <v>0</v>
      </c>
      <c r="S37" s="30">
        <f t="shared" si="4"/>
        <v>0</v>
      </c>
      <c r="T37" s="30">
        <f t="shared" si="10"/>
        <v>0</v>
      </c>
      <c r="U37" s="34"/>
      <c r="V37" s="34"/>
      <c r="X37" s="31">
        <f t="shared" si="5"/>
        <v>9.0359999999999996</v>
      </c>
      <c r="Y37" s="31">
        <f t="shared" si="6"/>
        <v>-184.49199999999999</v>
      </c>
      <c r="Z37" s="30">
        <f t="shared" si="7"/>
        <v>0</v>
      </c>
    </row>
    <row r="38" spans="5:26" x14ac:dyDescent="0.15">
      <c r="E38" s="46"/>
      <c r="F38" s="28"/>
      <c r="G38" s="29"/>
      <c r="H38" s="29"/>
      <c r="I38" s="48" t="str">
        <f t="shared" si="15"/>
        <v/>
      </c>
      <c r="J38" s="48" t="str">
        <f t="shared" si="12"/>
        <v/>
      </c>
      <c r="K38" s="49" t="str">
        <f t="shared" si="13"/>
        <v/>
      </c>
      <c r="L38" s="11"/>
      <c r="M38" s="11"/>
      <c r="N38" s="78"/>
      <c r="O38" s="39" t="str">
        <f t="shared" si="14"/>
        <v>F</v>
      </c>
      <c r="P38" s="11">
        <f t="shared" si="11"/>
        <v>-23.287315649149274</v>
      </c>
      <c r="Q38" s="11"/>
      <c r="R38" s="38">
        <f t="shared" si="3"/>
        <v>0</v>
      </c>
      <c r="S38" s="30">
        <f t="shared" si="4"/>
        <v>0</v>
      </c>
      <c r="T38" s="30">
        <f t="shared" si="10"/>
        <v>0</v>
      </c>
      <c r="U38" s="34"/>
      <c r="V38" s="34"/>
      <c r="X38" s="31">
        <f t="shared" si="5"/>
        <v>9.0359999999999996</v>
      </c>
      <c r="Y38" s="31">
        <f t="shared" si="6"/>
        <v>-184.49199999999999</v>
      </c>
      <c r="Z38" s="30">
        <f t="shared" si="7"/>
        <v>0</v>
      </c>
    </row>
    <row r="39" spans="5:26" x14ac:dyDescent="0.15">
      <c r="E39" s="46"/>
      <c r="F39" s="28"/>
      <c r="G39" s="29"/>
      <c r="H39" s="29"/>
      <c r="I39" s="48" t="str">
        <f t="shared" si="15"/>
        <v/>
      </c>
      <c r="J39" s="48" t="str">
        <f t="shared" si="12"/>
        <v/>
      </c>
      <c r="K39" s="49" t="str">
        <f t="shared" si="13"/>
        <v/>
      </c>
      <c r="L39" s="11"/>
      <c r="M39" s="11"/>
      <c r="N39" s="78"/>
      <c r="O39" s="39" t="str">
        <f t="shared" si="14"/>
        <v>F</v>
      </c>
      <c r="P39" s="11">
        <f t="shared" si="11"/>
        <v>-23.287315649149274</v>
      </c>
      <c r="Q39" s="11"/>
      <c r="R39" s="38">
        <f t="shared" si="3"/>
        <v>0</v>
      </c>
      <c r="S39" s="30">
        <f t="shared" si="4"/>
        <v>0</v>
      </c>
      <c r="T39" s="30">
        <f t="shared" si="10"/>
        <v>0</v>
      </c>
      <c r="U39" s="34"/>
      <c r="V39" s="34"/>
      <c r="X39" s="31">
        <f t="shared" si="5"/>
        <v>9.0359999999999996</v>
      </c>
      <c r="Y39" s="31">
        <f t="shared" si="6"/>
        <v>-184.49199999999999</v>
      </c>
      <c r="Z39" s="30">
        <f t="shared" si="7"/>
        <v>0</v>
      </c>
    </row>
    <row r="40" spans="5:26" x14ac:dyDescent="0.15">
      <c r="E40" s="46"/>
      <c r="F40" s="28"/>
      <c r="G40" s="29"/>
      <c r="H40" s="29"/>
      <c r="I40" s="48" t="str">
        <f t="shared" si="15"/>
        <v/>
      </c>
      <c r="J40" s="48" t="str">
        <f t="shared" si="12"/>
        <v/>
      </c>
      <c r="K40" s="49" t="str">
        <f t="shared" si="13"/>
        <v/>
      </c>
      <c r="L40" s="11"/>
      <c r="M40" s="11"/>
      <c r="N40" s="78"/>
      <c r="O40" s="39" t="str">
        <f t="shared" si="14"/>
        <v>F</v>
      </c>
      <c r="P40" s="11">
        <f t="shared" si="11"/>
        <v>-23.287315649149274</v>
      </c>
      <c r="Q40" s="11"/>
      <c r="R40" s="38">
        <f t="shared" si="3"/>
        <v>0</v>
      </c>
      <c r="S40" s="30">
        <f t="shared" si="4"/>
        <v>0</v>
      </c>
      <c r="T40" s="30">
        <f t="shared" si="10"/>
        <v>0</v>
      </c>
      <c r="U40" s="34"/>
      <c r="V40" s="34"/>
      <c r="X40" s="31">
        <f t="shared" si="5"/>
        <v>9.0359999999999996</v>
      </c>
      <c r="Y40" s="31">
        <f t="shared" si="6"/>
        <v>-184.49199999999999</v>
      </c>
      <c r="Z40" s="30">
        <f t="shared" si="7"/>
        <v>0</v>
      </c>
    </row>
    <row r="41" spans="5:26" x14ac:dyDescent="0.15">
      <c r="E41" s="46"/>
      <c r="F41" s="28"/>
      <c r="G41" s="29"/>
      <c r="H41" s="29"/>
      <c r="I41" s="48" t="str">
        <f t="shared" si="15"/>
        <v/>
      </c>
      <c r="J41" s="48" t="str">
        <f t="shared" si="12"/>
        <v/>
      </c>
      <c r="K41" s="49" t="str">
        <f t="shared" si="13"/>
        <v/>
      </c>
      <c r="L41" s="11"/>
      <c r="M41" s="11"/>
      <c r="N41" s="78"/>
      <c r="O41" s="39" t="str">
        <f t="shared" si="14"/>
        <v>F</v>
      </c>
      <c r="P41" s="11">
        <f t="shared" si="11"/>
        <v>-23.287315649149274</v>
      </c>
      <c r="Q41" s="11"/>
      <c r="R41" s="38">
        <f t="shared" si="3"/>
        <v>0</v>
      </c>
      <c r="S41" s="30">
        <f t="shared" si="4"/>
        <v>0</v>
      </c>
      <c r="T41" s="30">
        <f t="shared" si="10"/>
        <v>0</v>
      </c>
      <c r="U41" s="34"/>
      <c r="V41" s="34"/>
      <c r="X41" s="31">
        <f t="shared" si="5"/>
        <v>9.0359999999999996</v>
      </c>
      <c r="Y41" s="31">
        <f t="shared" si="6"/>
        <v>-184.49199999999999</v>
      </c>
      <c r="Z41" s="30">
        <f t="shared" si="7"/>
        <v>0</v>
      </c>
    </row>
    <row r="42" spans="5:26" x14ac:dyDescent="0.15">
      <c r="E42" s="46"/>
      <c r="F42" s="28"/>
      <c r="G42" s="29"/>
      <c r="H42" s="29"/>
      <c r="I42" s="48" t="str">
        <f t="shared" si="15"/>
        <v/>
      </c>
      <c r="J42" s="48" t="str">
        <f t="shared" si="12"/>
        <v/>
      </c>
      <c r="K42" s="49" t="str">
        <f t="shared" si="13"/>
        <v/>
      </c>
      <c r="L42" s="11"/>
      <c r="M42" s="11"/>
      <c r="N42" s="78"/>
      <c r="O42" s="39" t="str">
        <f t="shared" si="14"/>
        <v>F</v>
      </c>
      <c r="P42" s="11">
        <f t="shared" si="11"/>
        <v>-23.287315649149274</v>
      </c>
      <c r="Q42" s="11"/>
      <c r="R42" s="38">
        <f t="shared" si="3"/>
        <v>0</v>
      </c>
      <c r="S42" s="30">
        <f t="shared" si="4"/>
        <v>0</v>
      </c>
      <c r="T42" s="30">
        <f t="shared" si="10"/>
        <v>0</v>
      </c>
      <c r="U42" s="34"/>
      <c r="V42" s="34"/>
      <c r="X42" s="31">
        <f t="shared" si="5"/>
        <v>9.0359999999999996</v>
      </c>
      <c r="Y42" s="31">
        <f t="shared" si="6"/>
        <v>-184.49199999999999</v>
      </c>
      <c r="Z42" s="30">
        <f t="shared" si="7"/>
        <v>0</v>
      </c>
    </row>
    <row r="43" spans="5:26" x14ac:dyDescent="0.15">
      <c r="E43" s="46"/>
      <c r="F43" s="28"/>
      <c r="G43" s="29"/>
      <c r="H43" s="29"/>
      <c r="I43" s="48" t="str">
        <f t="shared" si="15"/>
        <v/>
      </c>
      <c r="J43" s="48" t="str">
        <f t="shared" si="12"/>
        <v/>
      </c>
      <c r="K43" s="49" t="str">
        <f t="shared" si="13"/>
        <v/>
      </c>
      <c r="L43" s="11"/>
      <c r="M43" s="11"/>
      <c r="N43" s="78"/>
      <c r="O43" s="39" t="str">
        <f t="shared" si="14"/>
        <v>F</v>
      </c>
      <c r="P43" s="11">
        <f t="shared" si="11"/>
        <v>-23.287315649149274</v>
      </c>
      <c r="Q43" s="11"/>
      <c r="R43" s="38">
        <f t="shared" si="3"/>
        <v>0</v>
      </c>
      <c r="S43" s="30">
        <f t="shared" si="4"/>
        <v>0</v>
      </c>
      <c r="T43" s="30">
        <f t="shared" si="10"/>
        <v>0</v>
      </c>
      <c r="U43" s="34"/>
      <c r="V43" s="34"/>
      <c r="X43" s="31">
        <f t="shared" si="5"/>
        <v>9.0359999999999996</v>
      </c>
      <c r="Y43" s="31">
        <f t="shared" si="6"/>
        <v>-184.49199999999999</v>
      </c>
      <c r="Z43" s="30">
        <f t="shared" si="7"/>
        <v>0</v>
      </c>
    </row>
    <row r="44" spans="5:26" x14ac:dyDescent="0.15">
      <c r="E44" s="46"/>
      <c r="F44" s="28"/>
      <c r="G44" s="29"/>
      <c r="H44" s="29"/>
      <c r="I44" s="48" t="str">
        <f t="shared" si="15"/>
        <v/>
      </c>
      <c r="J44" s="48" t="str">
        <f t="shared" si="12"/>
        <v/>
      </c>
      <c r="K44" s="49" t="str">
        <f t="shared" si="13"/>
        <v/>
      </c>
      <c r="L44" s="11"/>
      <c r="M44" s="11"/>
      <c r="N44" s="78"/>
      <c r="O44" s="39" t="str">
        <f t="shared" si="14"/>
        <v>F</v>
      </c>
      <c r="P44" s="11">
        <f t="shared" si="11"/>
        <v>-23.287315649149274</v>
      </c>
      <c r="Q44" s="11"/>
      <c r="R44" s="38">
        <f t="shared" si="3"/>
        <v>0</v>
      </c>
      <c r="S44" s="30">
        <f t="shared" si="4"/>
        <v>0</v>
      </c>
      <c r="T44" s="30">
        <f t="shared" si="10"/>
        <v>0</v>
      </c>
      <c r="U44" s="34"/>
      <c r="V44" s="34"/>
      <c r="X44" s="31">
        <f t="shared" si="5"/>
        <v>9.0359999999999996</v>
      </c>
      <c r="Y44" s="31">
        <f t="shared" si="6"/>
        <v>-184.49199999999999</v>
      </c>
      <c r="Z44" s="30">
        <f t="shared" si="7"/>
        <v>0</v>
      </c>
    </row>
    <row r="45" spans="5:26" x14ac:dyDescent="0.15">
      <c r="E45" s="46"/>
      <c r="F45" s="28"/>
      <c r="G45" s="29"/>
      <c r="H45" s="29"/>
      <c r="I45" s="48" t="str">
        <f t="shared" si="15"/>
        <v/>
      </c>
      <c r="J45" s="48" t="str">
        <f t="shared" si="12"/>
        <v/>
      </c>
      <c r="K45" s="49" t="str">
        <f t="shared" si="13"/>
        <v/>
      </c>
      <c r="L45" s="11"/>
      <c r="M45" s="11"/>
      <c r="N45" s="78"/>
      <c r="O45" s="39" t="str">
        <f t="shared" si="14"/>
        <v>F</v>
      </c>
      <c r="P45" s="11">
        <f t="shared" si="11"/>
        <v>-23.287315649149274</v>
      </c>
      <c r="Q45" s="11"/>
      <c r="R45" s="38">
        <f t="shared" si="3"/>
        <v>0</v>
      </c>
      <c r="S45" s="30">
        <f t="shared" si="4"/>
        <v>0</v>
      </c>
      <c r="T45" s="30">
        <f t="shared" si="10"/>
        <v>0</v>
      </c>
      <c r="U45" s="34"/>
      <c r="V45" s="34"/>
      <c r="X45" s="31">
        <f t="shared" si="5"/>
        <v>9.0359999999999996</v>
      </c>
      <c r="Y45" s="31">
        <f t="shared" si="6"/>
        <v>-184.49199999999999</v>
      </c>
      <c r="Z45" s="30">
        <f t="shared" si="7"/>
        <v>0</v>
      </c>
    </row>
    <row r="46" spans="5:26" x14ac:dyDescent="0.15">
      <c r="E46" s="46"/>
      <c r="F46" s="28"/>
      <c r="G46" s="29"/>
      <c r="H46" s="29"/>
      <c r="I46" s="48" t="str">
        <f t="shared" si="15"/>
        <v/>
      </c>
      <c r="J46" s="48" t="str">
        <f t="shared" si="12"/>
        <v/>
      </c>
      <c r="K46" s="49" t="str">
        <f t="shared" si="13"/>
        <v/>
      </c>
      <c r="L46" s="11"/>
      <c r="M46" s="11"/>
      <c r="N46" s="78"/>
      <c r="O46" s="39" t="str">
        <f t="shared" si="14"/>
        <v>F</v>
      </c>
      <c r="P46" s="11">
        <f t="shared" si="11"/>
        <v>-23.287315649149274</v>
      </c>
      <c r="Q46" s="11"/>
      <c r="R46" s="38">
        <f t="shared" si="3"/>
        <v>0</v>
      </c>
      <c r="S46" s="30">
        <f t="shared" si="4"/>
        <v>0</v>
      </c>
      <c r="T46" s="30">
        <f t="shared" si="10"/>
        <v>0</v>
      </c>
      <c r="U46" s="34"/>
      <c r="V46" s="34"/>
      <c r="X46" s="31">
        <f t="shared" si="5"/>
        <v>9.0359999999999996</v>
      </c>
      <c r="Y46" s="31">
        <f t="shared" si="6"/>
        <v>-184.49199999999999</v>
      </c>
      <c r="Z46" s="30">
        <f t="shared" si="7"/>
        <v>0</v>
      </c>
    </row>
    <row r="47" spans="5:26" x14ac:dyDescent="0.15">
      <c r="E47" s="46"/>
      <c r="F47" s="28"/>
      <c r="G47" s="29"/>
      <c r="H47" s="29"/>
      <c r="I47" s="48" t="str">
        <f t="shared" si="15"/>
        <v/>
      </c>
      <c r="J47" s="48" t="str">
        <f t="shared" si="12"/>
        <v/>
      </c>
      <c r="K47" s="49" t="str">
        <f t="shared" si="13"/>
        <v/>
      </c>
      <c r="L47" s="11"/>
      <c r="M47" s="11"/>
      <c r="N47" s="78"/>
      <c r="O47" s="39" t="str">
        <f t="shared" si="14"/>
        <v>F</v>
      </c>
      <c r="P47" s="11">
        <f t="shared" si="11"/>
        <v>-23.287315649149274</v>
      </c>
      <c r="Q47" s="11"/>
      <c r="R47" s="38">
        <f t="shared" si="3"/>
        <v>0</v>
      </c>
      <c r="S47" s="30">
        <f t="shared" si="4"/>
        <v>0</v>
      </c>
      <c r="T47" s="30">
        <f t="shared" si="10"/>
        <v>0</v>
      </c>
      <c r="U47" s="34"/>
      <c r="V47" s="34"/>
      <c r="X47" s="31">
        <f t="shared" si="5"/>
        <v>9.0359999999999996</v>
      </c>
      <c r="Y47" s="31">
        <f t="shared" si="6"/>
        <v>-184.49199999999999</v>
      </c>
      <c r="Z47" s="30">
        <f t="shared" si="7"/>
        <v>0</v>
      </c>
    </row>
    <row r="48" spans="5:26" x14ac:dyDescent="0.15">
      <c r="E48" s="46"/>
      <c r="F48" s="28"/>
      <c r="G48" s="29"/>
      <c r="H48" s="29"/>
      <c r="I48" s="48" t="str">
        <f t="shared" si="15"/>
        <v/>
      </c>
      <c r="J48" s="48" t="str">
        <f t="shared" si="12"/>
        <v/>
      </c>
      <c r="K48" s="49" t="str">
        <f t="shared" si="13"/>
        <v/>
      </c>
      <c r="L48" s="11"/>
      <c r="M48" s="11"/>
      <c r="N48" s="78"/>
      <c r="O48" s="39" t="str">
        <f t="shared" si="14"/>
        <v>F</v>
      </c>
      <c r="P48" s="11">
        <f t="shared" si="11"/>
        <v>-23.287315649149274</v>
      </c>
      <c r="Q48" s="11"/>
      <c r="R48" s="38">
        <f t="shared" si="3"/>
        <v>0</v>
      </c>
      <c r="S48" s="30">
        <f t="shared" si="4"/>
        <v>0</v>
      </c>
      <c r="T48" s="30">
        <f t="shared" si="10"/>
        <v>0</v>
      </c>
      <c r="U48" s="34"/>
      <c r="V48" s="34"/>
      <c r="X48" s="31">
        <f t="shared" si="5"/>
        <v>9.0359999999999996</v>
      </c>
      <c r="Y48" s="31">
        <f t="shared" si="6"/>
        <v>-184.49199999999999</v>
      </c>
      <c r="Z48" s="30">
        <f t="shared" si="7"/>
        <v>0</v>
      </c>
    </row>
    <row r="49" spans="5:26" x14ac:dyDescent="0.15">
      <c r="E49" s="46"/>
      <c r="F49" s="28"/>
      <c r="G49" s="29"/>
      <c r="H49" s="29"/>
      <c r="I49" s="48" t="str">
        <f t="shared" si="15"/>
        <v/>
      </c>
      <c r="J49" s="48" t="str">
        <f t="shared" si="12"/>
        <v/>
      </c>
      <c r="K49" s="49" t="str">
        <f t="shared" si="13"/>
        <v/>
      </c>
      <c r="L49" s="11"/>
      <c r="M49" s="11"/>
      <c r="N49" s="78"/>
      <c r="O49" s="39" t="str">
        <f t="shared" si="14"/>
        <v>F</v>
      </c>
      <c r="P49" s="11">
        <f t="shared" si="11"/>
        <v>-23.287315649149274</v>
      </c>
      <c r="Q49" s="11"/>
      <c r="R49" s="38">
        <f t="shared" si="3"/>
        <v>0</v>
      </c>
      <c r="S49" s="30">
        <f t="shared" si="4"/>
        <v>0</v>
      </c>
      <c r="T49" s="30">
        <f t="shared" si="10"/>
        <v>0</v>
      </c>
      <c r="U49" s="34"/>
      <c r="V49" s="34"/>
      <c r="X49" s="31">
        <f t="shared" si="5"/>
        <v>9.0359999999999996</v>
      </c>
      <c r="Y49" s="31">
        <f t="shared" si="6"/>
        <v>-184.49199999999999</v>
      </c>
      <c r="Z49" s="30">
        <f t="shared" si="7"/>
        <v>0</v>
      </c>
    </row>
    <row r="50" spans="5:26" x14ac:dyDescent="0.15">
      <c r="E50" s="46"/>
      <c r="F50" s="28"/>
      <c r="G50" s="29"/>
      <c r="H50" s="29"/>
      <c r="I50" s="48" t="str">
        <f t="shared" si="15"/>
        <v/>
      </c>
      <c r="J50" s="48" t="str">
        <f t="shared" si="12"/>
        <v/>
      </c>
      <c r="K50" s="49" t="str">
        <f t="shared" si="13"/>
        <v/>
      </c>
      <c r="L50" s="11"/>
      <c r="M50" s="11"/>
      <c r="N50" s="78"/>
      <c r="O50" s="39" t="str">
        <f t="shared" si="14"/>
        <v>F</v>
      </c>
      <c r="P50" s="11">
        <f t="shared" si="11"/>
        <v>-23.287315649149274</v>
      </c>
      <c r="Q50" s="11"/>
      <c r="R50" s="38">
        <f t="shared" si="3"/>
        <v>0</v>
      </c>
      <c r="S50" s="30">
        <f t="shared" si="4"/>
        <v>0</v>
      </c>
      <c r="T50" s="30">
        <f t="shared" si="10"/>
        <v>0</v>
      </c>
      <c r="U50" s="34"/>
      <c r="V50" s="34"/>
      <c r="X50" s="31">
        <f t="shared" si="5"/>
        <v>9.0359999999999996</v>
      </c>
      <c r="Y50" s="31">
        <f t="shared" si="6"/>
        <v>-184.49199999999999</v>
      </c>
      <c r="Z50" s="30">
        <f t="shared" si="7"/>
        <v>0</v>
      </c>
    </row>
    <row r="51" spans="5:26" x14ac:dyDescent="0.15">
      <c r="E51" s="46"/>
      <c r="F51" s="28"/>
      <c r="G51" s="29"/>
      <c r="H51" s="29"/>
      <c r="I51" s="48" t="str">
        <f t="shared" si="15"/>
        <v/>
      </c>
      <c r="J51" s="48" t="str">
        <f t="shared" si="12"/>
        <v/>
      </c>
      <c r="K51" s="49" t="str">
        <f t="shared" si="13"/>
        <v/>
      </c>
      <c r="L51" s="11"/>
      <c r="M51" s="11"/>
      <c r="N51" s="78"/>
      <c r="O51" s="39" t="str">
        <f t="shared" si="14"/>
        <v>F</v>
      </c>
      <c r="P51" s="11">
        <f t="shared" si="11"/>
        <v>-23.287315649149274</v>
      </c>
      <c r="Q51" s="11"/>
      <c r="R51" s="38">
        <f t="shared" si="3"/>
        <v>0</v>
      </c>
      <c r="S51" s="30">
        <f t="shared" si="4"/>
        <v>0</v>
      </c>
      <c r="T51" s="30">
        <f t="shared" si="10"/>
        <v>0</v>
      </c>
      <c r="U51" s="34"/>
      <c r="V51" s="34"/>
      <c r="X51" s="31">
        <f t="shared" si="5"/>
        <v>9.0359999999999996</v>
      </c>
      <c r="Y51" s="31">
        <f t="shared" si="6"/>
        <v>-184.49199999999999</v>
      </c>
      <c r="Z51" s="30">
        <f t="shared" si="7"/>
        <v>0</v>
      </c>
    </row>
    <row r="52" spans="5:26" x14ac:dyDescent="0.15">
      <c r="E52" s="46"/>
      <c r="F52" s="28"/>
      <c r="G52" s="29"/>
      <c r="H52" s="29"/>
      <c r="I52" s="48" t="str">
        <f t="shared" si="15"/>
        <v/>
      </c>
      <c r="J52" s="48" t="str">
        <f t="shared" si="12"/>
        <v/>
      </c>
      <c r="K52" s="49" t="str">
        <f t="shared" si="13"/>
        <v/>
      </c>
      <c r="L52" s="11"/>
      <c r="M52" s="11"/>
      <c r="N52" s="78"/>
      <c r="O52" s="39" t="str">
        <f t="shared" si="14"/>
        <v>F</v>
      </c>
      <c r="P52" s="11">
        <f t="shared" si="11"/>
        <v>-23.287315649149274</v>
      </c>
      <c r="Q52" s="11"/>
      <c r="R52" s="38">
        <f t="shared" si="3"/>
        <v>0</v>
      </c>
      <c r="S52" s="30">
        <f t="shared" si="4"/>
        <v>0</v>
      </c>
      <c r="T52" s="30">
        <f t="shared" si="10"/>
        <v>0</v>
      </c>
      <c r="U52" s="34"/>
      <c r="V52" s="34"/>
      <c r="X52" s="31">
        <f t="shared" si="5"/>
        <v>9.0359999999999996</v>
      </c>
      <c r="Y52" s="31">
        <f t="shared" si="6"/>
        <v>-184.49199999999999</v>
      </c>
      <c r="Z52" s="30">
        <f t="shared" si="7"/>
        <v>0</v>
      </c>
    </row>
    <row r="53" spans="5:26" x14ac:dyDescent="0.15">
      <c r="E53" s="46"/>
      <c r="F53" s="28"/>
      <c r="G53" s="29"/>
      <c r="H53" s="29"/>
      <c r="I53" s="48" t="str">
        <f t="shared" si="15"/>
        <v/>
      </c>
      <c r="J53" s="48" t="str">
        <f t="shared" si="12"/>
        <v/>
      </c>
      <c r="K53" s="49" t="str">
        <f t="shared" si="13"/>
        <v/>
      </c>
      <c r="L53" s="11"/>
      <c r="M53" s="11"/>
      <c r="N53" s="78"/>
      <c r="O53" s="39" t="str">
        <f t="shared" si="14"/>
        <v>F</v>
      </c>
      <c r="P53" s="11">
        <f t="shared" si="11"/>
        <v>-23.287315649149274</v>
      </c>
      <c r="Q53" s="11"/>
      <c r="R53" s="38">
        <f t="shared" si="3"/>
        <v>0</v>
      </c>
      <c r="S53" s="30">
        <f t="shared" si="4"/>
        <v>0</v>
      </c>
      <c r="T53" s="30">
        <f t="shared" si="10"/>
        <v>0</v>
      </c>
      <c r="U53" s="34"/>
      <c r="V53" s="34"/>
      <c r="X53" s="31">
        <f t="shared" si="5"/>
        <v>9.0359999999999996</v>
      </c>
      <c r="Y53" s="31">
        <f t="shared" si="6"/>
        <v>-184.49199999999999</v>
      </c>
      <c r="Z53" s="30">
        <f t="shared" si="7"/>
        <v>0</v>
      </c>
    </row>
    <row r="54" spans="5:26" x14ac:dyDescent="0.15">
      <c r="E54" s="46"/>
      <c r="F54" s="28"/>
      <c r="G54" s="29"/>
      <c r="H54" s="29"/>
      <c r="I54" s="48" t="str">
        <f t="shared" si="15"/>
        <v/>
      </c>
      <c r="J54" s="48" t="str">
        <f t="shared" si="12"/>
        <v/>
      </c>
      <c r="K54" s="49" t="str">
        <f t="shared" si="13"/>
        <v/>
      </c>
      <c r="L54" s="11"/>
      <c r="M54" s="11"/>
      <c r="N54" s="78"/>
      <c r="O54" s="39" t="str">
        <f t="shared" si="14"/>
        <v>F</v>
      </c>
      <c r="P54" s="11">
        <f t="shared" si="11"/>
        <v>-23.287315649149274</v>
      </c>
      <c r="Q54" s="11"/>
      <c r="R54" s="38">
        <f t="shared" si="3"/>
        <v>0</v>
      </c>
      <c r="S54" s="30">
        <f t="shared" si="4"/>
        <v>0</v>
      </c>
      <c r="T54" s="30">
        <f t="shared" si="10"/>
        <v>0</v>
      </c>
      <c r="U54" s="34"/>
      <c r="V54" s="34"/>
      <c r="X54" s="31">
        <f t="shared" si="5"/>
        <v>9.0359999999999996</v>
      </c>
      <c r="Y54" s="31">
        <f t="shared" si="6"/>
        <v>-184.49199999999999</v>
      </c>
      <c r="Z54" s="30">
        <f t="shared" si="7"/>
        <v>0</v>
      </c>
    </row>
    <row r="55" spans="5:26" x14ac:dyDescent="0.15">
      <c r="E55" s="46"/>
      <c r="F55" s="28"/>
      <c r="G55" s="29"/>
      <c r="H55" s="29"/>
      <c r="I55" s="48" t="str">
        <f t="shared" si="15"/>
        <v/>
      </c>
      <c r="J55" s="48" t="str">
        <f t="shared" si="12"/>
        <v/>
      </c>
      <c r="K55" s="49" t="str">
        <f t="shared" si="13"/>
        <v/>
      </c>
      <c r="L55" s="11"/>
      <c r="M55" s="11"/>
      <c r="N55" s="78"/>
      <c r="O55" s="39" t="str">
        <f t="shared" si="14"/>
        <v>F</v>
      </c>
      <c r="P55" s="11">
        <f t="shared" si="11"/>
        <v>-23.287315649149274</v>
      </c>
      <c r="Q55" s="11"/>
      <c r="R55" s="38">
        <f t="shared" si="3"/>
        <v>0</v>
      </c>
      <c r="S55" s="30">
        <f t="shared" si="4"/>
        <v>0</v>
      </c>
      <c r="T55" s="30">
        <f t="shared" si="10"/>
        <v>0</v>
      </c>
      <c r="U55" s="34"/>
      <c r="V55" s="34"/>
      <c r="X55" s="31">
        <f t="shared" si="5"/>
        <v>9.0359999999999996</v>
      </c>
      <c r="Y55" s="31">
        <f t="shared" si="6"/>
        <v>-184.49199999999999</v>
      </c>
      <c r="Z55" s="30">
        <f t="shared" si="7"/>
        <v>0</v>
      </c>
    </row>
    <row r="56" spans="5:26" x14ac:dyDescent="0.15">
      <c r="E56" s="46"/>
      <c r="F56" s="28"/>
      <c r="G56" s="29"/>
      <c r="H56" s="29"/>
      <c r="I56" s="48" t="str">
        <f t="shared" si="15"/>
        <v/>
      </c>
      <c r="J56" s="48" t="str">
        <f t="shared" si="12"/>
        <v/>
      </c>
      <c r="K56" s="49" t="str">
        <f t="shared" si="13"/>
        <v/>
      </c>
      <c r="L56" s="11"/>
      <c r="M56" s="11"/>
      <c r="N56" s="78"/>
      <c r="O56" s="39" t="str">
        <f t="shared" si="14"/>
        <v>F</v>
      </c>
      <c r="P56" s="11">
        <f t="shared" si="11"/>
        <v>-23.287315649149274</v>
      </c>
      <c r="Q56" s="11"/>
      <c r="R56" s="38">
        <f t="shared" si="3"/>
        <v>0</v>
      </c>
      <c r="S56" s="30">
        <f t="shared" si="4"/>
        <v>0</v>
      </c>
      <c r="T56" s="30">
        <f t="shared" si="10"/>
        <v>0</v>
      </c>
      <c r="U56" s="34"/>
      <c r="V56" s="34"/>
      <c r="X56" s="31">
        <f t="shared" si="5"/>
        <v>9.0359999999999996</v>
      </c>
      <c r="Y56" s="31">
        <f t="shared" si="6"/>
        <v>-184.49199999999999</v>
      </c>
      <c r="Z56" s="30">
        <f t="shared" si="7"/>
        <v>0</v>
      </c>
    </row>
    <row r="57" spans="5:26" x14ac:dyDescent="0.15">
      <c r="E57" s="46"/>
      <c r="F57" s="28"/>
      <c r="G57" s="29"/>
      <c r="H57" s="29"/>
      <c r="I57" s="48" t="str">
        <f t="shared" si="15"/>
        <v/>
      </c>
      <c r="J57" s="48" t="str">
        <f t="shared" si="12"/>
        <v/>
      </c>
      <c r="K57" s="49" t="str">
        <f t="shared" si="13"/>
        <v/>
      </c>
      <c r="L57" s="11"/>
      <c r="M57" s="11"/>
      <c r="N57" s="78"/>
      <c r="O57" s="39" t="str">
        <f t="shared" si="14"/>
        <v>F</v>
      </c>
      <c r="P57" s="11">
        <f t="shared" si="11"/>
        <v>-23.287315649149274</v>
      </c>
      <c r="Q57" s="11"/>
      <c r="R57" s="38">
        <f t="shared" si="3"/>
        <v>0</v>
      </c>
      <c r="S57" s="30">
        <f t="shared" si="4"/>
        <v>0</v>
      </c>
      <c r="T57" s="30">
        <f t="shared" si="10"/>
        <v>0</v>
      </c>
      <c r="U57" s="34"/>
      <c r="V57" s="34"/>
      <c r="X57" s="31">
        <f t="shared" si="5"/>
        <v>9.0359999999999996</v>
      </c>
      <c r="Y57" s="31">
        <f t="shared" si="6"/>
        <v>-184.49199999999999</v>
      </c>
      <c r="Z57" s="30">
        <f t="shared" si="7"/>
        <v>0</v>
      </c>
    </row>
    <row r="58" spans="5:26" x14ac:dyDescent="0.15">
      <c r="E58" s="46"/>
      <c r="F58" s="28"/>
      <c r="G58" s="29"/>
      <c r="H58" s="29"/>
      <c r="I58" s="48" t="str">
        <f t="shared" si="15"/>
        <v/>
      </c>
      <c r="J58" s="48" t="str">
        <f t="shared" si="12"/>
        <v/>
      </c>
      <c r="K58" s="49" t="str">
        <f t="shared" si="13"/>
        <v/>
      </c>
      <c r="L58" s="11"/>
      <c r="M58" s="11"/>
      <c r="N58" s="78"/>
      <c r="O58" s="39" t="str">
        <f t="shared" si="14"/>
        <v>F</v>
      </c>
      <c r="P58" s="11">
        <f t="shared" si="11"/>
        <v>-23.287315649149274</v>
      </c>
      <c r="Q58" s="11"/>
      <c r="R58" s="38">
        <f t="shared" si="3"/>
        <v>0</v>
      </c>
      <c r="S58" s="30">
        <f t="shared" si="4"/>
        <v>0</v>
      </c>
      <c r="T58" s="30">
        <f t="shared" si="10"/>
        <v>0</v>
      </c>
      <c r="U58" s="34"/>
      <c r="V58" s="34"/>
      <c r="X58" s="31">
        <f t="shared" si="5"/>
        <v>9.0359999999999996</v>
      </c>
      <c r="Y58" s="31">
        <f t="shared" si="6"/>
        <v>-184.49199999999999</v>
      </c>
      <c r="Z58" s="30">
        <f t="shared" si="7"/>
        <v>0</v>
      </c>
    </row>
    <row r="59" spans="5:26" x14ac:dyDescent="0.15">
      <c r="E59" s="46"/>
      <c r="F59" s="28"/>
      <c r="G59" s="29"/>
      <c r="H59" s="29"/>
      <c r="I59" s="48" t="str">
        <f t="shared" si="15"/>
        <v/>
      </c>
      <c r="J59" s="48" t="str">
        <f t="shared" si="12"/>
        <v/>
      </c>
      <c r="K59" s="49" t="str">
        <f t="shared" si="13"/>
        <v/>
      </c>
      <c r="L59" s="11"/>
      <c r="M59" s="11"/>
      <c r="N59" s="78"/>
      <c r="O59" s="39" t="str">
        <f t="shared" si="14"/>
        <v>F</v>
      </c>
      <c r="P59" s="11">
        <f t="shared" si="11"/>
        <v>-23.287315649149274</v>
      </c>
      <c r="Q59" s="11"/>
      <c r="R59" s="38">
        <f t="shared" si="3"/>
        <v>0</v>
      </c>
      <c r="S59" s="30">
        <f t="shared" si="4"/>
        <v>0</v>
      </c>
      <c r="T59" s="30">
        <f t="shared" si="10"/>
        <v>0</v>
      </c>
      <c r="U59" s="34"/>
      <c r="V59" s="34"/>
      <c r="X59" s="31">
        <f t="shared" si="5"/>
        <v>9.0359999999999996</v>
      </c>
      <c r="Y59" s="31">
        <f t="shared" si="6"/>
        <v>-184.49199999999999</v>
      </c>
      <c r="Z59" s="30">
        <f t="shared" si="7"/>
        <v>0</v>
      </c>
    </row>
    <row r="60" spans="5:26" x14ac:dyDescent="0.15">
      <c r="E60" s="46"/>
      <c r="F60" s="28"/>
      <c r="G60" s="29"/>
      <c r="H60" s="29"/>
      <c r="I60" s="48" t="str">
        <f t="shared" si="15"/>
        <v/>
      </c>
      <c r="J60" s="48" t="str">
        <f t="shared" si="12"/>
        <v/>
      </c>
      <c r="K60" s="49" t="str">
        <f t="shared" si="13"/>
        <v/>
      </c>
      <c r="L60" s="11"/>
      <c r="M60" s="11"/>
      <c r="N60" s="78"/>
      <c r="O60" s="39" t="str">
        <f t="shared" si="14"/>
        <v>F</v>
      </c>
      <c r="P60" s="11">
        <f t="shared" si="11"/>
        <v>-23.287315649149274</v>
      </c>
      <c r="Q60" s="11"/>
      <c r="R60" s="38">
        <f t="shared" si="3"/>
        <v>0</v>
      </c>
      <c r="S60" s="30">
        <f t="shared" si="4"/>
        <v>0</v>
      </c>
      <c r="T60" s="30">
        <f t="shared" si="10"/>
        <v>0</v>
      </c>
      <c r="U60" s="34"/>
      <c r="V60" s="34"/>
      <c r="X60" s="31">
        <f t="shared" si="5"/>
        <v>9.0359999999999996</v>
      </c>
      <c r="Y60" s="31">
        <f t="shared" si="6"/>
        <v>-184.49199999999999</v>
      </c>
      <c r="Z60" s="30">
        <f t="shared" si="7"/>
        <v>0</v>
      </c>
    </row>
    <row r="61" spans="5:26" x14ac:dyDescent="0.15">
      <c r="E61" s="46"/>
      <c r="F61" s="28"/>
      <c r="G61" s="29"/>
      <c r="H61" s="29"/>
      <c r="I61" s="48" t="str">
        <f t="shared" si="15"/>
        <v/>
      </c>
      <c r="J61" s="48" t="str">
        <f t="shared" si="12"/>
        <v/>
      </c>
      <c r="K61" s="49" t="str">
        <f t="shared" si="13"/>
        <v/>
      </c>
      <c r="L61" s="11"/>
      <c r="M61" s="11"/>
      <c r="N61" s="78"/>
      <c r="O61" s="39" t="str">
        <f t="shared" si="14"/>
        <v>F</v>
      </c>
      <c r="P61" s="11">
        <f t="shared" si="11"/>
        <v>-23.287315649149274</v>
      </c>
      <c r="Q61" s="11"/>
      <c r="R61" s="38">
        <f t="shared" si="3"/>
        <v>0</v>
      </c>
      <c r="S61" s="30">
        <f t="shared" si="4"/>
        <v>0</v>
      </c>
      <c r="T61" s="30">
        <f t="shared" si="10"/>
        <v>0</v>
      </c>
      <c r="U61" s="34"/>
      <c r="V61" s="34"/>
      <c r="X61" s="31">
        <f t="shared" si="5"/>
        <v>9.0359999999999996</v>
      </c>
      <c r="Y61" s="31">
        <f t="shared" si="6"/>
        <v>-184.49199999999999</v>
      </c>
      <c r="Z61" s="30">
        <f t="shared" si="7"/>
        <v>0</v>
      </c>
    </row>
    <row r="62" spans="5:26" x14ac:dyDescent="0.15">
      <c r="E62" s="46"/>
      <c r="F62" s="28"/>
      <c r="G62" s="29"/>
      <c r="H62" s="29"/>
      <c r="I62" s="48" t="str">
        <f t="shared" si="15"/>
        <v/>
      </c>
      <c r="J62" s="48" t="str">
        <f t="shared" si="12"/>
        <v/>
      </c>
      <c r="K62" s="49" t="str">
        <f t="shared" si="13"/>
        <v/>
      </c>
      <c r="L62" s="11"/>
      <c r="M62" s="11"/>
      <c r="N62" s="78"/>
      <c r="O62" s="39" t="str">
        <f t="shared" si="14"/>
        <v>F</v>
      </c>
      <c r="P62" s="11">
        <f t="shared" si="11"/>
        <v>-23.287315649149274</v>
      </c>
      <c r="Q62" s="11"/>
      <c r="R62" s="38">
        <f t="shared" si="3"/>
        <v>0</v>
      </c>
      <c r="S62" s="30">
        <f t="shared" si="4"/>
        <v>0</v>
      </c>
      <c r="T62" s="30">
        <f t="shared" si="10"/>
        <v>0</v>
      </c>
      <c r="U62" s="34"/>
      <c r="V62" s="34"/>
      <c r="X62" s="31">
        <f t="shared" si="5"/>
        <v>9.0359999999999996</v>
      </c>
      <c r="Y62" s="31">
        <f t="shared" si="6"/>
        <v>-184.49199999999999</v>
      </c>
      <c r="Z62" s="30">
        <f t="shared" si="7"/>
        <v>0</v>
      </c>
    </row>
    <row r="63" spans="5:26" x14ac:dyDescent="0.15">
      <c r="E63" s="46"/>
      <c r="F63" s="28"/>
      <c r="G63" s="29"/>
      <c r="H63" s="29"/>
      <c r="I63" s="48" t="str">
        <f t="shared" si="15"/>
        <v/>
      </c>
      <c r="J63" s="48" t="str">
        <f t="shared" si="12"/>
        <v/>
      </c>
      <c r="K63" s="49" t="str">
        <f t="shared" si="13"/>
        <v/>
      </c>
      <c r="L63" s="11"/>
      <c r="M63" s="11"/>
      <c r="N63" s="78"/>
      <c r="O63" s="39" t="str">
        <f t="shared" si="14"/>
        <v>F</v>
      </c>
      <c r="P63" s="11">
        <f t="shared" si="11"/>
        <v>-23.287315649149274</v>
      </c>
      <c r="Q63" s="11"/>
      <c r="R63" s="38">
        <f t="shared" si="3"/>
        <v>0</v>
      </c>
      <c r="S63" s="30">
        <f t="shared" si="4"/>
        <v>0</v>
      </c>
      <c r="T63" s="30">
        <f t="shared" si="10"/>
        <v>0</v>
      </c>
      <c r="U63" s="34"/>
      <c r="V63" s="34"/>
      <c r="X63" s="31">
        <f t="shared" si="5"/>
        <v>9.0359999999999996</v>
      </c>
      <c r="Y63" s="31">
        <f t="shared" si="6"/>
        <v>-184.49199999999999</v>
      </c>
      <c r="Z63" s="30">
        <f t="shared" si="7"/>
        <v>0</v>
      </c>
    </row>
    <row r="64" spans="5:26" x14ac:dyDescent="0.15">
      <c r="E64" s="46"/>
      <c r="F64" s="28"/>
      <c r="G64" s="29"/>
      <c r="H64" s="29"/>
      <c r="I64" s="48" t="str">
        <f t="shared" si="15"/>
        <v/>
      </c>
      <c r="J64" s="48" t="str">
        <f t="shared" si="12"/>
        <v/>
      </c>
      <c r="K64" s="49" t="str">
        <f t="shared" si="13"/>
        <v/>
      </c>
      <c r="L64" s="11"/>
      <c r="M64" s="11"/>
      <c r="N64" s="78"/>
      <c r="O64" s="39" t="str">
        <f t="shared" si="14"/>
        <v>F</v>
      </c>
      <c r="P64" s="11">
        <f t="shared" si="11"/>
        <v>-23.287315649149274</v>
      </c>
      <c r="Q64" s="11"/>
      <c r="R64" s="38">
        <f t="shared" si="3"/>
        <v>0</v>
      </c>
      <c r="S64" s="30">
        <f t="shared" si="4"/>
        <v>0</v>
      </c>
      <c r="T64" s="30">
        <f t="shared" si="10"/>
        <v>0</v>
      </c>
      <c r="U64" s="34"/>
      <c r="V64" s="34"/>
      <c r="X64" s="31">
        <f t="shared" si="5"/>
        <v>9.0359999999999996</v>
      </c>
      <c r="Y64" s="31">
        <f t="shared" si="6"/>
        <v>-184.49199999999999</v>
      </c>
      <c r="Z64" s="30">
        <f t="shared" si="7"/>
        <v>0</v>
      </c>
    </row>
    <row r="65" spans="5:26" x14ac:dyDescent="0.15">
      <c r="E65" s="46"/>
      <c r="F65" s="28"/>
      <c r="G65" s="29"/>
      <c r="H65" s="29"/>
      <c r="I65" s="48" t="str">
        <f t="shared" si="15"/>
        <v/>
      </c>
      <c r="J65" s="48" t="str">
        <f t="shared" si="12"/>
        <v/>
      </c>
      <c r="K65" s="49" t="str">
        <f t="shared" si="13"/>
        <v/>
      </c>
      <c r="L65" s="11"/>
      <c r="M65" s="11"/>
      <c r="N65" s="78"/>
      <c r="O65" s="39" t="str">
        <f t="shared" si="14"/>
        <v>F</v>
      </c>
      <c r="P65" s="11">
        <f t="shared" si="11"/>
        <v>-23.287315649149274</v>
      </c>
      <c r="Q65" s="11"/>
      <c r="R65" s="38">
        <f t="shared" si="3"/>
        <v>0</v>
      </c>
      <c r="S65" s="30">
        <f t="shared" si="4"/>
        <v>0</v>
      </c>
      <c r="T65" s="30">
        <f t="shared" si="10"/>
        <v>0</v>
      </c>
      <c r="U65" s="34"/>
      <c r="V65" s="34"/>
      <c r="X65" s="31">
        <f t="shared" si="5"/>
        <v>9.0359999999999996</v>
      </c>
      <c r="Y65" s="31">
        <f t="shared" si="6"/>
        <v>-184.49199999999999</v>
      </c>
      <c r="Z65" s="30">
        <f t="shared" si="7"/>
        <v>0</v>
      </c>
    </row>
    <row r="66" spans="5:26" x14ac:dyDescent="0.15">
      <c r="E66" s="46"/>
      <c r="F66" s="28"/>
      <c r="G66" s="29"/>
      <c r="H66" s="29"/>
      <c r="I66" s="48" t="str">
        <f t="shared" si="15"/>
        <v/>
      </c>
      <c r="J66" s="48" t="str">
        <f t="shared" si="12"/>
        <v/>
      </c>
      <c r="K66" s="49" t="str">
        <f t="shared" si="13"/>
        <v/>
      </c>
      <c r="L66" s="11"/>
      <c r="M66" s="11"/>
      <c r="N66" s="78"/>
      <c r="O66" s="39" t="str">
        <f t="shared" si="14"/>
        <v>F</v>
      </c>
      <c r="P66" s="11">
        <f t="shared" si="11"/>
        <v>-23.287315649149274</v>
      </c>
      <c r="Q66" s="11"/>
      <c r="R66" s="38">
        <f t="shared" si="3"/>
        <v>0</v>
      </c>
      <c r="S66" s="30">
        <f t="shared" si="4"/>
        <v>0</v>
      </c>
      <c r="T66" s="30">
        <f t="shared" si="10"/>
        <v>0</v>
      </c>
      <c r="U66" s="34"/>
      <c r="V66" s="34"/>
      <c r="X66" s="31">
        <f t="shared" si="5"/>
        <v>9.0359999999999996</v>
      </c>
      <c r="Y66" s="31">
        <f t="shared" si="6"/>
        <v>-184.49199999999999</v>
      </c>
      <c r="Z66" s="30">
        <f t="shared" si="7"/>
        <v>0</v>
      </c>
    </row>
    <row r="67" spans="5:26" x14ac:dyDescent="0.15">
      <c r="E67" s="46"/>
      <c r="F67" s="28"/>
      <c r="G67" s="29"/>
      <c r="H67" s="29"/>
      <c r="I67" s="48" t="str">
        <f t="shared" si="15"/>
        <v/>
      </c>
      <c r="J67" s="48" t="str">
        <f t="shared" si="12"/>
        <v/>
      </c>
      <c r="K67" s="49" t="str">
        <f t="shared" si="13"/>
        <v/>
      </c>
      <c r="L67" s="11"/>
      <c r="M67" s="11"/>
      <c r="N67" s="78"/>
      <c r="O67" s="39" t="str">
        <f t="shared" si="14"/>
        <v>F</v>
      </c>
      <c r="P67" s="11">
        <f t="shared" si="11"/>
        <v>-23.287315649149274</v>
      </c>
      <c r="Q67" s="11"/>
      <c r="R67" s="38">
        <f t="shared" si="3"/>
        <v>0</v>
      </c>
      <c r="S67" s="30">
        <f t="shared" si="4"/>
        <v>0</v>
      </c>
      <c r="T67" s="30">
        <f t="shared" si="10"/>
        <v>0</v>
      </c>
      <c r="U67" s="34"/>
      <c r="V67" s="34"/>
      <c r="X67" s="31">
        <f t="shared" si="5"/>
        <v>9.0359999999999996</v>
      </c>
      <c r="Y67" s="31">
        <f t="shared" si="6"/>
        <v>-184.49199999999999</v>
      </c>
      <c r="Z67" s="30">
        <f t="shared" si="7"/>
        <v>0</v>
      </c>
    </row>
    <row r="68" spans="5:26" x14ac:dyDescent="0.15">
      <c r="E68" s="46"/>
      <c r="F68" s="28"/>
      <c r="G68" s="29"/>
      <c r="H68" s="29"/>
      <c r="I68" s="48" t="str">
        <f t="shared" si="15"/>
        <v/>
      </c>
      <c r="J68" s="48" t="str">
        <f t="shared" si="12"/>
        <v/>
      </c>
      <c r="K68" s="49" t="str">
        <f t="shared" si="13"/>
        <v/>
      </c>
      <c r="L68" s="11"/>
      <c r="M68" s="11"/>
      <c r="N68" s="78"/>
      <c r="O68" s="39" t="str">
        <f t="shared" si="14"/>
        <v>F</v>
      </c>
      <c r="P68" s="11">
        <f t="shared" si="11"/>
        <v>-23.287315649149274</v>
      </c>
      <c r="Q68" s="11"/>
      <c r="R68" s="38">
        <f t="shared" si="3"/>
        <v>0</v>
      </c>
      <c r="S68" s="30">
        <f t="shared" si="4"/>
        <v>0</v>
      </c>
      <c r="T68" s="30">
        <f t="shared" si="10"/>
        <v>0</v>
      </c>
      <c r="U68" s="34"/>
      <c r="V68" s="34"/>
      <c r="X68" s="31">
        <f t="shared" si="5"/>
        <v>9.0359999999999996</v>
      </c>
      <c r="Y68" s="31">
        <f t="shared" si="6"/>
        <v>-184.49199999999999</v>
      </c>
      <c r="Z68" s="30">
        <f t="shared" si="7"/>
        <v>0</v>
      </c>
    </row>
    <row r="69" spans="5:26" x14ac:dyDescent="0.15">
      <c r="E69" s="46"/>
      <c r="F69" s="28"/>
      <c r="G69" s="29"/>
      <c r="H69" s="29"/>
      <c r="I69" s="48" t="str">
        <f t="shared" ref="I69:I100" si="16">IF(COUNTA($F$3,$H$3,F69:H69)=5,P69,"")</f>
        <v/>
      </c>
      <c r="J69" s="48" t="str">
        <f t="shared" si="12"/>
        <v/>
      </c>
      <c r="K69" s="49" t="str">
        <f t="shared" si="13"/>
        <v/>
      </c>
      <c r="L69" s="11"/>
      <c r="M69" s="11"/>
      <c r="N69" s="78"/>
      <c r="O69" s="39" t="str">
        <f t="shared" si="14"/>
        <v>F</v>
      </c>
      <c r="P69" s="11">
        <f t="shared" si="11"/>
        <v>-23.287315649149274</v>
      </c>
      <c r="Q69" s="11"/>
      <c r="R69" s="38">
        <f t="shared" si="3"/>
        <v>0</v>
      </c>
      <c r="S69" s="30">
        <f t="shared" si="4"/>
        <v>0</v>
      </c>
      <c r="T69" s="30">
        <f t="shared" si="10"/>
        <v>0</v>
      </c>
      <c r="U69" s="34"/>
      <c r="V69" s="34"/>
      <c r="X69" s="31">
        <f t="shared" si="5"/>
        <v>9.0359999999999996</v>
      </c>
      <c r="Y69" s="31">
        <f t="shared" si="6"/>
        <v>-184.49199999999999</v>
      </c>
      <c r="Z69" s="30">
        <f t="shared" si="7"/>
        <v>0</v>
      </c>
    </row>
    <row r="70" spans="5:26" x14ac:dyDescent="0.15">
      <c r="E70" s="46"/>
      <c r="F70" s="28"/>
      <c r="G70" s="29"/>
      <c r="H70" s="29"/>
      <c r="I70" s="48" t="str">
        <f t="shared" si="16"/>
        <v/>
      </c>
      <c r="J70" s="48" t="str">
        <f t="shared" si="12"/>
        <v/>
      </c>
      <c r="K70" s="49" t="str">
        <f t="shared" si="13"/>
        <v/>
      </c>
      <c r="L70" s="11"/>
      <c r="M70" s="11"/>
      <c r="N70" s="78"/>
      <c r="O70" s="39" t="str">
        <f t="shared" si="14"/>
        <v>F</v>
      </c>
      <c r="P70" s="11">
        <f t="shared" si="11"/>
        <v>-23.287315649149274</v>
      </c>
      <c r="Q70" s="11"/>
      <c r="R70" s="38">
        <f t="shared" ref="R70:R124" si="17">DATEDIF($F$3,F70,"Y")</f>
        <v>0</v>
      </c>
      <c r="S70" s="30">
        <f t="shared" ref="S70:S124" si="18">DATEDIF($F$3,F70,"YM")</f>
        <v>0</v>
      </c>
      <c r="T70" s="30">
        <f t="shared" ref="T70:T124" si="19">DATEDIF($F$3,F70,"Y")+DATEDIF($F$3,F70,"YD")/(365+IF(MOD(YEAR(DATE(YEAR(F70)-1,MONTH($F$3),DAY($F$3))),4)=0,IF(DATE(YEAR(DATE(YEAR(F70)-1,MONTH($F$3),DAY($F$3))),2,29)&gt;=DATE(YEAR(F70)-1,MONTH($F$3),DAY($F$3)),1,0),0)+IF(MOD(YEAR(F70),4)=0,IF(DATE(YEAR(F70),2,29)&lt;=F70,1,0),0))</f>
        <v>0</v>
      </c>
      <c r="U70" s="34"/>
      <c r="V70" s="34"/>
      <c r="X70" s="31">
        <f t="shared" ref="X70:X124" si="20">IF(O70="M",2.06*10^-3*G70^2-0.1166*G70+6.5273,2.49*10^-3*G70^2-0.1858*G70+9.036)</f>
        <v>9.0359999999999996</v>
      </c>
      <c r="Y70" s="31">
        <f t="shared" ref="Y70:Y124" si="21">((G70/100)^3*INDEX(itoOI,IF(O70="M",0,3)+IF(G70&lt;140,1,IF(G70&lt;=149,2,3)),1)+(G70/100)^2*INDEX(itoOI,IF(O70="M",0,3)+IF(G70&lt;140,1,IF(G70&lt;=149,2,3)),2)+(G70/100)*INDEX(itoOI,IF(O70="M",0,3)+IF(G70&lt;140,1,IF(G70&lt;=149,2,3)),3)+INDEX(itoOI,IF(O70="M",0,3)+IF(G70&lt;140,1,IF(G70&lt;=149,2,3)),4))</f>
        <v>-184.49199999999999</v>
      </c>
      <c r="Z70" s="30">
        <f t="shared" ref="Z70:Z124" si="22">22*G70^2/10000</f>
        <v>0</v>
      </c>
    </row>
    <row r="71" spans="5:26" x14ac:dyDescent="0.15">
      <c r="E71" s="46"/>
      <c r="F71" s="28"/>
      <c r="G71" s="29"/>
      <c r="H71" s="29"/>
      <c r="I71" s="48" t="str">
        <f t="shared" si="16"/>
        <v/>
      </c>
      <c r="J71" s="48" t="str">
        <f t="shared" si="12"/>
        <v/>
      </c>
      <c r="K71" s="49" t="str">
        <f t="shared" si="13"/>
        <v/>
      </c>
      <c r="L71" s="11"/>
      <c r="M71" s="11"/>
      <c r="N71" s="78"/>
      <c r="O71" s="39" t="str">
        <f t="shared" si="14"/>
        <v>F</v>
      </c>
      <c r="P71" s="11">
        <f t="shared" si="11"/>
        <v>-23.287315649149274</v>
      </c>
      <c r="Q71" s="11"/>
      <c r="R71" s="38">
        <f t="shared" si="17"/>
        <v>0</v>
      </c>
      <c r="S71" s="30">
        <f t="shared" si="18"/>
        <v>0</v>
      </c>
      <c r="T71" s="30">
        <f t="shared" si="19"/>
        <v>0</v>
      </c>
      <c r="U71" s="34"/>
      <c r="V71" s="34"/>
      <c r="X71" s="31">
        <f t="shared" si="20"/>
        <v>9.0359999999999996</v>
      </c>
      <c r="Y71" s="31">
        <f t="shared" si="21"/>
        <v>-184.49199999999999</v>
      </c>
      <c r="Z71" s="30">
        <f t="shared" si="22"/>
        <v>0</v>
      </c>
    </row>
    <row r="72" spans="5:26" x14ac:dyDescent="0.15">
      <c r="E72" s="46"/>
      <c r="F72" s="28"/>
      <c r="G72" s="29"/>
      <c r="H72" s="29"/>
      <c r="I72" s="48" t="str">
        <f t="shared" si="16"/>
        <v/>
      </c>
      <c r="J72" s="48" t="str">
        <f t="shared" si="12"/>
        <v/>
      </c>
      <c r="K72" s="49" t="str">
        <f t="shared" si="13"/>
        <v/>
      </c>
      <c r="L72" s="11"/>
      <c r="M72" s="11"/>
      <c r="N72" s="78"/>
      <c r="O72" s="39" t="str">
        <f t="shared" si="14"/>
        <v>F</v>
      </c>
      <c r="P72" s="11">
        <f t="shared" si="11"/>
        <v>-23.287315649149274</v>
      </c>
      <c r="Q72" s="11"/>
      <c r="R72" s="38">
        <f t="shared" si="17"/>
        <v>0</v>
      </c>
      <c r="S72" s="30">
        <f t="shared" si="18"/>
        <v>0</v>
      </c>
      <c r="T72" s="30">
        <f t="shared" si="19"/>
        <v>0</v>
      </c>
      <c r="U72" s="34"/>
      <c r="V72" s="34"/>
      <c r="X72" s="31">
        <f t="shared" si="20"/>
        <v>9.0359999999999996</v>
      </c>
      <c r="Y72" s="31">
        <f t="shared" si="21"/>
        <v>-184.49199999999999</v>
      </c>
      <c r="Z72" s="30">
        <f t="shared" si="22"/>
        <v>0</v>
      </c>
    </row>
    <row r="73" spans="5:26" x14ac:dyDescent="0.15">
      <c r="E73" s="46"/>
      <c r="F73" s="28"/>
      <c r="G73" s="29"/>
      <c r="H73" s="29"/>
      <c r="I73" s="48" t="str">
        <f t="shared" si="16"/>
        <v/>
      </c>
      <c r="J73" s="48" t="str">
        <f t="shared" si="12"/>
        <v/>
      </c>
      <c r="K73" s="49" t="str">
        <f t="shared" si="13"/>
        <v/>
      </c>
      <c r="L73" s="11"/>
      <c r="M73" s="11"/>
      <c r="N73" s="78"/>
      <c r="O73" s="39" t="str">
        <f t="shared" si="14"/>
        <v>F</v>
      </c>
      <c r="P73" s="11">
        <f t="shared" si="11"/>
        <v>-23.287315649149274</v>
      </c>
      <c r="Q73" s="11"/>
      <c r="R73" s="38">
        <f t="shared" si="17"/>
        <v>0</v>
      </c>
      <c r="S73" s="30">
        <f t="shared" si="18"/>
        <v>0</v>
      </c>
      <c r="T73" s="30">
        <f t="shared" si="19"/>
        <v>0</v>
      </c>
      <c r="U73" s="34"/>
      <c r="V73" s="34"/>
      <c r="X73" s="31">
        <f t="shared" si="20"/>
        <v>9.0359999999999996</v>
      </c>
      <c r="Y73" s="31">
        <f t="shared" si="21"/>
        <v>-184.49199999999999</v>
      </c>
      <c r="Z73" s="30">
        <f t="shared" si="22"/>
        <v>0</v>
      </c>
    </row>
    <row r="74" spans="5:26" x14ac:dyDescent="0.15">
      <c r="E74" s="46"/>
      <c r="F74" s="28"/>
      <c r="G74" s="29"/>
      <c r="H74" s="29"/>
      <c r="I74" s="48" t="str">
        <f t="shared" si="16"/>
        <v/>
      </c>
      <c r="J74" s="48" t="str">
        <f t="shared" si="12"/>
        <v/>
      </c>
      <c r="K74" s="49" t="str">
        <f t="shared" si="13"/>
        <v/>
      </c>
      <c r="L74" s="11"/>
      <c r="M74" s="11"/>
      <c r="N74" s="78"/>
      <c r="O74" s="39" t="str">
        <f t="shared" si="14"/>
        <v>F</v>
      </c>
      <c r="P74" s="11">
        <f t="shared" si="11"/>
        <v>-23.287315649149274</v>
      </c>
      <c r="Q74" s="11"/>
      <c r="R74" s="38">
        <f t="shared" si="17"/>
        <v>0</v>
      </c>
      <c r="S74" s="30">
        <f t="shared" si="18"/>
        <v>0</v>
      </c>
      <c r="T74" s="30">
        <f t="shared" si="19"/>
        <v>0</v>
      </c>
      <c r="U74" s="34"/>
      <c r="V74" s="34"/>
      <c r="X74" s="31">
        <f t="shared" si="20"/>
        <v>9.0359999999999996</v>
      </c>
      <c r="Y74" s="31">
        <f t="shared" si="21"/>
        <v>-184.49199999999999</v>
      </c>
      <c r="Z74" s="30">
        <f t="shared" si="22"/>
        <v>0</v>
      </c>
    </row>
    <row r="75" spans="5:26" x14ac:dyDescent="0.15">
      <c r="E75" s="46"/>
      <c r="F75" s="28"/>
      <c r="G75" s="29"/>
      <c r="H75" s="29"/>
      <c r="I75" s="48" t="str">
        <f t="shared" si="16"/>
        <v/>
      </c>
      <c r="J75" s="48" t="str">
        <f t="shared" si="12"/>
        <v/>
      </c>
      <c r="K75" s="49" t="str">
        <f t="shared" si="13"/>
        <v/>
      </c>
      <c r="L75" s="11"/>
      <c r="M75" s="11"/>
      <c r="N75" s="78"/>
      <c r="O75" s="39" t="str">
        <f t="shared" si="14"/>
        <v>F</v>
      </c>
      <c r="P75" s="11">
        <f t="shared" si="11"/>
        <v>-23.287315649149274</v>
      </c>
      <c r="Q75" s="11"/>
      <c r="R75" s="38">
        <f t="shared" si="17"/>
        <v>0</v>
      </c>
      <c r="S75" s="30">
        <f t="shared" si="18"/>
        <v>0</v>
      </c>
      <c r="T75" s="30">
        <f t="shared" si="19"/>
        <v>0</v>
      </c>
      <c r="U75" s="34"/>
      <c r="V75" s="34"/>
      <c r="X75" s="31">
        <f t="shared" si="20"/>
        <v>9.0359999999999996</v>
      </c>
      <c r="Y75" s="31">
        <f t="shared" si="21"/>
        <v>-184.49199999999999</v>
      </c>
      <c r="Z75" s="30">
        <f t="shared" si="22"/>
        <v>0</v>
      </c>
    </row>
    <row r="76" spans="5:26" x14ac:dyDescent="0.15">
      <c r="E76" s="46"/>
      <c r="F76" s="28"/>
      <c r="G76" s="29"/>
      <c r="H76" s="29"/>
      <c r="I76" s="48" t="str">
        <f t="shared" si="16"/>
        <v/>
      </c>
      <c r="J76" s="48" t="str">
        <f t="shared" si="12"/>
        <v/>
      </c>
      <c r="K76" s="49" t="str">
        <f t="shared" si="13"/>
        <v/>
      </c>
      <c r="L76" s="11"/>
      <c r="M76" s="11"/>
      <c r="N76" s="78"/>
      <c r="O76" s="39" t="str">
        <f t="shared" si="14"/>
        <v>F</v>
      </c>
      <c r="P76" s="11">
        <f t="shared" ref="P76:P124" si="23">IF(T76&gt;17.583,"*",(G76-(INDEX(IF(O76="F",Hfemalemean,Hmalemean),S76+1,R76+1)))/(INDEX(IF(O76="F",Hfemalesd,Hmalesd),S76+1,R76+1)))</f>
        <v>-23.287315649149274</v>
      </c>
      <c r="Q76" s="11"/>
      <c r="R76" s="38">
        <f t="shared" si="17"/>
        <v>0</v>
      </c>
      <c r="S76" s="30">
        <f t="shared" si="18"/>
        <v>0</v>
      </c>
      <c r="T76" s="30">
        <f t="shared" si="19"/>
        <v>0</v>
      </c>
      <c r="U76" s="34"/>
      <c r="V76" s="34"/>
      <c r="X76" s="31">
        <f t="shared" si="20"/>
        <v>9.0359999999999996</v>
      </c>
      <c r="Y76" s="31">
        <f t="shared" si="21"/>
        <v>-184.49199999999999</v>
      </c>
      <c r="Z76" s="30">
        <f t="shared" si="22"/>
        <v>0</v>
      </c>
    </row>
    <row r="77" spans="5:26" x14ac:dyDescent="0.15">
      <c r="E77" s="46"/>
      <c r="F77" s="28"/>
      <c r="G77" s="29"/>
      <c r="H77" s="29"/>
      <c r="I77" s="48" t="str">
        <f t="shared" si="16"/>
        <v/>
      </c>
      <c r="J77" s="48" t="str">
        <f t="shared" si="12"/>
        <v/>
      </c>
      <c r="K77" s="49" t="str">
        <f t="shared" si="13"/>
        <v/>
      </c>
      <c r="L77" s="11"/>
      <c r="M77" s="11"/>
      <c r="N77" s="78"/>
      <c r="O77" s="39" t="str">
        <f t="shared" si="14"/>
        <v>F</v>
      </c>
      <c r="P77" s="11">
        <f t="shared" si="23"/>
        <v>-23.287315649149274</v>
      </c>
      <c r="Q77" s="11"/>
      <c r="R77" s="38">
        <f t="shared" si="17"/>
        <v>0</v>
      </c>
      <c r="S77" s="30">
        <f t="shared" si="18"/>
        <v>0</v>
      </c>
      <c r="T77" s="30">
        <f t="shared" si="19"/>
        <v>0</v>
      </c>
      <c r="U77" s="34"/>
      <c r="V77" s="34"/>
      <c r="X77" s="31">
        <f t="shared" si="20"/>
        <v>9.0359999999999996</v>
      </c>
      <c r="Y77" s="31">
        <f t="shared" si="21"/>
        <v>-184.49199999999999</v>
      </c>
      <c r="Z77" s="30">
        <f t="shared" si="22"/>
        <v>0</v>
      </c>
    </row>
    <row r="78" spans="5:26" x14ac:dyDescent="0.15">
      <c r="E78" s="46"/>
      <c r="F78" s="28"/>
      <c r="G78" s="29"/>
      <c r="H78" s="29"/>
      <c r="I78" s="48" t="str">
        <f t="shared" si="16"/>
        <v/>
      </c>
      <c r="J78" s="48" t="str">
        <f t="shared" si="12"/>
        <v/>
      </c>
      <c r="K78" s="49" t="str">
        <f t="shared" si="13"/>
        <v/>
      </c>
      <c r="L78" s="11"/>
      <c r="M78" s="11"/>
      <c r="N78" s="78"/>
      <c r="O78" s="39" t="str">
        <f t="shared" si="14"/>
        <v>F</v>
      </c>
      <c r="P78" s="11">
        <f t="shared" si="23"/>
        <v>-23.287315649149274</v>
      </c>
      <c r="Q78" s="11"/>
      <c r="R78" s="38">
        <f t="shared" si="17"/>
        <v>0</v>
      </c>
      <c r="S78" s="30">
        <f t="shared" si="18"/>
        <v>0</v>
      </c>
      <c r="T78" s="30">
        <f t="shared" si="19"/>
        <v>0</v>
      </c>
      <c r="U78" s="34"/>
      <c r="V78" s="34"/>
      <c r="X78" s="31">
        <f t="shared" si="20"/>
        <v>9.0359999999999996</v>
      </c>
      <c r="Y78" s="31">
        <f t="shared" si="21"/>
        <v>-184.49199999999999</v>
      </c>
      <c r="Z78" s="30">
        <f t="shared" si="22"/>
        <v>0</v>
      </c>
    </row>
    <row r="79" spans="5:26" x14ac:dyDescent="0.15">
      <c r="E79" s="46"/>
      <c r="F79" s="28"/>
      <c r="G79" s="29"/>
      <c r="H79" s="29"/>
      <c r="I79" s="48" t="str">
        <f t="shared" si="16"/>
        <v/>
      </c>
      <c r="J79" s="48" t="str">
        <f t="shared" si="12"/>
        <v/>
      </c>
      <c r="K79" s="49" t="str">
        <f t="shared" si="13"/>
        <v/>
      </c>
      <c r="L79" s="11"/>
      <c r="M79" s="11"/>
      <c r="N79" s="78"/>
      <c r="O79" s="39" t="str">
        <f t="shared" si="14"/>
        <v>F</v>
      </c>
      <c r="P79" s="11">
        <f t="shared" si="23"/>
        <v>-23.287315649149274</v>
      </c>
      <c r="Q79" s="11"/>
      <c r="R79" s="38">
        <f t="shared" si="17"/>
        <v>0</v>
      </c>
      <c r="S79" s="30">
        <f t="shared" si="18"/>
        <v>0</v>
      </c>
      <c r="T79" s="30">
        <f t="shared" si="19"/>
        <v>0</v>
      </c>
      <c r="U79" s="34"/>
      <c r="V79" s="34"/>
      <c r="X79" s="31">
        <f t="shared" si="20"/>
        <v>9.0359999999999996</v>
      </c>
      <c r="Y79" s="31">
        <f t="shared" si="21"/>
        <v>-184.49199999999999</v>
      </c>
      <c r="Z79" s="30">
        <f t="shared" si="22"/>
        <v>0</v>
      </c>
    </row>
    <row r="80" spans="5:26" x14ac:dyDescent="0.15">
      <c r="E80" s="46"/>
      <c r="F80" s="28"/>
      <c r="G80" s="29"/>
      <c r="H80" s="29"/>
      <c r="I80" s="48" t="str">
        <f t="shared" si="16"/>
        <v/>
      </c>
      <c r="J80" s="48" t="str">
        <f t="shared" si="12"/>
        <v/>
      </c>
      <c r="K80" s="49" t="str">
        <f t="shared" si="13"/>
        <v/>
      </c>
      <c r="L80" s="11"/>
      <c r="M80" s="11"/>
      <c r="N80" s="78"/>
      <c r="O80" s="39" t="str">
        <f t="shared" si="14"/>
        <v>F</v>
      </c>
      <c r="P80" s="11">
        <f t="shared" si="23"/>
        <v>-23.287315649149274</v>
      </c>
      <c r="Q80" s="11"/>
      <c r="R80" s="38">
        <f t="shared" si="17"/>
        <v>0</v>
      </c>
      <c r="S80" s="30">
        <f t="shared" si="18"/>
        <v>0</v>
      </c>
      <c r="T80" s="30">
        <f t="shared" si="19"/>
        <v>0</v>
      </c>
      <c r="U80" s="34"/>
      <c r="V80" s="34"/>
      <c r="X80" s="31">
        <f t="shared" si="20"/>
        <v>9.0359999999999996</v>
      </c>
      <c r="Y80" s="31">
        <f t="shared" si="21"/>
        <v>-184.49199999999999</v>
      </c>
      <c r="Z80" s="30">
        <f t="shared" si="22"/>
        <v>0</v>
      </c>
    </row>
    <row r="81" spans="5:26" x14ac:dyDescent="0.15">
      <c r="E81" s="46"/>
      <c r="F81" s="28"/>
      <c r="G81" s="29"/>
      <c r="H81" s="29"/>
      <c r="I81" s="48" t="str">
        <f t="shared" si="16"/>
        <v/>
      </c>
      <c r="J81" s="48" t="str">
        <f t="shared" ref="J81:J107" si="24">IF(COUNTA($F$3,$H$3,F81:H81)=5,IF(T81&lt;6,"*",IF(T81&gt;=17.583,"*",(H81-G81*INDEX(IF(O81="F",muratafemale,muratamale),R81-4,1)-INDEX(IF(O81="F",muratafemale,muratamale),R81-4,2))/(G81*INDEX(IF(O81="F",muratafemale,muratamale),R81-4,1)+INDEX(IF(O81="F",muratafemale,muratamale),R81-4,2))*100)),"")</f>
        <v/>
      </c>
      <c r="K81" s="49" t="str">
        <f t="shared" ref="K81:K107" si="25">IF(COUNTA($F$3,$H$3,F81:H81)=5,IF(OR(T81&lt;1,G81&lt;70),"*",IF(G81&gt;=IF(O81="M",181,174),(H81-Z81)/Z81*100,IF(G81&lt;101,(H81-X81)/X81*100,IF(T81&lt;6,(H81-X81)/X81*100,IF(T81&gt;=17.583,(H81-Z81)/Z81*100,(H81-Y81)/Y81*100))))),"")</f>
        <v/>
      </c>
      <c r="L81" s="11"/>
      <c r="M81" s="11"/>
      <c r="N81" s="78"/>
      <c r="O81" s="39" t="str">
        <f t="shared" si="14"/>
        <v>F</v>
      </c>
      <c r="P81" s="11">
        <f t="shared" si="23"/>
        <v>-23.287315649149274</v>
      </c>
      <c r="Q81" s="11"/>
      <c r="R81" s="38">
        <f t="shared" si="17"/>
        <v>0</v>
      </c>
      <c r="S81" s="30">
        <f t="shared" si="18"/>
        <v>0</v>
      </c>
      <c r="T81" s="30">
        <f t="shared" si="19"/>
        <v>0</v>
      </c>
      <c r="U81" s="34"/>
      <c r="V81" s="34"/>
      <c r="X81" s="31">
        <f t="shared" si="20"/>
        <v>9.0359999999999996</v>
      </c>
      <c r="Y81" s="31">
        <f t="shared" si="21"/>
        <v>-184.49199999999999</v>
      </c>
      <c r="Z81" s="30">
        <f t="shared" si="22"/>
        <v>0</v>
      </c>
    </row>
    <row r="82" spans="5:26" x14ac:dyDescent="0.15">
      <c r="E82" s="46"/>
      <c r="F82" s="28"/>
      <c r="G82" s="29"/>
      <c r="H82" s="29"/>
      <c r="I82" s="48" t="str">
        <f t="shared" si="16"/>
        <v/>
      </c>
      <c r="J82" s="48" t="str">
        <f t="shared" si="24"/>
        <v/>
      </c>
      <c r="K82" s="49" t="str">
        <f t="shared" si="25"/>
        <v/>
      </c>
      <c r="L82" s="11"/>
      <c r="M82" s="11"/>
      <c r="N82" s="78"/>
      <c r="O82" s="39" t="str">
        <f t="shared" ref="O82:O124" si="26">+O81</f>
        <v>F</v>
      </c>
      <c r="P82" s="11">
        <f t="shared" si="23"/>
        <v>-23.287315649149274</v>
      </c>
      <c r="Q82" s="11"/>
      <c r="R82" s="38">
        <f t="shared" si="17"/>
        <v>0</v>
      </c>
      <c r="S82" s="30">
        <f t="shared" si="18"/>
        <v>0</v>
      </c>
      <c r="T82" s="30">
        <f t="shared" si="19"/>
        <v>0</v>
      </c>
      <c r="U82" s="34"/>
      <c r="V82" s="34"/>
      <c r="X82" s="31">
        <f t="shared" si="20"/>
        <v>9.0359999999999996</v>
      </c>
      <c r="Y82" s="31">
        <f t="shared" si="21"/>
        <v>-184.49199999999999</v>
      </c>
      <c r="Z82" s="30">
        <f t="shared" si="22"/>
        <v>0</v>
      </c>
    </row>
    <row r="83" spans="5:26" x14ac:dyDescent="0.15">
      <c r="E83" s="46"/>
      <c r="F83" s="28"/>
      <c r="G83" s="29"/>
      <c r="H83" s="29"/>
      <c r="I83" s="48" t="str">
        <f t="shared" si="16"/>
        <v/>
      </c>
      <c r="J83" s="48" t="str">
        <f t="shared" si="24"/>
        <v/>
      </c>
      <c r="K83" s="49" t="str">
        <f t="shared" si="25"/>
        <v/>
      </c>
      <c r="L83" s="11"/>
      <c r="M83" s="11"/>
      <c r="N83" s="78"/>
      <c r="O83" s="39" t="str">
        <f t="shared" si="26"/>
        <v>F</v>
      </c>
      <c r="P83" s="11">
        <f t="shared" si="23"/>
        <v>-23.287315649149274</v>
      </c>
      <c r="Q83" s="11"/>
      <c r="R83" s="38">
        <f t="shared" si="17"/>
        <v>0</v>
      </c>
      <c r="S83" s="30">
        <f t="shared" si="18"/>
        <v>0</v>
      </c>
      <c r="T83" s="30">
        <f t="shared" si="19"/>
        <v>0</v>
      </c>
      <c r="U83" s="34"/>
      <c r="V83" s="34"/>
      <c r="X83" s="31">
        <f t="shared" si="20"/>
        <v>9.0359999999999996</v>
      </c>
      <c r="Y83" s="31">
        <f t="shared" si="21"/>
        <v>-184.49199999999999</v>
      </c>
      <c r="Z83" s="30">
        <f t="shared" si="22"/>
        <v>0</v>
      </c>
    </row>
    <row r="84" spans="5:26" x14ac:dyDescent="0.15">
      <c r="E84" s="46"/>
      <c r="F84" s="28"/>
      <c r="G84" s="29"/>
      <c r="H84" s="29"/>
      <c r="I84" s="48" t="str">
        <f t="shared" si="16"/>
        <v/>
      </c>
      <c r="J84" s="48" t="str">
        <f t="shared" si="24"/>
        <v/>
      </c>
      <c r="K84" s="49" t="str">
        <f t="shared" si="25"/>
        <v/>
      </c>
      <c r="L84" s="11"/>
      <c r="M84" s="11"/>
      <c r="N84" s="78"/>
      <c r="O84" s="39" t="str">
        <f t="shared" si="26"/>
        <v>F</v>
      </c>
      <c r="P84" s="11">
        <f t="shared" si="23"/>
        <v>-23.287315649149274</v>
      </c>
      <c r="Q84" s="11"/>
      <c r="R84" s="38">
        <f t="shared" si="17"/>
        <v>0</v>
      </c>
      <c r="S84" s="30">
        <f t="shared" si="18"/>
        <v>0</v>
      </c>
      <c r="T84" s="30">
        <f t="shared" si="19"/>
        <v>0</v>
      </c>
      <c r="U84" s="34"/>
      <c r="V84" s="34"/>
      <c r="X84" s="31">
        <f t="shared" si="20"/>
        <v>9.0359999999999996</v>
      </c>
      <c r="Y84" s="31">
        <f t="shared" si="21"/>
        <v>-184.49199999999999</v>
      </c>
      <c r="Z84" s="30">
        <f t="shared" si="22"/>
        <v>0</v>
      </c>
    </row>
    <row r="85" spans="5:26" x14ac:dyDescent="0.15">
      <c r="E85" s="46"/>
      <c r="F85" s="28"/>
      <c r="G85" s="29"/>
      <c r="H85" s="29"/>
      <c r="I85" s="48" t="str">
        <f t="shared" si="16"/>
        <v/>
      </c>
      <c r="J85" s="48" t="str">
        <f t="shared" si="24"/>
        <v/>
      </c>
      <c r="K85" s="49" t="str">
        <f t="shared" si="25"/>
        <v/>
      </c>
      <c r="L85" s="11"/>
      <c r="M85" s="11"/>
      <c r="N85" s="78"/>
      <c r="O85" s="39" t="str">
        <f t="shared" si="26"/>
        <v>F</v>
      </c>
      <c r="P85" s="11">
        <f t="shared" si="23"/>
        <v>-23.287315649149274</v>
      </c>
      <c r="Q85" s="11"/>
      <c r="R85" s="38">
        <f t="shared" si="17"/>
        <v>0</v>
      </c>
      <c r="S85" s="30">
        <f t="shared" si="18"/>
        <v>0</v>
      </c>
      <c r="T85" s="30">
        <f t="shared" si="19"/>
        <v>0</v>
      </c>
      <c r="U85" s="34"/>
      <c r="V85" s="34"/>
      <c r="X85" s="31">
        <f t="shared" si="20"/>
        <v>9.0359999999999996</v>
      </c>
      <c r="Y85" s="31">
        <f t="shared" si="21"/>
        <v>-184.49199999999999</v>
      </c>
      <c r="Z85" s="30">
        <f t="shared" si="22"/>
        <v>0</v>
      </c>
    </row>
    <row r="86" spans="5:26" x14ac:dyDescent="0.15">
      <c r="E86" s="46"/>
      <c r="F86" s="28"/>
      <c r="G86" s="29"/>
      <c r="H86" s="29"/>
      <c r="I86" s="48" t="str">
        <f t="shared" si="16"/>
        <v/>
      </c>
      <c r="J86" s="48" t="str">
        <f t="shared" si="24"/>
        <v/>
      </c>
      <c r="K86" s="49" t="str">
        <f t="shared" si="25"/>
        <v/>
      </c>
      <c r="L86" s="11"/>
      <c r="M86" s="11"/>
      <c r="N86" s="78"/>
      <c r="O86" s="39" t="str">
        <f t="shared" si="26"/>
        <v>F</v>
      </c>
      <c r="P86" s="11">
        <f t="shared" si="23"/>
        <v>-23.287315649149274</v>
      </c>
      <c r="Q86" s="11"/>
      <c r="R86" s="38">
        <f t="shared" si="17"/>
        <v>0</v>
      </c>
      <c r="S86" s="30">
        <f t="shared" si="18"/>
        <v>0</v>
      </c>
      <c r="T86" s="30">
        <f t="shared" si="19"/>
        <v>0</v>
      </c>
      <c r="U86" s="34"/>
      <c r="V86" s="34"/>
      <c r="X86" s="31">
        <f t="shared" si="20"/>
        <v>9.0359999999999996</v>
      </c>
      <c r="Y86" s="31">
        <f t="shared" si="21"/>
        <v>-184.49199999999999</v>
      </c>
      <c r="Z86" s="30">
        <f t="shared" si="22"/>
        <v>0</v>
      </c>
    </row>
    <row r="87" spans="5:26" x14ac:dyDescent="0.15">
      <c r="E87" s="46"/>
      <c r="F87" s="28"/>
      <c r="G87" s="29"/>
      <c r="H87" s="29"/>
      <c r="I87" s="48" t="str">
        <f t="shared" si="16"/>
        <v/>
      </c>
      <c r="J87" s="48" t="str">
        <f t="shared" si="24"/>
        <v/>
      </c>
      <c r="K87" s="49" t="str">
        <f t="shared" si="25"/>
        <v/>
      </c>
      <c r="L87" s="11"/>
      <c r="M87" s="11"/>
      <c r="N87" s="78"/>
      <c r="O87" s="39" t="str">
        <f t="shared" si="26"/>
        <v>F</v>
      </c>
      <c r="P87" s="11">
        <f t="shared" si="23"/>
        <v>-23.287315649149274</v>
      </c>
      <c r="Q87" s="11"/>
      <c r="R87" s="38">
        <f t="shared" si="17"/>
        <v>0</v>
      </c>
      <c r="S87" s="30">
        <f t="shared" si="18"/>
        <v>0</v>
      </c>
      <c r="T87" s="30">
        <f t="shared" si="19"/>
        <v>0</v>
      </c>
      <c r="U87" s="34"/>
      <c r="V87" s="34"/>
      <c r="X87" s="31">
        <f t="shared" si="20"/>
        <v>9.0359999999999996</v>
      </c>
      <c r="Y87" s="31">
        <f t="shared" si="21"/>
        <v>-184.49199999999999</v>
      </c>
      <c r="Z87" s="30">
        <f t="shared" si="22"/>
        <v>0</v>
      </c>
    </row>
    <row r="88" spans="5:26" x14ac:dyDescent="0.15">
      <c r="E88" s="46"/>
      <c r="F88" s="28"/>
      <c r="G88" s="29"/>
      <c r="H88" s="29"/>
      <c r="I88" s="48" t="str">
        <f t="shared" si="16"/>
        <v/>
      </c>
      <c r="J88" s="48" t="str">
        <f t="shared" si="24"/>
        <v/>
      </c>
      <c r="K88" s="49" t="str">
        <f t="shared" si="25"/>
        <v/>
      </c>
      <c r="L88" s="11"/>
      <c r="M88" s="11"/>
      <c r="N88" s="78"/>
      <c r="O88" s="39" t="str">
        <f t="shared" si="26"/>
        <v>F</v>
      </c>
      <c r="P88" s="11">
        <f t="shared" si="23"/>
        <v>-23.287315649149274</v>
      </c>
      <c r="Q88" s="11"/>
      <c r="R88" s="38">
        <f t="shared" si="17"/>
        <v>0</v>
      </c>
      <c r="S88" s="30">
        <f t="shared" si="18"/>
        <v>0</v>
      </c>
      <c r="T88" s="30">
        <f t="shared" si="19"/>
        <v>0</v>
      </c>
      <c r="U88" s="34"/>
      <c r="V88" s="34"/>
      <c r="X88" s="31">
        <f t="shared" si="20"/>
        <v>9.0359999999999996</v>
      </c>
      <c r="Y88" s="31">
        <f t="shared" si="21"/>
        <v>-184.49199999999999</v>
      </c>
      <c r="Z88" s="30">
        <f t="shared" si="22"/>
        <v>0</v>
      </c>
    </row>
    <row r="89" spans="5:26" x14ac:dyDescent="0.15">
      <c r="E89" s="46"/>
      <c r="F89" s="28"/>
      <c r="G89" s="29"/>
      <c r="H89" s="29"/>
      <c r="I89" s="48" t="str">
        <f t="shared" si="16"/>
        <v/>
      </c>
      <c r="J89" s="48" t="str">
        <f t="shared" si="24"/>
        <v/>
      </c>
      <c r="K89" s="49" t="str">
        <f t="shared" si="25"/>
        <v/>
      </c>
      <c r="L89" s="11"/>
      <c r="M89" s="11"/>
      <c r="N89" s="78"/>
      <c r="O89" s="39" t="str">
        <f t="shared" si="26"/>
        <v>F</v>
      </c>
      <c r="P89" s="11">
        <f t="shared" si="23"/>
        <v>-23.287315649149274</v>
      </c>
      <c r="Q89" s="11"/>
      <c r="R89" s="38">
        <f t="shared" si="17"/>
        <v>0</v>
      </c>
      <c r="S89" s="30">
        <f t="shared" si="18"/>
        <v>0</v>
      </c>
      <c r="T89" s="30">
        <f t="shared" si="19"/>
        <v>0</v>
      </c>
      <c r="U89" s="34"/>
      <c r="V89" s="34"/>
      <c r="X89" s="31">
        <f t="shared" si="20"/>
        <v>9.0359999999999996</v>
      </c>
      <c r="Y89" s="31">
        <f t="shared" si="21"/>
        <v>-184.49199999999999</v>
      </c>
      <c r="Z89" s="30">
        <f t="shared" si="22"/>
        <v>0</v>
      </c>
    </row>
    <row r="90" spans="5:26" x14ac:dyDescent="0.15">
      <c r="E90" s="46"/>
      <c r="F90" s="28"/>
      <c r="G90" s="29"/>
      <c r="H90" s="29"/>
      <c r="I90" s="48" t="str">
        <f t="shared" si="16"/>
        <v/>
      </c>
      <c r="J90" s="48" t="str">
        <f t="shared" si="24"/>
        <v/>
      </c>
      <c r="K90" s="49" t="str">
        <f t="shared" si="25"/>
        <v/>
      </c>
      <c r="L90" s="11"/>
      <c r="M90" s="11"/>
      <c r="N90" s="78"/>
      <c r="O90" s="39" t="str">
        <f t="shared" si="26"/>
        <v>F</v>
      </c>
      <c r="P90" s="11">
        <f t="shared" si="23"/>
        <v>-23.287315649149274</v>
      </c>
      <c r="Q90" s="11"/>
      <c r="R90" s="38">
        <f t="shared" si="17"/>
        <v>0</v>
      </c>
      <c r="S90" s="30">
        <f t="shared" si="18"/>
        <v>0</v>
      </c>
      <c r="T90" s="30">
        <f t="shared" si="19"/>
        <v>0</v>
      </c>
      <c r="U90" s="34"/>
      <c r="V90" s="34"/>
      <c r="X90" s="31">
        <f t="shared" si="20"/>
        <v>9.0359999999999996</v>
      </c>
      <c r="Y90" s="31">
        <f t="shared" si="21"/>
        <v>-184.49199999999999</v>
      </c>
      <c r="Z90" s="30">
        <f t="shared" si="22"/>
        <v>0</v>
      </c>
    </row>
    <row r="91" spans="5:26" x14ac:dyDescent="0.15">
      <c r="E91" s="46"/>
      <c r="F91" s="28"/>
      <c r="G91" s="29"/>
      <c r="H91" s="29"/>
      <c r="I91" s="48" t="str">
        <f t="shared" si="16"/>
        <v/>
      </c>
      <c r="J91" s="48" t="str">
        <f t="shared" si="24"/>
        <v/>
      </c>
      <c r="K91" s="49" t="str">
        <f t="shared" si="25"/>
        <v/>
      </c>
      <c r="L91" s="11"/>
      <c r="M91" s="11"/>
      <c r="N91" s="78"/>
      <c r="O91" s="39" t="str">
        <f t="shared" si="26"/>
        <v>F</v>
      </c>
      <c r="P91" s="11">
        <f t="shared" si="23"/>
        <v>-23.287315649149274</v>
      </c>
      <c r="Q91" s="11"/>
      <c r="R91" s="38">
        <f t="shared" si="17"/>
        <v>0</v>
      </c>
      <c r="S91" s="30">
        <f t="shared" si="18"/>
        <v>0</v>
      </c>
      <c r="T91" s="30">
        <f t="shared" si="19"/>
        <v>0</v>
      </c>
      <c r="U91" s="34"/>
      <c r="V91" s="34"/>
      <c r="X91" s="31">
        <f t="shared" si="20"/>
        <v>9.0359999999999996</v>
      </c>
      <c r="Y91" s="31">
        <f t="shared" si="21"/>
        <v>-184.49199999999999</v>
      </c>
      <c r="Z91" s="30">
        <f t="shared" si="22"/>
        <v>0</v>
      </c>
    </row>
    <row r="92" spans="5:26" x14ac:dyDescent="0.15">
      <c r="E92" s="46"/>
      <c r="F92" s="28"/>
      <c r="G92" s="29"/>
      <c r="H92" s="29"/>
      <c r="I92" s="48" t="str">
        <f t="shared" si="16"/>
        <v/>
      </c>
      <c r="J92" s="48" t="str">
        <f t="shared" si="24"/>
        <v/>
      </c>
      <c r="K92" s="49" t="str">
        <f t="shared" si="25"/>
        <v/>
      </c>
      <c r="L92" s="11"/>
      <c r="M92" s="11"/>
      <c r="N92" s="78"/>
      <c r="O92" s="39" t="str">
        <f t="shared" si="26"/>
        <v>F</v>
      </c>
      <c r="P92" s="11">
        <f t="shared" si="23"/>
        <v>-23.287315649149274</v>
      </c>
      <c r="Q92" s="11"/>
      <c r="R92" s="38">
        <f t="shared" si="17"/>
        <v>0</v>
      </c>
      <c r="S92" s="30">
        <f t="shared" si="18"/>
        <v>0</v>
      </c>
      <c r="T92" s="30">
        <f t="shared" si="19"/>
        <v>0</v>
      </c>
      <c r="U92" s="34"/>
      <c r="V92" s="34"/>
      <c r="X92" s="31">
        <f t="shared" si="20"/>
        <v>9.0359999999999996</v>
      </c>
      <c r="Y92" s="31">
        <f t="shared" si="21"/>
        <v>-184.49199999999999</v>
      </c>
      <c r="Z92" s="30">
        <f t="shared" si="22"/>
        <v>0</v>
      </c>
    </row>
    <row r="93" spans="5:26" x14ac:dyDescent="0.15">
      <c r="E93" s="46"/>
      <c r="F93" s="28"/>
      <c r="G93" s="29"/>
      <c r="H93" s="29"/>
      <c r="I93" s="48" t="str">
        <f t="shared" si="16"/>
        <v/>
      </c>
      <c r="J93" s="48" t="str">
        <f t="shared" si="24"/>
        <v/>
      </c>
      <c r="K93" s="49" t="str">
        <f t="shared" si="25"/>
        <v/>
      </c>
      <c r="L93" s="11"/>
      <c r="M93" s="11"/>
      <c r="N93" s="78"/>
      <c r="O93" s="39" t="str">
        <f t="shared" si="26"/>
        <v>F</v>
      </c>
      <c r="P93" s="11">
        <f t="shared" si="23"/>
        <v>-23.287315649149274</v>
      </c>
      <c r="Q93" s="11"/>
      <c r="R93" s="38">
        <f t="shared" si="17"/>
        <v>0</v>
      </c>
      <c r="S93" s="30">
        <f t="shared" si="18"/>
        <v>0</v>
      </c>
      <c r="T93" s="30">
        <f t="shared" si="19"/>
        <v>0</v>
      </c>
      <c r="U93" s="34"/>
      <c r="V93" s="34"/>
      <c r="X93" s="31">
        <f t="shared" si="20"/>
        <v>9.0359999999999996</v>
      </c>
      <c r="Y93" s="31">
        <f t="shared" si="21"/>
        <v>-184.49199999999999</v>
      </c>
      <c r="Z93" s="30">
        <f t="shared" si="22"/>
        <v>0</v>
      </c>
    </row>
    <row r="94" spans="5:26" x14ac:dyDescent="0.15">
      <c r="E94" s="46"/>
      <c r="F94" s="28"/>
      <c r="G94" s="29"/>
      <c r="H94" s="29"/>
      <c r="I94" s="48" t="str">
        <f t="shared" si="16"/>
        <v/>
      </c>
      <c r="J94" s="48" t="str">
        <f t="shared" si="24"/>
        <v/>
      </c>
      <c r="K94" s="49" t="str">
        <f t="shared" si="25"/>
        <v/>
      </c>
      <c r="L94" s="11"/>
      <c r="M94" s="11"/>
      <c r="N94" s="78"/>
      <c r="O94" s="39" t="str">
        <f t="shared" si="26"/>
        <v>F</v>
      </c>
      <c r="P94" s="11">
        <f t="shared" si="23"/>
        <v>-23.287315649149274</v>
      </c>
      <c r="Q94" s="11"/>
      <c r="R94" s="38">
        <f t="shared" si="17"/>
        <v>0</v>
      </c>
      <c r="S94" s="30">
        <f t="shared" si="18"/>
        <v>0</v>
      </c>
      <c r="T94" s="30">
        <f t="shared" si="19"/>
        <v>0</v>
      </c>
      <c r="U94" s="34"/>
      <c r="V94" s="34"/>
      <c r="X94" s="31">
        <f t="shared" si="20"/>
        <v>9.0359999999999996</v>
      </c>
      <c r="Y94" s="31">
        <f t="shared" si="21"/>
        <v>-184.49199999999999</v>
      </c>
      <c r="Z94" s="30">
        <f t="shared" si="22"/>
        <v>0</v>
      </c>
    </row>
    <row r="95" spans="5:26" x14ac:dyDescent="0.15">
      <c r="E95" s="46"/>
      <c r="F95" s="28"/>
      <c r="G95" s="29"/>
      <c r="H95" s="29"/>
      <c r="I95" s="48" t="str">
        <f t="shared" si="16"/>
        <v/>
      </c>
      <c r="J95" s="48" t="str">
        <f t="shared" si="24"/>
        <v/>
      </c>
      <c r="K95" s="49" t="str">
        <f t="shared" si="25"/>
        <v/>
      </c>
      <c r="L95" s="11"/>
      <c r="M95" s="11"/>
      <c r="N95" s="78"/>
      <c r="O95" s="39" t="str">
        <f t="shared" si="26"/>
        <v>F</v>
      </c>
      <c r="P95" s="11">
        <f t="shared" si="23"/>
        <v>-23.287315649149274</v>
      </c>
      <c r="Q95" s="11"/>
      <c r="R95" s="38">
        <f t="shared" si="17"/>
        <v>0</v>
      </c>
      <c r="S95" s="30">
        <f t="shared" si="18"/>
        <v>0</v>
      </c>
      <c r="T95" s="30">
        <f t="shared" si="19"/>
        <v>0</v>
      </c>
      <c r="U95" s="34"/>
      <c r="V95" s="34"/>
      <c r="X95" s="31">
        <f t="shared" si="20"/>
        <v>9.0359999999999996</v>
      </c>
      <c r="Y95" s="31">
        <f t="shared" si="21"/>
        <v>-184.49199999999999</v>
      </c>
      <c r="Z95" s="30">
        <f t="shared" si="22"/>
        <v>0</v>
      </c>
    </row>
    <row r="96" spans="5:26" x14ac:dyDescent="0.15">
      <c r="E96" s="46"/>
      <c r="F96" s="28"/>
      <c r="G96" s="29"/>
      <c r="H96" s="29"/>
      <c r="I96" s="48" t="str">
        <f t="shared" si="16"/>
        <v/>
      </c>
      <c r="J96" s="48" t="str">
        <f t="shared" si="24"/>
        <v/>
      </c>
      <c r="K96" s="49" t="str">
        <f t="shared" si="25"/>
        <v/>
      </c>
      <c r="L96" s="11"/>
      <c r="M96" s="11"/>
      <c r="N96" s="78"/>
      <c r="O96" s="39" t="str">
        <f t="shared" si="26"/>
        <v>F</v>
      </c>
      <c r="P96" s="11">
        <f t="shared" si="23"/>
        <v>-23.287315649149274</v>
      </c>
      <c r="Q96" s="11"/>
      <c r="R96" s="38">
        <f t="shared" si="17"/>
        <v>0</v>
      </c>
      <c r="S96" s="30">
        <f t="shared" si="18"/>
        <v>0</v>
      </c>
      <c r="T96" s="30">
        <f t="shared" si="19"/>
        <v>0</v>
      </c>
      <c r="U96" s="34"/>
      <c r="V96" s="34"/>
      <c r="X96" s="31">
        <f t="shared" si="20"/>
        <v>9.0359999999999996</v>
      </c>
      <c r="Y96" s="31">
        <f t="shared" si="21"/>
        <v>-184.49199999999999</v>
      </c>
      <c r="Z96" s="30">
        <f t="shared" si="22"/>
        <v>0</v>
      </c>
    </row>
    <row r="97" spans="5:26" x14ac:dyDescent="0.15">
      <c r="E97" s="46"/>
      <c r="F97" s="28"/>
      <c r="G97" s="29"/>
      <c r="H97" s="29"/>
      <c r="I97" s="48" t="str">
        <f t="shared" si="16"/>
        <v/>
      </c>
      <c r="J97" s="48" t="str">
        <f t="shared" si="24"/>
        <v/>
      </c>
      <c r="K97" s="49" t="str">
        <f t="shared" si="25"/>
        <v/>
      </c>
      <c r="L97" s="11"/>
      <c r="M97" s="11"/>
      <c r="N97" s="78"/>
      <c r="O97" s="39" t="str">
        <f t="shared" si="26"/>
        <v>F</v>
      </c>
      <c r="P97" s="11">
        <f t="shared" si="23"/>
        <v>-23.287315649149274</v>
      </c>
      <c r="Q97" s="11"/>
      <c r="R97" s="38">
        <f t="shared" si="17"/>
        <v>0</v>
      </c>
      <c r="S97" s="30">
        <f t="shared" si="18"/>
        <v>0</v>
      </c>
      <c r="T97" s="30">
        <f t="shared" si="19"/>
        <v>0</v>
      </c>
      <c r="U97" s="34"/>
      <c r="V97" s="34"/>
      <c r="X97" s="31">
        <f t="shared" si="20"/>
        <v>9.0359999999999996</v>
      </c>
      <c r="Y97" s="31">
        <f t="shared" si="21"/>
        <v>-184.49199999999999</v>
      </c>
      <c r="Z97" s="30">
        <f t="shared" si="22"/>
        <v>0</v>
      </c>
    </row>
    <row r="98" spans="5:26" x14ac:dyDescent="0.15">
      <c r="E98" s="46"/>
      <c r="F98" s="28"/>
      <c r="G98" s="29"/>
      <c r="H98" s="29"/>
      <c r="I98" s="48" t="str">
        <f t="shared" si="16"/>
        <v/>
      </c>
      <c r="J98" s="48" t="str">
        <f t="shared" si="24"/>
        <v/>
      </c>
      <c r="K98" s="49" t="str">
        <f t="shared" si="25"/>
        <v/>
      </c>
      <c r="L98" s="11"/>
      <c r="M98" s="11"/>
      <c r="N98" s="78"/>
      <c r="O98" s="39" t="str">
        <f t="shared" si="26"/>
        <v>F</v>
      </c>
      <c r="P98" s="11">
        <f t="shared" si="23"/>
        <v>-23.287315649149274</v>
      </c>
      <c r="Q98" s="11"/>
      <c r="R98" s="38">
        <f t="shared" si="17"/>
        <v>0</v>
      </c>
      <c r="S98" s="30">
        <f t="shared" si="18"/>
        <v>0</v>
      </c>
      <c r="T98" s="30">
        <f t="shared" si="19"/>
        <v>0</v>
      </c>
      <c r="U98" s="34"/>
      <c r="V98" s="34"/>
      <c r="X98" s="31">
        <f t="shared" si="20"/>
        <v>9.0359999999999996</v>
      </c>
      <c r="Y98" s="31">
        <f t="shared" si="21"/>
        <v>-184.49199999999999</v>
      </c>
      <c r="Z98" s="30">
        <f t="shared" si="22"/>
        <v>0</v>
      </c>
    </row>
    <row r="99" spans="5:26" x14ac:dyDescent="0.15">
      <c r="E99" s="46"/>
      <c r="F99" s="28"/>
      <c r="G99" s="29"/>
      <c r="H99" s="29"/>
      <c r="I99" s="48" t="str">
        <f t="shared" si="16"/>
        <v/>
      </c>
      <c r="J99" s="48" t="str">
        <f t="shared" si="24"/>
        <v/>
      </c>
      <c r="K99" s="49" t="str">
        <f t="shared" si="25"/>
        <v/>
      </c>
      <c r="L99" s="11"/>
      <c r="M99" s="11"/>
      <c r="N99" s="78"/>
      <c r="O99" s="39" t="str">
        <f t="shared" si="26"/>
        <v>F</v>
      </c>
      <c r="P99" s="11">
        <f t="shared" si="23"/>
        <v>-23.287315649149274</v>
      </c>
      <c r="Q99" s="11"/>
      <c r="R99" s="38">
        <f t="shared" si="17"/>
        <v>0</v>
      </c>
      <c r="S99" s="30">
        <f t="shared" si="18"/>
        <v>0</v>
      </c>
      <c r="T99" s="30">
        <f t="shared" si="19"/>
        <v>0</v>
      </c>
      <c r="U99" s="34"/>
      <c r="V99" s="34"/>
      <c r="X99" s="31">
        <f t="shared" si="20"/>
        <v>9.0359999999999996</v>
      </c>
      <c r="Y99" s="31">
        <f t="shared" si="21"/>
        <v>-184.49199999999999</v>
      </c>
      <c r="Z99" s="30">
        <f t="shared" si="22"/>
        <v>0</v>
      </c>
    </row>
    <row r="100" spans="5:26" x14ac:dyDescent="0.15">
      <c r="E100" s="46"/>
      <c r="F100" s="28"/>
      <c r="G100" s="29"/>
      <c r="H100" s="29"/>
      <c r="I100" s="48" t="str">
        <f t="shared" si="16"/>
        <v/>
      </c>
      <c r="J100" s="48" t="str">
        <f t="shared" si="24"/>
        <v/>
      </c>
      <c r="K100" s="49" t="str">
        <f t="shared" si="25"/>
        <v/>
      </c>
      <c r="L100" s="11"/>
      <c r="M100" s="11"/>
      <c r="N100" s="78"/>
      <c r="O100" s="39" t="str">
        <f t="shared" si="26"/>
        <v>F</v>
      </c>
      <c r="P100" s="11">
        <f t="shared" si="23"/>
        <v>-23.287315649149274</v>
      </c>
      <c r="Q100" s="11"/>
      <c r="R100" s="38">
        <f t="shared" si="17"/>
        <v>0</v>
      </c>
      <c r="S100" s="30">
        <f t="shared" si="18"/>
        <v>0</v>
      </c>
      <c r="T100" s="30">
        <f t="shared" si="19"/>
        <v>0</v>
      </c>
      <c r="U100" s="34"/>
      <c r="V100" s="34"/>
      <c r="X100" s="31">
        <f t="shared" si="20"/>
        <v>9.0359999999999996</v>
      </c>
      <c r="Y100" s="31">
        <f t="shared" si="21"/>
        <v>-184.49199999999999</v>
      </c>
      <c r="Z100" s="30">
        <f t="shared" si="22"/>
        <v>0</v>
      </c>
    </row>
    <row r="101" spans="5:26" x14ac:dyDescent="0.15">
      <c r="E101" s="46"/>
      <c r="F101" s="28"/>
      <c r="G101" s="29"/>
      <c r="H101" s="29"/>
      <c r="I101" s="48" t="str">
        <f t="shared" ref="I101:I124" si="27">IF(COUNTA($F$3,$H$3,F101:H101)=5,P101,"")</f>
        <v/>
      </c>
      <c r="J101" s="48" t="str">
        <f t="shared" si="24"/>
        <v/>
      </c>
      <c r="K101" s="49" t="str">
        <f t="shared" si="25"/>
        <v/>
      </c>
      <c r="L101" s="11"/>
      <c r="M101" s="11"/>
      <c r="N101" s="78"/>
      <c r="O101" s="39" t="str">
        <f t="shared" si="26"/>
        <v>F</v>
      </c>
      <c r="P101" s="11">
        <f t="shared" si="23"/>
        <v>-23.287315649149274</v>
      </c>
      <c r="Q101" s="11"/>
      <c r="R101" s="38">
        <f t="shared" si="17"/>
        <v>0</v>
      </c>
      <c r="S101" s="30">
        <f t="shared" si="18"/>
        <v>0</v>
      </c>
      <c r="T101" s="30">
        <f t="shared" si="19"/>
        <v>0</v>
      </c>
      <c r="U101" s="34"/>
      <c r="V101" s="34"/>
      <c r="X101" s="31">
        <f t="shared" si="20"/>
        <v>9.0359999999999996</v>
      </c>
      <c r="Y101" s="31">
        <f t="shared" si="21"/>
        <v>-184.49199999999999</v>
      </c>
      <c r="Z101" s="30">
        <f t="shared" si="22"/>
        <v>0</v>
      </c>
    </row>
    <row r="102" spans="5:26" x14ac:dyDescent="0.15">
      <c r="E102" s="46"/>
      <c r="F102" s="28"/>
      <c r="G102" s="29"/>
      <c r="H102" s="29"/>
      <c r="I102" s="48" t="str">
        <f t="shared" si="27"/>
        <v/>
      </c>
      <c r="J102" s="48" t="str">
        <f t="shared" si="24"/>
        <v/>
      </c>
      <c r="K102" s="49" t="str">
        <f t="shared" si="25"/>
        <v/>
      </c>
      <c r="L102" s="11"/>
      <c r="M102" s="11"/>
      <c r="N102" s="78"/>
      <c r="O102" s="39" t="str">
        <f t="shared" si="26"/>
        <v>F</v>
      </c>
      <c r="P102" s="11">
        <f t="shared" si="23"/>
        <v>-23.287315649149274</v>
      </c>
      <c r="Q102" s="11"/>
      <c r="R102" s="38">
        <f t="shared" si="17"/>
        <v>0</v>
      </c>
      <c r="S102" s="30">
        <f t="shared" si="18"/>
        <v>0</v>
      </c>
      <c r="T102" s="30">
        <f t="shared" si="19"/>
        <v>0</v>
      </c>
      <c r="U102" s="34"/>
      <c r="V102" s="34"/>
      <c r="X102" s="31">
        <f t="shared" si="20"/>
        <v>9.0359999999999996</v>
      </c>
      <c r="Y102" s="31">
        <f t="shared" si="21"/>
        <v>-184.49199999999999</v>
      </c>
      <c r="Z102" s="30">
        <f t="shared" si="22"/>
        <v>0</v>
      </c>
    </row>
    <row r="103" spans="5:26" x14ac:dyDescent="0.15">
      <c r="E103" s="46"/>
      <c r="F103" s="28"/>
      <c r="G103" s="29"/>
      <c r="H103" s="29"/>
      <c r="I103" s="48" t="str">
        <f t="shared" si="27"/>
        <v/>
      </c>
      <c r="J103" s="48" t="str">
        <f t="shared" si="24"/>
        <v/>
      </c>
      <c r="K103" s="49" t="str">
        <f t="shared" si="25"/>
        <v/>
      </c>
      <c r="L103" s="11"/>
      <c r="M103" s="11"/>
      <c r="N103" s="78"/>
      <c r="O103" s="39" t="str">
        <f t="shared" si="26"/>
        <v>F</v>
      </c>
      <c r="P103" s="11">
        <f t="shared" si="23"/>
        <v>-23.287315649149274</v>
      </c>
      <c r="Q103" s="11"/>
      <c r="R103" s="38">
        <f t="shared" si="17"/>
        <v>0</v>
      </c>
      <c r="S103" s="30">
        <f t="shared" si="18"/>
        <v>0</v>
      </c>
      <c r="T103" s="30">
        <f t="shared" si="19"/>
        <v>0</v>
      </c>
      <c r="U103" s="34"/>
      <c r="V103" s="34"/>
      <c r="X103" s="31">
        <f t="shared" si="20"/>
        <v>9.0359999999999996</v>
      </c>
      <c r="Y103" s="31">
        <f t="shared" si="21"/>
        <v>-184.49199999999999</v>
      </c>
      <c r="Z103" s="30">
        <f t="shared" si="22"/>
        <v>0</v>
      </c>
    </row>
    <row r="104" spans="5:26" x14ac:dyDescent="0.15">
      <c r="E104" s="46"/>
      <c r="F104" s="28"/>
      <c r="G104" s="29"/>
      <c r="H104" s="29"/>
      <c r="I104" s="48" t="str">
        <f t="shared" si="27"/>
        <v/>
      </c>
      <c r="J104" s="48" t="str">
        <f t="shared" si="24"/>
        <v/>
      </c>
      <c r="K104" s="49" t="str">
        <f t="shared" si="25"/>
        <v/>
      </c>
      <c r="L104" s="11"/>
      <c r="M104" s="11"/>
      <c r="N104" s="78"/>
      <c r="O104" s="39" t="str">
        <f t="shared" si="26"/>
        <v>F</v>
      </c>
      <c r="P104" s="11">
        <f t="shared" si="23"/>
        <v>-23.287315649149274</v>
      </c>
      <c r="Q104" s="11"/>
      <c r="R104" s="38">
        <f t="shared" si="17"/>
        <v>0</v>
      </c>
      <c r="S104" s="30">
        <f t="shared" si="18"/>
        <v>0</v>
      </c>
      <c r="T104" s="30">
        <f t="shared" si="19"/>
        <v>0</v>
      </c>
      <c r="U104" s="34"/>
      <c r="V104" s="34"/>
      <c r="X104" s="31">
        <f t="shared" si="20"/>
        <v>9.0359999999999996</v>
      </c>
      <c r="Y104" s="31">
        <f t="shared" si="21"/>
        <v>-184.49199999999999</v>
      </c>
      <c r="Z104" s="30">
        <f t="shared" si="22"/>
        <v>0</v>
      </c>
    </row>
    <row r="105" spans="5:26" x14ac:dyDescent="0.15">
      <c r="E105" s="46"/>
      <c r="F105" s="28"/>
      <c r="G105" s="29"/>
      <c r="H105" s="29"/>
      <c r="I105" s="48" t="str">
        <f t="shared" si="27"/>
        <v/>
      </c>
      <c r="J105" s="48" t="str">
        <f t="shared" si="24"/>
        <v/>
      </c>
      <c r="K105" s="49" t="str">
        <f t="shared" si="25"/>
        <v/>
      </c>
      <c r="L105" s="11"/>
      <c r="M105" s="11"/>
      <c r="N105" s="78"/>
      <c r="O105" s="39" t="str">
        <f t="shared" si="26"/>
        <v>F</v>
      </c>
      <c r="P105" s="11">
        <f t="shared" si="23"/>
        <v>-23.287315649149274</v>
      </c>
      <c r="Q105" s="11"/>
      <c r="R105" s="38">
        <f t="shared" si="17"/>
        <v>0</v>
      </c>
      <c r="S105" s="30">
        <f t="shared" si="18"/>
        <v>0</v>
      </c>
      <c r="T105" s="30">
        <f t="shared" si="19"/>
        <v>0</v>
      </c>
      <c r="U105" s="34"/>
      <c r="V105" s="34"/>
      <c r="X105" s="31">
        <f t="shared" si="20"/>
        <v>9.0359999999999996</v>
      </c>
      <c r="Y105" s="31">
        <f t="shared" si="21"/>
        <v>-184.49199999999999</v>
      </c>
      <c r="Z105" s="30">
        <f t="shared" si="22"/>
        <v>0</v>
      </c>
    </row>
    <row r="106" spans="5:26" x14ac:dyDescent="0.15">
      <c r="E106" s="46"/>
      <c r="F106" s="28"/>
      <c r="G106" s="29"/>
      <c r="H106" s="29"/>
      <c r="I106" s="48" t="str">
        <f t="shared" si="27"/>
        <v/>
      </c>
      <c r="J106" s="48" t="str">
        <f t="shared" si="24"/>
        <v/>
      </c>
      <c r="K106" s="49" t="str">
        <f t="shared" si="25"/>
        <v/>
      </c>
      <c r="L106" s="11"/>
      <c r="M106" s="11"/>
      <c r="N106" s="78"/>
      <c r="O106" s="39" t="str">
        <f t="shared" si="26"/>
        <v>F</v>
      </c>
      <c r="P106" s="11">
        <f t="shared" si="23"/>
        <v>-23.287315649149274</v>
      </c>
      <c r="Q106" s="11"/>
      <c r="R106" s="38">
        <f t="shared" si="17"/>
        <v>0</v>
      </c>
      <c r="S106" s="30">
        <f t="shared" si="18"/>
        <v>0</v>
      </c>
      <c r="T106" s="30">
        <f t="shared" si="19"/>
        <v>0</v>
      </c>
      <c r="U106" s="34"/>
      <c r="V106" s="34"/>
      <c r="X106" s="31">
        <f t="shared" si="20"/>
        <v>9.0359999999999996</v>
      </c>
      <c r="Y106" s="31">
        <f t="shared" si="21"/>
        <v>-184.49199999999999</v>
      </c>
      <c r="Z106" s="30">
        <f t="shared" si="22"/>
        <v>0</v>
      </c>
    </row>
    <row r="107" spans="5:26" x14ac:dyDescent="0.15">
      <c r="E107" s="46"/>
      <c r="F107" s="28"/>
      <c r="G107" s="29"/>
      <c r="H107" s="29"/>
      <c r="I107" s="48" t="str">
        <f t="shared" si="27"/>
        <v/>
      </c>
      <c r="J107" s="48" t="str">
        <f t="shared" si="24"/>
        <v/>
      </c>
      <c r="K107" s="49" t="str">
        <f t="shared" si="25"/>
        <v/>
      </c>
      <c r="L107" s="11"/>
      <c r="M107" s="11"/>
      <c r="N107" s="78"/>
      <c r="O107" s="39" t="str">
        <f t="shared" si="26"/>
        <v>F</v>
      </c>
      <c r="P107" s="11">
        <f t="shared" si="23"/>
        <v>-23.287315649149274</v>
      </c>
      <c r="Q107" s="11"/>
      <c r="R107" s="38">
        <f t="shared" si="17"/>
        <v>0</v>
      </c>
      <c r="S107" s="30">
        <f t="shared" si="18"/>
        <v>0</v>
      </c>
      <c r="T107" s="30">
        <f t="shared" si="19"/>
        <v>0</v>
      </c>
      <c r="U107" s="34"/>
      <c r="V107" s="34"/>
      <c r="X107" s="31">
        <f t="shared" si="20"/>
        <v>9.0359999999999996</v>
      </c>
      <c r="Y107" s="31">
        <f t="shared" si="21"/>
        <v>-184.49199999999999</v>
      </c>
      <c r="Z107" s="30">
        <f t="shared" si="22"/>
        <v>0</v>
      </c>
    </row>
    <row r="108" spans="5:26" x14ac:dyDescent="0.15">
      <c r="E108" s="46"/>
      <c r="F108" s="28"/>
      <c r="G108" s="29"/>
      <c r="H108" s="29"/>
      <c r="I108" s="48" t="str">
        <f t="shared" si="27"/>
        <v/>
      </c>
      <c r="J108" s="48" t="str">
        <f t="shared" si="8"/>
        <v/>
      </c>
      <c r="K108" s="49" t="str">
        <f t="shared" si="9"/>
        <v/>
      </c>
      <c r="L108" s="11"/>
      <c r="M108" s="11"/>
      <c r="N108" s="78"/>
      <c r="O108" s="39" t="str">
        <f t="shared" si="26"/>
        <v>F</v>
      </c>
      <c r="P108" s="11">
        <f t="shared" si="23"/>
        <v>-23.287315649149274</v>
      </c>
      <c r="Q108" s="11"/>
      <c r="R108" s="38">
        <f t="shared" si="17"/>
        <v>0</v>
      </c>
      <c r="S108" s="30">
        <f t="shared" si="18"/>
        <v>0</v>
      </c>
      <c r="T108" s="30">
        <f t="shared" si="19"/>
        <v>0</v>
      </c>
      <c r="U108" s="34"/>
      <c r="V108" s="34"/>
      <c r="X108" s="31">
        <f t="shared" si="20"/>
        <v>9.0359999999999996</v>
      </c>
      <c r="Y108" s="31">
        <f t="shared" si="21"/>
        <v>-184.49199999999999</v>
      </c>
      <c r="Z108" s="30">
        <f t="shared" si="22"/>
        <v>0</v>
      </c>
    </row>
    <row r="109" spans="5:26" x14ac:dyDescent="0.15">
      <c r="E109" s="46"/>
      <c r="F109" s="28"/>
      <c r="G109" s="29"/>
      <c r="H109" s="29"/>
      <c r="I109" s="48" t="str">
        <f t="shared" si="27"/>
        <v/>
      </c>
      <c r="J109" s="48" t="str">
        <f t="shared" si="8"/>
        <v/>
      </c>
      <c r="K109" s="49" t="str">
        <f t="shared" si="9"/>
        <v/>
      </c>
      <c r="L109" s="11"/>
      <c r="M109" s="11"/>
      <c r="N109" s="78"/>
      <c r="O109" s="39" t="str">
        <f t="shared" si="26"/>
        <v>F</v>
      </c>
      <c r="P109" s="11">
        <f t="shared" si="23"/>
        <v>-23.287315649149274</v>
      </c>
      <c r="Q109" s="11"/>
      <c r="R109" s="38">
        <f t="shared" si="17"/>
        <v>0</v>
      </c>
      <c r="S109" s="30">
        <f t="shared" si="18"/>
        <v>0</v>
      </c>
      <c r="T109" s="30">
        <f t="shared" si="19"/>
        <v>0</v>
      </c>
      <c r="U109" s="34"/>
      <c r="V109" s="34"/>
      <c r="X109" s="31">
        <f t="shared" si="20"/>
        <v>9.0359999999999996</v>
      </c>
      <c r="Y109" s="31">
        <f t="shared" si="21"/>
        <v>-184.49199999999999</v>
      </c>
      <c r="Z109" s="30">
        <f t="shared" si="22"/>
        <v>0</v>
      </c>
    </row>
    <row r="110" spans="5:26" x14ac:dyDescent="0.15">
      <c r="E110" s="46"/>
      <c r="F110" s="28"/>
      <c r="G110" s="29"/>
      <c r="H110" s="29"/>
      <c r="I110" s="48" t="str">
        <f t="shared" si="27"/>
        <v/>
      </c>
      <c r="J110" s="48" t="str">
        <f t="shared" si="8"/>
        <v/>
      </c>
      <c r="K110" s="49" t="str">
        <f t="shared" si="9"/>
        <v/>
      </c>
      <c r="L110" s="11"/>
      <c r="M110" s="11"/>
      <c r="N110" s="78"/>
      <c r="O110" s="39" t="str">
        <f t="shared" si="26"/>
        <v>F</v>
      </c>
      <c r="P110" s="11">
        <f t="shared" si="23"/>
        <v>-23.287315649149274</v>
      </c>
      <c r="Q110" s="11"/>
      <c r="R110" s="38">
        <f t="shared" si="17"/>
        <v>0</v>
      </c>
      <c r="S110" s="30">
        <f t="shared" si="18"/>
        <v>0</v>
      </c>
      <c r="T110" s="30">
        <f t="shared" si="19"/>
        <v>0</v>
      </c>
      <c r="U110" s="34"/>
      <c r="V110" s="34"/>
      <c r="X110" s="31">
        <f t="shared" si="20"/>
        <v>9.0359999999999996</v>
      </c>
      <c r="Y110" s="31">
        <f t="shared" si="21"/>
        <v>-184.49199999999999</v>
      </c>
      <c r="Z110" s="30">
        <f t="shared" si="22"/>
        <v>0</v>
      </c>
    </row>
    <row r="111" spans="5:26" x14ac:dyDescent="0.15">
      <c r="E111" s="46"/>
      <c r="F111" s="28"/>
      <c r="G111" s="29"/>
      <c r="H111" s="29"/>
      <c r="I111" s="48" t="str">
        <f t="shared" si="27"/>
        <v/>
      </c>
      <c r="J111" s="48" t="str">
        <f t="shared" si="8"/>
        <v/>
      </c>
      <c r="K111" s="49" t="str">
        <f t="shared" si="9"/>
        <v/>
      </c>
      <c r="L111" s="11"/>
      <c r="M111" s="11"/>
      <c r="N111" s="78"/>
      <c r="O111" s="39" t="str">
        <f t="shared" si="26"/>
        <v>F</v>
      </c>
      <c r="P111" s="11">
        <f t="shared" si="23"/>
        <v>-23.287315649149274</v>
      </c>
      <c r="Q111" s="11"/>
      <c r="R111" s="38">
        <f t="shared" si="17"/>
        <v>0</v>
      </c>
      <c r="S111" s="30">
        <f t="shared" si="18"/>
        <v>0</v>
      </c>
      <c r="T111" s="30">
        <f t="shared" si="19"/>
        <v>0</v>
      </c>
      <c r="U111" s="34"/>
      <c r="V111" s="34"/>
      <c r="X111" s="31">
        <f t="shared" si="20"/>
        <v>9.0359999999999996</v>
      </c>
      <c r="Y111" s="31">
        <f t="shared" si="21"/>
        <v>-184.49199999999999</v>
      </c>
      <c r="Z111" s="30">
        <f t="shared" si="22"/>
        <v>0</v>
      </c>
    </row>
    <row r="112" spans="5:26" x14ac:dyDescent="0.15">
      <c r="E112" s="46"/>
      <c r="F112" s="28"/>
      <c r="G112" s="29"/>
      <c r="H112" s="29"/>
      <c r="I112" s="48" t="str">
        <f t="shared" si="27"/>
        <v/>
      </c>
      <c r="J112" s="48" t="str">
        <f t="shared" si="8"/>
        <v/>
      </c>
      <c r="K112" s="49" t="str">
        <f t="shared" si="9"/>
        <v/>
      </c>
      <c r="L112" s="11"/>
      <c r="M112" s="11"/>
      <c r="N112" s="78"/>
      <c r="O112" s="39" t="str">
        <f t="shared" si="26"/>
        <v>F</v>
      </c>
      <c r="P112" s="11">
        <f t="shared" si="23"/>
        <v>-23.287315649149274</v>
      </c>
      <c r="Q112" s="11"/>
      <c r="R112" s="38">
        <f t="shared" si="17"/>
        <v>0</v>
      </c>
      <c r="S112" s="30">
        <f t="shared" si="18"/>
        <v>0</v>
      </c>
      <c r="T112" s="30">
        <f t="shared" si="19"/>
        <v>0</v>
      </c>
      <c r="U112" s="34"/>
      <c r="V112" s="34"/>
      <c r="X112" s="31">
        <f t="shared" si="20"/>
        <v>9.0359999999999996</v>
      </c>
      <c r="Y112" s="31">
        <f t="shared" si="21"/>
        <v>-184.49199999999999</v>
      </c>
      <c r="Z112" s="30">
        <f t="shared" si="22"/>
        <v>0</v>
      </c>
    </row>
    <row r="113" spans="4:26" x14ac:dyDescent="0.15">
      <c r="E113" s="46"/>
      <c r="F113" s="28"/>
      <c r="G113" s="29"/>
      <c r="H113" s="29"/>
      <c r="I113" s="48" t="str">
        <f t="shared" si="27"/>
        <v/>
      </c>
      <c r="J113" s="48" t="str">
        <f t="shared" si="8"/>
        <v/>
      </c>
      <c r="K113" s="49" t="str">
        <f t="shared" si="9"/>
        <v/>
      </c>
      <c r="L113" s="11"/>
      <c r="M113" s="11"/>
      <c r="N113" s="78"/>
      <c r="O113" s="39" t="str">
        <f t="shared" si="26"/>
        <v>F</v>
      </c>
      <c r="P113" s="11">
        <f t="shared" si="23"/>
        <v>-23.287315649149274</v>
      </c>
      <c r="Q113" s="11"/>
      <c r="R113" s="38">
        <f t="shared" si="17"/>
        <v>0</v>
      </c>
      <c r="S113" s="30">
        <f t="shared" si="18"/>
        <v>0</v>
      </c>
      <c r="T113" s="30">
        <f t="shared" si="19"/>
        <v>0</v>
      </c>
      <c r="U113" s="34"/>
      <c r="V113" s="34"/>
      <c r="X113" s="31">
        <f t="shared" si="20"/>
        <v>9.0359999999999996</v>
      </c>
      <c r="Y113" s="31">
        <f t="shared" si="21"/>
        <v>-184.49199999999999</v>
      </c>
      <c r="Z113" s="30">
        <f t="shared" si="22"/>
        <v>0</v>
      </c>
    </row>
    <row r="114" spans="4:26" x14ac:dyDescent="0.15">
      <c r="E114" s="46"/>
      <c r="F114" s="28"/>
      <c r="G114" s="29"/>
      <c r="H114" s="29"/>
      <c r="I114" s="48" t="str">
        <f t="shared" si="27"/>
        <v/>
      </c>
      <c r="J114" s="48" t="str">
        <f t="shared" si="8"/>
        <v/>
      </c>
      <c r="K114" s="49" t="str">
        <f t="shared" si="9"/>
        <v/>
      </c>
      <c r="L114" s="11"/>
      <c r="M114" s="11"/>
      <c r="N114" s="78"/>
      <c r="O114" s="39" t="str">
        <f t="shared" si="26"/>
        <v>F</v>
      </c>
      <c r="P114" s="11">
        <f t="shared" si="23"/>
        <v>-23.287315649149274</v>
      </c>
      <c r="Q114" s="11"/>
      <c r="R114" s="38">
        <f t="shared" si="17"/>
        <v>0</v>
      </c>
      <c r="S114" s="30">
        <f t="shared" si="18"/>
        <v>0</v>
      </c>
      <c r="T114" s="30">
        <f t="shared" si="19"/>
        <v>0</v>
      </c>
      <c r="U114" s="34"/>
      <c r="V114" s="34"/>
      <c r="X114" s="31">
        <f t="shared" si="20"/>
        <v>9.0359999999999996</v>
      </c>
      <c r="Y114" s="31">
        <f t="shared" si="21"/>
        <v>-184.49199999999999</v>
      </c>
      <c r="Z114" s="30">
        <f t="shared" si="22"/>
        <v>0</v>
      </c>
    </row>
    <row r="115" spans="4:26" x14ac:dyDescent="0.15">
      <c r="E115" s="46"/>
      <c r="F115" s="28"/>
      <c r="G115" s="29"/>
      <c r="H115" s="29"/>
      <c r="I115" s="48" t="str">
        <f t="shared" si="27"/>
        <v/>
      </c>
      <c r="J115" s="48" t="str">
        <f t="shared" si="8"/>
        <v/>
      </c>
      <c r="K115" s="49" t="str">
        <f t="shared" si="9"/>
        <v/>
      </c>
      <c r="L115" s="11"/>
      <c r="M115" s="11"/>
      <c r="N115" s="78"/>
      <c r="O115" s="39" t="str">
        <f t="shared" si="26"/>
        <v>F</v>
      </c>
      <c r="P115" s="11">
        <f t="shared" si="23"/>
        <v>-23.287315649149274</v>
      </c>
      <c r="Q115" s="11"/>
      <c r="R115" s="38">
        <f t="shared" si="17"/>
        <v>0</v>
      </c>
      <c r="S115" s="30">
        <f t="shared" si="18"/>
        <v>0</v>
      </c>
      <c r="T115" s="30">
        <f t="shared" si="19"/>
        <v>0</v>
      </c>
      <c r="U115" s="34"/>
      <c r="V115" s="34"/>
      <c r="X115" s="31">
        <f t="shared" si="20"/>
        <v>9.0359999999999996</v>
      </c>
      <c r="Y115" s="31">
        <f t="shared" si="21"/>
        <v>-184.49199999999999</v>
      </c>
      <c r="Z115" s="30">
        <f t="shared" si="22"/>
        <v>0</v>
      </c>
    </row>
    <row r="116" spans="4:26" x14ac:dyDescent="0.15">
      <c r="E116" s="46"/>
      <c r="F116" s="28"/>
      <c r="G116" s="29"/>
      <c r="H116" s="29"/>
      <c r="I116" s="48" t="str">
        <f t="shared" si="27"/>
        <v/>
      </c>
      <c r="J116" s="48" t="str">
        <f t="shared" si="8"/>
        <v/>
      </c>
      <c r="K116" s="49" t="str">
        <f t="shared" si="9"/>
        <v/>
      </c>
      <c r="L116" s="11"/>
      <c r="M116" s="11"/>
      <c r="N116" s="78"/>
      <c r="O116" s="39" t="str">
        <f t="shared" si="26"/>
        <v>F</v>
      </c>
      <c r="P116" s="11">
        <f t="shared" si="23"/>
        <v>-23.287315649149274</v>
      </c>
      <c r="Q116" s="11"/>
      <c r="R116" s="38">
        <f t="shared" si="17"/>
        <v>0</v>
      </c>
      <c r="S116" s="30">
        <f t="shared" si="18"/>
        <v>0</v>
      </c>
      <c r="T116" s="30">
        <f t="shared" si="19"/>
        <v>0</v>
      </c>
      <c r="U116" s="34"/>
      <c r="V116" s="34"/>
      <c r="X116" s="31">
        <f t="shared" si="20"/>
        <v>9.0359999999999996</v>
      </c>
      <c r="Y116" s="31">
        <f t="shared" si="21"/>
        <v>-184.49199999999999</v>
      </c>
      <c r="Z116" s="30">
        <f t="shared" si="22"/>
        <v>0</v>
      </c>
    </row>
    <row r="117" spans="4:26" x14ac:dyDescent="0.15">
      <c r="E117" s="46"/>
      <c r="F117" s="28"/>
      <c r="G117" s="29"/>
      <c r="H117" s="29"/>
      <c r="I117" s="48" t="str">
        <f t="shared" si="27"/>
        <v/>
      </c>
      <c r="J117" s="48" t="str">
        <f t="shared" si="8"/>
        <v/>
      </c>
      <c r="K117" s="49" t="str">
        <f t="shared" si="9"/>
        <v/>
      </c>
      <c r="L117" s="11"/>
      <c r="M117" s="11"/>
      <c r="N117" s="78"/>
      <c r="O117" s="39" t="str">
        <f t="shared" si="26"/>
        <v>F</v>
      </c>
      <c r="P117" s="11">
        <f t="shared" si="23"/>
        <v>-23.287315649149274</v>
      </c>
      <c r="Q117" s="11"/>
      <c r="R117" s="38">
        <f t="shared" si="17"/>
        <v>0</v>
      </c>
      <c r="S117" s="30">
        <f t="shared" si="18"/>
        <v>0</v>
      </c>
      <c r="T117" s="30">
        <f t="shared" si="19"/>
        <v>0</v>
      </c>
      <c r="U117" s="34"/>
      <c r="V117" s="34"/>
      <c r="X117" s="31">
        <f t="shared" si="20"/>
        <v>9.0359999999999996</v>
      </c>
      <c r="Y117" s="31">
        <f t="shared" si="21"/>
        <v>-184.49199999999999</v>
      </c>
      <c r="Z117" s="30">
        <f t="shared" si="22"/>
        <v>0</v>
      </c>
    </row>
    <row r="118" spans="4:26" x14ac:dyDescent="0.15">
      <c r="E118" s="46"/>
      <c r="F118" s="28"/>
      <c r="G118" s="29"/>
      <c r="H118" s="29"/>
      <c r="I118" s="48" t="str">
        <f t="shared" si="27"/>
        <v/>
      </c>
      <c r="J118" s="48" t="str">
        <f t="shared" si="8"/>
        <v/>
      </c>
      <c r="K118" s="49" t="str">
        <f t="shared" si="9"/>
        <v/>
      </c>
      <c r="L118" s="11"/>
      <c r="M118" s="11"/>
      <c r="N118" s="78"/>
      <c r="O118" s="39" t="str">
        <f t="shared" si="26"/>
        <v>F</v>
      </c>
      <c r="P118" s="11">
        <f t="shared" si="23"/>
        <v>-23.287315649149274</v>
      </c>
      <c r="Q118" s="11"/>
      <c r="R118" s="38">
        <f t="shared" si="17"/>
        <v>0</v>
      </c>
      <c r="S118" s="30">
        <f t="shared" si="18"/>
        <v>0</v>
      </c>
      <c r="T118" s="30">
        <f t="shared" si="19"/>
        <v>0</v>
      </c>
      <c r="U118" s="34"/>
      <c r="V118" s="34"/>
      <c r="X118" s="31">
        <f t="shared" si="20"/>
        <v>9.0359999999999996</v>
      </c>
      <c r="Y118" s="31">
        <f t="shared" si="21"/>
        <v>-184.49199999999999</v>
      </c>
      <c r="Z118" s="30">
        <f t="shared" si="22"/>
        <v>0</v>
      </c>
    </row>
    <row r="119" spans="4:26" x14ac:dyDescent="0.15">
      <c r="E119" s="46"/>
      <c r="F119" s="28"/>
      <c r="G119" s="29"/>
      <c r="H119" s="29"/>
      <c r="I119" s="48" t="str">
        <f t="shared" si="27"/>
        <v/>
      </c>
      <c r="J119" s="48" t="str">
        <f t="shared" si="8"/>
        <v/>
      </c>
      <c r="K119" s="49" t="str">
        <f t="shared" si="9"/>
        <v/>
      </c>
      <c r="L119" s="11"/>
      <c r="M119" s="11"/>
      <c r="N119" s="78"/>
      <c r="O119" s="39" t="str">
        <f t="shared" si="26"/>
        <v>F</v>
      </c>
      <c r="P119" s="11">
        <f t="shared" si="23"/>
        <v>-23.287315649149274</v>
      </c>
      <c r="Q119" s="11"/>
      <c r="R119" s="38">
        <f t="shared" si="17"/>
        <v>0</v>
      </c>
      <c r="S119" s="30">
        <f t="shared" si="18"/>
        <v>0</v>
      </c>
      <c r="T119" s="30">
        <f t="shared" si="19"/>
        <v>0</v>
      </c>
      <c r="U119" s="34"/>
      <c r="V119" s="34"/>
      <c r="X119" s="31">
        <f t="shared" si="20"/>
        <v>9.0359999999999996</v>
      </c>
      <c r="Y119" s="31">
        <f t="shared" si="21"/>
        <v>-184.49199999999999</v>
      </c>
      <c r="Z119" s="30">
        <f t="shared" si="22"/>
        <v>0</v>
      </c>
    </row>
    <row r="120" spans="4:26" x14ac:dyDescent="0.15">
      <c r="E120" s="46"/>
      <c r="F120" s="28"/>
      <c r="G120" s="29"/>
      <c r="H120" s="29"/>
      <c r="I120" s="48" t="str">
        <f t="shared" si="27"/>
        <v/>
      </c>
      <c r="J120" s="48" t="str">
        <f t="shared" si="8"/>
        <v/>
      </c>
      <c r="K120" s="49" t="str">
        <f t="shared" si="9"/>
        <v/>
      </c>
      <c r="L120" s="11"/>
      <c r="M120" s="11"/>
      <c r="N120" s="78"/>
      <c r="O120" s="39" t="str">
        <f t="shared" si="26"/>
        <v>F</v>
      </c>
      <c r="P120" s="11">
        <f t="shared" si="23"/>
        <v>-23.287315649149274</v>
      </c>
      <c r="Q120" s="11"/>
      <c r="R120" s="38">
        <f t="shared" si="17"/>
        <v>0</v>
      </c>
      <c r="S120" s="30">
        <f t="shared" si="18"/>
        <v>0</v>
      </c>
      <c r="T120" s="30">
        <f t="shared" si="19"/>
        <v>0</v>
      </c>
      <c r="U120" s="34"/>
      <c r="V120" s="34"/>
      <c r="X120" s="31">
        <f t="shared" si="20"/>
        <v>9.0359999999999996</v>
      </c>
      <c r="Y120" s="31">
        <f t="shared" si="21"/>
        <v>-184.49199999999999</v>
      </c>
      <c r="Z120" s="30">
        <f t="shared" si="22"/>
        <v>0</v>
      </c>
    </row>
    <row r="121" spans="4:26" x14ac:dyDescent="0.15">
      <c r="E121" s="46"/>
      <c r="F121" s="28"/>
      <c r="G121" s="29"/>
      <c r="H121" s="29"/>
      <c r="I121" s="48" t="str">
        <f t="shared" si="27"/>
        <v/>
      </c>
      <c r="J121" s="48" t="str">
        <f t="shared" si="8"/>
        <v/>
      </c>
      <c r="K121" s="49" t="str">
        <f t="shared" si="9"/>
        <v/>
      </c>
      <c r="L121" s="11"/>
      <c r="M121" s="11"/>
      <c r="N121" s="78"/>
      <c r="O121" s="39" t="str">
        <f t="shared" si="26"/>
        <v>F</v>
      </c>
      <c r="P121" s="11">
        <f t="shared" si="23"/>
        <v>-23.287315649149274</v>
      </c>
      <c r="Q121" s="11"/>
      <c r="R121" s="38">
        <f t="shared" si="17"/>
        <v>0</v>
      </c>
      <c r="S121" s="30">
        <f t="shared" si="18"/>
        <v>0</v>
      </c>
      <c r="T121" s="30">
        <f t="shared" si="19"/>
        <v>0</v>
      </c>
      <c r="U121" s="34"/>
      <c r="V121" s="34"/>
      <c r="X121" s="31">
        <f t="shared" si="20"/>
        <v>9.0359999999999996</v>
      </c>
      <c r="Y121" s="31">
        <f t="shared" si="21"/>
        <v>-184.49199999999999</v>
      </c>
      <c r="Z121" s="30">
        <f t="shared" si="22"/>
        <v>0</v>
      </c>
    </row>
    <row r="122" spans="4:26" x14ac:dyDescent="0.15">
      <c r="E122" s="46"/>
      <c r="F122" s="28"/>
      <c r="G122" s="29"/>
      <c r="H122" s="29"/>
      <c r="I122" s="48" t="str">
        <f t="shared" si="27"/>
        <v/>
      </c>
      <c r="J122" s="48" t="str">
        <f t="shared" si="8"/>
        <v/>
      </c>
      <c r="K122" s="49" t="str">
        <f t="shared" si="9"/>
        <v/>
      </c>
      <c r="L122" s="11"/>
      <c r="M122" s="11"/>
      <c r="N122" s="78"/>
      <c r="O122" s="39" t="str">
        <f t="shared" si="26"/>
        <v>F</v>
      </c>
      <c r="P122" s="11">
        <f t="shared" si="23"/>
        <v>-23.287315649149274</v>
      </c>
      <c r="Q122" s="11"/>
      <c r="R122" s="38">
        <f t="shared" si="17"/>
        <v>0</v>
      </c>
      <c r="S122" s="30">
        <f t="shared" si="18"/>
        <v>0</v>
      </c>
      <c r="T122" s="30">
        <f t="shared" si="19"/>
        <v>0</v>
      </c>
      <c r="U122" s="34"/>
      <c r="V122" s="34"/>
      <c r="X122" s="31">
        <f t="shared" si="20"/>
        <v>9.0359999999999996</v>
      </c>
      <c r="Y122" s="31">
        <f t="shared" si="21"/>
        <v>-184.49199999999999</v>
      </c>
      <c r="Z122" s="30">
        <f t="shared" si="22"/>
        <v>0</v>
      </c>
    </row>
    <row r="123" spans="4:26" x14ac:dyDescent="0.15">
      <c r="E123" s="46"/>
      <c r="F123" s="28"/>
      <c r="G123" s="29"/>
      <c r="H123" s="29"/>
      <c r="I123" s="48" t="str">
        <f t="shared" si="27"/>
        <v/>
      </c>
      <c r="J123" s="48" t="str">
        <f t="shared" si="8"/>
        <v/>
      </c>
      <c r="K123" s="49" t="str">
        <f t="shared" si="9"/>
        <v/>
      </c>
      <c r="L123" s="11"/>
      <c r="M123" s="11"/>
      <c r="N123" s="78"/>
      <c r="O123" s="39" t="str">
        <f t="shared" si="26"/>
        <v>F</v>
      </c>
      <c r="P123" s="11">
        <f t="shared" si="23"/>
        <v>-23.287315649149274</v>
      </c>
      <c r="Q123" s="11"/>
      <c r="R123" s="38">
        <f t="shared" si="17"/>
        <v>0</v>
      </c>
      <c r="S123" s="30">
        <f t="shared" si="18"/>
        <v>0</v>
      </c>
      <c r="T123" s="30">
        <f t="shared" si="19"/>
        <v>0</v>
      </c>
      <c r="U123" s="34"/>
      <c r="V123" s="34"/>
      <c r="X123" s="31">
        <f t="shared" si="20"/>
        <v>9.0359999999999996</v>
      </c>
      <c r="Y123" s="31">
        <f t="shared" si="21"/>
        <v>-184.49199999999999</v>
      </c>
      <c r="Z123" s="30">
        <f t="shared" si="22"/>
        <v>0</v>
      </c>
    </row>
    <row r="124" spans="4:26" ht="14.25" thickBot="1" x14ac:dyDescent="0.2">
      <c r="E124" s="50"/>
      <c r="F124" s="64"/>
      <c r="G124" s="51"/>
      <c r="H124" s="51"/>
      <c r="I124" s="52" t="str">
        <f t="shared" si="27"/>
        <v/>
      </c>
      <c r="J124" s="52" t="str">
        <f t="shared" si="8"/>
        <v/>
      </c>
      <c r="K124" s="53" t="str">
        <f t="shared" si="9"/>
        <v/>
      </c>
      <c r="L124" s="11"/>
      <c r="M124" s="11"/>
      <c r="N124" s="78"/>
      <c r="O124" s="39" t="str">
        <f t="shared" si="26"/>
        <v>F</v>
      </c>
      <c r="P124" s="11">
        <f t="shared" si="23"/>
        <v>-23.287315649149274</v>
      </c>
      <c r="Q124" s="11"/>
      <c r="R124" s="38">
        <f t="shared" si="17"/>
        <v>0</v>
      </c>
      <c r="S124" s="30">
        <f t="shared" si="18"/>
        <v>0</v>
      </c>
      <c r="T124" s="30">
        <f t="shared" si="19"/>
        <v>0</v>
      </c>
      <c r="U124" s="34"/>
      <c r="V124" s="34"/>
      <c r="X124" s="31">
        <f t="shared" si="20"/>
        <v>9.0359999999999996</v>
      </c>
      <c r="Y124" s="31">
        <f t="shared" si="21"/>
        <v>-184.49199999999999</v>
      </c>
      <c r="Z124" s="30">
        <f t="shared" si="22"/>
        <v>0</v>
      </c>
    </row>
    <row r="125" spans="4:26" ht="14.25" thickBot="1" x14ac:dyDescent="0.2">
      <c r="G125" s="30"/>
      <c r="H125" s="30"/>
      <c r="P125" s="30"/>
      <c r="Q125" s="30"/>
      <c r="R125" s="30"/>
    </row>
    <row r="126" spans="4:26" ht="23.25" customHeight="1" x14ac:dyDescent="0.15">
      <c r="D126" s="72">
        <v>2</v>
      </c>
      <c r="E126" s="42" t="s">
        <v>20</v>
      </c>
      <c r="F126" s="65"/>
      <c r="G126" s="66" t="s">
        <v>115</v>
      </c>
      <c r="H126" s="90"/>
      <c r="I126" s="90"/>
      <c r="J126" s="66"/>
      <c r="K126" s="67"/>
    </row>
    <row r="127" spans="4:26" ht="27.75" customHeight="1" x14ac:dyDescent="0.15">
      <c r="E127" s="43" t="s">
        <v>54</v>
      </c>
      <c r="F127" s="63"/>
      <c r="G127" s="44" t="s">
        <v>75</v>
      </c>
      <c r="H127" s="59"/>
      <c r="I127" s="41"/>
      <c r="J127" s="41"/>
      <c r="K127" s="68"/>
    </row>
    <row r="128" spans="4:26" ht="42" customHeight="1" x14ac:dyDescent="0.15">
      <c r="E128" s="46"/>
      <c r="F128" s="7" t="s">
        <v>30</v>
      </c>
      <c r="G128" s="8" t="s">
        <v>29</v>
      </c>
      <c r="H128" s="8" t="s">
        <v>28</v>
      </c>
      <c r="I128" s="7" t="s">
        <v>23</v>
      </c>
      <c r="J128" s="7" t="s">
        <v>76</v>
      </c>
      <c r="K128" s="47" t="s">
        <v>77</v>
      </c>
      <c r="L128" s="10"/>
      <c r="M128" s="10"/>
      <c r="N128" s="7"/>
      <c r="O128" s="7" t="s">
        <v>31</v>
      </c>
      <c r="P128" s="9" t="s">
        <v>23</v>
      </c>
      <c r="Q128" s="9"/>
      <c r="R128" s="36" t="s">
        <v>21</v>
      </c>
      <c r="S128" s="35" t="s">
        <v>22</v>
      </c>
      <c r="T128" s="35" t="s">
        <v>47</v>
      </c>
      <c r="U128" s="35"/>
      <c r="V128" s="35"/>
      <c r="X128" s="37" t="s">
        <v>45</v>
      </c>
      <c r="Y128" s="37" t="s">
        <v>46</v>
      </c>
      <c r="Z128" s="30" t="s">
        <v>78</v>
      </c>
    </row>
    <row r="129" spans="5:26" x14ac:dyDescent="0.15">
      <c r="E129" s="46"/>
      <c r="F129" s="28"/>
      <c r="G129" s="29"/>
      <c r="H129" s="29"/>
      <c r="I129" s="48" t="str">
        <f t="shared" ref="I129:I160" si="28">IF(COUNTA($F$127,$H$127,F129:H129)=5,P129,"")</f>
        <v/>
      </c>
      <c r="J129" s="48" t="str">
        <f>IF(COUNTA($F$127,$H$127,F129:H129)=5,IF(T129&lt;6,"*",IF(T129&gt;=17.583,"*",(H129-G129*INDEX(IF(O129="F",muratafemale,muratamale),R129-4,1)-INDEX(IF(O129="F",muratafemale,muratamale),R129-4,2))/(G129*INDEX(IF(O129="F",muratafemale,muratamale),R129-4,1)+INDEX(IF(O129="F",muratafemale,muratamale),R129-4,2))*100)),"")</f>
        <v/>
      </c>
      <c r="K129" s="49" t="str">
        <f t="shared" ref="K129:K134" si="29">IF(COUNTA($F$127,$H$127,F129:H129)=5,IF(OR(T129&lt;1,G129&lt;70),"*",IF(G129&gt;=IF(O129="M",181,174),(H129-Z129)/Z129*100,IF(G129&lt;101,(H129-X129)/X129*100,IF(T129&lt;6,(H129-X129)/X129*100,IF(T129&gt;=17.583,(H129-Z129)/Z129*100,(H129-Y129)/Y129*100))))),"")</f>
        <v/>
      </c>
      <c r="L129" s="11"/>
      <c r="M129" s="11"/>
      <c r="N129" s="78"/>
      <c r="O129" s="39" t="str">
        <f>IF(OR(+$H$127="男",+$H$127="M"),"M","F")</f>
        <v>F</v>
      </c>
      <c r="P129" s="11">
        <f>IF(T129&gt;17.583,"*",(G129-(INDEX(IF(O129="F",Hfemalemean,Hmalemean),S129+1,R129+1)))/(INDEX(IF(O129="F",Hfemalesd,Hmalesd),S129+1,R129+1)))</f>
        <v>-23.287315649149274</v>
      </c>
      <c r="Q129" s="11"/>
      <c r="R129" s="38">
        <f>DATEDIF($F$127,F129,"Y")</f>
        <v>0</v>
      </c>
      <c r="S129" s="30">
        <f>DATEDIF($F$127,F129,"YM")</f>
        <v>0</v>
      </c>
      <c r="T129" s="30">
        <f>DATEDIF($F$127,F129,"Y")+DATEDIF($F$127,F129,"YD")/(365+IF(MOD(YEAR(DATE(YEAR(F129)-1,MONTH($F$127),DAY($F$127))),4)=0,IF(DATE(YEAR(DATE(YEAR(F129)-1,MONTH($F$127),DAY($F$127))),2,29)&gt;=DATE(YEAR(F129)-1,MONTH($F$127),DAY($F$127)),1,0),0)+IF(MOD(YEAR(F129),4)=0,IF(DATE(YEAR(F129),2,29)&lt;=F129,1,0),0))</f>
        <v>0</v>
      </c>
      <c r="U129" s="34"/>
      <c r="V129" s="34"/>
      <c r="X129" s="31">
        <f t="shared" ref="X129:X192" si="30">IF(O129="M",2.06*10^-3*G129^2-0.1166*G129+6.5273,2.49*10^-3*G129^2-0.1858*G129+9.036)</f>
        <v>9.0359999999999996</v>
      </c>
      <c r="Y129" s="31">
        <f t="shared" ref="Y129:Y192" si="31">((G129/100)^3*INDEX(itoOI,IF(O129="M",0,3)+IF(G129&lt;140,1,IF(G129&lt;=149,2,3)),1)+(G129/100)^2*INDEX(itoOI,IF(O129="M",0,3)+IF(G129&lt;140,1,IF(G129&lt;=149,2,3)),2)+(G129/100)*INDEX(itoOI,IF(O129="M",0,3)+IF(G129&lt;140,1,IF(G129&lt;=149,2,3)),3)+INDEX(itoOI,IF(O129="M",0,3)+IF(G129&lt;140,1,IF(G129&lt;=149,2,3)),4))</f>
        <v>-184.49199999999999</v>
      </c>
      <c r="Z129" s="30">
        <f>22*G129^2/10000</f>
        <v>0</v>
      </c>
    </row>
    <row r="130" spans="5:26" x14ac:dyDescent="0.15">
      <c r="E130" s="46"/>
      <c r="F130" s="28"/>
      <c r="G130" s="29"/>
      <c r="H130" s="29"/>
      <c r="I130" s="48" t="str">
        <f t="shared" si="28"/>
        <v/>
      </c>
      <c r="J130" s="48" t="str">
        <f>IF(COUNTA($F$127,$H$127,F130:H130)=5,IF(T130&lt;6,"*",IF(T130&gt;=17.583,"*",(H130-G130*INDEX(IF(O130="F",muratafemale,muratamale),R130-4,1)-INDEX(IF(O130="F",muratafemale,muratamale),R130-4,2))/(G130*INDEX(IF(O130="F",muratafemale,muratamale),R130-4,1)+INDEX(IF(O130="F",muratafemale,muratamale),R130-4,2))*100)),"")</f>
        <v/>
      </c>
      <c r="K130" s="49" t="str">
        <f t="shared" si="29"/>
        <v/>
      </c>
      <c r="L130" s="11"/>
      <c r="M130" s="11"/>
      <c r="N130" s="78"/>
      <c r="O130" s="39" t="str">
        <f>+O129</f>
        <v>F</v>
      </c>
      <c r="P130" s="11">
        <f t="shared" ref="P130:P193" si="32">IF(T130&gt;17.583,"*",(G130-(INDEX(IF(O130="F",Hfemalemean,Hmalemean),S130+1,R130+1)))/(INDEX(IF(O130="F",Hfemalesd,Hmalesd),S130+1,R130+1)))</f>
        <v>-23.287315649149274</v>
      </c>
      <c r="Q130" s="11"/>
      <c r="R130" s="38">
        <f>DATEDIF($F$127,F130,"Y")</f>
        <v>0</v>
      </c>
      <c r="S130" s="30">
        <f t="shared" ref="S130:S193" si="33">DATEDIF($F$127,F130,"YM")</f>
        <v>0</v>
      </c>
      <c r="T130" s="30">
        <f t="shared" ref="T130:T193" si="34">DATEDIF($F$127,F130,"Y")+DATEDIF($F$127,F130,"YD")/(365+IF(MOD(YEAR(DATE(YEAR(F130)-1,MONTH($F$127),DAY($F$127))),4)=0,IF(DATE(YEAR(DATE(YEAR(F130)-1,MONTH($F$127),DAY($F$127))),2,29)&gt;=DATE(YEAR(F130)-1,MONTH($F$127),DAY($F$127)),1,0),0)+IF(MOD(YEAR(F130),4)=0,IF(DATE(YEAR(F130),2,29)&lt;=F130,1,0),0))</f>
        <v>0</v>
      </c>
      <c r="U130" s="34"/>
      <c r="V130" s="34"/>
      <c r="X130" s="31">
        <f t="shared" si="30"/>
        <v>9.0359999999999996</v>
      </c>
      <c r="Y130" s="31">
        <f t="shared" si="31"/>
        <v>-184.49199999999999</v>
      </c>
      <c r="Z130" s="30">
        <f>22*G130^2/10000</f>
        <v>0</v>
      </c>
    </row>
    <row r="131" spans="5:26" x14ac:dyDescent="0.15">
      <c r="E131" s="46"/>
      <c r="F131" s="28"/>
      <c r="G131" s="29"/>
      <c r="H131" s="29"/>
      <c r="I131" s="48" t="str">
        <f t="shared" si="28"/>
        <v/>
      </c>
      <c r="J131" s="48" t="str">
        <f>IF(COUNTA($F$127,$H$127,F131:H131)=5,IF(T131&lt;6,"*",IF(T131&gt;=17.583,"*",(H131-G131*INDEX(IF(O131="F",muratafemale,muratamale),R131-4,1)-INDEX(IF(O131="F",muratafemale,muratamale),R131-4,2))/(G131*INDEX(IF(O131="F",muratafemale,muratamale),R131-4,1)+INDEX(IF(O131="F",muratafemale,muratamale),R131-4,2))*100)),"")</f>
        <v/>
      </c>
      <c r="K131" s="49" t="str">
        <f t="shared" si="29"/>
        <v/>
      </c>
      <c r="N131" s="78"/>
      <c r="O131" s="39" t="str">
        <f t="shared" ref="O131:O194" si="35">+O130</f>
        <v>F</v>
      </c>
      <c r="P131" s="11">
        <f t="shared" si="32"/>
        <v>-23.287315649149274</v>
      </c>
      <c r="Q131" s="11"/>
      <c r="R131" s="38">
        <f t="shared" ref="R131:R193" si="36">DATEDIF($F$127,F131,"Y")</f>
        <v>0</v>
      </c>
      <c r="S131" s="30">
        <f t="shared" si="33"/>
        <v>0</v>
      </c>
      <c r="T131" s="30">
        <f t="shared" si="34"/>
        <v>0</v>
      </c>
      <c r="U131" s="34"/>
      <c r="V131" s="34"/>
      <c r="X131" s="31">
        <f t="shared" si="30"/>
        <v>9.0359999999999996</v>
      </c>
      <c r="Y131" s="31">
        <f t="shared" si="31"/>
        <v>-184.49199999999999</v>
      </c>
      <c r="Z131" s="30">
        <f>22*G131^2/10000</f>
        <v>0</v>
      </c>
    </row>
    <row r="132" spans="5:26" x14ac:dyDescent="0.15">
      <c r="E132" s="46"/>
      <c r="F132" s="28"/>
      <c r="G132" s="29"/>
      <c r="H132" s="29"/>
      <c r="I132" s="48" t="str">
        <f t="shared" si="28"/>
        <v/>
      </c>
      <c r="J132" s="48" t="str">
        <f t="shared" ref="J132:J248" si="37">IF(COUNTA($F$127,$H$127,F132:H132)=5,IF(T132&lt;6,"*",IF(T132&gt;=17.583,"*",(H132-G132*INDEX(IF(O132="F",muratafemale,muratamale),R132-4,1)-INDEX(IF(O132="F",muratafemale,muratamale),R132-4,2))/(G132*INDEX(IF(O132="F",muratafemale,muratamale),R132-4,1)+INDEX(IF(O132="F",muratafemale,muratamale),R132-4,2))*100)),"")</f>
        <v/>
      </c>
      <c r="K132" s="49" t="str">
        <f t="shared" si="29"/>
        <v/>
      </c>
      <c r="L132" s="11"/>
      <c r="M132" s="11"/>
      <c r="N132" s="78"/>
      <c r="O132" s="39" t="str">
        <f t="shared" si="35"/>
        <v>F</v>
      </c>
      <c r="P132" s="11">
        <f t="shared" si="32"/>
        <v>-23.287315649149274</v>
      </c>
      <c r="Q132" s="11"/>
      <c r="R132" s="38">
        <f t="shared" si="36"/>
        <v>0</v>
      </c>
      <c r="S132" s="30">
        <f t="shared" si="33"/>
        <v>0</v>
      </c>
      <c r="T132" s="30">
        <f t="shared" si="34"/>
        <v>0</v>
      </c>
      <c r="U132" s="34"/>
      <c r="V132" s="34"/>
      <c r="X132" s="31">
        <f t="shared" si="30"/>
        <v>9.0359999999999996</v>
      </c>
      <c r="Y132" s="31">
        <f t="shared" si="31"/>
        <v>-184.49199999999999</v>
      </c>
      <c r="Z132" s="30">
        <f t="shared" ref="Z132:Z193" si="38">22*G132^2/10000</f>
        <v>0</v>
      </c>
    </row>
    <row r="133" spans="5:26" x14ac:dyDescent="0.15">
      <c r="E133" s="46"/>
      <c r="F133" s="28"/>
      <c r="G133" s="29"/>
      <c r="H133" s="29"/>
      <c r="I133" s="48" t="str">
        <f t="shared" si="28"/>
        <v/>
      </c>
      <c r="J133" s="48" t="str">
        <f t="shared" si="37"/>
        <v/>
      </c>
      <c r="K133" s="49" t="str">
        <f t="shared" si="29"/>
        <v/>
      </c>
      <c r="L133" s="11"/>
      <c r="M133" s="11"/>
      <c r="N133" s="78"/>
      <c r="O133" s="39" t="str">
        <f t="shared" si="35"/>
        <v>F</v>
      </c>
      <c r="P133" s="11">
        <f>IF(T133&gt;17.583,"*",(G133-(INDEX(IF(O133="F",Hfemalemean,Hmalemean),S133+1,R133+1)))/(INDEX(IF(O133="F",Hfemalesd,Hmalesd),S133+1,R133+1)))</f>
        <v>-23.287315649149274</v>
      </c>
      <c r="Q133" s="11"/>
      <c r="R133" s="38">
        <f t="shared" si="36"/>
        <v>0</v>
      </c>
      <c r="S133" s="30">
        <f t="shared" si="33"/>
        <v>0</v>
      </c>
      <c r="T133" s="30">
        <f t="shared" si="34"/>
        <v>0</v>
      </c>
      <c r="U133" s="34"/>
      <c r="V133" s="34"/>
      <c r="X133" s="31">
        <f t="shared" si="30"/>
        <v>9.0359999999999996</v>
      </c>
      <c r="Y133" s="31">
        <f t="shared" si="31"/>
        <v>-184.49199999999999</v>
      </c>
      <c r="Z133" s="30">
        <f t="shared" si="38"/>
        <v>0</v>
      </c>
    </row>
    <row r="134" spans="5:26" x14ac:dyDescent="0.15">
      <c r="E134" s="46"/>
      <c r="F134" s="28"/>
      <c r="G134" s="29"/>
      <c r="H134" s="29"/>
      <c r="I134" s="48" t="str">
        <f t="shared" si="28"/>
        <v/>
      </c>
      <c r="J134" s="48" t="str">
        <f t="shared" si="37"/>
        <v/>
      </c>
      <c r="K134" s="49" t="str">
        <f t="shared" si="29"/>
        <v/>
      </c>
      <c r="L134" s="11"/>
      <c r="M134" s="11"/>
      <c r="N134" s="78"/>
      <c r="O134" s="39" t="str">
        <f t="shared" si="35"/>
        <v>F</v>
      </c>
      <c r="P134" s="11">
        <f t="shared" si="32"/>
        <v>-23.287315649149274</v>
      </c>
      <c r="Q134" s="11"/>
      <c r="R134" s="38">
        <f t="shared" si="36"/>
        <v>0</v>
      </c>
      <c r="S134" s="30">
        <f t="shared" si="33"/>
        <v>0</v>
      </c>
      <c r="T134" s="30">
        <f t="shared" si="34"/>
        <v>0</v>
      </c>
      <c r="U134" s="34"/>
      <c r="V134" s="34"/>
      <c r="X134" s="31">
        <f t="shared" si="30"/>
        <v>9.0359999999999996</v>
      </c>
      <c r="Y134" s="31">
        <f t="shared" si="31"/>
        <v>-184.49199999999999</v>
      </c>
      <c r="Z134" s="30">
        <f t="shared" si="38"/>
        <v>0</v>
      </c>
    </row>
    <row r="135" spans="5:26" x14ac:dyDescent="0.15">
      <c r="E135" s="46"/>
      <c r="F135" s="28"/>
      <c r="G135" s="29"/>
      <c r="H135" s="29"/>
      <c r="I135" s="48" t="str">
        <f t="shared" si="28"/>
        <v/>
      </c>
      <c r="J135" s="48" t="str">
        <f t="shared" si="37"/>
        <v/>
      </c>
      <c r="K135" s="49" t="str">
        <f t="shared" ref="K135:K248" si="39">IF(COUNTA($F$127,$H$127,F135:H135)=5,IF(OR(T135&lt;1,G135&lt;70),"*",IF(G135&gt;=IF(O135="M",181,174),(H135-Z135)/Z135*100,IF(G135&lt;101,(H135-X135)/X135*100,IF(T135&lt;6,(H135-X135)/X135*100,IF(T135&gt;=17.583,(H135-Z135)/Z135*100,(H135-Y135)/Y135*100))))),"")</f>
        <v/>
      </c>
      <c r="L135" s="11"/>
      <c r="M135" s="11"/>
      <c r="N135" s="78"/>
      <c r="O135" s="39" t="str">
        <f t="shared" si="35"/>
        <v>F</v>
      </c>
      <c r="P135" s="11">
        <f t="shared" si="32"/>
        <v>-23.287315649149274</v>
      </c>
      <c r="Q135" s="11"/>
      <c r="R135" s="38">
        <f t="shared" si="36"/>
        <v>0</v>
      </c>
      <c r="S135" s="30">
        <f t="shared" si="33"/>
        <v>0</v>
      </c>
      <c r="T135" s="30">
        <f t="shared" si="34"/>
        <v>0</v>
      </c>
      <c r="U135" s="34"/>
      <c r="V135" s="34"/>
      <c r="X135" s="31">
        <f t="shared" si="30"/>
        <v>9.0359999999999996</v>
      </c>
      <c r="Y135" s="31">
        <f t="shared" si="31"/>
        <v>-184.49199999999999</v>
      </c>
      <c r="Z135" s="30">
        <f t="shared" si="38"/>
        <v>0</v>
      </c>
    </row>
    <row r="136" spans="5:26" x14ac:dyDescent="0.15">
      <c r="E136" s="46"/>
      <c r="F136" s="28"/>
      <c r="G136" s="29"/>
      <c r="H136" s="29"/>
      <c r="I136" s="48" t="str">
        <f t="shared" si="28"/>
        <v/>
      </c>
      <c r="J136" s="48" t="str">
        <f t="shared" si="37"/>
        <v/>
      </c>
      <c r="K136" s="49" t="str">
        <f t="shared" si="39"/>
        <v/>
      </c>
      <c r="L136" s="11"/>
      <c r="M136" s="11"/>
      <c r="N136" s="78"/>
      <c r="O136" s="39" t="str">
        <f t="shared" si="35"/>
        <v>F</v>
      </c>
      <c r="P136" s="11">
        <f>IF(T136&gt;17.583,"*",(G136-(INDEX(IF(O136="F",Hfemalemean,Hmalemean),S136+1,R136+1)))/(INDEX(IF(O136="F",Hfemalesd,Hmalesd),S136+1,R136+1)))</f>
        <v>-23.287315649149274</v>
      </c>
      <c r="Q136" s="11"/>
      <c r="R136" s="38">
        <f t="shared" si="36"/>
        <v>0</v>
      </c>
      <c r="S136" s="30">
        <f t="shared" si="33"/>
        <v>0</v>
      </c>
      <c r="T136" s="30">
        <f t="shared" si="34"/>
        <v>0</v>
      </c>
      <c r="U136" s="34"/>
      <c r="V136" s="34"/>
      <c r="X136" s="31">
        <f t="shared" si="30"/>
        <v>9.0359999999999996</v>
      </c>
      <c r="Y136" s="31">
        <f t="shared" si="31"/>
        <v>-184.49199999999999</v>
      </c>
      <c r="Z136" s="30">
        <f t="shared" si="38"/>
        <v>0</v>
      </c>
    </row>
    <row r="137" spans="5:26" x14ac:dyDescent="0.15">
      <c r="E137" s="46"/>
      <c r="F137" s="28"/>
      <c r="G137" s="29"/>
      <c r="H137" s="29"/>
      <c r="I137" s="48" t="str">
        <f t="shared" si="28"/>
        <v/>
      </c>
      <c r="J137" s="48" t="str">
        <f t="shared" si="37"/>
        <v/>
      </c>
      <c r="K137" s="49" t="str">
        <f t="shared" si="39"/>
        <v/>
      </c>
      <c r="L137" s="11"/>
      <c r="M137" s="11"/>
      <c r="N137" s="78"/>
      <c r="O137" s="39" t="str">
        <f t="shared" si="35"/>
        <v>F</v>
      </c>
      <c r="P137" s="11">
        <f t="shared" si="32"/>
        <v>-23.287315649149274</v>
      </c>
      <c r="Q137" s="11"/>
      <c r="R137" s="38">
        <f t="shared" si="36"/>
        <v>0</v>
      </c>
      <c r="S137" s="30">
        <f t="shared" si="33"/>
        <v>0</v>
      </c>
      <c r="T137" s="30">
        <f t="shared" si="34"/>
        <v>0</v>
      </c>
      <c r="U137" s="34"/>
      <c r="V137" s="34"/>
      <c r="X137" s="31">
        <f t="shared" si="30"/>
        <v>9.0359999999999996</v>
      </c>
      <c r="Y137" s="31">
        <f t="shared" si="31"/>
        <v>-184.49199999999999</v>
      </c>
      <c r="Z137" s="30">
        <f t="shared" si="38"/>
        <v>0</v>
      </c>
    </row>
    <row r="138" spans="5:26" x14ac:dyDescent="0.15">
      <c r="E138" s="46"/>
      <c r="F138" s="28"/>
      <c r="G138" s="29"/>
      <c r="H138" s="29"/>
      <c r="I138" s="48" t="str">
        <f t="shared" si="28"/>
        <v/>
      </c>
      <c r="J138" s="48" t="str">
        <f t="shared" ref="J138:J201" si="40">IF(COUNTA($F$127,$H$127,F138:H138)=5,IF(T138&lt;6,"*",IF(T138&gt;=17.583,"*",(H138-G138*INDEX(IF(O138="F",muratafemale,muratamale),R138-4,1)-INDEX(IF(O138="F",muratafemale,muratamale),R138-4,2))/(G138*INDEX(IF(O138="F",muratafemale,muratamale),R138-4,1)+INDEX(IF(O138="F",muratafemale,muratamale),R138-4,2))*100)),"")</f>
        <v/>
      </c>
      <c r="K138" s="49" t="str">
        <f t="shared" ref="K138:K201" si="41">IF(COUNTA($F$127,$H$127,F138:H138)=5,IF(OR(T138&lt;1,G138&lt;70),"*",IF(G138&gt;=IF(O138="M",181,174),(H138-Z138)/Z138*100,IF(G138&lt;101,(H138-X138)/X138*100,IF(T138&lt;6,(H138-X138)/X138*100,IF(T138&gt;=17.583,(H138-Z138)/Z138*100,(H138-Y138)/Y138*100))))),"")</f>
        <v/>
      </c>
      <c r="L138" s="11"/>
      <c r="M138" s="11"/>
      <c r="N138" s="78"/>
      <c r="O138" s="39" t="str">
        <f t="shared" si="35"/>
        <v>F</v>
      </c>
      <c r="P138" s="11">
        <f t="shared" si="32"/>
        <v>-23.287315649149274</v>
      </c>
      <c r="Q138" s="11"/>
      <c r="R138" s="38">
        <f t="shared" si="36"/>
        <v>0</v>
      </c>
      <c r="S138" s="30">
        <f t="shared" si="33"/>
        <v>0</v>
      </c>
      <c r="T138" s="30">
        <f t="shared" si="34"/>
        <v>0</v>
      </c>
      <c r="U138" s="34"/>
      <c r="V138" s="34"/>
      <c r="X138" s="31">
        <f t="shared" si="30"/>
        <v>9.0359999999999996</v>
      </c>
      <c r="Y138" s="31">
        <f t="shared" si="31"/>
        <v>-184.49199999999999</v>
      </c>
      <c r="Z138" s="30">
        <f t="shared" si="38"/>
        <v>0</v>
      </c>
    </row>
    <row r="139" spans="5:26" x14ac:dyDescent="0.15">
      <c r="E139" s="46"/>
      <c r="F139" s="28"/>
      <c r="G139" s="29"/>
      <c r="H139" s="29"/>
      <c r="I139" s="48" t="str">
        <f t="shared" si="28"/>
        <v/>
      </c>
      <c r="J139" s="48" t="str">
        <f t="shared" si="40"/>
        <v/>
      </c>
      <c r="K139" s="49" t="str">
        <f t="shared" si="41"/>
        <v/>
      </c>
      <c r="L139" s="11"/>
      <c r="M139" s="11"/>
      <c r="N139" s="78"/>
      <c r="O139" s="39" t="str">
        <f t="shared" si="35"/>
        <v>F</v>
      </c>
      <c r="P139" s="11">
        <f t="shared" si="32"/>
        <v>-23.287315649149274</v>
      </c>
      <c r="Q139" s="11"/>
      <c r="R139" s="38">
        <f t="shared" si="36"/>
        <v>0</v>
      </c>
      <c r="S139" s="30">
        <f t="shared" si="33"/>
        <v>0</v>
      </c>
      <c r="T139" s="30">
        <f t="shared" si="34"/>
        <v>0</v>
      </c>
      <c r="U139" s="34"/>
      <c r="V139" s="34"/>
      <c r="X139" s="31">
        <f t="shared" si="30"/>
        <v>9.0359999999999996</v>
      </c>
      <c r="Y139" s="31">
        <f t="shared" si="31"/>
        <v>-184.49199999999999</v>
      </c>
      <c r="Z139" s="30">
        <f t="shared" si="38"/>
        <v>0</v>
      </c>
    </row>
    <row r="140" spans="5:26" x14ac:dyDescent="0.15">
      <c r="E140" s="46"/>
      <c r="F140" s="28"/>
      <c r="G140" s="29"/>
      <c r="H140" s="29"/>
      <c r="I140" s="48" t="str">
        <f t="shared" si="28"/>
        <v/>
      </c>
      <c r="J140" s="48" t="str">
        <f t="shared" si="40"/>
        <v/>
      </c>
      <c r="K140" s="49" t="str">
        <f t="shared" si="41"/>
        <v/>
      </c>
      <c r="L140" s="11"/>
      <c r="M140" s="11"/>
      <c r="N140" s="78"/>
      <c r="O140" s="39" t="str">
        <f t="shared" si="35"/>
        <v>F</v>
      </c>
      <c r="P140" s="11">
        <f t="shared" si="32"/>
        <v>-23.287315649149274</v>
      </c>
      <c r="Q140" s="11"/>
      <c r="R140" s="38">
        <f t="shared" si="36"/>
        <v>0</v>
      </c>
      <c r="S140" s="30">
        <f t="shared" si="33"/>
        <v>0</v>
      </c>
      <c r="T140" s="30">
        <f t="shared" si="34"/>
        <v>0</v>
      </c>
      <c r="U140" s="34"/>
      <c r="V140" s="34"/>
      <c r="X140" s="31">
        <f t="shared" si="30"/>
        <v>9.0359999999999996</v>
      </c>
      <c r="Y140" s="31">
        <f t="shared" si="31"/>
        <v>-184.49199999999999</v>
      </c>
      <c r="Z140" s="30">
        <f t="shared" si="38"/>
        <v>0</v>
      </c>
    </row>
    <row r="141" spans="5:26" x14ac:dyDescent="0.15">
      <c r="E141" s="46"/>
      <c r="F141" s="28"/>
      <c r="G141" s="29"/>
      <c r="H141" s="29"/>
      <c r="I141" s="48" t="str">
        <f t="shared" si="28"/>
        <v/>
      </c>
      <c r="J141" s="48" t="str">
        <f t="shared" si="40"/>
        <v/>
      </c>
      <c r="K141" s="49" t="str">
        <f t="shared" si="41"/>
        <v/>
      </c>
      <c r="L141" s="11"/>
      <c r="M141" s="11"/>
      <c r="N141" s="78"/>
      <c r="O141" s="39" t="str">
        <f t="shared" si="35"/>
        <v>F</v>
      </c>
      <c r="P141" s="11">
        <f t="shared" si="32"/>
        <v>-23.287315649149274</v>
      </c>
      <c r="Q141" s="11"/>
      <c r="R141" s="38">
        <f t="shared" si="36"/>
        <v>0</v>
      </c>
      <c r="S141" s="30">
        <f t="shared" si="33"/>
        <v>0</v>
      </c>
      <c r="T141" s="30">
        <f t="shared" si="34"/>
        <v>0</v>
      </c>
      <c r="U141" s="34"/>
      <c r="V141" s="34"/>
      <c r="X141" s="31">
        <f t="shared" si="30"/>
        <v>9.0359999999999996</v>
      </c>
      <c r="Y141" s="31">
        <f t="shared" si="31"/>
        <v>-184.49199999999999</v>
      </c>
      <c r="Z141" s="30">
        <f t="shared" si="38"/>
        <v>0</v>
      </c>
    </row>
    <row r="142" spans="5:26" x14ac:dyDescent="0.15">
      <c r="E142" s="46"/>
      <c r="F142" s="28"/>
      <c r="G142" s="29"/>
      <c r="H142" s="29"/>
      <c r="I142" s="48" t="str">
        <f t="shared" si="28"/>
        <v/>
      </c>
      <c r="J142" s="48" t="str">
        <f t="shared" si="40"/>
        <v/>
      </c>
      <c r="K142" s="49" t="str">
        <f t="shared" si="41"/>
        <v/>
      </c>
      <c r="L142" s="11"/>
      <c r="M142" s="11"/>
      <c r="N142" s="78"/>
      <c r="O142" s="39" t="str">
        <f t="shared" si="35"/>
        <v>F</v>
      </c>
      <c r="P142" s="11">
        <f t="shared" ref="P142:P147" si="42">IF(T142&gt;17.583,"*",(G142-(INDEX(IF(O142="F",Hfemalemean,Hmalemean),S142+1,R142+1)))/(INDEX(IF(O142="F",Hfemalesd,Hmalesd),S142+1,R142+1)))</f>
        <v>-23.287315649149274</v>
      </c>
      <c r="Q142" s="11"/>
      <c r="R142" s="38">
        <f t="shared" si="36"/>
        <v>0</v>
      </c>
      <c r="S142" s="30">
        <f t="shared" si="33"/>
        <v>0</v>
      </c>
      <c r="T142" s="30">
        <f t="shared" si="34"/>
        <v>0</v>
      </c>
      <c r="U142" s="34"/>
      <c r="V142" s="34"/>
      <c r="X142" s="31">
        <f t="shared" si="30"/>
        <v>9.0359999999999996</v>
      </c>
      <c r="Y142" s="31">
        <f t="shared" si="31"/>
        <v>-184.49199999999999</v>
      </c>
      <c r="Z142" s="30">
        <f t="shared" si="38"/>
        <v>0</v>
      </c>
    </row>
    <row r="143" spans="5:26" x14ac:dyDescent="0.15">
      <c r="E143" s="46"/>
      <c r="F143" s="28"/>
      <c r="G143" s="29"/>
      <c r="H143" s="29"/>
      <c r="I143" s="48" t="str">
        <f t="shared" si="28"/>
        <v/>
      </c>
      <c r="J143" s="48" t="str">
        <f t="shared" si="40"/>
        <v/>
      </c>
      <c r="K143" s="49" t="str">
        <f t="shared" si="41"/>
        <v/>
      </c>
      <c r="L143" s="11"/>
      <c r="M143" s="11"/>
      <c r="N143" s="78"/>
      <c r="O143" s="39" t="str">
        <f t="shared" si="35"/>
        <v>F</v>
      </c>
      <c r="P143" s="11">
        <f t="shared" si="42"/>
        <v>-23.287315649149274</v>
      </c>
      <c r="Q143" s="11"/>
      <c r="R143" s="38">
        <f t="shared" si="36"/>
        <v>0</v>
      </c>
      <c r="S143" s="30">
        <f t="shared" si="33"/>
        <v>0</v>
      </c>
      <c r="T143" s="30">
        <f t="shared" si="34"/>
        <v>0</v>
      </c>
      <c r="U143" s="34"/>
      <c r="V143" s="34"/>
      <c r="X143" s="31">
        <f t="shared" si="30"/>
        <v>9.0359999999999996</v>
      </c>
      <c r="Y143" s="31">
        <f t="shared" si="31"/>
        <v>-184.49199999999999</v>
      </c>
      <c r="Z143" s="30">
        <f t="shared" si="38"/>
        <v>0</v>
      </c>
    </row>
    <row r="144" spans="5:26" x14ac:dyDescent="0.15">
      <c r="E144" s="46"/>
      <c r="F144" s="28"/>
      <c r="G144" s="29"/>
      <c r="H144" s="29"/>
      <c r="I144" s="48" t="str">
        <f t="shared" si="28"/>
        <v/>
      </c>
      <c r="J144" s="48" t="str">
        <f t="shared" si="40"/>
        <v/>
      </c>
      <c r="K144" s="49" t="str">
        <f t="shared" si="41"/>
        <v/>
      </c>
      <c r="L144" s="11"/>
      <c r="M144" s="11"/>
      <c r="N144" s="78"/>
      <c r="O144" s="39" t="str">
        <f t="shared" si="35"/>
        <v>F</v>
      </c>
      <c r="P144" s="11">
        <f t="shared" si="42"/>
        <v>-23.287315649149274</v>
      </c>
      <c r="Q144" s="11"/>
      <c r="R144" s="38">
        <f t="shared" si="36"/>
        <v>0</v>
      </c>
      <c r="S144" s="30">
        <f t="shared" si="33"/>
        <v>0</v>
      </c>
      <c r="T144" s="30">
        <f t="shared" si="34"/>
        <v>0</v>
      </c>
      <c r="U144" s="34"/>
      <c r="V144" s="34"/>
      <c r="X144" s="31">
        <f t="shared" si="30"/>
        <v>9.0359999999999996</v>
      </c>
      <c r="Y144" s="31">
        <f t="shared" si="31"/>
        <v>-184.49199999999999</v>
      </c>
      <c r="Z144" s="30">
        <f t="shared" si="38"/>
        <v>0</v>
      </c>
    </row>
    <row r="145" spans="5:26" x14ac:dyDescent="0.15">
      <c r="E145" s="46"/>
      <c r="F145" s="28"/>
      <c r="G145" s="29"/>
      <c r="H145" s="29"/>
      <c r="I145" s="48" t="str">
        <f t="shared" si="28"/>
        <v/>
      </c>
      <c r="J145" s="48" t="str">
        <f t="shared" si="40"/>
        <v/>
      </c>
      <c r="K145" s="49" t="str">
        <f t="shared" si="41"/>
        <v/>
      </c>
      <c r="L145" s="11"/>
      <c r="M145" s="11"/>
      <c r="N145" s="78"/>
      <c r="O145" s="39" t="str">
        <f t="shared" si="35"/>
        <v>F</v>
      </c>
      <c r="P145" s="11">
        <f t="shared" si="42"/>
        <v>-23.287315649149274</v>
      </c>
      <c r="Q145" s="11"/>
      <c r="R145" s="38">
        <f t="shared" si="36"/>
        <v>0</v>
      </c>
      <c r="S145" s="30">
        <f t="shared" si="33"/>
        <v>0</v>
      </c>
      <c r="T145" s="30">
        <f t="shared" si="34"/>
        <v>0</v>
      </c>
      <c r="U145" s="34"/>
      <c r="V145" s="34"/>
      <c r="X145" s="31">
        <f t="shared" si="30"/>
        <v>9.0359999999999996</v>
      </c>
      <c r="Y145" s="31">
        <f t="shared" si="31"/>
        <v>-184.49199999999999</v>
      </c>
      <c r="Z145" s="30">
        <f t="shared" si="38"/>
        <v>0</v>
      </c>
    </row>
    <row r="146" spans="5:26" x14ac:dyDescent="0.15">
      <c r="E146" s="46"/>
      <c r="F146" s="28"/>
      <c r="G146" s="29"/>
      <c r="H146" s="29"/>
      <c r="I146" s="48" t="str">
        <f t="shared" si="28"/>
        <v/>
      </c>
      <c r="J146" s="48" t="str">
        <f t="shared" si="40"/>
        <v/>
      </c>
      <c r="K146" s="49" t="str">
        <f t="shared" si="41"/>
        <v/>
      </c>
      <c r="L146" s="11"/>
      <c r="M146" s="11"/>
      <c r="N146" s="78"/>
      <c r="O146" s="39" t="str">
        <f t="shared" si="35"/>
        <v>F</v>
      </c>
      <c r="P146" s="11">
        <f t="shared" si="42"/>
        <v>-23.287315649149274</v>
      </c>
      <c r="Q146" s="11"/>
      <c r="R146" s="38">
        <f t="shared" si="36"/>
        <v>0</v>
      </c>
      <c r="S146" s="30">
        <f t="shared" si="33"/>
        <v>0</v>
      </c>
      <c r="T146" s="30">
        <f t="shared" si="34"/>
        <v>0</v>
      </c>
      <c r="U146" s="34"/>
      <c r="V146" s="34"/>
      <c r="X146" s="31">
        <f t="shared" si="30"/>
        <v>9.0359999999999996</v>
      </c>
      <c r="Y146" s="31">
        <f t="shared" si="31"/>
        <v>-184.49199999999999</v>
      </c>
      <c r="Z146" s="30">
        <f t="shared" si="38"/>
        <v>0</v>
      </c>
    </row>
    <row r="147" spans="5:26" x14ac:dyDescent="0.15">
      <c r="E147" s="46"/>
      <c r="F147" s="28"/>
      <c r="G147" s="29"/>
      <c r="H147" s="29"/>
      <c r="I147" s="48" t="str">
        <f t="shared" si="28"/>
        <v/>
      </c>
      <c r="J147" s="48" t="str">
        <f t="shared" si="40"/>
        <v/>
      </c>
      <c r="K147" s="49" t="str">
        <f t="shared" si="41"/>
        <v/>
      </c>
      <c r="L147" s="11"/>
      <c r="M147" s="11"/>
      <c r="N147" s="78"/>
      <c r="O147" s="39" t="str">
        <f t="shared" si="35"/>
        <v>F</v>
      </c>
      <c r="P147" s="11">
        <f t="shared" si="42"/>
        <v>-23.287315649149274</v>
      </c>
      <c r="Q147" s="11"/>
      <c r="R147" s="38">
        <f t="shared" si="36"/>
        <v>0</v>
      </c>
      <c r="S147" s="30">
        <f t="shared" si="33"/>
        <v>0</v>
      </c>
      <c r="T147" s="30">
        <f t="shared" si="34"/>
        <v>0</v>
      </c>
      <c r="U147" s="34"/>
      <c r="V147" s="34"/>
      <c r="X147" s="31">
        <f t="shared" si="30"/>
        <v>9.0359999999999996</v>
      </c>
      <c r="Y147" s="31">
        <f t="shared" si="31"/>
        <v>-184.49199999999999</v>
      </c>
      <c r="Z147" s="30">
        <f t="shared" si="38"/>
        <v>0</v>
      </c>
    </row>
    <row r="148" spans="5:26" x14ac:dyDescent="0.15">
      <c r="E148" s="46"/>
      <c r="F148" s="28"/>
      <c r="G148" s="29"/>
      <c r="H148" s="29"/>
      <c r="I148" s="48" t="str">
        <f t="shared" si="28"/>
        <v/>
      </c>
      <c r="J148" s="48" t="str">
        <f t="shared" si="40"/>
        <v/>
      </c>
      <c r="K148" s="49" t="str">
        <f t="shared" si="41"/>
        <v/>
      </c>
      <c r="L148" s="11"/>
      <c r="M148" s="11"/>
      <c r="N148" s="78"/>
      <c r="O148" s="39" t="str">
        <f t="shared" si="35"/>
        <v>F</v>
      </c>
      <c r="P148" s="11">
        <f t="shared" si="32"/>
        <v>-23.287315649149274</v>
      </c>
      <c r="Q148" s="11"/>
      <c r="R148" s="38">
        <f t="shared" si="36"/>
        <v>0</v>
      </c>
      <c r="S148" s="30">
        <f t="shared" si="33"/>
        <v>0</v>
      </c>
      <c r="T148" s="30">
        <f t="shared" si="34"/>
        <v>0</v>
      </c>
      <c r="U148" s="34"/>
      <c r="V148" s="34"/>
      <c r="X148" s="31">
        <f t="shared" si="30"/>
        <v>9.0359999999999996</v>
      </c>
      <c r="Y148" s="31">
        <f t="shared" si="31"/>
        <v>-184.49199999999999</v>
      </c>
      <c r="Z148" s="30">
        <f t="shared" si="38"/>
        <v>0</v>
      </c>
    </row>
    <row r="149" spans="5:26" x14ac:dyDescent="0.15">
      <c r="E149" s="46"/>
      <c r="F149" s="28"/>
      <c r="G149" s="29"/>
      <c r="H149" s="29"/>
      <c r="I149" s="48" t="str">
        <f t="shared" si="28"/>
        <v/>
      </c>
      <c r="J149" s="48" t="str">
        <f t="shared" si="40"/>
        <v/>
      </c>
      <c r="K149" s="49" t="str">
        <f t="shared" si="41"/>
        <v/>
      </c>
      <c r="L149" s="11"/>
      <c r="M149" s="11"/>
      <c r="N149" s="78"/>
      <c r="O149" s="39" t="str">
        <f t="shared" si="35"/>
        <v>F</v>
      </c>
      <c r="P149" s="11">
        <f t="shared" si="32"/>
        <v>-23.287315649149274</v>
      </c>
      <c r="Q149" s="11"/>
      <c r="R149" s="38">
        <f t="shared" si="36"/>
        <v>0</v>
      </c>
      <c r="S149" s="30">
        <f t="shared" si="33"/>
        <v>0</v>
      </c>
      <c r="T149" s="30">
        <f t="shared" si="34"/>
        <v>0</v>
      </c>
      <c r="U149" s="34"/>
      <c r="V149" s="34"/>
      <c r="X149" s="31">
        <f t="shared" si="30"/>
        <v>9.0359999999999996</v>
      </c>
      <c r="Y149" s="31">
        <f t="shared" si="31"/>
        <v>-184.49199999999999</v>
      </c>
      <c r="Z149" s="30">
        <f t="shared" si="38"/>
        <v>0</v>
      </c>
    </row>
    <row r="150" spans="5:26" x14ac:dyDescent="0.15">
      <c r="E150" s="46"/>
      <c r="F150" s="28"/>
      <c r="G150" s="29"/>
      <c r="H150" s="29"/>
      <c r="I150" s="48" t="str">
        <f t="shared" si="28"/>
        <v/>
      </c>
      <c r="J150" s="48" t="str">
        <f t="shared" si="40"/>
        <v/>
      </c>
      <c r="K150" s="49" t="str">
        <f t="shared" si="41"/>
        <v/>
      </c>
      <c r="L150" s="11"/>
      <c r="M150" s="11"/>
      <c r="N150" s="78"/>
      <c r="O150" s="39" t="str">
        <f t="shared" si="35"/>
        <v>F</v>
      </c>
      <c r="P150" s="11">
        <f t="shared" si="32"/>
        <v>-23.287315649149274</v>
      </c>
      <c r="Q150" s="11"/>
      <c r="R150" s="38">
        <f t="shared" si="36"/>
        <v>0</v>
      </c>
      <c r="S150" s="30">
        <f t="shared" si="33"/>
        <v>0</v>
      </c>
      <c r="T150" s="30">
        <f t="shared" si="34"/>
        <v>0</v>
      </c>
      <c r="U150" s="34"/>
      <c r="V150" s="34"/>
      <c r="X150" s="31">
        <f t="shared" si="30"/>
        <v>9.0359999999999996</v>
      </c>
      <c r="Y150" s="31">
        <f t="shared" si="31"/>
        <v>-184.49199999999999</v>
      </c>
      <c r="Z150" s="30">
        <f t="shared" si="38"/>
        <v>0</v>
      </c>
    </row>
    <row r="151" spans="5:26" x14ac:dyDescent="0.15">
      <c r="E151" s="46"/>
      <c r="F151" s="28"/>
      <c r="G151" s="29"/>
      <c r="H151" s="29"/>
      <c r="I151" s="48" t="str">
        <f t="shared" si="28"/>
        <v/>
      </c>
      <c r="J151" s="48" t="str">
        <f t="shared" si="40"/>
        <v/>
      </c>
      <c r="K151" s="49" t="str">
        <f t="shared" si="41"/>
        <v/>
      </c>
      <c r="L151" s="11"/>
      <c r="M151" s="11"/>
      <c r="N151" s="78"/>
      <c r="O151" s="39" t="str">
        <f t="shared" si="35"/>
        <v>F</v>
      </c>
      <c r="P151" s="11">
        <f t="shared" si="32"/>
        <v>-23.287315649149274</v>
      </c>
      <c r="Q151" s="11"/>
      <c r="R151" s="38">
        <f t="shared" si="36"/>
        <v>0</v>
      </c>
      <c r="S151" s="30">
        <f t="shared" si="33"/>
        <v>0</v>
      </c>
      <c r="T151" s="30">
        <f t="shared" si="34"/>
        <v>0</v>
      </c>
      <c r="U151" s="34"/>
      <c r="V151" s="34"/>
      <c r="X151" s="31">
        <f t="shared" si="30"/>
        <v>9.0359999999999996</v>
      </c>
      <c r="Y151" s="31">
        <f t="shared" si="31"/>
        <v>-184.49199999999999</v>
      </c>
      <c r="Z151" s="30">
        <f t="shared" si="38"/>
        <v>0</v>
      </c>
    </row>
    <row r="152" spans="5:26" x14ac:dyDescent="0.15">
      <c r="E152" s="46"/>
      <c r="F152" s="28"/>
      <c r="G152" s="29"/>
      <c r="H152" s="29"/>
      <c r="I152" s="48" t="str">
        <f t="shared" si="28"/>
        <v/>
      </c>
      <c r="J152" s="48" t="str">
        <f t="shared" si="40"/>
        <v/>
      </c>
      <c r="K152" s="49" t="str">
        <f t="shared" si="41"/>
        <v/>
      </c>
      <c r="L152" s="11"/>
      <c r="M152" s="11"/>
      <c r="N152" s="78"/>
      <c r="O152" s="39" t="str">
        <f t="shared" si="35"/>
        <v>F</v>
      </c>
      <c r="P152" s="11">
        <f t="shared" si="32"/>
        <v>-23.287315649149274</v>
      </c>
      <c r="Q152" s="11"/>
      <c r="R152" s="38">
        <f t="shared" si="36"/>
        <v>0</v>
      </c>
      <c r="S152" s="30">
        <f t="shared" si="33"/>
        <v>0</v>
      </c>
      <c r="T152" s="30">
        <f t="shared" si="34"/>
        <v>0</v>
      </c>
      <c r="U152" s="34"/>
      <c r="V152" s="34"/>
      <c r="X152" s="31">
        <f t="shared" si="30"/>
        <v>9.0359999999999996</v>
      </c>
      <c r="Y152" s="31">
        <f t="shared" si="31"/>
        <v>-184.49199999999999</v>
      </c>
      <c r="Z152" s="30">
        <f t="shared" si="38"/>
        <v>0</v>
      </c>
    </row>
    <row r="153" spans="5:26" x14ac:dyDescent="0.15">
      <c r="E153" s="46"/>
      <c r="F153" s="28"/>
      <c r="G153" s="29"/>
      <c r="H153" s="29"/>
      <c r="I153" s="48" t="str">
        <f t="shared" si="28"/>
        <v/>
      </c>
      <c r="J153" s="48" t="str">
        <f t="shared" si="40"/>
        <v/>
      </c>
      <c r="K153" s="49" t="str">
        <f t="shared" si="41"/>
        <v/>
      </c>
      <c r="L153" s="11"/>
      <c r="M153" s="11"/>
      <c r="N153" s="78"/>
      <c r="O153" s="39" t="str">
        <f t="shared" si="35"/>
        <v>F</v>
      </c>
      <c r="P153" s="11">
        <f t="shared" si="32"/>
        <v>-23.287315649149274</v>
      </c>
      <c r="Q153" s="11"/>
      <c r="R153" s="38">
        <f t="shared" si="36"/>
        <v>0</v>
      </c>
      <c r="S153" s="30">
        <f t="shared" si="33"/>
        <v>0</v>
      </c>
      <c r="T153" s="30">
        <f t="shared" si="34"/>
        <v>0</v>
      </c>
      <c r="U153" s="34"/>
      <c r="V153" s="34"/>
      <c r="X153" s="31">
        <f t="shared" si="30"/>
        <v>9.0359999999999996</v>
      </c>
      <c r="Y153" s="31">
        <f t="shared" si="31"/>
        <v>-184.49199999999999</v>
      </c>
      <c r="Z153" s="30">
        <f t="shared" si="38"/>
        <v>0</v>
      </c>
    </row>
    <row r="154" spans="5:26" x14ac:dyDescent="0.15">
      <c r="E154" s="46"/>
      <c r="F154" s="28"/>
      <c r="G154" s="29"/>
      <c r="H154" s="29"/>
      <c r="I154" s="48" t="str">
        <f t="shared" si="28"/>
        <v/>
      </c>
      <c r="J154" s="48" t="str">
        <f t="shared" si="40"/>
        <v/>
      </c>
      <c r="K154" s="49" t="str">
        <f t="shared" si="41"/>
        <v/>
      </c>
      <c r="L154" s="11"/>
      <c r="M154" s="11"/>
      <c r="N154" s="78"/>
      <c r="O154" s="39" t="str">
        <f t="shared" si="35"/>
        <v>F</v>
      </c>
      <c r="P154" s="11">
        <f t="shared" si="32"/>
        <v>-23.287315649149274</v>
      </c>
      <c r="Q154" s="11"/>
      <c r="R154" s="38">
        <f t="shared" si="36"/>
        <v>0</v>
      </c>
      <c r="S154" s="30">
        <f t="shared" si="33"/>
        <v>0</v>
      </c>
      <c r="T154" s="30">
        <f t="shared" si="34"/>
        <v>0</v>
      </c>
      <c r="U154" s="34"/>
      <c r="V154" s="34"/>
      <c r="X154" s="31">
        <f t="shared" si="30"/>
        <v>9.0359999999999996</v>
      </c>
      <c r="Y154" s="31">
        <f t="shared" si="31"/>
        <v>-184.49199999999999</v>
      </c>
      <c r="Z154" s="30">
        <f t="shared" si="38"/>
        <v>0</v>
      </c>
    </row>
    <row r="155" spans="5:26" x14ac:dyDescent="0.15">
      <c r="E155" s="46"/>
      <c r="F155" s="28"/>
      <c r="G155" s="29"/>
      <c r="H155" s="29"/>
      <c r="I155" s="48" t="str">
        <f t="shared" si="28"/>
        <v/>
      </c>
      <c r="J155" s="48" t="str">
        <f t="shared" si="40"/>
        <v/>
      </c>
      <c r="K155" s="49" t="str">
        <f t="shared" si="41"/>
        <v/>
      </c>
      <c r="L155" s="11"/>
      <c r="M155" s="11"/>
      <c r="N155" s="78"/>
      <c r="O155" s="39" t="str">
        <f t="shared" si="35"/>
        <v>F</v>
      </c>
      <c r="P155" s="11">
        <f t="shared" si="32"/>
        <v>-23.287315649149274</v>
      </c>
      <c r="Q155" s="11"/>
      <c r="R155" s="38">
        <f t="shared" si="36"/>
        <v>0</v>
      </c>
      <c r="S155" s="30">
        <f t="shared" si="33"/>
        <v>0</v>
      </c>
      <c r="T155" s="30">
        <f t="shared" si="34"/>
        <v>0</v>
      </c>
      <c r="U155" s="34"/>
      <c r="V155" s="34"/>
      <c r="X155" s="31">
        <f t="shared" si="30"/>
        <v>9.0359999999999996</v>
      </c>
      <c r="Y155" s="31">
        <f t="shared" si="31"/>
        <v>-184.49199999999999</v>
      </c>
      <c r="Z155" s="30">
        <f t="shared" si="38"/>
        <v>0</v>
      </c>
    </row>
    <row r="156" spans="5:26" x14ac:dyDescent="0.15">
      <c r="E156" s="46"/>
      <c r="F156" s="28"/>
      <c r="G156" s="29"/>
      <c r="H156" s="29"/>
      <c r="I156" s="48" t="str">
        <f t="shared" si="28"/>
        <v/>
      </c>
      <c r="J156" s="48" t="str">
        <f t="shared" si="40"/>
        <v/>
      </c>
      <c r="K156" s="49" t="str">
        <f t="shared" si="41"/>
        <v/>
      </c>
      <c r="L156" s="11"/>
      <c r="M156" s="11"/>
      <c r="N156" s="78"/>
      <c r="O156" s="39" t="str">
        <f t="shared" si="35"/>
        <v>F</v>
      </c>
      <c r="P156" s="11">
        <f t="shared" si="32"/>
        <v>-23.287315649149274</v>
      </c>
      <c r="Q156" s="11"/>
      <c r="R156" s="38">
        <f t="shared" si="36"/>
        <v>0</v>
      </c>
      <c r="S156" s="30">
        <f t="shared" si="33"/>
        <v>0</v>
      </c>
      <c r="T156" s="30">
        <f t="shared" si="34"/>
        <v>0</v>
      </c>
      <c r="U156" s="34"/>
      <c r="V156" s="34"/>
      <c r="X156" s="31">
        <f t="shared" si="30"/>
        <v>9.0359999999999996</v>
      </c>
      <c r="Y156" s="31">
        <f t="shared" si="31"/>
        <v>-184.49199999999999</v>
      </c>
      <c r="Z156" s="30">
        <f t="shared" si="38"/>
        <v>0</v>
      </c>
    </row>
    <row r="157" spans="5:26" x14ac:dyDescent="0.15">
      <c r="E157" s="46"/>
      <c r="F157" s="28"/>
      <c r="G157" s="29"/>
      <c r="H157" s="29"/>
      <c r="I157" s="48" t="str">
        <f t="shared" si="28"/>
        <v/>
      </c>
      <c r="J157" s="48" t="str">
        <f t="shared" si="40"/>
        <v/>
      </c>
      <c r="K157" s="49" t="str">
        <f t="shared" si="41"/>
        <v/>
      </c>
      <c r="L157" s="11"/>
      <c r="M157" s="11"/>
      <c r="N157" s="78"/>
      <c r="O157" s="39" t="str">
        <f t="shared" si="35"/>
        <v>F</v>
      </c>
      <c r="P157" s="11">
        <f t="shared" si="32"/>
        <v>-23.287315649149274</v>
      </c>
      <c r="Q157" s="11"/>
      <c r="R157" s="38">
        <f t="shared" si="36"/>
        <v>0</v>
      </c>
      <c r="S157" s="30">
        <f t="shared" si="33"/>
        <v>0</v>
      </c>
      <c r="T157" s="30">
        <f t="shared" si="34"/>
        <v>0</v>
      </c>
      <c r="U157" s="34"/>
      <c r="V157" s="34"/>
      <c r="X157" s="31">
        <f t="shared" si="30"/>
        <v>9.0359999999999996</v>
      </c>
      <c r="Y157" s="31">
        <f t="shared" si="31"/>
        <v>-184.49199999999999</v>
      </c>
      <c r="Z157" s="30">
        <f t="shared" si="38"/>
        <v>0</v>
      </c>
    </row>
    <row r="158" spans="5:26" x14ac:dyDescent="0.15">
      <c r="E158" s="46"/>
      <c r="F158" s="28"/>
      <c r="G158" s="29"/>
      <c r="H158" s="29"/>
      <c r="I158" s="48" t="str">
        <f t="shared" si="28"/>
        <v/>
      </c>
      <c r="J158" s="48" t="str">
        <f t="shared" si="40"/>
        <v/>
      </c>
      <c r="K158" s="49" t="str">
        <f t="shared" si="41"/>
        <v/>
      </c>
      <c r="L158" s="11"/>
      <c r="M158" s="11"/>
      <c r="N158" s="78"/>
      <c r="O158" s="39" t="str">
        <f t="shared" si="35"/>
        <v>F</v>
      </c>
      <c r="P158" s="11">
        <f t="shared" si="32"/>
        <v>-23.287315649149274</v>
      </c>
      <c r="Q158" s="11"/>
      <c r="R158" s="38">
        <f t="shared" si="36"/>
        <v>0</v>
      </c>
      <c r="S158" s="30">
        <f t="shared" si="33"/>
        <v>0</v>
      </c>
      <c r="T158" s="30">
        <f t="shared" si="34"/>
        <v>0</v>
      </c>
      <c r="U158" s="34"/>
      <c r="V158" s="34"/>
      <c r="X158" s="31">
        <f t="shared" si="30"/>
        <v>9.0359999999999996</v>
      </c>
      <c r="Y158" s="31">
        <f t="shared" si="31"/>
        <v>-184.49199999999999</v>
      </c>
      <c r="Z158" s="30">
        <f t="shared" si="38"/>
        <v>0</v>
      </c>
    </row>
    <row r="159" spans="5:26" x14ac:dyDescent="0.15">
      <c r="E159" s="46"/>
      <c r="F159" s="28"/>
      <c r="G159" s="29"/>
      <c r="H159" s="29"/>
      <c r="I159" s="48" t="str">
        <f t="shared" si="28"/>
        <v/>
      </c>
      <c r="J159" s="48" t="str">
        <f t="shared" si="40"/>
        <v/>
      </c>
      <c r="K159" s="49" t="str">
        <f t="shared" si="41"/>
        <v/>
      </c>
      <c r="L159" s="11"/>
      <c r="M159" s="11"/>
      <c r="N159" s="78"/>
      <c r="O159" s="39" t="str">
        <f t="shared" si="35"/>
        <v>F</v>
      </c>
      <c r="P159" s="11">
        <f t="shared" si="32"/>
        <v>-23.287315649149274</v>
      </c>
      <c r="Q159" s="11"/>
      <c r="R159" s="38">
        <f t="shared" si="36"/>
        <v>0</v>
      </c>
      <c r="S159" s="30">
        <f t="shared" si="33"/>
        <v>0</v>
      </c>
      <c r="T159" s="30">
        <f t="shared" si="34"/>
        <v>0</v>
      </c>
      <c r="U159" s="34"/>
      <c r="V159" s="34"/>
      <c r="X159" s="31">
        <f t="shared" si="30"/>
        <v>9.0359999999999996</v>
      </c>
      <c r="Y159" s="31">
        <f t="shared" si="31"/>
        <v>-184.49199999999999</v>
      </c>
      <c r="Z159" s="30">
        <f t="shared" si="38"/>
        <v>0</v>
      </c>
    </row>
    <row r="160" spans="5:26" x14ac:dyDescent="0.15">
      <c r="E160" s="46"/>
      <c r="F160" s="28"/>
      <c r="G160" s="29"/>
      <c r="H160" s="29"/>
      <c r="I160" s="48" t="str">
        <f t="shared" si="28"/>
        <v/>
      </c>
      <c r="J160" s="48" t="str">
        <f t="shared" si="40"/>
        <v/>
      </c>
      <c r="K160" s="49" t="str">
        <f t="shared" si="41"/>
        <v/>
      </c>
      <c r="L160" s="11"/>
      <c r="M160" s="11"/>
      <c r="N160" s="78"/>
      <c r="O160" s="39" t="str">
        <f t="shared" si="35"/>
        <v>F</v>
      </c>
      <c r="P160" s="11">
        <f t="shared" si="32"/>
        <v>-23.287315649149274</v>
      </c>
      <c r="Q160" s="11"/>
      <c r="R160" s="38">
        <f t="shared" si="36"/>
        <v>0</v>
      </c>
      <c r="S160" s="30">
        <f t="shared" si="33"/>
        <v>0</v>
      </c>
      <c r="T160" s="30">
        <f t="shared" si="34"/>
        <v>0</v>
      </c>
      <c r="U160" s="34"/>
      <c r="V160" s="34"/>
      <c r="X160" s="31">
        <f t="shared" si="30"/>
        <v>9.0359999999999996</v>
      </c>
      <c r="Y160" s="31">
        <f t="shared" si="31"/>
        <v>-184.49199999999999</v>
      </c>
      <c r="Z160" s="30">
        <f t="shared" si="38"/>
        <v>0</v>
      </c>
    </row>
    <row r="161" spans="5:26" x14ac:dyDescent="0.15">
      <c r="E161" s="46"/>
      <c r="F161" s="28"/>
      <c r="G161" s="29"/>
      <c r="H161" s="29"/>
      <c r="I161" s="48" t="str">
        <f t="shared" ref="I161:I192" si="43">IF(COUNTA($F$127,$H$127,F161:H161)=5,P161,"")</f>
        <v/>
      </c>
      <c r="J161" s="48" t="str">
        <f t="shared" si="40"/>
        <v/>
      </c>
      <c r="K161" s="49" t="str">
        <f t="shared" si="41"/>
        <v/>
      </c>
      <c r="L161" s="11"/>
      <c r="M161" s="11"/>
      <c r="N161" s="78"/>
      <c r="O161" s="39" t="str">
        <f t="shared" si="35"/>
        <v>F</v>
      </c>
      <c r="P161" s="11">
        <f t="shared" si="32"/>
        <v>-23.287315649149274</v>
      </c>
      <c r="Q161" s="11"/>
      <c r="R161" s="38">
        <f t="shared" si="36"/>
        <v>0</v>
      </c>
      <c r="S161" s="30">
        <f t="shared" si="33"/>
        <v>0</v>
      </c>
      <c r="T161" s="30">
        <f t="shared" si="34"/>
        <v>0</v>
      </c>
      <c r="U161" s="34"/>
      <c r="V161" s="34"/>
      <c r="X161" s="31">
        <f t="shared" si="30"/>
        <v>9.0359999999999996</v>
      </c>
      <c r="Y161" s="31">
        <f t="shared" si="31"/>
        <v>-184.49199999999999</v>
      </c>
      <c r="Z161" s="30">
        <f t="shared" si="38"/>
        <v>0</v>
      </c>
    </row>
    <row r="162" spans="5:26" x14ac:dyDescent="0.15">
      <c r="E162" s="46"/>
      <c r="F162" s="28"/>
      <c r="G162" s="29"/>
      <c r="H162" s="29"/>
      <c r="I162" s="48" t="str">
        <f t="shared" si="43"/>
        <v/>
      </c>
      <c r="J162" s="48" t="str">
        <f t="shared" si="40"/>
        <v/>
      </c>
      <c r="K162" s="49" t="str">
        <f t="shared" si="41"/>
        <v/>
      </c>
      <c r="L162" s="11"/>
      <c r="M162" s="11"/>
      <c r="N162" s="78"/>
      <c r="O162" s="39" t="str">
        <f t="shared" si="35"/>
        <v>F</v>
      </c>
      <c r="P162" s="11">
        <f t="shared" si="32"/>
        <v>-23.287315649149274</v>
      </c>
      <c r="Q162" s="11"/>
      <c r="R162" s="38">
        <f t="shared" si="36"/>
        <v>0</v>
      </c>
      <c r="S162" s="30">
        <f t="shared" si="33"/>
        <v>0</v>
      </c>
      <c r="T162" s="30">
        <f t="shared" si="34"/>
        <v>0</v>
      </c>
      <c r="U162" s="34"/>
      <c r="V162" s="34"/>
      <c r="X162" s="31">
        <f t="shared" si="30"/>
        <v>9.0359999999999996</v>
      </c>
      <c r="Y162" s="31">
        <f t="shared" si="31"/>
        <v>-184.49199999999999</v>
      </c>
      <c r="Z162" s="30">
        <f t="shared" si="38"/>
        <v>0</v>
      </c>
    </row>
    <row r="163" spans="5:26" x14ac:dyDescent="0.15">
      <c r="E163" s="46"/>
      <c r="F163" s="28"/>
      <c r="G163" s="29"/>
      <c r="H163" s="29"/>
      <c r="I163" s="48" t="str">
        <f t="shared" si="43"/>
        <v/>
      </c>
      <c r="J163" s="48" t="str">
        <f t="shared" si="40"/>
        <v/>
      </c>
      <c r="K163" s="49" t="str">
        <f t="shared" si="41"/>
        <v/>
      </c>
      <c r="L163" s="11"/>
      <c r="M163" s="11"/>
      <c r="N163" s="78"/>
      <c r="O163" s="39" t="str">
        <f t="shared" si="35"/>
        <v>F</v>
      </c>
      <c r="P163" s="11">
        <f t="shared" si="32"/>
        <v>-23.287315649149274</v>
      </c>
      <c r="Q163" s="11"/>
      <c r="R163" s="38">
        <f t="shared" si="36"/>
        <v>0</v>
      </c>
      <c r="S163" s="30">
        <f t="shared" si="33"/>
        <v>0</v>
      </c>
      <c r="T163" s="30">
        <f t="shared" si="34"/>
        <v>0</v>
      </c>
      <c r="U163" s="34"/>
      <c r="V163" s="34"/>
      <c r="X163" s="31">
        <f t="shared" si="30"/>
        <v>9.0359999999999996</v>
      </c>
      <c r="Y163" s="31">
        <f t="shared" si="31"/>
        <v>-184.49199999999999</v>
      </c>
      <c r="Z163" s="30">
        <f t="shared" si="38"/>
        <v>0</v>
      </c>
    </row>
    <row r="164" spans="5:26" x14ac:dyDescent="0.15">
      <c r="E164" s="46"/>
      <c r="F164" s="28"/>
      <c r="G164" s="29"/>
      <c r="H164" s="29"/>
      <c r="I164" s="48" t="str">
        <f t="shared" si="43"/>
        <v/>
      </c>
      <c r="J164" s="48" t="str">
        <f t="shared" si="40"/>
        <v/>
      </c>
      <c r="K164" s="49" t="str">
        <f t="shared" si="41"/>
        <v/>
      </c>
      <c r="L164" s="11"/>
      <c r="M164" s="11"/>
      <c r="N164" s="78"/>
      <c r="O164" s="39" t="str">
        <f t="shared" si="35"/>
        <v>F</v>
      </c>
      <c r="P164" s="11">
        <f t="shared" si="32"/>
        <v>-23.287315649149274</v>
      </c>
      <c r="Q164" s="11"/>
      <c r="R164" s="38">
        <f t="shared" si="36"/>
        <v>0</v>
      </c>
      <c r="S164" s="30">
        <f t="shared" si="33"/>
        <v>0</v>
      </c>
      <c r="T164" s="30">
        <f t="shared" si="34"/>
        <v>0</v>
      </c>
      <c r="U164" s="34"/>
      <c r="V164" s="34"/>
      <c r="X164" s="31">
        <f t="shared" si="30"/>
        <v>9.0359999999999996</v>
      </c>
      <c r="Y164" s="31">
        <f t="shared" si="31"/>
        <v>-184.49199999999999</v>
      </c>
      <c r="Z164" s="30">
        <f t="shared" si="38"/>
        <v>0</v>
      </c>
    </row>
    <row r="165" spans="5:26" x14ac:dyDescent="0.15">
      <c r="E165" s="46"/>
      <c r="F165" s="28"/>
      <c r="G165" s="29"/>
      <c r="H165" s="29"/>
      <c r="I165" s="48" t="str">
        <f t="shared" si="43"/>
        <v/>
      </c>
      <c r="J165" s="48" t="str">
        <f t="shared" si="40"/>
        <v/>
      </c>
      <c r="K165" s="49" t="str">
        <f t="shared" si="41"/>
        <v/>
      </c>
      <c r="L165" s="11"/>
      <c r="M165" s="11"/>
      <c r="N165" s="78"/>
      <c r="O165" s="39" t="str">
        <f t="shared" si="35"/>
        <v>F</v>
      </c>
      <c r="P165" s="11">
        <f t="shared" si="32"/>
        <v>-23.287315649149274</v>
      </c>
      <c r="Q165" s="11"/>
      <c r="R165" s="38">
        <f t="shared" si="36"/>
        <v>0</v>
      </c>
      <c r="S165" s="30">
        <f t="shared" si="33"/>
        <v>0</v>
      </c>
      <c r="T165" s="30">
        <f t="shared" si="34"/>
        <v>0</v>
      </c>
      <c r="U165" s="34"/>
      <c r="V165" s="34"/>
      <c r="X165" s="31">
        <f t="shared" si="30"/>
        <v>9.0359999999999996</v>
      </c>
      <c r="Y165" s="31">
        <f t="shared" si="31"/>
        <v>-184.49199999999999</v>
      </c>
      <c r="Z165" s="30">
        <f t="shared" si="38"/>
        <v>0</v>
      </c>
    </row>
    <row r="166" spans="5:26" x14ac:dyDescent="0.15">
      <c r="E166" s="46"/>
      <c r="F166" s="28"/>
      <c r="G166" s="29"/>
      <c r="H166" s="29"/>
      <c r="I166" s="48" t="str">
        <f t="shared" si="43"/>
        <v/>
      </c>
      <c r="J166" s="48" t="str">
        <f t="shared" si="40"/>
        <v/>
      </c>
      <c r="K166" s="49" t="str">
        <f t="shared" si="41"/>
        <v/>
      </c>
      <c r="L166" s="11"/>
      <c r="M166" s="11"/>
      <c r="N166" s="78"/>
      <c r="O166" s="39" t="str">
        <f t="shared" si="35"/>
        <v>F</v>
      </c>
      <c r="P166" s="11">
        <f t="shared" si="32"/>
        <v>-23.287315649149274</v>
      </c>
      <c r="Q166" s="11"/>
      <c r="R166" s="38">
        <f t="shared" si="36"/>
        <v>0</v>
      </c>
      <c r="S166" s="30">
        <f t="shared" si="33"/>
        <v>0</v>
      </c>
      <c r="T166" s="30">
        <f t="shared" si="34"/>
        <v>0</v>
      </c>
      <c r="U166" s="34"/>
      <c r="V166" s="34"/>
      <c r="X166" s="31">
        <f t="shared" si="30"/>
        <v>9.0359999999999996</v>
      </c>
      <c r="Y166" s="31">
        <f t="shared" si="31"/>
        <v>-184.49199999999999</v>
      </c>
      <c r="Z166" s="30">
        <f t="shared" si="38"/>
        <v>0</v>
      </c>
    </row>
    <row r="167" spans="5:26" x14ac:dyDescent="0.15">
      <c r="E167" s="46"/>
      <c r="F167" s="28"/>
      <c r="G167" s="29"/>
      <c r="H167" s="29"/>
      <c r="I167" s="48" t="str">
        <f t="shared" si="43"/>
        <v/>
      </c>
      <c r="J167" s="48" t="str">
        <f t="shared" si="40"/>
        <v/>
      </c>
      <c r="K167" s="49" t="str">
        <f t="shared" si="41"/>
        <v/>
      </c>
      <c r="L167" s="11"/>
      <c r="M167" s="11"/>
      <c r="N167" s="78"/>
      <c r="O167" s="39" t="str">
        <f t="shared" si="35"/>
        <v>F</v>
      </c>
      <c r="P167" s="11">
        <f t="shared" si="32"/>
        <v>-23.287315649149274</v>
      </c>
      <c r="Q167" s="11"/>
      <c r="R167" s="38">
        <f t="shared" si="36"/>
        <v>0</v>
      </c>
      <c r="S167" s="30">
        <f t="shared" si="33"/>
        <v>0</v>
      </c>
      <c r="T167" s="30">
        <f t="shared" si="34"/>
        <v>0</v>
      </c>
      <c r="U167" s="34"/>
      <c r="V167" s="34"/>
      <c r="X167" s="31">
        <f t="shared" si="30"/>
        <v>9.0359999999999996</v>
      </c>
      <c r="Y167" s="31">
        <f t="shared" si="31"/>
        <v>-184.49199999999999</v>
      </c>
      <c r="Z167" s="30">
        <f t="shared" si="38"/>
        <v>0</v>
      </c>
    </row>
    <row r="168" spans="5:26" x14ac:dyDescent="0.15">
      <c r="E168" s="46"/>
      <c r="F168" s="28"/>
      <c r="G168" s="29"/>
      <c r="H168" s="29"/>
      <c r="I168" s="48" t="str">
        <f t="shared" si="43"/>
        <v/>
      </c>
      <c r="J168" s="48" t="str">
        <f t="shared" si="40"/>
        <v/>
      </c>
      <c r="K168" s="49" t="str">
        <f t="shared" si="41"/>
        <v/>
      </c>
      <c r="L168" s="11"/>
      <c r="M168" s="11"/>
      <c r="N168" s="78"/>
      <c r="O168" s="39" t="str">
        <f t="shared" si="35"/>
        <v>F</v>
      </c>
      <c r="P168" s="11">
        <f t="shared" si="32"/>
        <v>-23.287315649149274</v>
      </c>
      <c r="Q168" s="11"/>
      <c r="R168" s="38">
        <f t="shared" si="36"/>
        <v>0</v>
      </c>
      <c r="S168" s="30">
        <f t="shared" si="33"/>
        <v>0</v>
      </c>
      <c r="T168" s="30">
        <f t="shared" si="34"/>
        <v>0</v>
      </c>
      <c r="U168" s="34"/>
      <c r="V168" s="34"/>
      <c r="X168" s="31">
        <f t="shared" si="30"/>
        <v>9.0359999999999996</v>
      </c>
      <c r="Y168" s="31">
        <f t="shared" si="31"/>
        <v>-184.49199999999999</v>
      </c>
      <c r="Z168" s="30">
        <f t="shared" si="38"/>
        <v>0</v>
      </c>
    </row>
    <row r="169" spans="5:26" x14ac:dyDescent="0.15">
      <c r="E169" s="46"/>
      <c r="F169" s="28"/>
      <c r="G169" s="29"/>
      <c r="H169" s="29"/>
      <c r="I169" s="48" t="str">
        <f t="shared" si="43"/>
        <v/>
      </c>
      <c r="J169" s="48" t="str">
        <f t="shared" si="40"/>
        <v/>
      </c>
      <c r="K169" s="49" t="str">
        <f t="shared" si="41"/>
        <v/>
      </c>
      <c r="L169" s="11"/>
      <c r="M169" s="11"/>
      <c r="N169" s="78"/>
      <c r="O169" s="39" t="str">
        <f t="shared" si="35"/>
        <v>F</v>
      </c>
      <c r="P169" s="11">
        <f t="shared" si="32"/>
        <v>-23.287315649149274</v>
      </c>
      <c r="Q169" s="11"/>
      <c r="R169" s="38">
        <f t="shared" si="36"/>
        <v>0</v>
      </c>
      <c r="S169" s="30">
        <f t="shared" si="33"/>
        <v>0</v>
      </c>
      <c r="T169" s="30">
        <f t="shared" si="34"/>
        <v>0</v>
      </c>
      <c r="U169" s="34"/>
      <c r="V169" s="34"/>
      <c r="X169" s="31">
        <f t="shared" si="30"/>
        <v>9.0359999999999996</v>
      </c>
      <c r="Y169" s="31">
        <f t="shared" si="31"/>
        <v>-184.49199999999999</v>
      </c>
      <c r="Z169" s="30">
        <f t="shared" si="38"/>
        <v>0</v>
      </c>
    </row>
    <row r="170" spans="5:26" x14ac:dyDescent="0.15">
      <c r="E170" s="46"/>
      <c r="F170" s="28"/>
      <c r="G170" s="29"/>
      <c r="H170" s="29"/>
      <c r="I170" s="48" t="str">
        <f t="shared" si="43"/>
        <v/>
      </c>
      <c r="J170" s="48" t="str">
        <f t="shared" si="40"/>
        <v/>
      </c>
      <c r="K170" s="49" t="str">
        <f t="shared" si="41"/>
        <v/>
      </c>
      <c r="L170" s="11"/>
      <c r="M170" s="11"/>
      <c r="N170" s="78"/>
      <c r="O170" s="39" t="str">
        <f t="shared" si="35"/>
        <v>F</v>
      </c>
      <c r="P170" s="11">
        <f t="shared" si="32"/>
        <v>-23.287315649149274</v>
      </c>
      <c r="Q170" s="11"/>
      <c r="R170" s="38">
        <f t="shared" si="36"/>
        <v>0</v>
      </c>
      <c r="S170" s="30">
        <f t="shared" si="33"/>
        <v>0</v>
      </c>
      <c r="T170" s="30">
        <f t="shared" si="34"/>
        <v>0</v>
      </c>
      <c r="U170" s="34"/>
      <c r="V170" s="34"/>
      <c r="X170" s="31">
        <f t="shared" si="30"/>
        <v>9.0359999999999996</v>
      </c>
      <c r="Y170" s="31">
        <f t="shared" si="31"/>
        <v>-184.49199999999999</v>
      </c>
      <c r="Z170" s="30">
        <f t="shared" si="38"/>
        <v>0</v>
      </c>
    </row>
    <row r="171" spans="5:26" x14ac:dyDescent="0.15">
      <c r="E171" s="46"/>
      <c r="F171" s="28"/>
      <c r="G171" s="29"/>
      <c r="H171" s="29"/>
      <c r="I171" s="48" t="str">
        <f t="shared" si="43"/>
        <v/>
      </c>
      <c r="J171" s="48" t="str">
        <f t="shared" si="40"/>
        <v/>
      </c>
      <c r="K171" s="49" t="str">
        <f t="shared" si="41"/>
        <v/>
      </c>
      <c r="L171" s="11"/>
      <c r="M171" s="11"/>
      <c r="N171" s="78"/>
      <c r="O171" s="39" t="str">
        <f t="shared" si="35"/>
        <v>F</v>
      </c>
      <c r="P171" s="11">
        <f t="shared" si="32"/>
        <v>-23.287315649149274</v>
      </c>
      <c r="Q171" s="11"/>
      <c r="R171" s="38">
        <f t="shared" si="36"/>
        <v>0</v>
      </c>
      <c r="S171" s="30">
        <f t="shared" si="33"/>
        <v>0</v>
      </c>
      <c r="T171" s="30">
        <f t="shared" si="34"/>
        <v>0</v>
      </c>
      <c r="U171" s="34"/>
      <c r="V171" s="34"/>
      <c r="X171" s="31">
        <f t="shared" si="30"/>
        <v>9.0359999999999996</v>
      </c>
      <c r="Y171" s="31">
        <f t="shared" si="31"/>
        <v>-184.49199999999999</v>
      </c>
      <c r="Z171" s="30">
        <f t="shared" si="38"/>
        <v>0</v>
      </c>
    </row>
    <row r="172" spans="5:26" x14ac:dyDescent="0.15">
      <c r="E172" s="46"/>
      <c r="F172" s="28"/>
      <c r="G172" s="29"/>
      <c r="H172" s="29"/>
      <c r="I172" s="48" t="str">
        <f t="shared" si="43"/>
        <v/>
      </c>
      <c r="J172" s="48" t="str">
        <f t="shared" si="40"/>
        <v/>
      </c>
      <c r="K172" s="49" t="str">
        <f t="shared" si="41"/>
        <v/>
      </c>
      <c r="L172" s="11"/>
      <c r="M172" s="11"/>
      <c r="N172" s="78"/>
      <c r="O172" s="39" t="str">
        <f t="shared" si="35"/>
        <v>F</v>
      </c>
      <c r="P172" s="11">
        <f t="shared" si="32"/>
        <v>-23.287315649149274</v>
      </c>
      <c r="Q172" s="11"/>
      <c r="R172" s="38">
        <f t="shared" si="36"/>
        <v>0</v>
      </c>
      <c r="S172" s="30">
        <f t="shared" si="33"/>
        <v>0</v>
      </c>
      <c r="T172" s="30">
        <f t="shared" si="34"/>
        <v>0</v>
      </c>
      <c r="U172" s="34"/>
      <c r="V172" s="34"/>
      <c r="X172" s="31">
        <f t="shared" si="30"/>
        <v>9.0359999999999996</v>
      </c>
      <c r="Y172" s="31">
        <f t="shared" si="31"/>
        <v>-184.49199999999999</v>
      </c>
      <c r="Z172" s="30">
        <f t="shared" si="38"/>
        <v>0</v>
      </c>
    </row>
    <row r="173" spans="5:26" x14ac:dyDescent="0.15">
      <c r="E173" s="46"/>
      <c r="F173" s="28"/>
      <c r="G173" s="29"/>
      <c r="H173" s="29"/>
      <c r="I173" s="48" t="str">
        <f t="shared" si="43"/>
        <v/>
      </c>
      <c r="J173" s="48" t="str">
        <f t="shared" si="40"/>
        <v/>
      </c>
      <c r="K173" s="49" t="str">
        <f t="shared" si="41"/>
        <v/>
      </c>
      <c r="L173" s="11"/>
      <c r="M173" s="11"/>
      <c r="N173" s="78"/>
      <c r="O173" s="39" t="str">
        <f t="shared" si="35"/>
        <v>F</v>
      </c>
      <c r="P173" s="11">
        <f t="shared" si="32"/>
        <v>-23.287315649149274</v>
      </c>
      <c r="Q173" s="11"/>
      <c r="R173" s="38">
        <f t="shared" si="36"/>
        <v>0</v>
      </c>
      <c r="S173" s="30">
        <f t="shared" si="33"/>
        <v>0</v>
      </c>
      <c r="T173" s="30">
        <f t="shared" si="34"/>
        <v>0</v>
      </c>
      <c r="U173" s="34"/>
      <c r="V173" s="34"/>
      <c r="X173" s="31">
        <f t="shared" si="30"/>
        <v>9.0359999999999996</v>
      </c>
      <c r="Y173" s="31">
        <f t="shared" si="31"/>
        <v>-184.49199999999999</v>
      </c>
      <c r="Z173" s="30">
        <f t="shared" si="38"/>
        <v>0</v>
      </c>
    </row>
    <row r="174" spans="5:26" x14ac:dyDescent="0.15">
      <c r="E174" s="46"/>
      <c r="F174" s="28"/>
      <c r="G174" s="29"/>
      <c r="H174" s="29"/>
      <c r="I174" s="48" t="str">
        <f t="shared" si="43"/>
        <v/>
      </c>
      <c r="J174" s="48" t="str">
        <f t="shared" si="40"/>
        <v/>
      </c>
      <c r="K174" s="49" t="str">
        <f t="shared" si="41"/>
        <v/>
      </c>
      <c r="L174" s="11"/>
      <c r="M174" s="11"/>
      <c r="N174" s="78"/>
      <c r="O174" s="39" t="str">
        <f t="shared" si="35"/>
        <v>F</v>
      </c>
      <c r="P174" s="11">
        <f t="shared" si="32"/>
        <v>-23.287315649149274</v>
      </c>
      <c r="Q174" s="11"/>
      <c r="R174" s="38">
        <f t="shared" si="36"/>
        <v>0</v>
      </c>
      <c r="S174" s="30">
        <f t="shared" si="33"/>
        <v>0</v>
      </c>
      <c r="T174" s="30">
        <f t="shared" si="34"/>
        <v>0</v>
      </c>
      <c r="U174" s="34"/>
      <c r="V174" s="34"/>
      <c r="X174" s="31">
        <f t="shared" si="30"/>
        <v>9.0359999999999996</v>
      </c>
      <c r="Y174" s="31">
        <f t="shared" si="31"/>
        <v>-184.49199999999999</v>
      </c>
      <c r="Z174" s="30">
        <f t="shared" si="38"/>
        <v>0</v>
      </c>
    </row>
    <row r="175" spans="5:26" x14ac:dyDescent="0.15">
      <c r="E175" s="46"/>
      <c r="F175" s="28"/>
      <c r="G175" s="29"/>
      <c r="H175" s="29"/>
      <c r="I175" s="48" t="str">
        <f t="shared" si="43"/>
        <v/>
      </c>
      <c r="J175" s="48" t="str">
        <f t="shared" si="40"/>
        <v/>
      </c>
      <c r="K175" s="49" t="str">
        <f t="shared" si="41"/>
        <v/>
      </c>
      <c r="L175" s="11"/>
      <c r="M175" s="11"/>
      <c r="N175" s="78"/>
      <c r="O175" s="39" t="str">
        <f t="shared" si="35"/>
        <v>F</v>
      </c>
      <c r="P175" s="11">
        <f t="shared" si="32"/>
        <v>-23.287315649149274</v>
      </c>
      <c r="Q175" s="11"/>
      <c r="R175" s="38">
        <f t="shared" si="36"/>
        <v>0</v>
      </c>
      <c r="S175" s="30">
        <f t="shared" si="33"/>
        <v>0</v>
      </c>
      <c r="T175" s="30">
        <f t="shared" si="34"/>
        <v>0</v>
      </c>
      <c r="U175" s="34"/>
      <c r="V175" s="34"/>
      <c r="X175" s="31">
        <f t="shared" si="30"/>
        <v>9.0359999999999996</v>
      </c>
      <c r="Y175" s="31">
        <f t="shared" si="31"/>
        <v>-184.49199999999999</v>
      </c>
      <c r="Z175" s="30">
        <f t="shared" si="38"/>
        <v>0</v>
      </c>
    </row>
    <row r="176" spans="5:26" x14ac:dyDescent="0.15">
      <c r="E176" s="46"/>
      <c r="F176" s="28"/>
      <c r="G176" s="29"/>
      <c r="H176" s="29"/>
      <c r="I176" s="48" t="str">
        <f t="shared" si="43"/>
        <v/>
      </c>
      <c r="J176" s="48" t="str">
        <f t="shared" si="40"/>
        <v/>
      </c>
      <c r="K176" s="49" t="str">
        <f t="shared" si="41"/>
        <v/>
      </c>
      <c r="L176" s="11"/>
      <c r="M176" s="11"/>
      <c r="N176" s="78"/>
      <c r="O176" s="39" t="str">
        <f t="shared" si="35"/>
        <v>F</v>
      </c>
      <c r="P176" s="11">
        <f t="shared" si="32"/>
        <v>-23.287315649149274</v>
      </c>
      <c r="Q176" s="11"/>
      <c r="R176" s="38">
        <f t="shared" si="36"/>
        <v>0</v>
      </c>
      <c r="S176" s="30">
        <f t="shared" si="33"/>
        <v>0</v>
      </c>
      <c r="T176" s="30">
        <f t="shared" si="34"/>
        <v>0</v>
      </c>
      <c r="U176" s="34"/>
      <c r="V176" s="34"/>
      <c r="X176" s="31">
        <f t="shared" si="30"/>
        <v>9.0359999999999996</v>
      </c>
      <c r="Y176" s="31">
        <f t="shared" si="31"/>
        <v>-184.49199999999999</v>
      </c>
      <c r="Z176" s="30">
        <f t="shared" si="38"/>
        <v>0</v>
      </c>
    </row>
    <row r="177" spans="5:26" x14ac:dyDescent="0.15">
      <c r="E177" s="46"/>
      <c r="F177" s="28"/>
      <c r="G177" s="29"/>
      <c r="H177" s="29"/>
      <c r="I177" s="48" t="str">
        <f t="shared" si="43"/>
        <v/>
      </c>
      <c r="J177" s="48" t="str">
        <f t="shared" si="40"/>
        <v/>
      </c>
      <c r="K177" s="49" t="str">
        <f t="shared" si="41"/>
        <v/>
      </c>
      <c r="L177" s="11"/>
      <c r="M177" s="11"/>
      <c r="N177" s="78"/>
      <c r="O177" s="39" t="str">
        <f t="shared" si="35"/>
        <v>F</v>
      </c>
      <c r="P177" s="11">
        <f t="shared" si="32"/>
        <v>-23.287315649149274</v>
      </c>
      <c r="Q177" s="11"/>
      <c r="R177" s="38">
        <f t="shared" si="36"/>
        <v>0</v>
      </c>
      <c r="S177" s="30">
        <f t="shared" si="33"/>
        <v>0</v>
      </c>
      <c r="T177" s="30">
        <f t="shared" si="34"/>
        <v>0</v>
      </c>
      <c r="U177" s="34"/>
      <c r="V177" s="34"/>
      <c r="X177" s="31">
        <f t="shared" si="30"/>
        <v>9.0359999999999996</v>
      </c>
      <c r="Y177" s="31">
        <f t="shared" si="31"/>
        <v>-184.49199999999999</v>
      </c>
      <c r="Z177" s="30">
        <f t="shared" si="38"/>
        <v>0</v>
      </c>
    </row>
    <row r="178" spans="5:26" x14ac:dyDescent="0.15">
      <c r="E178" s="46"/>
      <c r="F178" s="28"/>
      <c r="G178" s="29"/>
      <c r="H178" s="29"/>
      <c r="I178" s="48" t="str">
        <f t="shared" si="43"/>
        <v/>
      </c>
      <c r="J178" s="48" t="str">
        <f t="shared" si="40"/>
        <v/>
      </c>
      <c r="K178" s="49" t="str">
        <f t="shared" si="41"/>
        <v/>
      </c>
      <c r="L178" s="11"/>
      <c r="M178" s="11"/>
      <c r="N178" s="78"/>
      <c r="O178" s="39" t="str">
        <f t="shared" si="35"/>
        <v>F</v>
      </c>
      <c r="P178" s="11">
        <f t="shared" si="32"/>
        <v>-23.287315649149274</v>
      </c>
      <c r="Q178" s="11"/>
      <c r="R178" s="38">
        <f t="shared" si="36"/>
        <v>0</v>
      </c>
      <c r="S178" s="30">
        <f t="shared" si="33"/>
        <v>0</v>
      </c>
      <c r="T178" s="30">
        <f t="shared" si="34"/>
        <v>0</v>
      </c>
      <c r="U178" s="34"/>
      <c r="V178" s="34"/>
      <c r="X178" s="31">
        <f t="shared" si="30"/>
        <v>9.0359999999999996</v>
      </c>
      <c r="Y178" s="31">
        <f t="shared" si="31"/>
        <v>-184.49199999999999</v>
      </c>
      <c r="Z178" s="30">
        <f t="shared" si="38"/>
        <v>0</v>
      </c>
    </row>
    <row r="179" spans="5:26" x14ac:dyDescent="0.15">
      <c r="E179" s="46"/>
      <c r="F179" s="28"/>
      <c r="G179" s="29"/>
      <c r="H179" s="29"/>
      <c r="I179" s="48" t="str">
        <f t="shared" si="43"/>
        <v/>
      </c>
      <c r="J179" s="48" t="str">
        <f t="shared" si="40"/>
        <v/>
      </c>
      <c r="K179" s="49" t="str">
        <f t="shared" si="41"/>
        <v/>
      </c>
      <c r="L179" s="11"/>
      <c r="M179" s="11"/>
      <c r="N179" s="78"/>
      <c r="O179" s="39" t="str">
        <f t="shared" si="35"/>
        <v>F</v>
      </c>
      <c r="P179" s="11">
        <f t="shared" si="32"/>
        <v>-23.287315649149274</v>
      </c>
      <c r="Q179" s="11"/>
      <c r="R179" s="38">
        <f t="shared" si="36"/>
        <v>0</v>
      </c>
      <c r="S179" s="30">
        <f t="shared" si="33"/>
        <v>0</v>
      </c>
      <c r="T179" s="30">
        <f t="shared" si="34"/>
        <v>0</v>
      </c>
      <c r="U179" s="34"/>
      <c r="V179" s="34"/>
      <c r="X179" s="31">
        <f t="shared" si="30"/>
        <v>9.0359999999999996</v>
      </c>
      <c r="Y179" s="31">
        <f t="shared" si="31"/>
        <v>-184.49199999999999</v>
      </c>
      <c r="Z179" s="30">
        <f t="shared" si="38"/>
        <v>0</v>
      </c>
    </row>
    <row r="180" spans="5:26" x14ac:dyDescent="0.15">
      <c r="E180" s="46"/>
      <c r="F180" s="28"/>
      <c r="G180" s="29"/>
      <c r="H180" s="29"/>
      <c r="I180" s="48" t="str">
        <f t="shared" si="43"/>
        <v/>
      </c>
      <c r="J180" s="48" t="str">
        <f t="shared" si="40"/>
        <v/>
      </c>
      <c r="K180" s="49" t="str">
        <f t="shared" si="41"/>
        <v/>
      </c>
      <c r="L180" s="11"/>
      <c r="M180" s="11"/>
      <c r="N180" s="78"/>
      <c r="O180" s="39" t="str">
        <f t="shared" si="35"/>
        <v>F</v>
      </c>
      <c r="P180" s="11">
        <f t="shared" si="32"/>
        <v>-23.287315649149274</v>
      </c>
      <c r="Q180" s="11"/>
      <c r="R180" s="38">
        <f t="shared" si="36"/>
        <v>0</v>
      </c>
      <c r="S180" s="30">
        <f t="shared" si="33"/>
        <v>0</v>
      </c>
      <c r="T180" s="30">
        <f t="shared" si="34"/>
        <v>0</v>
      </c>
      <c r="U180" s="34"/>
      <c r="V180" s="34"/>
      <c r="X180" s="31">
        <f t="shared" si="30"/>
        <v>9.0359999999999996</v>
      </c>
      <c r="Y180" s="31">
        <f t="shared" si="31"/>
        <v>-184.49199999999999</v>
      </c>
      <c r="Z180" s="30">
        <f t="shared" si="38"/>
        <v>0</v>
      </c>
    </row>
    <row r="181" spans="5:26" x14ac:dyDescent="0.15">
      <c r="E181" s="46"/>
      <c r="F181" s="28"/>
      <c r="G181" s="29"/>
      <c r="H181" s="29"/>
      <c r="I181" s="48" t="str">
        <f t="shared" si="43"/>
        <v/>
      </c>
      <c r="J181" s="48" t="str">
        <f t="shared" si="40"/>
        <v/>
      </c>
      <c r="K181" s="49" t="str">
        <f t="shared" si="41"/>
        <v/>
      </c>
      <c r="L181" s="11"/>
      <c r="M181" s="11"/>
      <c r="N181" s="78"/>
      <c r="O181" s="39" t="str">
        <f t="shared" si="35"/>
        <v>F</v>
      </c>
      <c r="P181" s="11">
        <f t="shared" si="32"/>
        <v>-23.287315649149274</v>
      </c>
      <c r="Q181" s="11"/>
      <c r="R181" s="38">
        <f t="shared" si="36"/>
        <v>0</v>
      </c>
      <c r="S181" s="30">
        <f t="shared" si="33"/>
        <v>0</v>
      </c>
      <c r="T181" s="30">
        <f t="shared" si="34"/>
        <v>0</v>
      </c>
      <c r="U181" s="34"/>
      <c r="V181" s="34"/>
      <c r="X181" s="31">
        <f t="shared" si="30"/>
        <v>9.0359999999999996</v>
      </c>
      <c r="Y181" s="31">
        <f t="shared" si="31"/>
        <v>-184.49199999999999</v>
      </c>
      <c r="Z181" s="30">
        <f t="shared" si="38"/>
        <v>0</v>
      </c>
    </row>
    <row r="182" spans="5:26" x14ac:dyDescent="0.15">
      <c r="E182" s="46"/>
      <c r="F182" s="28"/>
      <c r="G182" s="29"/>
      <c r="H182" s="29"/>
      <c r="I182" s="48" t="str">
        <f t="shared" si="43"/>
        <v/>
      </c>
      <c r="J182" s="48" t="str">
        <f t="shared" si="40"/>
        <v/>
      </c>
      <c r="K182" s="49" t="str">
        <f t="shared" si="41"/>
        <v/>
      </c>
      <c r="L182" s="11"/>
      <c r="M182" s="11"/>
      <c r="N182" s="78"/>
      <c r="O182" s="39" t="str">
        <f t="shared" si="35"/>
        <v>F</v>
      </c>
      <c r="P182" s="11">
        <f t="shared" si="32"/>
        <v>-23.287315649149274</v>
      </c>
      <c r="Q182" s="11"/>
      <c r="R182" s="38">
        <f t="shared" si="36"/>
        <v>0</v>
      </c>
      <c r="S182" s="30">
        <f t="shared" si="33"/>
        <v>0</v>
      </c>
      <c r="T182" s="30">
        <f t="shared" si="34"/>
        <v>0</v>
      </c>
      <c r="U182" s="34"/>
      <c r="V182" s="34"/>
      <c r="X182" s="31">
        <f t="shared" si="30"/>
        <v>9.0359999999999996</v>
      </c>
      <c r="Y182" s="31">
        <f t="shared" si="31"/>
        <v>-184.49199999999999</v>
      </c>
      <c r="Z182" s="30">
        <f t="shared" si="38"/>
        <v>0</v>
      </c>
    </row>
    <row r="183" spans="5:26" x14ac:dyDescent="0.15">
      <c r="E183" s="46"/>
      <c r="F183" s="28"/>
      <c r="G183" s="29"/>
      <c r="H183" s="29"/>
      <c r="I183" s="48" t="str">
        <f t="shared" si="43"/>
        <v/>
      </c>
      <c r="J183" s="48" t="str">
        <f t="shared" si="40"/>
        <v/>
      </c>
      <c r="K183" s="49" t="str">
        <f t="shared" si="41"/>
        <v/>
      </c>
      <c r="L183" s="11"/>
      <c r="M183" s="11"/>
      <c r="N183" s="78"/>
      <c r="O183" s="39" t="str">
        <f t="shared" si="35"/>
        <v>F</v>
      </c>
      <c r="P183" s="11">
        <f t="shared" si="32"/>
        <v>-23.287315649149274</v>
      </c>
      <c r="Q183" s="11"/>
      <c r="R183" s="38">
        <f t="shared" si="36"/>
        <v>0</v>
      </c>
      <c r="S183" s="30">
        <f t="shared" si="33"/>
        <v>0</v>
      </c>
      <c r="T183" s="30">
        <f t="shared" si="34"/>
        <v>0</v>
      </c>
      <c r="U183" s="34"/>
      <c r="V183" s="34"/>
      <c r="X183" s="31">
        <f t="shared" si="30"/>
        <v>9.0359999999999996</v>
      </c>
      <c r="Y183" s="31">
        <f t="shared" si="31"/>
        <v>-184.49199999999999</v>
      </c>
      <c r="Z183" s="30">
        <f t="shared" si="38"/>
        <v>0</v>
      </c>
    </row>
    <row r="184" spans="5:26" x14ac:dyDescent="0.15">
      <c r="E184" s="46"/>
      <c r="F184" s="28"/>
      <c r="G184" s="29"/>
      <c r="H184" s="29"/>
      <c r="I184" s="48" t="str">
        <f t="shared" si="43"/>
        <v/>
      </c>
      <c r="J184" s="48" t="str">
        <f t="shared" si="40"/>
        <v/>
      </c>
      <c r="K184" s="49" t="str">
        <f t="shared" si="41"/>
        <v/>
      </c>
      <c r="L184" s="11"/>
      <c r="M184" s="11"/>
      <c r="N184" s="78"/>
      <c r="O184" s="39" t="str">
        <f t="shared" si="35"/>
        <v>F</v>
      </c>
      <c r="P184" s="11">
        <f t="shared" si="32"/>
        <v>-23.287315649149274</v>
      </c>
      <c r="Q184" s="11"/>
      <c r="R184" s="38">
        <f t="shared" si="36"/>
        <v>0</v>
      </c>
      <c r="S184" s="30">
        <f t="shared" si="33"/>
        <v>0</v>
      </c>
      <c r="T184" s="30">
        <f t="shared" si="34"/>
        <v>0</v>
      </c>
      <c r="U184" s="34"/>
      <c r="V184" s="34"/>
      <c r="X184" s="31">
        <f t="shared" si="30"/>
        <v>9.0359999999999996</v>
      </c>
      <c r="Y184" s="31">
        <f t="shared" si="31"/>
        <v>-184.49199999999999</v>
      </c>
      <c r="Z184" s="30">
        <f t="shared" si="38"/>
        <v>0</v>
      </c>
    </row>
    <row r="185" spans="5:26" x14ac:dyDescent="0.15">
      <c r="E185" s="46"/>
      <c r="F185" s="28"/>
      <c r="G185" s="29"/>
      <c r="H185" s="29"/>
      <c r="I185" s="48" t="str">
        <f t="shared" si="43"/>
        <v/>
      </c>
      <c r="J185" s="48" t="str">
        <f t="shared" si="40"/>
        <v/>
      </c>
      <c r="K185" s="49" t="str">
        <f t="shared" si="41"/>
        <v/>
      </c>
      <c r="L185" s="11"/>
      <c r="M185" s="11"/>
      <c r="N185" s="78"/>
      <c r="O185" s="39" t="str">
        <f t="shared" si="35"/>
        <v>F</v>
      </c>
      <c r="P185" s="11">
        <f t="shared" si="32"/>
        <v>-23.287315649149274</v>
      </c>
      <c r="Q185" s="11"/>
      <c r="R185" s="38">
        <f t="shared" si="36"/>
        <v>0</v>
      </c>
      <c r="S185" s="30">
        <f t="shared" si="33"/>
        <v>0</v>
      </c>
      <c r="T185" s="30">
        <f t="shared" si="34"/>
        <v>0</v>
      </c>
      <c r="U185" s="34"/>
      <c r="V185" s="34"/>
      <c r="X185" s="31">
        <f t="shared" si="30"/>
        <v>9.0359999999999996</v>
      </c>
      <c r="Y185" s="31">
        <f t="shared" si="31"/>
        <v>-184.49199999999999</v>
      </c>
      <c r="Z185" s="30">
        <f t="shared" si="38"/>
        <v>0</v>
      </c>
    </row>
    <row r="186" spans="5:26" x14ac:dyDescent="0.15">
      <c r="E186" s="46"/>
      <c r="F186" s="28"/>
      <c r="G186" s="29"/>
      <c r="H186" s="29"/>
      <c r="I186" s="48" t="str">
        <f t="shared" si="43"/>
        <v/>
      </c>
      <c r="J186" s="48" t="str">
        <f t="shared" si="40"/>
        <v/>
      </c>
      <c r="K186" s="49" t="str">
        <f t="shared" si="41"/>
        <v/>
      </c>
      <c r="L186" s="11"/>
      <c r="M186" s="11"/>
      <c r="N186" s="78"/>
      <c r="O186" s="39" t="str">
        <f t="shared" si="35"/>
        <v>F</v>
      </c>
      <c r="P186" s="11">
        <f t="shared" si="32"/>
        <v>-23.287315649149274</v>
      </c>
      <c r="Q186" s="11"/>
      <c r="R186" s="38">
        <f t="shared" si="36"/>
        <v>0</v>
      </c>
      <c r="S186" s="30">
        <f t="shared" si="33"/>
        <v>0</v>
      </c>
      <c r="T186" s="30">
        <f t="shared" si="34"/>
        <v>0</v>
      </c>
      <c r="U186" s="34"/>
      <c r="V186" s="34"/>
      <c r="X186" s="31">
        <f t="shared" si="30"/>
        <v>9.0359999999999996</v>
      </c>
      <c r="Y186" s="31">
        <f t="shared" si="31"/>
        <v>-184.49199999999999</v>
      </c>
      <c r="Z186" s="30">
        <f t="shared" si="38"/>
        <v>0</v>
      </c>
    </row>
    <row r="187" spans="5:26" x14ac:dyDescent="0.15">
      <c r="E187" s="46"/>
      <c r="F187" s="28"/>
      <c r="G187" s="29"/>
      <c r="H187" s="29"/>
      <c r="I187" s="48" t="str">
        <f t="shared" si="43"/>
        <v/>
      </c>
      <c r="J187" s="48" t="str">
        <f t="shared" si="40"/>
        <v/>
      </c>
      <c r="K187" s="49" t="str">
        <f t="shared" si="41"/>
        <v/>
      </c>
      <c r="L187" s="11"/>
      <c r="M187" s="11"/>
      <c r="N187" s="78"/>
      <c r="O187" s="39" t="str">
        <f t="shared" si="35"/>
        <v>F</v>
      </c>
      <c r="P187" s="11">
        <f t="shared" si="32"/>
        <v>-23.287315649149274</v>
      </c>
      <c r="Q187" s="11"/>
      <c r="R187" s="38">
        <f t="shared" si="36"/>
        <v>0</v>
      </c>
      <c r="S187" s="30">
        <f t="shared" si="33"/>
        <v>0</v>
      </c>
      <c r="T187" s="30">
        <f t="shared" si="34"/>
        <v>0</v>
      </c>
      <c r="U187" s="34"/>
      <c r="V187" s="34"/>
      <c r="X187" s="31">
        <f t="shared" si="30"/>
        <v>9.0359999999999996</v>
      </c>
      <c r="Y187" s="31">
        <f t="shared" si="31"/>
        <v>-184.49199999999999</v>
      </c>
      <c r="Z187" s="30">
        <f t="shared" si="38"/>
        <v>0</v>
      </c>
    </row>
    <row r="188" spans="5:26" x14ac:dyDescent="0.15">
      <c r="E188" s="46"/>
      <c r="F188" s="28"/>
      <c r="G188" s="29"/>
      <c r="H188" s="29"/>
      <c r="I188" s="48" t="str">
        <f t="shared" si="43"/>
        <v/>
      </c>
      <c r="J188" s="48" t="str">
        <f t="shared" si="40"/>
        <v/>
      </c>
      <c r="K188" s="49" t="str">
        <f t="shared" si="41"/>
        <v/>
      </c>
      <c r="L188" s="11"/>
      <c r="M188" s="11"/>
      <c r="N188" s="78"/>
      <c r="O188" s="39" t="str">
        <f t="shared" si="35"/>
        <v>F</v>
      </c>
      <c r="P188" s="11">
        <f t="shared" si="32"/>
        <v>-23.287315649149274</v>
      </c>
      <c r="Q188" s="11"/>
      <c r="R188" s="38">
        <f t="shared" si="36"/>
        <v>0</v>
      </c>
      <c r="S188" s="30">
        <f t="shared" si="33"/>
        <v>0</v>
      </c>
      <c r="T188" s="30">
        <f t="shared" si="34"/>
        <v>0</v>
      </c>
      <c r="U188" s="34"/>
      <c r="V188" s="34"/>
      <c r="X188" s="31">
        <f t="shared" si="30"/>
        <v>9.0359999999999996</v>
      </c>
      <c r="Y188" s="31">
        <f t="shared" si="31"/>
        <v>-184.49199999999999</v>
      </c>
      <c r="Z188" s="30">
        <f t="shared" si="38"/>
        <v>0</v>
      </c>
    </row>
    <row r="189" spans="5:26" x14ac:dyDescent="0.15">
      <c r="E189" s="46"/>
      <c r="F189" s="28"/>
      <c r="G189" s="29"/>
      <c r="H189" s="29"/>
      <c r="I189" s="48" t="str">
        <f t="shared" si="43"/>
        <v/>
      </c>
      <c r="J189" s="48" t="str">
        <f t="shared" si="40"/>
        <v/>
      </c>
      <c r="K189" s="49" t="str">
        <f t="shared" si="41"/>
        <v/>
      </c>
      <c r="L189" s="11"/>
      <c r="M189" s="11"/>
      <c r="N189" s="78"/>
      <c r="O189" s="39" t="str">
        <f t="shared" si="35"/>
        <v>F</v>
      </c>
      <c r="P189" s="11">
        <f t="shared" si="32"/>
        <v>-23.287315649149274</v>
      </c>
      <c r="Q189" s="11"/>
      <c r="R189" s="38">
        <f t="shared" si="36"/>
        <v>0</v>
      </c>
      <c r="S189" s="30">
        <f t="shared" si="33"/>
        <v>0</v>
      </c>
      <c r="T189" s="30">
        <f t="shared" si="34"/>
        <v>0</v>
      </c>
      <c r="U189" s="34"/>
      <c r="V189" s="34"/>
      <c r="X189" s="31">
        <f t="shared" si="30"/>
        <v>9.0359999999999996</v>
      </c>
      <c r="Y189" s="31">
        <f t="shared" si="31"/>
        <v>-184.49199999999999</v>
      </c>
      <c r="Z189" s="30">
        <f t="shared" si="38"/>
        <v>0</v>
      </c>
    </row>
    <row r="190" spans="5:26" x14ac:dyDescent="0.15">
      <c r="E190" s="46"/>
      <c r="F190" s="28"/>
      <c r="G190" s="29"/>
      <c r="H190" s="29"/>
      <c r="I190" s="48" t="str">
        <f t="shared" si="43"/>
        <v/>
      </c>
      <c r="J190" s="48" t="str">
        <f t="shared" si="40"/>
        <v/>
      </c>
      <c r="K190" s="49" t="str">
        <f t="shared" si="41"/>
        <v/>
      </c>
      <c r="L190" s="11"/>
      <c r="M190" s="11"/>
      <c r="N190" s="78"/>
      <c r="O190" s="39" t="str">
        <f t="shared" si="35"/>
        <v>F</v>
      </c>
      <c r="P190" s="11">
        <f t="shared" si="32"/>
        <v>-23.287315649149274</v>
      </c>
      <c r="Q190" s="11"/>
      <c r="R190" s="38">
        <f t="shared" si="36"/>
        <v>0</v>
      </c>
      <c r="S190" s="30">
        <f t="shared" si="33"/>
        <v>0</v>
      </c>
      <c r="T190" s="30">
        <f t="shared" si="34"/>
        <v>0</v>
      </c>
      <c r="U190" s="34"/>
      <c r="V190" s="34"/>
      <c r="X190" s="31">
        <f t="shared" si="30"/>
        <v>9.0359999999999996</v>
      </c>
      <c r="Y190" s="31">
        <f t="shared" si="31"/>
        <v>-184.49199999999999</v>
      </c>
      <c r="Z190" s="30">
        <f t="shared" si="38"/>
        <v>0</v>
      </c>
    </row>
    <row r="191" spans="5:26" x14ac:dyDescent="0.15">
      <c r="E191" s="46"/>
      <c r="F191" s="28"/>
      <c r="G191" s="29"/>
      <c r="H191" s="29"/>
      <c r="I191" s="48" t="str">
        <f t="shared" si="43"/>
        <v/>
      </c>
      <c r="J191" s="48" t="str">
        <f t="shared" si="40"/>
        <v/>
      </c>
      <c r="K191" s="49" t="str">
        <f t="shared" si="41"/>
        <v/>
      </c>
      <c r="L191" s="11"/>
      <c r="M191" s="11"/>
      <c r="N191" s="78"/>
      <c r="O191" s="39" t="str">
        <f t="shared" si="35"/>
        <v>F</v>
      </c>
      <c r="P191" s="11">
        <f t="shared" si="32"/>
        <v>-23.287315649149274</v>
      </c>
      <c r="Q191" s="11"/>
      <c r="R191" s="38">
        <f t="shared" si="36"/>
        <v>0</v>
      </c>
      <c r="S191" s="30">
        <f t="shared" si="33"/>
        <v>0</v>
      </c>
      <c r="T191" s="30">
        <f t="shared" si="34"/>
        <v>0</v>
      </c>
      <c r="U191" s="34"/>
      <c r="V191" s="34"/>
      <c r="X191" s="31">
        <f t="shared" si="30"/>
        <v>9.0359999999999996</v>
      </c>
      <c r="Y191" s="31">
        <f t="shared" si="31"/>
        <v>-184.49199999999999</v>
      </c>
      <c r="Z191" s="30">
        <f t="shared" si="38"/>
        <v>0</v>
      </c>
    </row>
    <row r="192" spans="5:26" x14ac:dyDescent="0.15">
      <c r="E192" s="46"/>
      <c r="F192" s="28"/>
      <c r="G192" s="29"/>
      <c r="H192" s="29"/>
      <c r="I192" s="48" t="str">
        <f t="shared" si="43"/>
        <v/>
      </c>
      <c r="J192" s="48" t="str">
        <f t="shared" si="40"/>
        <v/>
      </c>
      <c r="K192" s="49" t="str">
        <f t="shared" si="41"/>
        <v/>
      </c>
      <c r="L192" s="11"/>
      <c r="M192" s="11"/>
      <c r="N192" s="78"/>
      <c r="O192" s="39" t="str">
        <f t="shared" si="35"/>
        <v>F</v>
      </c>
      <c r="P192" s="11">
        <f t="shared" si="32"/>
        <v>-23.287315649149274</v>
      </c>
      <c r="Q192" s="11"/>
      <c r="R192" s="38">
        <f t="shared" si="36"/>
        <v>0</v>
      </c>
      <c r="S192" s="30">
        <f t="shared" si="33"/>
        <v>0</v>
      </c>
      <c r="T192" s="30">
        <f t="shared" si="34"/>
        <v>0</v>
      </c>
      <c r="U192" s="34"/>
      <c r="V192" s="34"/>
      <c r="X192" s="31">
        <f t="shared" si="30"/>
        <v>9.0359999999999996</v>
      </c>
      <c r="Y192" s="31">
        <f t="shared" si="31"/>
        <v>-184.49199999999999</v>
      </c>
      <c r="Z192" s="30">
        <f t="shared" si="38"/>
        <v>0</v>
      </c>
    </row>
    <row r="193" spans="5:26" x14ac:dyDescent="0.15">
      <c r="E193" s="46"/>
      <c r="F193" s="28"/>
      <c r="G193" s="29"/>
      <c r="H193" s="29"/>
      <c r="I193" s="48" t="str">
        <f t="shared" ref="I193:I224" si="44">IF(COUNTA($F$127,$H$127,F193:H193)=5,P193,"")</f>
        <v/>
      </c>
      <c r="J193" s="48" t="str">
        <f t="shared" si="40"/>
        <v/>
      </c>
      <c r="K193" s="49" t="str">
        <f t="shared" si="41"/>
        <v/>
      </c>
      <c r="L193" s="11"/>
      <c r="M193" s="11"/>
      <c r="N193" s="78"/>
      <c r="O193" s="39" t="str">
        <f t="shared" si="35"/>
        <v>F</v>
      </c>
      <c r="P193" s="11">
        <f t="shared" si="32"/>
        <v>-23.287315649149274</v>
      </c>
      <c r="Q193" s="11"/>
      <c r="R193" s="38">
        <f t="shared" si="36"/>
        <v>0</v>
      </c>
      <c r="S193" s="30">
        <f t="shared" si="33"/>
        <v>0</v>
      </c>
      <c r="T193" s="30">
        <f t="shared" si="34"/>
        <v>0</v>
      </c>
      <c r="U193" s="34"/>
      <c r="V193" s="34"/>
      <c r="X193" s="31">
        <f t="shared" ref="X193:X248" si="45">IF(O193="M",2.06*10^-3*G193^2-0.1166*G193+6.5273,2.49*10^-3*G193^2-0.1858*G193+9.036)</f>
        <v>9.0359999999999996</v>
      </c>
      <c r="Y193" s="31">
        <f t="shared" ref="Y193:Y248" si="46">((G193/100)^3*INDEX(itoOI,IF(O193="M",0,3)+IF(G193&lt;140,1,IF(G193&lt;=149,2,3)),1)+(G193/100)^2*INDEX(itoOI,IF(O193="M",0,3)+IF(G193&lt;140,1,IF(G193&lt;=149,2,3)),2)+(G193/100)*INDEX(itoOI,IF(O193="M",0,3)+IF(G193&lt;140,1,IF(G193&lt;=149,2,3)),3)+INDEX(itoOI,IF(O193="M",0,3)+IF(G193&lt;140,1,IF(G193&lt;=149,2,3)),4))</f>
        <v>-184.49199999999999</v>
      </c>
      <c r="Z193" s="30">
        <f t="shared" si="38"/>
        <v>0</v>
      </c>
    </row>
    <row r="194" spans="5:26" x14ac:dyDescent="0.15">
      <c r="E194" s="46"/>
      <c r="F194" s="28"/>
      <c r="G194" s="29"/>
      <c r="H194" s="29"/>
      <c r="I194" s="48" t="str">
        <f t="shared" si="44"/>
        <v/>
      </c>
      <c r="J194" s="48" t="str">
        <f t="shared" si="40"/>
        <v/>
      </c>
      <c r="K194" s="49" t="str">
        <f t="shared" si="41"/>
        <v/>
      </c>
      <c r="L194" s="11"/>
      <c r="M194" s="11"/>
      <c r="N194" s="78"/>
      <c r="O194" s="39" t="str">
        <f t="shared" si="35"/>
        <v>F</v>
      </c>
      <c r="P194" s="11">
        <f t="shared" ref="P194:P248" si="47">IF(T194&gt;17.583,"*",(G194-(INDEX(IF(O194="F",Hfemalemean,Hmalemean),S194+1,R194+1)))/(INDEX(IF(O194="F",Hfemalesd,Hmalesd),S194+1,R194+1)))</f>
        <v>-23.287315649149274</v>
      </c>
      <c r="Q194" s="11"/>
      <c r="R194" s="38">
        <f t="shared" ref="R194:R248" si="48">DATEDIF($F$127,F194,"Y")</f>
        <v>0</v>
      </c>
      <c r="S194" s="30">
        <f t="shared" ref="S194:S248" si="49">DATEDIF($F$127,F194,"YM")</f>
        <v>0</v>
      </c>
      <c r="T194" s="30">
        <f t="shared" ref="T194:T248" si="50">DATEDIF($F$127,F194,"Y")+DATEDIF($F$127,F194,"YD")/(365+IF(MOD(YEAR(DATE(YEAR(F194)-1,MONTH($F$127),DAY($F$127))),4)=0,IF(DATE(YEAR(DATE(YEAR(F194)-1,MONTH($F$127),DAY($F$127))),2,29)&gt;=DATE(YEAR(F194)-1,MONTH($F$127),DAY($F$127)),1,0),0)+IF(MOD(YEAR(F194),4)=0,IF(DATE(YEAR(F194),2,29)&lt;=F194,1,0),0))</f>
        <v>0</v>
      </c>
      <c r="U194" s="34"/>
      <c r="V194" s="34"/>
      <c r="X194" s="31">
        <f t="shared" si="45"/>
        <v>9.0359999999999996</v>
      </c>
      <c r="Y194" s="31">
        <f t="shared" si="46"/>
        <v>-184.49199999999999</v>
      </c>
      <c r="Z194" s="30">
        <f t="shared" ref="Z194:Z248" si="51">22*G194^2/10000</f>
        <v>0</v>
      </c>
    </row>
    <row r="195" spans="5:26" x14ac:dyDescent="0.15">
      <c r="E195" s="46"/>
      <c r="F195" s="28"/>
      <c r="G195" s="29"/>
      <c r="H195" s="29"/>
      <c r="I195" s="48" t="str">
        <f t="shared" si="44"/>
        <v/>
      </c>
      <c r="J195" s="48" t="str">
        <f t="shared" si="40"/>
        <v/>
      </c>
      <c r="K195" s="49" t="str">
        <f t="shared" si="41"/>
        <v/>
      </c>
      <c r="L195" s="11"/>
      <c r="M195" s="11"/>
      <c r="N195" s="78"/>
      <c r="O195" s="39" t="str">
        <f t="shared" ref="O195:O248" si="52">+O194</f>
        <v>F</v>
      </c>
      <c r="P195" s="11">
        <f t="shared" si="47"/>
        <v>-23.287315649149274</v>
      </c>
      <c r="Q195" s="11"/>
      <c r="R195" s="38">
        <f t="shared" si="48"/>
        <v>0</v>
      </c>
      <c r="S195" s="30">
        <f t="shared" si="49"/>
        <v>0</v>
      </c>
      <c r="T195" s="30">
        <f t="shared" si="50"/>
        <v>0</v>
      </c>
      <c r="U195" s="34"/>
      <c r="V195" s="34"/>
      <c r="X195" s="31">
        <f t="shared" si="45"/>
        <v>9.0359999999999996</v>
      </c>
      <c r="Y195" s="31">
        <f t="shared" si="46"/>
        <v>-184.49199999999999</v>
      </c>
      <c r="Z195" s="30">
        <f t="shared" si="51"/>
        <v>0</v>
      </c>
    </row>
    <row r="196" spans="5:26" x14ac:dyDescent="0.15">
      <c r="E196" s="46"/>
      <c r="F196" s="28"/>
      <c r="G196" s="29"/>
      <c r="H196" s="29"/>
      <c r="I196" s="48" t="str">
        <f t="shared" si="44"/>
        <v/>
      </c>
      <c r="J196" s="48" t="str">
        <f t="shared" si="40"/>
        <v/>
      </c>
      <c r="K196" s="49" t="str">
        <f t="shared" si="41"/>
        <v/>
      </c>
      <c r="L196" s="11"/>
      <c r="M196" s="11"/>
      <c r="N196" s="78"/>
      <c r="O196" s="39" t="str">
        <f t="shared" si="52"/>
        <v>F</v>
      </c>
      <c r="P196" s="11">
        <f t="shared" si="47"/>
        <v>-23.287315649149274</v>
      </c>
      <c r="Q196" s="11"/>
      <c r="R196" s="38">
        <f t="shared" si="48"/>
        <v>0</v>
      </c>
      <c r="S196" s="30">
        <f t="shared" si="49"/>
        <v>0</v>
      </c>
      <c r="T196" s="30">
        <f t="shared" si="50"/>
        <v>0</v>
      </c>
      <c r="U196" s="34"/>
      <c r="V196" s="34"/>
      <c r="X196" s="31">
        <f t="shared" si="45"/>
        <v>9.0359999999999996</v>
      </c>
      <c r="Y196" s="31">
        <f t="shared" si="46"/>
        <v>-184.49199999999999</v>
      </c>
      <c r="Z196" s="30">
        <f t="shared" si="51"/>
        <v>0</v>
      </c>
    </row>
    <row r="197" spans="5:26" x14ac:dyDescent="0.15">
      <c r="E197" s="46"/>
      <c r="F197" s="28"/>
      <c r="G197" s="29"/>
      <c r="H197" s="29"/>
      <c r="I197" s="48" t="str">
        <f t="shared" si="44"/>
        <v/>
      </c>
      <c r="J197" s="48" t="str">
        <f t="shared" si="40"/>
        <v/>
      </c>
      <c r="K197" s="49" t="str">
        <f t="shared" si="41"/>
        <v/>
      </c>
      <c r="L197" s="11"/>
      <c r="M197" s="11"/>
      <c r="N197" s="78"/>
      <c r="O197" s="39" t="str">
        <f t="shared" si="52"/>
        <v>F</v>
      </c>
      <c r="P197" s="11">
        <f t="shared" si="47"/>
        <v>-23.287315649149274</v>
      </c>
      <c r="Q197" s="11"/>
      <c r="R197" s="38">
        <f t="shared" si="48"/>
        <v>0</v>
      </c>
      <c r="S197" s="30">
        <f t="shared" si="49"/>
        <v>0</v>
      </c>
      <c r="T197" s="30">
        <f t="shared" si="50"/>
        <v>0</v>
      </c>
      <c r="U197" s="34"/>
      <c r="V197" s="34"/>
      <c r="X197" s="31">
        <f t="shared" si="45"/>
        <v>9.0359999999999996</v>
      </c>
      <c r="Y197" s="31">
        <f t="shared" si="46"/>
        <v>-184.49199999999999</v>
      </c>
      <c r="Z197" s="30">
        <f t="shared" si="51"/>
        <v>0</v>
      </c>
    </row>
    <row r="198" spans="5:26" x14ac:dyDescent="0.15">
      <c r="E198" s="46"/>
      <c r="F198" s="28"/>
      <c r="G198" s="29"/>
      <c r="H198" s="29"/>
      <c r="I198" s="48" t="str">
        <f t="shared" si="44"/>
        <v/>
      </c>
      <c r="J198" s="48" t="str">
        <f t="shared" si="40"/>
        <v/>
      </c>
      <c r="K198" s="49" t="str">
        <f t="shared" si="41"/>
        <v/>
      </c>
      <c r="L198" s="11"/>
      <c r="M198" s="11"/>
      <c r="N198" s="78"/>
      <c r="O198" s="39" t="str">
        <f t="shared" si="52"/>
        <v>F</v>
      </c>
      <c r="P198" s="11">
        <f t="shared" si="47"/>
        <v>-23.287315649149274</v>
      </c>
      <c r="Q198" s="11"/>
      <c r="R198" s="38">
        <f t="shared" si="48"/>
        <v>0</v>
      </c>
      <c r="S198" s="30">
        <f t="shared" si="49"/>
        <v>0</v>
      </c>
      <c r="T198" s="30">
        <f t="shared" si="50"/>
        <v>0</v>
      </c>
      <c r="U198" s="34"/>
      <c r="V198" s="34"/>
      <c r="X198" s="31">
        <f t="shared" si="45"/>
        <v>9.0359999999999996</v>
      </c>
      <c r="Y198" s="31">
        <f t="shared" si="46"/>
        <v>-184.49199999999999</v>
      </c>
      <c r="Z198" s="30">
        <f t="shared" si="51"/>
        <v>0</v>
      </c>
    </row>
    <row r="199" spans="5:26" x14ac:dyDescent="0.15">
      <c r="E199" s="46"/>
      <c r="F199" s="28"/>
      <c r="G199" s="29"/>
      <c r="H199" s="29"/>
      <c r="I199" s="48" t="str">
        <f t="shared" si="44"/>
        <v/>
      </c>
      <c r="J199" s="48" t="str">
        <f t="shared" si="40"/>
        <v/>
      </c>
      <c r="K199" s="49" t="str">
        <f t="shared" si="41"/>
        <v/>
      </c>
      <c r="L199" s="11"/>
      <c r="M199" s="11"/>
      <c r="N199" s="78"/>
      <c r="O199" s="39" t="str">
        <f t="shared" si="52"/>
        <v>F</v>
      </c>
      <c r="P199" s="11">
        <f t="shared" si="47"/>
        <v>-23.287315649149274</v>
      </c>
      <c r="Q199" s="11"/>
      <c r="R199" s="38">
        <f t="shared" si="48"/>
        <v>0</v>
      </c>
      <c r="S199" s="30">
        <f t="shared" si="49"/>
        <v>0</v>
      </c>
      <c r="T199" s="30">
        <f t="shared" si="50"/>
        <v>0</v>
      </c>
      <c r="U199" s="34"/>
      <c r="V199" s="34"/>
      <c r="X199" s="31">
        <f t="shared" si="45"/>
        <v>9.0359999999999996</v>
      </c>
      <c r="Y199" s="31">
        <f t="shared" si="46"/>
        <v>-184.49199999999999</v>
      </c>
      <c r="Z199" s="30">
        <f t="shared" si="51"/>
        <v>0</v>
      </c>
    </row>
    <row r="200" spans="5:26" x14ac:dyDescent="0.15">
      <c r="E200" s="46"/>
      <c r="F200" s="28"/>
      <c r="G200" s="29"/>
      <c r="H200" s="29"/>
      <c r="I200" s="48" t="str">
        <f t="shared" si="44"/>
        <v/>
      </c>
      <c r="J200" s="48" t="str">
        <f t="shared" si="40"/>
        <v/>
      </c>
      <c r="K200" s="49" t="str">
        <f t="shared" si="41"/>
        <v/>
      </c>
      <c r="L200" s="11"/>
      <c r="M200" s="11"/>
      <c r="N200" s="78"/>
      <c r="O200" s="39" t="str">
        <f t="shared" si="52"/>
        <v>F</v>
      </c>
      <c r="P200" s="11">
        <f t="shared" si="47"/>
        <v>-23.287315649149274</v>
      </c>
      <c r="Q200" s="11"/>
      <c r="R200" s="38">
        <f t="shared" si="48"/>
        <v>0</v>
      </c>
      <c r="S200" s="30">
        <f t="shared" si="49"/>
        <v>0</v>
      </c>
      <c r="T200" s="30">
        <f t="shared" si="50"/>
        <v>0</v>
      </c>
      <c r="U200" s="34"/>
      <c r="V200" s="34"/>
      <c r="X200" s="31">
        <f t="shared" si="45"/>
        <v>9.0359999999999996</v>
      </c>
      <c r="Y200" s="31">
        <f t="shared" si="46"/>
        <v>-184.49199999999999</v>
      </c>
      <c r="Z200" s="30">
        <f t="shared" si="51"/>
        <v>0</v>
      </c>
    </row>
    <row r="201" spans="5:26" x14ac:dyDescent="0.15">
      <c r="E201" s="46"/>
      <c r="F201" s="28"/>
      <c r="G201" s="29"/>
      <c r="H201" s="29"/>
      <c r="I201" s="48" t="str">
        <f t="shared" si="44"/>
        <v/>
      </c>
      <c r="J201" s="48" t="str">
        <f t="shared" si="40"/>
        <v/>
      </c>
      <c r="K201" s="49" t="str">
        <f t="shared" si="41"/>
        <v/>
      </c>
      <c r="L201" s="11"/>
      <c r="M201" s="11"/>
      <c r="N201" s="78"/>
      <c r="O201" s="39" t="str">
        <f t="shared" si="52"/>
        <v>F</v>
      </c>
      <c r="P201" s="11">
        <f t="shared" si="47"/>
        <v>-23.287315649149274</v>
      </c>
      <c r="Q201" s="11"/>
      <c r="R201" s="38">
        <f t="shared" si="48"/>
        <v>0</v>
      </c>
      <c r="S201" s="30">
        <f t="shared" si="49"/>
        <v>0</v>
      </c>
      <c r="T201" s="30">
        <f t="shared" si="50"/>
        <v>0</v>
      </c>
      <c r="U201" s="34"/>
      <c r="V201" s="34"/>
      <c r="X201" s="31">
        <f t="shared" si="45"/>
        <v>9.0359999999999996</v>
      </c>
      <c r="Y201" s="31">
        <f t="shared" si="46"/>
        <v>-184.49199999999999</v>
      </c>
      <c r="Z201" s="30">
        <f t="shared" si="51"/>
        <v>0</v>
      </c>
    </row>
    <row r="202" spans="5:26" x14ac:dyDescent="0.15">
      <c r="E202" s="46"/>
      <c r="F202" s="28"/>
      <c r="G202" s="29"/>
      <c r="H202" s="29"/>
      <c r="I202" s="48" t="str">
        <f t="shared" si="44"/>
        <v/>
      </c>
      <c r="J202" s="48" t="str">
        <f t="shared" ref="J202:J228" si="53">IF(COUNTA($F$127,$H$127,F202:H202)=5,IF(T202&lt;6,"*",IF(T202&gt;=17.583,"*",(H202-G202*INDEX(IF(O202="F",muratafemale,muratamale),R202-4,1)-INDEX(IF(O202="F",muratafemale,muratamale),R202-4,2))/(G202*INDEX(IF(O202="F",muratafemale,muratamale),R202-4,1)+INDEX(IF(O202="F",muratafemale,muratamale),R202-4,2))*100)),"")</f>
        <v/>
      </c>
      <c r="K202" s="49" t="str">
        <f t="shared" ref="K202:K228" si="54">IF(COUNTA($F$127,$H$127,F202:H202)=5,IF(OR(T202&lt;1,G202&lt;70),"*",IF(G202&gt;=IF(O202="M",181,174),(H202-Z202)/Z202*100,IF(G202&lt;101,(H202-X202)/X202*100,IF(T202&lt;6,(H202-X202)/X202*100,IF(T202&gt;=17.583,(H202-Z202)/Z202*100,(H202-Y202)/Y202*100))))),"")</f>
        <v/>
      </c>
      <c r="L202" s="11"/>
      <c r="M202" s="11"/>
      <c r="N202" s="78"/>
      <c r="O202" s="39" t="str">
        <f t="shared" si="52"/>
        <v>F</v>
      </c>
      <c r="P202" s="11">
        <f t="shared" si="47"/>
        <v>-23.287315649149274</v>
      </c>
      <c r="Q202" s="11"/>
      <c r="R202" s="38">
        <f t="shared" si="48"/>
        <v>0</v>
      </c>
      <c r="S202" s="30">
        <f t="shared" si="49"/>
        <v>0</v>
      </c>
      <c r="T202" s="30">
        <f t="shared" si="50"/>
        <v>0</v>
      </c>
      <c r="U202" s="34"/>
      <c r="V202" s="34"/>
      <c r="X202" s="31">
        <f t="shared" si="45"/>
        <v>9.0359999999999996</v>
      </c>
      <c r="Y202" s="31">
        <f t="shared" si="46"/>
        <v>-184.49199999999999</v>
      </c>
      <c r="Z202" s="30">
        <f t="shared" si="51"/>
        <v>0</v>
      </c>
    </row>
    <row r="203" spans="5:26" x14ac:dyDescent="0.15">
      <c r="E203" s="46"/>
      <c r="F203" s="28"/>
      <c r="G203" s="29"/>
      <c r="H203" s="29"/>
      <c r="I203" s="48" t="str">
        <f t="shared" si="44"/>
        <v/>
      </c>
      <c r="J203" s="48" t="str">
        <f t="shared" si="53"/>
        <v/>
      </c>
      <c r="K203" s="49" t="str">
        <f t="shared" si="54"/>
        <v/>
      </c>
      <c r="L203" s="11"/>
      <c r="M203" s="11"/>
      <c r="N203" s="78"/>
      <c r="O203" s="39" t="str">
        <f t="shared" si="52"/>
        <v>F</v>
      </c>
      <c r="P203" s="11">
        <f t="shared" si="47"/>
        <v>-23.287315649149274</v>
      </c>
      <c r="Q203" s="11"/>
      <c r="R203" s="38">
        <f t="shared" si="48"/>
        <v>0</v>
      </c>
      <c r="S203" s="30">
        <f t="shared" si="49"/>
        <v>0</v>
      </c>
      <c r="T203" s="30">
        <f t="shared" si="50"/>
        <v>0</v>
      </c>
      <c r="U203" s="34"/>
      <c r="V203" s="34"/>
      <c r="X203" s="31">
        <f t="shared" si="45"/>
        <v>9.0359999999999996</v>
      </c>
      <c r="Y203" s="31">
        <f t="shared" si="46"/>
        <v>-184.49199999999999</v>
      </c>
      <c r="Z203" s="30">
        <f t="shared" si="51"/>
        <v>0</v>
      </c>
    </row>
    <row r="204" spans="5:26" x14ac:dyDescent="0.15">
      <c r="E204" s="46"/>
      <c r="F204" s="28"/>
      <c r="G204" s="29"/>
      <c r="H204" s="29"/>
      <c r="I204" s="48" t="str">
        <f t="shared" si="44"/>
        <v/>
      </c>
      <c r="J204" s="48" t="str">
        <f t="shared" si="53"/>
        <v/>
      </c>
      <c r="K204" s="49" t="str">
        <f t="shared" si="54"/>
        <v/>
      </c>
      <c r="L204" s="11"/>
      <c r="M204" s="11"/>
      <c r="N204" s="78"/>
      <c r="O204" s="39" t="str">
        <f t="shared" si="52"/>
        <v>F</v>
      </c>
      <c r="P204" s="11">
        <f t="shared" si="47"/>
        <v>-23.287315649149274</v>
      </c>
      <c r="Q204" s="11"/>
      <c r="R204" s="38">
        <f t="shared" si="48"/>
        <v>0</v>
      </c>
      <c r="S204" s="30">
        <f t="shared" si="49"/>
        <v>0</v>
      </c>
      <c r="T204" s="30">
        <f t="shared" si="50"/>
        <v>0</v>
      </c>
      <c r="U204" s="34"/>
      <c r="V204" s="34"/>
      <c r="X204" s="31">
        <f t="shared" si="45"/>
        <v>9.0359999999999996</v>
      </c>
      <c r="Y204" s="31">
        <f t="shared" si="46"/>
        <v>-184.49199999999999</v>
      </c>
      <c r="Z204" s="30">
        <f t="shared" si="51"/>
        <v>0</v>
      </c>
    </row>
    <row r="205" spans="5:26" x14ac:dyDescent="0.15">
      <c r="E205" s="46"/>
      <c r="F205" s="28"/>
      <c r="G205" s="29"/>
      <c r="H205" s="29"/>
      <c r="I205" s="48" t="str">
        <f t="shared" si="44"/>
        <v/>
      </c>
      <c r="J205" s="48" t="str">
        <f t="shared" si="53"/>
        <v/>
      </c>
      <c r="K205" s="49" t="str">
        <f t="shared" si="54"/>
        <v/>
      </c>
      <c r="L205" s="11"/>
      <c r="M205" s="11"/>
      <c r="N205" s="78"/>
      <c r="O205" s="39" t="str">
        <f t="shared" si="52"/>
        <v>F</v>
      </c>
      <c r="P205" s="11">
        <f t="shared" si="47"/>
        <v>-23.287315649149274</v>
      </c>
      <c r="Q205" s="11"/>
      <c r="R205" s="38">
        <f t="shared" si="48"/>
        <v>0</v>
      </c>
      <c r="S205" s="30">
        <f t="shared" si="49"/>
        <v>0</v>
      </c>
      <c r="T205" s="30">
        <f t="shared" si="50"/>
        <v>0</v>
      </c>
      <c r="U205" s="34"/>
      <c r="V205" s="34"/>
      <c r="X205" s="31">
        <f t="shared" si="45"/>
        <v>9.0359999999999996</v>
      </c>
      <c r="Y205" s="31">
        <f t="shared" si="46"/>
        <v>-184.49199999999999</v>
      </c>
      <c r="Z205" s="30">
        <f t="shared" si="51"/>
        <v>0</v>
      </c>
    </row>
    <row r="206" spans="5:26" x14ac:dyDescent="0.15">
      <c r="E206" s="46"/>
      <c r="F206" s="28"/>
      <c r="G206" s="29"/>
      <c r="H206" s="29"/>
      <c r="I206" s="48" t="str">
        <f t="shared" si="44"/>
        <v/>
      </c>
      <c r="J206" s="48" t="str">
        <f t="shared" si="53"/>
        <v/>
      </c>
      <c r="K206" s="49" t="str">
        <f t="shared" si="54"/>
        <v/>
      </c>
      <c r="L206" s="11"/>
      <c r="M206" s="11"/>
      <c r="N206" s="78"/>
      <c r="O206" s="39" t="str">
        <f t="shared" si="52"/>
        <v>F</v>
      </c>
      <c r="P206" s="11">
        <f t="shared" si="47"/>
        <v>-23.287315649149274</v>
      </c>
      <c r="Q206" s="11"/>
      <c r="R206" s="38">
        <f t="shared" si="48"/>
        <v>0</v>
      </c>
      <c r="S206" s="30">
        <f t="shared" si="49"/>
        <v>0</v>
      </c>
      <c r="T206" s="30">
        <f t="shared" si="50"/>
        <v>0</v>
      </c>
      <c r="U206" s="34"/>
      <c r="V206" s="34"/>
      <c r="X206" s="31">
        <f t="shared" si="45"/>
        <v>9.0359999999999996</v>
      </c>
      <c r="Y206" s="31">
        <f t="shared" si="46"/>
        <v>-184.49199999999999</v>
      </c>
      <c r="Z206" s="30">
        <f t="shared" si="51"/>
        <v>0</v>
      </c>
    </row>
    <row r="207" spans="5:26" x14ac:dyDescent="0.15">
      <c r="E207" s="46"/>
      <c r="F207" s="28"/>
      <c r="G207" s="29"/>
      <c r="H207" s="29"/>
      <c r="I207" s="48" t="str">
        <f t="shared" si="44"/>
        <v/>
      </c>
      <c r="J207" s="48" t="str">
        <f t="shared" si="53"/>
        <v/>
      </c>
      <c r="K207" s="49" t="str">
        <f t="shared" si="54"/>
        <v/>
      </c>
      <c r="L207" s="11"/>
      <c r="M207" s="11"/>
      <c r="N207" s="78"/>
      <c r="O207" s="39" t="str">
        <f t="shared" si="52"/>
        <v>F</v>
      </c>
      <c r="P207" s="11">
        <f t="shared" si="47"/>
        <v>-23.287315649149274</v>
      </c>
      <c r="Q207" s="11"/>
      <c r="R207" s="38">
        <f t="shared" si="48"/>
        <v>0</v>
      </c>
      <c r="S207" s="30">
        <f t="shared" si="49"/>
        <v>0</v>
      </c>
      <c r="T207" s="30">
        <f t="shared" si="50"/>
        <v>0</v>
      </c>
      <c r="U207" s="34"/>
      <c r="V207" s="34"/>
      <c r="X207" s="31">
        <f t="shared" si="45"/>
        <v>9.0359999999999996</v>
      </c>
      <c r="Y207" s="31">
        <f t="shared" si="46"/>
        <v>-184.49199999999999</v>
      </c>
      <c r="Z207" s="30">
        <f t="shared" si="51"/>
        <v>0</v>
      </c>
    </row>
    <row r="208" spans="5:26" x14ac:dyDescent="0.15">
      <c r="E208" s="46"/>
      <c r="F208" s="28"/>
      <c r="G208" s="29"/>
      <c r="H208" s="29"/>
      <c r="I208" s="48" t="str">
        <f t="shared" si="44"/>
        <v/>
      </c>
      <c r="J208" s="48" t="str">
        <f t="shared" si="53"/>
        <v/>
      </c>
      <c r="K208" s="49" t="str">
        <f t="shared" si="54"/>
        <v/>
      </c>
      <c r="L208" s="11"/>
      <c r="M208" s="11"/>
      <c r="N208" s="78"/>
      <c r="O208" s="39" t="str">
        <f t="shared" si="52"/>
        <v>F</v>
      </c>
      <c r="P208" s="11">
        <f t="shared" si="47"/>
        <v>-23.287315649149274</v>
      </c>
      <c r="Q208" s="11"/>
      <c r="R208" s="38">
        <f t="shared" si="48"/>
        <v>0</v>
      </c>
      <c r="S208" s="30">
        <f t="shared" si="49"/>
        <v>0</v>
      </c>
      <c r="T208" s="30">
        <f t="shared" si="50"/>
        <v>0</v>
      </c>
      <c r="U208" s="34"/>
      <c r="V208" s="34"/>
      <c r="X208" s="31">
        <f t="shared" si="45"/>
        <v>9.0359999999999996</v>
      </c>
      <c r="Y208" s="31">
        <f t="shared" si="46"/>
        <v>-184.49199999999999</v>
      </c>
      <c r="Z208" s="30">
        <f t="shared" si="51"/>
        <v>0</v>
      </c>
    </row>
    <row r="209" spans="5:26" x14ac:dyDescent="0.15">
      <c r="E209" s="46"/>
      <c r="F209" s="28"/>
      <c r="G209" s="29"/>
      <c r="H209" s="29"/>
      <c r="I209" s="48" t="str">
        <f t="shared" si="44"/>
        <v/>
      </c>
      <c r="J209" s="48" t="str">
        <f t="shared" si="53"/>
        <v/>
      </c>
      <c r="K209" s="49" t="str">
        <f t="shared" si="54"/>
        <v/>
      </c>
      <c r="L209" s="11"/>
      <c r="M209" s="11"/>
      <c r="N209" s="78"/>
      <c r="O209" s="39" t="str">
        <f t="shared" si="52"/>
        <v>F</v>
      </c>
      <c r="P209" s="11">
        <f t="shared" si="47"/>
        <v>-23.287315649149274</v>
      </c>
      <c r="Q209" s="11"/>
      <c r="R209" s="38">
        <f t="shared" si="48"/>
        <v>0</v>
      </c>
      <c r="S209" s="30">
        <f t="shared" si="49"/>
        <v>0</v>
      </c>
      <c r="T209" s="30">
        <f t="shared" si="50"/>
        <v>0</v>
      </c>
      <c r="U209" s="34"/>
      <c r="V209" s="34"/>
      <c r="X209" s="31">
        <f t="shared" si="45"/>
        <v>9.0359999999999996</v>
      </c>
      <c r="Y209" s="31">
        <f t="shared" si="46"/>
        <v>-184.49199999999999</v>
      </c>
      <c r="Z209" s="30">
        <f t="shared" si="51"/>
        <v>0</v>
      </c>
    </row>
    <row r="210" spans="5:26" x14ac:dyDescent="0.15">
      <c r="E210" s="46"/>
      <c r="F210" s="28"/>
      <c r="G210" s="29"/>
      <c r="H210" s="29"/>
      <c r="I210" s="48" t="str">
        <f t="shared" si="44"/>
        <v/>
      </c>
      <c r="J210" s="48" t="str">
        <f t="shared" si="53"/>
        <v/>
      </c>
      <c r="K210" s="49" t="str">
        <f t="shared" si="54"/>
        <v/>
      </c>
      <c r="L210" s="11"/>
      <c r="M210" s="11"/>
      <c r="N210" s="78"/>
      <c r="O210" s="39" t="str">
        <f t="shared" si="52"/>
        <v>F</v>
      </c>
      <c r="P210" s="11">
        <f t="shared" si="47"/>
        <v>-23.287315649149274</v>
      </c>
      <c r="Q210" s="11"/>
      <c r="R210" s="38">
        <f t="shared" si="48"/>
        <v>0</v>
      </c>
      <c r="S210" s="30">
        <f t="shared" si="49"/>
        <v>0</v>
      </c>
      <c r="T210" s="30">
        <f t="shared" si="50"/>
        <v>0</v>
      </c>
      <c r="U210" s="34"/>
      <c r="V210" s="34"/>
      <c r="X210" s="31">
        <f t="shared" si="45"/>
        <v>9.0359999999999996</v>
      </c>
      <c r="Y210" s="31">
        <f t="shared" si="46"/>
        <v>-184.49199999999999</v>
      </c>
      <c r="Z210" s="30">
        <f t="shared" si="51"/>
        <v>0</v>
      </c>
    </row>
    <row r="211" spans="5:26" x14ac:dyDescent="0.15">
      <c r="E211" s="46"/>
      <c r="F211" s="28"/>
      <c r="G211" s="29"/>
      <c r="H211" s="29"/>
      <c r="I211" s="48" t="str">
        <f t="shared" si="44"/>
        <v/>
      </c>
      <c r="J211" s="48" t="str">
        <f t="shared" si="53"/>
        <v/>
      </c>
      <c r="K211" s="49" t="str">
        <f t="shared" si="54"/>
        <v/>
      </c>
      <c r="L211" s="11"/>
      <c r="M211" s="11"/>
      <c r="N211" s="78"/>
      <c r="O211" s="39" t="str">
        <f t="shared" si="52"/>
        <v>F</v>
      </c>
      <c r="P211" s="11">
        <f t="shared" si="47"/>
        <v>-23.287315649149274</v>
      </c>
      <c r="Q211" s="11"/>
      <c r="R211" s="38">
        <f t="shared" si="48"/>
        <v>0</v>
      </c>
      <c r="S211" s="30">
        <f t="shared" si="49"/>
        <v>0</v>
      </c>
      <c r="T211" s="30">
        <f t="shared" si="50"/>
        <v>0</v>
      </c>
      <c r="U211" s="34"/>
      <c r="V211" s="34"/>
      <c r="X211" s="31">
        <f t="shared" si="45"/>
        <v>9.0359999999999996</v>
      </c>
      <c r="Y211" s="31">
        <f t="shared" si="46"/>
        <v>-184.49199999999999</v>
      </c>
      <c r="Z211" s="30">
        <f t="shared" si="51"/>
        <v>0</v>
      </c>
    </row>
    <row r="212" spans="5:26" x14ac:dyDescent="0.15">
      <c r="E212" s="46"/>
      <c r="F212" s="28"/>
      <c r="G212" s="29"/>
      <c r="H212" s="29"/>
      <c r="I212" s="48" t="str">
        <f t="shared" si="44"/>
        <v/>
      </c>
      <c r="J212" s="48" t="str">
        <f t="shared" si="53"/>
        <v/>
      </c>
      <c r="K212" s="49" t="str">
        <f t="shared" si="54"/>
        <v/>
      </c>
      <c r="L212" s="11"/>
      <c r="M212" s="11"/>
      <c r="N212" s="78"/>
      <c r="O212" s="39" t="str">
        <f t="shared" si="52"/>
        <v>F</v>
      </c>
      <c r="P212" s="11">
        <f t="shared" si="47"/>
        <v>-23.287315649149274</v>
      </c>
      <c r="Q212" s="11"/>
      <c r="R212" s="38">
        <f t="shared" si="48"/>
        <v>0</v>
      </c>
      <c r="S212" s="30">
        <f t="shared" si="49"/>
        <v>0</v>
      </c>
      <c r="T212" s="30">
        <f t="shared" si="50"/>
        <v>0</v>
      </c>
      <c r="U212" s="34"/>
      <c r="V212" s="34"/>
      <c r="X212" s="31">
        <f t="shared" si="45"/>
        <v>9.0359999999999996</v>
      </c>
      <c r="Y212" s="31">
        <f t="shared" si="46"/>
        <v>-184.49199999999999</v>
      </c>
      <c r="Z212" s="30">
        <f t="shared" si="51"/>
        <v>0</v>
      </c>
    </row>
    <row r="213" spans="5:26" x14ac:dyDescent="0.15">
      <c r="E213" s="46"/>
      <c r="F213" s="28"/>
      <c r="G213" s="29"/>
      <c r="H213" s="29"/>
      <c r="I213" s="48" t="str">
        <f t="shared" si="44"/>
        <v/>
      </c>
      <c r="J213" s="48" t="str">
        <f t="shared" si="53"/>
        <v/>
      </c>
      <c r="K213" s="49" t="str">
        <f t="shared" si="54"/>
        <v/>
      </c>
      <c r="L213" s="11"/>
      <c r="M213" s="11"/>
      <c r="N213" s="78"/>
      <c r="O213" s="39" t="str">
        <f t="shared" si="52"/>
        <v>F</v>
      </c>
      <c r="P213" s="11">
        <f t="shared" si="47"/>
        <v>-23.287315649149274</v>
      </c>
      <c r="Q213" s="11"/>
      <c r="R213" s="38">
        <f t="shared" si="48"/>
        <v>0</v>
      </c>
      <c r="S213" s="30">
        <f t="shared" si="49"/>
        <v>0</v>
      </c>
      <c r="T213" s="30">
        <f t="shared" si="50"/>
        <v>0</v>
      </c>
      <c r="U213" s="34"/>
      <c r="V213" s="34"/>
      <c r="X213" s="31">
        <f t="shared" si="45"/>
        <v>9.0359999999999996</v>
      </c>
      <c r="Y213" s="31">
        <f t="shared" si="46"/>
        <v>-184.49199999999999</v>
      </c>
      <c r="Z213" s="30">
        <f t="shared" si="51"/>
        <v>0</v>
      </c>
    </row>
    <row r="214" spans="5:26" x14ac:dyDescent="0.15">
      <c r="E214" s="46"/>
      <c r="F214" s="28"/>
      <c r="G214" s="29"/>
      <c r="H214" s="29"/>
      <c r="I214" s="48" t="str">
        <f t="shared" si="44"/>
        <v/>
      </c>
      <c r="J214" s="48" t="str">
        <f t="shared" si="53"/>
        <v/>
      </c>
      <c r="K214" s="49" t="str">
        <f t="shared" si="54"/>
        <v/>
      </c>
      <c r="L214" s="11"/>
      <c r="M214" s="11"/>
      <c r="N214" s="78"/>
      <c r="O214" s="39" t="str">
        <f t="shared" si="52"/>
        <v>F</v>
      </c>
      <c r="P214" s="11">
        <f t="shared" si="47"/>
        <v>-23.287315649149274</v>
      </c>
      <c r="Q214" s="11"/>
      <c r="R214" s="38">
        <f t="shared" si="48"/>
        <v>0</v>
      </c>
      <c r="S214" s="30">
        <f t="shared" si="49"/>
        <v>0</v>
      </c>
      <c r="T214" s="30">
        <f t="shared" si="50"/>
        <v>0</v>
      </c>
      <c r="U214" s="34"/>
      <c r="V214" s="34"/>
      <c r="X214" s="31">
        <f t="shared" si="45"/>
        <v>9.0359999999999996</v>
      </c>
      <c r="Y214" s="31">
        <f t="shared" si="46"/>
        <v>-184.49199999999999</v>
      </c>
      <c r="Z214" s="30">
        <f t="shared" si="51"/>
        <v>0</v>
      </c>
    </row>
    <row r="215" spans="5:26" x14ac:dyDescent="0.15">
      <c r="E215" s="46"/>
      <c r="F215" s="28"/>
      <c r="G215" s="29"/>
      <c r="H215" s="29"/>
      <c r="I215" s="48" t="str">
        <f t="shared" si="44"/>
        <v/>
      </c>
      <c r="J215" s="48" t="str">
        <f t="shared" si="53"/>
        <v/>
      </c>
      <c r="K215" s="49" t="str">
        <f t="shared" si="54"/>
        <v/>
      </c>
      <c r="L215" s="11"/>
      <c r="M215" s="11"/>
      <c r="N215" s="78"/>
      <c r="O215" s="39" t="str">
        <f t="shared" si="52"/>
        <v>F</v>
      </c>
      <c r="P215" s="11">
        <f t="shared" si="47"/>
        <v>-23.287315649149274</v>
      </c>
      <c r="Q215" s="11"/>
      <c r="R215" s="38">
        <f t="shared" si="48"/>
        <v>0</v>
      </c>
      <c r="S215" s="30">
        <f t="shared" si="49"/>
        <v>0</v>
      </c>
      <c r="T215" s="30">
        <f t="shared" si="50"/>
        <v>0</v>
      </c>
      <c r="U215" s="34"/>
      <c r="V215" s="34"/>
      <c r="X215" s="31">
        <f t="shared" si="45"/>
        <v>9.0359999999999996</v>
      </c>
      <c r="Y215" s="31">
        <f t="shared" si="46"/>
        <v>-184.49199999999999</v>
      </c>
      <c r="Z215" s="30">
        <f t="shared" si="51"/>
        <v>0</v>
      </c>
    </row>
    <row r="216" spans="5:26" x14ac:dyDescent="0.15">
      <c r="E216" s="46"/>
      <c r="F216" s="28"/>
      <c r="G216" s="29"/>
      <c r="H216" s="29"/>
      <c r="I216" s="48" t="str">
        <f t="shared" si="44"/>
        <v/>
      </c>
      <c r="J216" s="48" t="str">
        <f t="shared" si="53"/>
        <v/>
      </c>
      <c r="K216" s="49" t="str">
        <f t="shared" si="54"/>
        <v/>
      </c>
      <c r="L216" s="11"/>
      <c r="M216" s="11"/>
      <c r="N216" s="78"/>
      <c r="O216" s="39" t="str">
        <f t="shared" si="52"/>
        <v>F</v>
      </c>
      <c r="P216" s="11">
        <f t="shared" si="47"/>
        <v>-23.287315649149274</v>
      </c>
      <c r="Q216" s="11"/>
      <c r="R216" s="38">
        <f t="shared" si="48"/>
        <v>0</v>
      </c>
      <c r="S216" s="30">
        <f t="shared" si="49"/>
        <v>0</v>
      </c>
      <c r="T216" s="30">
        <f t="shared" si="50"/>
        <v>0</v>
      </c>
      <c r="U216" s="34"/>
      <c r="V216" s="34"/>
      <c r="X216" s="31">
        <f t="shared" si="45"/>
        <v>9.0359999999999996</v>
      </c>
      <c r="Y216" s="31">
        <f t="shared" si="46"/>
        <v>-184.49199999999999</v>
      </c>
      <c r="Z216" s="30">
        <f t="shared" si="51"/>
        <v>0</v>
      </c>
    </row>
    <row r="217" spans="5:26" x14ac:dyDescent="0.15">
      <c r="E217" s="46"/>
      <c r="F217" s="28"/>
      <c r="G217" s="29"/>
      <c r="H217" s="29"/>
      <c r="I217" s="48" t="str">
        <f t="shared" si="44"/>
        <v/>
      </c>
      <c r="J217" s="48" t="str">
        <f t="shared" si="53"/>
        <v/>
      </c>
      <c r="K217" s="49" t="str">
        <f t="shared" si="54"/>
        <v/>
      </c>
      <c r="L217" s="11"/>
      <c r="N217" s="78"/>
      <c r="O217" s="39" t="str">
        <f t="shared" si="52"/>
        <v>F</v>
      </c>
      <c r="P217" s="11">
        <f t="shared" si="47"/>
        <v>-23.287315649149274</v>
      </c>
      <c r="Q217" s="11"/>
      <c r="R217" s="38">
        <f t="shared" si="48"/>
        <v>0</v>
      </c>
      <c r="S217" s="30">
        <f t="shared" si="49"/>
        <v>0</v>
      </c>
      <c r="T217" s="30">
        <f t="shared" si="50"/>
        <v>0</v>
      </c>
      <c r="U217" s="34"/>
      <c r="V217" s="34"/>
      <c r="X217" s="31">
        <f t="shared" si="45"/>
        <v>9.0359999999999996</v>
      </c>
      <c r="Y217" s="31">
        <f t="shared" si="46"/>
        <v>-184.49199999999999</v>
      </c>
      <c r="Z217" s="30">
        <f t="shared" si="51"/>
        <v>0</v>
      </c>
    </row>
    <row r="218" spans="5:26" x14ac:dyDescent="0.15">
      <c r="E218" s="46"/>
      <c r="F218" s="28"/>
      <c r="G218" s="29"/>
      <c r="H218" s="29"/>
      <c r="I218" s="48" t="str">
        <f t="shared" si="44"/>
        <v/>
      </c>
      <c r="J218" s="48" t="str">
        <f t="shared" si="53"/>
        <v/>
      </c>
      <c r="K218" s="49" t="str">
        <f t="shared" si="54"/>
        <v/>
      </c>
      <c r="L218" s="11"/>
      <c r="N218" s="78"/>
      <c r="O218" s="39" t="str">
        <f t="shared" si="52"/>
        <v>F</v>
      </c>
      <c r="P218" s="11">
        <f t="shared" si="47"/>
        <v>-23.287315649149274</v>
      </c>
      <c r="Q218" s="11"/>
      <c r="R218" s="38">
        <f t="shared" si="48"/>
        <v>0</v>
      </c>
      <c r="S218" s="30">
        <f t="shared" si="49"/>
        <v>0</v>
      </c>
      <c r="T218" s="30">
        <f t="shared" si="50"/>
        <v>0</v>
      </c>
      <c r="U218" s="34"/>
      <c r="V218" s="34"/>
      <c r="X218" s="31">
        <f t="shared" si="45"/>
        <v>9.0359999999999996</v>
      </c>
      <c r="Y218" s="31">
        <f t="shared" si="46"/>
        <v>-184.49199999999999</v>
      </c>
      <c r="Z218" s="30">
        <f t="shared" si="51"/>
        <v>0</v>
      </c>
    </row>
    <row r="219" spans="5:26" x14ac:dyDescent="0.15">
      <c r="E219" s="46"/>
      <c r="F219" s="28"/>
      <c r="G219" s="29"/>
      <c r="H219" s="29"/>
      <c r="I219" s="48" t="str">
        <f t="shared" si="44"/>
        <v/>
      </c>
      <c r="J219" s="48" t="str">
        <f t="shared" si="53"/>
        <v/>
      </c>
      <c r="K219" s="49" t="str">
        <f t="shared" si="54"/>
        <v/>
      </c>
      <c r="L219" s="11"/>
      <c r="N219" s="78"/>
      <c r="O219" s="39" t="str">
        <f t="shared" si="52"/>
        <v>F</v>
      </c>
      <c r="P219" s="11">
        <f t="shared" si="47"/>
        <v>-23.287315649149274</v>
      </c>
      <c r="Q219" s="11"/>
      <c r="R219" s="38">
        <f t="shared" si="48"/>
        <v>0</v>
      </c>
      <c r="S219" s="30">
        <f t="shared" si="49"/>
        <v>0</v>
      </c>
      <c r="T219" s="30">
        <f t="shared" si="50"/>
        <v>0</v>
      </c>
      <c r="U219" s="34"/>
      <c r="V219" s="34"/>
      <c r="X219" s="31">
        <f t="shared" si="45"/>
        <v>9.0359999999999996</v>
      </c>
      <c r="Y219" s="31">
        <f t="shared" si="46"/>
        <v>-184.49199999999999</v>
      </c>
      <c r="Z219" s="30">
        <f t="shared" si="51"/>
        <v>0</v>
      </c>
    </row>
    <row r="220" spans="5:26" x14ac:dyDescent="0.15">
      <c r="E220" s="46"/>
      <c r="F220" s="28"/>
      <c r="G220" s="29"/>
      <c r="H220" s="29"/>
      <c r="I220" s="48" t="str">
        <f t="shared" si="44"/>
        <v/>
      </c>
      <c r="J220" s="48" t="str">
        <f t="shared" si="53"/>
        <v/>
      </c>
      <c r="K220" s="49" t="str">
        <f t="shared" si="54"/>
        <v/>
      </c>
      <c r="L220" s="11"/>
      <c r="N220" s="78"/>
      <c r="O220" s="39" t="str">
        <f t="shared" si="52"/>
        <v>F</v>
      </c>
      <c r="P220" s="11">
        <f t="shared" si="47"/>
        <v>-23.287315649149274</v>
      </c>
      <c r="Q220" s="11"/>
      <c r="R220" s="38">
        <f t="shared" si="48"/>
        <v>0</v>
      </c>
      <c r="S220" s="30">
        <f t="shared" si="49"/>
        <v>0</v>
      </c>
      <c r="T220" s="30">
        <f t="shared" si="50"/>
        <v>0</v>
      </c>
      <c r="U220" s="34"/>
      <c r="V220" s="34"/>
      <c r="X220" s="31">
        <f t="shared" si="45"/>
        <v>9.0359999999999996</v>
      </c>
      <c r="Y220" s="31">
        <f t="shared" si="46"/>
        <v>-184.49199999999999</v>
      </c>
      <c r="Z220" s="30">
        <f t="shared" si="51"/>
        <v>0</v>
      </c>
    </row>
    <row r="221" spans="5:26" x14ac:dyDescent="0.15">
      <c r="E221" s="46"/>
      <c r="F221" s="28"/>
      <c r="G221" s="29"/>
      <c r="H221" s="29"/>
      <c r="I221" s="48" t="str">
        <f t="shared" si="44"/>
        <v/>
      </c>
      <c r="J221" s="48" t="str">
        <f t="shared" si="53"/>
        <v/>
      </c>
      <c r="K221" s="49" t="str">
        <f t="shared" si="54"/>
        <v/>
      </c>
      <c r="L221" s="11"/>
      <c r="N221" s="78"/>
      <c r="O221" s="39" t="str">
        <f t="shared" si="52"/>
        <v>F</v>
      </c>
      <c r="P221" s="11">
        <f t="shared" si="47"/>
        <v>-23.287315649149274</v>
      </c>
      <c r="Q221" s="11"/>
      <c r="R221" s="38">
        <f t="shared" si="48"/>
        <v>0</v>
      </c>
      <c r="S221" s="30">
        <f t="shared" si="49"/>
        <v>0</v>
      </c>
      <c r="T221" s="30">
        <f t="shared" si="50"/>
        <v>0</v>
      </c>
      <c r="U221" s="34"/>
      <c r="V221" s="34"/>
      <c r="X221" s="31">
        <f t="shared" si="45"/>
        <v>9.0359999999999996</v>
      </c>
      <c r="Y221" s="31">
        <f t="shared" si="46"/>
        <v>-184.49199999999999</v>
      </c>
      <c r="Z221" s="30">
        <f t="shared" si="51"/>
        <v>0</v>
      </c>
    </row>
    <row r="222" spans="5:26" x14ac:dyDescent="0.15">
      <c r="E222" s="46"/>
      <c r="F222" s="28"/>
      <c r="G222" s="29"/>
      <c r="H222" s="29"/>
      <c r="I222" s="48" t="str">
        <f t="shared" si="44"/>
        <v/>
      </c>
      <c r="J222" s="48" t="str">
        <f t="shared" si="53"/>
        <v/>
      </c>
      <c r="K222" s="49" t="str">
        <f t="shared" si="54"/>
        <v/>
      </c>
      <c r="L222" s="11"/>
      <c r="N222" s="78"/>
      <c r="O222" s="39" t="str">
        <f t="shared" si="52"/>
        <v>F</v>
      </c>
      <c r="P222" s="11">
        <f t="shared" si="47"/>
        <v>-23.287315649149274</v>
      </c>
      <c r="Q222" s="11"/>
      <c r="R222" s="38">
        <f t="shared" si="48"/>
        <v>0</v>
      </c>
      <c r="S222" s="30">
        <f t="shared" si="49"/>
        <v>0</v>
      </c>
      <c r="T222" s="30">
        <f t="shared" si="50"/>
        <v>0</v>
      </c>
      <c r="U222" s="34"/>
      <c r="V222" s="34"/>
      <c r="X222" s="31">
        <f t="shared" si="45"/>
        <v>9.0359999999999996</v>
      </c>
      <c r="Y222" s="31">
        <f t="shared" si="46"/>
        <v>-184.49199999999999</v>
      </c>
      <c r="Z222" s="30">
        <f t="shared" si="51"/>
        <v>0</v>
      </c>
    </row>
    <row r="223" spans="5:26" x14ac:dyDescent="0.15">
      <c r="E223" s="46"/>
      <c r="F223" s="28"/>
      <c r="G223" s="29"/>
      <c r="H223" s="29"/>
      <c r="I223" s="48" t="str">
        <f t="shared" si="44"/>
        <v/>
      </c>
      <c r="J223" s="48" t="str">
        <f t="shared" si="53"/>
        <v/>
      </c>
      <c r="K223" s="49" t="str">
        <f t="shared" si="54"/>
        <v/>
      </c>
      <c r="L223" s="11"/>
      <c r="N223" s="78"/>
      <c r="O223" s="39" t="str">
        <f t="shared" si="52"/>
        <v>F</v>
      </c>
      <c r="P223" s="11">
        <f t="shared" si="47"/>
        <v>-23.287315649149274</v>
      </c>
      <c r="Q223" s="11"/>
      <c r="R223" s="38">
        <f t="shared" si="48"/>
        <v>0</v>
      </c>
      <c r="S223" s="30">
        <f t="shared" si="49"/>
        <v>0</v>
      </c>
      <c r="T223" s="30">
        <f t="shared" si="50"/>
        <v>0</v>
      </c>
      <c r="U223" s="34"/>
      <c r="V223" s="34"/>
      <c r="X223" s="31">
        <f t="shared" si="45"/>
        <v>9.0359999999999996</v>
      </c>
      <c r="Y223" s="31">
        <f t="shared" si="46"/>
        <v>-184.49199999999999</v>
      </c>
      <c r="Z223" s="30">
        <f t="shared" si="51"/>
        <v>0</v>
      </c>
    </row>
    <row r="224" spans="5:26" x14ac:dyDescent="0.15">
      <c r="E224" s="46"/>
      <c r="F224" s="28"/>
      <c r="G224" s="29"/>
      <c r="H224" s="29"/>
      <c r="I224" s="48" t="str">
        <f t="shared" si="44"/>
        <v/>
      </c>
      <c r="J224" s="48" t="str">
        <f t="shared" si="53"/>
        <v/>
      </c>
      <c r="K224" s="49" t="str">
        <f t="shared" si="54"/>
        <v/>
      </c>
      <c r="L224" s="11"/>
      <c r="N224" s="78"/>
      <c r="O224" s="39" t="str">
        <f t="shared" si="52"/>
        <v>F</v>
      </c>
      <c r="P224" s="11">
        <f t="shared" si="47"/>
        <v>-23.287315649149274</v>
      </c>
      <c r="Q224" s="11"/>
      <c r="R224" s="38">
        <f t="shared" si="48"/>
        <v>0</v>
      </c>
      <c r="S224" s="30">
        <f t="shared" si="49"/>
        <v>0</v>
      </c>
      <c r="T224" s="30">
        <f t="shared" si="50"/>
        <v>0</v>
      </c>
      <c r="U224" s="34"/>
      <c r="V224" s="34"/>
      <c r="X224" s="31">
        <f t="shared" si="45"/>
        <v>9.0359999999999996</v>
      </c>
      <c r="Y224" s="31">
        <f t="shared" si="46"/>
        <v>-184.49199999999999</v>
      </c>
      <c r="Z224" s="30">
        <f t="shared" si="51"/>
        <v>0</v>
      </c>
    </row>
    <row r="225" spans="5:26" x14ac:dyDescent="0.15">
      <c r="E225" s="46"/>
      <c r="F225" s="28"/>
      <c r="G225" s="29"/>
      <c r="H225" s="29"/>
      <c r="I225" s="48" t="str">
        <f t="shared" ref="I225:I248" si="55">IF(COUNTA($F$127,$H$127,F225:H225)=5,P225,"")</f>
        <v/>
      </c>
      <c r="J225" s="48" t="str">
        <f t="shared" si="53"/>
        <v/>
      </c>
      <c r="K225" s="49" t="str">
        <f t="shared" si="54"/>
        <v/>
      </c>
      <c r="L225" s="11"/>
      <c r="N225" s="78"/>
      <c r="O225" s="39" t="str">
        <f t="shared" si="52"/>
        <v>F</v>
      </c>
      <c r="P225" s="11">
        <f t="shared" si="47"/>
        <v>-23.287315649149274</v>
      </c>
      <c r="Q225" s="11"/>
      <c r="R225" s="38">
        <f t="shared" si="48"/>
        <v>0</v>
      </c>
      <c r="S225" s="30">
        <f t="shared" si="49"/>
        <v>0</v>
      </c>
      <c r="T225" s="30">
        <f t="shared" si="50"/>
        <v>0</v>
      </c>
      <c r="U225" s="34"/>
      <c r="V225" s="34"/>
      <c r="X225" s="31">
        <f t="shared" si="45"/>
        <v>9.0359999999999996</v>
      </c>
      <c r="Y225" s="31">
        <f t="shared" si="46"/>
        <v>-184.49199999999999</v>
      </c>
      <c r="Z225" s="30">
        <f t="shared" si="51"/>
        <v>0</v>
      </c>
    </row>
    <row r="226" spans="5:26" x14ac:dyDescent="0.15">
      <c r="E226" s="46"/>
      <c r="F226" s="28"/>
      <c r="G226" s="29"/>
      <c r="H226" s="29"/>
      <c r="I226" s="48" t="str">
        <f t="shared" si="55"/>
        <v/>
      </c>
      <c r="J226" s="48" t="str">
        <f t="shared" si="53"/>
        <v/>
      </c>
      <c r="K226" s="49" t="str">
        <f t="shared" si="54"/>
        <v/>
      </c>
      <c r="L226" s="11"/>
      <c r="N226" s="78"/>
      <c r="O226" s="39" t="str">
        <f t="shared" si="52"/>
        <v>F</v>
      </c>
      <c r="P226" s="11">
        <f t="shared" si="47"/>
        <v>-23.287315649149274</v>
      </c>
      <c r="Q226" s="11"/>
      <c r="R226" s="38">
        <f t="shared" si="48"/>
        <v>0</v>
      </c>
      <c r="S226" s="30">
        <f t="shared" si="49"/>
        <v>0</v>
      </c>
      <c r="T226" s="30">
        <f t="shared" si="50"/>
        <v>0</v>
      </c>
      <c r="U226" s="34"/>
      <c r="V226" s="34"/>
      <c r="X226" s="31">
        <f t="shared" si="45"/>
        <v>9.0359999999999996</v>
      </c>
      <c r="Y226" s="31">
        <f t="shared" si="46"/>
        <v>-184.49199999999999</v>
      </c>
      <c r="Z226" s="30">
        <f t="shared" si="51"/>
        <v>0</v>
      </c>
    </row>
    <row r="227" spans="5:26" x14ac:dyDescent="0.15">
      <c r="E227" s="46"/>
      <c r="F227" s="28"/>
      <c r="G227" s="29"/>
      <c r="H227" s="29"/>
      <c r="I227" s="48" t="str">
        <f t="shared" si="55"/>
        <v/>
      </c>
      <c r="J227" s="48" t="str">
        <f t="shared" si="53"/>
        <v/>
      </c>
      <c r="K227" s="49" t="str">
        <f t="shared" si="54"/>
        <v/>
      </c>
      <c r="L227" s="11"/>
      <c r="N227" s="78"/>
      <c r="O227" s="39" t="str">
        <f t="shared" si="52"/>
        <v>F</v>
      </c>
      <c r="P227" s="11">
        <f t="shared" si="47"/>
        <v>-23.287315649149274</v>
      </c>
      <c r="Q227" s="11"/>
      <c r="R227" s="38">
        <f t="shared" si="48"/>
        <v>0</v>
      </c>
      <c r="S227" s="30">
        <f t="shared" si="49"/>
        <v>0</v>
      </c>
      <c r="T227" s="30">
        <f t="shared" si="50"/>
        <v>0</v>
      </c>
      <c r="U227" s="34"/>
      <c r="V227" s="34"/>
      <c r="X227" s="31">
        <f t="shared" si="45"/>
        <v>9.0359999999999996</v>
      </c>
      <c r="Y227" s="31">
        <f t="shared" si="46"/>
        <v>-184.49199999999999</v>
      </c>
      <c r="Z227" s="30">
        <f t="shared" si="51"/>
        <v>0</v>
      </c>
    </row>
    <row r="228" spans="5:26" x14ac:dyDescent="0.15">
      <c r="E228" s="46"/>
      <c r="F228" s="28"/>
      <c r="G228" s="29"/>
      <c r="H228" s="29"/>
      <c r="I228" s="48" t="str">
        <f t="shared" si="55"/>
        <v/>
      </c>
      <c r="J228" s="48" t="str">
        <f t="shared" si="53"/>
        <v/>
      </c>
      <c r="K228" s="49" t="str">
        <f t="shared" si="54"/>
        <v/>
      </c>
      <c r="L228" s="11"/>
      <c r="N228" s="78"/>
      <c r="O228" s="39" t="str">
        <f t="shared" si="52"/>
        <v>F</v>
      </c>
      <c r="P228" s="11">
        <f t="shared" si="47"/>
        <v>-23.287315649149274</v>
      </c>
      <c r="Q228" s="11"/>
      <c r="R228" s="38">
        <f t="shared" si="48"/>
        <v>0</v>
      </c>
      <c r="S228" s="30">
        <f t="shared" si="49"/>
        <v>0</v>
      </c>
      <c r="T228" s="30">
        <f t="shared" si="50"/>
        <v>0</v>
      </c>
      <c r="U228" s="34"/>
      <c r="V228" s="34"/>
      <c r="X228" s="31">
        <f t="shared" si="45"/>
        <v>9.0359999999999996</v>
      </c>
      <c r="Y228" s="31">
        <f t="shared" si="46"/>
        <v>-184.49199999999999</v>
      </c>
      <c r="Z228" s="30">
        <f t="shared" si="51"/>
        <v>0</v>
      </c>
    </row>
    <row r="229" spans="5:26" x14ac:dyDescent="0.15">
      <c r="E229" s="46"/>
      <c r="F229" s="28"/>
      <c r="G229" s="29"/>
      <c r="H229" s="29"/>
      <c r="I229" s="48" t="str">
        <f t="shared" si="55"/>
        <v/>
      </c>
      <c r="J229" s="48" t="str">
        <f t="shared" si="37"/>
        <v/>
      </c>
      <c r="K229" s="49" t="str">
        <f t="shared" si="39"/>
        <v/>
      </c>
      <c r="L229" s="11"/>
      <c r="M229" s="11"/>
      <c r="N229" s="78"/>
      <c r="O229" s="39" t="str">
        <f t="shared" si="52"/>
        <v>F</v>
      </c>
      <c r="P229" s="11">
        <f t="shared" si="47"/>
        <v>-23.287315649149274</v>
      </c>
      <c r="Q229" s="11"/>
      <c r="R229" s="38">
        <f t="shared" si="48"/>
        <v>0</v>
      </c>
      <c r="S229" s="30">
        <f t="shared" si="49"/>
        <v>0</v>
      </c>
      <c r="T229" s="30">
        <f t="shared" si="50"/>
        <v>0</v>
      </c>
      <c r="U229" s="34"/>
      <c r="V229" s="34"/>
      <c r="X229" s="31">
        <f t="shared" si="45"/>
        <v>9.0359999999999996</v>
      </c>
      <c r="Y229" s="31">
        <f t="shared" si="46"/>
        <v>-184.49199999999999</v>
      </c>
      <c r="Z229" s="30">
        <f t="shared" si="51"/>
        <v>0</v>
      </c>
    </row>
    <row r="230" spans="5:26" x14ac:dyDescent="0.15">
      <c r="E230" s="46"/>
      <c r="F230" s="28"/>
      <c r="G230" s="29"/>
      <c r="H230" s="29"/>
      <c r="I230" s="48" t="str">
        <f t="shared" si="55"/>
        <v/>
      </c>
      <c r="J230" s="48" t="str">
        <f t="shared" si="37"/>
        <v/>
      </c>
      <c r="K230" s="49" t="str">
        <f t="shared" si="39"/>
        <v/>
      </c>
      <c r="L230" s="11"/>
      <c r="M230" s="11"/>
      <c r="N230" s="78"/>
      <c r="O230" s="39" t="str">
        <f t="shared" si="52"/>
        <v>F</v>
      </c>
      <c r="P230" s="11">
        <f t="shared" si="47"/>
        <v>-23.287315649149274</v>
      </c>
      <c r="Q230" s="11"/>
      <c r="R230" s="38">
        <f t="shared" si="48"/>
        <v>0</v>
      </c>
      <c r="S230" s="30">
        <f t="shared" si="49"/>
        <v>0</v>
      </c>
      <c r="T230" s="30">
        <f t="shared" si="50"/>
        <v>0</v>
      </c>
      <c r="U230" s="34"/>
      <c r="V230" s="34"/>
      <c r="X230" s="31">
        <f t="shared" si="45"/>
        <v>9.0359999999999996</v>
      </c>
      <c r="Y230" s="31">
        <f t="shared" si="46"/>
        <v>-184.49199999999999</v>
      </c>
      <c r="Z230" s="30">
        <f t="shared" si="51"/>
        <v>0</v>
      </c>
    </row>
    <row r="231" spans="5:26" x14ac:dyDescent="0.15">
      <c r="E231" s="46"/>
      <c r="F231" s="28"/>
      <c r="G231" s="29"/>
      <c r="H231" s="29"/>
      <c r="I231" s="48" t="str">
        <f t="shared" si="55"/>
        <v/>
      </c>
      <c r="J231" s="48" t="str">
        <f t="shared" si="37"/>
        <v/>
      </c>
      <c r="K231" s="49" t="str">
        <f t="shared" si="39"/>
        <v/>
      </c>
      <c r="L231" s="11"/>
      <c r="M231" s="11"/>
      <c r="N231" s="78"/>
      <c r="O231" s="39" t="str">
        <f t="shared" si="52"/>
        <v>F</v>
      </c>
      <c r="P231" s="11">
        <f t="shared" si="47"/>
        <v>-23.287315649149274</v>
      </c>
      <c r="Q231" s="11"/>
      <c r="R231" s="38">
        <f t="shared" si="48"/>
        <v>0</v>
      </c>
      <c r="S231" s="30">
        <f t="shared" si="49"/>
        <v>0</v>
      </c>
      <c r="T231" s="30">
        <f t="shared" si="50"/>
        <v>0</v>
      </c>
      <c r="U231" s="34"/>
      <c r="V231" s="34"/>
      <c r="X231" s="31">
        <f t="shared" si="45"/>
        <v>9.0359999999999996</v>
      </c>
      <c r="Y231" s="31">
        <f t="shared" si="46"/>
        <v>-184.49199999999999</v>
      </c>
      <c r="Z231" s="30">
        <f t="shared" si="51"/>
        <v>0</v>
      </c>
    </row>
    <row r="232" spans="5:26" x14ac:dyDescent="0.15">
      <c r="E232" s="46"/>
      <c r="F232" s="28"/>
      <c r="G232" s="29"/>
      <c r="H232" s="29"/>
      <c r="I232" s="48" t="str">
        <f t="shared" si="55"/>
        <v/>
      </c>
      <c r="J232" s="48" t="str">
        <f t="shared" si="37"/>
        <v/>
      </c>
      <c r="K232" s="49" t="str">
        <f t="shared" si="39"/>
        <v/>
      </c>
      <c r="L232" s="11"/>
      <c r="M232" s="11"/>
      <c r="N232" s="78"/>
      <c r="O232" s="39" t="str">
        <f t="shared" si="52"/>
        <v>F</v>
      </c>
      <c r="P232" s="11">
        <f t="shared" si="47"/>
        <v>-23.287315649149274</v>
      </c>
      <c r="Q232" s="11"/>
      <c r="R232" s="38">
        <f t="shared" si="48"/>
        <v>0</v>
      </c>
      <c r="S232" s="30">
        <f t="shared" si="49"/>
        <v>0</v>
      </c>
      <c r="T232" s="30">
        <f t="shared" si="50"/>
        <v>0</v>
      </c>
      <c r="U232" s="34"/>
      <c r="V232" s="34"/>
      <c r="X232" s="31">
        <f t="shared" si="45"/>
        <v>9.0359999999999996</v>
      </c>
      <c r="Y232" s="31">
        <f t="shared" si="46"/>
        <v>-184.49199999999999</v>
      </c>
      <c r="Z232" s="30">
        <f t="shared" si="51"/>
        <v>0</v>
      </c>
    </row>
    <row r="233" spans="5:26" x14ac:dyDescent="0.15">
      <c r="E233" s="46"/>
      <c r="F233" s="28"/>
      <c r="G233" s="29"/>
      <c r="H233" s="29"/>
      <c r="I233" s="48" t="str">
        <f t="shared" si="55"/>
        <v/>
      </c>
      <c r="J233" s="48" t="str">
        <f t="shared" si="37"/>
        <v/>
      </c>
      <c r="K233" s="49" t="str">
        <f t="shared" si="39"/>
        <v/>
      </c>
      <c r="L233" s="11"/>
      <c r="M233" s="11"/>
      <c r="N233" s="78"/>
      <c r="O233" s="39" t="str">
        <f t="shared" si="52"/>
        <v>F</v>
      </c>
      <c r="P233" s="11">
        <f t="shared" si="47"/>
        <v>-23.287315649149274</v>
      </c>
      <c r="Q233" s="11"/>
      <c r="R233" s="38">
        <f t="shared" si="48"/>
        <v>0</v>
      </c>
      <c r="S233" s="30">
        <f t="shared" si="49"/>
        <v>0</v>
      </c>
      <c r="T233" s="30">
        <f t="shared" si="50"/>
        <v>0</v>
      </c>
      <c r="U233" s="34"/>
      <c r="V233" s="34"/>
      <c r="X233" s="31">
        <f t="shared" si="45"/>
        <v>9.0359999999999996</v>
      </c>
      <c r="Y233" s="31">
        <f t="shared" si="46"/>
        <v>-184.49199999999999</v>
      </c>
      <c r="Z233" s="30">
        <f t="shared" si="51"/>
        <v>0</v>
      </c>
    </row>
    <row r="234" spans="5:26" x14ac:dyDescent="0.15">
      <c r="E234" s="46"/>
      <c r="F234" s="28"/>
      <c r="G234" s="29"/>
      <c r="H234" s="29"/>
      <c r="I234" s="48" t="str">
        <f t="shared" si="55"/>
        <v/>
      </c>
      <c r="J234" s="48" t="str">
        <f t="shared" si="37"/>
        <v/>
      </c>
      <c r="K234" s="49" t="str">
        <f t="shared" si="39"/>
        <v/>
      </c>
      <c r="L234" s="11"/>
      <c r="M234" s="11"/>
      <c r="N234" s="78"/>
      <c r="O234" s="39" t="str">
        <f t="shared" si="52"/>
        <v>F</v>
      </c>
      <c r="P234" s="11">
        <f t="shared" si="47"/>
        <v>-23.287315649149274</v>
      </c>
      <c r="Q234" s="11"/>
      <c r="R234" s="38">
        <f t="shared" si="48"/>
        <v>0</v>
      </c>
      <c r="S234" s="30">
        <f t="shared" si="49"/>
        <v>0</v>
      </c>
      <c r="T234" s="30">
        <f t="shared" si="50"/>
        <v>0</v>
      </c>
      <c r="U234" s="34"/>
      <c r="V234" s="34"/>
      <c r="X234" s="31">
        <f t="shared" si="45"/>
        <v>9.0359999999999996</v>
      </c>
      <c r="Y234" s="31">
        <f t="shared" si="46"/>
        <v>-184.49199999999999</v>
      </c>
      <c r="Z234" s="30">
        <f t="shared" si="51"/>
        <v>0</v>
      </c>
    </row>
    <row r="235" spans="5:26" x14ac:dyDescent="0.15">
      <c r="E235" s="46"/>
      <c r="F235" s="28"/>
      <c r="G235" s="29"/>
      <c r="H235" s="29"/>
      <c r="I235" s="48" t="str">
        <f t="shared" si="55"/>
        <v/>
      </c>
      <c r="J235" s="48" t="str">
        <f t="shared" si="37"/>
        <v/>
      </c>
      <c r="K235" s="49" t="str">
        <f t="shared" si="39"/>
        <v/>
      </c>
      <c r="L235" s="11"/>
      <c r="M235" s="11"/>
      <c r="N235" s="78"/>
      <c r="O235" s="39" t="str">
        <f t="shared" si="52"/>
        <v>F</v>
      </c>
      <c r="P235" s="11">
        <f t="shared" si="47"/>
        <v>-23.287315649149274</v>
      </c>
      <c r="Q235" s="11"/>
      <c r="R235" s="38">
        <f t="shared" si="48"/>
        <v>0</v>
      </c>
      <c r="S235" s="30">
        <f t="shared" si="49"/>
        <v>0</v>
      </c>
      <c r="T235" s="30">
        <f t="shared" si="50"/>
        <v>0</v>
      </c>
      <c r="U235" s="34"/>
      <c r="V235" s="34"/>
      <c r="X235" s="31">
        <f t="shared" si="45"/>
        <v>9.0359999999999996</v>
      </c>
      <c r="Y235" s="31">
        <f t="shared" si="46"/>
        <v>-184.49199999999999</v>
      </c>
      <c r="Z235" s="30">
        <f t="shared" si="51"/>
        <v>0</v>
      </c>
    </row>
    <row r="236" spans="5:26" x14ac:dyDescent="0.15">
      <c r="E236" s="46"/>
      <c r="F236" s="28"/>
      <c r="G236" s="29"/>
      <c r="H236" s="29"/>
      <c r="I236" s="48" t="str">
        <f t="shared" si="55"/>
        <v/>
      </c>
      <c r="J236" s="48" t="str">
        <f t="shared" si="37"/>
        <v/>
      </c>
      <c r="K236" s="49" t="str">
        <f t="shared" si="39"/>
        <v/>
      </c>
      <c r="L236" s="11"/>
      <c r="M236" s="11"/>
      <c r="N236" s="78"/>
      <c r="O236" s="39" t="str">
        <f t="shared" si="52"/>
        <v>F</v>
      </c>
      <c r="P236" s="11">
        <f t="shared" si="47"/>
        <v>-23.287315649149274</v>
      </c>
      <c r="Q236" s="11"/>
      <c r="R236" s="38">
        <f t="shared" si="48"/>
        <v>0</v>
      </c>
      <c r="S236" s="30">
        <f t="shared" si="49"/>
        <v>0</v>
      </c>
      <c r="T236" s="30">
        <f t="shared" si="50"/>
        <v>0</v>
      </c>
      <c r="U236" s="34"/>
      <c r="V236" s="34"/>
      <c r="X236" s="31">
        <f t="shared" si="45"/>
        <v>9.0359999999999996</v>
      </c>
      <c r="Y236" s="31">
        <f t="shared" si="46"/>
        <v>-184.49199999999999</v>
      </c>
      <c r="Z236" s="30">
        <f t="shared" si="51"/>
        <v>0</v>
      </c>
    </row>
    <row r="237" spans="5:26" x14ac:dyDescent="0.15">
      <c r="E237" s="46"/>
      <c r="F237" s="28"/>
      <c r="G237" s="29"/>
      <c r="H237" s="29"/>
      <c r="I237" s="48" t="str">
        <f t="shared" si="55"/>
        <v/>
      </c>
      <c r="J237" s="48" t="str">
        <f t="shared" si="37"/>
        <v/>
      </c>
      <c r="K237" s="49" t="str">
        <f t="shared" si="39"/>
        <v/>
      </c>
      <c r="L237" s="11"/>
      <c r="M237" s="11"/>
      <c r="N237" s="78"/>
      <c r="O237" s="39" t="str">
        <f t="shared" si="52"/>
        <v>F</v>
      </c>
      <c r="P237" s="11">
        <f t="shared" si="47"/>
        <v>-23.287315649149274</v>
      </c>
      <c r="Q237" s="11"/>
      <c r="R237" s="38">
        <f t="shared" si="48"/>
        <v>0</v>
      </c>
      <c r="S237" s="30">
        <f t="shared" si="49"/>
        <v>0</v>
      </c>
      <c r="T237" s="30">
        <f t="shared" si="50"/>
        <v>0</v>
      </c>
      <c r="U237" s="34"/>
      <c r="V237" s="34"/>
      <c r="X237" s="31">
        <f t="shared" si="45"/>
        <v>9.0359999999999996</v>
      </c>
      <c r="Y237" s="31">
        <f t="shared" si="46"/>
        <v>-184.49199999999999</v>
      </c>
      <c r="Z237" s="30">
        <f t="shared" si="51"/>
        <v>0</v>
      </c>
    </row>
    <row r="238" spans="5:26" x14ac:dyDescent="0.15">
      <c r="E238" s="46"/>
      <c r="F238" s="28"/>
      <c r="G238" s="29"/>
      <c r="H238" s="29"/>
      <c r="I238" s="48" t="str">
        <f t="shared" si="55"/>
        <v/>
      </c>
      <c r="J238" s="48" t="str">
        <f t="shared" si="37"/>
        <v/>
      </c>
      <c r="K238" s="49" t="str">
        <f t="shared" si="39"/>
        <v/>
      </c>
      <c r="L238" s="11"/>
      <c r="M238" s="11"/>
      <c r="N238" s="78"/>
      <c r="O238" s="39" t="str">
        <f t="shared" si="52"/>
        <v>F</v>
      </c>
      <c r="P238" s="11">
        <f t="shared" si="47"/>
        <v>-23.287315649149274</v>
      </c>
      <c r="Q238" s="11"/>
      <c r="R238" s="38">
        <f t="shared" si="48"/>
        <v>0</v>
      </c>
      <c r="S238" s="30">
        <f t="shared" si="49"/>
        <v>0</v>
      </c>
      <c r="T238" s="30">
        <f t="shared" si="50"/>
        <v>0</v>
      </c>
      <c r="U238" s="34"/>
      <c r="V238" s="34"/>
      <c r="X238" s="31">
        <f t="shared" si="45"/>
        <v>9.0359999999999996</v>
      </c>
      <c r="Y238" s="31">
        <f t="shared" si="46"/>
        <v>-184.49199999999999</v>
      </c>
      <c r="Z238" s="30">
        <f t="shared" si="51"/>
        <v>0</v>
      </c>
    </row>
    <row r="239" spans="5:26" x14ac:dyDescent="0.15">
      <c r="E239" s="46"/>
      <c r="F239" s="28"/>
      <c r="G239" s="29"/>
      <c r="H239" s="29"/>
      <c r="I239" s="48" t="str">
        <f t="shared" si="55"/>
        <v/>
      </c>
      <c r="J239" s="48" t="str">
        <f t="shared" si="37"/>
        <v/>
      </c>
      <c r="K239" s="49" t="str">
        <f t="shared" si="39"/>
        <v/>
      </c>
      <c r="L239" s="11"/>
      <c r="M239" s="11"/>
      <c r="N239" s="78"/>
      <c r="O239" s="39" t="str">
        <f t="shared" si="52"/>
        <v>F</v>
      </c>
      <c r="P239" s="11">
        <f t="shared" si="47"/>
        <v>-23.287315649149274</v>
      </c>
      <c r="Q239" s="11"/>
      <c r="R239" s="38">
        <f t="shared" si="48"/>
        <v>0</v>
      </c>
      <c r="S239" s="30">
        <f t="shared" si="49"/>
        <v>0</v>
      </c>
      <c r="T239" s="30">
        <f t="shared" si="50"/>
        <v>0</v>
      </c>
      <c r="U239" s="34"/>
      <c r="V239" s="34"/>
      <c r="X239" s="31">
        <f t="shared" si="45"/>
        <v>9.0359999999999996</v>
      </c>
      <c r="Y239" s="31">
        <f t="shared" si="46"/>
        <v>-184.49199999999999</v>
      </c>
      <c r="Z239" s="30">
        <f t="shared" si="51"/>
        <v>0</v>
      </c>
    </row>
    <row r="240" spans="5:26" x14ac:dyDescent="0.15">
      <c r="E240" s="46"/>
      <c r="F240" s="28"/>
      <c r="G240" s="29"/>
      <c r="H240" s="29"/>
      <c r="I240" s="48" t="str">
        <f t="shared" si="55"/>
        <v/>
      </c>
      <c r="J240" s="48" t="str">
        <f t="shared" si="37"/>
        <v/>
      </c>
      <c r="K240" s="49" t="str">
        <f t="shared" si="39"/>
        <v/>
      </c>
      <c r="L240" s="11"/>
      <c r="M240" s="11"/>
      <c r="N240" s="78"/>
      <c r="O240" s="39" t="str">
        <f t="shared" si="52"/>
        <v>F</v>
      </c>
      <c r="P240" s="11">
        <f t="shared" si="47"/>
        <v>-23.287315649149274</v>
      </c>
      <c r="Q240" s="11"/>
      <c r="R240" s="38">
        <f t="shared" si="48"/>
        <v>0</v>
      </c>
      <c r="S240" s="30">
        <f t="shared" si="49"/>
        <v>0</v>
      </c>
      <c r="T240" s="30">
        <f t="shared" si="50"/>
        <v>0</v>
      </c>
      <c r="U240" s="34"/>
      <c r="V240" s="34"/>
      <c r="X240" s="31">
        <f t="shared" si="45"/>
        <v>9.0359999999999996</v>
      </c>
      <c r="Y240" s="31">
        <f t="shared" si="46"/>
        <v>-184.49199999999999</v>
      </c>
      <c r="Z240" s="30">
        <f t="shared" si="51"/>
        <v>0</v>
      </c>
    </row>
    <row r="241" spans="4:26" x14ac:dyDescent="0.15">
      <c r="E241" s="46"/>
      <c r="F241" s="28"/>
      <c r="G241" s="29"/>
      <c r="H241" s="29"/>
      <c r="I241" s="48" t="str">
        <f t="shared" si="55"/>
        <v/>
      </c>
      <c r="J241" s="48" t="str">
        <f t="shared" si="37"/>
        <v/>
      </c>
      <c r="K241" s="49" t="str">
        <f t="shared" si="39"/>
        <v/>
      </c>
      <c r="L241" s="11"/>
      <c r="M241" s="11"/>
      <c r="N241" s="78"/>
      <c r="O241" s="39" t="str">
        <f t="shared" si="52"/>
        <v>F</v>
      </c>
      <c r="P241" s="11">
        <f t="shared" si="47"/>
        <v>-23.287315649149274</v>
      </c>
      <c r="Q241" s="11"/>
      <c r="R241" s="38">
        <f t="shared" si="48"/>
        <v>0</v>
      </c>
      <c r="S241" s="30">
        <f t="shared" si="49"/>
        <v>0</v>
      </c>
      <c r="T241" s="30">
        <f t="shared" si="50"/>
        <v>0</v>
      </c>
      <c r="U241" s="34"/>
      <c r="V241" s="34"/>
      <c r="X241" s="31">
        <f t="shared" si="45"/>
        <v>9.0359999999999996</v>
      </c>
      <c r="Y241" s="31">
        <f t="shared" si="46"/>
        <v>-184.49199999999999</v>
      </c>
      <c r="Z241" s="30">
        <f t="shared" si="51"/>
        <v>0</v>
      </c>
    </row>
    <row r="242" spans="4:26" x14ac:dyDescent="0.15">
      <c r="E242" s="46"/>
      <c r="F242" s="28"/>
      <c r="G242" s="29"/>
      <c r="H242" s="29"/>
      <c r="I242" s="48" t="str">
        <f t="shared" si="55"/>
        <v/>
      </c>
      <c r="J242" s="48" t="str">
        <f t="shared" si="37"/>
        <v/>
      </c>
      <c r="K242" s="49" t="str">
        <f t="shared" si="39"/>
        <v/>
      </c>
      <c r="L242" s="11"/>
      <c r="M242" s="11"/>
      <c r="N242" s="78"/>
      <c r="O242" s="39" t="str">
        <f t="shared" si="52"/>
        <v>F</v>
      </c>
      <c r="P242" s="11">
        <f t="shared" si="47"/>
        <v>-23.287315649149274</v>
      </c>
      <c r="Q242" s="11"/>
      <c r="R242" s="38">
        <f t="shared" si="48"/>
        <v>0</v>
      </c>
      <c r="S242" s="30">
        <f t="shared" si="49"/>
        <v>0</v>
      </c>
      <c r="T242" s="30">
        <f t="shared" si="50"/>
        <v>0</v>
      </c>
      <c r="U242" s="34"/>
      <c r="V242" s="34"/>
      <c r="X242" s="31">
        <f t="shared" si="45"/>
        <v>9.0359999999999996</v>
      </c>
      <c r="Y242" s="31">
        <f t="shared" si="46"/>
        <v>-184.49199999999999</v>
      </c>
      <c r="Z242" s="30">
        <f t="shared" si="51"/>
        <v>0</v>
      </c>
    </row>
    <row r="243" spans="4:26" x14ac:dyDescent="0.15">
      <c r="E243" s="46"/>
      <c r="F243" s="28"/>
      <c r="G243" s="29"/>
      <c r="H243" s="29"/>
      <c r="I243" s="48" t="str">
        <f t="shared" si="55"/>
        <v/>
      </c>
      <c r="J243" s="48" t="str">
        <f t="shared" si="37"/>
        <v/>
      </c>
      <c r="K243" s="49" t="str">
        <f t="shared" si="39"/>
        <v/>
      </c>
      <c r="L243" s="11"/>
      <c r="M243" s="11"/>
      <c r="N243" s="78"/>
      <c r="O243" s="39" t="str">
        <f t="shared" si="52"/>
        <v>F</v>
      </c>
      <c r="P243" s="11">
        <f>IF(T243&gt;17.583,"*",(G243-(INDEX(IF(O243="F",Hfemalemean,Hmalemean),S243+1,R243+1)))/(INDEX(IF(O243="F",Hfemalesd,Hmalesd),S243+1,R243+1)))</f>
        <v>-23.287315649149274</v>
      </c>
      <c r="Q243" s="11"/>
      <c r="R243" s="38">
        <f t="shared" si="48"/>
        <v>0</v>
      </c>
      <c r="S243" s="30">
        <f t="shared" si="49"/>
        <v>0</v>
      </c>
      <c r="T243" s="30">
        <f t="shared" si="50"/>
        <v>0</v>
      </c>
      <c r="U243" s="34"/>
      <c r="V243" s="34"/>
      <c r="X243" s="31">
        <f t="shared" si="45"/>
        <v>9.0359999999999996</v>
      </c>
      <c r="Y243" s="31">
        <f t="shared" si="46"/>
        <v>-184.49199999999999</v>
      </c>
      <c r="Z243" s="30">
        <f t="shared" si="51"/>
        <v>0</v>
      </c>
    </row>
    <row r="244" spans="4:26" x14ac:dyDescent="0.15">
      <c r="E244" s="46"/>
      <c r="F244" s="28"/>
      <c r="G244" s="29"/>
      <c r="H244" s="29"/>
      <c r="I244" s="48" t="str">
        <f t="shared" si="55"/>
        <v/>
      </c>
      <c r="J244" s="48" t="str">
        <f t="shared" si="37"/>
        <v/>
      </c>
      <c r="K244" s="49" t="str">
        <f t="shared" si="39"/>
        <v/>
      </c>
      <c r="L244" s="11"/>
      <c r="M244" s="11"/>
      <c r="N244" s="78"/>
      <c r="O244" s="39" t="str">
        <f t="shared" si="52"/>
        <v>F</v>
      </c>
      <c r="P244" s="11">
        <f t="shared" si="47"/>
        <v>-23.287315649149274</v>
      </c>
      <c r="Q244" s="11"/>
      <c r="R244" s="38">
        <f t="shared" si="48"/>
        <v>0</v>
      </c>
      <c r="S244" s="30">
        <f t="shared" si="49"/>
        <v>0</v>
      </c>
      <c r="T244" s="30">
        <f t="shared" si="50"/>
        <v>0</v>
      </c>
      <c r="U244" s="34"/>
      <c r="V244" s="34"/>
      <c r="X244" s="31">
        <f t="shared" si="45"/>
        <v>9.0359999999999996</v>
      </c>
      <c r="Y244" s="31">
        <f t="shared" si="46"/>
        <v>-184.49199999999999</v>
      </c>
      <c r="Z244" s="30">
        <f t="shared" si="51"/>
        <v>0</v>
      </c>
    </row>
    <row r="245" spans="4:26" x14ac:dyDescent="0.15">
      <c r="E245" s="46"/>
      <c r="F245" s="28"/>
      <c r="G245" s="29"/>
      <c r="H245" s="29"/>
      <c r="I245" s="48" t="str">
        <f t="shared" si="55"/>
        <v/>
      </c>
      <c r="J245" s="48" t="str">
        <f t="shared" si="37"/>
        <v/>
      </c>
      <c r="K245" s="49" t="str">
        <f t="shared" si="39"/>
        <v/>
      </c>
      <c r="L245" s="11"/>
      <c r="M245" s="11"/>
      <c r="N245" s="78"/>
      <c r="O245" s="39" t="str">
        <f t="shared" si="52"/>
        <v>F</v>
      </c>
      <c r="P245" s="11">
        <f t="shared" si="47"/>
        <v>-23.287315649149274</v>
      </c>
      <c r="Q245" s="11"/>
      <c r="R245" s="38">
        <f t="shared" si="48"/>
        <v>0</v>
      </c>
      <c r="S245" s="30">
        <f t="shared" si="49"/>
        <v>0</v>
      </c>
      <c r="T245" s="30">
        <f t="shared" si="50"/>
        <v>0</v>
      </c>
      <c r="U245" s="34"/>
      <c r="V245" s="34"/>
      <c r="X245" s="31">
        <f t="shared" si="45"/>
        <v>9.0359999999999996</v>
      </c>
      <c r="Y245" s="31">
        <f t="shared" si="46"/>
        <v>-184.49199999999999</v>
      </c>
      <c r="Z245" s="30">
        <f t="shared" si="51"/>
        <v>0</v>
      </c>
    </row>
    <row r="246" spans="4:26" x14ac:dyDescent="0.15">
      <c r="E246" s="46"/>
      <c r="F246" s="28"/>
      <c r="G246" s="29"/>
      <c r="H246" s="29"/>
      <c r="I246" s="48" t="str">
        <f t="shared" si="55"/>
        <v/>
      </c>
      <c r="J246" s="48" t="str">
        <f t="shared" si="37"/>
        <v/>
      </c>
      <c r="K246" s="49" t="str">
        <f t="shared" si="39"/>
        <v/>
      </c>
      <c r="L246" s="11"/>
      <c r="M246" s="11"/>
      <c r="N246" s="78"/>
      <c r="O246" s="39" t="str">
        <f t="shared" si="52"/>
        <v>F</v>
      </c>
      <c r="P246" s="11">
        <f t="shared" si="47"/>
        <v>-23.287315649149274</v>
      </c>
      <c r="Q246" s="11"/>
      <c r="R246" s="38">
        <f t="shared" si="48"/>
        <v>0</v>
      </c>
      <c r="S246" s="30">
        <f t="shared" si="49"/>
        <v>0</v>
      </c>
      <c r="T246" s="30">
        <f t="shared" si="50"/>
        <v>0</v>
      </c>
      <c r="U246" s="34"/>
      <c r="V246" s="34"/>
      <c r="X246" s="31">
        <f t="shared" si="45"/>
        <v>9.0359999999999996</v>
      </c>
      <c r="Y246" s="31">
        <f t="shared" si="46"/>
        <v>-184.49199999999999</v>
      </c>
      <c r="Z246" s="30">
        <f t="shared" si="51"/>
        <v>0</v>
      </c>
    </row>
    <row r="247" spans="4:26" x14ac:dyDescent="0.15">
      <c r="E247" s="46"/>
      <c r="F247" s="28"/>
      <c r="G247" s="29"/>
      <c r="H247" s="29"/>
      <c r="I247" s="48" t="str">
        <f t="shared" si="55"/>
        <v/>
      </c>
      <c r="J247" s="48" t="str">
        <f t="shared" si="37"/>
        <v/>
      </c>
      <c r="K247" s="49" t="str">
        <f t="shared" si="39"/>
        <v/>
      </c>
      <c r="L247" s="11"/>
      <c r="M247" s="11"/>
      <c r="N247" s="78"/>
      <c r="O247" s="39" t="str">
        <f t="shared" si="52"/>
        <v>F</v>
      </c>
      <c r="P247" s="11">
        <f t="shared" si="47"/>
        <v>-23.287315649149274</v>
      </c>
      <c r="Q247" s="11"/>
      <c r="R247" s="38">
        <f t="shared" si="48"/>
        <v>0</v>
      </c>
      <c r="S247" s="30">
        <f t="shared" si="49"/>
        <v>0</v>
      </c>
      <c r="T247" s="30">
        <f t="shared" si="50"/>
        <v>0</v>
      </c>
      <c r="U247" s="34"/>
      <c r="V247" s="34"/>
      <c r="X247" s="31">
        <f t="shared" si="45"/>
        <v>9.0359999999999996</v>
      </c>
      <c r="Y247" s="31">
        <f t="shared" si="46"/>
        <v>-184.49199999999999</v>
      </c>
      <c r="Z247" s="30">
        <f t="shared" si="51"/>
        <v>0</v>
      </c>
    </row>
    <row r="248" spans="4:26" ht="14.25" thickBot="1" x14ac:dyDescent="0.2">
      <c r="E248" s="50"/>
      <c r="F248" s="64"/>
      <c r="G248" s="51"/>
      <c r="H248" s="51"/>
      <c r="I248" s="52" t="str">
        <f t="shared" si="55"/>
        <v/>
      </c>
      <c r="J248" s="52" t="str">
        <f t="shared" si="37"/>
        <v/>
      </c>
      <c r="K248" s="53" t="str">
        <f t="shared" si="39"/>
        <v/>
      </c>
      <c r="L248" s="11"/>
      <c r="M248" s="11"/>
      <c r="N248" s="78"/>
      <c r="O248" s="39" t="str">
        <f t="shared" si="52"/>
        <v>F</v>
      </c>
      <c r="P248" s="11">
        <f t="shared" si="47"/>
        <v>-23.287315649149274</v>
      </c>
      <c r="Q248" s="11"/>
      <c r="R248" s="38">
        <f t="shared" si="48"/>
        <v>0</v>
      </c>
      <c r="S248" s="30">
        <f t="shared" si="49"/>
        <v>0</v>
      </c>
      <c r="T248" s="30">
        <f t="shared" si="50"/>
        <v>0</v>
      </c>
      <c r="U248" s="34"/>
      <c r="V248" s="34"/>
      <c r="X248" s="31">
        <f t="shared" si="45"/>
        <v>9.0359999999999996</v>
      </c>
      <c r="Y248" s="31">
        <f t="shared" si="46"/>
        <v>-184.49199999999999</v>
      </c>
      <c r="Z248" s="30">
        <f t="shared" si="51"/>
        <v>0</v>
      </c>
    </row>
    <row r="249" spans="4:26" ht="14.25" thickBot="1" x14ac:dyDescent="0.2"/>
    <row r="250" spans="4:26" ht="23.25" customHeight="1" x14ac:dyDescent="0.15">
      <c r="D250" s="72">
        <v>3</v>
      </c>
      <c r="E250" s="42" t="s">
        <v>20</v>
      </c>
      <c r="F250" s="65"/>
      <c r="G250" s="66" t="s">
        <v>115</v>
      </c>
      <c r="H250" s="90"/>
      <c r="I250" s="90"/>
      <c r="J250" s="66"/>
      <c r="K250" s="67"/>
    </row>
    <row r="251" spans="4:26" ht="27.75" customHeight="1" x14ac:dyDescent="0.15">
      <c r="E251" s="43" t="s">
        <v>54</v>
      </c>
      <c r="F251" s="63"/>
      <c r="G251" s="44" t="s">
        <v>75</v>
      </c>
      <c r="H251" s="59"/>
      <c r="J251" s="41"/>
      <c r="K251" s="68"/>
    </row>
    <row r="252" spans="4:26" ht="42" customHeight="1" x14ac:dyDescent="0.15">
      <c r="E252" s="46"/>
      <c r="F252" s="7" t="s">
        <v>30</v>
      </c>
      <c r="G252" s="8" t="s">
        <v>29</v>
      </c>
      <c r="H252" s="8" t="s">
        <v>28</v>
      </c>
      <c r="I252" s="7" t="s">
        <v>23</v>
      </c>
      <c r="J252" s="7" t="s">
        <v>76</v>
      </c>
      <c r="K252" s="47" t="s">
        <v>77</v>
      </c>
      <c r="L252" s="10"/>
      <c r="M252" s="10"/>
      <c r="N252" s="7"/>
      <c r="O252" s="7" t="s">
        <v>31</v>
      </c>
      <c r="P252" s="9" t="s">
        <v>23</v>
      </c>
      <c r="Q252" s="9"/>
      <c r="R252" s="36" t="s">
        <v>21</v>
      </c>
      <c r="S252" s="35" t="s">
        <v>22</v>
      </c>
      <c r="T252" s="35" t="s">
        <v>47</v>
      </c>
      <c r="U252" s="35"/>
      <c r="V252" s="35"/>
      <c r="X252" s="37" t="s">
        <v>45</v>
      </c>
      <c r="Y252" s="37" t="s">
        <v>46</v>
      </c>
      <c r="Z252" s="30" t="s">
        <v>78</v>
      </c>
    </row>
    <row r="253" spans="4:26" x14ac:dyDescent="0.15">
      <c r="E253" s="46"/>
      <c r="F253" s="28"/>
      <c r="G253" s="29"/>
      <c r="H253" s="29"/>
      <c r="I253" s="48" t="str">
        <f t="shared" ref="I253:I284" si="56">IF(COUNTA($F$251,$H$251,F253:H253)=5,P253,"")</f>
        <v/>
      </c>
      <c r="J253" s="48" t="str">
        <f>IF(COUNTA($F$251,$H$251,F253:H253)=5,IF(T253&lt;6,"*",IF(T253&gt;=17.583,"*",(H253-G253*INDEX(IF(O253="F",muratafemale,muratamale),R253-4,1)-INDEX(IF(O253="F",muratafemale,muratamale),R253-4,2))/(G253*INDEX(IF(O253="F",muratafemale,muratamale),R253-4,1)+INDEX(IF(O253="F",muratafemale,muratamale),R253-4,2))*100)),"")</f>
        <v/>
      </c>
      <c r="K253" s="49" t="str">
        <f>IF(COUNTA($F$251,$H$251,F253:H253)=5,IF(OR(T253&lt;1,G253&lt;70),"*",IF(G253&gt;=IF(O253="M",181,174),(H253-Z253)/Z253*100,IF(G253&lt;101,(H253-X253)/X253*100,IF(T253&lt;6,(H253-X253)/X253*100,IF(T253&gt;=17.583,(H253-Z253)/Z253*100,(H253-Y253)/Y253*100))))),"")</f>
        <v/>
      </c>
      <c r="L253" s="11"/>
      <c r="M253" s="11"/>
      <c r="N253" s="78"/>
      <c r="O253" s="39" t="str">
        <f>IF(OR(+$H$251="男",+$H$251="M"),"M","F")</f>
        <v>F</v>
      </c>
      <c r="P253" s="11">
        <f t="shared" ref="P253:P316" si="57">IF(T253&gt;17.583,"*",(G253-(INDEX(IF(O253="F",Hfemalemean,Hmalemean),S253+1,R253+1)))/(INDEX(IF(O253="F",Hfemalesd,Hmalesd),S253+1,R253+1)))</f>
        <v>-23.287315649149274</v>
      </c>
      <c r="Q253" s="11"/>
      <c r="R253" s="38">
        <f t="shared" ref="R253:R258" si="58">DATEDIF($F$251,F253,"Y")</f>
        <v>0</v>
      </c>
      <c r="S253" s="30">
        <f>DATEDIF($F$251,F253,"YM")</f>
        <v>0</v>
      </c>
      <c r="T253" s="30">
        <f>DATEDIF($F$251,F253,"Y")+DATEDIF($F$251,F253,"YD")/(365+IF(MOD(YEAR(DATE(YEAR(F253)-1,MONTH($F$251),DAY($F$251))),4)=0,IF(DATE(YEAR(DATE(YEAR(F253)-1,MONTH($F$251),DAY($F$251))),2,29)&gt;=DATE(YEAR(F253)-1,MONTH($F$251),DAY($F$251)),1,0),0)+IF(MOD(YEAR(F253),4)=0,IF(DATE(YEAR(F253),2,29)&lt;=F253,1,0),0))</f>
        <v>0</v>
      </c>
      <c r="U253" s="34"/>
      <c r="V253" s="34"/>
      <c r="X253" s="31">
        <f t="shared" ref="X253:X316" si="59">IF(O253="M",2.06*10^-3*G253^2-0.1166*G253+6.5273,2.49*10^-3*G253^2-0.1858*G253+9.036)</f>
        <v>9.0359999999999996</v>
      </c>
      <c r="Y253" s="31">
        <f t="shared" ref="Y253:Y316" si="60">((G253/100)^3*INDEX(itoOI,IF(O253="M",0,3)+IF(G253&lt;140,1,IF(G253&lt;=149,2,3)),1)+(G253/100)^2*INDEX(itoOI,IF(O253="M",0,3)+IF(G253&lt;140,1,IF(G253&lt;=149,2,3)),2)+(G253/100)*INDEX(itoOI,IF(O253="M",0,3)+IF(G253&lt;140,1,IF(G253&lt;=149,2,3)),3)+INDEX(itoOI,IF(O253="M",0,3)+IF(G253&lt;140,1,IF(G253&lt;=149,2,3)),4))</f>
        <v>-184.49199999999999</v>
      </c>
      <c r="Z253" s="30">
        <f t="shared" ref="Z253:Z254" si="61">22*G253^2/10000</f>
        <v>0</v>
      </c>
    </row>
    <row r="254" spans="4:26" x14ac:dyDescent="0.15">
      <c r="E254" s="46"/>
      <c r="F254" s="28"/>
      <c r="G254" s="29"/>
      <c r="H254" s="29"/>
      <c r="I254" s="48" t="str">
        <f t="shared" si="56"/>
        <v/>
      </c>
      <c r="J254" s="48" t="str">
        <f>IF(COUNTA($F$251,$H$251,F254:H254)=5,IF(T254&lt;6,"*",IF(T254&gt;=17.583,"*",(H254-G254*INDEX(IF(O254="F",muratafemale,muratamale),R254-4,1)-INDEX(IF(O254="F",muratafemale,muratamale),R254-4,2))/(G254*INDEX(IF(O254="F",muratafemale,muratamale),R254-4,1)+INDEX(IF(O254="F",muratafemale,muratamale),R254-4,2))*100)),"")</f>
        <v/>
      </c>
      <c r="K254" s="49" t="str">
        <f>IF(COUNTA($F$251,$H$251,F254:H254)=5,IF(OR(T254&lt;1,G254&lt;70),"*",IF(G254&gt;=IF(O254="M",181,174),(H254-Z254)/Z254*100,IF(G254&lt;101,(H254-X254)/X254*100,IF(T254&lt;6,(H254-X254)/X254*100,IF(T254&gt;=17.583,(H254-Z254)/Z254*100,(H254-Y254)/Y254*100))))),"")</f>
        <v/>
      </c>
      <c r="L254" s="11"/>
      <c r="M254" s="11"/>
      <c r="N254" s="78"/>
      <c r="O254" s="39" t="str">
        <f>+O253</f>
        <v>F</v>
      </c>
      <c r="P254" s="11">
        <f t="shared" si="57"/>
        <v>-23.287315649149274</v>
      </c>
      <c r="Q254" s="11"/>
      <c r="R254" s="38">
        <f t="shared" si="58"/>
        <v>0</v>
      </c>
      <c r="S254" s="30">
        <f t="shared" ref="S254:S317" si="62">DATEDIF($F$251,F254,"YM")</f>
        <v>0</v>
      </c>
      <c r="T254" s="30">
        <f>DATEDIF($F$251,F254,"Y")+DATEDIF($F$251,F254,"YD")/(365+IF(MOD(YEAR(DATE(YEAR(F254)-1,MONTH($F$251),DAY($F$251))),4)=0,IF(DATE(YEAR(DATE(YEAR(F254)-1,MONTH($F$251),DAY($F$251))),2,29)&gt;=DATE(YEAR(F254)-1,MONTH($F$251),DAY($F$251)),1,0),0)+IF(MOD(YEAR(F254),4)=0,IF(DATE(YEAR(F254),2,29)&lt;=F254,1,0),0))</f>
        <v>0</v>
      </c>
      <c r="U254" s="34"/>
      <c r="V254" s="34"/>
      <c r="X254" s="31">
        <f t="shared" si="59"/>
        <v>9.0359999999999996</v>
      </c>
      <c r="Y254" s="31">
        <f t="shared" si="60"/>
        <v>-184.49199999999999</v>
      </c>
      <c r="Z254" s="30">
        <f t="shared" si="61"/>
        <v>0</v>
      </c>
    </row>
    <row r="255" spans="4:26" x14ac:dyDescent="0.15">
      <c r="E255" s="46"/>
      <c r="F255" s="28"/>
      <c r="G255" s="29"/>
      <c r="H255" s="29"/>
      <c r="I255" s="48" t="str">
        <f t="shared" si="56"/>
        <v/>
      </c>
      <c r="J255" s="48" t="str">
        <f t="shared" ref="J255:J372" si="63">IF(COUNTA($F$251,$H$251,F255:H255)=5,IF(T255&lt;6,"*",IF(T255&gt;=17.583,"*",(H255-G255*INDEX(IF(O255="F",muratafemale,muratamale),R255-4,1)-INDEX(IF(O255="F",muratafemale,muratamale),R255-4,2))/(G255*INDEX(IF(O255="F",muratafemale,muratamale),R255-4,1)+INDEX(IF(O255="F",muratafemale,muratamale),R255-4,2))*100)),"")</f>
        <v/>
      </c>
      <c r="K255" s="49" t="str">
        <f t="shared" ref="K255:K372" si="64">IF(COUNTA($F$251,$H$251,F255:H255)=5,IF(OR(T255&lt;1,G255&lt;70),"*",IF(G255&gt;=IF(O255="M",181,174),(H255-Z255)/Z255*100,IF(G255&lt;101,(H255-X255)/X255*100,IF(T255&lt;6,(H255-X255)/X255*100,IF(T255&gt;=17.583,(H255-Z255)/Z255*100,(H255-Y255)/Y255*100))))),"")</f>
        <v/>
      </c>
      <c r="N255" s="78"/>
      <c r="O255" s="39" t="str">
        <f t="shared" ref="O255:O318" si="65">+O254</f>
        <v>F</v>
      </c>
      <c r="P255" s="11">
        <f t="shared" si="57"/>
        <v>-23.287315649149274</v>
      </c>
      <c r="Q255" s="11"/>
      <c r="R255" s="38">
        <f t="shared" si="58"/>
        <v>0</v>
      </c>
      <c r="S255" s="30">
        <f t="shared" si="62"/>
        <v>0</v>
      </c>
      <c r="T255" s="30">
        <f>DATEDIF($F$251,F255,"Y")+DATEDIF($F$251,F255,"YD")/(365+IF(MOD(YEAR(DATE(YEAR(F255)-1,MONTH($F$251),DAY($F$251))),4)=0,IF(DATE(YEAR(DATE(YEAR(F255)-1,MONTH($F$251),DAY($F$251))),2,29)&gt;=DATE(YEAR(F255)-1,MONTH($F$251),DAY($F$251)),1,0),0)+IF(MOD(YEAR(F255),4)=0,IF(DATE(YEAR(F255),2,29)&lt;=F255,1,0),0))</f>
        <v>0</v>
      </c>
      <c r="U255" s="34"/>
      <c r="V255" s="34"/>
      <c r="X255" s="31">
        <f t="shared" si="59"/>
        <v>9.0359999999999996</v>
      </c>
      <c r="Y255" s="31">
        <f t="shared" si="60"/>
        <v>-184.49199999999999</v>
      </c>
      <c r="Z255" s="30">
        <f t="shared" ref="Z255:Z318" si="66">22*G255^2/10000</f>
        <v>0</v>
      </c>
    </row>
    <row r="256" spans="4:26" x14ac:dyDescent="0.15">
      <c r="E256" s="46"/>
      <c r="F256" s="28"/>
      <c r="G256" s="29"/>
      <c r="H256" s="29"/>
      <c r="I256" s="48" t="str">
        <f t="shared" si="56"/>
        <v/>
      </c>
      <c r="J256" s="48" t="str">
        <f t="shared" ref="J256:J319" si="67">IF(COUNTA($F$251,$H$251,F256:H256)=5,IF(T256&lt;6,"*",IF(T256&gt;=17.583,"*",(H256-G256*INDEX(IF(O256="F",muratafemale,muratamale),R256-4,1)-INDEX(IF(O256="F",muratafemale,muratamale),R256-4,2))/(G256*INDEX(IF(O256="F",muratafemale,muratamale),R256-4,1)+INDEX(IF(O256="F",muratafemale,muratamale),R256-4,2))*100)),"")</f>
        <v/>
      </c>
      <c r="K256" s="49" t="str">
        <f t="shared" ref="K256:K319" si="68">IF(COUNTA($F$251,$H$251,F256:H256)=5,IF(OR(T256&lt;1,G256&lt;70),"*",IF(G256&gt;=IF(O256="M",181,174),(H256-Z256)/Z256*100,IF(G256&lt;101,(H256-X256)/X256*100,IF(T256&lt;6,(H256-X256)/X256*100,IF(T256&gt;=17.583,(H256-Z256)/Z256*100,(H256-Y256)/Y256*100))))),"")</f>
        <v/>
      </c>
      <c r="N256" s="78"/>
      <c r="O256" s="39" t="str">
        <f t="shared" si="65"/>
        <v>F</v>
      </c>
      <c r="P256" s="11">
        <f t="shared" si="57"/>
        <v>-23.287315649149274</v>
      </c>
      <c r="Q256" s="11"/>
      <c r="R256" s="38">
        <f t="shared" si="58"/>
        <v>0</v>
      </c>
      <c r="S256" s="30">
        <f t="shared" si="62"/>
        <v>0</v>
      </c>
      <c r="T256" s="30">
        <f t="shared" ref="T256:T317" si="69">DATEDIF($F$251,F256,"Y")+DATEDIF($F$251,F256,"YD")/(365+IF(MOD(YEAR(DATE(YEAR(F256)-1,MONTH($F$251),DAY($F$251))),4)=0,IF(DATE(YEAR(DATE(YEAR(F256)-1,MONTH($F$251),DAY($F$251))),2,29)&gt;=DATE(YEAR(F256)-1,MONTH($F$251),DAY($F$251)),1,0),0)+IF(MOD(YEAR(F256),4)=0,IF(DATE(YEAR(F256),2,29)&lt;=F256,1,0),0))</f>
        <v>0</v>
      </c>
      <c r="U256" s="34"/>
      <c r="V256" s="34"/>
      <c r="X256" s="31">
        <f t="shared" si="59"/>
        <v>9.0359999999999996</v>
      </c>
      <c r="Y256" s="31">
        <f t="shared" si="60"/>
        <v>-184.49199999999999</v>
      </c>
      <c r="Z256" s="30">
        <f t="shared" si="66"/>
        <v>0</v>
      </c>
    </row>
    <row r="257" spans="5:26" x14ac:dyDescent="0.15">
      <c r="E257" s="46"/>
      <c r="F257" s="28"/>
      <c r="G257" s="29"/>
      <c r="H257" s="29"/>
      <c r="I257" s="48" t="str">
        <f t="shared" si="56"/>
        <v/>
      </c>
      <c r="J257" s="48" t="str">
        <f t="shared" si="67"/>
        <v/>
      </c>
      <c r="K257" s="49" t="str">
        <f t="shared" si="68"/>
        <v/>
      </c>
      <c r="N257" s="78"/>
      <c r="O257" s="39" t="str">
        <f t="shared" si="65"/>
        <v>F</v>
      </c>
      <c r="P257" s="11">
        <f t="shared" si="57"/>
        <v>-23.287315649149274</v>
      </c>
      <c r="Q257" s="11"/>
      <c r="R257" s="38">
        <f t="shared" si="58"/>
        <v>0</v>
      </c>
      <c r="S257" s="30">
        <f t="shared" si="62"/>
        <v>0</v>
      </c>
      <c r="T257" s="30">
        <f t="shared" si="69"/>
        <v>0</v>
      </c>
      <c r="U257" s="34"/>
      <c r="V257" s="34"/>
      <c r="X257" s="31">
        <f t="shared" si="59"/>
        <v>9.0359999999999996</v>
      </c>
      <c r="Y257" s="31">
        <f t="shared" si="60"/>
        <v>-184.49199999999999</v>
      </c>
      <c r="Z257" s="30">
        <f t="shared" si="66"/>
        <v>0</v>
      </c>
    </row>
    <row r="258" spans="5:26" x14ac:dyDescent="0.15">
      <c r="E258" s="46"/>
      <c r="F258" s="28"/>
      <c r="G258" s="29"/>
      <c r="H258" s="29"/>
      <c r="I258" s="48" t="str">
        <f t="shared" si="56"/>
        <v/>
      </c>
      <c r="J258" s="48" t="str">
        <f t="shared" si="67"/>
        <v/>
      </c>
      <c r="K258" s="49" t="str">
        <f t="shared" si="68"/>
        <v/>
      </c>
      <c r="N258" s="78"/>
      <c r="O258" s="39" t="str">
        <f t="shared" si="65"/>
        <v>F</v>
      </c>
      <c r="P258" s="11">
        <f t="shared" si="57"/>
        <v>-23.287315649149274</v>
      </c>
      <c r="Q258" s="11"/>
      <c r="R258" s="38">
        <f t="shared" si="58"/>
        <v>0</v>
      </c>
      <c r="S258" s="30">
        <f t="shared" si="62"/>
        <v>0</v>
      </c>
      <c r="T258" s="30">
        <f t="shared" si="69"/>
        <v>0</v>
      </c>
      <c r="U258" s="34"/>
      <c r="V258" s="34"/>
      <c r="X258" s="31">
        <f t="shared" si="59"/>
        <v>9.0359999999999996</v>
      </c>
      <c r="Y258" s="31">
        <f t="shared" si="60"/>
        <v>-184.49199999999999</v>
      </c>
      <c r="Z258" s="30">
        <f t="shared" si="66"/>
        <v>0</v>
      </c>
    </row>
    <row r="259" spans="5:26" x14ac:dyDescent="0.15">
      <c r="E259" s="46"/>
      <c r="F259" s="28"/>
      <c r="G259" s="29"/>
      <c r="H259" s="29"/>
      <c r="I259" s="48" t="str">
        <f t="shared" si="56"/>
        <v/>
      </c>
      <c r="J259" s="48" t="str">
        <f t="shared" si="67"/>
        <v/>
      </c>
      <c r="K259" s="49" t="str">
        <f t="shared" si="68"/>
        <v/>
      </c>
      <c r="N259" s="78"/>
      <c r="O259" s="39" t="str">
        <f t="shared" si="65"/>
        <v>F</v>
      </c>
      <c r="P259" s="11">
        <f t="shared" si="57"/>
        <v>-23.287315649149274</v>
      </c>
      <c r="Q259" s="11"/>
      <c r="R259" s="38">
        <f t="shared" ref="R259:R317" si="70">DATEDIF($F$251,F259,"Y")</f>
        <v>0</v>
      </c>
      <c r="S259" s="30">
        <f t="shared" si="62"/>
        <v>0</v>
      </c>
      <c r="T259" s="30">
        <f t="shared" si="69"/>
        <v>0</v>
      </c>
      <c r="U259" s="34"/>
      <c r="V259" s="34"/>
      <c r="X259" s="31">
        <f t="shared" si="59"/>
        <v>9.0359999999999996</v>
      </c>
      <c r="Y259" s="31">
        <f t="shared" si="60"/>
        <v>-184.49199999999999</v>
      </c>
      <c r="Z259" s="30">
        <f t="shared" si="66"/>
        <v>0</v>
      </c>
    </row>
    <row r="260" spans="5:26" x14ac:dyDescent="0.15">
      <c r="E260" s="46"/>
      <c r="F260" s="28"/>
      <c r="G260" s="29"/>
      <c r="H260" s="29"/>
      <c r="I260" s="48" t="str">
        <f t="shared" si="56"/>
        <v/>
      </c>
      <c r="J260" s="48" t="str">
        <f t="shared" si="67"/>
        <v/>
      </c>
      <c r="K260" s="49" t="str">
        <f t="shared" si="68"/>
        <v/>
      </c>
      <c r="N260" s="78"/>
      <c r="O260" s="39" t="str">
        <f t="shared" si="65"/>
        <v>F</v>
      </c>
      <c r="P260" s="11">
        <f t="shared" si="57"/>
        <v>-23.287315649149274</v>
      </c>
      <c r="Q260" s="11"/>
      <c r="R260" s="38">
        <f t="shared" si="70"/>
        <v>0</v>
      </c>
      <c r="S260" s="30">
        <f t="shared" si="62"/>
        <v>0</v>
      </c>
      <c r="T260" s="30">
        <f t="shared" si="69"/>
        <v>0</v>
      </c>
      <c r="U260" s="34"/>
      <c r="V260" s="34"/>
      <c r="X260" s="31">
        <f t="shared" si="59"/>
        <v>9.0359999999999996</v>
      </c>
      <c r="Y260" s="31">
        <f t="shared" si="60"/>
        <v>-184.49199999999999</v>
      </c>
      <c r="Z260" s="30">
        <f t="shared" si="66"/>
        <v>0</v>
      </c>
    </row>
    <row r="261" spans="5:26" x14ac:dyDescent="0.15">
      <c r="E261" s="46"/>
      <c r="F261" s="28"/>
      <c r="G261" s="29"/>
      <c r="H261" s="29"/>
      <c r="I261" s="48" t="str">
        <f t="shared" si="56"/>
        <v/>
      </c>
      <c r="J261" s="48" t="str">
        <f t="shared" si="67"/>
        <v/>
      </c>
      <c r="K261" s="49" t="str">
        <f t="shared" si="68"/>
        <v/>
      </c>
      <c r="N261" s="78"/>
      <c r="O261" s="39" t="str">
        <f t="shared" si="65"/>
        <v>F</v>
      </c>
      <c r="P261" s="11">
        <f t="shared" si="57"/>
        <v>-23.287315649149274</v>
      </c>
      <c r="Q261" s="11"/>
      <c r="R261" s="38">
        <f t="shared" si="70"/>
        <v>0</v>
      </c>
      <c r="S261" s="30">
        <f t="shared" si="62"/>
        <v>0</v>
      </c>
      <c r="T261" s="30">
        <f t="shared" si="69"/>
        <v>0</v>
      </c>
      <c r="U261" s="34"/>
      <c r="V261" s="34"/>
      <c r="X261" s="31">
        <f t="shared" si="59"/>
        <v>9.0359999999999996</v>
      </c>
      <c r="Y261" s="31">
        <f t="shared" si="60"/>
        <v>-184.49199999999999</v>
      </c>
      <c r="Z261" s="30">
        <f t="shared" si="66"/>
        <v>0</v>
      </c>
    </row>
    <row r="262" spans="5:26" x14ac:dyDescent="0.15">
      <c r="E262" s="46"/>
      <c r="F262" s="28"/>
      <c r="G262" s="29"/>
      <c r="H262" s="29"/>
      <c r="I262" s="48" t="str">
        <f t="shared" si="56"/>
        <v/>
      </c>
      <c r="J262" s="48" t="str">
        <f t="shared" si="67"/>
        <v/>
      </c>
      <c r="K262" s="49" t="str">
        <f t="shared" si="68"/>
        <v/>
      </c>
      <c r="N262" s="78"/>
      <c r="O262" s="39" t="str">
        <f>+O261</f>
        <v>F</v>
      </c>
      <c r="P262" s="11">
        <f t="shared" si="57"/>
        <v>-23.287315649149274</v>
      </c>
      <c r="Q262" s="11"/>
      <c r="R262" s="38">
        <f t="shared" si="70"/>
        <v>0</v>
      </c>
      <c r="S262" s="30">
        <f t="shared" si="62"/>
        <v>0</v>
      </c>
      <c r="T262" s="30">
        <f t="shared" si="69"/>
        <v>0</v>
      </c>
      <c r="U262" s="34"/>
      <c r="V262" s="34"/>
      <c r="X262" s="31">
        <f t="shared" si="59"/>
        <v>9.0359999999999996</v>
      </c>
      <c r="Y262" s="31">
        <f t="shared" si="60"/>
        <v>-184.49199999999999</v>
      </c>
      <c r="Z262" s="30">
        <f t="shared" si="66"/>
        <v>0</v>
      </c>
    </row>
    <row r="263" spans="5:26" x14ac:dyDescent="0.15">
      <c r="E263" s="46"/>
      <c r="F263" s="28"/>
      <c r="G263" s="29"/>
      <c r="H263" s="29"/>
      <c r="I263" s="48" t="str">
        <f t="shared" si="56"/>
        <v/>
      </c>
      <c r="J263" s="48" t="str">
        <f t="shared" si="67"/>
        <v/>
      </c>
      <c r="K263" s="49" t="str">
        <f t="shared" si="68"/>
        <v/>
      </c>
      <c r="N263" s="78"/>
      <c r="O263" s="39" t="str">
        <f>+O262</f>
        <v>F</v>
      </c>
      <c r="P263" s="11">
        <f t="shared" si="57"/>
        <v>-23.287315649149274</v>
      </c>
      <c r="Q263" s="11"/>
      <c r="R263" s="38">
        <f t="shared" si="70"/>
        <v>0</v>
      </c>
      <c r="S263" s="30">
        <f t="shared" si="62"/>
        <v>0</v>
      </c>
      <c r="T263" s="30">
        <f t="shared" si="69"/>
        <v>0</v>
      </c>
      <c r="U263" s="34"/>
      <c r="V263" s="34"/>
      <c r="X263" s="31">
        <f t="shared" si="59"/>
        <v>9.0359999999999996</v>
      </c>
      <c r="Y263" s="31">
        <f t="shared" si="60"/>
        <v>-184.49199999999999</v>
      </c>
      <c r="Z263" s="30">
        <f t="shared" si="66"/>
        <v>0</v>
      </c>
    </row>
    <row r="264" spans="5:26" x14ac:dyDescent="0.15">
      <c r="E264" s="46"/>
      <c r="F264" s="28"/>
      <c r="G264" s="29"/>
      <c r="H264" s="29"/>
      <c r="I264" s="48" t="str">
        <f t="shared" si="56"/>
        <v/>
      </c>
      <c r="J264" s="48" t="str">
        <f t="shared" si="67"/>
        <v/>
      </c>
      <c r="K264" s="49" t="str">
        <f t="shared" si="68"/>
        <v/>
      </c>
      <c r="N264" s="78"/>
      <c r="O264" s="39" t="str">
        <f>+O263</f>
        <v>F</v>
      </c>
      <c r="P264" s="11">
        <f t="shared" si="57"/>
        <v>-23.287315649149274</v>
      </c>
      <c r="Q264" s="11"/>
      <c r="R264" s="38">
        <f t="shared" si="70"/>
        <v>0</v>
      </c>
      <c r="S264" s="30">
        <f t="shared" si="62"/>
        <v>0</v>
      </c>
      <c r="T264" s="30">
        <f t="shared" si="69"/>
        <v>0</v>
      </c>
      <c r="U264" s="34"/>
      <c r="V264" s="34"/>
      <c r="X264" s="31">
        <f t="shared" si="59"/>
        <v>9.0359999999999996</v>
      </c>
      <c r="Y264" s="31">
        <f t="shared" si="60"/>
        <v>-184.49199999999999</v>
      </c>
      <c r="Z264" s="30">
        <f t="shared" si="66"/>
        <v>0</v>
      </c>
    </row>
    <row r="265" spans="5:26" x14ac:dyDescent="0.15">
      <c r="E265" s="46"/>
      <c r="F265" s="28"/>
      <c r="G265" s="29"/>
      <c r="H265" s="29"/>
      <c r="I265" s="48" t="str">
        <f t="shared" si="56"/>
        <v/>
      </c>
      <c r="J265" s="48" t="str">
        <f t="shared" si="67"/>
        <v/>
      </c>
      <c r="K265" s="49" t="str">
        <f t="shared" si="68"/>
        <v/>
      </c>
      <c r="N265" s="78"/>
      <c r="O265" s="39" t="str">
        <f>+O264</f>
        <v>F</v>
      </c>
      <c r="P265" s="11">
        <f t="shared" si="57"/>
        <v>-23.287315649149274</v>
      </c>
      <c r="Q265" s="11"/>
      <c r="R265" s="38">
        <f t="shared" si="70"/>
        <v>0</v>
      </c>
      <c r="S265" s="30">
        <f t="shared" si="62"/>
        <v>0</v>
      </c>
      <c r="T265" s="30">
        <f t="shared" si="69"/>
        <v>0</v>
      </c>
      <c r="U265" s="34"/>
      <c r="V265" s="34"/>
      <c r="X265" s="31">
        <f t="shared" si="59"/>
        <v>9.0359999999999996</v>
      </c>
      <c r="Y265" s="31">
        <f t="shared" si="60"/>
        <v>-184.49199999999999</v>
      </c>
      <c r="Z265" s="30">
        <f t="shared" si="66"/>
        <v>0</v>
      </c>
    </row>
    <row r="266" spans="5:26" x14ac:dyDescent="0.15">
      <c r="E266" s="46"/>
      <c r="F266" s="28"/>
      <c r="G266" s="29"/>
      <c r="H266" s="29"/>
      <c r="I266" s="48" t="str">
        <f t="shared" si="56"/>
        <v/>
      </c>
      <c r="J266" s="48" t="str">
        <f t="shared" si="67"/>
        <v/>
      </c>
      <c r="K266" s="49" t="str">
        <f t="shared" si="68"/>
        <v/>
      </c>
      <c r="N266" s="78"/>
      <c r="O266" s="39" t="str">
        <f>+O265</f>
        <v>F</v>
      </c>
      <c r="P266" s="11">
        <f t="shared" si="57"/>
        <v>-23.287315649149274</v>
      </c>
      <c r="Q266" s="11"/>
      <c r="R266" s="38">
        <f t="shared" si="70"/>
        <v>0</v>
      </c>
      <c r="S266" s="30">
        <f t="shared" si="62"/>
        <v>0</v>
      </c>
      <c r="T266" s="30">
        <f t="shared" si="69"/>
        <v>0</v>
      </c>
      <c r="U266" s="34"/>
      <c r="V266" s="34"/>
      <c r="X266" s="31">
        <f t="shared" si="59"/>
        <v>9.0359999999999996</v>
      </c>
      <c r="Y266" s="31">
        <f t="shared" si="60"/>
        <v>-184.49199999999999</v>
      </c>
      <c r="Z266" s="30">
        <f t="shared" si="66"/>
        <v>0</v>
      </c>
    </row>
    <row r="267" spans="5:26" x14ac:dyDescent="0.15">
      <c r="E267" s="46"/>
      <c r="F267" s="28"/>
      <c r="G267" s="29"/>
      <c r="H267" s="29"/>
      <c r="I267" s="48" t="str">
        <f t="shared" si="56"/>
        <v/>
      </c>
      <c r="J267" s="48" t="str">
        <f t="shared" si="67"/>
        <v/>
      </c>
      <c r="K267" s="49" t="str">
        <f t="shared" si="68"/>
        <v/>
      </c>
      <c r="N267" s="78"/>
      <c r="O267" s="39" t="str">
        <f t="shared" si="65"/>
        <v>F</v>
      </c>
      <c r="P267" s="11">
        <f t="shared" si="57"/>
        <v>-23.287315649149274</v>
      </c>
      <c r="Q267" s="11"/>
      <c r="R267" s="38">
        <f t="shared" si="70"/>
        <v>0</v>
      </c>
      <c r="S267" s="30">
        <f t="shared" si="62"/>
        <v>0</v>
      </c>
      <c r="T267" s="30">
        <f t="shared" si="69"/>
        <v>0</v>
      </c>
      <c r="U267" s="34"/>
      <c r="V267" s="34"/>
      <c r="X267" s="31">
        <f t="shared" si="59"/>
        <v>9.0359999999999996</v>
      </c>
      <c r="Y267" s="31">
        <f t="shared" si="60"/>
        <v>-184.49199999999999</v>
      </c>
      <c r="Z267" s="30">
        <f t="shared" si="66"/>
        <v>0</v>
      </c>
    </row>
    <row r="268" spans="5:26" x14ac:dyDescent="0.15">
      <c r="E268" s="46"/>
      <c r="F268" s="28"/>
      <c r="G268" s="29"/>
      <c r="H268" s="29"/>
      <c r="I268" s="48" t="str">
        <f t="shared" si="56"/>
        <v/>
      </c>
      <c r="J268" s="48" t="str">
        <f t="shared" si="67"/>
        <v/>
      </c>
      <c r="K268" s="49" t="str">
        <f t="shared" si="68"/>
        <v/>
      </c>
      <c r="N268" s="78"/>
      <c r="O268" s="39" t="str">
        <f t="shared" si="65"/>
        <v>F</v>
      </c>
      <c r="P268" s="11">
        <f t="shared" si="57"/>
        <v>-23.287315649149274</v>
      </c>
      <c r="Q268" s="11"/>
      <c r="R268" s="38">
        <f t="shared" si="70"/>
        <v>0</v>
      </c>
      <c r="S268" s="30">
        <f t="shared" si="62"/>
        <v>0</v>
      </c>
      <c r="T268" s="30">
        <f t="shared" si="69"/>
        <v>0</v>
      </c>
      <c r="U268" s="34"/>
      <c r="V268" s="34"/>
      <c r="X268" s="31">
        <f t="shared" si="59"/>
        <v>9.0359999999999996</v>
      </c>
      <c r="Y268" s="31">
        <f t="shared" si="60"/>
        <v>-184.49199999999999</v>
      </c>
      <c r="Z268" s="30">
        <f t="shared" si="66"/>
        <v>0</v>
      </c>
    </row>
    <row r="269" spans="5:26" x14ac:dyDescent="0.15">
      <c r="E269" s="46"/>
      <c r="F269" s="28"/>
      <c r="G269" s="29"/>
      <c r="H269" s="29"/>
      <c r="I269" s="48" t="str">
        <f t="shared" si="56"/>
        <v/>
      </c>
      <c r="J269" s="48" t="str">
        <f t="shared" si="67"/>
        <v/>
      </c>
      <c r="K269" s="49" t="str">
        <f t="shared" si="68"/>
        <v/>
      </c>
      <c r="N269" s="78"/>
      <c r="O269" s="39" t="str">
        <f t="shared" si="65"/>
        <v>F</v>
      </c>
      <c r="P269" s="11">
        <f t="shared" si="57"/>
        <v>-23.287315649149274</v>
      </c>
      <c r="Q269" s="11"/>
      <c r="R269" s="38">
        <f t="shared" si="70"/>
        <v>0</v>
      </c>
      <c r="S269" s="30">
        <f t="shared" si="62"/>
        <v>0</v>
      </c>
      <c r="T269" s="30">
        <f t="shared" si="69"/>
        <v>0</v>
      </c>
      <c r="U269" s="34"/>
      <c r="V269" s="34"/>
      <c r="X269" s="31">
        <f t="shared" si="59"/>
        <v>9.0359999999999996</v>
      </c>
      <c r="Y269" s="31">
        <f t="shared" si="60"/>
        <v>-184.49199999999999</v>
      </c>
      <c r="Z269" s="30">
        <f t="shared" si="66"/>
        <v>0</v>
      </c>
    </row>
    <row r="270" spans="5:26" x14ac:dyDescent="0.15">
      <c r="E270" s="46"/>
      <c r="F270" s="28"/>
      <c r="G270" s="29"/>
      <c r="H270" s="29"/>
      <c r="I270" s="48" t="str">
        <f t="shared" si="56"/>
        <v/>
      </c>
      <c r="J270" s="48" t="str">
        <f t="shared" si="67"/>
        <v/>
      </c>
      <c r="K270" s="49" t="str">
        <f t="shared" si="68"/>
        <v/>
      </c>
      <c r="N270" s="78"/>
      <c r="O270" s="39" t="str">
        <f t="shared" si="65"/>
        <v>F</v>
      </c>
      <c r="P270" s="11">
        <f t="shared" si="57"/>
        <v>-23.287315649149274</v>
      </c>
      <c r="Q270" s="11"/>
      <c r="R270" s="38">
        <f t="shared" si="70"/>
        <v>0</v>
      </c>
      <c r="S270" s="30">
        <f t="shared" si="62"/>
        <v>0</v>
      </c>
      <c r="T270" s="30">
        <f t="shared" si="69"/>
        <v>0</v>
      </c>
      <c r="U270" s="34"/>
      <c r="V270" s="34"/>
      <c r="X270" s="31">
        <f t="shared" si="59"/>
        <v>9.0359999999999996</v>
      </c>
      <c r="Y270" s="31">
        <f t="shared" si="60"/>
        <v>-184.49199999999999</v>
      </c>
      <c r="Z270" s="30">
        <f t="shared" si="66"/>
        <v>0</v>
      </c>
    </row>
    <row r="271" spans="5:26" x14ac:dyDescent="0.15">
      <c r="E271" s="46"/>
      <c r="F271" s="28"/>
      <c r="G271" s="29"/>
      <c r="H271" s="29"/>
      <c r="I271" s="48" t="str">
        <f t="shared" si="56"/>
        <v/>
      </c>
      <c r="J271" s="48" t="str">
        <f t="shared" si="67"/>
        <v/>
      </c>
      <c r="K271" s="49" t="str">
        <f t="shared" si="68"/>
        <v/>
      </c>
      <c r="N271" s="78"/>
      <c r="O271" s="39" t="str">
        <f t="shared" si="65"/>
        <v>F</v>
      </c>
      <c r="P271" s="11">
        <f t="shared" si="57"/>
        <v>-23.287315649149274</v>
      </c>
      <c r="Q271" s="11"/>
      <c r="R271" s="38">
        <f t="shared" si="70"/>
        <v>0</v>
      </c>
      <c r="S271" s="30">
        <f t="shared" si="62"/>
        <v>0</v>
      </c>
      <c r="T271" s="30">
        <f t="shared" si="69"/>
        <v>0</v>
      </c>
      <c r="U271" s="34"/>
      <c r="V271" s="34"/>
      <c r="X271" s="31">
        <f t="shared" si="59"/>
        <v>9.0359999999999996</v>
      </c>
      <c r="Y271" s="31">
        <f t="shared" si="60"/>
        <v>-184.49199999999999</v>
      </c>
      <c r="Z271" s="30">
        <f t="shared" si="66"/>
        <v>0</v>
      </c>
    </row>
    <row r="272" spans="5:26" x14ac:dyDescent="0.15">
      <c r="E272" s="46"/>
      <c r="F272" s="28"/>
      <c r="G272" s="29"/>
      <c r="H272" s="29"/>
      <c r="I272" s="48" t="str">
        <f t="shared" si="56"/>
        <v/>
      </c>
      <c r="J272" s="48" t="str">
        <f t="shared" si="67"/>
        <v/>
      </c>
      <c r="K272" s="49" t="str">
        <f t="shared" si="68"/>
        <v/>
      </c>
      <c r="N272" s="78"/>
      <c r="O272" s="39" t="str">
        <f t="shared" si="65"/>
        <v>F</v>
      </c>
      <c r="P272" s="11">
        <f t="shared" si="57"/>
        <v>-23.287315649149274</v>
      </c>
      <c r="Q272" s="11"/>
      <c r="R272" s="38">
        <f t="shared" si="70"/>
        <v>0</v>
      </c>
      <c r="S272" s="30">
        <f t="shared" si="62"/>
        <v>0</v>
      </c>
      <c r="T272" s="30">
        <f t="shared" si="69"/>
        <v>0</v>
      </c>
      <c r="U272" s="34"/>
      <c r="V272" s="34"/>
      <c r="X272" s="31">
        <f t="shared" si="59"/>
        <v>9.0359999999999996</v>
      </c>
      <c r="Y272" s="31">
        <f t="shared" si="60"/>
        <v>-184.49199999999999</v>
      </c>
      <c r="Z272" s="30">
        <f t="shared" si="66"/>
        <v>0</v>
      </c>
    </row>
    <row r="273" spans="5:26" x14ac:dyDescent="0.15">
      <c r="E273" s="46"/>
      <c r="F273" s="28"/>
      <c r="G273" s="29"/>
      <c r="H273" s="29"/>
      <c r="I273" s="48" t="str">
        <f t="shared" si="56"/>
        <v/>
      </c>
      <c r="J273" s="48" t="str">
        <f t="shared" si="67"/>
        <v/>
      </c>
      <c r="K273" s="49" t="str">
        <f t="shared" si="68"/>
        <v/>
      </c>
      <c r="N273" s="78"/>
      <c r="O273" s="39" t="str">
        <f t="shared" si="65"/>
        <v>F</v>
      </c>
      <c r="P273" s="11">
        <f t="shared" si="57"/>
        <v>-23.287315649149274</v>
      </c>
      <c r="Q273" s="11"/>
      <c r="R273" s="38">
        <f t="shared" si="70"/>
        <v>0</v>
      </c>
      <c r="S273" s="30">
        <f t="shared" si="62"/>
        <v>0</v>
      </c>
      <c r="T273" s="30">
        <f t="shared" si="69"/>
        <v>0</v>
      </c>
      <c r="U273" s="34"/>
      <c r="V273" s="34"/>
      <c r="X273" s="31">
        <f t="shared" si="59"/>
        <v>9.0359999999999996</v>
      </c>
      <c r="Y273" s="31">
        <f t="shared" si="60"/>
        <v>-184.49199999999999</v>
      </c>
      <c r="Z273" s="30">
        <f t="shared" si="66"/>
        <v>0</v>
      </c>
    </row>
    <row r="274" spans="5:26" x14ac:dyDescent="0.15">
      <c r="E274" s="46"/>
      <c r="F274" s="28"/>
      <c r="G274" s="29"/>
      <c r="H274" s="29"/>
      <c r="I274" s="48" t="str">
        <f t="shared" si="56"/>
        <v/>
      </c>
      <c r="J274" s="48" t="str">
        <f t="shared" si="67"/>
        <v/>
      </c>
      <c r="K274" s="49" t="str">
        <f t="shared" si="68"/>
        <v/>
      </c>
      <c r="N274" s="78"/>
      <c r="O274" s="39" t="str">
        <f t="shared" si="65"/>
        <v>F</v>
      </c>
      <c r="P274" s="11">
        <f t="shared" si="57"/>
        <v>-23.287315649149274</v>
      </c>
      <c r="Q274" s="11"/>
      <c r="R274" s="38">
        <f t="shared" si="70"/>
        <v>0</v>
      </c>
      <c r="S274" s="30">
        <f t="shared" si="62"/>
        <v>0</v>
      </c>
      <c r="T274" s="30">
        <f t="shared" si="69"/>
        <v>0</v>
      </c>
      <c r="U274" s="34"/>
      <c r="V274" s="34"/>
      <c r="X274" s="31">
        <f t="shared" si="59"/>
        <v>9.0359999999999996</v>
      </c>
      <c r="Y274" s="31">
        <f t="shared" si="60"/>
        <v>-184.49199999999999</v>
      </c>
      <c r="Z274" s="30">
        <f t="shared" si="66"/>
        <v>0</v>
      </c>
    </row>
    <row r="275" spans="5:26" x14ac:dyDescent="0.15">
      <c r="E275" s="46"/>
      <c r="F275" s="28"/>
      <c r="G275" s="29"/>
      <c r="H275" s="29"/>
      <c r="I275" s="48" t="str">
        <f t="shared" si="56"/>
        <v/>
      </c>
      <c r="J275" s="48" t="str">
        <f t="shared" si="67"/>
        <v/>
      </c>
      <c r="K275" s="49" t="str">
        <f t="shared" si="68"/>
        <v/>
      </c>
      <c r="N275" s="78"/>
      <c r="O275" s="39" t="str">
        <f t="shared" si="65"/>
        <v>F</v>
      </c>
      <c r="P275" s="11">
        <f t="shared" si="57"/>
        <v>-23.287315649149274</v>
      </c>
      <c r="Q275" s="11"/>
      <c r="R275" s="38">
        <f t="shared" si="70"/>
        <v>0</v>
      </c>
      <c r="S275" s="30">
        <f t="shared" si="62"/>
        <v>0</v>
      </c>
      <c r="T275" s="30">
        <f t="shared" si="69"/>
        <v>0</v>
      </c>
      <c r="U275" s="34"/>
      <c r="V275" s="34"/>
      <c r="X275" s="31">
        <f t="shared" si="59"/>
        <v>9.0359999999999996</v>
      </c>
      <c r="Y275" s="31">
        <f t="shared" si="60"/>
        <v>-184.49199999999999</v>
      </c>
      <c r="Z275" s="30">
        <f t="shared" si="66"/>
        <v>0</v>
      </c>
    </row>
    <row r="276" spans="5:26" x14ac:dyDescent="0.15">
      <c r="E276" s="46"/>
      <c r="F276" s="28"/>
      <c r="G276" s="29"/>
      <c r="H276" s="29"/>
      <c r="I276" s="48" t="str">
        <f t="shared" si="56"/>
        <v/>
      </c>
      <c r="J276" s="48" t="str">
        <f t="shared" si="67"/>
        <v/>
      </c>
      <c r="K276" s="49" t="str">
        <f t="shared" si="68"/>
        <v/>
      </c>
      <c r="N276" s="78"/>
      <c r="O276" s="39" t="str">
        <f t="shared" si="65"/>
        <v>F</v>
      </c>
      <c r="P276" s="11">
        <f t="shared" si="57"/>
        <v>-23.287315649149274</v>
      </c>
      <c r="Q276" s="11"/>
      <c r="R276" s="38">
        <f t="shared" si="70"/>
        <v>0</v>
      </c>
      <c r="S276" s="30">
        <f t="shared" si="62"/>
        <v>0</v>
      </c>
      <c r="T276" s="30">
        <f t="shared" si="69"/>
        <v>0</v>
      </c>
      <c r="U276" s="34"/>
      <c r="V276" s="34"/>
      <c r="X276" s="31">
        <f t="shared" si="59"/>
        <v>9.0359999999999996</v>
      </c>
      <c r="Y276" s="31">
        <f t="shared" si="60"/>
        <v>-184.49199999999999</v>
      </c>
      <c r="Z276" s="30">
        <f t="shared" si="66"/>
        <v>0</v>
      </c>
    </row>
    <row r="277" spans="5:26" x14ac:dyDescent="0.15">
      <c r="E277" s="46"/>
      <c r="F277" s="28"/>
      <c r="G277" s="29"/>
      <c r="H277" s="29"/>
      <c r="I277" s="48" t="str">
        <f t="shared" si="56"/>
        <v/>
      </c>
      <c r="J277" s="48" t="str">
        <f t="shared" si="67"/>
        <v/>
      </c>
      <c r="K277" s="49" t="str">
        <f t="shared" si="68"/>
        <v/>
      </c>
      <c r="N277" s="78"/>
      <c r="O277" s="39" t="str">
        <f t="shared" si="65"/>
        <v>F</v>
      </c>
      <c r="P277" s="11">
        <f t="shared" si="57"/>
        <v>-23.287315649149274</v>
      </c>
      <c r="Q277" s="11"/>
      <c r="R277" s="38">
        <f t="shared" si="70"/>
        <v>0</v>
      </c>
      <c r="S277" s="30">
        <f t="shared" si="62"/>
        <v>0</v>
      </c>
      <c r="T277" s="30">
        <f t="shared" si="69"/>
        <v>0</v>
      </c>
      <c r="U277" s="34"/>
      <c r="V277" s="34"/>
      <c r="X277" s="31">
        <f t="shared" si="59"/>
        <v>9.0359999999999996</v>
      </c>
      <c r="Y277" s="31">
        <f t="shared" si="60"/>
        <v>-184.49199999999999</v>
      </c>
      <c r="Z277" s="30">
        <f t="shared" si="66"/>
        <v>0</v>
      </c>
    </row>
    <row r="278" spans="5:26" x14ac:dyDescent="0.15">
      <c r="E278" s="46"/>
      <c r="F278" s="28"/>
      <c r="G278" s="29"/>
      <c r="H278" s="29"/>
      <c r="I278" s="48" t="str">
        <f t="shared" si="56"/>
        <v/>
      </c>
      <c r="J278" s="48" t="str">
        <f t="shared" si="67"/>
        <v/>
      </c>
      <c r="K278" s="49" t="str">
        <f t="shared" si="68"/>
        <v/>
      </c>
      <c r="N278" s="78"/>
      <c r="O278" s="39" t="str">
        <f t="shared" si="65"/>
        <v>F</v>
      </c>
      <c r="P278" s="11">
        <f t="shared" si="57"/>
        <v>-23.287315649149274</v>
      </c>
      <c r="Q278" s="11"/>
      <c r="R278" s="38">
        <f t="shared" si="70"/>
        <v>0</v>
      </c>
      <c r="S278" s="30">
        <f t="shared" si="62"/>
        <v>0</v>
      </c>
      <c r="T278" s="30">
        <f t="shared" si="69"/>
        <v>0</v>
      </c>
      <c r="U278" s="34"/>
      <c r="V278" s="34"/>
      <c r="X278" s="31">
        <f t="shared" si="59"/>
        <v>9.0359999999999996</v>
      </c>
      <c r="Y278" s="31">
        <f t="shared" si="60"/>
        <v>-184.49199999999999</v>
      </c>
      <c r="Z278" s="30">
        <f t="shared" si="66"/>
        <v>0</v>
      </c>
    </row>
    <row r="279" spans="5:26" x14ac:dyDescent="0.15">
      <c r="E279" s="46"/>
      <c r="F279" s="28"/>
      <c r="G279" s="29"/>
      <c r="H279" s="29"/>
      <c r="I279" s="48" t="str">
        <f t="shared" si="56"/>
        <v/>
      </c>
      <c r="J279" s="48" t="str">
        <f t="shared" si="67"/>
        <v/>
      </c>
      <c r="K279" s="49" t="str">
        <f t="shared" si="68"/>
        <v/>
      </c>
      <c r="N279" s="78"/>
      <c r="O279" s="39" t="str">
        <f t="shared" si="65"/>
        <v>F</v>
      </c>
      <c r="P279" s="11">
        <f t="shared" si="57"/>
        <v>-23.287315649149274</v>
      </c>
      <c r="Q279" s="11"/>
      <c r="R279" s="38">
        <f t="shared" si="70"/>
        <v>0</v>
      </c>
      <c r="S279" s="30">
        <f t="shared" si="62"/>
        <v>0</v>
      </c>
      <c r="T279" s="30">
        <f t="shared" si="69"/>
        <v>0</v>
      </c>
      <c r="U279" s="34"/>
      <c r="V279" s="34"/>
      <c r="X279" s="31">
        <f t="shared" si="59"/>
        <v>9.0359999999999996</v>
      </c>
      <c r="Y279" s="31">
        <f t="shared" si="60"/>
        <v>-184.49199999999999</v>
      </c>
      <c r="Z279" s="30">
        <f t="shared" si="66"/>
        <v>0</v>
      </c>
    </row>
    <row r="280" spans="5:26" x14ac:dyDescent="0.15">
      <c r="E280" s="46"/>
      <c r="F280" s="28"/>
      <c r="G280" s="29"/>
      <c r="H280" s="29"/>
      <c r="I280" s="48" t="str">
        <f t="shared" si="56"/>
        <v/>
      </c>
      <c r="J280" s="48" t="str">
        <f t="shared" si="67"/>
        <v/>
      </c>
      <c r="K280" s="49" t="str">
        <f t="shared" si="68"/>
        <v/>
      </c>
      <c r="N280" s="78"/>
      <c r="O280" s="39" t="str">
        <f t="shared" si="65"/>
        <v>F</v>
      </c>
      <c r="P280" s="11">
        <f t="shared" si="57"/>
        <v>-23.287315649149274</v>
      </c>
      <c r="Q280" s="11"/>
      <c r="R280" s="38">
        <f t="shared" si="70"/>
        <v>0</v>
      </c>
      <c r="S280" s="30">
        <f t="shared" si="62"/>
        <v>0</v>
      </c>
      <c r="T280" s="30">
        <f t="shared" si="69"/>
        <v>0</v>
      </c>
      <c r="U280" s="34"/>
      <c r="V280" s="34"/>
      <c r="X280" s="31">
        <f t="shared" si="59"/>
        <v>9.0359999999999996</v>
      </c>
      <c r="Y280" s="31">
        <f t="shared" si="60"/>
        <v>-184.49199999999999</v>
      </c>
      <c r="Z280" s="30">
        <f t="shared" si="66"/>
        <v>0</v>
      </c>
    </row>
    <row r="281" spans="5:26" x14ac:dyDescent="0.15">
      <c r="E281" s="46"/>
      <c r="F281" s="28"/>
      <c r="G281" s="29"/>
      <c r="H281" s="29"/>
      <c r="I281" s="48" t="str">
        <f t="shared" si="56"/>
        <v/>
      </c>
      <c r="J281" s="48" t="str">
        <f t="shared" si="67"/>
        <v/>
      </c>
      <c r="K281" s="49" t="str">
        <f t="shared" si="68"/>
        <v/>
      </c>
      <c r="N281" s="78"/>
      <c r="O281" s="39" t="str">
        <f t="shared" si="65"/>
        <v>F</v>
      </c>
      <c r="P281" s="11">
        <f t="shared" si="57"/>
        <v>-23.287315649149274</v>
      </c>
      <c r="Q281" s="11"/>
      <c r="R281" s="38">
        <f t="shared" si="70"/>
        <v>0</v>
      </c>
      <c r="S281" s="30">
        <f t="shared" si="62"/>
        <v>0</v>
      </c>
      <c r="T281" s="30">
        <f t="shared" si="69"/>
        <v>0</v>
      </c>
      <c r="U281" s="34"/>
      <c r="V281" s="34"/>
      <c r="X281" s="31">
        <f t="shared" si="59"/>
        <v>9.0359999999999996</v>
      </c>
      <c r="Y281" s="31">
        <f t="shared" si="60"/>
        <v>-184.49199999999999</v>
      </c>
      <c r="Z281" s="30">
        <f t="shared" si="66"/>
        <v>0</v>
      </c>
    </row>
    <row r="282" spans="5:26" x14ac:dyDescent="0.15">
      <c r="E282" s="46"/>
      <c r="F282" s="28"/>
      <c r="G282" s="29"/>
      <c r="H282" s="29"/>
      <c r="I282" s="48" t="str">
        <f t="shared" si="56"/>
        <v/>
      </c>
      <c r="J282" s="48" t="str">
        <f t="shared" si="67"/>
        <v/>
      </c>
      <c r="K282" s="49" t="str">
        <f t="shared" si="68"/>
        <v/>
      </c>
      <c r="N282" s="78"/>
      <c r="O282" s="39" t="str">
        <f t="shared" si="65"/>
        <v>F</v>
      </c>
      <c r="P282" s="11">
        <f t="shared" si="57"/>
        <v>-23.287315649149274</v>
      </c>
      <c r="Q282" s="11"/>
      <c r="R282" s="38">
        <f t="shared" si="70"/>
        <v>0</v>
      </c>
      <c r="S282" s="30">
        <f t="shared" si="62"/>
        <v>0</v>
      </c>
      <c r="T282" s="30">
        <f t="shared" si="69"/>
        <v>0</v>
      </c>
      <c r="U282" s="34"/>
      <c r="V282" s="34"/>
      <c r="X282" s="31">
        <f t="shared" si="59"/>
        <v>9.0359999999999996</v>
      </c>
      <c r="Y282" s="31">
        <f t="shared" si="60"/>
        <v>-184.49199999999999</v>
      </c>
      <c r="Z282" s="30">
        <f t="shared" si="66"/>
        <v>0</v>
      </c>
    </row>
    <row r="283" spans="5:26" x14ac:dyDescent="0.15">
      <c r="E283" s="46"/>
      <c r="F283" s="28"/>
      <c r="G283" s="29"/>
      <c r="H283" s="29"/>
      <c r="I283" s="48" t="str">
        <f t="shared" si="56"/>
        <v/>
      </c>
      <c r="J283" s="48" t="str">
        <f t="shared" si="67"/>
        <v/>
      </c>
      <c r="K283" s="49" t="str">
        <f t="shared" si="68"/>
        <v/>
      </c>
      <c r="N283" s="78"/>
      <c r="O283" s="39" t="str">
        <f t="shared" si="65"/>
        <v>F</v>
      </c>
      <c r="P283" s="11">
        <f t="shared" si="57"/>
        <v>-23.287315649149274</v>
      </c>
      <c r="Q283" s="11"/>
      <c r="R283" s="38">
        <f t="shared" si="70"/>
        <v>0</v>
      </c>
      <c r="S283" s="30">
        <f t="shared" si="62"/>
        <v>0</v>
      </c>
      <c r="T283" s="30">
        <f t="shared" si="69"/>
        <v>0</v>
      </c>
      <c r="U283" s="34"/>
      <c r="V283" s="34"/>
      <c r="X283" s="31">
        <f t="shared" si="59"/>
        <v>9.0359999999999996</v>
      </c>
      <c r="Y283" s="31">
        <f t="shared" si="60"/>
        <v>-184.49199999999999</v>
      </c>
      <c r="Z283" s="30">
        <f t="shared" si="66"/>
        <v>0</v>
      </c>
    </row>
    <row r="284" spans="5:26" x14ac:dyDescent="0.15">
      <c r="E284" s="46"/>
      <c r="F284" s="28"/>
      <c r="G284" s="29"/>
      <c r="H284" s="29"/>
      <c r="I284" s="48" t="str">
        <f t="shared" si="56"/>
        <v/>
      </c>
      <c r="J284" s="48" t="str">
        <f t="shared" si="67"/>
        <v/>
      </c>
      <c r="K284" s="49" t="str">
        <f t="shared" si="68"/>
        <v/>
      </c>
      <c r="N284" s="78"/>
      <c r="O284" s="39" t="str">
        <f t="shared" si="65"/>
        <v>F</v>
      </c>
      <c r="P284" s="11">
        <f t="shared" si="57"/>
        <v>-23.287315649149274</v>
      </c>
      <c r="Q284" s="11"/>
      <c r="R284" s="38">
        <f t="shared" si="70"/>
        <v>0</v>
      </c>
      <c r="S284" s="30">
        <f t="shared" si="62"/>
        <v>0</v>
      </c>
      <c r="T284" s="30">
        <f t="shared" si="69"/>
        <v>0</v>
      </c>
      <c r="U284" s="34"/>
      <c r="V284" s="34"/>
      <c r="X284" s="31">
        <f t="shared" si="59"/>
        <v>9.0359999999999996</v>
      </c>
      <c r="Y284" s="31">
        <f t="shared" si="60"/>
        <v>-184.49199999999999</v>
      </c>
      <c r="Z284" s="30">
        <f t="shared" si="66"/>
        <v>0</v>
      </c>
    </row>
    <row r="285" spans="5:26" x14ac:dyDescent="0.15">
      <c r="E285" s="46"/>
      <c r="F285" s="28"/>
      <c r="G285" s="29"/>
      <c r="H285" s="29"/>
      <c r="I285" s="48" t="str">
        <f t="shared" ref="I285:I316" si="71">IF(COUNTA($F$251,$H$251,F285:H285)=5,P285,"")</f>
        <v/>
      </c>
      <c r="J285" s="48" t="str">
        <f t="shared" si="67"/>
        <v/>
      </c>
      <c r="K285" s="49" t="str">
        <f t="shared" si="68"/>
        <v/>
      </c>
      <c r="N285" s="78"/>
      <c r="O285" s="39" t="str">
        <f t="shared" si="65"/>
        <v>F</v>
      </c>
      <c r="P285" s="11">
        <f t="shared" si="57"/>
        <v>-23.287315649149274</v>
      </c>
      <c r="Q285" s="11"/>
      <c r="R285" s="38">
        <f t="shared" si="70"/>
        <v>0</v>
      </c>
      <c r="S285" s="30">
        <f t="shared" si="62"/>
        <v>0</v>
      </c>
      <c r="T285" s="30">
        <f t="shared" si="69"/>
        <v>0</v>
      </c>
      <c r="U285" s="34"/>
      <c r="V285" s="34"/>
      <c r="X285" s="31">
        <f t="shared" si="59"/>
        <v>9.0359999999999996</v>
      </c>
      <c r="Y285" s="31">
        <f t="shared" si="60"/>
        <v>-184.49199999999999</v>
      </c>
      <c r="Z285" s="30">
        <f t="shared" si="66"/>
        <v>0</v>
      </c>
    </row>
    <row r="286" spans="5:26" x14ac:dyDescent="0.15">
      <c r="E286" s="46"/>
      <c r="F286" s="28"/>
      <c r="G286" s="29"/>
      <c r="H286" s="29"/>
      <c r="I286" s="48" t="str">
        <f t="shared" si="71"/>
        <v/>
      </c>
      <c r="J286" s="48" t="str">
        <f t="shared" si="67"/>
        <v/>
      </c>
      <c r="K286" s="49" t="str">
        <f t="shared" si="68"/>
        <v/>
      </c>
      <c r="N286" s="78"/>
      <c r="O286" s="39" t="str">
        <f t="shared" si="65"/>
        <v>F</v>
      </c>
      <c r="P286" s="11">
        <f t="shared" si="57"/>
        <v>-23.287315649149274</v>
      </c>
      <c r="Q286" s="11"/>
      <c r="R286" s="38">
        <f t="shared" si="70"/>
        <v>0</v>
      </c>
      <c r="S286" s="30">
        <f t="shared" si="62"/>
        <v>0</v>
      </c>
      <c r="T286" s="30">
        <f t="shared" si="69"/>
        <v>0</v>
      </c>
      <c r="U286" s="34"/>
      <c r="V286" s="34"/>
      <c r="X286" s="31">
        <f t="shared" si="59"/>
        <v>9.0359999999999996</v>
      </c>
      <c r="Y286" s="31">
        <f t="shared" si="60"/>
        <v>-184.49199999999999</v>
      </c>
      <c r="Z286" s="30">
        <f t="shared" si="66"/>
        <v>0</v>
      </c>
    </row>
    <row r="287" spans="5:26" x14ac:dyDescent="0.15">
      <c r="E287" s="46"/>
      <c r="F287" s="28"/>
      <c r="G287" s="29"/>
      <c r="H287" s="29"/>
      <c r="I287" s="48" t="str">
        <f t="shared" si="71"/>
        <v/>
      </c>
      <c r="J287" s="48" t="str">
        <f t="shared" si="67"/>
        <v/>
      </c>
      <c r="K287" s="49" t="str">
        <f t="shared" si="68"/>
        <v/>
      </c>
      <c r="N287" s="78"/>
      <c r="O287" s="39" t="str">
        <f t="shared" si="65"/>
        <v>F</v>
      </c>
      <c r="P287" s="11">
        <f t="shared" si="57"/>
        <v>-23.287315649149274</v>
      </c>
      <c r="Q287" s="11"/>
      <c r="R287" s="38">
        <f t="shared" si="70"/>
        <v>0</v>
      </c>
      <c r="S287" s="30">
        <f t="shared" si="62"/>
        <v>0</v>
      </c>
      <c r="T287" s="30">
        <f t="shared" si="69"/>
        <v>0</v>
      </c>
      <c r="U287" s="34"/>
      <c r="V287" s="34"/>
      <c r="X287" s="31">
        <f t="shared" si="59"/>
        <v>9.0359999999999996</v>
      </c>
      <c r="Y287" s="31">
        <f t="shared" si="60"/>
        <v>-184.49199999999999</v>
      </c>
      <c r="Z287" s="30">
        <f t="shared" si="66"/>
        <v>0</v>
      </c>
    </row>
    <row r="288" spans="5:26" x14ac:dyDescent="0.15">
      <c r="E288" s="46"/>
      <c r="F288" s="28"/>
      <c r="G288" s="29"/>
      <c r="H288" s="29"/>
      <c r="I288" s="48" t="str">
        <f t="shared" si="71"/>
        <v/>
      </c>
      <c r="J288" s="48" t="str">
        <f t="shared" si="67"/>
        <v/>
      </c>
      <c r="K288" s="49" t="str">
        <f t="shared" si="68"/>
        <v/>
      </c>
      <c r="N288" s="78"/>
      <c r="O288" s="39" t="str">
        <f t="shared" si="65"/>
        <v>F</v>
      </c>
      <c r="P288" s="11">
        <f t="shared" si="57"/>
        <v>-23.287315649149274</v>
      </c>
      <c r="Q288" s="11"/>
      <c r="R288" s="38">
        <f t="shared" si="70"/>
        <v>0</v>
      </c>
      <c r="S288" s="30">
        <f t="shared" si="62"/>
        <v>0</v>
      </c>
      <c r="T288" s="30">
        <f t="shared" si="69"/>
        <v>0</v>
      </c>
      <c r="U288" s="34"/>
      <c r="V288" s="34"/>
      <c r="X288" s="31">
        <f t="shared" si="59"/>
        <v>9.0359999999999996</v>
      </c>
      <c r="Y288" s="31">
        <f t="shared" si="60"/>
        <v>-184.49199999999999</v>
      </c>
      <c r="Z288" s="30">
        <f t="shared" si="66"/>
        <v>0</v>
      </c>
    </row>
    <row r="289" spans="5:26" x14ac:dyDescent="0.15">
      <c r="E289" s="46"/>
      <c r="F289" s="28"/>
      <c r="G289" s="29"/>
      <c r="H289" s="29"/>
      <c r="I289" s="48" t="str">
        <f t="shared" si="71"/>
        <v/>
      </c>
      <c r="J289" s="48" t="str">
        <f t="shared" si="67"/>
        <v/>
      </c>
      <c r="K289" s="49" t="str">
        <f t="shared" si="68"/>
        <v/>
      </c>
      <c r="N289" s="78"/>
      <c r="O289" s="39" t="str">
        <f t="shared" si="65"/>
        <v>F</v>
      </c>
      <c r="P289" s="11">
        <f t="shared" si="57"/>
        <v>-23.287315649149274</v>
      </c>
      <c r="Q289" s="11"/>
      <c r="R289" s="38">
        <f t="shared" si="70"/>
        <v>0</v>
      </c>
      <c r="S289" s="30">
        <f t="shared" si="62"/>
        <v>0</v>
      </c>
      <c r="T289" s="30">
        <f t="shared" si="69"/>
        <v>0</v>
      </c>
      <c r="U289" s="34"/>
      <c r="V289" s="34"/>
      <c r="X289" s="31">
        <f t="shared" si="59"/>
        <v>9.0359999999999996</v>
      </c>
      <c r="Y289" s="31">
        <f t="shared" si="60"/>
        <v>-184.49199999999999</v>
      </c>
      <c r="Z289" s="30">
        <f t="shared" si="66"/>
        <v>0</v>
      </c>
    </row>
    <row r="290" spans="5:26" x14ac:dyDescent="0.15">
      <c r="E290" s="46"/>
      <c r="F290" s="28"/>
      <c r="G290" s="29"/>
      <c r="H290" s="29"/>
      <c r="I290" s="48" t="str">
        <f t="shared" si="71"/>
        <v/>
      </c>
      <c r="J290" s="48" t="str">
        <f t="shared" si="67"/>
        <v/>
      </c>
      <c r="K290" s="49" t="str">
        <f t="shared" si="68"/>
        <v/>
      </c>
      <c r="N290" s="78"/>
      <c r="O290" s="39" t="str">
        <f t="shared" si="65"/>
        <v>F</v>
      </c>
      <c r="P290" s="11">
        <f t="shared" si="57"/>
        <v>-23.287315649149274</v>
      </c>
      <c r="Q290" s="11"/>
      <c r="R290" s="38">
        <f t="shared" si="70"/>
        <v>0</v>
      </c>
      <c r="S290" s="30">
        <f t="shared" si="62"/>
        <v>0</v>
      </c>
      <c r="T290" s="30">
        <f t="shared" si="69"/>
        <v>0</v>
      </c>
      <c r="U290" s="34"/>
      <c r="V290" s="34"/>
      <c r="X290" s="31">
        <f t="shared" si="59"/>
        <v>9.0359999999999996</v>
      </c>
      <c r="Y290" s="31">
        <f t="shared" si="60"/>
        <v>-184.49199999999999</v>
      </c>
      <c r="Z290" s="30">
        <f t="shared" si="66"/>
        <v>0</v>
      </c>
    </row>
    <row r="291" spans="5:26" x14ac:dyDescent="0.15">
      <c r="E291" s="46"/>
      <c r="F291" s="28"/>
      <c r="G291" s="29"/>
      <c r="H291" s="29"/>
      <c r="I291" s="48" t="str">
        <f t="shared" si="71"/>
        <v/>
      </c>
      <c r="J291" s="48" t="str">
        <f t="shared" si="67"/>
        <v/>
      </c>
      <c r="K291" s="49" t="str">
        <f t="shared" si="68"/>
        <v/>
      </c>
      <c r="N291" s="78"/>
      <c r="O291" s="39" t="str">
        <f t="shared" si="65"/>
        <v>F</v>
      </c>
      <c r="P291" s="11">
        <f t="shared" si="57"/>
        <v>-23.287315649149274</v>
      </c>
      <c r="Q291" s="11"/>
      <c r="R291" s="38">
        <f t="shared" si="70"/>
        <v>0</v>
      </c>
      <c r="S291" s="30">
        <f t="shared" si="62"/>
        <v>0</v>
      </c>
      <c r="T291" s="30">
        <f t="shared" si="69"/>
        <v>0</v>
      </c>
      <c r="U291" s="34"/>
      <c r="V291" s="34"/>
      <c r="X291" s="31">
        <f t="shared" si="59"/>
        <v>9.0359999999999996</v>
      </c>
      <c r="Y291" s="31">
        <f t="shared" si="60"/>
        <v>-184.49199999999999</v>
      </c>
      <c r="Z291" s="30">
        <f t="shared" si="66"/>
        <v>0</v>
      </c>
    </row>
    <row r="292" spans="5:26" x14ac:dyDescent="0.15">
      <c r="E292" s="46"/>
      <c r="F292" s="28"/>
      <c r="G292" s="29"/>
      <c r="H292" s="29"/>
      <c r="I292" s="48" t="str">
        <f t="shared" si="71"/>
        <v/>
      </c>
      <c r="J292" s="48" t="str">
        <f t="shared" si="67"/>
        <v/>
      </c>
      <c r="K292" s="49" t="str">
        <f t="shared" si="68"/>
        <v/>
      </c>
      <c r="N292" s="78"/>
      <c r="O292" s="39" t="str">
        <f t="shared" si="65"/>
        <v>F</v>
      </c>
      <c r="P292" s="11">
        <f t="shared" si="57"/>
        <v>-23.287315649149274</v>
      </c>
      <c r="Q292" s="11"/>
      <c r="R292" s="38">
        <f t="shared" si="70"/>
        <v>0</v>
      </c>
      <c r="S292" s="30">
        <f t="shared" si="62"/>
        <v>0</v>
      </c>
      <c r="T292" s="30">
        <f t="shared" si="69"/>
        <v>0</v>
      </c>
      <c r="U292" s="34"/>
      <c r="V292" s="34"/>
      <c r="X292" s="31">
        <f t="shared" si="59"/>
        <v>9.0359999999999996</v>
      </c>
      <c r="Y292" s="31">
        <f t="shared" si="60"/>
        <v>-184.49199999999999</v>
      </c>
      <c r="Z292" s="30">
        <f t="shared" si="66"/>
        <v>0</v>
      </c>
    </row>
    <row r="293" spans="5:26" x14ac:dyDescent="0.15">
      <c r="E293" s="46"/>
      <c r="F293" s="28"/>
      <c r="G293" s="29"/>
      <c r="H293" s="29"/>
      <c r="I293" s="48" t="str">
        <f t="shared" si="71"/>
        <v/>
      </c>
      <c r="J293" s="48" t="str">
        <f t="shared" si="67"/>
        <v/>
      </c>
      <c r="K293" s="49" t="str">
        <f t="shared" si="68"/>
        <v/>
      </c>
      <c r="N293" s="78"/>
      <c r="O293" s="39" t="str">
        <f t="shared" si="65"/>
        <v>F</v>
      </c>
      <c r="P293" s="11">
        <f t="shared" si="57"/>
        <v>-23.287315649149274</v>
      </c>
      <c r="Q293" s="11"/>
      <c r="R293" s="38">
        <f t="shared" si="70"/>
        <v>0</v>
      </c>
      <c r="S293" s="30">
        <f t="shared" si="62"/>
        <v>0</v>
      </c>
      <c r="T293" s="30">
        <f t="shared" si="69"/>
        <v>0</v>
      </c>
      <c r="U293" s="34"/>
      <c r="V293" s="34"/>
      <c r="X293" s="31">
        <f t="shared" si="59"/>
        <v>9.0359999999999996</v>
      </c>
      <c r="Y293" s="31">
        <f t="shared" si="60"/>
        <v>-184.49199999999999</v>
      </c>
      <c r="Z293" s="30">
        <f t="shared" si="66"/>
        <v>0</v>
      </c>
    </row>
    <row r="294" spans="5:26" x14ac:dyDescent="0.15">
      <c r="E294" s="46"/>
      <c r="F294" s="28"/>
      <c r="G294" s="29"/>
      <c r="H294" s="29"/>
      <c r="I294" s="48" t="str">
        <f t="shared" si="71"/>
        <v/>
      </c>
      <c r="J294" s="48" t="str">
        <f t="shared" si="67"/>
        <v/>
      </c>
      <c r="K294" s="49" t="str">
        <f t="shared" si="68"/>
        <v/>
      </c>
      <c r="N294" s="78"/>
      <c r="O294" s="39" t="str">
        <f t="shared" si="65"/>
        <v>F</v>
      </c>
      <c r="P294" s="11">
        <f t="shared" si="57"/>
        <v>-23.287315649149274</v>
      </c>
      <c r="Q294" s="11"/>
      <c r="R294" s="38">
        <f t="shared" si="70"/>
        <v>0</v>
      </c>
      <c r="S294" s="30">
        <f t="shared" si="62"/>
        <v>0</v>
      </c>
      <c r="T294" s="30">
        <f t="shared" si="69"/>
        <v>0</v>
      </c>
      <c r="U294" s="34"/>
      <c r="V294" s="34"/>
      <c r="X294" s="31">
        <f t="shared" si="59"/>
        <v>9.0359999999999996</v>
      </c>
      <c r="Y294" s="31">
        <f t="shared" si="60"/>
        <v>-184.49199999999999</v>
      </c>
      <c r="Z294" s="30">
        <f t="shared" si="66"/>
        <v>0</v>
      </c>
    </row>
    <row r="295" spans="5:26" x14ac:dyDescent="0.15">
      <c r="E295" s="46"/>
      <c r="F295" s="28"/>
      <c r="G295" s="29"/>
      <c r="H295" s="29"/>
      <c r="I295" s="48" t="str">
        <f t="shared" si="71"/>
        <v/>
      </c>
      <c r="J295" s="48" t="str">
        <f t="shared" si="67"/>
        <v/>
      </c>
      <c r="K295" s="49" t="str">
        <f t="shared" si="68"/>
        <v/>
      </c>
      <c r="N295" s="78"/>
      <c r="O295" s="39" t="str">
        <f t="shared" si="65"/>
        <v>F</v>
      </c>
      <c r="P295" s="11">
        <f t="shared" si="57"/>
        <v>-23.287315649149274</v>
      </c>
      <c r="Q295" s="11"/>
      <c r="R295" s="38">
        <f t="shared" si="70"/>
        <v>0</v>
      </c>
      <c r="S295" s="30">
        <f t="shared" si="62"/>
        <v>0</v>
      </c>
      <c r="T295" s="30">
        <f t="shared" si="69"/>
        <v>0</v>
      </c>
      <c r="U295" s="34"/>
      <c r="V295" s="34"/>
      <c r="X295" s="31">
        <f t="shared" si="59"/>
        <v>9.0359999999999996</v>
      </c>
      <c r="Y295" s="31">
        <f t="shared" si="60"/>
        <v>-184.49199999999999</v>
      </c>
      <c r="Z295" s="30">
        <f t="shared" si="66"/>
        <v>0</v>
      </c>
    </row>
    <row r="296" spans="5:26" x14ac:dyDescent="0.15">
      <c r="E296" s="46"/>
      <c r="F296" s="28"/>
      <c r="G296" s="29"/>
      <c r="H296" s="29"/>
      <c r="I296" s="48" t="str">
        <f t="shared" si="71"/>
        <v/>
      </c>
      <c r="J296" s="48" t="str">
        <f t="shared" si="67"/>
        <v/>
      </c>
      <c r="K296" s="49" t="str">
        <f t="shared" si="68"/>
        <v/>
      </c>
      <c r="N296" s="78"/>
      <c r="O296" s="39" t="str">
        <f t="shared" si="65"/>
        <v>F</v>
      </c>
      <c r="P296" s="11">
        <f t="shared" si="57"/>
        <v>-23.287315649149274</v>
      </c>
      <c r="Q296" s="11"/>
      <c r="R296" s="38">
        <f t="shared" si="70"/>
        <v>0</v>
      </c>
      <c r="S296" s="30">
        <f t="shared" si="62"/>
        <v>0</v>
      </c>
      <c r="T296" s="30">
        <f t="shared" si="69"/>
        <v>0</v>
      </c>
      <c r="U296" s="34"/>
      <c r="V296" s="34"/>
      <c r="X296" s="31">
        <f t="shared" si="59"/>
        <v>9.0359999999999996</v>
      </c>
      <c r="Y296" s="31">
        <f t="shared" si="60"/>
        <v>-184.49199999999999</v>
      </c>
      <c r="Z296" s="30">
        <f t="shared" si="66"/>
        <v>0</v>
      </c>
    </row>
    <row r="297" spans="5:26" x14ac:dyDescent="0.15">
      <c r="E297" s="46"/>
      <c r="F297" s="28"/>
      <c r="G297" s="29"/>
      <c r="H297" s="29"/>
      <c r="I297" s="48" t="str">
        <f t="shared" si="71"/>
        <v/>
      </c>
      <c r="J297" s="48" t="str">
        <f t="shared" si="67"/>
        <v/>
      </c>
      <c r="K297" s="49" t="str">
        <f t="shared" si="68"/>
        <v/>
      </c>
      <c r="N297" s="78"/>
      <c r="O297" s="39" t="str">
        <f t="shared" si="65"/>
        <v>F</v>
      </c>
      <c r="P297" s="11">
        <f t="shared" si="57"/>
        <v>-23.287315649149274</v>
      </c>
      <c r="Q297" s="11"/>
      <c r="R297" s="38">
        <f t="shared" si="70"/>
        <v>0</v>
      </c>
      <c r="S297" s="30">
        <f t="shared" si="62"/>
        <v>0</v>
      </c>
      <c r="T297" s="30">
        <f t="shared" si="69"/>
        <v>0</v>
      </c>
      <c r="U297" s="34"/>
      <c r="V297" s="34"/>
      <c r="X297" s="31">
        <f t="shared" si="59"/>
        <v>9.0359999999999996</v>
      </c>
      <c r="Y297" s="31">
        <f t="shared" si="60"/>
        <v>-184.49199999999999</v>
      </c>
      <c r="Z297" s="30">
        <f t="shared" si="66"/>
        <v>0</v>
      </c>
    </row>
    <row r="298" spans="5:26" x14ac:dyDescent="0.15">
      <c r="E298" s="46"/>
      <c r="F298" s="28"/>
      <c r="G298" s="29"/>
      <c r="H298" s="29"/>
      <c r="I298" s="48" t="str">
        <f t="shared" si="71"/>
        <v/>
      </c>
      <c r="J298" s="48" t="str">
        <f t="shared" si="67"/>
        <v/>
      </c>
      <c r="K298" s="49" t="str">
        <f t="shared" si="68"/>
        <v/>
      </c>
      <c r="N298" s="78"/>
      <c r="O298" s="39" t="str">
        <f t="shared" si="65"/>
        <v>F</v>
      </c>
      <c r="P298" s="11">
        <f t="shared" si="57"/>
        <v>-23.287315649149274</v>
      </c>
      <c r="Q298" s="11"/>
      <c r="R298" s="38">
        <f t="shared" si="70"/>
        <v>0</v>
      </c>
      <c r="S298" s="30">
        <f t="shared" si="62"/>
        <v>0</v>
      </c>
      <c r="T298" s="30">
        <f t="shared" si="69"/>
        <v>0</v>
      </c>
      <c r="U298" s="34"/>
      <c r="V298" s="34"/>
      <c r="X298" s="31">
        <f t="shared" si="59"/>
        <v>9.0359999999999996</v>
      </c>
      <c r="Y298" s="31">
        <f t="shared" si="60"/>
        <v>-184.49199999999999</v>
      </c>
      <c r="Z298" s="30">
        <f t="shared" si="66"/>
        <v>0</v>
      </c>
    </row>
    <row r="299" spans="5:26" x14ac:dyDescent="0.15">
      <c r="E299" s="46"/>
      <c r="F299" s="28"/>
      <c r="G299" s="29"/>
      <c r="H299" s="29"/>
      <c r="I299" s="48" t="str">
        <f t="shared" si="71"/>
        <v/>
      </c>
      <c r="J299" s="48" t="str">
        <f t="shared" si="67"/>
        <v/>
      </c>
      <c r="K299" s="49" t="str">
        <f t="shared" si="68"/>
        <v/>
      </c>
      <c r="N299" s="78"/>
      <c r="O299" s="39" t="str">
        <f t="shared" si="65"/>
        <v>F</v>
      </c>
      <c r="P299" s="11">
        <f t="shared" si="57"/>
        <v>-23.287315649149274</v>
      </c>
      <c r="Q299" s="11"/>
      <c r="R299" s="38">
        <f t="shared" si="70"/>
        <v>0</v>
      </c>
      <c r="S299" s="30">
        <f t="shared" si="62"/>
        <v>0</v>
      </c>
      <c r="T299" s="30">
        <f t="shared" si="69"/>
        <v>0</v>
      </c>
      <c r="U299" s="34"/>
      <c r="V299" s="34"/>
      <c r="X299" s="31">
        <f t="shared" si="59"/>
        <v>9.0359999999999996</v>
      </c>
      <c r="Y299" s="31">
        <f t="shared" si="60"/>
        <v>-184.49199999999999</v>
      </c>
      <c r="Z299" s="30">
        <f t="shared" si="66"/>
        <v>0</v>
      </c>
    </row>
    <row r="300" spans="5:26" x14ac:dyDescent="0.15">
      <c r="E300" s="46"/>
      <c r="F300" s="28"/>
      <c r="G300" s="29"/>
      <c r="H300" s="29"/>
      <c r="I300" s="48" t="str">
        <f t="shared" si="71"/>
        <v/>
      </c>
      <c r="J300" s="48" t="str">
        <f t="shared" si="67"/>
        <v/>
      </c>
      <c r="K300" s="49" t="str">
        <f t="shared" si="68"/>
        <v/>
      </c>
      <c r="N300" s="78"/>
      <c r="O300" s="39" t="str">
        <f t="shared" si="65"/>
        <v>F</v>
      </c>
      <c r="P300" s="11">
        <f t="shared" si="57"/>
        <v>-23.287315649149274</v>
      </c>
      <c r="Q300" s="11"/>
      <c r="R300" s="38">
        <f t="shared" si="70"/>
        <v>0</v>
      </c>
      <c r="S300" s="30">
        <f t="shared" si="62"/>
        <v>0</v>
      </c>
      <c r="T300" s="30">
        <f t="shared" si="69"/>
        <v>0</v>
      </c>
      <c r="U300" s="34"/>
      <c r="V300" s="34"/>
      <c r="X300" s="31">
        <f t="shared" si="59"/>
        <v>9.0359999999999996</v>
      </c>
      <c r="Y300" s="31">
        <f t="shared" si="60"/>
        <v>-184.49199999999999</v>
      </c>
      <c r="Z300" s="30">
        <f t="shared" si="66"/>
        <v>0</v>
      </c>
    </row>
    <row r="301" spans="5:26" x14ac:dyDescent="0.15">
      <c r="E301" s="46"/>
      <c r="F301" s="28"/>
      <c r="G301" s="29"/>
      <c r="H301" s="29"/>
      <c r="I301" s="48" t="str">
        <f t="shared" si="71"/>
        <v/>
      </c>
      <c r="J301" s="48" t="str">
        <f t="shared" si="67"/>
        <v/>
      </c>
      <c r="K301" s="49" t="str">
        <f t="shared" si="68"/>
        <v/>
      </c>
      <c r="N301" s="78"/>
      <c r="O301" s="39" t="str">
        <f t="shared" si="65"/>
        <v>F</v>
      </c>
      <c r="P301" s="11">
        <f t="shared" si="57"/>
        <v>-23.287315649149274</v>
      </c>
      <c r="Q301" s="11"/>
      <c r="R301" s="38">
        <f t="shared" si="70"/>
        <v>0</v>
      </c>
      <c r="S301" s="30">
        <f t="shared" si="62"/>
        <v>0</v>
      </c>
      <c r="T301" s="30">
        <f t="shared" si="69"/>
        <v>0</v>
      </c>
      <c r="U301" s="34"/>
      <c r="V301" s="34"/>
      <c r="X301" s="31">
        <f t="shared" si="59"/>
        <v>9.0359999999999996</v>
      </c>
      <c r="Y301" s="31">
        <f t="shared" si="60"/>
        <v>-184.49199999999999</v>
      </c>
      <c r="Z301" s="30">
        <f t="shared" si="66"/>
        <v>0</v>
      </c>
    </row>
    <row r="302" spans="5:26" x14ac:dyDescent="0.15">
      <c r="E302" s="46"/>
      <c r="F302" s="28"/>
      <c r="G302" s="29"/>
      <c r="H302" s="29"/>
      <c r="I302" s="48" t="str">
        <f t="shared" si="71"/>
        <v/>
      </c>
      <c r="J302" s="48" t="str">
        <f t="shared" si="67"/>
        <v/>
      </c>
      <c r="K302" s="49" t="str">
        <f t="shared" si="68"/>
        <v/>
      </c>
      <c r="N302" s="78"/>
      <c r="O302" s="39" t="str">
        <f t="shared" si="65"/>
        <v>F</v>
      </c>
      <c r="P302" s="11">
        <f t="shared" si="57"/>
        <v>-23.287315649149274</v>
      </c>
      <c r="Q302" s="11"/>
      <c r="R302" s="38">
        <f t="shared" si="70"/>
        <v>0</v>
      </c>
      <c r="S302" s="30">
        <f t="shared" si="62"/>
        <v>0</v>
      </c>
      <c r="T302" s="30">
        <f t="shared" si="69"/>
        <v>0</v>
      </c>
      <c r="U302" s="34"/>
      <c r="V302" s="34"/>
      <c r="X302" s="31">
        <f t="shared" si="59"/>
        <v>9.0359999999999996</v>
      </c>
      <c r="Y302" s="31">
        <f t="shared" si="60"/>
        <v>-184.49199999999999</v>
      </c>
      <c r="Z302" s="30">
        <f t="shared" si="66"/>
        <v>0</v>
      </c>
    </row>
    <row r="303" spans="5:26" x14ac:dyDescent="0.15">
      <c r="E303" s="46"/>
      <c r="F303" s="28"/>
      <c r="G303" s="29"/>
      <c r="H303" s="29"/>
      <c r="I303" s="48" t="str">
        <f t="shared" si="71"/>
        <v/>
      </c>
      <c r="J303" s="48" t="str">
        <f t="shared" si="67"/>
        <v/>
      </c>
      <c r="K303" s="49" t="str">
        <f t="shared" si="68"/>
        <v/>
      </c>
      <c r="N303" s="78"/>
      <c r="O303" s="39" t="str">
        <f t="shared" si="65"/>
        <v>F</v>
      </c>
      <c r="P303" s="11">
        <f t="shared" si="57"/>
        <v>-23.287315649149274</v>
      </c>
      <c r="Q303" s="11"/>
      <c r="R303" s="38">
        <f t="shared" si="70"/>
        <v>0</v>
      </c>
      <c r="S303" s="30">
        <f t="shared" si="62"/>
        <v>0</v>
      </c>
      <c r="T303" s="30">
        <f t="shared" si="69"/>
        <v>0</v>
      </c>
      <c r="U303" s="34"/>
      <c r="V303" s="34"/>
      <c r="X303" s="31">
        <f t="shared" si="59"/>
        <v>9.0359999999999996</v>
      </c>
      <c r="Y303" s="31">
        <f t="shared" si="60"/>
        <v>-184.49199999999999</v>
      </c>
      <c r="Z303" s="30">
        <f t="shared" si="66"/>
        <v>0</v>
      </c>
    </row>
    <row r="304" spans="5:26" x14ac:dyDescent="0.15">
      <c r="E304" s="46"/>
      <c r="F304" s="28"/>
      <c r="G304" s="29"/>
      <c r="H304" s="29"/>
      <c r="I304" s="48" t="str">
        <f t="shared" si="71"/>
        <v/>
      </c>
      <c r="J304" s="48" t="str">
        <f t="shared" si="67"/>
        <v/>
      </c>
      <c r="K304" s="49" t="str">
        <f t="shared" si="68"/>
        <v/>
      </c>
      <c r="N304" s="78"/>
      <c r="O304" s="39" t="str">
        <f t="shared" si="65"/>
        <v>F</v>
      </c>
      <c r="P304" s="11">
        <f t="shared" si="57"/>
        <v>-23.287315649149274</v>
      </c>
      <c r="Q304" s="11"/>
      <c r="R304" s="38">
        <f t="shared" si="70"/>
        <v>0</v>
      </c>
      <c r="S304" s="30">
        <f t="shared" si="62"/>
        <v>0</v>
      </c>
      <c r="T304" s="30">
        <f t="shared" si="69"/>
        <v>0</v>
      </c>
      <c r="U304" s="34"/>
      <c r="V304" s="34"/>
      <c r="X304" s="31">
        <f t="shared" si="59"/>
        <v>9.0359999999999996</v>
      </c>
      <c r="Y304" s="31">
        <f t="shared" si="60"/>
        <v>-184.49199999999999</v>
      </c>
      <c r="Z304" s="30">
        <f t="shared" si="66"/>
        <v>0</v>
      </c>
    </row>
    <row r="305" spans="5:26" x14ac:dyDescent="0.15">
      <c r="E305" s="46"/>
      <c r="F305" s="28"/>
      <c r="G305" s="29"/>
      <c r="H305" s="29"/>
      <c r="I305" s="48" t="str">
        <f t="shared" si="71"/>
        <v/>
      </c>
      <c r="J305" s="48" t="str">
        <f t="shared" si="67"/>
        <v/>
      </c>
      <c r="K305" s="49" t="str">
        <f t="shared" si="68"/>
        <v/>
      </c>
      <c r="N305" s="78"/>
      <c r="O305" s="39" t="str">
        <f t="shared" si="65"/>
        <v>F</v>
      </c>
      <c r="P305" s="11">
        <f t="shared" si="57"/>
        <v>-23.287315649149274</v>
      </c>
      <c r="Q305" s="11"/>
      <c r="R305" s="38">
        <f t="shared" si="70"/>
        <v>0</v>
      </c>
      <c r="S305" s="30">
        <f t="shared" si="62"/>
        <v>0</v>
      </c>
      <c r="T305" s="30">
        <f t="shared" si="69"/>
        <v>0</v>
      </c>
      <c r="U305" s="34"/>
      <c r="V305" s="34"/>
      <c r="X305" s="31">
        <f t="shared" si="59"/>
        <v>9.0359999999999996</v>
      </c>
      <c r="Y305" s="31">
        <f t="shared" si="60"/>
        <v>-184.49199999999999</v>
      </c>
      <c r="Z305" s="30">
        <f t="shared" si="66"/>
        <v>0</v>
      </c>
    </row>
    <row r="306" spans="5:26" x14ac:dyDescent="0.15">
      <c r="E306" s="46"/>
      <c r="F306" s="28"/>
      <c r="G306" s="29"/>
      <c r="H306" s="29"/>
      <c r="I306" s="48" t="str">
        <f t="shared" si="71"/>
        <v/>
      </c>
      <c r="J306" s="48" t="str">
        <f t="shared" si="67"/>
        <v/>
      </c>
      <c r="K306" s="49" t="str">
        <f t="shared" si="68"/>
        <v/>
      </c>
      <c r="N306" s="78"/>
      <c r="O306" s="39" t="str">
        <f t="shared" si="65"/>
        <v>F</v>
      </c>
      <c r="P306" s="11">
        <f t="shared" si="57"/>
        <v>-23.287315649149274</v>
      </c>
      <c r="Q306" s="11"/>
      <c r="R306" s="38">
        <f t="shared" si="70"/>
        <v>0</v>
      </c>
      <c r="S306" s="30">
        <f t="shared" si="62"/>
        <v>0</v>
      </c>
      <c r="T306" s="30">
        <f t="shared" si="69"/>
        <v>0</v>
      </c>
      <c r="U306" s="34"/>
      <c r="V306" s="34"/>
      <c r="X306" s="31">
        <f t="shared" si="59"/>
        <v>9.0359999999999996</v>
      </c>
      <c r="Y306" s="31">
        <f t="shared" si="60"/>
        <v>-184.49199999999999</v>
      </c>
      <c r="Z306" s="30">
        <f t="shared" si="66"/>
        <v>0</v>
      </c>
    </row>
    <row r="307" spans="5:26" x14ac:dyDescent="0.15">
      <c r="E307" s="46"/>
      <c r="F307" s="28"/>
      <c r="G307" s="29"/>
      <c r="H307" s="29"/>
      <c r="I307" s="48" t="str">
        <f t="shared" si="71"/>
        <v/>
      </c>
      <c r="J307" s="48" t="str">
        <f t="shared" si="67"/>
        <v/>
      </c>
      <c r="K307" s="49" t="str">
        <f t="shared" si="68"/>
        <v/>
      </c>
      <c r="N307" s="78"/>
      <c r="O307" s="39" t="str">
        <f t="shared" si="65"/>
        <v>F</v>
      </c>
      <c r="P307" s="11">
        <f t="shared" si="57"/>
        <v>-23.287315649149274</v>
      </c>
      <c r="Q307" s="11"/>
      <c r="R307" s="38">
        <f t="shared" si="70"/>
        <v>0</v>
      </c>
      <c r="S307" s="30">
        <f t="shared" si="62"/>
        <v>0</v>
      </c>
      <c r="T307" s="30">
        <f t="shared" si="69"/>
        <v>0</v>
      </c>
      <c r="U307" s="34"/>
      <c r="V307" s="34"/>
      <c r="X307" s="31">
        <f t="shared" si="59"/>
        <v>9.0359999999999996</v>
      </c>
      <c r="Y307" s="31">
        <f t="shared" si="60"/>
        <v>-184.49199999999999</v>
      </c>
      <c r="Z307" s="30">
        <f t="shared" si="66"/>
        <v>0</v>
      </c>
    </row>
    <row r="308" spans="5:26" x14ac:dyDescent="0.15">
      <c r="E308" s="46"/>
      <c r="F308" s="28"/>
      <c r="G308" s="29"/>
      <c r="H308" s="29"/>
      <c r="I308" s="48" t="str">
        <f t="shared" si="71"/>
        <v/>
      </c>
      <c r="J308" s="48" t="str">
        <f t="shared" si="67"/>
        <v/>
      </c>
      <c r="K308" s="49" t="str">
        <f t="shared" si="68"/>
        <v/>
      </c>
      <c r="N308" s="78"/>
      <c r="O308" s="39" t="str">
        <f t="shared" si="65"/>
        <v>F</v>
      </c>
      <c r="P308" s="11">
        <f t="shared" si="57"/>
        <v>-23.287315649149274</v>
      </c>
      <c r="Q308" s="11"/>
      <c r="R308" s="38">
        <f t="shared" si="70"/>
        <v>0</v>
      </c>
      <c r="S308" s="30">
        <f t="shared" si="62"/>
        <v>0</v>
      </c>
      <c r="T308" s="30">
        <f t="shared" si="69"/>
        <v>0</v>
      </c>
      <c r="U308" s="34"/>
      <c r="V308" s="34"/>
      <c r="X308" s="31">
        <f t="shared" si="59"/>
        <v>9.0359999999999996</v>
      </c>
      <c r="Y308" s="31">
        <f t="shared" si="60"/>
        <v>-184.49199999999999</v>
      </c>
      <c r="Z308" s="30">
        <f t="shared" si="66"/>
        <v>0</v>
      </c>
    </row>
    <row r="309" spans="5:26" x14ac:dyDescent="0.15">
      <c r="E309" s="46"/>
      <c r="F309" s="28"/>
      <c r="G309" s="29"/>
      <c r="H309" s="29"/>
      <c r="I309" s="48" t="str">
        <f t="shared" si="71"/>
        <v/>
      </c>
      <c r="J309" s="48" t="str">
        <f t="shared" si="67"/>
        <v/>
      </c>
      <c r="K309" s="49" t="str">
        <f t="shared" si="68"/>
        <v/>
      </c>
      <c r="N309" s="78"/>
      <c r="O309" s="39" t="str">
        <f t="shared" si="65"/>
        <v>F</v>
      </c>
      <c r="P309" s="11">
        <f t="shared" si="57"/>
        <v>-23.287315649149274</v>
      </c>
      <c r="Q309" s="11"/>
      <c r="R309" s="38">
        <f t="shared" si="70"/>
        <v>0</v>
      </c>
      <c r="S309" s="30">
        <f t="shared" si="62"/>
        <v>0</v>
      </c>
      <c r="T309" s="30">
        <f t="shared" si="69"/>
        <v>0</v>
      </c>
      <c r="U309" s="34"/>
      <c r="V309" s="34"/>
      <c r="X309" s="31">
        <f t="shared" si="59"/>
        <v>9.0359999999999996</v>
      </c>
      <c r="Y309" s="31">
        <f t="shared" si="60"/>
        <v>-184.49199999999999</v>
      </c>
      <c r="Z309" s="30">
        <f t="shared" si="66"/>
        <v>0</v>
      </c>
    </row>
    <row r="310" spans="5:26" x14ac:dyDescent="0.15">
      <c r="E310" s="46"/>
      <c r="F310" s="28"/>
      <c r="G310" s="29"/>
      <c r="H310" s="29"/>
      <c r="I310" s="48" t="str">
        <f t="shared" si="71"/>
        <v/>
      </c>
      <c r="J310" s="48" t="str">
        <f t="shared" si="67"/>
        <v/>
      </c>
      <c r="K310" s="49" t="str">
        <f t="shared" si="68"/>
        <v/>
      </c>
      <c r="N310" s="78"/>
      <c r="O310" s="39" t="str">
        <f t="shared" si="65"/>
        <v>F</v>
      </c>
      <c r="P310" s="11">
        <f t="shared" si="57"/>
        <v>-23.287315649149274</v>
      </c>
      <c r="Q310" s="11"/>
      <c r="R310" s="38">
        <f t="shared" si="70"/>
        <v>0</v>
      </c>
      <c r="S310" s="30">
        <f t="shared" si="62"/>
        <v>0</v>
      </c>
      <c r="T310" s="30">
        <f t="shared" si="69"/>
        <v>0</v>
      </c>
      <c r="U310" s="34"/>
      <c r="V310" s="34"/>
      <c r="X310" s="31">
        <f t="shared" si="59"/>
        <v>9.0359999999999996</v>
      </c>
      <c r="Y310" s="31">
        <f t="shared" si="60"/>
        <v>-184.49199999999999</v>
      </c>
      <c r="Z310" s="30">
        <f t="shared" si="66"/>
        <v>0</v>
      </c>
    </row>
    <row r="311" spans="5:26" x14ac:dyDescent="0.15">
      <c r="E311" s="46"/>
      <c r="F311" s="28"/>
      <c r="G311" s="29"/>
      <c r="H311" s="29"/>
      <c r="I311" s="48" t="str">
        <f t="shared" si="71"/>
        <v/>
      </c>
      <c r="J311" s="48" t="str">
        <f t="shared" si="67"/>
        <v/>
      </c>
      <c r="K311" s="49" t="str">
        <f t="shared" si="68"/>
        <v/>
      </c>
      <c r="N311" s="78"/>
      <c r="O311" s="39" t="str">
        <f t="shared" si="65"/>
        <v>F</v>
      </c>
      <c r="P311" s="11">
        <f t="shared" si="57"/>
        <v>-23.287315649149274</v>
      </c>
      <c r="Q311" s="11"/>
      <c r="R311" s="38">
        <f t="shared" si="70"/>
        <v>0</v>
      </c>
      <c r="S311" s="30">
        <f t="shared" si="62"/>
        <v>0</v>
      </c>
      <c r="T311" s="30">
        <f t="shared" si="69"/>
        <v>0</v>
      </c>
      <c r="U311" s="34"/>
      <c r="V311" s="34"/>
      <c r="X311" s="31">
        <f t="shared" si="59"/>
        <v>9.0359999999999996</v>
      </c>
      <c r="Y311" s="31">
        <f t="shared" si="60"/>
        <v>-184.49199999999999</v>
      </c>
      <c r="Z311" s="30">
        <f t="shared" si="66"/>
        <v>0</v>
      </c>
    </row>
    <row r="312" spans="5:26" x14ac:dyDescent="0.15">
      <c r="E312" s="46"/>
      <c r="F312" s="28"/>
      <c r="G312" s="29"/>
      <c r="H312" s="29"/>
      <c r="I312" s="48" t="str">
        <f t="shared" si="71"/>
        <v/>
      </c>
      <c r="J312" s="48" t="str">
        <f t="shared" si="67"/>
        <v/>
      </c>
      <c r="K312" s="49" t="str">
        <f t="shared" si="68"/>
        <v/>
      </c>
      <c r="N312" s="78"/>
      <c r="O312" s="39" t="str">
        <f t="shared" si="65"/>
        <v>F</v>
      </c>
      <c r="P312" s="11">
        <f t="shared" si="57"/>
        <v>-23.287315649149274</v>
      </c>
      <c r="Q312" s="11"/>
      <c r="R312" s="38">
        <f t="shared" si="70"/>
        <v>0</v>
      </c>
      <c r="S312" s="30">
        <f t="shared" si="62"/>
        <v>0</v>
      </c>
      <c r="T312" s="30">
        <f t="shared" si="69"/>
        <v>0</v>
      </c>
      <c r="U312" s="34"/>
      <c r="V312" s="34"/>
      <c r="X312" s="31">
        <f t="shared" si="59"/>
        <v>9.0359999999999996</v>
      </c>
      <c r="Y312" s="31">
        <f t="shared" si="60"/>
        <v>-184.49199999999999</v>
      </c>
      <c r="Z312" s="30">
        <f t="shared" si="66"/>
        <v>0</v>
      </c>
    </row>
    <row r="313" spans="5:26" x14ac:dyDescent="0.15">
      <c r="E313" s="46"/>
      <c r="F313" s="28"/>
      <c r="G313" s="29"/>
      <c r="H313" s="29"/>
      <c r="I313" s="48" t="str">
        <f t="shared" si="71"/>
        <v/>
      </c>
      <c r="J313" s="48" t="str">
        <f t="shared" si="67"/>
        <v/>
      </c>
      <c r="K313" s="49" t="str">
        <f t="shared" si="68"/>
        <v/>
      </c>
      <c r="N313" s="78"/>
      <c r="O313" s="39" t="str">
        <f t="shared" si="65"/>
        <v>F</v>
      </c>
      <c r="P313" s="11">
        <f t="shared" si="57"/>
        <v>-23.287315649149274</v>
      </c>
      <c r="Q313" s="11"/>
      <c r="R313" s="38">
        <f t="shared" si="70"/>
        <v>0</v>
      </c>
      <c r="S313" s="30">
        <f t="shared" si="62"/>
        <v>0</v>
      </c>
      <c r="T313" s="30">
        <f t="shared" si="69"/>
        <v>0</v>
      </c>
      <c r="U313" s="34"/>
      <c r="V313" s="34"/>
      <c r="X313" s="31">
        <f t="shared" si="59"/>
        <v>9.0359999999999996</v>
      </c>
      <c r="Y313" s="31">
        <f t="shared" si="60"/>
        <v>-184.49199999999999</v>
      </c>
      <c r="Z313" s="30">
        <f t="shared" si="66"/>
        <v>0</v>
      </c>
    </row>
    <row r="314" spans="5:26" x14ac:dyDescent="0.15">
      <c r="E314" s="46"/>
      <c r="F314" s="28"/>
      <c r="G314" s="29"/>
      <c r="H314" s="29"/>
      <c r="I314" s="48" t="str">
        <f t="shared" si="71"/>
        <v/>
      </c>
      <c r="J314" s="48" t="str">
        <f t="shared" si="67"/>
        <v/>
      </c>
      <c r="K314" s="49" t="str">
        <f t="shared" si="68"/>
        <v/>
      </c>
      <c r="N314" s="78"/>
      <c r="O314" s="39" t="str">
        <f t="shared" si="65"/>
        <v>F</v>
      </c>
      <c r="P314" s="11">
        <f t="shared" si="57"/>
        <v>-23.287315649149274</v>
      </c>
      <c r="Q314" s="11"/>
      <c r="R314" s="38">
        <f t="shared" si="70"/>
        <v>0</v>
      </c>
      <c r="S314" s="30">
        <f t="shared" si="62"/>
        <v>0</v>
      </c>
      <c r="T314" s="30">
        <f t="shared" si="69"/>
        <v>0</v>
      </c>
      <c r="U314" s="34"/>
      <c r="V314" s="34"/>
      <c r="X314" s="31">
        <f t="shared" si="59"/>
        <v>9.0359999999999996</v>
      </c>
      <c r="Y314" s="31">
        <f t="shared" si="60"/>
        <v>-184.49199999999999</v>
      </c>
      <c r="Z314" s="30">
        <f t="shared" si="66"/>
        <v>0</v>
      </c>
    </row>
    <row r="315" spans="5:26" x14ac:dyDescent="0.15">
      <c r="E315" s="46"/>
      <c r="F315" s="28"/>
      <c r="G315" s="29"/>
      <c r="H315" s="29"/>
      <c r="I315" s="48" t="str">
        <f t="shared" si="71"/>
        <v/>
      </c>
      <c r="J315" s="48" t="str">
        <f t="shared" si="67"/>
        <v/>
      </c>
      <c r="K315" s="49" t="str">
        <f t="shared" si="68"/>
        <v/>
      </c>
      <c r="N315" s="78"/>
      <c r="O315" s="39" t="str">
        <f t="shared" si="65"/>
        <v>F</v>
      </c>
      <c r="P315" s="11">
        <f t="shared" si="57"/>
        <v>-23.287315649149274</v>
      </c>
      <c r="Q315" s="11"/>
      <c r="R315" s="38">
        <f t="shared" si="70"/>
        <v>0</v>
      </c>
      <c r="S315" s="30">
        <f t="shared" si="62"/>
        <v>0</v>
      </c>
      <c r="T315" s="30">
        <f t="shared" si="69"/>
        <v>0</v>
      </c>
      <c r="U315" s="34"/>
      <c r="V315" s="34"/>
      <c r="X315" s="31">
        <f t="shared" si="59"/>
        <v>9.0359999999999996</v>
      </c>
      <c r="Y315" s="31">
        <f t="shared" si="60"/>
        <v>-184.49199999999999</v>
      </c>
      <c r="Z315" s="30">
        <f t="shared" si="66"/>
        <v>0</v>
      </c>
    </row>
    <row r="316" spans="5:26" x14ac:dyDescent="0.15">
      <c r="E316" s="46"/>
      <c r="F316" s="28"/>
      <c r="G316" s="29"/>
      <c r="H316" s="29"/>
      <c r="I316" s="48" t="str">
        <f t="shared" si="71"/>
        <v/>
      </c>
      <c r="J316" s="48" t="str">
        <f t="shared" si="67"/>
        <v/>
      </c>
      <c r="K316" s="49" t="str">
        <f t="shared" si="68"/>
        <v/>
      </c>
      <c r="N316" s="78"/>
      <c r="O316" s="39" t="str">
        <f t="shared" si="65"/>
        <v>F</v>
      </c>
      <c r="P316" s="11">
        <f t="shared" si="57"/>
        <v>-23.287315649149274</v>
      </c>
      <c r="Q316" s="11"/>
      <c r="R316" s="38">
        <f t="shared" si="70"/>
        <v>0</v>
      </c>
      <c r="S316" s="30">
        <f t="shared" si="62"/>
        <v>0</v>
      </c>
      <c r="T316" s="30">
        <f t="shared" si="69"/>
        <v>0</v>
      </c>
      <c r="U316" s="34"/>
      <c r="V316" s="34"/>
      <c r="X316" s="31">
        <f t="shared" si="59"/>
        <v>9.0359999999999996</v>
      </c>
      <c r="Y316" s="31">
        <f t="shared" si="60"/>
        <v>-184.49199999999999</v>
      </c>
      <c r="Z316" s="30">
        <f t="shared" si="66"/>
        <v>0</v>
      </c>
    </row>
    <row r="317" spans="5:26" x14ac:dyDescent="0.15">
      <c r="E317" s="46"/>
      <c r="F317" s="28"/>
      <c r="G317" s="29"/>
      <c r="H317" s="29"/>
      <c r="I317" s="48" t="str">
        <f t="shared" ref="I317:I348" si="72">IF(COUNTA($F$251,$H$251,F317:H317)=5,P317,"")</f>
        <v/>
      </c>
      <c r="J317" s="48" t="str">
        <f t="shared" si="67"/>
        <v/>
      </c>
      <c r="K317" s="49" t="str">
        <f t="shared" si="68"/>
        <v/>
      </c>
      <c r="N317" s="78"/>
      <c r="O317" s="39" t="str">
        <f t="shared" si="65"/>
        <v>F</v>
      </c>
      <c r="P317" s="11">
        <f t="shared" ref="P317:P372" si="73">IF(T317&gt;17.583,"*",(G317-(INDEX(IF(O317="F",Hfemalemean,Hmalemean),S317+1,R317+1)))/(INDEX(IF(O317="F",Hfemalesd,Hmalesd),S317+1,R317+1)))</f>
        <v>-23.287315649149274</v>
      </c>
      <c r="Q317" s="11"/>
      <c r="R317" s="38">
        <f t="shared" si="70"/>
        <v>0</v>
      </c>
      <c r="S317" s="30">
        <f t="shared" si="62"/>
        <v>0</v>
      </c>
      <c r="T317" s="30">
        <f t="shared" si="69"/>
        <v>0</v>
      </c>
      <c r="U317" s="34"/>
      <c r="V317" s="34"/>
      <c r="X317" s="31">
        <f t="shared" ref="X317:X372" si="74">IF(O317="M",2.06*10^-3*G317^2-0.1166*G317+6.5273,2.49*10^-3*G317^2-0.1858*G317+9.036)</f>
        <v>9.0359999999999996</v>
      </c>
      <c r="Y317" s="31">
        <f t="shared" ref="Y317:Y372" si="75">((G317/100)^3*INDEX(itoOI,IF(O317="M",0,3)+IF(G317&lt;140,1,IF(G317&lt;=149,2,3)),1)+(G317/100)^2*INDEX(itoOI,IF(O317="M",0,3)+IF(G317&lt;140,1,IF(G317&lt;=149,2,3)),2)+(G317/100)*INDEX(itoOI,IF(O317="M",0,3)+IF(G317&lt;140,1,IF(G317&lt;=149,2,3)),3)+INDEX(itoOI,IF(O317="M",0,3)+IF(G317&lt;140,1,IF(G317&lt;=149,2,3)),4))</f>
        <v>-184.49199999999999</v>
      </c>
      <c r="Z317" s="30">
        <f t="shared" si="66"/>
        <v>0</v>
      </c>
    </row>
    <row r="318" spans="5:26" x14ac:dyDescent="0.15">
      <c r="E318" s="46"/>
      <c r="F318" s="28"/>
      <c r="G318" s="29"/>
      <c r="H318" s="29"/>
      <c r="I318" s="48" t="str">
        <f t="shared" si="72"/>
        <v/>
      </c>
      <c r="J318" s="48" t="str">
        <f t="shared" si="67"/>
        <v/>
      </c>
      <c r="K318" s="49" t="str">
        <f t="shared" si="68"/>
        <v/>
      </c>
      <c r="N318" s="78"/>
      <c r="O318" s="39" t="str">
        <f t="shared" si="65"/>
        <v>F</v>
      </c>
      <c r="P318" s="11">
        <f t="shared" si="73"/>
        <v>-23.287315649149274</v>
      </c>
      <c r="Q318" s="11"/>
      <c r="R318" s="38">
        <f t="shared" ref="R318:R372" si="76">DATEDIF($F$251,F318,"Y")</f>
        <v>0</v>
      </c>
      <c r="S318" s="30">
        <f t="shared" ref="S318:S372" si="77">DATEDIF($F$251,F318,"YM")</f>
        <v>0</v>
      </c>
      <c r="T318" s="30">
        <f t="shared" ref="T318:T372" si="78">DATEDIF($F$251,F318,"Y")+DATEDIF($F$251,F318,"YD")/(365+IF(MOD(YEAR(DATE(YEAR(F318)-1,MONTH($F$251),DAY($F$251))),4)=0,IF(DATE(YEAR(DATE(YEAR(F318)-1,MONTH($F$251),DAY($F$251))),2,29)&gt;=DATE(YEAR(F318)-1,MONTH($F$251),DAY($F$251)),1,0),0)+IF(MOD(YEAR(F318),4)=0,IF(DATE(YEAR(F318),2,29)&lt;=F318,1,0),0))</f>
        <v>0</v>
      </c>
      <c r="U318" s="34"/>
      <c r="V318" s="34"/>
      <c r="X318" s="31">
        <f t="shared" si="74"/>
        <v>9.0359999999999996</v>
      </c>
      <c r="Y318" s="31">
        <f t="shared" si="75"/>
        <v>-184.49199999999999</v>
      </c>
      <c r="Z318" s="30">
        <f t="shared" si="66"/>
        <v>0</v>
      </c>
    </row>
    <row r="319" spans="5:26" x14ac:dyDescent="0.15">
      <c r="E319" s="46"/>
      <c r="F319" s="28"/>
      <c r="G319" s="29"/>
      <c r="H319" s="29"/>
      <c r="I319" s="48" t="str">
        <f t="shared" si="72"/>
        <v/>
      </c>
      <c r="J319" s="48" t="str">
        <f t="shared" si="67"/>
        <v/>
      </c>
      <c r="K319" s="49" t="str">
        <f t="shared" si="68"/>
        <v/>
      </c>
      <c r="N319" s="78"/>
      <c r="O319" s="39" t="str">
        <f t="shared" ref="O319:O372" si="79">+O318</f>
        <v>F</v>
      </c>
      <c r="P319" s="11">
        <f t="shared" si="73"/>
        <v>-23.287315649149274</v>
      </c>
      <c r="Q319" s="11"/>
      <c r="R319" s="38">
        <f t="shared" si="76"/>
        <v>0</v>
      </c>
      <c r="S319" s="30">
        <f t="shared" si="77"/>
        <v>0</v>
      </c>
      <c r="T319" s="30">
        <f t="shared" si="78"/>
        <v>0</v>
      </c>
      <c r="U319" s="34"/>
      <c r="V319" s="34"/>
      <c r="X319" s="31">
        <f t="shared" si="74"/>
        <v>9.0359999999999996</v>
      </c>
      <c r="Y319" s="31">
        <f t="shared" si="75"/>
        <v>-184.49199999999999</v>
      </c>
      <c r="Z319" s="30">
        <f t="shared" ref="Z319:Z372" si="80">22*G319^2/10000</f>
        <v>0</v>
      </c>
    </row>
    <row r="320" spans="5:26" x14ac:dyDescent="0.15">
      <c r="E320" s="46"/>
      <c r="F320" s="28"/>
      <c r="G320" s="29"/>
      <c r="H320" s="29"/>
      <c r="I320" s="48" t="str">
        <f t="shared" si="72"/>
        <v/>
      </c>
      <c r="J320" s="48" t="str">
        <f t="shared" ref="J320:J346" si="81">IF(COUNTA($F$251,$H$251,F320:H320)=5,IF(T320&lt;6,"*",IF(T320&gt;=17.583,"*",(H320-G320*INDEX(IF(O320="F",muratafemale,muratamale),R320-4,1)-INDEX(IF(O320="F",muratafemale,muratamale),R320-4,2))/(G320*INDEX(IF(O320="F",muratafemale,muratamale),R320-4,1)+INDEX(IF(O320="F",muratafemale,muratamale),R320-4,2))*100)),"")</f>
        <v/>
      </c>
      <c r="K320" s="49" t="str">
        <f t="shared" ref="K320:K346" si="82">IF(COUNTA($F$251,$H$251,F320:H320)=5,IF(OR(T320&lt;1,G320&lt;70),"*",IF(G320&gt;=IF(O320="M",181,174),(H320-Z320)/Z320*100,IF(G320&lt;101,(H320-X320)/X320*100,IF(T320&lt;6,(H320-X320)/X320*100,IF(T320&gt;=17.583,(H320-Z320)/Z320*100,(H320-Y320)/Y320*100))))),"")</f>
        <v/>
      </c>
      <c r="N320" s="78"/>
      <c r="O320" s="39" t="str">
        <f t="shared" si="79"/>
        <v>F</v>
      </c>
      <c r="P320" s="11">
        <f t="shared" si="73"/>
        <v>-23.287315649149274</v>
      </c>
      <c r="Q320" s="11"/>
      <c r="R320" s="38">
        <f t="shared" si="76"/>
        <v>0</v>
      </c>
      <c r="S320" s="30">
        <f t="shared" si="77"/>
        <v>0</v>
      </c>
      <c r="T320" s="30">
        <f t="shared" si="78"/>
        <v>0</v>
      </c>
      <c r="U320" s="34"/>
      <c r="V320" s="34"/>
      <c r="X320" s="31">
        <f t="shared" si="74"/>
        <v>9.0359999999999996</v>
      </c>
      <c r="Y320" s="31">
        <f t="shared" si="75"/>
        <v>-184.49199999999999</v>
      </c>
      <c r="Z320" s="30">
        <f t="shared" si="80"/>
        <v>0</v>
      </c>
    </row>
    <row r="321" spans="5:26" x14ac:dyDescent="0.15">
      <c r="E321" s="46"/>
      <c r="F321" s="28"/>
      <c r="G321" s="29"/>
      <c r="H321" s="29"/>
      <c r="I321" s="48" t="str">
        <f t="shared" si="72"/>
        <v/>
      </c>
      <c r="J321" s="48" t="str">
        <f t="shared" si="81"/>
        <v/>
      </c>
      <c r="K321" s="49" t="str">
        <f t="shared" si="82"/>
        <v/>
      </c>
      <c r="N321" s="78"/>
      <c r="O321" s="39" t="str">
        <f t="shared" si="79"/>
        <v>F</v>
      </c>
      <c r="P321" s="11">
        <f t="shared" si="73"/>
        <v>-23.287315649149274</v>
      </c>
      <c r="Q321" s="11"/>
      <c r="R321" s="38">
        <f t="shared" si="76"/>
        <v>0</v>
      </c>
      <c r="S321" s="30">
        <f t="shared" si="77"/>
        <v>0</v>
      </c>
      <c r="T321" s="30">
        <f t="shared" si="78"/>
        <v>0</v>
      </c>
      <c r="U321" s="34"/>
      <c r="V321" s="34"/>
      <c r="X321" s="31">
        <f t="shared" si="74"/>
        <v>9.0359999999999996</v>
      </c>
      <c r="Y321" s="31">
        <f t="shared" si="75"/>
        <v>-184.49199999999999</v>
      </c>
      <c r="Z321" s="30">
        <f t="shared" si="80"/>
        <v>0</v>
      </c>
    </row>
    <row r="322" spans="5:26" x14ac:dyDescent="0.15">
      <c r="E322" s="46"/>
      <c r="F322" s="28"/>
      <c r="G322" s="29"/>
      <c r="H322" s="29"/>
      <c r="I322" s="48" t="str">
        <f t="shared" si="72"/>
        <v/>
      </c>
      <c r="J322" s="48" t="str">
        <f t="shared" si="81"/>
        <v/>
      </c>
      <c r="K322" s="49" t="str">
        <f t="shared" si="82"/>
        <v/>
      </c>
      <c r="N322" s="78"/>
      <c r="O322" s="39" t="str">
        <f t="shared" si="79"/>
        <v>F</v>
      </c>
      <c r="P322" s="11">
        <f t="shared" si="73"/>
        <v>-23.287315649149274</v>
      </c>
      <c r="Q322" s="11"/>
      <c r="R322" s="38">
        <f t="shared" si="76"/>
        <v>0</v>
      </c>
      <c r="S322" s="30">
        <f t="shared" si="77"/>
        <v>0</v>
      </c>
      <c r="T322" s="30">
        <f t="shared" si="78"/>
        <v>0</v>
      </c>
      <c r="U322" s="34"/>
      <c r="V322" s="34"/>
      <c r="X322" s="31">
        <f t="shared" si="74"/>
        <v>9.0359999999999996</v>
      </c>
      <c r="Y322" s="31">
        <f t="shared" si="75"/>
        <v>-184.49199999999999</v>
      </c>
      <c r="Z322" s="30">
        <f t="shared" si="80"/>
        <v>0</v>
      </c>
    </row>
    <row r="323" spans="5:26" x14ac:dyDescent="0.15">
      <c r="E323" s="46"/>
      <c r="F323" s="28"/>
      <c r="G323" s="29"/>
      <c r="H323" s="29"/>
      <c r="I323" s="48" t="str">
        <f t="shared" si="72"/>
        <v/>
      </c>
      <c r="J323" s="48" t="str">
        <f t="shared" si="81"/>
        <v/>
      </c>
      <c r="K323" s="49" t="str">
        <f t="shared" si="82"/>
        <v/>
      </c>
      <c r="N323" s="78"/>
      <c r="O323" s="39" t="str">
        <f t="shared" si="79"/>
        <v>F</v>
      </c>
      <c r="P323" s="11">
        <f t="shared" si="73"/>
        <v>-23.287315649149274</v>
      </c>
      <c r="Q323" s="11"/>
      <c r="R323" s="38">
        <f t="shared" si="76"/>
        <v>0</v>
      </c>
      <c r="S323" s="30">
        <f t="shared" si="77"/>
        <v>0</v>
      </c>
      <c r="T323" s="30">
        <f t="shared" si="78"/>
        <v>0</v>
      </c>
      <c r="U323" s="34"/>
      <c r="V323" s="34"/>
      <c r="X323" s="31">
        <f t="shared" si="74"/>
        <v>9.0359999999999996</v>
      </c>
      <c r="Y323" s="31">
        <f t="shared" si="75"/>
        <v>-184.49199999999999</v>
      </c>
      <c r="Z323" s="30">
        <f t="shared" si="80"/>
        <v>0</v>
      </c>
    </row>
    <row r="324" spans="5:26" x14ac:dyDescent="0.15">
      <c r="E324" s="46"/>
      <c r="F324" s="28"/>
      <c r="G324" s="29"/>
      <c r="H324" s="29"/>
      <c r="I324" s="48" t="str">
        <f t="shared" si="72"/>
        <v/>
      </c>
      <c r="J324" s="48" t="str">
        <f t="shared" si="81"/>
        <v/>
      </c>
      <c r="K324" s="49" t="str">
        <f t="shared" si="82"/>
        <v/>
      </c>
      <c r="N324" s="78"/>
      <c r="O324" s="39" t="str">
        <f t="shared" si="79"/>
        <v>F</v>
      </c>
      <c r="P324" s="11">
        <f t="shared" si="73"/>
        <v>-23.287315649149274</v>
      </c>
      <c r="Q324" s="11"/>
      <c r="R324" s="38">
        <f t="shared" si="76"/>
        <v>0</v>
      </c>
      <c r="S324" s="30">
        <f t="shared" si="77"/>
        <v>0</v>
      </c>
      <c r="T324" s="30">
        <f t="shared" si="78"/>
        <v>0</v>
      </c>
      <c r="U324" s="34"/>
      <c r="V324" s="34"/>
      <c r="X324" s="31">
        <f t="shared" si="74"/>
        <v>9.0359999999999996</v>
      </c>
      <c r="Y324" s="31">
        <f t="shared" si="75"/>
        <v>-184.49199999999999</v>
      </c>
      <c r="Z324" s="30">
        <f t="shared" si="80"/>
        <v>0</v>
      </c>
    </row>
    <row r="325" spans="5:26" x14ac:dyDescent="0.15">
      <c r="E325" s="46"/>
      <c r="F325" s="28"/>
      <c r="G325" s="29"/>
      <c r="H325" s="29"/>
      <c r="I325" s="48" t="str">
        <f t="shared" si="72"/>
        <v/>
      </c>
      <c r="J325" s="48" t="str">
        <f t="shared" si="81"/>
        <v/>
      </c>
      <c r="K325" s="49" t="str">
        <f t="shared" si="82"/>
        <v/>
      </c>
      <c r="N325" s="78"/>
      <c r="O325" s="39" t="str">
        <f t="shared" si="79"/>
        <v>F</v>
      </c>
      <c r="P325" s="11">
        <f t="shared" si="73"/>
        <v>-23.287315649149274</v>
      </c>
      <c r="Q325" s="11"/>
      <c r="R325" s="38">
        <f t="shared" si="76"/>
        <v>0</v>
      </c>
      <c r="S325" s="30">
        <f t="shared" si="77"/>
        <v>0</v>
      </c>
      <c r="T325" s="30">
        <f t="shared" si="78"/>
        <v>0</v>
      </c>
      <c r="U325" s="34"/>
      <c r="V325" s="34"/>
      <c r="X325" s="31">
        <f t="shared" si="74"/>
        <v>9.0359999999999996</v>
      </c>
      <c r="Y325" s="31">
        <f t="shared" si="75"/>
        <v>-184.49199999999999</v>
      </c>
      <c r="Z325" s="30">
        <f t="shared" si="80"/>
        <v>0</v>
      </c>
    </row>
    <row r="326" spans="5:26" x14ac:dyDescent="0.15">
      <c r="E326" s="46"/>
      <c r="F326" s="28"/>
      <c r="G326" s="29"/>
      <c r="H326" s="29"/>
      <c r="I326" s="48" t="str">
        <f t="shared" si="72"/>
        <v/>
      </c>
      <c r="J326" s="48" t="str">
        <f t="shared" si="81"/>
        <v/>
      </c>
      <c r="K326" s="49" t="str">
        <f t="shared" si="82"/>
        <v/>
      </c>
      <c r="N326" s="78"/>
      <c r="O326" s="39" t="str">
        <f t="shared" si="79"/>
        <v>F</v>
      </c>
      <c r="P326" s="11">
        <f t="shared" si="73"/>
        <v>-23.287315649149274</v>
      </c>
      <c r="Q326" s="11"/>
      <c r="R326" s="38">
        <f t="shared" si="76"/>
        <v>0</v>
      </c>
      <c r="S326" s="30">
        <f t="shared" si="77"/>
        <v>0</v>
      </c>
      <c r="T326" s="30">
        <f t="shared" si="78"/>
        <v>0</v>
      </c>
      <c r="U326" s="34"/>
      <c r="V326" s="34"/>
      <c r="X326" s="31">
        <f t="shared" si="74"/>
        <v>9.0359999999999996</v>
      </c>
      <c r="Y326" s="31">
        <f t="shared" si="75"/>
        <v>-184.49199999999999</v>
      </c>
      <c r="Z326" s="30">
        <f t="shared" si="80"/>
        <v>0</v>
      </c>
    </row>
    <row r="327" spans="5:26" x14ac:dyDescent="0.15">
      <c r="E327" s="46"/>
      <c r="F327" s="28"/>
      <c r="G327" s="29"/>
      <c r="H327" s="29"/>
      <c r="I327" s="48" t="str">
        <f t="shared" si="72"/>
        <v/>
      </c>
      <c r="J327" s="48" t="str">
        <f t="shared" si="81"/>
        <v/>
      </c>
      <c r="K327" s="49" t="str">
        <f t="shared" si="82"/>
        <v/>
      </c>
      <c r="N327" s="78"/>
      <c r="O327" s="39" t="str">
        <f t="shared" si="79"/>
        <v>F</v>
      </c>
      <c r="P327" s="11">
        <f t="shared" si="73"/>
        <v>-23.287315649149274</v>
      </c>
      <c r="Q327" s="11"/>
      <c r="R327" s="38">
        <f t="shared" si="76"/>
        <v>0</v>
      </c>
      <c r="S327" s="30">
        <f t="shared" si="77"/>
        <v>0</v>
      </c>
      <c r="T327" s="30">
        <f t="shared" si="78"/>
        <v>0</v>
      </c>
      <c r="U327" s="34"/>
      <c r="V327" s="34"/>
      <c r="X327" s="31">
        <f t="shared" si="74"/>
        <v>9.0359999999999996</v>
      </c>
      <c r="Y327" s="31">
        <f t="shared" si="75"/>
        <v>-184.49199999999999</v>
      </c>
      <c r="Z327" s="30">
        <f t="shared" si="80"/>
        <v>0</v>
      </c>
    </row>
    <row r="328" spans="5:26" x14ac:dyDescent="0.15">
      <c r="E328" s="46"/>
      <c r="F328" s="28"/>
      <c r="G328" s="29"/>
      <c r="H328" s="29"/>
      <c r="I328" s="48" t="str">
        <f t="shared" si="72"/>
        <v/>
      </c>
      <c r="J328" s="48" t="str">
        <f t="shared" si="81"/>
        <v/>
      </c>
      <c r="K328" s="49" t="str">
        <f t="shared" si="82"/>
        <v/>
      </c>
      <c r="N328" s="78"/>
      <c r="O328" s="39" t="str">
        <f t="shared" si="79"/>
        <v>F</v>
      </c>
      <c r="P328" s="11">
        <f t="shared" si="73"/>
        <v>-23.287315649149274</v>
      </c>
      <c r="Q328" s="11"/>
      <c r="R328" s="38">
        <f t="shared" si="76"/>
        <v>0</v>
      </c>
      <c r="S328" s="30">
        <f t="shared" si="77"/>
        <v>0</v>
      </c>
      <c r="T328" s="30">
        <f t="shared" si="78"/>
        <v>0</v>
      </c>
      <c r="U328" s="34"/>
      <c r="V328" s="34"/>
      <c r="X328" s="31">
        <f t="shared" si="74"/>
        <v>9.0359999999999996</v>
      </c>
      <c r="Y328" s="31">
        <f t="shared" si="75"/>
        <v>-184.49199999999999</v>
      </c>
      <c r="Z328" s="30">
        <f t="shared" si="80"/>
        <v>0</v>
      </c>
    </row>
    <row r="329" spans="5:26" x14ac:dyDescent="0.15">
      <c r="E329" s="46"/>
      <c r="F329" s="28"/>
      <c r="G329" s="29"/>
      <c r="H329" s="29"/>
      <c r="I329" s="48" t="str">
        <f t="shared" si="72"/>
        <v/>
      </c>
      <c r="J329" s="48" t="str">
        <f t="shared" si="81"/>
        <v/>
      </c>
      <c r="K329" s="49" t="str">
        <f t="shared" si="82"/>
        <v/>
      </c>
      <c r="N329" s="78"/>
      <c r="O329" s="39" t="str">
        <f t="shared" si="79"/>
        <v>F</v>
      </c>
      <c r="P329" s="11">
        <f t="shared" si="73"/>
        <v>-23.287315649149274</v>
      </c>
      <c r="Q329" s="11"/>
      <c r="R329" s="38">
        <f t="shared" si="76"/>
        <v>0</v>
      </c>
      <c r="S329" s="30">
        <f t="shared" si="77"/>
        <v>0</v>
      </c>
      <c r="T329" s="30">
        <f t="shared" si="78"/>
        <v>0</v>
      </c>
      <c r="U329" s="34"/>
      <c r="V329" s="34"/>
      <c r="X329" s="31">
        <f t="shared" si="74"/>
        <v>9.0359999999999996</v>
      </c>
      <c r="Y329" s="31">
        <f t="shared" si="75"/>
        <v>-184.49199999999999</v>
      </c>
      <c r="Z329" s="30">
        <f t="shared" si="80"/>
        <v>0</v>
      </c>
    </row>
    <row r="330" spans="5:26" x14ac:dyDescent="0.15">
      <c r="E330" s="46"/>
      <c r="F330" s="28"/>
      <c r="G330" s="29"/>
      <c r="H330" s="29"/>
      <c r="I330" s="48" t="str">
        <f t="shared" si="72"/>
        <v/>
      </c>
      <c r="J330" s="48" t="str">
        <f t="shared" si="81"/>
        <v/>
      </c>
      <c r="K330" s="49" t="str">
        <f t="shared" si="82"/>
        <v/>
      </c>
      <c r="N330" s="78"/>
      <c r="O330" s="39" t="str">
        <f t="shared" si="79"/>
        <v>F</v>
      </c>
      <c r="P330" s="11">
        <f t="shared" si="73"/>
        <v>-23.287315649149274</v>
      </c>
      <c r="Q330" s="11"/>
      <c r="R330" s="38">
        <f t="shared" si="76"/>
        <v>0</v>
      </c>
      <c r="S330" s="30">
        <f t="shared" si="77"/>
        <v>0</v>
      </c>
      <c r="T330" s="30">
        <f t="shared" si="78"/>
        <v>0</v>
      </c>
      <c r="U330" s="34"/>
      <c r="V330" s="34"/>
      <c r="X330" s="31">
        <f t="shared" si="74"/>
        <v>9.0359999999999996</v>
      </c>
      <c r="Y330" s="31">
        <f t="shared" si="75"/>
        <v>-184.49199999999999</v>
      </c>
      <c r="Z330" s="30">
        <f t="shared" si="80"/>
        <v>0</v>
      </c>
    </row>
    <row r="331" spans="5:26" x14ac:dyDescent="0.15">
      <c r="E331" s="46"/>
      <c r="F331" s="28"/>
      <c r="G331" s="29"/>
      <c r="H331" s="29"/>
      <c r="I331" s="48" t="str">
        <f t="shared" si="72"/>
        <v/>
      </c>
      <c r="J331" s="48" t="str">
        <f t="shared" si="81"/>
        <v/>
      </c>
      <c r="K331" s="49" t="str">
        <f t="shared" si="82"/>
        <v/>
      </c>
      <c r="N331" s="78"/>
      <c r="O331" s="39" t="str">
        <f t="shared" si="79"/>
        <v>F</v>
      </c>
      <c r="P331" s="11">
        <f t="shared" si="73"/>
        <v>-23.287315649149274</v>
      </c>
      <c r="Q331" s="11"/>
      <c r="R331" s="38">
        <f t="shared" si="76"/>
        <v>0</v>
      </c>
      <c r="S331" s="30">
        <f t="shared" si="77"/>
        <v>0</v>
      </c>
      <c r="T331" s="30">
        <f t="shared" si="78"/>
        <v>0</v>
      </c>
      <c r="U331" s="34"/>
      <c r="V331" s="34"/>
      <c r="X331" s="31">
        <f t="shared" si="74"/>
        <v>9.0359999999999996</v>
      </c>
      <c r="Y331" s="31">
        <f t="shared" si="75"/>
        <v>-184.49199999999999</v>
      </c>
      <c r="Z331" s="30">
        <f t="shared" si="80"/>
        <v>0</v>
      </c>
    </row>
    <row r="332" spans="5:26" x14ac:dyDescent="0.15">
      <c r="E332" s="46"/>
      <c r="F332" s="28"/>
      <c r="G332" s="29"/>
      <c r="H332" s="29"/>
      <c r="I332" s="48" t="str">
        <f t="shared" si="72"/>
        <v/>
      </c>
      <c r="J332" s="48" t="str">
        <f t="shared" si="81"/>
        <v/>
      </c>
      <c r="K332" s="49" t="str">
        <f t="shared" si="82"/>
        <v/>
      </c>
      <c r="N332" s="78"/>
      <c r="O332" s="39" t="str">
        <f t="shared" si="79"/>
        <v>F</v>
      </c>
      <c r="P332" s="11">
        <f t="shared" si="73"/>
        <v>-23.287315649149274</v>
      </c>
      <c r="Q332" s="11"/>
      <c r="R332" s="38">
        <f t="shared" si="76"/>
        <v>0</v>
      </c>
      <c r="S332" s="30">
        <f t="shared" si="77"/>
        <v>0</v>
      </c>
      <c r="T332" s="30">
        <f t="shared" si="78"/>
        <v>0</v>
      </c>
      <c r="U332" s="34"/>
      <c r="V332" s="34"/>
      <c r="X332" s="31">
        <f t="shared" si="74"/>
        <v>9.0359999999999996</v>
      </c>
      <c r="Y332" s="31">
        <f t="shared" si="75"/>
        <v>-184.49199999999999</v>
      </c>
      <c r="Z332" s="30">
        <f t="shared" si="80"/>
        <v>0</v>
      </c>
    </row>
    <row r="333" spans="5:26" x14ac:dyDescent="0.15">
      <c r="E333" s="46"/>
      <c r="F333" s="28"/>
      <c r="G333" s="29"/>
      <c r="H333" s="29"/>
      <c r="I333" s="48" t="str">
        <f t="shared" si="72"/>
        <v/>
      </c>
      <c r="J333" s="48" t="str">
        <f t="shared" si="81"/>
        <v/>
      </c>
      <c r="K333" s="49" t="str">
        <f t="shared" si="82"/>
        <v/>
      </c>
      <c r="N333" s="78"/>
      <c r="O333" s="39" t="str">
        <f t="shared" si="79"/>
        <v>F</v>
      </c>
      <c r="P333" s="11">
        <f t="shared" si="73"/>
        <v>-23.287315649149274</v>
      </c>
      <c r="Q333" s="11"/>
      <c r="R333" s="38">
        <f t="shared" si="76"/>
        <v>0</v>
      </c>
      <c r="S333" s="30">
        <f t="shared" si="77"/>
        <v>0</v>
      </c>
      <c r="T333" s="30">
        <f t="shared" si="78"/>
        <v>0</v>
      </c>
      <c r="U333" s="34"/>
      <c r="V333" s="34"/>
      <c r="X333" s="31">
        <f t="shared" si="74"/>
        <v>9.0359999999999996</v>
      </c>
      <c r="Y333" s="31">
        <f t="shared" si="75"/>
        <v>-184.49199999999999</v>
      </c>
      <c r="Z333" s="30">
        <f t="shared" si="80"/>
        <v>0</v>
      </c>
    </row>
    <row r="334" spans="5:26" x14ac:dyDescent="0.15">
      <c r="E334" s="46"/>
      <c r="F334" s="28"/>
      <c r="G334" s="29"/>
      <c r="H334" s="29"/>
      <c r="I334" s="48" t="str">
        <f t="shared" si="72"/>
        <v/>
      </c>
      <c r="J334" s="48" t="str">
        <f t="shared" si="81"/>
        <v/>
      </c>
      <c r="K334" s="49" t="str">
        <f t="shared" si="82"/>
        <v/>
      </c>
      <c r="N334" s="78"/>
      <c r="O334" s="39" t="str">
        <f t="shared" si="79"/>
        <v>F</v>
      </c>
      <c r="P334" s="11">
        <f t="shared" si="73"/>
        <v>-23.287315649149274</v>
      </c>
      <c r="Q334" s="11"/>
      <c r="R334" s="38">
        <f t="shared" si="76"/>
        <v>0</v>
      </c>
      <c r="S334" s="30">
        <f t="shared" si="77"/>
        <v>0</v>
      </c>
      <c r="T334" s="30">
        <f t="shared" si="78"/>
        <v>0</v>
      </c>
      <c r="U334" s="34"/>
      <c r="V334" s="34"/>
      <c r="X334" s="31">
        <f t="shared" si="74"/>
        <v>9.0359999999999996</v>
      </c>
      <c r="Y334" s="31">
        <f t="shared" si="75"/>
        <v>-184.49199999999999</v>
      </c>
      <c r="Z334" s="30">
        <f t="shared" si="80"/>
        <v>0</v>
      </c>
    </row>
    <row r="335" spans="5:26" x14ac:dyDescent="0.15">
      <c r="E335" s="46"/>
      <c r="F335" s="28"/>
      <c r="G335" s="29"/>
      <c r="H335" s="29"/>
      <c r="I335" s="48" t="str">
        <f t="shared" si="72"/>
        <v/>
      </c>
      <c r="J335" s="48" t="str">
        <f t="shared" si="81"/>
        <v/>
      </c>
      <c r="K335" s="49" t="str">
        <f t="shared" si="82"/>
        <v/>
      </c>
      <c r="N335" s="78"/>
      <c r="O335" s="39" t="str">
        <f t="shared" si="79"/>
        <v>F</v>
      </c>
      <c r="P335" s="11">
        <f t="shared" si="73"/>
        <v>-23.287315649149274</v>
      </c>
      <c r="Q335" s="11"/>
      <c r="R335" s="38">
        <f t="shared" si="76"/>
        <v>0</v>
      </c>
      <c r="S335" s="30">
        <f t="shared" si="77"/>
        <v>0</v>
      </c>
      <c r="T335" s="30">
        <f t="shared" si="78"/>
        <v>0</v>
      </c>
      <c r="U335" s="34"/>
      <c r="V335" s="34"/>
      <c r="X335" s="31">
        <f t="shared" si="74"/>
        <v>9.0359999999999996</v>
      </c>
      <c r="Y335" s="31">
        <f t="shared" si="75"/>
        <v>-184.49199999999999</v>
      </c>
      <c r="Z335" s="30">
        <f t="shared" si="80"/>
        <v>0</v>
      </c>
    </row>
    <row r="336" spans="5:26" x14ac:dyDescent="0.15">
      <c r="E336" s="46"/>
      <c r="F336" s="28"/>
      <c r="G336" s="29"/>
      <c r="H336" s="29"/>
      <c r="I336" s="48" t="str">
        <f t="shared" si="72"/>
        <v/>
      </c>
      <c r="J336" s="48" t="str">
        <f t="shared" si="81"/>
        <v/>
      </c>
      <c r="K336" s="49" t="str">
        <f t="shared" si="82"/>
        <v/>
      </c>
      <c r="N336" s="78"/>
      <c r="O336" s="39" t="str">
        <f t="shared" si="79"/>
        <v>F</v>
      </c>
      <c r="P336" s="11">
        <f t="shared" si="73"/>
        <v>-23.287315649149274</v>
      </c>
      <c r="Q336" s="11"/>
      <c r="R336" s="38">
        <f t="shared" si="76"/>
        <v>0</v>
      </c>
      <c r="S336" s="30">
        <f t="shared" si="77"/>
        <v>0</v>
      </c>
      <c r="T336" s="30">
        <f t="shared" si="78"/>
        <v>0</v>
      </c>
      <c r="U336" s="34"/>
      <c r="V336" s="34"/>
      <c r="X336" s="31">
        <f t="shared" si="74"/>
        <v>9.0359999999999996</v>
      </c>
      <c r="Y336" s="31">
        <f t="shared" si="75"/>
        <v>-184.49199999999999</v>
      </c>
      <c r="Z336" s="30">
        <f t="shared" si="80"/>
        <v>0</v>
      </c>
    </row>
    <row r="337" spans="5:26" x14ac:dyDescent="0.15">
      <c r="E337" s="46"/>
      <c r="F337" s="28"/>
      <c r="G337" s="29"/>
      <c r="H337" s="29"/>
      <c r="I337" s="48" t="str">
        <f t="shared" si="72"/>
        <v/>
      </c>
      <c r="J337" s="48" t="str">
        <f t="shared" si="81"/>
        <v/>
      </c>
      <c r="K337" s="49" t="str">
        <f t="shared" si="82"/>
        <v/>
      </c>
      <c r="N337" s="78"/>
      <c r="O337" s="39" t="str">
        <f t="shared" si="79"/>
        <v>F</v>
      </c>
      <c r="P337" s="11">
        <f t="shared" si="73"/>
        <v>-23.287315649149274</v>
      </c>
      <c r="Q337" s="11"/>
      <c r="R337" s="38">
        <f t="shared" si="76"/>
        <v>0</v>
      </c>
      <c r="S337" s="30">
        <f t="shared" si="77"/>
        <v>0</v>
      </c>
      <c r="T337" s="30">
        <f t="shared" si="78"/>
        <v>0</v>
      </c>
      <c r="U337" s="34"/>
      <c r="V337" s="34"/>
      <c r="X337" s="31">
        <f t="shared" si="74"/>
        <v>9.0359999999999996</v>
      </c>
      <c r="Y337" s="31">
        <f t="shared" si="75"/>
        <v>-184.49199999999999</v>
      </c>
      <c r="Z337" s="30">
        <f t="shared" si="80"/>
        <v>0</v>
      </c>
    </row>
    <row r="338" spans="5:26" x14ac:dyDescent="0.15">
      <c r="E338" s="46"/>
      <c r="F338" s="28"/>
      <c r="G338" s="29"/>
      <c r="H338" s="29"/>
      <c r="I338" s="48" t="str">
        <f t="shared" si="72"/>
        <v/>
      </c>
      <c r="J338" s="48" t="str">
        <f t="shared" si="81"/>
        <v/>
      </c>
      <c r="K338" s="49" t="str">
        <f t="shared" si="82"/>
        <v/>
      </c>
      <c r="N338" s="78"/>
      <c r="O338" s="39" t="str">
        <f t="shared" si="79"/>
        <v>F</v>
      </c>
      <c r="P338" s="11">
        <f t="shared" si="73"/>
        <v>-23.287315649149274</v>
      </c>
      <c r="Q338" s="11"/>
      <c r="R338" s="38">
        <f t="shared" si="76"/>
        <v>0</v>
      </c>
      <c r="S338" s="30">
        <f t="shared" si="77"/>
        <v>0</v>
      </c>
      <c r="T338" s="30">
        <f t="shared" si="78"/>
        <v>0</v>
      </c>
      <c r="U338" s="34"/>
      <c r="V338" s="34"/>
      <c r="X338" s="31">
        <f t="shared" si="74"/>
        <v>9.0359999999999996</v>
      </c>
      <c r="Y338" s="31">
        <f t="shared" si="75"/>
        <v>-184.49199999999999</v>
      </c>
      <c r="Z338" s="30">
        <f t="shared" si="80"/>
        <v>0</v>
      </c>
    </row>
    <row r="339" spans="5:26" x14ac:dyDescent="0.15">
      <c r="E339" s="46"/>
      <c r="F339" s="28"/>
      <c r="G339" s="29"/>
      <c r="H339" s="29"/>
      <c r="I339" s="48" t="str">
        <f t="shared" si="72"/>
        <v/>
      </c>
      <c r="J339" s="48" t="str">
        <f t="shared" si="81"/>
        <v/>
      </c>
      <c r="K339" s="49" t="str">
        <f t="shared" si="82"/>
        <v/>
      </c>
      <c r="N339" s="78"/>
      <c r="O339" s="39" t="str">
        <f t="shared" si="79"/>
        <v>F</v>
      </c>
      <c r="P339" s="11">
        <f t="shared" si="73"/>
        <v>-23.287315649149274</v>
      </c>
      <c r="Q339" s="11"/>
      <c r="R339" s="38">
        <f t="shared" si="76"/>
        <v>0</v>
      </c>
      <c r="S339" s="30">
        <f t="shared" si="77"/>
        <v>0</v>
      </c>
      <c r="T339" s="30">
        <f t="shared" si="78"/>
        <v>0</v>
      </c>
      <c r="U339" s="34"/>
      <c r="V339" s="34"/>
      <c r="X339" s="31">
        <f t="shared" si="74"/>
        <v>9.0359999999999996</v>
      </c>
      <c r="Y339" s="31">
        <f t="shared" si="75"/>
        <v>-184.49199999999999</v>
      </c>
      <c r="Z339" s="30">
        <f t="shared" si="80"/>
        <v>0</v>
      </c>
    </row>
    <row r="340" spans="5:26" x14ac:dyDescent="0.15">
      <c r="E340" s="46"/>
      <c r="F340" s="28"/>
      <c r="G340" s="29"/>
      <c r="H340" s="29"/>
      <c r="I340" s="48" t="str">
        <f t="shared" si="72"/>
        <v/>
      </c>
      <c r="J340" s="48" t="str">
        <f t="shared" si="81"/>
        <v/>
      </c>
      <c r="K340" s="49" t="str">
        <f t="shared" si="82"/>
        <v/>
      </c>
      <c r="N340" s="78"/>
      <c r="O340" s="39" t="str">
        <f t="shared" si="79"/>
        <v>F</v>
      </c>
      <c r="P340" s="11">
        <f t="shared" si="73"/>
        <v>-23.287315649149274</v>
      </c>
      <c r="Q340" s="11"/>
      <c r="R340" s="38">
        <f t="shared" si="76"/>
        <v>0</v>
      </c>
      <c r="S340" s="30">
        <f t="shared" si="77"/>
        <v>0</v>
      </c>
      <c r="T340" s="30">
        <f t="shared" si="78"/>
        <v>0</v>
      </c>
      <c r="U340" s="34"/>
      <c r="V340" s="34"/>
      <c r="X340" s="31">
        <f t="shared" si="74"/>
        <v>9.0359999999999996</v>
      </c>
      <c r="Y340" s="31">
        <f t="shared" si="75"/>
        <v>-184.49199999999999</v>
      </c>
      <c r="Z340" s="30">
        <f t="shared" si="80"/>
        <v>0</v>
      </c>
    </row>
    <row r="341" spans="5:26" x14ac:dyDescent="0.15">
      <c r="E341" s="46"/>
      <c r="F341" s="28"/>
      <c r="G341" s="29"/>
      <c r="H341" s="29"/>
      <c r="I341" s="48" t="str">
        <f t="shared" si="72"/>
        <v/>
      </c>
      <c r="J341" s="48" t="str">
        <f t="shared" si="81"/>
        <v/>
      </c>
      <c r="K341" s="49" t="str">
        <f t="shared" si="82"/>
        <v/>
      </c>
      <c r="N341" s="78"/>
      <c r="O341" s="39" t="str">
        <f t="shared" si="79"/>
        <v>F</v>
      </c>
      <c r="P341" s="11">
        <f t="shared" si="73"/>
        <v>-23.287315649149274</v>
      </c>
      <c r="Q341" s="11"/>
      <c r="R341" s="38">
        <f t="shared" si="76"/>
        <v>0</v>
      </c>
      <c r="S341" s="30">
        <f t="shared" si="77"/>
        <v>0</v>
      </c>
      <c r="T341" s="30">
        <f t="shared" si="78"/>
        <v>0</v>
      </c>
      <c r="U341" s="34"/>
      <c r="V341" s="34"/>
      <c r="X341" s="31">
        <f t="shared" si="74"/>
        <v>9.0359999999999996</v>
      </c>
      <c r="Y341" s="31">
        <f t="shared" si="75"/>
        <v>-184.49199999999999</v>
      </c>
      <c r="Z341" s="30">
        <f t="shared" si="80"/>
        <v>0</v>
      </c>
    </row>
    <row r="342" spans="5:26" x14ac:dyDescent="0.15">
      <c r="E342" s="46"/>
      <c r="F342" s="28"/>
      <c r="G342" s="29"/>
      <c r="H342" s="29"/>
      <c r="I342" s="48" t="str">
        <f t="shared" si="72"/>
        <v/>
      </c>
      <c r="J342" s="48" t="str">
        <f t="shared" si="81"/>
        <v/>
      </c>
      <c r="K342" s="49" t="str">
        <f t="shared" si="82"/>
        <v/>
      </c>
      <c r="N342" s="78"/>
      <c r="O342" s="39" t="str">
        <f t="shared" si="79"/>
        <v>F</v>
      </c>
      <c r="P342" s="11">
        <f t="shared" si="73"/>
        <v>-23.287315649149274</v>
      </c>
      <c r="Q342" s="11"/>
      <c r="R342" s="38">
        <f t="shared" si="76"/>
        <v>0</v>
      </c>
      <c r="S342" s="30">
        <f t="shared" si="77"/>
        <v>0</v>
      </c>
      <c r="T342" s="30">
        <f t="shared" si="78"/>
        <v>0</v>
      </c>
      <c r="U342" s="34"/>
      <c r="V342" s="34"/>
      <c r="X342" s="31">
        <f t="shared" si="74"/>
        <v>9.0359999999999996</v>
      </c>
      <c r="Y342" s="31">
        <f t="shared" si="75"/>
        <v>-184.49199999999999</v>
      </c>
      <c r="Z342" s="30">
        <f t="shared" si="80"/>
        <v>0</v>
      </c>
    </row>
    <row r="343" spans="5:26" x14ac:dyDescent="0.15">
      <c r="E343" s="46"/>
      <c r="F343" s="28"/>
      <c r="G343" s="29"/>
      <c r="H343" s="29"/>
      <c r="I343" s="48" t="str">
        <f t="shared" si="72"/>
        <v/>
      </c>
      <c r="J343" s="48" t="str">
        <f t="shared" si="81"/>
        <v/>
      </c>
      <c r="K343" s="49" t="str">
        <f t="shared" si="82"/>
        <v/>
      </c>
      <c r="N343" s="78"/>
      <c r="O343" s="39" t="str">
        <f t="shared" si="79"/>
        <v>F</v>
      </c>
      <c r="P343" s="11">
        <f t="shared" si="73"/>
        <v>-23.287315649149274</v>
      </c>
      <c r="Q343" s="11"/>
      <c r="R343" s="38">
        <f t="shared" si="76"/>
        <v>0</v>
      </c>
      <c r="S343" s="30">
        <f t="shared" si="77"/>
        <v>0</v>
      </c>
      <c r="T343" s="30">
        <f t="shared" si="78"/>
        <v>0</v>
      </c>
      <c r="U343" s="34"/>
      <c r="V343" s="34"/>
      <c r="X343" s="31">
        <f t="shared" si="74"/>
        <v>9.0359999999999996</v>
      </c>
      <c r="Y343" s="31">
        <f t="shared" si="75"/>
        <v>-184.49199999999999</v>
      </c>
      <c r="Z343" s="30">
        <f t="shared" si="80"/>
        <v>0</v>
      </c>
    </row>
    <row r="344" spans="5:26" x14ac:dyDescent="0.15">
      <c r="E344" s="46"/>
      <c r="F344" s="28"/>
      <c r="G344" s="29"/>
      <c r="H344" s="29"/>
      <c r="I344" s="48" t="str">
        <f t="shared" si="72"/>
        <v/>
      </c>
      <c r="J344" s="48" t="str">
        <f t="shared" si="81"/>
        <v/>
      </c>
      <c r="K344" s="49" t="str">
        <f t="shared" si="82"/>
        <v/>
      </c>
      <c r="N344" s="78"/>
      <c r="O344" s="39" t="str">
        <f t="shared" si="79"/>
        <v>F</v>
      </c>
      <c r="P344" s="11">
        <f t="shared" si="73"/>
        <v>-23.287315649149274</v>
      </c>
      <c r="Q344" s="11"/>
      <c r="R344" s="38">
        <f t="shared" si="76"/>
        <v>0</v>
      </c>
      <c r="S344" s="30">
        <f t="shared" si="77"/>
        <v>0</v>
      </c>
      <c r="T344" s="30">
        <f t="shared" si="78"/>
        <v>0</v>
      </c>
      <c r="U344" s="34"/>
      <c r="V344" s="34"/>
      <c r="X344" s="31">
        <f t="shared" si="74"/>
        <v>9.0359999999999996</v>
      </c>
      <c r="Y344" s="31">
        <f t="shared" si="75"/>
        <v>-184.49199999999999</v>
      </c>
      <c r="Z344" s="30">
        <f t="shared" si="80"/>
        <v>0</v>
      </c>
    </row>
    <row r="345" spans="5:26" x14ac:dyDescent="0.15">
      <c r="E345" s="46"/>
      <c r="F345" s="28"/>
      <c r="G345" s="29"/>
      <c r="H345" s="29"/>
      <c r="I345" s="48" t="str">
        <f t="shared" si="72"/>
        <v/>
      </c>
      <c r="J345" s="48" t="str">
        <f t="shared" si="81"/>
        <v/>
      </c>
      <c r="K345" s="49" t="str">
        <f t="shared" si="82"/>
        <v/>
      </c>
      <c r="N345" s="78"/>
      <c r="O345" s="39" t="str">
        <f t="shared" si="79"/>
        <v>F</v>
      </c>
      <c r="P345" s="11">
        <f t="shared" si="73"/>
        <v>-23.287315649149274</v>
      </c>
      <c r="Q345" s="11"/>
      <c r="R345" s="38">
        <f t="shared" si="76"/>
        <v>0</v>
      </c>
      <c r="S345" s="30">
        <f t="shared" si="77"/>
        <v>0</v>
      </c>
      <c r="T345" s="30">
        <f t="shared" si="78"/>
        <v>0</v>
      </c>
      <c r="U345" s="34"/>
      <c r="V345" s="34"/>
      <c r="X345" s="31">
        <f t="shared" si="74"/>
        <v>9.0359999999999996</v>
      </c>
      <c r="Y345" s="31">
        <f t="shared" si="75"/>
        <v>-184.49199999999999</v>
      </c>
      <c r="Z345" s="30">
        <f t="shared" si="80"/>
        <v>0</v>
      </c>
    </row>
    <row r="346" spans="5:26" x14ac:dyDescent="0.15">
      <c r="E346" s="46"/>
      <c r="F346" s="28"/>
      <c r="G346" s="29"/>
      <c r="H346" s="29"/>
      <c r="I346" s="48" t="str">
        <f t="shared" si="72"/>
        <v/>
      </c>
      <c r="J346" s="48" t="str">
        <f t="shared" si="81"/>
        <v/>
      </c>
      <c r="K346" s="49" t="str">
        <f t="shared" si="82"/>
        <v/>
      </c>
      <c r="L346" s="11"/>
      <c r="M346" s="11"/>
      <c r="N346" s="78"/>
      <c r="O346" s="39" t="str">
        <f t="shared" si="79"/>
        <v>F</v>
      </c>
      <c r="P346" s="11">
        <f t="shared" si="73"/>
        <v>-23.287315649149274</v>
      </c>
      <c r="Q346" s="11"/>
      <c r="R346" s="38">
        <f t="shared" si="76"/>
        <v>0</v>
      </c>
      <c r="S346" s="30">
        <f t="shared" si="77"/>
        <v>0</v>
      </c>
      <c r="T346" s="30">
        <f t="shared" si="78"/>
        <v>0</v>
      </c>
      <c r="U346" s="34"/>
      <c r="V346" s="34"/>
      <c r="X346" s="31">
        <f t="shared" si="74"/>
        <v>9.0359999999999996</v>
      </c>
      <c r="Y346" s="31">
        <f t="shared" si="75"/>
        <v>-184.49199999999999</v>
      </c>
      <c r="Z346" s="30">
        <f t="shared" si="80"/>
        <v>0</v>
      </c>
    </row>
    <row r="347" spans="5:26" x14ac:dyDescent="0.15">
      <c r="E347" s="46"/>
      <c r="F347" s="28"/>
      <c r="G347" s="29"/>
      <c r="H347" s="29"/>
      <c r="I347" s="48" t="str">
        <f t="shared" si="72"/>
        <v/>
      </c>
      <c r="J347" s="48" t="str">
        <f t="shared" si="63"/>
        <v/>
      </c>
      <c r="K347" s="49" t="str">
        <f t="shared" si="64"/>
        <v/>
      </c>
      <c r="L347" s="11"/>
      <c r="M347" s="11"/>
      <c r="N347" s="78"/>
      <c r="O347" s="39" t="str">
        <f t="shared" si="79"/>
        <v>F</v>
      </c>
      <c r="P347" s="11">
        <f t="shared" si="73"/>
        <v>-23.287315649149274</v>
      </c>
      <c r="Q347" s="11"/>
      <c r="R347" s="38">
        <f t="shared" si="76"/>
        <v>0</v>
      </c>
      <c r="S347" s="30">
        <f t="shared" si="77"/>
        <v>0</v>
      </c>
      <c r="T347" s="30">
        <f t="shared" si="78"/>
        <v>0</v>
      </c>
      <c r="U347" s="34"/>
      <c r="V347" s="34"/>
      <c r="X347" s="31">
        <f t="shared" si="74"/>
        <v>9.0359999999999996</v>
      </c>
      <c r="Y347" s="31">
        <f t="shared" si="75"/>
        <v>-184.49199999999999</v>
      </c>
      <c r="Z347" s="30">
        <f t="shared" si="80"/>
        <v>0</v>
      </c>
    </row>
    <row r="348" spans="5:26" x14ac:dyDescent="0.15">
      <c r="E348" s="46"/>
      <c r="F348" s="28"/>
      <c r="G348" s="29"/>
      <c r="H348" s="29"/>
      <c r="I348" s="48" t="str">
        <f t="shared" si="72"/>
        <v/>
      </c>
      <c r="J348" s="48" t="str">
        <f t="shared" si="63"/>
        <v/>
      </c>
      <c r="K348" s="49" t="str">
        <f t="shared" si="64"/>
        <v/>
      </c>
      <c r="L348" s="11"/>
      <c r="M348" s="11"/>
      <c r="N348" s="78"/>
      <c r="O348" s="39" t="str">
        <f t="shared" si="79"/>
        <v>F</v>
      </c>
      <c r="P348" s="11">
        <f t="shared" si="73"/>
        <v>-23.287315649149274</v>
      </c>
      <c r="Q348" s="11"/>
      <c r="R348" s="38">
        <f t="shared" si="76"/>
        <v>0</v>
      </c>
      <c r="S348" s="30">
        <f t="shared" si="77"/>
        <v>0</v>
      </c>
      <c r="T348" s="30">
        <f t="shared" si="78"/>
        <v>0</v>
      </c>
      <c r="U348" s="34"/>
      <c r="V348" s="34"/>
      <c r="X348" s="31">
        <f t="shared" si="74"/>
        <v>9.0359999999999996</v>
      </c>
      <c r="Y348" s="31">
        <f t="shared" si="75"/>
        <v>-184.49199999999999</v>
      </c>
      <c r="Z348" s="30">
        <f t="shared" si="80"/>
        <v>0</v>
      </c>
    </row>
    <row r="349" spans="5:26" x14ac:dyDescent="0.15">
      <c r="E349" s="46"/>
      <c r="F349" s="28"/>
      <c r="G349" s="29"/>
      <c r="H349" s="29"/>
      <c r="I349" s="48" t="str">
        <f t="shared" ref="I349:I372" si="83">IF(COUNTA($F$251,$H$251,F349:H349)=5,P349,"")</f>
        <v/>
      </c>
      <c r="J349" s="48" t="str">
        <f t="shared" si="63"/>
        <v/>
      </c>
      <c r="K349" s="49" t="str">
        <f t="shared" si="64"/>
        <v/>
      </c>
      <c r="L349" s="11"/>
      <c r="M349" s="11"/>
      <c r="N349" s="78"/>
      <c r="O349" s="39" t="str">
        <f t="shared" si="79"/>
        <v>F</v>
      </c>
      <c r="P349" s="11">
        <f t="shared" si="73"/>
        <v>-23.287315649149274</v>
      </c>
      <c r="Q349" s="11"/>
      <c r="R349" s="38">
        <f t="shared" si="76"/>
        <v>0</v>
      </c>
      <c r="S349" s="30">
        <f t="shared" si="77"/>
        <v>0</v>
      </c>
      <c r="T349" s="30">
        <f t="shared" si="78"/>
        <v>0</v>
      </c>
      <c r="U349" s="34"/>
      <c r="V349" s="34"/>
      <c r="X349" s="31">
        <f t="shared" si="74"/>
        <v>9.0359999999999996</v>
      </c>
      <c r="Y349" s="31">
        <f t="shared" si="75"/>
        <v>-184.49199999999999</v>
      </c>
      <c r="Z349" s="30">
        <f t="shared" si="80"/>
        <v>0</v>
      </c>
    </row>
    <row r="350" spans="5:26" x14ac:dyDescent="0.15">
      <c r="E350" s="46"/>
      <c r="F350" s="28"/>
      <c r="G350" s="29"/>
      <c r="H350" s="29"/>
      <c r="I350" s="48" t="str">
        <f t="shared" si="83"/>
        <v/>
      </c>
      <c r="J350" s="48" t="str">
        <f t="shared" si="63"/>
        <v/>
      </c>
      <c r="K350" s="49" t="str">
        <f t="shared" si="64"/>
        <v/>
      </c>
      <c r="L350" s="11"/>
      <c r="M350" s="11"/>
      <c r="N350" s="78"/>
      <c r="O350" s="39" t="str">
        <f t="shared" si="79"/>
        <v>F</v>
      </c>
      <c r="P350" s="11">
        <f t="shared" si="73"/>
        <v>-23.287315649149274</v>
      </c>
      <c r="Q350" s="11"/>
      <c r="R350" s="38">
        <f t="shared" si="76"/>
        <v>0</v>
      </c>
      <c r="S350" s="30">
        <f t="shared" si="77"/>
        <v>0</v>
      </c>
      <c r="T350" s="30">
        <f t="shared" si="78"/>
        <v>0</v>
      </c>
      <c r="U350" s="34"/>
      <c r="V350" s="34"/>
      <c r="X350" s="31">
        <f t="shared" si="74"/>
        <v>9.0359999999999996</v>
      </c>
      <c r="Y350" s="31">
        <f t="shared" si="75"/>
        <v>-184.49199999999999</v>
      </c>
      <c r="Z350" s="30">
        <f t="shared" si="80"/>
        <v>0</v>
      </c>
    </row>
    <row r="351" spans="5:26" x14ac:dyDescent="0.15">
      <c r="E351" s="46"/>
      <c r="F351" s="28"/>
      <c r="G351" s="29"/>
      <c r="H351" s="29"/>
      <c r="I351" s="48" t="str">
        <f t="shared" si="83"/>
        <v/>
      </c>
      <c r="J351" s="48" t="str">
        <f t="shared" si="63"/>
        <v/>
      </c>
      <c r="K351" s="49" t="str">
        <f t="shared" si="64"/>
        <v/>
      </c>
      <c r="L351" s="11"/>
      <c r="M351" s="11"/>
      <c r="N351" s="78"/>
      <c r="O351" s="39" t="str">
        <f t="shared" si="79"/>
        <v>F</v>
      </c>
      <c r="P351" s="11">
        <f t="shared" si="73"/>
        <v>-23.287315649149274</v>
      </c>
      <c r="Q351" s="11"/>
      <c r="R351" s="38">
        <f t="shared" si="76"/>
        <v>0</v>
      </c>
      <c r="S351" s="30">
        <f t="shared" si="77"/>
        <v>0</v>
      </c>
      <c r="T351" s="30">
        <f t="shared" si="78"/>
        <v>0</v>
      </c>
      <c r="U351" s="34"/>
      <c r="V351" s="34"/>
      <c r="X351" s="31">
        <f t="shared" si="74"/>
        <v>9.0359999999999996</v>
      </c>
      <c r="Y351" s="31">
        <f t="shared" si="75"/>
        <v>-184.49199999999999</v>
      </c>
      <c r="Z351" s="30">
        <f t="shared" si="80"/>
        <v>0</v>
      </c>
    </row>
    <row r="352" spans="5:26" x14ac:dyDescent="0.15">
      <c r="E352" s="46"/>
      <c r="F352" s="28"/>
      <c r="G352" s="29"/>
      <c r="H352" s="29"/>
      <c r="I352" s="48" t="str">
        <f t="shared" si="83"/>
        <v/>
      </c>
      <c r="J352" s="48" t="str">
        <f t="shared" si="63"/>
        <v/>
      </c>
      <c r="K352" s="49" t="str">
        <f t="shared" si="64"/>
        <v/>
      </c>
      <c r="L352" s="11"/>
      <c r="M352" s="11"/>
      <c r="N352" s="78"/>
      <c r="O352" s="39" t="str">
        <f t="shared" si="79"/>
        <v>F</v>
      </c>
      <c r="P352" s="11">
        <f t="shared" si="73"/>
        <v>-23.287315649149274</v>
      </c>
      <c r="Q352" s="11"/>
      <c r="R352" s="38">
        <f t="shared" si="76"/>
        <v>0</v>
      </c>
      <c r="S352" s="30">
        <f t="shared" si="77"/>
        <v>0</v>
      </c>
      <c r="T352" s="30">
        <f t="shared" si="78"/>
        <v>0</v>
      </c>
      <c r="U352" s="34"/>
      <c r="V352" s="34"/>
      <c r="X352" s="31">
        <f t="shared" si="74"/>
        <v>9.0359999999999996</v>
      </c>
      <c r="Y352" s="31">
        <f t="shared" si="75"/>
        <v>-184.49199999999999</v>
      </c>
      <c r="Z352" s="30">
        <f t="shared" si="80"/>
        <v>0</v>
      </c>
    </row>
    <row r="353" spans="5:26" x14ac:dyDescent="0.15">
      <c r="E353" s="46"/>
      <c r="F353" s="28"/>
      <c r="G353" s="29"/>
      <c r="H353" s="29"/>
      <c r="I353" s="48" t="str">
        <f t="shared" si="83"/>
        <v/>
      </c>
      <c r="J353" s="48" t="str">
        <f t="shared" si="63"/>
        <v/>
      </c>
      <c r="K353" s="49" t="str">
        <f t="shared" si="64"/>
        <v/>
      </c>
      <c r="L353" s="11"/>
      <c r="M353" s="11"/>
      <c r="N353" s="78"/>
      <c r="O353" s="39" t="str">
        <f t="shared" si="79"/>
        <v>F</v>
      </c>
      <c r="P353" s="11">
        <f t="shared" si="73"/>
        <v>-23.287315649149274</v>
      </c>
      <c r="Q353" s="11"/>
      <c r="R353" s="38">
        <f t="shared" si="76"/>
        <v>0</v>
      </c>
      <c r="S353" s="30">
        <f t="shared" si="77"/>
        <v>0</v>
      </c>
      <c r="T353" s="30">
        <f t="shared" si="78"/>
        <v>0</v>
      </c>
      <c r="U353" s="34"/>
      <c r="V353" s="34"/>
      <c r="X353" s="31">
        <f t="shared" si="74"/>
        <v>9.0359999999999996</v>
      </c>
      <c r="Y353" s="31">
        <f t="shared" si="75"/>
        <v>-184.49199999999999</v>
      </c>
      <c r="Z353" s="30">
        <f t="shared" si="80"/>
        <v>0</v>
      </c>
    </row>
    <row r="354" spans="5:26" x14ac:dyDescent="0.15">
      <c r="E354" s="46"/>
      <c r="F354" s="28"/>
      <c r="G354" s="29"/>
      <c r="H354" s="29"/>
      <c r="I354" s="48" t="str">
        <f t="shared" si="83"/>
        <v/>
      </c>
      <c r="J354" s="48" t="str">
        <f t="shared" si="63"/>
        <v/>
      </c>
      <c r="K354" s="49" t="str">
        <f t="shared" si="64"/>
        <v/>
      </c>
      <c r="L354" s="11"/>
      <c r="M354" s="11"/>
      <c r="N354" s="78"/>
      <c r="O354" s="39" t="str">
        <f t="shared" si="79"/>
        <v>F</v>
      </c>
      <c r="P354" s="11">
        <f t="shared" si="73"/>
        <v>-23.287315649149274</v>
      </c>
      <c r="Q354" s="11"/>
      <c r="R354" s="38">
        <f t="shared" si="76"/>
        <v>0</v>
      </c>
      <c r="S354" s="30">
        <f t="shared" si="77"/>
        <v>0</v>
      </c>
      <c r="T354" s="30">
        <f t="shared" si="78"/>
        <v>0</v>
      </c>
      <c r="U354" s="34"/>
      <c r="V354" s="34"/>
      <c r="X354" s="31">
        <f t="shared" si="74"/>
        <v>9.0359999999999996</v>
      </c>
      <c r="Y354" s="31">
        <f t="shared" si="75"/>
        <v>-184.49199999999999</v>
      </c>
      <c r="Z354" s="30">
        <f t="shared" si="80"/>
        <v>0</v>
      </c>
    </row>
    <row r="355" spans="5:26" x14ac:dyDescent="0.15">
      <c r="E355" s="46"/>
      <c r="F355" s="28"/>
      <c r="G355" s="29"/>
      <c r="H355" s="29"/>
      <c r="I355" s="48" t="str">
        <f t="shared" si="83"/>
        <v/>
      </c>
      <c r="J355" s="48" t="str">
        <f t="shared" si="63"/>
        <v/>
      </c>
      <c r="K355" s="49" t="str">
        <f t="shared" si="64"/>
        <v/>
      </c>
      <c r="L355" s="11"/>
      <c r="M355" s="11"/>
      <c r="N355" s="78"/>
      <c r="O355" s="39" t="str">
        <f t="shared" si="79"/>
        <v>F</v>
      </c>
      <c r="P355" s="11">
        <f t="shared" si="73"/>
        <v>-23.287315649149274</v>
      </c>
      <c r="Q355" s="11"/>
      <c r="R355" s="38">
        <f t="shared" si="76"/>
        <v>0</v>
      </c>
      <c r="S355" s="30">
        <f t="shared" si="77"/>
        <v>0</v>
      </c>
      <c r="T355" s="30">
        <f t="shared" si="78"/>
        <v>0</v>
      </c>
      <c r="U355" s="34"/>
      <c r="V355" s="34"/>
      <c r="X355" s="31">
        <f t="shared" si="74"/>
        <v>9.0359999999999996</v>
      </c>
      <c r="Y355" s="31">
        <f t="shared" si="75"/>
        <v>-184.49199999999999</v>
      </c>
      <c r="Z355" s="30">
        <f t="shared" si="80"/>
        <v>0</v>
      </c>
    </row>
    <row r="356" spans="5:26" x14ac:dyDescent="0.15">
      <c r="E356" s="46"/>
      <c r="F356" s="28"/>
      <c r="G356" s="29"/>
      <c r="H356" s="29"/>
      <c r="I356" s="48" t="str">
        <f t="shared" si="83"/>
        <v/>
      </c>
      <c r="J356" s="48" t="str">
        <f t="shared" si="63"/>
        <v/>
      </c>
      <c r="K356" s="49" t="str">
        <f t="shared" si="64"/>
        <v/>
      </c>
      <c r="L356" s="11"/>
      <c r="M356" s="11"/>
      <c r="N356" s="78"/>
      <c r="O356" s="39" t="str">
        <f t="shared" si="79"/>
        <v>F</v>
      </c>
      <c r="P356" s="11">
        <f t="shared" si="73"/>
        <v>-23.287315649149274</v>
      </c>
      <c r="Q356" s="11"/>
      <c r="R356" s="38">
        <f t="shared" si="76"/>
        <v>0</v>
      </c>
      <c r="S356" s="30">
        <f t="shared" si="77"/>
        <v>0</v>
      </c>
      <c r="T356" s="30">
        <f t="shared" si="78"/>
        <v>0</v>
      </c>
      <c r="U356" s="34"/>
      <c r="V356" s="34"/>
      <c r="X356" s="31">
        <f t="shared" si="74"/>
        <v>9.0359999999999996</v>
      </c>
      <c r="Y356" s="31">
        <f t="shared" si="75"/>
        <v>-184.49199999999999</v>
      </c>
      <c r="Z356" s="30">
        <f t="shared" si="80"/>
        <v>0</v>
      </c>
    </row>
    <row r="357" spans="5:26" x14ac:dyDescent="0.15">
      <c r="E357" s="46"/>
      <c r="F357" s="28"/>
      <c r="G357" s="29"/>
      <c r="H357" s="29"/>
      <c r="I357" s="48" t="str">
        <f t="shared" si="83"/>
        <v/>
      </c>
      <c r="J357" s="48" t="str">
        <f t="shared" si="63"/>
        <v/>
      </c>
      <c r="K357" s="49" t="str">
        <f t="shared" si="64"/>
        <v/>
      </c>
      <c r="L357" s="11"/>
      <c r="M357" s="11"/>
      <c r="N357" s="78"/>
      <c r="O357" s="39" t="str">
        <f t="shared" si="79"/>
        <v>F</v>
      </c>
      <c r="P357" s="11">
        <f t="shared" si="73"/>
        <v>-23.287315649149274</v>
      </c>
      <c r="Q357" s="11"/>
      <c r="R357" s="38">
        <f t="shared" si="76"/>
        <v>0</v>
      </c>
      <c r="S357" s="30">
        <f t="shared" si="77"/>
        <v>0</v>
      </c>
      <c r="T357" s="30">
        <f t="shared" si="78"/>
        <v>0</v>
      </c>
      <c r="U357" s="34"/>
      <c r="V357" s="34"/>
      <c r="X357" s="31">
        <f t="shared" si="74"/>
        <v>9.0359999999999996</v>
      </c>
      <c r="Y357" s="31">
        <f t="shared" si="75"/>
        <v>-184.49199999999999</v>
      </c>
      <c r="Z357" s="30">
        <f t="shared" si="80"/>
        <v>0</v>
      </c>
    </row>
    <row r="358" spans="5:26" x14ac:dyDescent="0.15">
      <c r="E358" s="46"/>
      <c r="F358" s="28"/>
      <c r="G358" s="29"/>
      <c r="H358" s="29"/>
      <c r="I358" s="48" t="str">
        <f t="shared" si="83"/>
        <v/>
      </c>
      <c r="J358" s="48" t="str">
        <f t="shared" si="63"/>
        <v/>
      </c>
      <c r="K358" s="49" t="str">
        <f t="shared" si="64"/>
        <v/>
      </c>
      <c r="L358" s="11"/>
      <c r="M358" s="11"/>
      <c r="N358" s="78"/>
      <c r="O358" s="39" t="str">
        <f t="shared" si="79"/>
        <v>F</v>
      </c>
      <c r="P358" s="11">
        <f t="shared" si="73"/>
        <v>-23.287315649149274</v>
      </c>
      <c r="Q358" s="11"/>
      <c r="R358" s="38">
        <f t="shared" si="76"/>
        <v>0</v>
      </c>
      <c r="S358" s="30">
        <f t="shared" si="77"/>
        <v>0</v>
      </c>
      <c r="T358" s="30">
        <f t="shared" si="78"/>
        <v>0</v>
      </c>
      <c r="U358" s="34"/>
      <c r="V358" s="34"/>
      <c r="X358" s="31">
        <f t="shared" si="74"/>
        <v>9.0359999999999996</v>
      </c>
      <c r="Y358" s="31">
        <f t="shared" si="75"/>
        <v>-184.49199999999999</v>
      </c>
      <c r="Z358" s="30">
        <f t="shared" si="80"/>
        <v>0</v>
      </c>
    </row>
    <row r="359" spans="5:26" x14ac:dyDescent="0.15">
      <c r="E359" s="46"/>
      <c r="F359" s="28"/>
      <c r="G359" s="29"/>
      <c r="H359" s="29"/>
      <c r="I359" s="48" t="str">
        <f t="shared" si="83"/>
        <v/>
      </c>
      <c r="J359" s="48" t="str">
        <f t="shared" si="63"/>
        <v/>
      </c>
      <c r="K359" s="49" t="str">
        <f t="shared" si="64"/>
        <v/>
      </c>
      <c r="L359" s="11"/>
      <c r="M359" s="11"/>
      <c r="N359" s="78"/>
      <c r="O359" s="39" t="str">
        <f t="shared" si="79"/>
        <v>F</v>
      </c>
      <c r="P359" s="11">
        <f t="shared" si="73"/>
        <v>-23.287315649149274</v>
      </c>
      <c r="Q359" s="11"/>
      <c r="R359" s="38">
        <f t="shared" si="76"/>
        <v>0</v>
      </c>
      <c r="S359" s="30">
        <f t="shared" si="77"/>
        <v>0</v>
      </c>
      <c r="T359" s="30">
        <f t="shared" si="78"/>
        <v>0</v>
      </c>
      <c r="U359" s="34"/>
      <c r="V359" s="34"/>
      <c r="X359" s="31">
        <f t="shared" si="74"/>
        <v>9.0359999999999996</v>
      </c>
      <c r="Y359" s="31">
        <f t="shared" si="75"/>
        <v>-184.49199999999999</v>
      </c>
      <c r="Z359" s="30">
        <f t="shared" si="80"/>
        <v>0</v>
      </c>
    </row>
    <row r="360" spans="5:26" x14ac:dyDescent="0.15">
      <c r="E360" s="46"/>
      <c r="F360" s="28"/>
      <c r="G360" s="29"/>
      <c r="H360" s="29"/>
      <c r="I360" s="48" t="str">
        <f t="shared" si="83"/>
        <v/>
      </c>
      <c r="J360" s="48" t="str">
        <f t="shared" si="63"/>
        <v/>
      </c>
      <c r="K360" s="49" t="str">
        <f t="shared" si="64"/>
        <v/>
      </c>
      <c r="L360" s="11"/>
      <c r="M360" s="11"/>
      <c r="N360" s="78"/>
      <c r="O360" s="39" t="str">
        <f t="shared" si="79"/>
        <v>F</v>
      </c>
      <c r="P360" s="11">
        <f t="shared" si="73"/>
        <v>-23.287315649149274</v>
      </c>
      <c r="Q360" s="11"/>
      <c r="R360" s="38">
        <f t="shared" si="76"/>
        <v>0</v>
      </c>
      <c r="S360" s="30">
        <f t="shared" si="77"/>
        <v>0</v>
      </c>
      <c r="T360" s="30">
        <f t="shared" si="78"/>
        <v>0</v>
      </c>
      <c r="U360" s="34"/>
      <c r="V360" s="34"/>
      <c r="X360" s="31">
        <f t="shared" si="74"/>
        <v>9.0359999999999996</v>
      </c>
      <c r="Y360" s="31">
        <f t="shared" si="75"/>
        <v>-184.49199999999999</v>
      </c>
      <c r="Z360" s="30">
        <f t="shared" si="80"/>
        <v>0</v>
      </c>
    </row>
    <row r="361" spans="5:26" x14ac:dyDescent="0.15">
      <c r="E361" s="46"/>
      <c r="F361" s="28"/>
      <c r="G361" s="29"/>
      <c r="H361" s="29"/>
      <c r="I361" s="48" t="str">
        <f t="shared" si="83"/>
        <v/>
      </c>
      <c r="J361" s="48" t="str">
        <f t="shared" si="63"/>
        <v/>
      </c>
      <c r="K361" s="49" t="str">
        <f t="shared" si="64"/>
        <v/>
      </c>
      <c r="L361" s="11"/>
      <c r="M361" s="11"/>
      <c r="N361" s="78"/>
      <c r="O361" s="39" t="str">
        <f t="shared" si="79"/>
        <v>F</v>
      </c>
      <c r="P361" s="11">
        <f t="shared" si="73"/>
        <v>-23.287315649149274</v>
      </c>
      <c r="Q361" s="11"/>
      <c r="R361" s="38">
        <f t="shared" si="76"/>
        <v>0</v>
      </c>
      <c r="S361" s="30">
        <f t="shared" si="77"/>
        <v>0</v>
      </c>
      <c r="T361" s="30">
        <f t="shared" si="78"/>
        <v>0</v>
      </c>
      <c r="U361" s="34"/>
      <c r="V361" s="34"/>
      <c r="X361" s="31">
        <f t="shared" si="74"/>
        <v>9.0359999999999996</v>
      </c>
      <c r="Y361" s="31">
        <f t="shared" si="75"/>
        <v>-184.49199999999999</v>
      </c>
      <c r="Z361" s="30">
        <f t="shared" si="80"/>
        <v>0</v>
      </c>
    </row>
    <row r="362" spans="5:26" x14ac:dyDescent="0.15">
      <c r="E362" s="46"/>
      <c r="F362" s="28"/>
      <c r="G362" s="29"/>
      <c r="H362" s="29"/>
      <c r="I362" s="48" t="str">
        <f t="shared" si="83"/>
        <v/>
      </c>
      <c r="J362" s="48" t="str">
        <f t="shared" si="63"/>
        <v/>
      </c>
      <c r="K362" s="49" t="str">
        <f t="shared" si="64"/>
        <v/>
      </c>
      <c r="L362" s="11"/>
      <c r="M362" s="11"/>
      <c r="N362" s="78"/>
      <c r="O362" s="39" t="str">
        <f t="shared" si="79"/>
        <v>F</v>
      </c>
      <c r="P362" s="11">
        <f t="shared" si="73"/>
        <v>-23.287315649149274</v>
      </c>
      <c r="Q362" s="11"/>
      <c r="R362" s="38">
        <f t="shared" si="76"/>
        <v>0</v>
      </c>
      <c r="S362" s="30">
        <f t="shared" si="77"/>
        <v>0</v>
      </c>
      <c r="T362" s="30">
        <f t="shared" si="78"/>
        <v>0</v>
      </c>
      <c r="U362" s="34"/>
      <c r="V362" s="34"/>
      <c r="X362" s="31">
        <f t="shared" si="74"/>
        <v>9.0359999999999996</v>
      </c>
      <c r="Y362" s="31">
        <f t="shared" si="75"/>
        <v>-184.49199999999999</v>
      </c>
      <c r="Z362" s="30">
        <f t="shared" si="80"/>
        <v>0</v>
      </c>
    </row>
    <row r="363" spans="5:26" x14ac:dyDescent="0.15">
      <c r="E363" s="46"/>
      <c r="F363" s="28"/>
      <c r="G363" s="29"/>
      <c r="H363" s="29"/>
      <c r="I363" s="48" t="str">
        <f t="shared" si="83"/>
        <v/>
      </c>
      <c r="J363" s="48" t="str">
        <f t="shared" si="63"/>
        <v/>
      </c>
      <c r="K363" s="49" t="str">
        <f t="shared" si="64"/>
        <v/>
      </c>
      <c r="L363" s="11"/>
      <c r="M363" s="11"/>
      <c r="N363" s="78"/>
      <c r="O363" s="39" t="str">
        <f t="shared" si="79"/>
        <v>F</v>
      </c>
      <c r="P363" s="11">
        <f t="shared" si="73"/>
        <v>-23.287315649149274</v>
      </c>
      <c r="Q363" s="11"/>
      <c r="R363" s="38">
        <f t="shared" si="76"/>
        <v>0</v>
      </c>
      <c r="S363" s="30">
        <f t="shared" si="77"/>
        <v>0</v>
      </c>
      <c r="T363" s="30">
        <f t="shared" si="78"/>
        <v>0</v>
      </c>
      <c r="U363" s="34"/>
      <c r="V363" s="34"/>
      <c r="X363" s="31">
        <f t="shared" si="74"/>
        <v>9.0359999999999996</v>
      </c>
      <c r="Y363" s="31">
        <f t="shared" si="75"/>
        <v>-184.49199999999999</v>
      </c>
      <c r="Z363" s="30">
        <f t="shared" si="80"/>
        <v>0</v>
      </c>
    </row>
    <row r="364" spans="5:26" x14ac:dyDescent="0.15">
      <c r="E364" s="46"/>
      <c r="F364" s="28"/>
      <c r="G364" s="29"/>
      <c r="H364" s="29"/>
      <c r="I364" s="48" t="str">
        <f t="shared" si="83"/>
        <v/>
      </c>
      <c r="J364" s="48" t="str">
        <f t="shared" si="63"/>
        <v/>
      </c>
      <c r="K364" s="49" t="str">
        <f t="shared" si="64"/>
        <v/>
      </c>
      <c r="L364" s="11"/>
      <c r="M364" s="11"/>
      <c r="N364" s="78"/>
      <c r="O364" s="39" t="str">
        <f t="shared" si="79"/>
        <v>F</v>
      </c>
      <c r="P364" s="11">
        <f t="shared" si="73"/>
        <v>-23.287315649149274</v>
      </c>
      <c r="Q364" s="11"/>
      <c r="R364" s="38">
        <f t="shared" si="76"/>
        <v>0</v>
      </c>
      <c r="S364" s="30">
        <f t="shared" si="77"/>
        <v>0</v>
      </c>
      <c r="T364" s="30">
        <f t="shared" si="78"/>
        <v>0</v>
      </c>
      <c r="U364" s="34"/>
      <c r="V364" s="34"/>
      <c r="X364" s="31">
        <f t="shared" si="74"/>
        <v>9.0359999999999996</v>
      </c>
      <c r="Y364" s="31">
        <f t="shared" si="75"/>
        <v>-184.49199999999999</v>
      </c>
      <c r="Z364" s="30">
        <f t="shared" si="80"/>
        <v>0</v>
      </c>
    </row>
    <row r="365" spans="5:26" x14ac:dyDescent="0.15">
      <c r="E365" s="46"/>
      <c r="F365" s="28"/>
      <c r="G365" s="29"/>
      <c r="H365" s="29"/>
      <c r="I365" s="48" t="str">
        <f t="shared" si="83"/>
        <v/>
      </c>
      <c r="J365" s="48" t="str">
        <f t="shared" si="63"/>
        <v/>
      </c>
      <c r="K365" s="49" t="str">
        <f t="shared" si="64"/>
        <v/>
      </c>
      <c r="L365" s="11"/>
      <c r="M365" s="11"/>
      <c r="N365" s="78"/>
      <c r="O365" s="39" t="str">
        <f t="shared" si="79"/>
        <v>F</v>
      </c>
      <c r="P365" s="11">
        <f t="shared" si="73"/>
        <v>-23.287315649149274</v>
      </c>
      <c r="Q365" s="11"/>
      <c r="R365" s="38">
        <f t="shared" si="76"/>
        <v>0</v>
      </c>
      <c r="S365" s="30">
        <f t="shared" si="77"/>
        <v>0</v>
      </c>
      <c r="T365" s="30">
        <f t="shared" si="78"/>
        <v>0</v>
      </c>
      <c r="U365" s="34"/>
      <c r="V365" s="34"/>
      <c r="X365" s="31">
        <f t="shared" si="74"/>
        <v>9.0359999999999996</v>
      </c>
      <c r="Y365" s="31">
        <f t="shared" si="75"/>
        <v>-184.49199999999999</v>
      </c>
      <c r="Z365" s="30">
        <f t="shared" si="80"/>
        <v>0</v>
      </c>
    </row>
    <row r="366" spans="5:26" x14ac:dyDescent="0.15">
      <c r="E366" s="46"/>
      <c r="F366" s="28"/>
      <c r="G366" s="29"/>
      <c r="H366" s="29"/>
      <c r="I366" s="48" t="str">
        <f t="shared" si="83"/>
        <v/>
      </c>
      <c r="J366" s="48" t="str">
        <f t="shared" si="63"/>
        <v/>
      </c>
      <c r="K366" s="49" t="str">
        <f t="shared" si="64"/>
        <v/>
      </c>
      <c r="L366" s="11"/>
      <c r="M366" s="11"/>
      <c r="N366" s="78"/>
      <c r="O366" s="39" t="str">
        <f t="shared" si="79"/>
        <v>F</v>
      </c>
      <c r="P366" s="11">
        <f t="shared" si="73"/>
        <v>-23.287315649149274</v>
      </c>
      <c r="Q366" s="11"/>
      <c r="R366" s="38">
        <f t="shared" si="76"/>
        <v>0</v>
      </c>
      <c r="S366" s="30">
        <f t="shared" si="77"/>
        <v>0</v>
      </c>
      <c r="T366" s="30">
        <f t="shared" si="78"/>
        <v>0</v>
      </c>
      <c r="U366" s="34"/>
      <c r="V366" s="34"/>
      <c r="X366" s="31">
        <f t="shared" si="74"/>
        <v>9.0359999999999996</v>
      </c>
      <c r="Y366" s="31">
        <f t="shared" si="75"/>
        <v>-184.49199999999999</v>
      </c>
      <c r="Z366" s="30">
        <f t="shared" si="80"/>
        <v>0</v>
      </c>
    </row>
    <row r="367" spans="5:26" x14ac:dyDescent="0.15">
      <c r="E367" s="46"/>
      <c r="F367" s="28"/>
      <c r="G367" s="29"/>
      <c r="H367" s="29"/>
      <c r="I367" s="48" t="str">
        <f t="shared" si="83"/>
        <v/>
      </c>
      <c r="J367" s="48" t="str">
        <f t="shared" si="63"/>
        <v/>
      </c>
      <c r="K367" s="49" t="str">
        <f t="shared" si="64"/>
        <v/>
      </c>
      <c r="L367" s="11"/>
      <c r="M367" s="11"/>
      <c r="N367" s="78"/>
      <c r="O367" s="39" t="str">
        <f t="shared" si="79"/>
        <v>F</v>
      </c>
      <c r="P367" s="11">
        <f t="shared" si="73"/>
        <v>-23.287315649149274</v>
      </c>
      <c r="Q367" s="11"/>
      <c r="R367" s="38">
        <f t="shared" si="76"/>
        <v>0</v>
      </c>
      <c r="S367" s="30">
        <f t="shared" si="77"/>
        <v>0</v>
      </c>
      <c r="T367" s="30">
        <f t="shared" si="78"/>
        <v>0</v>
      </c>
      <c r="U367" s="34"/>
      <c r="V367" s="34"/>
      <c r="X367" s="31">
        <f t="shared" si="74"/>
        <v>9.0359999999999996</v>
      </c>
      <c r="Y367" s="31">
        <f t="shared" si="75"/>
        <v>-184.49199999999999</v>
      </c>
      <c r="Z367" s="30">
        <f t="shared" si="80"/>
        <v>0</v>
      </c>
    </row>
    <row r="368" spans="5:26" x14ac:dyDescent="0.15">
      <c r="E368" s="46"/>
      <c r="F368" s="28"/>
      <c r="G368" s="29"/>
      <c r="H368" s="29"/>
      <c r="I368" s="48" t="str">
        <f t="shared" si="83"/>
        <v/>
      </c>
      <c r="J368" s="48" t="str">
        <f t="shared" si="63"/>
        <v/>
      </c>
      <c r="K368" s="49" t="str">
        <f t="shared" si="64"/>
        <v/>
      </c>
      <c r="L368" s="11"/>
      <c r="M368" s="11"/>
      <c r="N368" s="78"/>
      <c r="O368" s="39" t="str">
        <f t="shared" si="79"/>
        <v>F</v>
      </c>
      <c r="P368" s="11">
        <f t="shared" si="73"/>
        <v>-23.287315649149274</v>
      </c>
      <c r="Q368" s="11"/>
      <c r="R368" s="38">
        <f t="shared" si="76"/>
        <v>0</v>
      </c>
      <c r="S368" s="30">
        <f t="shared" si="77"/>
        <v>0</v>
      </c>
      <c r="T368" s="30">
        <f t="shared" si="78"/>
        <v>0</v>
      </c>
      <c r="U368" s="34"/>
      <c r="V368" s="34"/>
      <c r="X368" s="31">
        <f t="shared" si="74"/>
        <v>9.0359999999999996</v>
      </c>
      <c r="Y368" s="31">
        <f t="shared" si="75"/>
        <v>-184.49199999999999</v>
      </c>
      <c r="Z368" s="30">
        <f t="shared" si="80"/>
        <v>0</v>
      </c>
    </row>
    <row r="369" spans="4:26" x14ac:dyDescent="0.15">
      <c r="E369" s="46"/>
      <c r="F369" s="28"/>
      <c r="G369" s="29"/>
      <c r="H369" s="29"/>
      <c r="I369" s="48" t="str">
        <f t="shared" si="83"/>
        <v/>
      </c>
      <c r="J369" s="48" t="str">
        <f t="shared" si="63"/>
        <v/>
      </c>
      <c r="K369" s="49" t="str">
        <f t="shared" si="64"/>
        <v/>
      </c>
      <c r="L369" s="11"/>
      <c r="M369" s="11"/>
      <c r="N369" s="78"/>
      <c r="O369" s="39" t="str">
        <f t="shared" si="79"/>
        <v>F</v>
      </c>
      <c r="P369" s="11">
        <f t="shared" si="73"/>
        <v>-23.287315649149274</v>
      </c>
      <c r="Q369" s="11"/>
      <c r="R369" s="38">
        <f t="shared" si="76"/>
        <v>0</v>
      </c>
      <c r="S369" s="30">
        <f t="shared" si="77"/>
        <v>0</v>
      </c>
      <c r="T369" s="30">
        <f t="shared" si="78"/>
        <v>0</v>
      </c>
      <c r="U369" s="34"/>
      <c r="V369" s="34"/>
      <c r="X369" s="31">
        <f t="shared" si="74"/>
        <v>9.0359999999999996</v>
      </c>
      <c r="Y369" s="31">
        <f t="shared" si="75"/>
        <v>-184.49199999999999</v>
      </c>
      <c r="Z369" s="30">
        <f t="shared" si="80"/>
        <v>0</v>
      </c>
    </row>
    <row r="370" spans="4:26" x14ac:dyDescent="0.15">
      <c r="E370" s="46"/>
      <c r="F370" s="28"/>
      <c r="G370" s="29"/>
      <c r="H370" s="29"/>
      <c r="I370" s="48" t="str">
        <f t="shared" si="83"/>
        <v/>
      </c>
      <c r="J370" s="48" t="str">
        <f t="shared" si="63"/>
        <v/>
      </c>
      <c r="K370" s="49" t="str">
        <f t="shared" si="64"/>
        <v/>
      </c>
      <c r="L370" s="11"/>
      <c r="M370" s="11"/>
      <c r="N370" s="78"/>
      <c r="O370" s="39" t="str">
        <f t="shared" si="79"/>
        <v>F</v>
      </c>
      <c r="P370" s="11">
        <f t="shared" si="73"/>
        <v>-23.287315649149274</v>
      </c>
      <c r="Q370" s="11"/>
      <c r="R370" s="38">
        <f t="shared" si="76"/>
        <v>0</v>
      </c>
      <c r="S370" s="30">
        <f t="shared" si="77"/>
        <v>0</v>
      </c>
      <c r="T370" s="30">
        <f t="shared" si="78"/>
        <v>0</v>
      </c>
      <c r="U370" s="34"/>
      <c r="V370" s="34"/>
      <c r="X370" s="31">
        <f t="shared" si="74"/>
        <v>9.0359999999999996</v>
      </c>
      <c r="Y370" s="31">
        <f t="shared" si="75"/>
        <v>-184.49199999999999</v>
      </c>
      <c r="Z370" s="30">
        <f t="shared" si="80"/>
        <v>0</v>
      </c>
    </row>
    <row r="371" spans="4:26" x14ac:dyDescent="0.15">
      <c r="E371" s="46"/>
      <c r="F371" s="28"/>
      <c r="G371" s="29"/>
      <c r="H371" s="29"/>
      <c r="I371" s="48" t="str">
        <f t="shared" si="83"/>
        <v/>
      </c>
      <c r="J371" s="48" t="str">
        <f t="shared" si="63"/>
        <v/>
      </c>
      <c r="K371" s="49" t="str">
        <f t="shared" si="64"/>
        <v/>
      </c>
      <c r="L371" s="11"/>
      <c r="M371" s="11"/>
      <c r="N371" s="78"/>
      <c r="O371" s="39" t="str">
        <f t="shared" si="79"/>
        <v>F</v>
      </c>
      <c r="P371" s="11">
        <f t="shared" si="73"/>
        <v>-23.287315649149274</v>
      </c>
      <c r="Q371" s="11"/>
      <c r="R371" s="38">
        <f t="shared" si="76"/>
        <v>0</v>
      </c>
      <c r="S371" s="30">
        <f t="shared" si="77"/>
        <v>0</v>
      </c>
      <c r="T371" s="30">
        <f t="shared" si="78"/>
        <v>0</v>
      </c>
      <c r="U371" s="34"/>
      <c r="V371" s="34"/>
      <c r="X371" s="31">
        <f t="shared" si="74"/>
        <v>9.0359999999999996</v>
      </c>
      <c r="Y371" s="31">
        <f t="shared" si="75"/>
        <v>-184.49199999999999</v>
      </c>
      <c r="Z371" s="30">
        <f t="shared" si="80"/>
        <v>0</v>
      </c>
    </row>
    <row r="372" spans="4:26" ht="14.25" thickBot="1" x14ac:dyDescent="0.2">
      <c r="E372" s="50"/>
      <c r="F372" s="64"/>
      <c r="G372" s="51"/>
      <c r="H372" s="51"/>
      <c r="I372" s="52" t="str">
        <f t="shared" si="83"/>
        <v/>
      </c>
      <c r="J372" s="52" t="str">
        <f t="shared" si="63"/>
        <v/>
      </c>
      <c r="K372" s="53" t="str">
        <f t="shared" si="64"/>
        <v/>
      </c>
      <c r="L372" s="11"/>
      <c r="M372" s="11"/>
      <c r="N372" s="78"/>
      <c r="O372" s="39" t="str">
        <f t="shared" si="79"/>
        <v>F</v>
      </c>
      <c r="P372" s="11">
        <f t="shared" si="73"/>
        <v>-23.287315649149274</v>
      </c>
      <c r="Q372" s="11"/>
      <c r="R372" s="38">
        <f t="shared" si="76"/>
        <v>0</v>
      </c>
      <c r="S372" s="30">
        <f t="shared" si="77"/>
        <v>0</v>
      </c>
      <c r="T372" s="30">
        <f t="shared" si="78"/>
        <v>0</v>
      </c>
      <c r="U372" s="34"/>
      <c r="V372" s="34"/>
      <c r="X372" s="31">
        <f t="shared" si="74"/>
        <v>9.0359999999999996</v>
      </c>
      <c r="Y372" s="31">
        <f t="shared" si="75"/>
        <v>-184.49199999999999</v>
      </c>
      <c r="Z372" s="30">
        <f t="shared" si="80"/>
        <v>0</v>
      </c>
    </row>
    <row r="373" spans="4:26" ht="14.25" thickBot="1" x14ac:dyDescent="0.2"/>
    <row r="374" spans="4:26" ht="23.25" customHeight="1" x14ac:dyDescent="0.15">
      <c r="D374" s="72">
        <v>4</v>
      </c>
      <c r="E374" s="42" t="s">
        <v>20</v>
      </c>
      <c r="F374" s="65"/>
      <c r="G374" s="66" t="s">
        <v>115</v>
      </c>
      <c r="H374" s="90"/>
      <c r="I374" s="90"/>
      <c r="J374" s="66"/>
      <c r="K374" s="67"/>
    </row>
    <row r="375" spans="4:26" ht="27.75" customHeight="1" x14ac:dyDescent="0.15">
      <c r="E375" s="43" t="s">
        <v>54</v>
      </c>
      <c r="F375" s="63"/>
      <c r="G375" s="44" t="s">
        <v>75</v>
      </c>
      <c r="H375" s="59"/>
      <c r="I375" s="41"/>
      <c r="J375" s="41"/>
      <c r="K375" s="68"/>
    </row>
    <row r="376" spans="4:26" ht="42" customHeight="1" x14ac:dyDescent="0.15">
      <c r="E376" s="46"/>
      <c r="F376" s="7" t="s">
        <v>30</v>
      </c>
      <c r="G376" s="8" t="s">
        <v>29</v>
      </c>
      <c r="H376" s="8" t="s">
        <v>28</v>
      </c>
      <c r="I376" s="7" t="s">
        <v>23</v>
      </c>
      <c r="J376" s="7" t="s">
        <v>76</v>
      </c>
      <c r="K376" s="47" t="s">
        <v>77</v>
      </c>
      <c r="L376" s="10"/>
      <c r="M376" s="10"/>
      <c r="N376" s="7"/>
      <c r="O376" s="7" t="s">
        <v>31</v>
      </c>
      <c r="P376" s="9" t="s">
        <v>23</v>
      </c>
      <c r="Q376" s="9"/>
      <c r="R376" s="36" t="s">
        <v>21</v>
      </c>
      <c r="S376" s="35" t="s">
        <v>22</v>
      </c>
      <c r="T376" s="35" t="s">
        <v>47</v>
      </c>
      <c r="U376" s="35"/>
      <c r="V376" s="35"/>
      <c r="X376" s="37" t="s">
        <v>45</v>
      </c>
      <c r="Y376" s="37" t="s">
        <v>46</v>
      </c>
      <c r="Z376" s="30" t="s">
        <v>78</v>
      </c>
    </row>
    <row r="377" spans="4:26" x14ac:dyDescent="0.15">
      <c r="E377" s="46"/>
      <c r="F377" s="28"/>
      <c r="G377" s="29"/>
      <c r="H377" s="29"/>
      <c r="I377" s="48" t="str">
        <f t="shared" ref="I377:I408" si="84">IF(COUNTA($F$375,$H$375,F377:H377)=5,P377,"")</f>
        <v/>
      </c>
      <c r="J377" s="48" t="str">
        <f>IF(COUNTA($F$375,$H$375,F377:H377)=5,IF(T377&lt;6,"*",IF(T377&gt;=17.583,"*",(H377-G377*INDEX(IF(O377="F",muratafemale,muratamale),R377-4,1)-INDEX(IF(O377="F",muratafemale,muratamale),R377-4,2))/(G377*INDEX(IF(O377="F",muratafemale,muratamale),R377-4,1)+INDEX(IF(O377="F",muratafemale,muratamale),R377-4,2))*100)),"")</f>
        <v/>
      </c>
      <c r="K377" s="49" t="str">
        <f>IF(COUNTA($F$375,$H$375,F377:H377)=5,IF(OR(T377&lt;1,G377&lt;70),"*",IF(G377&gt;=IF(O377="M",181,174),(H377-Z377)/Z377*100,IF(G377&lt;101,(H377-X377)/X377*100,IF(T377&lt;6,(H377-X377)/X377*100,IF(T377&gt;=17.583,(H377-Z377)/Z377*100,(H377-Y377)/Y377*100))))),"")</f>
        <v/>
      </c>
      <c r="L377" s="11"/>
      <c r="M377" s="11"/>
      <c r="N377" s="78"/>
      <c r="O377" s="39" t="str">
        <f>IF(OR(+$H$375="男",+$H$375="M"),"M","F")</f>
        <v>F</v>
      </c>
      <c r="P377" s="11">
        <f t="shared" ref="P377:P440" si="85">IF(T377&gt;17.583,"*",(G377-(INDEX(IF(O377="F",Hfemalemean,Hmalemean),S377+1,R377+1)))/(INDEX(IF(O377="F",Hfemalesd,Hmalesd),S377+1,R377+1)))</f>
        <v>-23.287315649149274</v>
      </c>
      <c r="Q377" s="11"/>
      <c r="R377" s="38">
        <f>DATEDIF($F$375,F377,"Y")</f>
        <v>0</v>
      </c>
      <c r="S377" s="30">
        <f>DATEDIF($F$375,F377,"YM")</f>
        <v>0</v>
      </c>
      <c r="T377" s="30">
        <f>DATEDIF($F$375,F377,"Y")+DATEDIF($F$375,F377,"YD")/(365+IF(MOD(YEAR(DATE(YEAR(F377)-1,MONTH($F$375),DAY($F$375))),4)=0,IF(DATE(YEAR(DATE(YEAR(F377)-1,MONTH($F$375),DAY($F$375))),2,29)&gt;=DATE(YEAR(F377)-1,MONTH($F$375),DAY($F$375)),1,0),0)+IF(MOD(YEAR(F377),4)=0,IF(DATE(YEAR(F377),2,29)&lt;=F377,1,0),0))</f>
        <v>0</v>
      </c>
      <c r="U377" s="34"/>
      <c r="V377" s="34"/>
      <c r="X377" s="31">
        <f t="shared" ref="X377:X440" si="86">IF(O377="M",2.06*10^-3*G377^2-0.1166*G377+6.5273,2.49*10^-3*G377^2-0.1858*G377+9.036)</f>
        <v>9.0359999999999996</v>
      </c>
      <c r="Y377" s="31">
        <f t="shared" ref="Y377:Y440" si="87">((G377/100)^3*INDEX(itoOI,IF(O377="M",0,3)+IF(G377&lt;140,1,IF(G377&lt;=149,2,3)),1)+(G377/100)^2*INDEX(itoOI,IF(O377="M",0,3)+IF(G377&lt;140,1,IF(G377&lt;=149,2,3)),2)+(G377/100)*INDEX(itoOI,IF(O377="M",0,3)+IF(G377&lt;140,1,IF(G377&lt;=149,2,3)),3)+INDEX(itoOI,IF(O377="M",0,3)+IF(G377&lt;140,1,IF(G377&lt;=149,2,3)),4))</f>
        <v>-184.49199999999999</v>
      </c>
      <c r="Z377" s="30">
        <f t="shared" ref="Z377:Z378" si="88">22*G377^2/10000</f>
        <v>0</v>
      </c>
    </row>
    <row r="378" spans="4:26" x14ac:dyDescent="0.15">
      <c r="E378" s="46"/>
      <c r="F378" s="28"/>
      <c r="G378" s="29"/>
      <c r="H378" s="29"/>
      <c r="I378" s="48" t="str">
        <f t="shared" si="84"/>
        <v/>
      </c>
      <c r="J378" s="48" t="str">
        <f>IF(COUNTA($F$375,$H$375,F378:H378)=5,IF(T378&lt;6,"*",IF(T378&gt;=17.583,"*",(H378-G378*INDEX(IF(O378="F",muratafemale,muratamale),R378-4,1)-INDEX(IF(O378="F",muratafemale,muratamale),R378-4,2))/(G378*INDEX(IF(O378="F",muratafemale,muratamale),R378-4,1)+INDEX(IF(O378="F",muratafemale,muratamale),R378-4,2))*100)),"")</f>
        <v/>
      </c>
      <c r="K378" s="49" t="str">
        <f>IF(COUNTA($F$375,$H$375,F378:H378)=5,IF(OR(T378&lt;1,G378&lt;70),"*",IF(G378&gt;=IF(O378="M",181,174),(H378-Z378)/Z378*100,IF(G378&lt;101,(H378-X378)/X378*100,IF(T378&lt;6,(H378-X378)/X378*100,IF(T378&gt;=17.583,(H378-Z378)/Z378*100,(H378-Y378)/Y378*100))))),"")</f>
        <v/>
      </c>
      <c r="L378" s="11"/>
      <c r="M378" s="11"/>
      <c r="N378" s="78"/>
      <c r="O378" s="39" t="str">
        <f>+O377</f>
        <v>F</v>
      </c>
      <c r="P378" s="11">
        <f t="shared" si="85"/>
        <v>-23.287315649149274</v>
      </c>
      <c r="Q378" s="11"/>
      <c r="R378" s="38">
        <f>DATEDIF($F$375,F378,"Y")</f>
        <v>0</v>
      </c>
      <c r="S378" s="30">
        <f t="shared" ref="S378:S441" si="89">DATEDIF($F$375,F378,"YM")</f>
        <v>0</v>
      </c>
      <c r="T378" s="30">
        <f t="shared" ref="T378:T441" si="90">DATEDIF($F$375,F378,"Y")+DATEDIF($F$375,F378,"YD")/(365+IF(MOD(YEAR(DATE(YEAR(F378)-1,MONTH($F$375),DAY($F$375))),4)=0,IF(DATE(YEAR(DATE(YEAR(F378)-1,MONTH($F$375),DAY($F$375))),2,29)&gt;=DATE(YEAR(F378)-1,MONTH($F$375),DAY($F$375)),1,0),0)+IF(MOD(YEAR(F378),4)=0,IF(DATE(YEAR(F378),2,29)&lt;=F378,1,0),0))</f>
        <v>0</v>
      </c>
      <c r="U378" s="34"/>
      <c r="V378" s="34"/>
      <c r="X378" s="31">
        <f t="shared" si="86"/>
        <v>9.0359999999999996</v>
      </c>
      <c r="Y378" s="31">
        <f t="shared" si="87"/>
        <v>-184.49199999999999</v>
      </c>
      <c r="Z378" s="30">
        <f t="shared" si="88"/>
        <v>0</v>
      </c>
    </row>
    <row r="379" spans="4:26" x14ac:dyDescent="0.15">
      <c r="E379" s="46"/>
      <c r="F379" s="28"/>
      <c r="G379" s="29"/>
      <c r="H379" s="29"/>
      <c r="I379" s="48" t="str">
        <f t="shared" si="84"/>
        <v/>
      </c>
      <c r="J379" s="48" t="str">
        <f t="shared" ref="J379:J442" si="91">IF(COUNTA($F$375,$H$375,F379:H379)=5,IF(T379&lt;6,"*",IF(T379&gt;=17.583,"*",(H379-G379*INDEX(IF(O379="F",muratafemale,muratamale),R379-4,1)-INDEX(IF(O379="F",muratafemale,muratamale),R379-4,2))/(G379*INDEX(IF(O379="F",muratafemale,muratamale),R379-4,1)+INDEX(IF(O379="F",muratafemale,muratamale),R379-4,2))*100)),"")</f>
        <v/>
      </c>
      <c r="K379" s="49" t="str">
        <f t="shared" ref="K379:K442" si="92">IF(COUNTA($F$375,$H$375,F379:H379)=5,IF(OR(T379&lt;1,G379&lt;70),"*",IF(G379&gt;=IF(O379="M",181,174),(H379-Z379)/Z379*100,IF(G379&lt;101,(H379-X379)/X379*100,IF(T379&lt;6,(H379-X379)/X379*100,IF(T379&gt;=17.583,(H379-Z379)/Z379*100,(H379-Y379)/Y379*100))))),"")</f>
        <v/>
      </c>
      <c r="L379" s="11"/>
      <c r="M379" s="11"/>
      <c r="N379" s="78"/>
      <c r="O379" s="39" t="str">
        <f t="shared" ref="O379:O442" si="93">+O378</f>
        <v>F</v>
      </c>
      <c r="P379" s="11">
        <f t="shared" si="85"/>
        <v>-23.287315649149274</v>
      </c>
      <c r="Q379" s="11"/>
      <c r="R379" s="38">
        <f>DATEDIF($F$375,F379,"Y")</f>
        <v>0</v>
      </c>
      <c r="S379" s="30">
        <f t="shared" si="89"/>
        <v>0</v>
      </c>
      <c r="T379" s="30">
        <f t="shared" si="90"/>
        <v>0</v>
      </c>
      <c r="U379" s="34"/>
      <c r="V379" s="34"/>
      <c r="X379" s="31">
        <f t="shared" si="86"/>
        <v>9.0359999999999996</v>
      </c>
      <c r="Y379" s="31">
        <f t="shared" si="87"/>
        <v>-184.49199999999999</v>
      </c>
      <c r="Z379" s="30">
        <f t="shared" ref="Z379:Z442" si="94">22*G379^2/10000</f>
        <v>0</v>
      </c>
    </row>
    <row r="380" spans="4:26" x14ac:dyDescent="0.15">
      <c r="E380" s="46"/>
      <c r="F380" s="28"/>
      <c r="G380" s="29"/>
      <c r="H380" s="29"/>
      <c r="I380" s="48" t="str">
        <f t="shared" si="84"/>
        <v/>
      </c>
      <c r="J380" s="48" t="str">
        <f t="shared" si="91"/>
        <v/>
      </c>
      <c r="K380" s="49" t="str">
        <f t="shared" si="92"/>
        <v/>
      </c>
      <c r="L380" s="11"/>
      <c r="M380" s="11"/>
      <c r="N380" s="78"/>
      <c r="O380" s="39" t="str">
        <f t="shared" si="93"/>
        <v>F</v>
      </c>
      <c r="P380" s="11">
        <f t="shared" si="85"/>
        <v>-23.287315649149274</v>
      </c>
      <c r="Q380" s="11"/>
      <c r="R380" s="38">
        <f>DATEDIF($F$375,F380,"Y")</f>
        <v>0</v>
      </c>
      <c r="S380" s="30">
        <f t="shared" si="89"/>
        <v>0</v>
      </c>
      <c r="T380" s="30">
        <f t="shared" si="90"/>
        <v>0</v>
      </c>
      <c r="U380" s="34"/>
      <c r="V380" s="34"/>
      <c r="X380" s="31">
        <f t="shared" si="86"/>
        <v>9.0359999999999996</v>
      </c>
      <c r="Y380" s="31">
        <f t="shared" si="87"/>
        <v>-184.49199999999999</v>
      </c>
      <c r="Z380" s="30">
        <f t="shared" si="94"/>
        <v>0</v>
      </c>
    </row>
    <row r="381" spans="4:26" x14ac:dyDescent="0.15">
      <c r="E381" s="46"/>
      <c r="F381" s="28"/>
      <c r="G381" s="29"/>
      <c r="H381" s="29"/>
      <c r="I381" s="48" t="str">
        <f t="shared" si="84"/>
        <v/>
      </c>
      <c r="J381" s="48" t="str">
        <f t="shared" si="91"/>
        <v/>
      </c>
      <c r="K381" s="49" t="str">
        <f t="shared" si="92"/>
        <v/>
      </c>
      <c r="L381" s="11"/>
      <c r="M381" s="11"/>
      <c r="N381" s="78"/>
      <c r="O381" s="39" t="str">
        <f t="shared" si="93"/>
        <v>F</v>
      </c>
      <c r="P381" s="11">
        <f t="shared" si="85"/>
        <v>-23.287315649149274</v>
      </c>
      <c r="Q381" s="11"/>
      <c r="R381" s="38">
        <f t="shared" ref="R381:R441" si="95">DATEDIF($F$375,F381,"Y")</f>
        <v>0</v>
      </c>
      <c r="S381" s="30">
        <f t="shared" si="89"/>
        <v>0</v>
      </c>
      <c r="T381" s="30">
        <f t="shared" si="90"/>
        <v>0</v>
      </c>
      <c r="U381" s="34"/>
      <c r="V381" s="34"/>
      <c r="X381" s="31">
        <f t="shared" si="86"/>
        <v>9.0359999999999996</v>
      </c>
      <c r="Y381" s="31">
        <f t="shared" si="87"/>
        <v>-184.49199999999999</v>
      </c>
      <c r="Z381" s="30">
        <f t="shared" si="94"/>
        <v>0</v>
      </c>
    </row>
    <row r="382" spans="4:26" x14ac:dyDescent="0.15">
      <c r="E382" s="46"/>
      <c r="F382" s="28"/>
      <c r="G382" s="29"/>
      <c r="H382" s="29"/>
      <c r="I382" s="48" t="str">
        <f t="shared" si="84"/>
        <v/>
      </c>
      <c r="J382" s="48" t="str">
        <f t="shared" si="91"/>
        <v/>
      </c>
      <c r="K382" s="49" t="str">
        <f t="shared" si="92"/>
        <v/>
      </c>
      <c r="L382" s="11"/>
      <c r="M382" s="11"/>
      <c r="N382" s="78"/>
      <c r="O382" s="39" t="str">
        <f t="shared" si="93"/>
        <v>F</v>
      </c>
      <c r="P382" s="11">
        <f t="shared" si="85"/>
        <v>-23.287315649149274</v>
      </c>
      <c r="Q382" s="11"/>
      <c r="R382" s="38">
        <f>DATEDIF($F$375,F382,"Y")</f>
        <v>0</v>
      </c>
      <c r="S382" s="30">
        <f t="shared" si="89"/>
        <v>0</v>
      </c>
      <c r="T382" s="30">
        <f t="shared" si="90"/>
        <v>0</v>
      </c>
      <c r="U382" s="34"/>
      <c r="V382" s="34"/>
      <c r="X382" s="31">
        <f t="shared" si="86"/>
        <v>9.0359999999999996</v>
      </c>
      <c r="Y382" s="31">
        <f t="shared" si="87"/>
        <v>-184.49199999999999</v>
      </c>
      <c r="Z382" s="30">
        <f t="shared" si="94"/>
        <v>0</v>
      </c>
    </row>
    <row r="383" spans="4:26" x14ac:dyDescent="0.15">
      <c r="E383" s="46"/>
      <c r="F383" s="28"/>
      <c r="G383" s="29"/>
      <c r="H383" s="29"/>
      <c r="I383" s="48" t="str">
        <f t="shared" si="84"/>
        <v/>
      </c>
      <c r="J383" s="48" t="str">
        <f t="shared" si="91"/>
        <v/>
      </c>
      <c r="K383" s="49" t="str">
        <f t="shared" si="92"/>
        <v/>
      </c>
      <c r="L383" s="11"/>
      <c r="M383" s="11"/>
      <c r="N383" s="78"/>
      <c r="O383" s="39" t="str">
        <f t="shared" si="93"/>
        <v>F</v>
      </c>
      <c r="P383" s="11">
        <f t="shared" si="85"/>
        <v>-23.287315649149274</v>
      </c>
      <c r="Q383" s="11"/>
      <c r="R383" s="38">
        <f t="shared" si="95"/>
        <v>0</v>
      </c>
      <c r="S383" s="30">
        <f t="shared" si="89"/>
        <v>0</v>
      </c>
      <c r="T383" s="30">
        <f t="shared" si="90"/>
        <v>0</v>
      </c>
      <c r="U383" s="34"/>
      <c r="V383" s="34"/>
      <c r="X383" s="31">
        <f t="shared" si="86"/>
        <v>9.0359999999999996</v>
      </c>
      <c r="Y383" s="31">
        <f t="shared" si="87"/>
        <v>-184.49199999999999</v>
      </c>
      <c r="Z383" s="30">
        <f t="shared" si="94"/>
        <v>0</v>
      </c>
    </row>
    <row r="384" spans="4:26" x14ac:dyDescent="0.15">
      <c r="E384" s="46"/>
      <c r="F384" s="28"/>
      <c r="G384" s="29"/>
      <c r="H384" s="29"/>
      <c r="I384" s="48" t="str">
        <f t="shared" si="84"/>
        <v/>
      </c>
      <c r="J384" s="48" t="str">
        <f t="shared" si="91"/>
        <v/>
      </c>
      <c r="K384" s="49" t="str">
        <f t="shared" si="92"/>
        <v/>
      </c>
      <c r="L384" s="11"/>
      <c r="M384" s="11"/>
      <c r="N384" s="78"/>
      <c r="O384" s="39" t="str">
        <f t="shared" si="93"/>
        <v>F</v>
      </c>
      <c r="P384" s="11">
        <f t="shared" si="85"/>
        <v>-23.287315649149274</v>
      </c>
      <c r="Q384" s="11"/>
      <c r="R384" s="38">
        <f t="shared" si="95"/>
        <v>0</v>
      </c>
      <c r="S384" s="30">
        <f t="shared" si="89"/>
        <v>0</v>
      </c>
      <c r="T384" s="30">
        <f t="shared" si="90"/>
        <v>0</v>
      </c>
      <c r="U384" s="34"/>
      <c r="V384" s="34"/>
      <c r="X384" s="31">
        <f t="shared" si="86"/>
        <v>9.0359999999999996</v>
      </c>
      <c r="Y384" s="31">
        <f t="shared" si="87"/>
        <v>-184.49199999999999</v>
      </c>
      <c r="Z384" s="30">
        <f t="shared" si="94"/>
        <v>0</v>
      </c>
    </row>
    <row r="385" spans="5:26" x14ac:dyDescent="0.15">
      <c r="E385" s="46"/>
      <c r="F385" s="28"/>
      <c r="G385" s="29"/>
      <c r="H385" s="29"/>
      <c r="I385" s="48" t="str">
        <f t="shared" si="84"/>
        <v/>
      </c>
      <c r="J385" s="48" t="str">
        <f t="shared" si="91"/>
        <v/>
      </c>
      <c r="K385" s="49" t="str">
        <f t="shared" si="92"/>
        <v/>
      </c>
      <c r="L385" s="11"/>
      <c r="M385" s="11"/>
      <c r="N385" s="78"/>
      <c r="O385" s="39" t="str">
        <f t="shared" si="93"/>
        <v>F</v>
      </c>
      <c r="P385" s="11">
        <f t="shared" si="85"/>
        <v>-23.287315649149274</v>
      </c>
      <c r="Q385" s="11"/>
      <c r="R385" s="38">
        <f t="shared" si="95"/>
        <v>0</v>
      </c>
      <c r="S385" s="30">
        <f t="shared" si="89"/>
        <v>0</v>
      </c>
      <c r="T385" s="30">
        <f t="shared" si="90"/>
        <v>0</v>
      </c>
      <c r="U385" s="34"/>
      <c r="V385" s="34"/>
      <c r="X385" s="31">
        <f t="shared" si="86"/>
        <v>9.0359999999999996</v>
      </c>
      <c r="Y385" s="31">
        <f t="shared" si="87"/>
        <v>-184.49199999999999</v>
      </c>
      <c r="Z385" s="30">
        <f t="shared" si="94"/>
        <v>0</v>
      </c>
    </row>
    <row r="386" spans="5:26" x14ac:dyDescent="0.15">
      <c r="E386" s="46"/>
      <c r="F386" s="28"/>
      <c r="G386" s="29"/>
      <c r="H386" s="29"/>
      <c r="I386" s="48" t="str">
        <f t="shared" si="84"/>
        <v/>
      </c>
      <c r="J386" s="48" t="str">
        <f t="shared" si="91"/>
        <v/>
      </c>
      <c r="K386" s="49" t="str">
        <f t="shared" si="92"/>
        <v/>
      </c>
      <c r="L386" s="11"/>
      <c r="M386" s="11"/>
      <c r="N386" s="78"/>
      <c r="O386" s="39" t="str">
        <f t="shared" si="93"/>
        <v>F</v>
      </c>
      <c r="P386" s="11">
        <f t="shared" si="85"/>
        <v>-23.287315649149274</v>
      </c>
      <c r="Q386" s="11"/>
      <c r="R386" s="38">
        <f t="shared" si="95"/>
        <v>0</v>
      </c>
      <c r="S386" s="30">
        <f t="shared" si="89"/>
        <v>0</v>
      </c>
      <c r="T386" s="30">
        <f t="shared" si="90"/>
        <v>0</v>
      </c>
      <c r="U386" s="34"/>
      <c r="V386" s="34"/>
      <c r="X386" s="31">
        <f t="shared" si="86"/>
        <v>9.0359999999999996</v>
      </c>
      <c r="Y386" s="31">
        <f t="shared" si="87"/>
        <v>-184.49199999999999</v>
      </c>
      <c r="Z386" s="30">
        <f t="shared" si="94"/>
        <v>0</v>
      </c>
    </row>
    <row r="387" spans="5:26" x14ac:dyDescent="0.15">
      <c r="E387" s="46"/>
      <c r="F387" s="28"/>
      <c r="G387" s="29"/>
      <c r="H387" s="29"/>
      <c r="I387" s="48" t="str">
        <f t="shared" si="84"/>
        <v/>
      </c>
      <c r="J387" s="48" t="str">
        <f t="shared" si="91"/>
        <v/>
      </c>
      <c r="K387" s="49" t="str">
        <f t="shared" si="92"/>
        <v/>
      </c>
      <c r="L387" s="11"/>
      <c r="M387" s="11"/>
      <c r="N387" s="78"/>
      <c r="O387" s="39" t="str">
        <f t="shared" si="93"/>
        <v>F</v>
      </c>
      <c r="P387" s="11">
        <f t="shared" si="85"/>
        <v>-23.287315649149274</v>
      </c>
      <c r="Q387" s="11"/>
      <c r="R387" s="38">
        <f t="shared" si="95"/>
        <v>0</v>
      </c>
      <c r="S387" s="30">
        <f t="shared" si="89"/>
        <v>0</v>
      </c>
      <c r="T387" s="30">
        <f t="shared" si="90"/>
        <v>0</v>
      </c>
      <c r="U387" s="34"/>
      <c r="V387" s="34"/>
      <c r="X387" s="31">
        <f t="shared" si="86"/>
        <v>9.0359999999999996</v>
      </c>
      <c r="Y387" s="31">
        <f t="shared" si="87"/>
        <v>-184.49199999999999</v>
      </c>
      <c r="Z387" s="30">
        <f t="shared" si="94"/>
        <v>0</v>
      </c>
    </row>
    <row r="388" spans="5:26" x14ac:dyDescent="0.15">
      <c r="E388" s="46"/>
      <c r="F388" s="28"/>
      <c r="G388" s="29"/>
      <c r="H388" s="29"/>
      <c r="I388" s="48" t="str">
        <f t="shared" si="84"/>
        <v/>
      </c>
      <c r="J388" s="48" t="str">
        <f t="shared" si="91"/>
        <v/>
      </c>
      <c r="K388" s="49" t="str">
        <f t="shared" si="92"/>
        <v/>
      </c>
      <c r="L388" s="11"/>
      <c r="M388" s="11"/>
      <c r="N388" s="78"/>
      <c r="O388" s="39" t="str">
        <f t="shared" si="93"/>
        <v>F</v>
      </c>
      <c r="P388" s="11">
        <f t="shared" si="85"/>
        <v>-23.287315649149274</v>
      </c>
      <c r="Q388" s="11"/>
      <c r="R388" s="38">
        <f t="shared" si="95"/>
        <v>0</v>
      </c>
      <c r="S388" s="30">
        <f t="shared" si="89"/>
        <v>0</v>
      </c>
      <c r="T388" s="30">
        <f t="shared" si="90"/>
        <v>0</v>
      </c>
      <c r="U388" s="34"/>
      <c r="V388" s="34"/>
      <c r="X388" s="31">
        <f t="shared" si="86"/>
        <v>9.0359999999999996</v>
      </c>
      <c r="Y388" s="31">
        <f t="shared" si="87"/>
        <v>-184.49199999999999</v>
      </c>
      <c r="Z388" s="30">
        <f t="shared" si="94"/>
        <v>0</v>
      </c>
    </row>
    <row r="389" spans="5:26" x14ac:dyDescent="0.15">
      <c r="E389" s="46"/>
      <c r="F389" s="28"/>
      <c r="G389" s="29"/>
      <c r="H389" s="29"/>
      <c r="I389" s="48" t="str">
        <f t="shared" si="84"/>
        <v/>
      </c>
      <c r="J389" s="48" t="str">
        <f t="shared" si="91"/>
        <v/>
      </c>
      <c r="K389" s="49" t="str">
        <f t="shared" si="92"/>
        <v/>
      </c>
      <c r="L389" s="11"/>
      <c r="M389" s="11"/>
      <c r="N389" s="78"/>
      <c r="O389" s="39" t="str">
        <f t="shared" si="93"/>
        <v>F</v>
      </c>
      <c r="P389" s="11">
        <f t="shared" si="85"/>
        <v>-23.287315649149274</v>
      </c>
      <c r="Q389" s="11"/>
      <c r="R389" s="38">
        <f t="shared" si="95"/>
        <v>0</v>
      </c>
      <c r="S389" s="30">
        <f t="shared" si="89"/>
        <v>0</v>
      </c>
      <c r="T389" s="30">
        <f t="shared" si="90"/>
        <v>0</v>
      </c>
      <c r="U389" s="34"/>
      <c r="V389" s="34"/>
      <c r="X389" s="31">
        <f t="shared" si="86"/>
        <v>9.0359999999999996</v>
      </c>
      <c r="Y389" s="31">
        <f t="shared" si="87"/>
        <v>-184.49199999999999</v>
      </c>
      <c r="Z389" s="30">
        <f t="shared" si="94"/>
        <v>0</v>
      </c>
    </row>
    <row r="390" spans="5:26" x14ac:dyDescent="0.15">
      <c r="E390" s="46"/>
      <c r="F390" s="28"/>
      <c r="G390" s="29"/>
      <c r="H390" s="29"/>
      <c r="I390" s="48" t="str">
        <f t="shared" si="84"/>
        <v/>
      </c>
      <c r="J390" s="48" t="str">
        <f t="shared" si="91"/>
        <v/>
      </c>
      <c r="K390" s="49" t="str">
        <f t="shared" si="92"/>
        <v/>
      </c>
      <c r="L390" s="11"/>
      <c r="M390" s="11"/>
      <c r="N390" s="78"/>
      <c r="O390" s="39" t="str">
        <f t="shared" si="93"/>
        <v>F</v>
      </c>
      <c r="P390" s="11">
        <f t="shared" si="85"/>
        <v>-23.287315649149274</v>
      </c>
      <c r="Q390" s="11"/>
      <c r="R390" s="38">
        <f t="shared" si="95"/>
        <v>0</v>
      </c>
      <c r="S390" s="30">
        <f t="shared" si="89"/>
        <v>0</v>
      </c>
      <c r="T390" s="30">
        <f t="shared" si="90"/>
        <v>0</v>
      </c>
      <c r="U390" s="34"/>
      <c r="V390" s="34"/>
      <c r="X390" s="31">
        <f t="shared" si="86"/>
        <v>9.0359999999999996</v>
      </c>
      <c r="Y390" s="31">
        <f t="shared" si="87"/>
        <v>-184.49199999999999</v>
      </c>
      <c r="Z390" s="30">
        <f t="shared" si="94"/>
        <v>0</v>
      </c>
    </row>
    <row r="391" spans="5:26" x14ac:dyDescent="0.15">
      <c r="E391" s="46"/>
      <c r="F391" s="28"/>
      <c r="G391" s="29"/>
      <c r="H391" s="29"/>
      <c r="I391" s="48" t="str">
        <f t="shared" si="84"/>
        <v/>
      </c>
      <c r="J391" s="48" t="str">
        <f t="shared" si="91"/>
        <v/>
      </c>
      <c r="K391" s="49" t="str">
        <f t="shared" si="92"/>
        <v/>
      </c>
      <c r="L391" s="11"/>
      <c r="M391" s="11"/>
      <c r="N391" s="78"/>
      <c r="O391" s="39" t="str">
        <f t="shared" si="93"/>
        <v>F</v>
      </c>
      <c r="P391" s="11">
        <f t="shared" si="85"/>
        <v>-23.287315649149274</v>
      </c>
      <c r="Q391" s="11"/>
      <c r="R391" s="38">
        <f t="shared" si="95"/>
        <v>0</v>
      </c>
      <c r="S391" s="30">
        <f t="shared" si="89"/>
        <v>0</v>
      </c>
      <c r="T391" s="30">
        <f t="shared" si="90"/>
        <v>0</v>
      </c>
      <c r="U391" s="34"/>
      <c r="V391" s="34"/>
      <c r="X391" s="31">
        <f t="shared" si="86"/>
        <v>9.0359999999999996</v>
      </c>
      <c r="Y391" s="31">
        <f t="shared" si="87"/>
        <v>-184.49199999999999</v>
      </c>
      <c r="Z391" s="30">
        <f t="shared" si="94"/>
        <v>0</v>
      </c>
    </row>
    <row r="392" spans="5:26" x14ac:dyDescent="0.15">
      <c r="E392" s="46"/>
      <c r="F392" s="28"/>
      <c r="G392" s="29"/>
      <c r="H392" s="29"/>
      <c r="I392" s="48" t="str">
        <f t="shared" si="84"/>
        <v/>
      </c>
      <c r="J392" s="48" t="str">
        <f t="shared" si="91"/>
        <v/>
      </c>
      <c r="K392" s="49" t="str">
        <f t="shared" si="92"/>
        <v/>
      </c>
      <c r="L392" s="11"/>
      <c r="M392" s="11"/>
      <c r="N392" s="78"/>
      <c r="O392" s="39" t="str">
        <f t="shared" si="93"/>
        <v>F</v>
      </c>
      <c r="P392" s="11">
        <f t="shared" si="85"/>
        <v>-23.287315649149274</v>
      </c>
      <c r="Q392" s="11"/>
      <c r="R392" s="38">
        <f t="shared" si="95"/>
        <v>0</v>
      </c>
      <c r="S392" s="30">
        <f t="shared" si="89"/>
        <v>0</v>
      </c>
      <c r="T392" s="30">
        <f t="shared" si="90"/>
        <v>0</v>
      </c>
      <c r="U392" s="34"/>
      <c r="V392" s="34"/>
      <c r="X392" s="31">
        <f t="shared" si="86"/>
        <v>9.0359999999999996</v>
      </c>
      <c r="Y392" s="31">
        <f t="shared" si="87"/>
        <v>-184.49199999999999</v>
      </c>
      <c r="Z392" s="30">
        <f t="shared" si="94"/>
        <v>0</v>
      </c>
    </row>
    <row r="393" spans="5:26" x14ac:dyDescent="0.15">
      <c r="E393" s="46"/>
      <c r="F393" s="28"/>
      <c r="G393" s="29"/>
      <c r="H393" s="29"/>
      <c r="I393" s="48" t="str">
        <f t="shared" si="84"/>
        <v/>
      </c>
      <c r="J393" s="48" t="str">
        <f t="shared" si="91"/>
        <v/>
      </c>
      <c r="K393" s="49" t="str">
        <f t="shared" si="92"/>
        <v/>
      </c>
      <c r="L393" s="11"/>
      <c r="M393" s="11"/>
      <c r="N393" s="78"/>
      <c r="O393" s="39" t="str">
        <f t="shared" si="93"/>
        <v>F</v>
      </c>
      <c r="P393" s="11">
        <f t="shared" si="85"/>
        <v>-23.287315649149274</v>
      </c>
      <c r="Q393" s="11"/>
      <c r="R393" s="38">
        <f t="shared" si="95"/>
        <v>0</v>
      </c>
      <c r="S393" s="30">
        <f t="shared" si="89"/>
        <v>0</v>
      </c>
      <c r="T393" s="30">
        <f t="shared" si="90"/>
        <v>0</v>
      </c>
      <c r="U393" s="34"/>
      <c r="V393" s="34"/>
      <c r="X393" s="31">
        <f t="shared" si="86"/>
        <v>9.0359999999999996</v>
      </c>
      <c r="Y393" s="31">
        <f t="shared" si="87"/>
        <v>-184.49199999999999</v>
      </c>
      <c r="Z393" s="30">
        <f t="shared" si="94"/>
        <v>0</v>
      </c>
    </row>
    <row r="394" spans="5:26" x14ac:dyDescent="0.15">
      <c r="E394" s="46"/>
      <c r="F394" s="28"/>
      <c r="G394" s="29"/>
      <c r="H394" s="29"/>
      <c r="I394" s="48" t="str">
        <f t="shared" si="84"/>
        <v/>
      </c>
      <c r="J394" s="48" t="str">
        <f t="shared" si="91"/>
        <v/>
      </c>
      <c r="K394" s="49" t="str">
        <f t="shared" si="92"/>
        <v/>
      </c>
      <c r="L394" s="11"/>
      <c r="M394" s="11"/>
      <c r="N394" s="78"/>
      <c r="O394" s="39" t="str">
        <f t="shared" si="93"/>
        <v>F</v>
      </c>
      <c r="P394" s="11">
        <f t="shared" si="85"/>
        <v>-23.287315649149274</v>
      </c>
      <c r="Q394" s="11"/>
      <c r="R394" s="38">
        <f t="shared" si="95"/>
        <v>0</v>
      </c>
      <c r="S394" s="30">
        <f t="shared" si="89"/>
        <v>0</v>
      </c>
      <c r="T394" s="30">
        <f t="shared" si="90"/>
        <v>0</v>
      </c>
      <c r="U394" s="34"/>
      <c r="V394" s="34"/>
      <c r="X394" s="31">
        <f t="shared" si="86"/>
        <v>9.0359999999999996</v>
      </c>
      <c r="Y394" s="31">
        <f t="shared" si="87"/>
        <v>-184.49199999999999</v>
      </c>
      <c r="Z394" s="30">
        <f t="shared" si="94"/>
        <v>0</v>
      </c>
    </row>
    <row r="395" spans="5:26" x14ac:dyDescent="0.15">
      <c r="E395" s="46"/>
      <c r="F395" s="28"/>
      <c r="G395" s="29"/>
      <c r="H395" s="29"/>
      <c r="I395" s="48" t="str">
        <f t="shared" si="84"/>
        <v/>
      </c>
      <c r="J395" s="48" t="str">
        <f t="shared" si="91"/>
        <v/>
      </c>
      <c r="K395" s="49" t="str">
        <f t="shared" si="92"/>
        <v/>
      </c>
      <c r="L395" s="11"/>
      <c r="M395" s="11"/>
      <c r="N395" s="78"/>
      <c r="O395" s="39" t="str">
        <f t="shared" si="93"/>
        <v>F</v>
      </c>
      <c r="P395" s="11">
        <f t="shared" si="85"/>
        <v>-23.287315649149274</v>
      </c>
      <c r="Q395" s="11"/>
      <c r="R395" s="38">
        <f t="shared" si="95"/>
        <v>0</v>
      </c>
      <c r="S395" s="30">
        <f t="shared" si="89"/>
        <v>0</v>
      </c>
      <c r="T395" s="30">
        <f t="shared" si="90"/>
        <v>0</v>
      </c>
      <c r="U395" s="34"/>
      <c r="V395" s="34"/>
      <c r="X395" s="31">
        <f t="shared" si="86"/>
        <v>9.0359999999999996</v>
      </c>
      <c r="Y395" s="31">
        <f t="shared" si="87"/>
        <v>-184.49199999999999</v>
      </c>
      <c r="Z395" s="30">
        <f t="shared" si="94"/>
        <v>0</v>
      </c>
    </row>
    <row r="396" spans="5:26" x14ac:dyDescent="0.15">
      <c r="E396" s="46"/>
      <c r="F396" s="28"/>
      <c r="G396" s="29"/>
      <c r="H396" s="29"/>
      <c r="I396" s="48" t="str">
        <f t="shared" si="84"/>
        <v/>
      </c>
      <c r="J396" s="48" t="str">
        <f t="shared" si="91"/>
        <v/>
      </c>
      <c r="K396" s="49" t="str">
        <f t="shared" si="92"/>
        <v/>
      </c>
      <c r="L396" s="11"/>
      <c r="M396" s="11"/>
      <c r="N396" s="78"/>
      <c r="O396" s="39" t="str">
        <f t="shared" si="93"/>
        <v>F</v>
      </c>
      <c r="P396" s="11">
        <f t="shared" si="85"/>
        <v>-23.287315649149274</v>
      </c>
      <c r="Q396" s="11"/>
      <c r="R396" s="38">
        <f t="shared" si="95"/>
        <v>0</v>
      </c>
      <c r="S396" s="30">
        <f t="shared" si="89"/>
        <v>0</v>
      </c>
      <c r="T396" s="30">
        <f t="shared" si="90"/>
        <v>0</v>
      </c>
      <c r="U396" s="34"/>
      <c r="V396" s="34"/>
      <c r="X396" s="31">
        <f t="shared" si="86"/>
        <v>9.0359999999999996</v>
      </c>
      <c r="Y396" s="31">
        <f t="shared" si="87"/>
        <v>-184.49199999999999</v>
      </c>
      <c r="Z396" s="30">
        <f t="shared" si="94"/>
        <v>0</v>
      </c>
    </row>
    <row r="397" spans="5:26" x14ac:dyDescent="0.15">
      <c r="E397" s="46"/>
      <c r="F397" s="28"/>
      <c r="G397" s="29"/>
      <c r="H397" s="29"/>
      <c r="I397" s="48" t="str">
        <f t="shared" si="84"/>
        <v/>
      </c>
      <c r="J397" s="48" t="str">
        <f t="shared" si="91"/>
        <v/>
      </c>
      <c r="K397" s="49" t="str">
        <f t="shared" si="92"/>
        <v/>
      </c>
      <c r="L397" s="11"/>
      <c r="M397" s="11"/>
      <c r="N397" s="78"/>
      <c r="O397" s="39" t="str">
        <f t="shared" si="93"/>
        <v>F</v>
      </c>
      <c r="P397" s="11">
        <f t="shared" si="85"/>
        <v>-23.287315649149274</v>
      </c>
      <c r="Q397" s="11"/>
      <c r="R397" s="38">
        <f t="shared" si="95"/>
        <v>0</v>
      </c>
      <c r="S397" s="30">
        <f t="shared" si="89"/>
        <v>0</v>
      </c>
      <c r="T397" s="30">
        <f t="shared" si="90"/>
        <v>0</v>
      </c>
      <c r="U397" s="34"/>
      <c r="V397" s="34"/>
      <c r="X397" s="31">
        <f t="shared" si="86"/>
        <v>9.0359999999999996</v>
      </c>
      <c r="Y397" s="31">
        <f t="shared" si="87"/>
        <v>-184.49199999999999</v>
      </c>
      <c r="Z397" s="30">
        <f t="shared" si="94"/>
        <v>0</v>
      </c>
    </row>
    <row r="398" spans="5:26" x14ac:dyDescent="0.15">
      <c r="E398" s="46"/>
      <c r="F398" s="28"/>
      <c r="G398" s="29"/>
      <c r="H398" s="29"/>
      <c r="I398" s="48" t="str">
        <f t="shared" si="84"/>
        <v/>
      </c>
      <c r="J398" s="48" t="str">
        <f t="shared" si="91"/>
        <v/>
      </c>
      <c r="K398" s="49" t="str">
        <f t="shared" si="92"/>
        <v/>
      </c>
      <c r="L398" s="11"/>
      <c r="M398" s="11"/>
      <c r="N398" s="78"/>
      <c r="O398" s="39" t="str">
        <f t="shared" si="93"/>
        <v>F</v>
      </c>
      <c r="P398" s="11">
        <f t="shared" si="85"/>
        <v>-23.287315649149274</v>
      </c>
      <c r="Q398" s="11"/>
      <c r="R398" s="38">
        <f t="shared" si="95"/>
        <v>0</v>
      </c>
      <c r="S398" s="30">
        <f t="shared" si="89"/>
        <v>0</v>
      </c>
      <c r="T398" s="30">
        <f t="shared" si="90"/>
        <v>0</v>
      </c>
      <c r="U398" s="34"/>
      <c r="V398" s="34"/>
      <c r="X398" s="31">
        <f t="shared" si="86"/>
        <v>9.0359999999999996</v>
      </c>
      <c r="Y398" s="31">
        <f t="shared" si="87"/>
        <v>-184.49199999999999</v>
      </c>
      <c r="Z398" s="30">
        <f t="shared" si="94"/>
        <v>0</v>
      </c>
    </row>
    <row r="399" spans="5:26" x14ac:dyDescent="0.15">
      <c r="E399" s="46"/>
      <c r="F399" s="28"/>
      <c r="G399" s="29"/>
      <c r="H399" s="29"/>
      <c r="I399" s="48" t="str">
        <f t="shared" si="84"/>
        <v/>
      </c>
      <c r="J399" s="48" t="str">
        <f t="shared" si="91"/>
        <v/>
      </c>
      <c r="K399" s="49" t="str">
        <f t="shared" si="92"/>
        <v/>
      </c>
      <c r="L399" s="11"/>
      <c r="M399" s="11"/>
      <c r="N399" s="78"/>
      <c r="O399" s="39" t="str">
        <f t="shared" si="93"/>
        <v>F</v>
      </c>
      <c r="P399" s="11">
        <f t="shared" si="85"/>
        <v>-23.287315649149274</v>
      </c>
      <c r="Q399" s="11"/>
      <c r="R399" s="38">
        <f t="shared" si="95"/>
        <v>0</v>
      </c>
      <c r="S399" s="30">
        <f t="shared" si="89"/>
        <v>0</v>
      </c>
      <c r="T399" s="30">
        <f t="shared" si="90"/>
        <v>0</v>
      </c>
      <c r="U399" s="34"/>
      <c r="V399" s="34"/>
      <c r="X399" s="31">
        <f t="shared" si="86"/>
        <v>9.0359999999999996</v>
      </c>
      <c r="Y399" s="31">
        <f t="shared" si="87"/>
        <v>-184.49199999999999</v>
      </c>
      <c r="Z399" s="30">
        <f t="shared" si="94"/>
        <v>0</v>
      </c>
    </row>
    <row r="400" spans="5:26" x14ac:dyDescent="0.15">
      <c r="E400" s="46"/>
      <c r="F400" s="28"/>
      <c r="G400" s="29"/>
      <c r="H400" s="29"/>
      <c r="I400" s="48" t="str">
        <f t="shared" si="84"/>
        <v/>
      </c>
      <c r="J400" s="48" t="str">
        <f t="shared" si="91"/>
        <v/>
      </c>
      <c r="K400" s="49" t="str">
        <f t="shared" si="92"/>
        <v/>
      </c>
      <c r="L400" s="11"/>
      <c r="M400" s="11"/>
      <c r="N400" s="78"/>
      <c r="O400" s="39" t="str">
        <f t="shared" si="93"/>
        <v>F</v>
      </c>
      <c r="P400" s="11">
        <f t="shared" si="85"/>
        <v>-23.287315649149274</v>
      </c>
      <c r="Q400" s="11"/>
      <c r="R400" s="38">
        <f t="shared" si="95"/>
        <v>0</v>
      </c>
      <c r="S400" s="30">
        <f t="shared" si="89"/>
        <v>0</v>
      </c>
      <c r="T400" s="30">
        <f t="shared" si="90"/>
        <v>0</v>
      </c>
      <c r="U400" s="34"/>
      <c r="V400" s="34"/>
      <c r="X400" s="31">
        <f t="shared" si="86"/>
        <v>9.0359999999999996</v>
      </c>
      <c r="Y400" s="31">
        <f t="shared" si="87"/>
        <v>-184.49199999999999</v>
      </c>
      <c r="Z400" s="30">
        <f t="shared" si="94"/>
        <v>0</v>
      </c>
    </row>
    <row r="401" spans="5:26" x14ac:dyDescent="0.15">
      <c r="E401" s="46"/>
      <c r="F401" s="28"/>
      <c r="G401" s="29"/>
      <c r="H401" s="29"/>
      <c r="I401" s="48" t="str">
        <f t="shared" si="84"/>
        <v/>
      </c>
      <c r="J401" s="48" t="str">
        <f t="shared" si="91"/>
        <v/>
      </c>
      <c r="K401" s="49" t="str">
        <f t="shared" si="92"/>
        <v/>
      </c>
      <c r="L401" s="11"/>
      <c r="M401" s="11"/>
      <c r="N401" s="78"/>
      <c r="O401" s="39" t="str">
        <f t="shared" si="93"/>
        <v>F</v>
      </c>
      <c r="P401" s="11">
        <f t="shared" si="85"/>
        <v>-23.287315649149274</v>
      </c>
      <c r="Q401" s="11"/>
      <c r="R401" s="38">
        <f t="shared" si="95"/>
        <v>0</v>
      </c>
      <c r="S401" s="30">
        <f t="shared" si="89"/>
        <v>0</v>
      </c>
      <c r="T401" s="30">
        <f t="shared" si="90"/>
        <v>0</v>
      </c>
      <c r="U401" s="34"/>
      <c r="V401" s="34"/>
      <c r="X401" s="31">
        <f t="shared" si="86"/>
        <v>9.0359999999999996</v>
      </c>
      <c r="Y401" s="31">
        <f t="shared" si="87"/>
        <v>-184.49199999999999</v>
      </c>
      <c r="Z401" s="30">
        <f t="shared" si="94"/>
        <v>0</v>
      </c>
    </row>
    <row r="402" spans="5:26" x14ac:dyDescent="0.15">
      <c r="E402" s="46"/>
      <c r="F402" s="28"/>
      <c r="G402" s="29"/>
      <c r="H402" s="29"/>
      <c r="I402" s="48" t="str">
        <f t="shared" si="84"/>
        <v/>
      </c>
      <c r="J402" s="48" t="str">
        <f t="shared" si="91"/>
        <v/>
      </c>
      <c r="K402" s="49" t="str">
        <f t="shared" si="92"/>
        <v/>
      </c>
      <c r="L402" s="11"/>
      <c r="M402" s="11"/>
      <c r="N402" s="78"/>
      <c r="O402" s="39" t="str">
        <f t="shared" si="93"/>
        <v>F</v>
      </c>
      <c r="P402" s="11">
        <f t="shared" si="85"/>
        <v>-23.287315649149274</v>
      </c>
      <c r="Q402" s="11"/>
      <c r="R402" s="38">
        <f t="shared" si="95"/>
        <v>0</v>
      </c>
      <c r="S402" s="30">
        <f t="shared" si="89"/>
        <v>0</v>
      </c>
      <c r="T402" s="30">
        <f t="shared" si="90"/>
        <v>0</v>
      </c>
      <c r="U402" s="34"/>
      <c r="V402" s="34"/>
      <c r="X402" s="31">
        <f t="shared" si="86"/>
        <v>9.0359999999999996</v>
      </c>
      <c r="Y402" s="31">
        <f t="shared" si="87"/>
        <v>-184.49199999999999</v>
      </c>
      <c r="Z402" s="30">
        <f t="shared" si="94"/>
        <v>0</v>
      </c>
    </row>
    <row r="403" spans="5:26" x14ac:dyDescent="0.15">
      <c r="E403" s="46"/>
      <c r="F403" s="28"/>
      <c r="G403" s="29"/>
      <c r="H403" s="29"/>
      <c r="I403" s="48" t="str">
        <f t="shared" si="84"/>
        <v/>
      </c>
      <c r="J403" s="48" t="str">
        <f t="shared" si="91"/>
        <v/>
      </c>
      <c r="K403" s="49" t="str">
        <f t="shared" si="92"/>
        <v/>
      </c>
      <c r="L403" s="11"/>
      <c r="M403" s="11"/>
      <c r="N403" s="78"/>
      <c r="O403" s="39" t="str">
        <f t="shared" si="93"/>
        <v>F</v>
      </c>
      <c r="P403" s="11">
        <f t="shared" si="85"/>
        <v>-23.287315649149274</v>
      </c>
      <c r="Q403" s="11"/>
      <c r="R403" s="38">
        <f t="shared" si="95"/>
        <v>0</v>
      </c>
      <c r="S403" s="30">
        <f t="shared" si="89"/>
        <v>0</v>
      </c>
      <c r="T403" s="30">
        <f t="shared" si="90"/>
        <v>0</v>
      </c>
      <c r="U403" s="34"/>
      <c r="V403" s="34"/>
      <c r="X403" s="31">
        <f t="shared" si="86"/>
        <v>9.0359999999999996</v>
      </c>
      <c r="Y403" s="31">
        <f t="shared" si="87"/>
        <v>-184.49199999999999</v>
      </c>
      <c r="Z403" s="30">
        <f t="shared" si="94"/>
        <v>0</v>
      </c>
    </row>
    <row r="404" spans="5:26" x14ac:dyDescent="0.15">
      <c r="E404" s="46"/>
      <c r="F404" s="28"/>
      <c r="G404" s="29"/>
      <c r="H404" s="29"/>
      <c r="I404" s="48" t="str">
        <f t="shared" si="84"/>
        <v/>
      </c>
      <c r="J404" s="48" t="str">
        <f t="shared" si="91"/>
        <v/>
      </c>
      <c r="K404" s="49" t="str">
        <f t="shared" si="92"/>
        <v/>
      </c>
      <c r="L404" s="11"/>
      <c r="M404" s="11"/>
      <c r="N404" s="78"/>
      <c r="O404" s="39" t="str">
        <f t="shared" si="93"/>
        <v>F</v>
      </c>
      <c r="P404" s="11">
        <f t="shared" si="85"/>
        <v>-23.287315649149274</v>
      </c>
      <c r="Q404" s="11"/>
      <c r="R404" s="38">
        <f t="shared" si="95"/>
        <v>0</v>
      </c>
      <c r="S404" s="30">
        <f t="shared" si="89"/>
        <v>0</v>
      </c>
      <c r="T404" s="30">
        <f t="shared" si="90"/>
        <v>0</v>
      </c>
      <c r="U404" s="34"/>
      <c r="V404" s="34"/>
      <c r="X404" s="31">
        <f t="shared" si="86"/>
        <v>9.0359999999999996</v>
      </c>
      <c r="Y404" s="31">
        <f t="shared" si="87"/>
        <v>-184.49199999999999</v>
      </c>
      <c r="Z404" s="30">
        <f t="shared" si="94"/>
        <v>0</v>
      </c>
    </row>
    <row r="405" spans="5:26" x14ac:dyDescent="0.15">
      <c r="E405" s="46"/>
      <c r="F405" s="28"/>
      <c r="G405" s="29"/>
      <c r="H405" s="29"/>
      <c r="I405" s="48" t="str">
        <f t="shared" si="84"/>
        <v/>
      </c>
      <c r="J405" s="48" t="str">
        <f t="shared" si="91"/>
        <v/>
      </c>
      <c r="K405" s="49" t="str">
        <f t="shared" si="92"/>
        <v/>
      </c>
      <c r="L405" s="11"/>
      <c r="M405" s="11"/>
      <c r="N405" s="78"/>
      <c r="O405" s="39" t="str">
        <f t="shared" si="93"/>
        <v>F</v>
      </c>
      <c r="P405" s="11">
        <f t="shared" si="85"/>
        <v>-23.287315649149274</v>
      </c>
      <c r="Q405" s="11"/>
      <c r="R405" s="38">
        <f t="shared" si="95"/>
        <v>0</v>
      </c>
      <c r="S405" s="30">
        <f t="shared" si="89"/>
        <v>0</v>
      </c>
      <c r="T405" s="30">
        <f t="shared" si="90"/>
        <v>0</v>
      </c>
      <c r="U405" s="34"/>
      <c r="V405" s="34"/>
      <c r="X405" s="31">
        <f t="shared" si="86"/>
        <v>9.0359999999999996</v>
      </c>
      <c r="Y405" s="31">
        <f t="shared" si="87"/>
        <v>-184.49199999999999</v>
      </c>
      <c r="Z405" s="30">
        <f t="shared" si="94"/>
        <v>0</v>
      </c>
    </row>
    <row r="406" spans="5:26" x14ac:dyDescent="0.15">
      <c r="E406" s="46"/>
      <c r="F406" s="28"/>
      <c r="G406" s="29"/>
      <c r="H406" s="29"/>
      <c r="I406" s="48" t="str">
        <f t="shared" si="84"/>
        <v/>
      </c>
      <c r="J406" s="48" t="str">
        <f t="shared" si="91"/>
        <v/>
      </c>
      <c r="K406" s="49" t="str">
        <f t="shared" si="92"/>
        <v/>
      </c>
      <c r="L406" s="11"/>
      <c r="M406" s="11"/>
      <c r="N406" s="78"/>
      <c r="O406" s="39" t="str">
        <f t="shared" si="93"/>
        <v>F</v>
      </c>
      <c r="P406" s="11">
        <f t="shared" si="85"/>
        <v>-23.287315649149274</v>
      </c>
      <c r="Q406" s="11"/>
      <c r="R406" s="38">
        <f t="shared" si="95"/>
        <v>0</v>
      </c>
      <c r="S406" s="30">
        <f t="shared" si="89"/>
        <v>0</v>
      </c>
      <c r="T406" s="30">
        <f t="shared" si="90"/>
        <v>0</v>
      </c>
      <c r="U406" s="34"/>
      <c r="V406" s="34"/>
      <c r="X406" s="31">
        <f t="shared" si="86"/>
        <v>9.0359999999999996</v>
      </c>
      <c r="Y406" s="31">
        <f t="shared" si="87"/>
        <v>-184.49199999999999</v>
      </c>
      <c r="Z406" s="30">
        <f t="shared" si="94"/>
        <v>0</v>
      </c>
    </row>
    <row r="407" spans="5:26" x14ac:dyDescent="0.15">
      <c r="E407" s="46"/>
      <c r="F407" s="28"/>
      <c r="G407" s="29"/>
      <c r="H407" s="29"/>
      <c r="I407" s="48" t="str">
        <f t="shared" si="84"/>
        <v/>
      </c>
      <c r="J407" s="48" t="str">
        <f t="shared" si="91"/>
        <v/>
      </c>
      <c r="K407" s="49" t="str">
        <f t="shared" si="92"/>
        <v/>
      </c>
      <c r="L407" s="11"/>
      <c r="M407" s="11"/>
      <c r="N407" s="78"/>
      <c r="O407" s="39" t="str">
        <f t="shared" si="93"/>
        <v>F</v>
      </c>
      <c r="P407" s="11">
        <f t="shared" si="85"/>
        <v>-23.287315649149274</v>
      </c>
      <c r="Q407" s="11"/>
      <c r="R407" s="38">
        <f t="shared" si="95"/>
        <v>0</v>
      </c>
      <c r="S407" s="30">
        <f t="shared" si="89"/>
        <v>0</v>
      </c>
      <c r="T407" s="30">
        <f t="shared" si="90"/>
        <v>0</v>
      </c>
      <c r="U407" s="34"/>
      <c r="V407" s="34"/>
      <c r="X407" s="31">
        <f t="shared" si="86"/>
        <v>9.0359999999999996</v>
      </c>
      <c r="Y407" s="31">
        <f t="shared" si="87"/>
        <v>-184.49199999999999</v>
      </c>
      <c r="Z407" s="30">
        <f t="shared" si="94"/>
        <v>0</v>
      </c>
    </row>
    <row r="408" spans="5:26" x14ac:dyDescent="0.15">
      <c r="E408" s="46"/>
      <c r="F408" s="28"/>
      <c r="G408" s="29"/>
      <c r="H408" s="29"/>
      <c r="I408" s="48" t="str">
        <f t="shared" si="84"/>
        <v/>
      </c>
      <c r="J408" s="48" t="str">
        <f t="shared" si="91"/>
        <v/>
      </c>
      <c r="K408" s="49" t="str">
        <f t="shared" si="92"/>
        <v/>
      </c>
      <c r="L408" s="11"/>
      <c r="M408" s="11"/>
      <c r="N408" s="78"/>
      <c r="O408" s="39" t="str">
        <f t="shared" si="93"/>
        <v>F</v>
      </c>
      <c r="P408" s="11">
        <f t="shared" si="85"/>
        <v>-23.287315649149274</v>
      </c>
      <c r="Q408" s="11"/>
      <c r="R408" s="38">
        <f t="shared" si="95"/>
        <v>0</v>
      </c>
      <c r="S408" s="30">
        <f t="shared" si="89"/>
        <v>0</v>
      </c>
      <c r="T408" s="30">
        <f t="shared" si="90"/>
        <v>0</v>
      </c>
      <c r="U408" s="34"/>
      <c r="V408" s="34"/>
      <c r="X408" s="31">
        <f t="shared" si="86"/>
        <v>9.0359999999999996</v>
      </c>
      <c r="Y408" s="31">
        <f t="shared" si="87"/>
        <v>-184.49199999999999</v>
      </c>
      <c r="Z408" s="30">
        <f t="shared" si="94"/>
        <v>0</v>
      </c>
    </row>
    <row r="409" spans="5:26" x14ac:dyDescent="0.15">
      <c r="E409" s="46"/>
      <c r="F409" s="28"/>
      <c r="G409" s="29"/>
      <c r="H409" s="29"/>
      <c r="I409" s="48" t="str">
        <f t="shared" ref="I409:I440" si="96">IF(COUNTA($F$375,$H$375,F409:H409)=5,P409,"")</f>
        <v/>
      </c>
      <c r="J409" s="48" t="str">
        <f t="shared" si="91"/>
        <v/>
      </c>
      <c r="K409" s="49" t="str">
        <f t="shared" si="92"/>
        <v/>
      </c>
      <c r="L409" s="11"/>
      <c r="M409" s="11"/>
      <c r="N409" s="78"/>
      <c r="O409" s="39" t="str">
        <f t="shared" si="93"/>
        <v>F</v>
      </c>
      <c r="P409" s="11">
        <f t="shared" si="85"/>
        <v>-23.287315649149274</v>
      </c>
      <c r="Q409" s="11"/>
      <c r="R409" s="38">
        <f t="shared" si="95"/>
        <v>0</v>
      </c>
      <c r="S409" s="30">
        <f t="shared" si="89"/>
        <v>0</v>
      </c>
      <c r="T409" s="30">
        <f t="shared" si="90"/>
        <v>0</v>
      </c>
      <c r="U409" s="34"/>
      <c r="V409" s="34"/>
      <c r="X409" s="31">
        <f t="shared" si="86"/>
        <v>9.0359999999999996</v>
      </c>
      <c r="Y409" s="31">
        <f t="shared" si="87"/>
        <v>-184.49199999999999</v>
      </c>
      <c r="Z409" s="30">
        <f t="shared" si="94"/>
        <v>0</v>
      </c>
    </row>
    <row r="410" spans="5:26" x14ac:dyDescent="0.15">
      <c r="E410" s="46"/>
      <c r="F410" s="28"/>
      <c r="G410" s="29"/>
      <c r="H410" s="29"/>
      <c r="I410" s="48" t="str">
        <f t="shared" si="96"/>
        <v/>
      </c>
      <c r="J410" s="48" t="str">
        <f t="shared" si="91"/>
        <v/>
      </c>
      <c r="K410" s="49" t="str">
        <f t="shared" si="92"/>
        <v/>
      </c>
      <c r="L410" s="11"/>
      <c r="M410" s="11"/>
      <c r="N410" s="78"/>
      <c r="O410" s="39" t="str">
        <f t="shared" si="93"/>
        <v>F</v>
      </c>
      <c r="P410" s="11">
        <f t="shared" si="85"/>
        <v>-23.287315649149274</v>
      </c>
      <c r="Q410" s="11"/>
      <c r="R410" s="38">
        <f t="shared" si="95"/>
        <v>0</v>
      </c>
      <c r="S410" s="30">
        <f t="shared" si="89"/>
        <v>0</v>
      </c>
      <c r="T410" s="30">
        <f t="shared" si="90"/>
        <v>0</v>
      </c>
      <c r="U410" s="34"/>
      <c r="V410" s="34"/>
      <c r="X410" s="31">
        <f t="shared" si="86"/>
        <v>9.0359999999999996</v>
      </c>
      <c r="Y410" s="31">
        <f t="shared" si="87"/>
        <v>-184.49199999999999</v>
      </c>
      <c r="Z410" s="30">
        <f t="shared" si="94"/>
        <v>0</v>
      </c>
    </row>
    <row r="411" spans="5:26" x14ac:dyDescent="0.15">
      <c r="E411" s="46"/>
      <c r="F411" s="28"/>
      <c r="G411" s="29"/>
      <c r="H411" s="29"/>
      <c r="I411" s="48" t="str">
        <f t="shared" si="96"/>
        <v/>
      </c>
      <c r="J411" s="48" t="str">
        <f t="shared" si="91"/>
        <v/>
      </c>
      <c r="K411" s="49" t="str">
        <f t="shared" si="92"/>
        <v/>
      </c>
      <c r="L411" s="11"/>
      <c r="M411" s="11"/>
      <c r="N411" s="78"/>
      <c r="O411" s="39" t="str">
        <f t="shared" si="93"/>
        <v>F</v>
      </c>
      <c r="P411" s="11">
        <f t="shared" si="85"/>
        <v>-23.287315649149274</v>
      </c>
      <c r="Q411" s="11"/>
      <c r="R411" s="38">
        <f t="shared" si="95"/>
        <v>0</v>
      </c>
      <c r="S411" s="30">
        <f t="shared" si="89"/>
        <v>0</v>
      </c>
      <c r="T411" s="30">
        <f t="shared" si="90"/>
        <v>0</v>
      </c>
      <c r="U411" s="34"/>
      <c r="V411" s="34"/>
      <c r="X411" s="31">
        <f t="shared" si="86"/>
        <v>9.0359999999999996</v>
      </c>
      <c r="Y411" s="31">
        <f t="shared" si="87"/>
        <v>-184.49199999999999</v>
      </c>
      <c r="Z411" s="30">
        <f t="shared" si="94"/>
        <v>0</v>
      </c>
    </row>
    <row r="412" spans="5:26" x14ac:dyDescent="0.15">
      <c r="E412" s="46"/>
      <c r="F412" s="28"/>
      <c r="G412" s="29"/>
      <c r="H412" s="29"/>
      <c r="I412" s="48" t="str">
        <f t="shared" si="96"/>
        <v/>
      </c>
      <c r="J412" s="48" t="str">
        <f t="shared" si="91"/>
        <v/>
      </c>
      <c r="K412" s="49" t="str">
        <f t="shared" si="92"/>
        <v/>
      </c>
      <c r="L412" s="11"/>
      <c r="M412" s="11"/>
      <c r="N412" s="78"/>
      <c r="O412" s="39" t="str">
        <f t="shared" si="93"/>
        <v>F</v>
      </c>
      <c r="P412" s="11">
        <f t="shared" si="85"/>
        <v>-23.287315649149274</v>
      </c>
      <c r="Q412" s="11"/>
      <c r="R412" s="38">
        <f t="shared" si="95"/>
        <v>0</v>
      </c>
      <c r="S412" s="30">
        <f t="shared" si="89"/>
        <v>0</v>
      </c>
      <c r="T412" s="30">
        <f t="shared" si="90"/>
        <v>0</v>
      </c>
      <c r="U412" s="34"/>
      <c r="V412" s="34"/>
      <c r="X412" s="31">
        <f t="shared" si="86"/>
        <v>9.0359999999999996</v>
      </c>
      <c r="Y412" s="31">
        <f t="shared" si="87"/>
        <v>-184.49199999999999</v>
      </c>
      <c r="Z412" s="30">
        <f t="shared" si="94"/>
        <v>0</v>
      </c>
    </row>
    <row r="413" spans="5:26" x14ac:dyDescent="0.15">
      <c r="E413" s="46"/>
      <c r="F413" s="28"/>
      <c r="G413" s="29"/>
      <c r="H413" s="29"/>
      <c r="I413" s="48" t="str">
        <f t="shared" si="96"/>
        <v/>
      </c>
      <c r="J413" s="48" t="str">
        <f t="shared" si="91"/>
        <v/>
      </c>
      <c r="K413" s="49" t="str">
        <f t="shared" si="92"/>
        <v/>
      </c>
      <c r="L413" s="11"/>
      <c r="M413" s="11"/>
      <c r="N413" s="78"/>
      <c r="O413" s="39" t="str">
        <f t="shared" si="93"/>
        <v>F</v>
      </c>
      <c r="P413" s="11">
        <f t="shared" si="85"/>
        <v>-23.287315649149274</v>
      </c>
      <c r="Q413" s="11"/>
      <c r="R413" s="38">
        <f t="shared" si="95"/>
        <v>0</v>
      </c>
      <c r="S413" s="30">
        <f t="shared" si="89"/>
        <v>0</v>
      </c>
      <c r="T413" s="30">
        <f t="shared" si="90"/>
        <v>0</v>
      </c>
      <c r="U413" s="34"/>
      <c r="V413" s="34"/>
      <c r="X413" s="31">
        <f t="shared" si="86"/>
        <v>9.0359999999999996</v>
      </c>
      <c r="Y413" s="31">
        <f t="shared" si="87"/>
        <v>-184.49199999999999</v>
      </c>
      <c r="Z413" s="30">
        <f t="shared" si="94"/>
        <v>0</v>
      </c>
    </row>
    <row r="414" spans="5:26" x14ac:dyDescent="0.15">
      <c r="E414" s="46"/>
      <c r="F414" s="28"/>
      <c r="G414" s="29"/>
      <c r="H414" s="29"/>
      <c r="I414" s="48" t="str">
        <f t="shared" si="96"/>
        <v/>
      </c>
      <c r="J414" s="48" t="str">
        <f t="shared" si="91"/>
        <v/>
      </c>
      <c r="K414" s="49" t="str">
        <f t="shared" si="92"/>
        <v/>
      </c>
      <c r="L414" s="11"/>
      <c r="M414" s="11"/>
      <c r="N414" s="78"/>
      <c r="O414" s="39" t="str">
        <f t="shared" si="93"/>
        <v>F</v>
      </c>
      <c r="P414" s="11">
        <f t="shared" si="85"/>
        <v>-23.287315649149274</v>
      </c>
      <c r="Q414" s="11"/>
      <c r="R414" s="38">
        <f t="shared" si="95"/>
        <v>0</v>
      </c>
      <c r="S414" s="30">
        <f t="shared" si="89"/>
        <v>0</v>
      </c>
      <c r="T414" s="30">
        <f t="shared" si="90"/>
        <v>0</v>
      </c>
      <c r="U414" s="34"/>
      <c r="V414" s="34"/>
      <c r="X414" s="31">
        <f t="shared" si="86"/>
        <v>9.0359999999999996</v>
      </c>
      <c r="Y414" s="31">
        <f t="shared" si="87"/>
        <v>-184.49199999999999</v>
      </c>
      <c r="Z414" s="30">
        <f t="shared" si="94"/>
        <v>0</v>
      </c>
    </row>
    <row r="415" spans="5:26" x14ac:dyDescent="0.15">
      <c r="E415" s="46"/>
      <c r="F415" s="28"/>
      <c r="G415" s="29"/>
      <c r="H415" s="29"/>
      <c r="I415" s="48" t="str">
        <f t="shared" si="96"/>
        <v/>
      </c>
      <c r="J415" s="48" t="str">
        <f t="shared" si="91"/>
        <v/>
      </c>
      <c r="K415" s="49" t="str">
        <f t="shared" si="92"/>
        <v/>
      </c>
      <c r="L415" s="11"/>
      <c r="M415" s="11"/>
      <c r="N415" s="78"/>
      <c r="O415" s="39" t="str">
        <f t="shared" si="93"/>
        <v>F</v>
      </c>
      <c r="P415" s="11">
        <f t="shared" si="85"/>
        <v>-23.287315649149274</v>
      </c>
      <c r="Q415" s="11"/>
      <c r="R415" s="38">
        <f t="shared" si="95"/>
        <v>0</v>
      </c>
      <c r="S415" s="30">
        <f t="shared" si="89"/>
        <v>0</v>
      </c>
      <c r="T415" s="30">
        <f t="shared" si="90"/>
        <v>0</v>
      </c>
      <c r="U415" s="34"/>
      <c r="V415" s="34"/>
      <c r="X415" s="31">
        <f t="shared" si="86"/>
        <v>9.0359999999999996</v>
      </c>
      <c r="Y415" s="31">
        <f t="shared" si="87"/>
        <v>-184.49199999999999</v>
      </c>
      <c r="Z415" s="30">
        <f t="shared" si="94"/>
        <v>0</v>
      </c>
    </row>
    <row r="416" spans="5:26" x14ac:dyDescent="0.15">
      <c r="E416" s="46"/>
      <c r="F416" s="28"/>
      <c r="G416" s="29"/>
      <c r="H416" s="29"/>
      <c r="I416" s="48" t="str">
        <f t="shared" si="96"/>
        <v/>
      </c>
      <c r="J416" s="48" t="str">
        <f t="shared" si="91"/>
        <v/>
      </c>
      <c r="K416" s="49" t="str">
        <f t="shared" si="92"/>
        <v/>
      </c>
      <c r="L416" s="11"/>
      <c r="M416" s="11"/>
      <c r="N416" s="78"/>
      <c r="O416" s="39" t="str">
        <f t="shared" si="93"/>
        <v>F</v>
      </c>
      <c r="P416" s="11">
        <f t="shared" si="85"/>
        <v>-23.287315649149274</v>
      </c>
      <c r="Q416" s="11"/>
      <c r="R416" s="38">
        <f t="shared" si="95"/>
        <v>0</v>
      </c>
      <c r="S416" s="30">
        <f t="shared" si="89"/>
        <v>0</v>
      </c>
      <c r="T416" s="30">
        <f t="shared" si="90"/>
        <v>0</v>
      </c>
      <c r="U416" s="34"/>
      <c r="V416" s="34"/>
      <c r="X416" s="31">
        <f t="shared" si="86"/>
        <v>9.0359999999999996</v>
      </c>
      <c r="Y416" s="31">
        <f t="shared" si="87"/>
        <v>-184.49199999999999</v>
      </c>
      <c r="Z416" s="30">
        <f t="shared" si="94"/>
        <v>0</v>
      </c>
    </row>
    <row r="417" spans="5:26" x14ac:dyDescent="0.15">
      <c r="E417" s="46"/>
      <c r="F417" s="28"/>
      <c r="G417" s="29"/>
      <c r="H417" s="29"/>
      <c r="I417" s="48" t="str">
        <f t="shared" si="96"/>
        <v/>
      </c>
      <c r="J417" s="48" t="str">
        <f t="shared" si="91"/>
        <v/>
      </c>
      <c r="K417" s="49" t="str">
        <f t="shared" si="92"/>
        <v/>
      </c>
      <c r="L417" s="11"/>
      <c r="M417" s="11"/>
      <c r="N417" s="78"/>
      <c r="O417" s="39" t="str">
        <f t="shared" si="93"/>
        <v>F</v>
      </c>
      <c r="P417" s="11">
        <f t="shared" si="85"/>
        <v>-23.287315649149274</v>
      </c>
      <c r="Q417" s="11"/>
      <c r="R417" s="38">
        <f t="shared" si="95"/>
        <v>0</v>
      </c>
      <c r="S417" s="30">
        <f t="shared" si="89"/>
        <v>0</v>
      </c>
      <c r="T417" s="30">
        <f t="shared" si="90"/>
        <v>0</v>
      </c>
      <c r="U417" s="34"/>
      <c r="V417" s="34"/>
      <c r="X417" s="31">
        <f t="shared" si="86"/>
        <v>9.0359999999999996</v>
      </c>
      <c r="Y417" s="31">
        <f t="shared" si="87"/>
        <v>-184.49199999999999</v>
      </c>
      <c r="Z417" s="30">
        <f t="shared" si="94"/>
        <v>0</v>
      </c>
    </row>
    <row r="418" spans="5:26" x14ac:dyDescent="0.15">
      <c r="E418" s="46"/>
      <c r="F418" s="28"/>
      <c r="G418" s="29"/>
      <c r="H418" s="29"/>
      <c r="I418" s="48" t="str">
        <f t="shared" si="96"/>
        <v/>
      </c>
      <c r="J418" s="48" t="str">
        <f t="shared" si="91"/>
        <v/>
      </c>
      <c r="K418" s="49" t="str">
        <f t="shared" si="92"/>
        <v/>
      </c>
      <c r="L418" s="11"/>
      <c r="M418" s="11"/>
      <c r="N418" s="78"/>
      <c r="O418" s="39" t="str">
        <f t="shared" si="93"/>
        <v>F</v>
      </c>
      <c r="P418" s="11">
        <f t="shared" si="85"/>
        <v>-23.287315649149274</v>
      </c>
      <c r="Q418" s="11"/>
      <c r="R418" s="38">
        <f t="shared" si="95"/>
        <v>0</v>
      </c>
      <c r="S418" s="30">
        <f t="shared" si="89"/>
        <v>0</v>
      </c>
      <c r="T418" s="30">
        <f t="shared" si="90"/>
        <v>0</v>
      </c>
      <c r="U418" s="34"/>
      <c r="V418" s="34"/>
      <c r="X418" s="31">
        <f t="shared" si="86"/>
        <v>9.0359999999999996</v>
      </c>
      <c r="Y418" s="31">
        <f t="shared" si="87"/>
        <v>-184.49199999999999</v>
      </c>
      <c r="Z418" s="30">
        <f t="shared" si="94"/>
        <v>0</v>
      </c>
    </row>
    <row r="419" spans="5:26" x14ac:dyDescent="0.15">
      <c r="E419" s="46"/>
      <c r="F419" s="28"/>
      <c r="G419" s="29"/>
      <c r="H419" s="29"/>
      <c r="I419" s="48" t="str">
        <f t="shared" si="96"/>
        <v/>
      </c>
      <c r="J419" s="48" t="str">
        <f t="shared" si="91"/>
        <v/>
      </c>
      <c r="K419" s="49" t="str">
        <f t="shared" si="92"/>
        <v/>
      </c>
      <c r="L419" s="11"/>
      <c r="M419" s="11"/>
      <c r="N419" s="78"/>
      <c r="O419" s="39" t="str">
        <f t="shared" si="93"/>
        <v>F</v>
      </c>
      <c r="P419" s="11">
        <f t="shared" si="85"/>
        <v>-23.287315649149274</v>
      </c>
      <c r="Q419" s="11"/>
      <c r="R419" s="38">
        <f t="shared" si="95"/>
        <v>0</v>
      </c>
      <c r="S419" s="30">
        <f t="shared" si="89"/>
        <v>0</v>
      </c>
      <c r="T419" s="30">
        <f t="shared" si="90"/>
        <v>0</v>
      </c>
      <c r="U419" s="34"/>
      <c r="V419" s="34"/>
      <c r="X419" s="31">
        <f t="shared" si="86"/>
        <v>9.0359999999999996</v>
      </c>
      <c r="Y419" s="31">
        <f t="shared" si="87"/>
        <v>-184.49199999999999</v>
      </c>
      <c r="Z419" s="30">
        <f t="shared" si="94"/>
        <v>0</v>
      </c>
    </row>
    <row r="420" spans="5:26" x14ac:dyDescent="0.15">
      <c r="E420" s="46"/>
      <c r="F420" s="28"/>
      <c r="G420" s="29"/>
      <c r="H420" s="29"/>
      <c r="I420" s="48" t="str">
        <f t="shared" si="96"/>
        <v/>
      </c>
      <c r="J420" s="48" t="str">
        <f t="shared" si="91"/>
        <v/>
      </c>
      <c r="K420" s="49" t="str">
        <f t="shared" si="92"/>
        <v/>
      </c>
      <c r="L420" s="11"/>
      <c r="M420" s="11"/>
      <c r="N420" s="78"/>
      <c r="O420" s="39" t="str">
        <f t="shared" si="93"/>
        <v>F</v>
      </c>
      <c r="P420" s="11">
        <f t="shared" si="85"/>
        <v>-23.287315649149274</v>
      </c>
      <c r="Q420" s="11"/>
      <c r="R420" s="38">
        <f t="shared" si="95"/>
        <v>0</v>
      </c>
      <c r="S420" s="30">
        <f t="shared" si="89"/>
        <v>0</v>
      </c>
      <c r="T420" s="30">
        <f t="shared" si="90"/>
        <v>0</v>
      </c>
      <c r="U420" s="34"/>
      <c r="V420" s="34"/>
      <c r="X420" s="31">
        <f t="shared" si="86"/>
        <v>9.0359999999999996</v>
      </c>
      <c r="Y420" s="31">
        <f t="shared" si="87"/>
        <v>-184.49199999999999</v>
      </c>
      <c r="Z420" s="30">
        <f t="shared" si="94"/>
        <v>0</v>
      </c>
    </row>
    <row r="421" spans="5:26" x14ac:dyDescent="0.15">
      <c r="E421" s="46"/>
      <c r="F421" s="28"/>
      <c r="G421" s="29"/>
      <c r="H421" s="29"/>
      <c r="I421" s="48" t="str">
        <f t="shared" si="96"/>
        <v/>
      </c>
      <c r="J421" s="48" t="str">
        <f t="shared" si="91"/>
        <v/>
      </c>
      <c r="K421" s="49" t="str">
        <f t="shared" si="92"/>
        <v/>
      </c>
      <c r="L421" s="11"/>
      <c r="M421" s="11"/>
      <c r="N421" s="78"/>
      <c r="O421" s="39" t="str">
        <f t="shared" si="93"/>
        <v>F</v>
      </c>
      <c r="P421" s="11">
        <f t="shared" si="85"/>
        <v>-23.287315649149274</v>
      </c>
      <c r="Q421" s="11"/>
      <c r="R421" s="38">
        <f t="shared" si="95"/>
        <v>0</v>
      </c>
      <c r="S421" s="30">
        <f t="shared" si="89"/>
        <v>0</v>
      </c>
      <c r="T421" s="30">
        <f t="shared" si="90"/>
        <v>0</v>
      </c>
      <c r="U421" s="34"/>
      <c r="V421" s="34"/>
      <c r="X421" s="31">
        <f t="shared" si="86"/>
        <v>9.0359999999999996</v>
      </c>
      <c r="Y421" s="31">
        <f t="shared" si="87"/>
        <v>-184.49199999999999</v>
      </c>
      <c r="Z421" s="30">
        <f t="shared" si="94"/>
        <v>0</v>
      </c>
    </row>
    <row r="422" spans="5:26" x14ac:dyDescent="0.15">
      <c r="E422" s="46"/>
      <c r="F422" s="28"/>
      <c r="G422" s="29"/>
      <c r="H422" s="29"/>
      <c r="I422" s="48" t="str">
        <f t="shared" si="96"/>
        <v/>
      </c>
      <c r="J422" s="48" t="str">
        <f t="shared" si="91"/>
        <v/>
      </c>
      <c r="K422" s="49" t="str">
        <f t="shared" si="92"/>
        <v/>
      </c>
      <c r="L422" s="11"/>
      <c r="M422" s="11"/>
      <c r="N422" s="78"/>
      <c r="O422" s="39" t="str">
        <f t="shared" si="93"/>
        <v>F</v>
      </c>
      <c r="P422" s="11">
        <f t="shared" si="85"/>
        <v>-23.287315649149274</v>
      </c>
      <c r="Q422" s="11"/>
      <c r="R422" s="38">
        <f t="shared" si="95"/>
        <v>0</v>
      </c>
      <c r="S422" s="30">
        <f t="shared" si="89"/>
        <v>0</v>
      </c>
      <c r="T422" s="30">
        <f t="shared" si="90"/>
        <v>0</v>
      </c>
      <c r="U422" s="34"/>
      <c r="V422" s="34"/>
      <c r="X422" s="31">
        <f t="shared" si="86"/>
        <v>9.0359999999999996</v>
      </c>
      <c r="Y422" s="31">
        <f t="shared" si="87"/>
        <v>-184.49199999999999</v>
      </c>
      <c r="Z422" s="30">
        <f t="shared" si="94"/>
        <v>0</v>
      </c>
    </row>
    <row r="423" spans="5:26" x14ac:dyDescent="0.15">
      <c r="E423" s="46"/>
      <c r="F423" s="28"/>
      <c r="G423" s="29"/>
      <c r="H423" s="29"/>
      <c r="I423" s="48" t="str">
        <f t="shared" si="96"/>
        <v/>
      </c>
      <c r="J423" s="48" t="str">
        <f t="shared" si="91"/>
        <v/>
      </c>
      <c r="K423" s="49" t="str">
        <f t="shared" si="92"/>
        <v/>
      </c>
      <c r="L423" s="11"/>
      <c r="M423" s="11"/>
      <c r="N423" s="78"/>
      <c r="O423" s="39" t="str">
        <f t="shared" si="93"/>
        <v>F</v>
      </c>
      <c r="P423" s="11">
        <f t="shared" si="85"/>
        <v>-23.287315649149274</v>
      </c>
      <c r="Q423" s="11"/>
      <c r="R423" s="38">
        <f t="shared" si="95"/>
        <v>0</v>
      </c>
      <c r="S423" s="30">
        <f t="shared" si="89"/>
        <v>0</v>
      </c>
      <c r="T423" s="30">
        <f t="shared" si="90"/>
        <v>0</v>
      </c>
      <c r="U423" s="34"/>
      <c r="V423" s="34"/>
      <c r="X423" s="31">
        <f t="shared" si="86"/>
        <v>9.0359999999999996</v>
      </c>
      <c r="Y423" s="31">
        <f t="shared" si="87"/>
        <v>-184.49199999999999</v>
      </c>
      <c r="Z423" s="30">
        <f t="shared" si="94"/>
        <v>0</v>
      </c>
    </row>
    <row r="424" spans="5:26" x14ac:dyDescent="0.15">
      <c r="E424" s="46"/>
      <c r="F424" s="28"/>
      <c r="G424" s="29"/>
      <c r="H424" s="29"/>
      <c r="I424" s="48" t="str">
        <f t="shared" si="96"/>
        <v/>
      </c>
      <c r="J424" s="48" t="str">
        <f t="shared" si="91"/>
        <v/>
      </c>
      <c r="K424" s="49" t="str">
        <f t="shared" si="92"/>
        <v/>
      </c>
      <c r="L424" s="11"/>
      <c r="M424" s="11"/>
      <c r="N424" s="78"/>
      <c r="O424" s="39" t="str">
        <f t="shared" si="93"/>
        <v>F</v>
      </c>
      <c r="P424" s="11">
        <f t="shared" si="85"/>
        <v>-23.287315649149274</v>
      </c>
      <c r="Q424" s="11"/>
      <c r="R424" s="38">
        <f t="shared" si="95"/>
        <v>0</v>
      </c>
      <c r="S424" s="30">
        <f t="shared" si="89"/>
        <v>0</v>
      </c>
      <c r="T424" s="30">
        <f t="shared" si="90"/>
        <v>0</v>
      </c>
      <c r="U424" s="34"/>
      <c r="V424" s="34"/>
      <c r="X424" s="31">
        <f t="shared" si="86"/>
        <v>9.0359999999999996</v>
      </c>
      <c r="Y424" s="31">
        <f t="shared" si="87"/>
        <v>-184.49199999999999</v>
      </c>
      <c r="Z424" s="30">
        <f t="shared" si="94"/>
        <v>0</v>
      </c>
    </row>
    <row r="425" spans="5:26" x14ac:dyDescent="0.15">
      <c r="E425" s="46"/>
      <c r="F425" s="28"/>
      <c r="G425" s="29"/>
      <c r="H425" s="29"/>
      <c r="I425" s="48" t="str">
        <f t="shared" si="96"/>
        <v/>
      </c>
      <c r="J425" s="48" t="str">
        <f t="shared" si="91"/>
        <v/>
      </c>
      <c r="K425" s="49" t="str">
        <f t="shared" si="92"/>
        <v/>
      </c>
      <c r="L425" s="11"/>
      <c r="M425" s="11"/>
      <c r="N425" s="78"/>
      <c r="O425" s="39" t="str">
        <f t="shared" si="93"/>
        <v>F</v>
      </c>
      <c r="P425" s="11">
        <f t="shared" si="85"/>
        <v>-23.287315649149274</v>
      </c>
      <c r="Q425" s="11"/>
      <c r="R425" s="38">
        <f t="shared" si="95"/>
        <v>0</v>
      </c>
      <c r="S425" s="30">
        <f t="shared" si="89"/>
        <v>0</v>
      </c>
      <c r="T425" s="30">
        <f t="shared" si="90"/>
        <v>0</v>
      </c>
      <c r="U425" s="34"/>
      <c r="V425" s="34"/>
      <c r="X425" s="31">
        <f t="shared" si="86"/>
        <v>9.0359999999999996</v>
      </c>
      <c r="Y425" s="31">
        <f t="shared" si="87"/>
        <v>-184.49199999999999</v>
      </c>
      <c r="Z425" s="30">
        <f t="shared" si="94"/>
        <v>0</v>
      </c>
    </row>
    <row r="426" spans="5:26" x14ac:dyDescent="0.15">
      <c r="E426" s="46"/>
      <c r="F426" s="28"/>
      <c r="G426" s="29"/>
      <c r="H426" s="29"/>
      <c r="I426" s="48" t="str">
        <f t="shared" si="96"/>
        <v/>
      </c>
      <c r="J426" s="48" t="str">
        <f t="shared" si="91"/>
        <v/>
      </c>
      <c r="K426" s="49" t="str">
        <f t="shared" si="92"/>
        <v/>
      </c>
      <c r="L426" s="11"/>
      <c r="M426" s="11"/>
      <c r="N426" s="78"/>
      <c r="O426" s="39" t="str">
        <f t="shared" si="93"/>
        <v>F</v>
      </c>
      <c r="P426" s="11">
        <f t="shared" si="85"/>
        <v>-23.287315649149274</v>
      </c>
      <c r="Q426" s="11"/>
      <c r="R426" s="38">
        <f t="shared" si="95"/>
        <v>0</v>
      </c>
      <c r="S426" s="30">
        <f t="shared" si="89"/>
        <v>0</v>
      </c>
      <c r="T426" s="30">
        <f t="shared" si="90"/>
        <v>0</v>
      </c>
      <c r="U426" s="34"/>
      <c r="V426" s="34"/>
      <c r="X426" s="31">
        <f t="shared" si="86"/>
        <v>9.0359999999999996</v>
      </c>
      <c r="Y426" s="31">
        <f t="shared" si="87"/>
        <v>-184.49199999999999</v>
      </c>
      <c r="Z426" s="30">
        <f t="shared" si="94"/>
        <v>0</v>
      </c>
    </row>
    <row r="427" spans="5:26" x14ac:dyDescent="0.15">
      <c r="E427" s="46"/>
      <c r="F427" s="28"/>
      <c r="G427" s="29"/>
      <c r="H427" s="29"/>
      <c r="I427" s="48" t="str">
        <f t="shared" si="96"/>
        <v/>
      </c>
      <c r="J427" s="48" t="str">
        <f t="shared" si="91"/>
        <v/>
      </c>
      <c r="K427" s="49" t="str">
        <f t="shared" si="92"/>
        <v/>
      </c>
      <c r="L427" s="11"/>
      <c r="M427" s="11"/>
      <c r="N427" s="78"/>
      <c r="O427" s="39" t="str">
        <f t="shared" si="93"/>
        <v>F</v>
      </c>
      <c r="P427" s="11">
        <f t="shared" si="85"/>
        <v>-23.287315649149274</v>
      </c>
      <c r="Q427" s="11"/>
      <c r="R427" s="38">
        <f t="shared" si="95"/>
        <v>0</v>
      </c>
      <c r="S427" s="30">
        <f t="shared" si="89"/>
        <v>0</v>
      </c>
      <c r="T427" s="30">
        <f t="shared" si="90"/>
        <v>0</v>
      </c>
      <c r="U427" s="34"/>
      <c r="V427" s="34"/>
      <c r="X427" s="31">
        <f t="shared" si="86"/>
        <v>9.0359999999999996</v>
      </c>
      <c r="Y427" s="31">
        <f t="shared" si="87"/>
        <v>-184.49199999999999</v>
      </c>
      <c r="Z427" s="30">
        <f t="shared" si="94"/>
        <v>0</v>
      </c>
    </row>
    <row r="428" spans="5:26" x14ac:dyDescent="0.15">
      <c r="E428" s="46"/>
      <c r="F428" s="28"/>
      <c r="G428" s="29"/>
      <c r="H428" s="29"/>
      <c r="I428" s="48" t="str">
        <f t="shared" si="96"/>
        <v/>
      </c>
      <c r="J428" s="48" t="str">
        <f t="shared" si="91"/>
        <v/>
      </c>
      <c r="K428" s="49" t="str">
        <f t="shared" si="92"/>
        <v/>
      </c>
      <c r="L428" s="11"/>
      <c r="M428" s="11"/>
      <c r="N428" s="78"/>
      <c r="O428" s="39" t="str">
        <f t="shared" si="93"/>
        <v>F</v>
      </c>
      <c r="P428" s="11">
        <f t="shared" si="85"/>
        <v>-23.287315649149274</v>
      </c>
      <c r="Q428" s="11"/>
      <c r="R428" s="38">
        <f t="shared" si="95"/>
        <v>0</v>
      </c>
      <c r="S428" s="30">
        <f t="shared" si="89"/>
        <v>0</v>
      </c>
      <c r="T428" s="30">
        <f t="shared" si="90"/>
        <v>0</v>
      </c>
      <c r="U428" s="34"/>
      <c r="V428" s="34"/>
      <c r="X428" s="31">
        <f t="shared" si="86"/>
        <v>9.0359999999999996</v>
      </c>
      <c r="Y428" s="31">
        <f t="shared" si="87"/>
        <v>-184.49199999999999</v>
      </c>
      <c r="Z428" s="30">
        <f t="shared" si="94"/>
        <v>0</v>
      </c>
    </row>
    <row r="429" spans="5:26" x14ac:dyDescent="0.15">
      <c r="E429" s="46"/>
      <c r="F429" s="28"/>
      <c r="G429" s="29"/>
      <c r="H429" s="29"/>
      <c r="I429" s="48" t="str">
        <f t="shared" si="96"/>
        <v/>
      </c>
      <c r="J429" s="48" t="str">
        <f t="shared" si="91"/>
        <v/>
      </c>
      <c r="K429" s="49" t="str">
        <f t="shared" si="92"/>
        <v/>
      </c>
      <c r="L429" s="11"/>
      <c r="M429" s="11"/>
      <c r="N429" s="78"/>
      <c r="O429" s="39" t="str">
        <f t="shared" si="93"/>
        <v>F</v>
      </c>
      <c r="P429" s="11">
        <f t="shared" si="85"/>
        <v>-23.287315649149274</v>
      </c>
      <c r="Q429" s="11"/>
      <c r="R429" s="38">
        <f t="shared" si="95"/>
        <v>0</v>
      </c>
      <c r="S429" s="30">
        <f t="shared" si="89"/>
        <v>0</v>
      </c>
      <c r="T429" s="30">
        <f t="shared" si="90"/>
        <v>0</v>
      </c>
      <c r="U429" s="34"/>
      <c r="V429" s="34"/>
      <c r="X429" s="31">
        <f t="shared" si="86"/>
        <v>9.0359999999999996</v>
      </c>
      <c r="Y429" s="31">
        <f t="shared" si="87"/>
        <v>-184.49199999999999</v>
      </c>
      <c r="Z429" s="30">
        <f t="shared" si="94"/>
        <v>0</v>
      </c>
    </row>
    <row r="430" spans="5:26" x14ac:dyDescent="0.15">
      <c r="E430" s="46"/>
      <c r="F430" s="28"/>
      <c r="G430" s="29"/>
      <c r="H430" s="29"/>
      <c r="I430" s="48" t="str">
        <f t="shared" si="96"/>
        <v/>
      </c>
      <c r="J430" s="48" t="str">
        <f t="shared" si="91"/>
        <v/>
      </c>
      <c r="K430" s="49" t="str">
        <f t="shared" si="92"/>
        <v/>
      </c>
      <c r="L430" s="11"/>
      <c r="M430" s="11"/>
      <c r="N430" s="78"/>
      <c r="O430" s="39" t="str">
        <f t="shared" si="93"/>
        <v>F</v>
      </c>
      <c r="P430" s="11">
        <f t="shared" si="85"/>
        <v>-23.287315649149274</v>
      </c>
      <c r="Q430" s="11"/>
      <c r="R430" s="38">
        <f t="shared" si="95"/>
        <v>0</v>
      </c>
      <c r="S430" s="30">
        <f t="shared" si="89"/>
        <v>0</v>
      </c>
      <c r="T430" s="30">
        <f t="shared" si="90"/>
        <v>0</v>
      </c>
      <c r="U430" s="34"/>
      <c r="V430" s="34"/>
      <c r="X430" s="31">
        <f t="shared" si="86"/>
        <v>9.0359999999999996</v>
      </c>
      <c r="Y430" s="31">
        <f t="shared" si="87"/>
        <v>-184.49199999999999</v>
      </c>
      <c r="Z430" s="30">
        <f t="shared" si="94"/>
        <v>0</v>
      </c>
    </row>
    <row r="431" spans="5:26" x14ac:dyDescent="0.15">
      <c r="E431" s="46"/>
      <c r="F431" s="28"/>
      <c r="G431" s="29"/>
      <c r="H431" s="29"/>
      <c r="I431" s="48" t="str">
        <f t="shared" si="96"/>
        <v/>
      </c>
      <c r="J431" s="48" t="str">
        <f t="shared" si="91"/>
        <v/>
      </c>
      <c r="K431" s="49" t="str">
        <f t="shared" si="92"/>
        <v/>
      </c>
      <c r="L431" s="11"/>
      <c r="M431" s="11"/>
      <c r="N431" s="78"/>
      <c r="O431" s="39" t="str">
        <f t="shared" si="93"/>
        <v>F</v>
      </c>
      <c r="P431" s="11">
        <f t="shared" si="85"/>
        <v>-23.287315649149274</v>
      </c>
      <c r="Q431" s="11"/>
      <c r="R431" s="38">
        <f t="shared" si="95"/>
        <v>0</v>
      </c>
      <c r="S431" s="30">
        <f t="shared" si="89"/>
        <v>0</v>
      </c>
      <c r="T431" s="30">
        <f t="shared" si="90"/>
        <v>0</v>
      </c>
      <c r="U431" s="34"/>
      <c r="V431" s="34"/>
      <c r="X431" s="31">
        <f t="shared" si="86"/>
        <v>9.0359999999999996</v>
      </c>
      <c r="Y431" s="31">
        <f t="shared" si="87"/>
        <v>-184.49199999999999</v>
      </c>
      <c r="Z431" s="30">
        <f t="shared" si="94"/>
        <v>0</v>
      </c>
    </row>
    <row r="432" spans="5:26" x14ac:dyDescent="0.15">
      <c r="E432" s="46"/>
      <c r="F432" s="28"/>
      <c r="G432" s="29"/>
      <c r="H432" s="29"/>
      <c r="I432" s="48" t="str">
        <f t="shared" si="96"/>
        <v/>
      </c>
      <c r="J432" s="48" t="str">
        <f t="shared" si="91"/>
        <v/>
      </c>
      <c r="K432" s="49" t="str">
        <f t="shared" si="92"/>
        <v/>
      </c>
      <c r="L432" s="11"/>
      <c r="M432" s="11"/>
      <c r="N432" s="78"/>
      <c r="O432" s="39" t="str">
        <f t="shared" si="93"/>
        <v>F</v>
      </c>
      <c r="P432" s="11">
        <f t="shared" si="85"/>
        <v>-23.287315649149274</v>
      </c>
      <c r="Q432" s="11"/>
      <c r="R432" s="38">
        <f t="shared" si="95"/>
        <v>0</v>
      </c>
      <c r="S432" s="30">
        <f t="shared" si="89"/>
        <v>0</v>
      </c>
      <c r="T432" s="30">
        <f t="shared" si="90"/>
        <v>0</v>
      </c>
      <c r="U432" s="34"/>
      <c r="V432" s="34"/>
      <c r="X432" s="31">
        <f t="shared" si="86"/>
        <v>9.0359999999999996</v>
      </c>
      <c r="Y432" s="31">
        <f t="shared" si="87"/>
        <v>-184.49199999999999</v>
      </c>
      <c r="Z432" s="30">
        <f t="shared" si="94"/>
        <v>0</v>
      </c>
    </row>
    <row r="433" spans="5:26" x14ac:dyDescent="0.15">
      <c r="E433" s="46"/>
      <c r="F433" s="28"/>
      <c r="G433" s="29"/>
      <c r="H433" s="29"/>
      <c r="I433" s="48" t="str">
        <f t="shared" si="96"/>
        <v/>
      </c>
      <c r="J433" s="48" t="str">
        <f t="shared" si="91"/>
        <v/>
      </c>
      <c r="K433" s="49" t="str">
        <f t="shared" si="92"/>
        <v/>
      </c>
      <c r="L433" s="11"/>
      <c r="M433" s="11"/>
      <c r="N433" s="78"/>
      <c r="O433" s="39" t="str">
        <f t="shared" si="93"/>
        <v>F</v>
      </c>
      <c r="P433" s="11">
        <f t="shared" si="85"/>
        <v>-23.287315649149274</v>
      </c>
      <c r="Q433" s="11"/>
      <c r="R433" s="38">
        <f t="shared" si="95"/>
        <v>0</v>
      </c>
      <c r="S433" s="30">
        <f t="shared" si="89"/>
        <v>0</v>
      </c>
      <c r="T433" s="30">
        <f t="shared" si="90"/>
        <v>0</v>
      </c>
      <c r="U433" s="34"/>
      <c r="V433" s="34"/>
      <c r="X433" s="31">
        <f t="shared" si="86"/>
        <v>9.0359999999999996</v>
      </c>
      <c r="Y433" s="31">
        <f t="shared" si="87"/>
        <v>-184.49199999999999</v>
      </c>
      <c r="Z433" s="30">
        <f t="shared" si="94"/>
        <v>0</v>
      </c>
    </row>
    <row r="434" spans="5:26" x14ac:dyDescent="0.15">
      <c r="E434" s="46"/>
      <c r="F434" s="28"/>
      <c r="G434" s="29"/>
      <c r="H434" s="29"/>
      <c r="I434" s="48" t="str">
        <f t="shared" si="96"/>
        <v/>
      </c>
      <c r="J434" s="48" t="str">
        <f t="shared" si="91"/>
        <v/>
      </c>
      <c r="K434" s="49" t="str">
        <f t="shared" si="92"/>
        <v/>
      </c>
      <c r="L434" s="11"/>
      <c r="M434" s="11"/>
      <c r="N434" s="78"/>
      <c r="O434" s="39" t="str">
        <f t="shared" si="93"/>
        <v>F</v>
      </c>
      <c r="P434" s="11">
        <f t="shared" si="85"/>
        <v>-23.287315649149274</v>
      </c>
      <c r="Q434" s="11"/>
      <c r="R434" s="38">
        <f t="shared" si="95"/>
        <v>0</v>
      </c>
      <c r="S434" s="30">
        <f t="shared" si="89"/>
        <v>0</v>
      </c>
      <c r="T434" s="30">
        <f t="shared" si="90"/>
        <v>0</v>
      </c>
      <c r="U434" s="34"/>
      <c r="V434" s="34"/>
      <c r="X434" s="31">
        <f t="shared" si="86"/>
        <v>9.0359999999999996</v>
      </c>
      <c r="Y434" s="31">
        <f t="shared" si="87"/>
        <v>-184.49199999999999</v>
      </c>
      <c r="Z434" s="30">
        <f t="shared" si="94"/>
        <v>0</v>
      </c>
    </row>
    <row r="435" spans="5:26" x14ac:dyDescent="0.15">
      <c r="E435" s="46"/>
      <c r="F435" s="28"/>
      <c r="G435" s="29"/>
      <c r="H435" s="29"/>
      <c r="I435" s="48" t="str">
        <f t="shared" si="96"/>
        <v/>
      </c>
      <c r="J435" s="48" t="str">
        <f t="shared" si="91"/>
        <v/>
      </c>
      <c r="K435" s="49" t="str">
        <f t="shared" si="92"/>
        <v/>
      </c>
      <c r="L435" s="11"/>
      <c r="M435" s="11"/>
      <c r="N435" s="78"/>
      <c r="O435" s="39" t="str">
        <f t="shared" si="93"/>
        <v>F</v>
      </c>
      <c r="P435" s="11">
        <f t="shared" si="85"/>
        <v>-23.287315649149274</v>
      </c>
      <c r="Q435" s="11"/>
      <c r="R435" s="38">
        <f t="shared" si="95"/>
        <v>0</v>
      </c>
      <c r="S435" s="30">
        <f t="shared" si="89"/>
        <v>0</v>
      </c>
      <c r="T435" s="30">
        <f t="shared" si="90"/>
        <v>0</v>
      </c>
      <c r="U435" s="34"/>
      <c r="V435" s="34"/>
      <c r="X435" s="31">
        <f t="shared" si="86"/>
        <v>9.0359999999999996</v>
      </c>
      <c r="Y435" s="31">
        <f t="shared" si="87"/>
        <v>-184.49199999999999</v>
      </c>
      <c r="Z435" s="30">
        <f t="shared" si="94"/>
        <v>0</v>
      </c>
    </row>
    <row r="436" spans="5:26" x14ac:dyDescent="0.15">
      <c r="E436" s="46"/>
      <c r="F436" s="28"/>
      <c r="G436" s="29"/>
      <c r="H436" s="29"/>
      <c r="I436" s="48" t="str">
        <f t="shared" si="96"/>
        <v/>
      </c>
      <c r="J436" s="48" t="str">
        <f t="shared" si="91"/>
        <v/>
      </c>
      <c r="K436" s="49" t="str">
        <f t="shared" si="92"/>
        <v/>
      </c>
      <c r="L436" s="11"/>
      <c r="M436" s="11"/>
      <c r="N436" s="78"/>
      <c r="O436" s="39" t="str">
        <f t="shared" si="93"/>
        <v>F</v>
      </c>
      <c r="P436" s="11">
        <f t="shared" si="85"/>
        <v>-23.287315649149274</v>
      </c>
      <c r="Q436" s="11"/>
      <c r="R436" s="38">
        <f t="shared" si="95"/>
        <v>0</v>
      </c>
      <c r="S436" s="30">
        <f t="shared" si="89"/>
        <v>0</v>
      </c>
      <c r="T436" s="30">
        <f t="shared" si="90"/>
        <v>0</v>
      </c>
      <c r="U436" s="34"/>
      <c r="V436" s="34"/>
      <c r="X436" s="31">
        <f t="shared" si="86"/>
        <v>9.0359999999999996</v>
      </c>
      <c r="Y436" s="31">
        <f t="shared" si="87"/>
        <v>-184.49199999999999</v>
      </c>
      <c r="Z436" s="30">
        <f t="shared" si="94"/>
        <v>0</v>
      </c>
    </row>
    <row r="437" spans="5:26" x14ac:dyDescent="0.15">
      <c r="E437" s="46"/>
      <c r="F437" s="28"/>
      <c r="G437" s="29"/>
      <c r="H437" s="29"/>
      <c r="I437" s="48" t="str">
        <f t="shared" si="96"/>
        <v/>
      </c>
      <c r="J437" s="48" t="str">
        <f t="shared" si="91"/>
        <v/>
      </c>
      <c r="K437" s="49" t="str">
        <f t="shared" si="92"/>
        <v/>
      </c>
      <c r="L437" s="11"/>
      <c r="M437" s="11"/>
      <c r="N437" s="78"/>
      <c r="O437" s="39" t="str">
        <f t="shared" si="93"/>
        <v>F</v>
      </c>
      <c r="P437" s="11">
        <f t="shared" si="85"/>
        <v>-23.287315649149274</v>
      </c>
      <c r="Q437" s="11"/>
      <c r="R437" s="38">
        <f t="shared" si="95"/>
        <v>0</v>
      </c>
      <c r="S437" s="30">
        <f t="shared" si="89"/>
        <v>0</v>
      </c>
      <c r="T437" s="30">
        <f t="shared" si="90"/>
        <v>0</v>
      </c>
      <c r="U437" s="34"/>
      <c r="V437" s="34"/>
      <c r="X437" s="31">
        <f t="shared" si="86"/>
        <v>9.0359999999999996</v>
      </c>
      <c r="Y437" s="31">
        <f t="shared" si="87"/>
        <v>-184.49199999999999</v>
      </c>
      <c r="Z437" s="30">
        <f t="shared" si="94"/>
        <v>0</v>
      </c>
    </row>
    <row r="438" spans="5:26" x14ac:dyDescent="0.15">
      <c r="E438" s="46"/>
      <c r="F438" s="28"/>
      <c r="G438" s="29"/>
      <c r="H438" s="29"/>
      <c r="I438" s="48" t="str">
        <f t="shared" si="96"/>
        <v/>
      </c>
      <c r="J438" s="48" t="str">
        <f t="shared" si="91"/>
        <v/>
      </c>
      <c r="K438" s="49" t="str">
        <f t="shared" si="92"/>
        <v/>
      </c>
      <c r="L438" s="11"/>
      <c r="M438" s="11"/>
      <c r="N438" s="78"/>
      <c r="O438" s="39" t="str">
        <f t="shared" si="93"/>
        <v>F</v>
      </c>
      <c r="P438" s="11">
        <f t="shared" si="85"/>
        <v>-23.287315649149274</v>
      </c>
      <c r="Q438" s="11"/>
      <c r="R438" s="38">
        <f t="shared" si="95"/>
        <v>0</v>
      </c>
      <c r="S438" s="30">
        <f t="shared" si="89"/>
        <v>0</v>
      </c>
      <c r="T438" s="30">
        <f t="shared" si="90"/>
        <v>0</v>
      </c>
      <c r="U438" s="34"/>
      <c r="V438" s="34"/>
      <c r="X438" s="31">
        <f t="shared" si="86"/>
        <v>9.0359999999999996</v>
      </c>
      <c r="Y438" s="31">
        <f t="shared" si="87"/>
        <v>-184.49199999999999</v>
      </c>
      <c r="Z438" s="30">
        <f t="shared" si="94"/>
        <v>0</v>
      </c>
    </row>
    <row r="439" spans="5:26" x14ac:dyDescent="0.15">
      <c r="E439" s="46"/>
      <c r="F439" s="28"/>
      <c r="G439" s="29"/>
      <c r="H439" s="29"/>
      <c r="I439" s="48" t="str">
        <f t="shared" si="96"/>
        <v/>
      </c>
      <c r="J439" s="48" t="str">
        <f t="shared" si="91"/>
        <v/>
      </c>
      <c r="K439" s="49" t="str">
        <f t="shared" si="92"/>
        <v/>
      </c>
      <c r="L439" s="11"/>
      <c r="M439" s="11"/>
      <c r="N439" s="78"/>
      <c r="O439" s="39" t="str">
        <f t="shared" si="93"/>
        <v>F</v>
      </c>
      <c r="P439" s="11">
        <f t="shared" si="85"/>
        <v>-23.287315649149274</v>
      </c>
      <c r="Q439" s="11"/>
      <c r="R439" s="38">
        <f t="shared" si="95"/>
        <v>0</v>
      </c>
      <c r="S439" s="30">
        <f t="shared" si="89"/>
        <v>0</v>
      </c>
      <c r="T439" s="30">
        <f t="shared" si="90"/>
        <v>0</v>
      </c>
      <c r="U439" s="34"/>
      <c r="V439" s="34"/>
      <c r="X439" s="31">
        <f t="shared" si="86"/>
        <v>9.0359999999999996</v>
      </c>
      <c r="Y439" s="31">
        <f t="shared" si="87"/>
        <v>-184.49199999999999</v>
      </c>
      <c r="Z439" s="30">
        <f t="shared" si="94"/>
        <v>0</v>
      </c>
    </row>
    <row r="440" spans="5:26" x14ac:dyDescent="0.15">
      <c r="E440" s="46"/>
      <c r="F440" s="28"/>
      <c r="G440" s="29"/>
      <c r="H440" s="29"/>
      <c r="I440" s="48" t="str">
        <f t="shared" si="96"/>
        <v/>
      </c>
      <c r="J440" s="48" t="str">
        <f t="shared" si="91"/>
        <v/>
      </c>
      <c r="K440" s="49" t="str">
        <f t="shared" si="92"/>
        <v/>
      </c>
      <c r="L440" s="11"/>
      <c r="M440" s="11"/>
      <c r="N440" s="78"/>
      <c r="O440" s="39" t="str">
        <f t="shared" si="93"/>
        <v>F</v>
      </c>
      <c r="P440" s="11">
        <f t="shared" si="85"/>
        <v>-23.287315649149274</v>
      </c>
      <c r="Q440" s="11"/>
      <c r="R440" s="38">
        <f t="shared" si="95"/>
        <v>0</v>
      </c>
      <c r="S440" s="30">
        <f t="shared" si="89"/>
        <v>0</v>
      </c>
      <c r="T440" s="30">
        <f t="shared" si="90"/>
        <v>0</v>
      </c>
      <c r="U440" s="34"/>
      <c r="V440" s="34"/>
      <c r="X440" s="31">
        <f t="shared" si="86"/>
        <v>9.0359999999999996</v>
      </c>
      <c r="Y440" s="31">
        <f t="shared" si="87"/>
        <v>-184.49199999999999</v>
      </c>
      <c r="Z440" s="30">
        <f t="shared" si="94"/>
        <v>0</v>
      </c>
    </row>
    <row r="441" spans="5:26" x14ac:dyDescent="0.15">
      <c r="E441" s="46"/>
      <c r="F441" s="28"/>
      <c r="G441" s="29"/>
      <c r="H441" s="29"/>
      <c r="I441" s="48" t="str">
        <f t="shared" ref="I441:I472" si="97">IF(COUNTA($F$375,$H$375,F441:H441)=5,P441,"")</f>
        <v/>
      </c>
      <c r="J441" s="48" t="str">
        <f t="shared" si="91"/>
        <v/>
      </c>
      <c r="K441" s="49" t="str">
        <f t="shared" si="92"/>
        <v/>
      </c>
      <c r="L441" s="11"/>
      <c r="M441" s="11"/>
      <c r="N441" s="78"/>
      <c r="O441" s="39" t="str">
        <f t="shared" si="93"/>
        <v>F</v>
      </c>
      <c r="P441" s="11">
        <f t="shared" ref="P441:P496" si="98">IF(T441&gt;17.583,"*",(G441-(INDEX(IF(O441="F",Hfemalemean,Hmalemean),S441+1,R441+1)))/(INDEX(IF(O441="F",Hfemalesd,Hmalesd),S441+1,R441+1)))</f>
        <v>-23.287315649149274</v>
      </c>
      <c r="Q441" s="11"/>
      <c r="R441" s="38">
        <f t="shared" si="95"/>
        <v>0</v>
      </c>
      <c r="S441" s="30">
        <f t="shared" si="89"/>
        <v>0</v>
      </c>
      <c r="T441" s="30">
        <f t="shared" si="90"/>
        <v>0</v>
      </c>
      <c r="U441" s="34"/>
      <c r="V441" s="34"/>
      <c r="X441" s="31">
        <f t="shared" ref="X441:X496" si="99">IF(O441="M",2.06*10^-3*G441^2-0.1166*G441+6.5273,2.49*10^-3*G441^2-0.1858*G441+9.036)</f>
        <v>9.0359999999999996</v>
      </c>
      <c r="Y441" s="31">
        <f t="shared" ref="Y441:Y496" si="100">((G441/100)^3*INDEX(itoOI,IF(O441="M",0,3)+IF(G441&lt;140,1,IF(G441&lt;=149,2,3)),1)+(G441/100)^2*INDEX(itoOI,IF(O441="M",0,3)+IF(G441&lt;140,1,IF(G441&lt;=149,2,3)),2)+(G441/100)*INDEX(itoOI,IF(O441="M",0,3)+IF(G441&lt;140,1,IF(G441&lt;=149,2,3)),3)+INDEX(itoOI,IF(O441="M",0,3)+IF(G441&lt;140,1,IF(G441&lt;=149,2,3)),4))</f>
        <v>-184.49199999999999</v>
      </c>
      <c r="Z441" s="30">
        <f t="shared" si="94"/>
        <v>0</v>
      </c>
    </row>
    <row r="442" spans="5:26" x14ac:dyDescent="0.15">
      <c r="E442" s="46"/>
      <c r="F442" s="28"/>
      <c r="G442" s="29"/>
      <c r="H442" s="29"/>
      <c r="I442" s="48" t="str">
        <f t="shared" si="97"/>
        <v/>
      </c>
      <c r="J442" s="48" t="str">
        <f t="shared" si="91"/>
        <v/>
      </c>
      <c r="K442" s="49" t="str">
        <f t="shared" si="92"/>
        <v/>
      </c>
      <c r="L442" s="11"/>
      <c r="M442" s="11"/>
      <c r="N442" s="78"/>
      <c r="O442" s="39" t="str">
        <f t="shared" si="93"/>
        <v>F</v>
      </c>
      <c r="P442" s="11">
        <f t="shared" si="98"/>
        <v>-23.287315649149274</v>
      </c>
      <c r="Q442" s="11"/>
      <c r="R442" s="38">
        <f t="shared" ref="R442:R496" si="101">DATEDIF($F$375,F442,"Y")</f>
        <v>0</v>
      </c>
      <c r="S442" s="30">
        <f t="shared" ref="S442:S496" si="102">DATEDIF($F$375,F442,"YM")</f>
        <v>0</v>
      </c>
      <c r="T442" s="30">
        <f t="shared" ref="T442:T496" si="103">DATEDIF($F$375,F442,"Y")+DATEDIF($F$375,F442,"YD")/(365+IF(MOD(YEAR(DATE(YEAR(F442)-1,MONTH($F$375),DAY($F$375))),4)=0,IF(DATE(YEAR(DATE(YEAR(F442)-1,MONTH($F$375),DAY($F$375))),2,29)&gt;=DATE(YEAR(F442)-1,MONTH($F$375),DAY($F$375)),1,0),0)+IF(MOD(YEAR(F442),4)=0,IF(DATE(YEAR(F442),2,29)&lt;=F442,1,0),0))</f>
        <v>0</v>
      </c>
      <c r="U442" s="34"/>
      <c r="V442" s="34"/>
      <c r="X442" s="31">
        <f t="shared" si="99"/>
        <v>9.0359999999999996</v>
      </c>
      <c r="Y442" s="31">
        <f t="shared" si="100"/>
        <v>-184.49199999999999</v>
      </c>
      <c r="Z442" s="30">
        <f t="shared" si="94"/>
        <v>0</v>
      </c>
    </row>
    <row r="443" spans="5:26" x14ac:dyDescent="0.15">
      <c r="E443" s="46"/>
      <c r="F443" s="28"/>
      <c r="G443" s="29"/>
      <c r="H443" s="29"/>
      <c r="I443" s="48" t="str">
        <f t="shared" si="97"/>
        <v/>
      </c>
      <c r="J443" s="48" t="str">
        <f t="shared" ref="J443:J469" si="104">IF(COUNTA($F$375,$H$375,F443:H443)=5,IF(T443&lt;6,"*",IF(T443&gt;=17.583,"*",(H443-G443*INDEX(IF(O443="F",muratafemale,muratamale),R443-4,1)-INDEX(IF(O443="F",muratafemale,muratamale),R443-4,2))/(G443*INDEX(IF(O443="F",muratafemale,muratamale),R443-4,1)+INDEX(IF(O443="F",muratafemale,muratamale),R443-4,2))*100)),"")</f>
        <v/>
      </c>
      <c r="K443" s="49" t="str">
        <f t="shared" ref="K443:K469" si="105">IF(COUNTA($F$375,$H$375,F443:H443)=5,IF(OR(T443&lt;1,G443&lt;70),"*",IF(G443&gt;=IF(O443="M",181,174),(H443-Z443)/Z443*100,IF(G443&lt;101,(H443-X443)/X443*100,IF(T443&lt;6,(H443-X443)/X443*100,IF(T443&gt;=17.583,(H443-Z443)/Z443*100,(H443-Y443)/Y443*100))))),"")</f>
        <v/>
      </c>
      <c r="L443" s="11"/>
      <c r="M443" s="11"/>
      <c r="N443" s="78"/>
      <c r="O443" s="39" t="str">
        <f t="shared" ref="O443:O496" si="106">+O442</f>
        <v>F</v>
      </c>
      <c r="P443" s="11">
        <f t="shared" si="98"/>
        <v>-23.287315649149274</v>
      </c>
      <c r="Q443" s="11"/>
      <c r="R443" s="38">
        <f t="shared" si="101"/>
        <v>0</v>
      </c>
      <c r="S443" s="30">
        <f t="shared" si="102"/>
        <v>0</v>
      </c>
      <c r="T443" s="30">
        <f t="shared" si="103"/>
        <v>0</v>
      </c>
      <c r="U443" s="34"/>
      <c r="V443" s="34"/>
      <c r="X443" s="31">
        <f t="shared" si="99"/>
        <v>9.0359999999999996</v>
      </c>
      <c r="Y443" s="31">
        <f t="shared" si="100"/>
        <v>-184.49199999999999</v>
      </c>
      <c r="Z443" s="30">
        <f t="shared" ref="Z443:Z496" si="107">22*G443^2/10000</f>
        <v>0</v>
      </c>
    </row>
    <row r="444" spans="5:26" x14ac:dyDescent="0.15">
      <c r="E444" s="46"/>
      <c r="F444" s="28"/>
      <c r="G444" s="29"/>
      <c r="H444" s="29"/>
      <c r="I444" s="48" t="str">
        <f t="shared" si="97"/>
        <v/>
      </c>
      <c r="J444" s="48" t="str">
        <f t="shared" si="104"/>
        <v/>
      </c>
      <c r="K444" s="49" t="str">
        <f t="shared" si="105"/>
        <v/>
      </c>
      <c r="L444" s="11"/>
      <c r="M444" s="11"/>
      <c r="N444" s="78"/>
      <c r="O444" s="39" t="str">
        <f t="shared" si="106"/>
        <v>F</v>
      </c>
      <c r="P444" s="11">
        <f t="shared" si="98"/>
        <v>-23.287315649149274</v>
      </c>
      <c r="Q444" s="11"/>
      <c r="R444" s="38">
        <f t="shared" si="101"/>
        <v>0</v>
      </c>
      <c r="S444" s="30">
        <f t="shared" si="102"/>
        <v>0</v>
      </c>
      <c r="T444" s="30">
        <f t="shared" si="103"/>
        <v>0</v>
      </c>
      <c r="U444" s="34"/>
      <c r="V444" s="34"/>
      <c r="X444" s="31">
        <f t="shared" si="99"/>
        <v>9.0359999999999996</v>
      </c>
      <c r="Y444" s="31">
        <f t="shared" si="100"/>
        <v>-184.49199999999999</v>
      </c>
      <c r="Z444" s="30">
        <f t="shared" si="107"/>
        <v>0</v>
      </c>
    </row>
    <row r="445" spans="5:26" x14ac:dyDescent="0.15">
      <c r="E445" s="46"/>
      <c r="F445" s="28"/>
      <c r="G445" s="29"/>
      <c r="H445" s="29"/>
      <c r="I445" s="48" t="str">
        <f t="shared" si="97"/>
        <v/>
      </c>
      <c r="J445" s="48" t="str">
        <f t="shared" si="104"/>
        <v/>
      </c>
      <c r="K445" s="49" t="str">
        <f t="shared" si="105"/>
        <v/>
      </c>
      <c r="L445" s="11"/>
      <c r="M445" s="11"/>
      <c r="N445" s="78"/>
      <c r="O445" s="39" t="str">
        <f t="shared" si="106"/>
        <v>F</v>
      </c>
      <c r="P445" s="11">
        <f t="shared" si="98"/>
        <v>-23.287315649149274</v>
      </c>
      <c r="Q445" s="11"/>
      <c r="R445" s="38">
        <f t="shared" si="101"/>
        <v>0</v>
      </c>
      <c r="S445" s="30">
        <f t="shared" si="102"/>
        <v>0</v>
      </c>
      <c r="T445" s="30">
        <f t="shared" si="103"/>
        <v>0</v>
      </c>
      <c r="U445" s="34"/>
      <c r="V445" s="34"/>
      <c r="X445" s="31">
        <f t="shared" si="99"/>
        <v>9.0359999999999996</v>
      </c>
      <c r="Y445" s="31">
        <f t="shared" si="100"/>
        <v>-184.49199999999999</v>
      </c>
      <c r="Z445" s="30">
        <f t="shared" si="107"/>
        <v>0</v>
      </c>
    </row>
    <row r="446" spans="5:26" x14ac:dyDescent="0.15">
      <c r="E446" s="46"/>
      <c r="F446" s="28"/>
      <c r="G446" s="29"/>
      <c r="H446" s="29"/>
      <c r="I446" s="48" t="str">
        <f t="shared" si="97"/>
        <v/>
      </c>
      <c r="J446" s="48" t="str">
        <f t="shared" si="104"/>
        <v/>
      </c>
      <c r="K446" s="49" t="str">
        <f t="shared" si="105"/>
        <v/>
      </c>
      <c r="L446" s="11"/>
      <c r="M446" s="11"/>
      <c r="N446" s="78"/>
      <c r="O446" s="39" t="str">
        <f t="shared" si="106"/>
        <v>F</v>
      </c>
      <c r="P446" s="11">
        <f t="shared" si="98"/>
        <v>-23.287315649149274</v>
      </c>
      <c r="Q446" s="11"/>
      <c r="R446" s="38">
        <f t="shared" si="101"/>
        <v>0</v>
      </c>
      <c r="S446" s="30">
        <f t="shared" si="102"/>
        <v>0</v>
      </c>
      <c r="T446" s="30">
        <f t="shared" si="103"/>
        <v>0</v>
      </c>
      <c r="U446" s="34"/>
      <c r="V446" s="34"/>
      <c r="X446" s="31">
        <f t="shared" si="99"/>
        <v>9.0359999999999996</v>
      </c>
      <c r="Y446" s="31">
        <f t="shared" si="100"/>
        <v>-184.49199999999999</v>
      </c>
      <c r="Z446" s="30">
        <f t="shared" si="107"/>
        <v>0</v>
      </c>
    </row>
    <row r="447" spans="5:26" x14ac:dyDescent="0.15">
      <c r="E447" s="46"/>
      <c r="F447" s="28"/>
      <c r="G447" s="29"/>
      <c r="H447" s="29"/>
      <c r="I447" s="48" t="str">
        <f t="shared" si="97"/>
        <v/>
      </c>
      <c r="J447" s="48" t="str">
        <f t="shared" si="104"/>
        <v/>
      </c>
      <c r="K447" s="49" t="str">
        <f t="shared" si="105"/>
        <v/>
      </c>
      <c r="L447" s="11"/>
      <c r="M447" s="11"/>
      <c r="N447" s="78"/>
      <c r="O447" s="39" t="str">
        <f t="shared" si="106"/>
        <v>F</v>
      </c>
      <c r="P447" s="11">
        <f t="shared" si="98"/>
        <v>-23.287315649149274</v>
      </c>
      <c r="Q447" s="11"/>
      <c r="R447" s="38">
        <f t="shared" si="101"/>
        <v>0</v>
      </c>
      <c r="S447" s="30">
        <f t="shared" si="102"/>
        <v>0</v>
      </c>
      <c r="T447" s="30">
        <f t="shared" si="103"/>
        <v>0</v>
      </c>
      <c r="U447" s="34"/>
      <c r="V447" s="34"/>
      <c r="X447" s="31">
        <f t="shared" si="99"/>
        <v>9.0359999999999996</v>
      </c>
      <c r="Y447" s="31">
        <f t="shared" si="100"/>
        <v>-184.49199999999999</v>
      </c>
      <c r="Z447" s="30">
        <f t="shared" si="107"/>
        <v>0</v>
      </c>
    </row>
    <row r="448" spans="5:26" x14ac:dyDescent="0.15">
      <c r="E448" s="46"/>
      <c r="F448" s="28"/>
      <c r="G448" s="29"/>
      <c r="H448" s="29"/>
      <c r="I448" s="48" t="str">
        <f t="shared" si="97"/>
        <v/>
      </c>
      <c r="J448" s="48" t="str">
        <f t="shared" si="104"/>
        <v/>
      </c>
      <c r="K448" s="49" t="str">
        <f t="shared" si="105"/>
        <v/>
      </c>
      <c r="L448" s="11"/>
      <c r="M448" s="11"/>
      <c r="N448" s="78"/>
      <c r="O448" s="39" t="str">
        <f t="shared" si="106"/>
        <v>F</v>
      </c>
      <c r="P448" s="11">
        <f t="shared" si="98"/>
        <v>-23.287315649149274</v>
      </c>
      <c r="Q448" s="11"/>
      <c r="R448" s="38">
        <f t="shared" si="101"/>
        <v>0</v>
      </c>
      <c r="S448" s="30">
        <f t="shared" si="102"/>
        <v>0</v>
      </c>
      <c r="T448" s="30">
        <f t="shared" si="103"/>
        <v>0</v>
      </c>
      <c r="U448" s="34"/>
      <c r="V448" s="34"/>
      <c r="X448" s="31">
        <f t="shared" si="99"/>
        <v>9.0359999999999996</v>
      </c>
      <c r="Y448" s="31">
        <f t="shared" si="100"/>
        <v>-184.49199999999999</v>
      </c>
      <c r="Z448" s="30">
        <f t="shared" si="107"/>
        <v>0</v>
      </c>
    </row>
    <row r="449" spans="5:26" x14ac:dyDescent="0.15">
      <c r="E449" s="46"/>
      <c r="F449" s="28"/>
      <c r="G449" s="29"/>
      <c r="H449" s="29"/>
      <c r="I449" s="48" t="str">
        <f t="shared" si="97"/>
        <v/>
      </c>
      <c r="J449" s="48" t="str">
        <f t="shared" si="104"/>
        <v/>
      </c>
      <c r="K449" s="49" t="str">
        <f t="shared" si="105"/>
        <v/>
      </c>
      <c r="L449" s="11"/>
      <c r="M449" s="11"/>
      <c r="N449" s="78"/>
      <c r="O449" s="39" t="str">
        <f t="shared" si="106"/>
        <v>F</v>
      </c>
      <c r="P449" s="11">
        <f t="shared" si="98"/>
        <v>-23.287315649149274</v>
      </c>
      <c r="Q449" s="11"/>
      <c r="R449" s="38">
        <f t="shared" si="101"/>
        <v>0</v>
      </c>
      <c r="S449" s="30">
        <f t="shared" si="102"/>
        <v>0</v>
      </c>
      <c r="T449" s="30">
        <f t="shared" si="103"/>
        <v>0</v>
      </c>
      <c r="U449" s="34"/>
      <c r="V449" s="34"/>
      <c r="X449" s="31">
        <f t="shared" si="99"/>
        <v>9.0359999999999996</v>
      </c>
      <c r="Y449" s="31">
        <f t="shared" si="100"/>
        <v>-184.49199999999999</v>
      </c>
      <c r="Z449" s="30">
        <f t="shared" si="107"/>
        <v>0</v>
      </c>
    </row>
    <row r="450" spans="5:26" x14ac:dyDescent="0.15">
      <c r="E450" s="46"/>
      <c r="F450" s="28"/>
      <c r="G450" s="29"/>
      <c r="H450" s="29"/>
      <c r="I450" s="48" t="str">
        <f t="shared" si="97"/>
        <v/>
      </c>
      <c r="J450" s="48" t="str">
        <f t="shared" si="104"/>
        <v/>
      </c>
      <c r="K450" s="49" t="str">
        <f t="shared" si="105"/>
        <v/>
      </c>
      <c r="L450" s="11"/>
      <c r="M450" s="11"/>
      <c r="N450" s="78"/>
      <c r="O450" s="39" t="str">
        <f t="shared" si="106"/>
        <v>F</v>
      </c>
      <c r="P450" s="11">
        <f t="shared" si="98"/>
        <v>-23.287315649149274</v>
      </c>
      <c r="Q450" s="11"/>
      <c r="R450" s="38">
        <f t="shared" si="101"/>
        <v>0</v>
      </c>
      <c r="S450" s="30">
        <f t="shared" si="102"/>
        <v>0</v>
      </c>
      <c r="T450" s="30">
        <f t="shared" si="103"/>
        <v>0</v>
      </c>
      <c r="U450" s="34"/>
      <c r="V450" s="34"/>
      <c r="X450" s="31">
        <f t="shared" si="99"/>
        <v>9.0359999999999996</v>
      </c>
      <c r="Y450" s="31">
        <f t="shared" si="100"/>
        <v>-184.49199999999999</v>
      </c>
      <c r="Z450" s="30">
        <f t="shared" si="107"/>
        <v>0</v>
      </c>
    </row>
    <row r="451" spans="5:26" x14ac:dyDescent="0.15">
      <c r="E451" s="46"/>
      <c r="F451" s="28"/>
      <c r="G451" s="29"/>
      <c r="H451" s="29"/>
      <c r="I451" s="48" t="str">
        <f t="shared" si="97"/>
        <v/>
      </c>
      <c r="J451" s="48" t="str">
        <f t="shared" si="104"/>
        <v/>
      </c>
      <c r="K451" s="49" t="str">
        <f t="shared" si="105"/>
        <v/>
      </c>
      <c r="L451" s="11"/>
      <c r="M451" s="11"/>
      <c r="N451" s="78"/>
      <c r="O451" s="39" t="str">
        <f t="shared" si="106"/>
        <v>F</v>
      </c>
      <c r="P451" s="11">
        <f t="shared" si="98"/>
        <v>-23.287315649149274</v>
      </c>
      <c r="Q451" s="11"/>
      <c r="R451" s="38">
        <f t="shared" si="101"/>
        <v>0</v>
      </c>
      <c r="S451" s="30">
        <f t="shared" si="102"/>
        <v>0</v>
      </c>
      <c r="T451" s="30">
        <f t="shared" si="103"/>
        <v>0</v>
      </c>
      <c r="U451" s="34"/>
      <c r="V451" s="34"/>
      <c r="X451" s="31">
        <f t="shared" si="99"/>
        <v>9.0359999999999996</v>
      </c>
      <c r="Y451" s="31">
        <f t="shared" si="100"/>
        <v>-184.49199999999999</v>
      </c>
      <c r="Z451" s="30">
        <f t="shared" si="107"/>
        <v>0</v>
      </c>
    </row>
    <row r="452" spans="5:26" x14ac:dyDescent="0.15">
      <c r="E452" s="46"/>
      <c r="F452" s="28"/>
      <c r="G452" s="29"/>
      <c r="H452" s="29"/>
      <c r="I452" s="48" t="str">
        <f t="shared" si="97"/>
        <v/>
      </c>
      <c r="J452" s="48" t="str">
        <f t="shared" si="104"/>
        <v/>
      </c>
      <c r="K452" s="49" t="str">
        <f t="shared" si="105"/>
        <v/>
      </c>
      <c r="L452" s="11"/>
      <c r="M452" s="11"/>
      <c r="N452" s="78"/>
      <c r="O452" s="39" t="str">
        <f t="shared" si="106"/>
        <v>F</v>
      </c>
      <c r="P452" s="11">
        <f t="shared" si="98"/>
        <v>-23.287315649149274</v>
      </c>
      <c r="Q452" s="11"/>
      <c r="R452" s="38">
        <f t="shared" si="101"/>
        <v>0</v>
      </c>
      <c r="S452" s="30">
        <f t="shared" si="102"/>
        <v>0</v>
      </c>
      <c r="T452" s="30">
        <f t="shared" si="103"/>
        <v>0</v>
      </c>
      <c r="U452" s="34"/>
      <c r="V452" s="34"/>
      <c r="X452" s="31">
        <f t="shared" si="99"/>
        <v>9.0359999999999996</v>
      </c>
      <c r="Y452" s="31">
        <f t="shared" si="100"/>
        <v>-184.49199999999999</v>
      </c>
      <c r="Z452" s="30">
        <f t="shared" si="107"/>
        <v>0</v>
      </c>
    </row>
    <row r="453" spans="5:26" x14ac:dyDescent="0.15">
      <c r="E453" s="46"/>
      <c r="F453" s="28"/>
      <c r="G453" s="29"/>
      <c r="H453" s="29"/>
      <c r="I453" s="48" t="str">
        <f t="shared" si="97"/>
        <v/>
      </c>
      <c r="J453" s="48" t="str">
        <f t="shared" si="104"/>
        <v/>
      </c>
      <c r="K453" s="49" t="str">
        <f t="shared" si="105"/>
        <v/>
      </c>
      <c r="L453" s="11"/>
      <c r="M453" s="11"/>
      <c r="N453" s="78"/>
      <c r="O453" s="39" t="str">
        <f t="shared" si="106"/>
        <v>F</v>
      </c>
      <c r="P453" s="11">
        <f t="shared" si="98"/>
        <v>-23.287315649149274</v>
      </c>
      <c r="Q453" s="11"/>
      <c r="R453" s="38">
        <f t="shared" si="101"/>
        <v>0</v>
      </c>
      <c r="S453" s="30">
        <f t="shared" si="102"/>
        <v>0</v>
      </c>
      <c r="T453" s="30">
        <f t="shared" si="103"/>
        <v>0</v>
      </c>
      <c r="U453" s="34"/>
      <c r="V453" s="34"/>
      <c r="X453" s="31">
        <f t="shared" si="99"/>
        <v>9.0359999999999996</v>
      </c>
      <c r="Y453" s="31">
        <f t="shared" si="100"/>
        <v>-184.49199999999999</v>
      </c>
      <c r="Z453" s="30">
        <f t="shared" si="107"/>
        <v>0</v>
      </c>
    </row>
    <row r="454" spans="5:26" x14ac:dyDescent="0.15">
      <c r="E454" s="46"/>
      <c r="F454" s="28"/>
      <c r="G454" s="29"/>
      <c r="H454" s="29"/>
      <c r="I454" s="48" t="str">
        <f t="shared" si="97"/>
        <v/>
      </c>
      <c r="J454" s="48" t="str">
        <f t="shared" si="104"/>
        <v/>
      </c>
      <c r="K454" s="49" t="str">
        <f t="shared" si="105"/>
        <v/>
      </c>
      <c r="L454" s="11"/>
      <c r="M454" s="11"/>
      <c r="N454" s="78"/>
      <c r="O454" s="39" t="str">
        <f t="shared" si="106"/>
        <v>F</v>
      </c>
      <c r="P454" s="11">
        <f t="shared" si="98"/>
        <v>-23.287315649149274</v>
      </c>
      <c r="Q454" s="11"/>
      <c r="R454" s="38">
        <f t="shared" si="101"/>
        <v>0</v>
      </c>
      <c r="S454" s="30">
        <f t="shared" si="102"/>
        <v>0</v>
      </c>
      <c r="T454" s="30">
        <f t="shared" si="103"/>
        <v>0</v>
      </c>
      <c r="U454" s="34"/>
      <c r="V454" s="34"/>
      <c r="X454" s="31">
        <f t="shared" si="99"/>
        <v>9.0359999999999996</v>
      </c>
      <c r="Y454" s="31">
        <f t="shared" si="100"/>
        <v>-184.49199999999999</v>
      </c>
      <c r="Z454" s="30">
        <f t="shared" si="107"/>
        <v>0</v>
      </c>
    </row>
    <row r="455" spans="5:26" x14ac:dyDescent="0.15">
      <c r="E455" s="46"/>
      <c r="F455" s="28"/>
      <c r="G455" s="29"/>
      <c r="H455" s="29"/>
      <c r="I455" s="48" t="str">
        <f t="shared" si="97"/>
        <v/>
      </c>
      <c r="J455" s="48" t="str">
        <f t="shared" si="104"/>
        <v/>
      </c>
      <c r="K455" s="49" t="str">
        <f t="shared" si="105"/>
        <v/>
      </c>
      <c r="L455" s="11"/>
      <c r="M455" s="11"/>
      <c r="N455" s="78"/>
      <c r="O455" s="39" t="str">
        <f t="shared" si="106"/>
        <v>F</v>
      </c>
      <c r="P455" s="11">
        <f t="shared" si="98"/>
        <v>-23.287315649149274</v>
      </c>
      <c r="Q455" s="11"/>
      <c r="R455" s="38">
        <f t="shared" si="101"/>
        <v>0</v>
      </c>
      <c r="S455" s="30">
        <f t="shared" si="102"/>
        <v>0</v>
      </c>
      <c r="T455" s="30">
        <f t="shared" si="103"/>
        <v>0</v>
      </c>
      <c r="U455" s="34"/>
      <c r="V455" s="34"/>
      <c r="X455" s="31">
        <f t="shared" si="99"/>
        <v>9.0359999999999996</v>
      </c>
      <c r="Y455" s="31">
        <f t="shared" si="100"/>
        <v>-184.49199999999999</v>
      </c>
      <c r="Z455" s="30">
        <f t="shared" si="107"/>
        <v>0</v>
      </c>
    </row>
    <row r="456" spans="5:26" x14ac:dyDescent="0.15">
      <c r="E456" s="46"/>
      <c r="F456" s="28"/>
      <c r="G456" s="29"/>
      <c r="H456" s="29"/>
      <c r="I456" s="48" t="str">
        <f t="shared" si="97"/>
        <v/>
      </c>
      <c r="J456" s="48" t="str">
        <f t="shared" si="104"/>
        <v/>
      </c>
      <c r="K456" s="49" t="str">
        <f t="shared" si="105"/>
        <v/>
      </c>
      <c r="L456" s="11"/>
      <c r="M456" s="11"/>
      <c r="N456" s="78"/>
      <c r="O456" s="39" t="str">
        <f t="shared" si="106"/>
        <v>F</v>
      </c>
      <c r="P456" s="11">
        <f t="shared" si="98"/>
        <v>-23.287315649149274</v>
      </c>
      <c r="Q456" s="11"/>
      <c r="R456" s="38">
        <f t="shared" si="101"/>
        <v>0</v>
      </c>
      <c r="S456" s="30">
        <f t="shared" si="102"/>
        <v>0</v>
      </c>
      <c r="T456" s="30">
        <f t="shared" si="103"/>
        <v>0</v>
      </c>
      <c r="U456" s="34"/>
      <c r="V456" s="34"/>
      <c r="X456" s="31">
        <f t="shared" si="99"/>
        <v>9.0359999999999996</v>
      </c>
      <c r="Y456" s="31">
        <f t="shared" si="100"/>
        <v>-184.49199999999999</v>
      </c>
      <c r="Z456" s="30">
        <f t="shared" si="107"/>
        <v>0</v>
      </c>
    </row>
    <row r="457" spans="5:26" x14ac:dyDescent="0.15">
      <c r="E457" s="46"/>
      <c r="F457" s="28"/>
      <c r="G457" s="29"/>
      <c r="H457" s="29"/>
      <c r="I457" s="48" t="str">
        <f t="shared" si="97"/>
        <v/>
      </c>
      <c r="J457" s="48" t="str">
        <f t="shared" si="104"/>
        <v/>
      </c>
      <c r="K457" s="49" t="str">
        <f t="shared" si="105"/>
        <v/>
      </c>
      <c r="L457" s="11"/>
      <c r="M457" s="11"/>
      <c r="N457" s="78"/>
      <c r="O457" s="39" t="str">
        <f t="shared" si="106"/>
        <v>F</v>
      </c>
      <c r="P457" s="11">
        <f t="shared" si="98"/>
        <v>-23.287315649149274</v>
      </c>
      <c r="Q457" s="11"/>
      <c r="R457" s="38">
        <f t="shared" si="101"/>
        <v>0</v>
      </c>
      <c r="S457" s="30">
        <f t="shared" si="102"/>
        <v>0</v>
      </c>
      <c r="T457" s="30">
        <f t="shared" si="103"/>
        <v>0</v>
      </c>
      <c r="U457" s="34"/>
      <c r="V457" s="34"/>
      <c r="X457" s="31">
        <f t="shared" si="99"/>
        <v>9.0359999999999996</v>
      </c>
      <c r="Y457" s="31">
        <f t="shared" si="100"/>
        <v>-184.49199999999999</v>
      </c>
      <c r="Z457" s="30">
        <f t="shared" si="107"/>
        <v>0</v>
      </c>
    </row>
    <row r="458" spans="5:26" x14ac:dyDescent="0.15">
      <c r="E458" s="46"/>
      <c r="F458" s="28"/>
      <c r="G458" s="29"/>
      <c r="H458" s="29"/>
      <c r="I458" s="48" t="str">
        <f t="shared" si="97"/>
        <v/>
      </c>
      <c r="J458" s="48" t="str">
        <f t="shared" si="104"/>
        <v/>
      </c>
      <c r="K458" s="49" t="str">
        <f t="shared" si="105"/>
        <v/>
      </c>
      <c r="L458" s="11"/>
      <c r="M458" s="11"/>
      <c r="N458" s="78"/>
      <c r="O458" s="39" t="str">
        <f t="shared" si="106"/>
        <v>F</v>
      </c>
      <c r="P458" s="11">
        <f t="shared" si="98"/>
        <v>-23.287315649149274</v>
      </c>
      <c r="Q458" s="11"/>
      <c r="R458" s="38">
        <f t="shared" si="101"/>
        <v>0</v>
      </c>
      <c r="S458" s="30">
        <f t="shared" si="102"/>
        <v>0</v>
      </c>
      <c r="T458" s="30">
        <f t="shared" si="103"/>
        <v>0</v>
      </c>
      <c r="U458" s="34"/>
      <c r="V458" s="34"/>
      <c r="X458" s="31">
        <f t="shared" si="99"/>
        <v>9.0359999999999996</v>
      </c>
      <c r="Y458" s="31">
        <f t="shared" si="100"/>
        <v>-184.49199999999999</v>
      </c>
      <c r="Z458" s="30">
        <f t="shared" si="107"/>
        <v>0</v>
      </c>
    </row>
    <row r="459" spans="5:26" x14ac:dyDescent="0.15">
      <c r="E459" s="46"/>
      <c r="F459" s="28"/>
      <c r="G459" s="29"/>
      <c r="H459" s="29"/>
      <c r="I459" s="48" t="str">
        <f t="shared" si="97"/>
        <v/>
      </c>
      <c r="J459" s="48" t="str">
        <f t="shared" si="104"/>
        <v/>
      </c>
      <c r="K459" s="49" t="str">
        <f t="shared" si="105"/>
        <v/>
      </c>
      <c r="L459" s="11"/>
      <c r="M459" s="11"/>
      <c r="N459" s="78"/>
      <c r="O459" s="39" t="str">
        <f t="shared" si="106"/>
        <v>F</v>
      </c>
      <c r="P459" s="11">
        <f t="shared" si="98"/>
        <v>-23.287315649149274</v>
      </c>
      <c r="Q459" s="11"/>
      <c r="R459" s="38">
        <f t="shared" si="101"/>
        <v>0</v>
      </c>
      <c r="S459" s="30">
        <f t="shared" si="102"/>
        <v>0</v>
      </c>
      <c r="T459" s="30">
        <f t="shared" si="103"/>
        <v>0</v>
      </c>
      <c r="U459" s="34"/>
      <c r="V459" s="34"/>
      <c r="X459" s="31">
        <f t="shared" si="99"/>
        <v>9.0359999999999996</v>
      </c>
      <c r="Y459" s="31">
        <f t="shared" si="100"/>
        <v>-184.49199999999999</v>
      </c>
      <c r="Z459" s="30">
        <f t="shared" si="107"/>
        <v>0</v>
      </c>
    </row>
    <row r="460" spans="5:26" x14ac:dyDescent="0.15">
      <c r="E460" s="46"/>
      <c r="F460" s="28"/>
      <c r="G460" s="29"/>
      <c r="H460" s="29"/>
      <c r="I460" s="48" t="str">
        <f t="shared" si="97"/>
        <v/>
      </c>
      <c r="J460" s="48" t="str">
        <f t="shared" si="104"/>
        <v/>
      </c>
      <c r="K460" s="49" t="str">
        <f t="shared" si="105"/>
        <v/>
      </c>
      <c r="L460" s="11"/>
      <c r="M460" s="11"/>
      <c r="N460" s="78"/>
      <c r="O460" s="39" t="str">
        <f t="shared" si="106"/>
        <v>F</v>
      </c>
      <c r="P460" s="11">
        <f t="shared" si="98"/>
        <v>-23.287315649149274</v>
      </c>
      <c r="Q460" s="11"/>
      <c r="R460" s="38">
        <f t="shared" si="101"/>
        <v>0</v>
      </c>
      <c r="S460" s="30">
        <f t="shared" si="102"/>
        <v>0</v>
      </c>
      <c r="T460" s="30">
        <f t="shared" si="103"/>
        <v>0</v>
      </c>
      <c r="U460" s="34"/>
      <c r="V460" s="34"/>
      <c r="X460" s="31">
        <f t="shared" si="99"/>
        <v>9.0359999999999996</v>
      </c>
      <c r="Y460" s="31">
        <f t="shared" si="100"/>
        <v>-184.49199999999999</v>
      </c>
      <c r="Z460" s="30">
        <f t="shared" si="107"/>
        <v>0</v>
      </c>
    </row>
    <row r="461" spans="5:26" x14ac:dyDescent="0.15">
      <c r="E461" s="46"/>
      <c r="F461" s="28"/>
      <c r="G461" s="29"/>
      <c r="H461" s="29"/>
      <c r="I461" s="48" t="str">
        <f t="shared" si="97"/>
        <v/>
      </c>
      <c r="J461" s="48" t="str">
        <f t="shared" si="104"/>
        <v/>
      </c>
      <c r="K461" s="49" t="str">
        <f t="shared" si="105"/>
        <v/>
      </c>
      <c r="L461" s="11"/>
      <c r="M461" s="11"/>
      <c r="N461" s="78"/>
      <c r="O461" s="39" t="str">
        <f t="shared" si="106"/>
        <v>F</v>
      </c>
      <c r="P461" s="11">
        <f t="shared" si="98"/>
        <v>-23.287315649149274</v>
      </c>
      <c r="Q461" s="11"/>
      <c r="R461" s="38">
        <f t="shared" si="101"/>
        <v>0</v>
      </c>
      <c r="S461" s="30">
        <f t="shared" si="102"/>
        <v>0</v>
      </c>
      <c r="T461" s="30">
        <f t="shared" si="103"/>
        <v>0</v>
      </c>
      <c r="U461" s="34"/>
      <c r="V461" s="34"/>
      <c r="X461" s="31">
        <f t="shared" si="99"/>
        <v>9.0359999999999996</v>
      </c>
      <c r="Y461" s="31">
        <f t="shared" si="100"/>
        <v>-184.49199999999999</v>
      </c>
      <c r="Z461" s="30">
        <f t="shared" si="107"/>
        <v>0</v>
      </c>
    </row>
    <row r="462" spans="5:26" x14ac:dyDescent="0.15">
      <c r="E462" s="46"/>
      <c r="F462" s="28"/>
      <c r="G462" s="29"/>
      <c r="H462" s="29"/>
      <c r="I462" s="48" t="str">
        <f t="shared" si="97"/>
        <v/>
      </c>
      <c r="J462" s="48" t="str">
        <f t="shared" si="104"/>
        <v/>
      </c>
      <c r="K462" s="49" t="str">
        <f t="shared" si="105"/>
        <v/>
      </c>
      <c r="L462" s="11"/>
      <c r="M462" s="11"/>
      <c r="N462" s="78"/>
      <c r="O462" s="39" t="str">
        <f t="shared" si="106"/>
        <v>F</v>
      </c>
      <c r="P462" s="11">
        <f t="shared" si="98"/>
        <v>-23.287315649149274</v>
      </c>
      <c r="Q462" s="11"/>
      <c r="R462" s="38">
        <f t="shared" si="101"/>
        <v>0</v>
      </c>
      <c r="S462" s="30">
        <f t="shared" si="102"/>
        <v>0</v>
      </c>
      <c r="T462" s="30">
        <f t="shared" si="103"/>
        <v>0</v>
      </c>
      <c r="U462" s="34"/>
      <c r="V462" s="34"/>
      <c r="X462" s="31">
        <f t="shared" si="99"/>
        <v>9.0359999999999996</v>
      </c>
      <c r="Y462" s="31">
        <f t="shared" si="100"/>
        <v>-184.49199999999999</v>
      </c>
      <c r="Z462" s="30">
        <f t="shared" si="107"/>
        <v>0</v>
      </c>
    </row>
    <row r="463" spans="5:26" x14ac:dyDescent="0.15">
      <c r="E463" s="46"/>
      <c r="F463" s="28"/>
      <c r="G463" s="29"/>
      <c r="H463" s="29"/>
      <c r="I463" s="48" t="str">
        <f t="shared" si="97"/>
        <v/>
      </c>
      <c r="J463" s="48" t="str">
        <f t="shared" si="104"/>
        <v/>
      </c>
      <c r="K463" s="49" t="str">
        <f t="shared" si="105"/>
        <v/>
      </c>
      <c r="L463" s="11"/>
      <c r="M463" s="11"/>
      <c r="N463" s="78"/>
      <c r="O463" s="39" t="str">
        <f t="shared" si="106"/>
        <v>F</v>
      </c>
      <c r="P463" s="11">
        <f t="shared" si="98"/>
        <v>-23.287315649149274</v>
      </c>
      <c r="Q463" s="11"/>
      <c r="R463" s="38">
        <f t="shared" si="101"/>
        <v>0</v>
      </c>
      <c r="S463" s="30">
        <f t="shared" si="102"/>
        <v>0</v>
      </c>
      <c r="T463" s="30">
        <f t="shared" si="103"/>
        <v>0</v>
      </c>
      <c r="U463" s="34"/>
      <c r="V463" s="34"/>
      <c r="X463" s="31">
        <f t="shared" si="99"/>
        <v>9.0359999999999996</v>
      </c>
      <c r="Y463" s="31">
        <f t="shared" si="100"/>
        <v>-184.49199999999999</v>
      </c>
      <c r="Z463" s="30">
        <f t="shared" si="107"/>
        <v>0</v>
      </c>
    </row>
    <row r="464" spans="5:26" x14ac:dyDescent="0.15">
      <c r="E464" s="46"/>
      <c r="F464" s="28"/>
      <c r="G464" s="29"/>
      <c r="H464" s="29"/>
      <c r="I464" s="48" t="str">
        <f t="shared" si="97"/>
        <v/>
      </c>
      <c r="J464" s="48" t="str">
        <f t="shared" si="104"/>
        <v/>
      </c>
      <c r="K464" s="49" t="str">
        <f t="shared" si="105"/>
        <v/>
      </c>
      <c r="L464" s="11"/>
      <c r="M464" s="11"/>
      <c r="N464" s="78"/>
      <c r="O464" s="39" t="str">
        <f t="shared" si="106"/>
        <v>F</v>
      </c>
      <c r="P464" s="11">
        <f t="shared" si="98"/>
        <v>-23.287315649149274</v>
      </c>
      <c r="Q464" s="11"/>
      <c r="R464" s="38">
        <f t="shared" si="101"/>
        <v>0</v>
      </c>
      <c r="S464" s="30">
        <f t="shared" si="102"/>
        <v>0</v>
      </c>
      <c r="T464" s="30">
        <f t="shared" si="103"/>
        <v>0</v>
      </c>
      <c r="U464" s="34"/>
      <c r="V464" s="34"/>
      <c r="X464" s="31">
        <f t="shared" si="99"/>
        <v>9.0359999999999996</v>
      </c>
      <c r="Y464" s="31">
        <f t="shared" si="100"/>
        <v>-184.49199999999999</v>
      </c>
      <c r="Z464" s="30">
        <f t="shared" si="107"/>
        <v>0</v>
      </c>
    </row>
    <row r="465" spans="5:26" x14ac:dyDescent="0.15">
      <c r="E465" s="46"/>
      <c r="F465" s="28"/>
      <c r="G465" s="29"/>
      <c r="H465" s="29"/>
      <c r="I465" s="48" t="str">
        <f t="shared" si="97"/>
        <v/>
      </c>
      <c r="J465" s="48" t="str">
        <f t="shared" si="104"/>
        <v/>
      </c>
      <c r="K465" s="49" t="str">
        <f t="shared" si="105"/>
        <v/>
      </c>
      <c r="L465" s="11"/>
      <c r="M465" s="11"/>
      <c r="N465" s="78"/>
      <c r="O465" s="39" t="str">
        <f t="shared" si="106"/>
        <v>F</v>
      </c>
      <c r="P465" s="11">
        <f t="shared" si="98"/>
        <v>-23.287315649149274</v>
      </c>
      <c r="Q465" s="11"/>
      <c r="R465" s="38">
        <f t="shared" si="101"/>
        <v>0</v>
      </c>
      <c r="S465" s="30">
        <f t="shared" si="102"/>
        <v>0</v>
      </c>
      <c r="T465" s="30">
        <f t="shared" si="103"/>
        <v>0</v>
      </c>
      <c r="U465" s="34"/>
      <c r="V465" s="34"/>
      <c r="X465" s="31">
        <f t="shared" si="99"/>
        <v>9.0359999999999996</v>
      </c>
      <c r="Y465" s="31">
        <f t="shared" si="100"/>
        <v>-184.49199999999999</v>
      </c>
      <c r="Z465" s="30">
        <f t="shared" si="107"/>
        <v>0</v>
      </c>
    </row>
    <row r="466" spans="5:26" x14ac:dyDescent="0.15">
      <c r="E466" s="46"/>
      <c r="F466" s="28"/>
      <c r="G466" s="29"/>
      <c r="H466" s="29"/>
      <c r="I466" s="48" t="str">
        <f t="shared" si="97"/>
        <v/>
      </c>
      <c r="J466" s="48" t="str">
        <f t="shared" si="104"/>
        <v/>
      </c>
      <c r="K466" s="49" t="str">
        <f t="shared" si="105"/>
        <v/>
      </c>
      <c r="L466" s="11"/>
      <c r="M466" s="11"/>
      <c r="N466" s="78"/>
      <c r="O466" s="39" t="str">
        <f t="shared" si="106"/>
        <v>F</v>
      </c>
      <c r="P466" s="11">
        <f t="shared" si="98"/>
        <v>-23.287315649149274</v>
      </c>
      <c r="Q466" s="11"/>
      <c r="R466" s="38">
        <f t="shared" si="101"/>
        <v>0</v>
      </c>
      <c r="S466" s="30">
        <f t="shared" si="102"/>
        <v>0</v>
      </c>
      <c r="T466" s="30">
        <f t="shared" si="103"/>
        <v>0</v>
      </c>
      <c r="U466" s="34"/>
      <c r="V466" s="34"/>
      <c r="X466" s="31">
        <f t="shared" si="99"/>
        <v>9.0359999999999996</v>
      </c>
      <c r="Y466" s="31">
        <f t="shared" si="100"/>
        <v>-184.49199999999999</v>
      </c>
      <c r="Z466" s="30">
        <f t="shared" si="107"/>
        <v>0</v>
      </c>
    </row>
    <row r="467" spans="5:26" x14ac:dyDescent="0.15">
      <c r="E467" s="46"/>
      <c r="F467" s="28"/>
      <c r="G467" s="29"/>
      <c r="H467" s="29"/>
      <c r="I467" s="48" t="str">
        <f t="shared" si="97"/>
        <v/>
      </c>
      <c r="J467" s="48" t="str">
        <f t="shared" si="104"/>
        <v/>
      </c>
      <c r="K467" s="49" t="str">
        <f t="shared" si="105"/>
        <v/>
      </c>
      <c r="L467" s="11"/>
      <c r="M467" s="11"/>
      <c r="N467" s="78"/>
      <c r="O467" s="39" t="str">
        <f t="shared" si="106"/>
        <v>F</v>
      </c>
      <c r="P467" s="11">
        <f t="shared" si="98"/>
        <v>-23.287315649149274</v>
      </c>
      <c r="Q467" s="11"/>
      <c r="R467" s="38">
        <f t="shared" si="101"/>
        <v>0</v>
      </c>
      <c r="S467" s="30">
        <f t="shared" si="102"/>
        <v>0</v>
      </c>
      <c r="T467" s="30">
        <f t="shared" si="103"/>
        <v>0</v>
      </c>
      <c r="U467" s="34"/>
      <c r="V467" s="34"/>
      <c r="X467" s="31">
        <f t="shared" si="99"/>
        <v>9.0359999999999996</v>
      </c>
      <c r="Y467" s="31">
        <f t="shared" si="100"/>
        <v>-184.49199999999999</v>
      </c>
      <c r="Z467" s="30">
        <f t="shared" si="107"/>
        <v>0</v>
      </c>
    </row>
    <row r="468" spans="5:26" x14ac:dyDescent="0.15">
      <c r="E468" s="46"/>
      <c r="F468" s="28"/>
      <c r="G468" s="29"/>
      <c r="H468" s="29"/>
      <c r="I468" s="48" t="str">
        <f t="shared" si="97"/>
        <v/>
      </c>
      <c r="J468" s="48" t="str">
        <f t="shared" si="104"/>
        <v/>
      </c>
      <c r="K468" s="49" t="str">
        <f t="shared" si="105"/>
        <v/>
      </c>
      <c r="L468" s="11"/>
      <c r="M468" s="11"/>
      <c r="N468" s="78"/>
      <c r="O468" s="39" t="str">
        <f t="shared" si="106"/>
        <v>F</v>
      </c>
      <c r="P468" s="11">
        <f t="shared" si="98"/>
        <v>-23.287315649149274</v>
      </c>
      <c r="Q468" s="11"/>
      <c r="R468" s="38">
        <f t="shared" si="101"/>
        <v>0</v>
      </c>
      <c r="S468" s="30">
        <f t="shared" si="102"/>
        <v>0</v>
      </c>
      <c r="T468" s="30">
        <f t="shared" si="103"/>
        <v>0</v>
      </c>
      <c r="U468" s="34"/>
      <c r="V468" s="34"/>
      <c r="X468" s="31">
        <f t="shared" si="99"/>
        <v>9.0359999999999996</v>
      </c>
      <c r="Y468" s="31">
        <f t="shared" si="100"/>
        <v>-184.49199999999999</v>
      </c>
      <c r="Z468" s="30">
        <f t="shared" si="107"/>
        <v>0</v>
      </c>
    </row>
    <row r="469" spans="5:26" x14ac:dyDescent="0.15">
      <c r="E469" s="46"/>
      <c r="F469" s="28"/>
      <c r="G469" s="29"/>
      <c r="H469" s="29"/>
      <c r="I469" s="48" t="str">
        <f t="shared" si="97"/>
        <v/>
      </c>
      <c r="J469" s="48" t="str">
        <f t="shared" si="104"/>
        <v/>
      </c>
      <c r="K469" s="49" t="str">
        <f t="shared" si="105"/>
        <v/>
      </c>
      <c r="N469" s="78"/>
      <c r="O469" s="39" t="str">
        <f t="shared" si="106"/>
        <v>F</v>
      </c>
      <c r="P469" s="11">
        <f t="shared" si="98"/>
        <v>-23.287315649149274</v>
      </c>
      <c r="Q469" s="11"/>
      <c r="R469" s="38">
        <f t="shared" si="101"/>
        <v>0</v>
      </c>
      <c r="S469" s="30">
        <f t="shared" si="102"/>
        <v>0</v>
      </c>
      <c r="T469" s="30">
        <f t="shared" si="103"/>
        <v>0</v>
      </c>
      <c r="U469" s="34"/>
      <c r="V469" s="34"/>
      <c r="X469" s="31">
        <f t="shared" si="99"/>
        <v>9.0359999999999996</v>
      </c>
      <c r="Y469" s="31">
        <f t="shared" si="100"/>
        <v>-184.49199999999999</v>
      </c>
      <c r="Z469" s="30">
        <f t="shared" si="107"/>
        <v>0</v>
      </c>
    </row>
    <row r="470" spans="5:26" x14ac:dyDescent="0.15">
      <c r="E470" s="46"/>
      <c r="F470" s="28"/>
      <c r="G470" s="29"/>
      <c r="H470" s="29"/>
      <c r="I470" s="48" t="str">
        <f t="shared" si="97"/>
        <v/>
      </c>
      <c r="J470" s="48" t="str">
        <f t="shared" ref="J470:J496" si="108">IF(COUNTA($F$375,$H$375,F470:H470)=5,IF(T470&lt;6,"*",IF(T470&gt;=17.583,"*",(H470-G470*INDEX(IF(O470="F",muratafemale,muratamale),R470-4,1)-INDEX(IF(O470="F",muratafemale,muratamale),R470-4,2))/(G470*INDEX(IF(O470="F",muratafemale,muratamale),R470-4,1)+INDEX(IF(O470="F",muratafemale,muratamale),R470-4,2))*100)),"")</f>
        <v/>
      </c>
      <c r="K470" s="49" t="str">
        <f t="shared" ref="K470:K496" si="109">IF(COUNTA($F$375,$H$375,F470:H470)=5,IF(OR(T470&lt;1,G470&lt;70),"*",IF(G470&gt;=IF(O470="M",181,174),(H470-Z470)/Z470*100,IF(G470&lt;101,(H470-X470)/X470*100,IF(T470&lt;6,(H470-X470)/X470*100,IF(T470&gt;=17.583,(H470-Z470)/Z470*100,(H470-Y470)/Y470*100))))),"")</f>
        <v/>
      </c>
      <c r="L470" s="11"/>
      <c r="M470" s="11"/>
      <c r="N470" s="78"/>
      <c r="O470" s="39" t="str">
        <f t="shared" si="106"/>
        <v>F</v>
      </c>
      <c r="P470" s="11">
        <f t="shared" si="98"/>
        <v>-23.287315649149274</v>
      </c>
      <c r="Q470" s="11"/>
      <c r="R470" s="38">
        <f t="shared" si="101"/>
        <v>0</v>
      </c>
      <c r="S470" s="30">
        <f t="shared" si="102"/>
        <v>0</v>
      </c>
      <c r="T470" s="30">
        <f t="shared" si="103"/>
        <v>0</v>
      </c>
      <c r="U470" s="34"/>
      <c r="V470" s="34"/>
      <c r="X470" s="31">
        <f t="shared" si="99"/>
        <v>9.0359999999999996</v>
      </c>
      <c r="Y470" s="31">
        <f t="shared" si="100"/>
        <v>-184.49199999999999</v>
      </c>
      <c r="Z470" s="30">
        <f t="shared" si="107"/>
        <v>0</v>
      </c>
    </row>
    <row r="471" spans="5:26" x14ac:dyDescent="0.15">
      <c r="E471" s="46"/>
      <c r="F471" s="28"/>
      <c r="G471" s="29"/>
      <c r="H471" s="29"/>
      <c r="I471" s="48" t="str">
        <f t="shared" si="97"/>
        <v/>
      </c>
      <c r="J471" s="48" t="str">
        <f t="shared" si="108"/>
        <v/>
      </c>
      <c r="K471" s="49" t="str">
        <f t="shared" si="109"/>
        <v/>
      </c>
      <c r="L471" s="11"/>
      <c r="M471" s="11"/>
      <c r="N471" s="78"/>
      <c r="O471" s="39" t="str">
        <f t="shared" si="106"/>
        <v>F</v>
      </c>
      <c r="P471" s="11">
        <f t="shared" si="98"/>
        <v>-23.287315649149274</v>
      </c>
      <c r="Q471" s="11"/>
      <c r="R471" s="38">
        <f t="shared" si="101"/>
        <v>0</v>
      </c>
      <c r="S471" s="30">
        <f t="shared" si="102"/>
        <v>0</v>
      </c>
      <c r="T471" s="30">
        <f t="shared" si="103"/>
        <v>0</v>
      </c>
      <c r="U471" s="34"/>
      <c r="V471" s="34"/>
      <c r="X471" s="31">
        <f t="shared" si="99"/>
        <v>9.0359999999999996</v>
      </c>
      <c r="Y471" s="31">
        <f t="shared" si="100"/>
        <v>-184.49199999999999</v>
      </c>
      <c r="Z471" s="30">
        <f t="shared" si="107"/>
        <v>0</v>
      </c>
    </row>
    <row r="472" spans="5:26" x14ac:dyDescent="0.15">
      <c r="E472" s="46"/>
      <c r="F472" s="28"/>
      <c r="G472" s="29"/>
      <c r="H472" s="29"/>
      <c r="I472" s="48" t="str">
        <f t="shared" si="97"/>
        <v/>
      </c>
      <c r="J472" s="48" t="str">
        <f t="shared" si="108"/>
        <v/>
      </c>
      <c r="K472" s="49" t="str">
        <f t="shared" si="109"/>
        <v/>
      </c>
      <c r="L472" s="11"/>
      <c r="M472" s="11"/>
      <c r="N472" s="78"/>
      <c r="O472" s="39" t="str">
        <f t="shared" si="106"/>
        <v>F</v>
      </c>
      <c r="P472" s="11">
        <f t="shared" si="98"/>
        <v>-23.287315649149274</v>
      </c>
      <c r="Q472" s="11"/>
      <c r="R472" s="38">
        <f t="shared" si="101"/>
        <v>0</v>
      </c>
      <c r="S472" s="30">
        <f t="shared" si="102"/>
        <v>0</v>
      </c>
      <c r="T472" s="30">
        <f t="shared" si="103"/>
        <v>0</v>
      </c>
      <c r="U472" s="34"/>
      <c r="V472" s="34"/>
      <c r="X472" s="31">
        <f t="shared" si="99"/>
        <v>9.0359999999999996</v>
      </c>
      <c r="Y472" s="31">
        <f t="shared" si="100"/>
        <v>-184.49199999999999</v>
      </c>
      <c r="Z472" s="30">
        <f t="shared" si="107"/>
        <v>0</v>
      </c>
    </row>
    <row r="473" spans="5:26" x14ac:dyDescent="0.15">
      <c r="E473" s="46"/>
      <c r="F473" s="28"/>
      <c r="G473" s="29"/>
      <c r="H473" s="29"/>
      <c r="I473" s="48" t="str">
        <f t="shared" ref="I473:I496" si="110">IF(COUNTA($F$375,$H$375,F473:H473)=5,P473,"")</f>
        <v/>
      </c>
      <c r="J473" s="48" t="str">
        <f t="shared" si="108"/>
        <v/>
      </c>
      <c r="K473" s="49" t="str">
        <f t="shared" si="109"/>
        <v/>
      </c>
      <c r="L473" s="11"/>
      <c r="M473" s="11"/>
      <c r="N473" s="78"/>
      <c r="O473" s="39" t="str">
        <f t="shared" si="106"/>
        <v>F</v>
      </c>
      <c r="P473" s="11">
        <f t="shared" si="98"/>
        <v>-23.287315649149274</v>
      </c>
      <c r="Q473" s="11"/>
      <c r="R473" s="38">
        <f t="shared" si="101"/>
        <v>0</v>
      </c>
      <c r="S473" s="30">
        <f t="shared" si="102"/>
        <v>0</v>
      </c>
      <c r="T473" s="30">
        <f t="shared" si="103"/>
        <v>0</v>
      </c>
      <c r="U473" s="34"/>
      <c r="V473" s="34"/>
      <c r="X473" s="31">
        <f t="shared" si="99"/>
        <v>9.0359999999999996</v>
      </c>
      <c r="Y473" s="31">
        <f t="shared" si="100"/>
        <v>-184.49199999999999</v>
      </c>
      <c r="Z473" s="30">
        <f t="shared" si="107"/>
        <v>0</v>
      </c>
    </row>
    <row r="474" spans="5:26" x14ac:dyDescent="0.15">
      <c r="E474" s="46"/>
      <c r="F474" s="28"/>
      <c r="G474" s="29"/>
      <c r="H474" s="29"/>
      <c r="I474" s="48" t="str">
        <f t="shared" si="110"/>
        <v/>
      </c>
      <c r="J474" s="48" t="str">
        <f t="shared" si="108"/>
        <v/>
      </c>
      <c r="K474" s="49" t="str">
        <f t="shared" si="109"/>
        <v/>
      </c>
      <c r="L474" s="11"/>
      <c r="M474" s="11"/>
      <c r="N474" s="78"/>
      <c r="O474" s="39" t="str">
        <f t="shared" si="106"/>
        <v>F</v>
      </c>
      <c r="P474" s="11">
        <f t="shared" si="98"/>
        <v>-23.287315649149274</v>
      </c>
      <c r="Q474" s="11"/>
      <c r="R474" s="38">
        <f t="shared" si="101"/>
        <v>0</v>
      </c>
      <c r="S474" s="30">
        <f t="shared" si="102"/>
        <v>0</v>
      </c>
      <c r="T474" s="30">
        <f t="shared" si="103"/>
        <v>0</v>
      </c>
      <c r="U474" s="34"/>
      <c r="V474" s="34"/>
      <c r="X474" s="31">
        <f t="shared" si="99"/>
        <v>9.0359999999999996</v>
      </c>
      <c r="Y474" s="31">
        <f t="shared" si="100"/>
        <v>-184.49199999999999</v>
      </c>
      <c r="Z474" s="30">
        <f t="shared" si="107"/>
        <v>0</v>
      </c>
    </row>
    <row r="475" spans="5:26" x14ac:dyDescent="0.15">
      <c r="E475" s="46"/>
      <c r="F475" s="28"/>
      <c r="G475" s="29"/>
      <c r="H475" s="29"/>
      <c r="I475" s="48" t="str">
        <f t="shared" si="110"/>
        <v/>
      </c>
      <c r="J475" s="48" t="str">
        <f t="shared" si="108"/>
        <v/>
      </c>
      <c r="K475" s="49" t="str">
        <f t="shared" si="109"/>
        <v/>
      </c>
      <c r="L475" s="11"/>
      <c r="M475" s="11"/>
      <c r="N475" s="78"/>
      <c r="O475" s="39" t="str">
        <f t="shared" si="106"/>
        <v>F</v>
      </c>
      <c r="P475" s="11">
        <f t="shared" si="98"/>
        <v>-23.287315649149274</v>
      </c>
      <c r="Q475" s="11"/>
      <c r="R475" s="38">
        <f t="shared" si="101"/>
        <v>0</v>
      </c>
      <c r="S475" s="30">
        <f t="shared" si="102"/>
        <v>0</v>
      </c>
      <c r="T475" s="30">
        <f t="shared" si="103"/>
        <v>0</v>
      </c>
      <c r="U475" s="34"/>
      <c r="V475" s="34"/>
      <c r="X475" s="31">
        <f t="shared" si="99"/>
        <v>9.0359999999999996</v>
      </c>
      <c r="Y475" s="31">
        <f t="shared" si="100"/>
        <v>-184.49199999999999</v>
      </c>
      <c r="Z475" s="30">
        <f t="shared" si="107"/>
        <v>0</v>
      </c>
    </row>
    <row r="476" spans="5:26" x14ac:dyDescent="0.15">
      <c r="E476" s="46"/>
      <c r="F476" s="28"/>
      <c r="G476" s="29"/>
      <c r="H476" s="29"/>
      <c r="I476" s="48" t="str">
        <f t="shared" si="110"/>
        <v/>
      </c>
      <c r="J476" s="48" t="str">
        <f t="shared" si="108"/>
        <v/>
      </c>
      <c r="K476" s="49" t="str">
        <f t="shared" si="109"/>
        <v/>
      </c>
      <c r="L476" s="11"/>
      <c r="M476" s="11"/>
      <c r="N476" s="78"/>
      <c r="O476" s="39" t="str">
        <f t="shared" si="106"/>
        <v>F</v>
      </c>
      <c r="P476" s="11">
        <f t="shared" si="98"/>
        <v>-23.287315649149274</v>
      </c>
      <c r="Q476" s="11"/>
      <c r="R476" s="38">
        <f t="shared" si="101"/>
        <v>0</v>
      </c>
      <c r="S476" s="30">
        <f t="shared" si="102"/>
        <v>0</v>
      </c>
      <c r="T476" s="30">
        <f t="shared" si="103"/>
        <v>0</v>
      </c>
      <c r="U476" s="34"/>
      <c r="V476" s="34"/>
      <c r="X476" s="31">
        <f t="shared" si="99"/>
        <v>9.0359999999999996</v>
      </c>
      <c r="Y476" s="31">
        <f t="shared" si="100"/>
        <v>-184.49199999999999</v>
      </c>
      <c r="Z476" s="30">
        <f t="shared" si="107"/>
        <v>0</v>
      </c>
    </row>
    <row r="477" spans="5:26" x14ac:dyDescent="0.15">
      <c r="E477" s="46"/>
      <c r="F477" s="28"/>
      <c r="G477" s="29"/>
      <c r="H477" s="29"/>
      <c r="I477" s="48" t="str">
        <f t="shared" si="110"/>
        <v/>
      </c>
      <c r="J477" s="48" t="str">
        <f t="shared" si="108"/>
        <v/>
      </c>
      <c r="K477" s="49" t="str">
        <f t="shared" si="109"/>
        <v/>
      </c>
      <c r="L477" s="11"/>
      <c r="M477" s="11"/>
      <c r="N477" s="78"/>
      <c r="O477" s="39" t="str">
        <f t="shared" si="106"/>
        <v>F</v>
      </c>
      <c r="P477" s="11">
        <f t="shared" si="98"/>
        <v>-23.287315649149274</v>
      </c>
      <c r="Q477" s="11"/>
      <c r="R477" s="38">
        <f t="shared" si="101"/>
        <v>0</v>
      </c>
      <c r="S477" s="30">
        <f t="shared" si="102"/>
        <v>0</v>
      </c>
      <c r="T477" s="30">
        <f t="shared" si="103"/>
        <v>0</v>
      </c>
      <c r="U477" s="34"/>
      <c r="V477" s="34"/>
      <c r="X477" s="31">
        <f t="shared" si="99"/>
        <v>9.0359999999999996</v>
      </c>
      <c r="Y477" s="31">
        <f t="shared" si="100"/>
        <v>-184.49199999999999</v>
      </c>
      <c r="Z477" s="30">
        <f t="shared" si="107"/>
        <v>0</v>
      </c>
    </row>
    <row r="478" spans="5:26" x14ac:dyDescent="0.15">
      <c r="E478" s="46"/>
      <c r="F478" s="28"/>
      <c r="G478" s="29"/>
      <c r="H478" s="29"/>
      <c r="I478" s="48" t="str">
        <f t="shared" si="110"/>
        <v/>
      </c>
      <c r="J478" s="48" t="str">
        <f t="shared" si="108"/>
        <v/>
      </c>
      <c r="K478" s="49" t="str">
        <f t="shared" si="109"/>
        <v/>
      </c>
      <c r="L478" s="11"/>
      <c r="M478" s="11"/>
      <c r="N478" s="78"/>
      <c r="O478" s="39" t="str">
        <f t="shared" si="106"/>
        <v>F</v>
      </c>
      <c r="P478" s="11">
        <f t="shared" si="98"/>
        <v>-23.287315649149274</v>
      </c>
      <c r="Q478" s="11"/>
      <c r="R478" s="38">
        <f t="shared" si="101"/>
        <v>0</v>
      </c>
      <c r="S478" s="30">
        <f t="shared" si="102"/>
        <v>0</v>
      </c>
      <c r="T478" s="30">
        <f t="shared" si="103"/>
        <v>0</v>
      </c>
      <c r="U478" s="34"/>
      <c r="V478" s="34"/>
      <c r="X478" s="31">
        <f t="shared" si="99"/>
        <v>9.0359999999999996</v>
      </c>
      <c r="Y478" s="31">
        <f t="shared" si="100"/>
        <v>-184.49199999999999</v>
      </c>
      <c r="Z478" s="30">
        <f t="shared" si="107"/>
        <v>0</v>
      </c>
    </row>
    <row r="479" spans="5:26" x14ac:dyDescent="0.15">
      <c r="E479" s="46"/>
      <c r="F479" s="28"/>
      <c r="G479" s="29"/>
      <c r="H479" s="29"/>
      <c r="I479" s="48" t="str">
        <f t="shared" si="110"/>
        <v/>
      </c>
      <c r="J479" s="48" t="str">
        <f t="shared" si="108"/>
        <v/>
      </c>
      <c r="K479" s="49" t="str">
        <f t="shared" si="109"/>
        <v/>
      </c>
      <c r="L479" s="11"/>
      <c r="M479" s="11"/>
      <c r="N479" s="78"/>
      <c r="O479" s="39" t="str">
        <f t="shared" si="106"/>
        <v>F</v>
      </c>
      <c r="P479" s="11">
        <f t="shared" si="98"/>
        <v>-23.287315649149274</v>
      </c>
      <c r="Q479" s="11"/>
      <c r="R479" s="38">
        <f t="shared" si="101"/>
        <v>0</v>
      </c>
      <c r="S479" s="30">
        <f t="shared" si="102"/>
        <v>0</v>
      </c>
      <c r="T479" s="30">
        <f t="shared" si="103"/>
        <v>0</v>
      </c>
      <c r="U479" s="34"/>
      <c r="V479" s="34"/>
      <c r="X479" s="31">
        <f t="shared" si="99"/>
        <v>9.0359999999999996</v>
      </c>
      <c r="Y479" s="31">
        <f t="shared" si="100"/>
        <v>-184.49199999999999</v>
      </c>
      <c r="Z479" s="30">
        <f t="shared" si="107"/>
        <v>0</v>
      </c>
    </row>
    <row r="480" spans="5:26" x14ac:dyDescent="0.15">
      <c r="E480" s="46"/>
      <c r="F480" s="28"/>
      <c r="G480" s="29"/>
      <c r="H480" s="29"/>
      <c r="I480" s="48" t="str">
        <f t="shared" si="110"/>
        <v/>
      </c>
      <c r="J480" s="48" t="str">
        <f t="shared" si="108"/>
        <v/>
      </c>
      <c r="K480" s="49" t="str">
        <f t="shared" si="109"/>
        <v/>
      </c>
      <c r="L480" s="11"/>
      <c r="M480" s="11"/>
      <c r="N480" s="78"/>
      <c r="O480" s="39" t="str">
        <f t="shared" si="106"/>
        <v>F</v>
      </c>
      <c r="P480" s="11">
        <f t="shared" si="98"/>
        <v>-23.287315649149274</v>
      </c>
      <c r="Q480" s="11"/>
      <c r="R480" s="38">
        <f t="shared" si="101"/>
        <v>0</v>
      </c>
      <c r="S480" s="30">
        <f t="shared" si="102"/>
        <v>0</v>
      </c>
      <c r="T480" s="30">
        <f t="shared" si="103"/>
        <v>0</v>
      </c>
      <c r="U480" s="34"/>
      <c r="V480" s="34"/>
      <c r="X480" s="31">
        <f t="shared" si="99"/>
        <v>9.0359999999999996</v>
      </c>
      <c r="Y480" s="31">
        <f t="shared" si="100"/>
        <v>-184.49199999999999</v>
      </c>
      <c r="Z480" s="30">
        <f t="shared" si="107"/>
        <v>0</v>
      </c>
    </row>
    <row r="481" spans="5:26" x14ac:dyDescent="0.15">
      <c r="E481" s="46"/>
      <c r="F481" s="28"/>
      <c r="G481" s="29"/>
      <c r="H481" s="29"/>
      <c r="I481" s="48" t="str">
        <f t="shared" si="110"/>
        <v/>
      </c>
      <c r="J481" s="48" t="str">
        <f t="shared" si="108"/>
        <v/>
      </c>
      <c r="K481" s="49" t="str">
        <f t="shared" si="109"/>
        <v/>
      </c>
      <c r="L481" s="11"/>
      <c r="M481" s="11"/>
      <c r="N481" s="78"/>
      <c r="O481" s="39" t="str">
        <f t="shared" si="106"/>
        <v>F</v>
      </c>
      <c r="P481" s="11">
        <f t="shared" si="98"/>
        <v>-23.287315649149274</v>
      </c>
      <c r="Q481" s="11"/>
      <c r="R481" s="38">
        <f t="shared" si="101"/>
        <v>0</v>
      </c>
      <c r="S481" s="30">
        <f t="shared" si="102"/>
        <v>0</v>
      </c>
      <c r="T481" s="30">
        <f t="shared" si="103"/>
        <v>0</v>
      </c>
      <c r="U481" s="34"/>
      <c r="V481" s="34"/>
      <c r="X481" s="31">
        <f t="shared" si="99"/>
        <v>9.0359999999999996</v>
      </c>
      <c r="Y481" s="31">
        <f t="shared" si="100"/>
        <v>-184.49199999999999</v>
      </c>
      <c r="Z481" s="30">
        <f t="shared" si="107"/>
        <v>0</v>
      </c>
    </row>
    <row r="482" spans="5:26" x14ac:dyDescent="0.15">
      <c r="E482" s="46"/>
      <c r="F482" s="28"/>
      <c r="G482" s="29"/>
      <c r="H482" s="29"/>
      <c r="I482" s="48" t="str">
        <f t="shared" si="110"/>
        <v/>
      </c>
      <c r="J482" s="48" t="str">
        <f t="shared" si="108"/>
        <v/>
      </c>
      <c r="K482" s="49" t="str">
        <f t="shared" si="109"/>
        <v/>
      </c>
      <c r="L482" s="11"/>
      <c r="M482" s="11"/>
      <c r="N482" s="78"/>
      <c r="O482" s="39" t="str">
        <f t="shared" si="106"/>
        <v>F</v>
      </c>
      <c r="P482" s="11">
        <f t="shared" si="98"/>
        <v>-23.287315649149274</v>
      </c>
      <c r="Q482" s="11"/>
      <c r="R482" s="38">
        <f t="shared" si="101"/>
        <v>0</v>
      </c>
      <c r="S482" s="30">
        <f t="shared" si="102"/>
        <v>0</v>
      </c>
      <c r="T482" s="30">
        <f t="shared" si="103"/>
        <v>0</v>
      </c>
      <c r="U482" s="34"/>
      <c r="V482" s="34"/>
      <c r="X482" s="31">
        <f t="shared" si="99"/>
        <v>9.0359999999999996</v>
      </c>
      <c r="Y482" s="31">
        <f t="shared" si="100"/>
        <v>-184.49199999999999</v>
      </c>
      <c r="Z482" s="30">
        <f t="shared" si="107"/>
        <v>0</v>
      </c>
    </row>
    <row r="483" spans="5:26" x14ac:dyDescent="0.15">
      <c r="E483" s="46"/>
      <c r="F483" s="28"/>
      <c r="G483" s="29"/>
      <c r="H483" s="29"/>
      <c r="I483" s="48" t="str">
        <f t="shared" si="110"/>
        <v/>
      </c>
      <c r="J483" s="48" t="str">
        <f t="shared" si="108"/>
        <v/>
      </c>
      <c r="K483" s="49" t="str">
        <f t="shared" si="109"/>
        <v/>
      </c>
      <c r="L483" s="11"/>
      <c r="M483" s="11"/>
      <c r="N483" s="78"/>
      <c r="O483" s="39" t="str">
        <f t="shared" si="106"/>
        <v>F</v>
      </c>
      <c r="P483" s="11">
        <f t="shared" si="98"/>
        <v>-23.287315649149274</v>
      </c>
      <c r="Q483" s="11"/>
      <c r="R483" s="38">
        <f t="shared" si="101"/>
        <v>0</v>
      </c>
      <c r="S483" s="30">
        <f t="shared" si="102"/>
        <v>0</v>
      </c>
      <c r="T483" s="30">
        <f t="shared" si="103"/>
        <v>0</v>
      </c>
      <c r="U483" s="34"/>
      <c r="V483" s="34"/>
      <c r="X483" s="31">
        <f t="shared" si="99"/>
        <v>9.0359999999999996</v>
      </c>
      <c r="Y483" s="31">
        <f t="shared" si="100"/>
        <v>-184.49199999999999</v>
      </c>
      <c r="Z483" s="30">
        <f t="shared" si="107"/>
        <v>0</v>
      </c>
    </row>
    <row r="484" spans="5:26" x14ac:dyDescent="0.15">
      <c r="E484" s="46"/>
      <c r="F484" s="28"/>
      <c r="G484" s="29"/>
      <c r="H484" s="29"/>
      <c r="I484" s="48" t="str">
        <f t="shared" si="110"/>
        <v/>
      </c>
      <c r="J484" s="48" t="str">
        <f t="shared" si="108"/>
        <v/>
      </c>
      <c r="K484" s="49" t="str">
        <f t="shared" si="109"/>
        <v/>
      </c>
      <c r="L484" s="11"/>
      <c r="M484" s="11"/>
      <c r="N484" s="78"/>
      <c r="O484" s="39" t="str">
        <f t="shared" si="106"/>
        <v>F</v>
      </c>
      <c r="P484" s="11">
        <f t="shared" si="98"/>
        <v>-23.287315649149274</v>
      </c>
      <c r="Q484" s="11"/>
      <c r="R484" s="38">
        <f t="shared" si="101"/>
        <v>0</v>
      </c>
      <c r="S484" s="30">
        <f t="shared" si="102"/>
        <v>0</v>
      </c>
      <c r="T484" s="30">
        <f t="shared" si="103"/>
        <v>0</v>
      </c>
      <c r="U484" s="34"/>
      <c r="V484" s="34"/>
      <c r="X484" s="31">
        <f t="shared" si="99"/>
        <v>9.0359999999999996</v>
      </c>
      <c r="Y484" s="31">
        <f t="shared" si="100"/>
        <v>-184.49199999999999</v>
      </c>
      <c r="Z484" s="30">
        <f t="shared" si="107"/>
        <v>0</v>
      </c>
    </row>
    <row r="485" spans="5:26" x14ac:dyDescent="0.15">
      <c r="E485" s="46"/>
      <c r="F485" s="28"/>
      <c r="G485" s="29"/>
      <c r="H485" s="29"/>
      <c r="I485" s="48" t="str">
        <f t="shared" si="110"/>
        <v/>
      </c>
      <c r="J485" s="48" t="str">
        <f t="shared" si="108"/>
        <v/>
      </c>
      <c r="K485" s="49" t="str">
        <f t="shared" si="109"/>
        <v/>
      </c>
      <c r="L485" s="11"/>
      <c r="M485" s="11"/>
      <c r="N485" s="78"/>
      <c r="O485" s="39" t="str">
        <f t="shared" si="106"/>
        <v>F</v>
      </c>
      <c r="P485" s="11">
        <f t="shared" si="98"/>
        <v>-23.287315649149274</v>
      </c>
      <c r="Q485" s="11"/>
      <c r="R485" s="38">
        <f t="shared" si="101"/>
        <v>0</v>
      </c>
      <c r="S485" s="30">
        <f t="shared" si="102"/>
        <v>0</v>
      </c>
      <c r="T485" s="30">
        <f t="shared" si="103"/>
        <v>0</v>
      </c>
      <c r="U485" s="34"/>
      <c r="V485" s="34"/>
      <c r="X485" s="31">
        <f t="shared" si="99"/>
        <v>9.0359999999999996</v>
      </c>
      <c r="Y485" s="31">
        <f t="shared" si="100"/>
        <v>-184.49199999999999</v>
      </c>
      <c r="Z485" s="30">
        <f t="shared" si="107"/>
        <v>0</v>
      </c>
    </row>
    <row r="486" spans="5:26" x14ac:dyDescent="0.15">
      <c r="E486" s="46"/>
      <c r="F486" s="28"/>
      <c r="G486" s="29"/>
      <c r="H486" s="29"/>
      <c r="I486" s="48" t="str">
        <f t="shared" si="110"/>
        <v/>
      </c>
      <c r="J486" s="48" t="str">
        <f t="shared" si="108"/>
        <v/>
      </c>
      <c r="K486" s="49" t="str">
        <f t="shared" si="109"/>
        <v/>
      </c>
      <c r="L486" s="11"/>
      <c r="M486" s="11"/>
      <c r="N486" s="78"/>
      <c r="O486" s="39" t="str">
        <f t="shared" si="106"/>
        <v>F</v>
      </c>
      <c r="P486" s="11">
        <f t="shared" si="98"/>
        <v>-23.287315649149274</v>
      </c>
      <c r="Q486" s="11"/>
      <c r="R486" s="38">
        <f t="shared" si="101"/>
        <v>0</v>
      </c>
      <c r="S486" s="30">
        <f t="shared" si="102"/>
        <v>0</v>
      </c>
      <c r="T486" s="30">
        <f t="shared" si="103"/>
        <v>0</v>
      </c>
      <c r="U486" s="34"/>
      <c r="V486" s="34"/>
      <c r="X486" s="31">
        <f t="shared" si="99"/>
        <v>9.0359999999999996</v>
      </c>
      <c r="Y486" s="31">
        <f t="shared" si="100"/>
        <v>-184.49199999999999</v>
      </c>
      <c r="Z486" s="30">
        <f t="shared" si="107"/>
        <v>0</v>
      </c>
    </row>
    <row r="487" spans="5:26" x14ac:dyDescent="0.15">
      <c r="E487" s="46"/>
      <c r="F487" s="28"/>
      <c r="G487" s="29"/>
      <c r="H487" s="29"/>
      <c r="I487" s="48" t="str">
        <f t="shared" si="110"/>
        <v/>
      </c>
      <c r="J487" s="48" t="str">
        <f t="shared" si="108"/>
        <v/>
      </c>
      <c r="K487" s="49" t="str">
        <f t="shared" si="109"/>
        <v/>
      </c>
      <c r="L487" s="11"/>
      <c r="M487" s="11"/>
      <c r="N487" s="78"/>
      <c r="O487" s="39" t="str">
        <f t="shared" si="106"/>
        <v>F</v>
      </c>
      <c r="P487" s="11">
        <f t="shared" si="98"/>
        <v>-23.287315649149274</v>
      </c>
      <c r="Q487" s="11"/>
      <c r="R487" s="38">
        <f t="shared" si="101"/>
        <v>0</v>
      </c>
      <c r="S487" s="30">
        <f t="shared" si="102"/>
        <v>0</v>
      </c>
      <c r="T487" s="30">
        <f t="shared" si="103"/>
        <v>0</v>
      </c>
      <c r="U487" s="34"/>
      <c r="V487" s="34"/>
      <c r="X487" s="31">
        <f t="shared" si="99"/>
        <v>9.0359999999999996</v>
      </c>
      <c r="Y487" s="31">
        <f t="shared" si="100"/>
        <v>-184.49199999999999</v>
      </c>
      <c r="Z487" s="30">
        <f t="shared" si="107"/>
        <v>0</v>
      </c>
    </row>
    <row r="488" spans="5:26" x14ac:dyDescent="0.15">
      <c r="E488" s="46"/>
      <c r="F488" s="28"/>
      <c r="G488" s="29"/>
      <c r="H488" s="29"/>
      <c r="I488" s="48" t="str">
        <f t="shared" si="110"/>
        <v/>
      </c>
      <c r="J488" s="48" t="str">
        <f t="shared" si="108"/>
        <v/>
      </c>
      <c r="K488" s="49" t="str">
        <f t="shared" si="109"/>
        <v/>
      </c>
      <c r="L488" s="11"/>
      <c r="M488" s="11"/>
      <c r="N488" s="78"/>
      <c r="O488" s="39" t="str">
        <f t="shared" si="106"/>
        <v>F</v>
      </c>
      <c r="P488" s="11">
        <f t="shared" si="98"/>
        <v>-23.287315649149274</v>
      </c>
      <c r="Q488" s="11"/>
      <c r="R488" s="38">
        <f t="shared" si="101"/>
        <v>0</v>
      </c>
      <c r="S488" s="30">
        <f t="shared" si="102"/>
        <v>0</v>
      </c>
      <c r="T488" s="30">
        <f t="shared" si="103"/>
        <v>0</v>
      </c>
      <c r="U488" s="34"/>
      <c r="V488" s="34"/>
      <c r="X488" s="31">
        <f t="shared" si="99"/>
        <v>9.0359999999999996</v>
      </c>
      <c r="Y488" s="31">
        <f t="shared" si="100"/>
        <v>-184.49199999999999</v>
      </c>
      <c r="Z488" s="30">
        <f t="shared" si="107"/>
        <v>0</v>
      </c>
    </row>
    <row r="489" spans="5:26" x14ac:dyDescent="0.15">
      <c r="E489" s="46"/>
      <c r="F489" s="28"/>
      <c r="G489" s="29"/>
      <c r="H489" s="29"/>
      <c r="I489" s="48" t="str">
        <f t="shared" si="110"/>
        <v/>
      </c>
      <c r="J489" s="48" t="str">
        <f t="shared" si="108"/>
        <v/>
      </c>
      <c r="K489" s="49" t="str">
        <f t="shared" si="109"/>
        <v/>
      </c>
      <c r="L489" s="11"/>
      <c r="M489" s="11"/>
      <c r="N489" s="78"/>
      <c r="O489" s="39" t="str">
        <f t="shared" si="106"/>
        <v>F</v>
      </c>
      <c r="P489" s="11">
        <f t="shared" si="98"/>
        <v>-23.287315649149274</v>
      </c>
      <c r="Q489" s="11"/>
      <c r="R489" s="38">
        <f t="shared" si="101"/>
        <v>0</v>
      </c>
      <c r="S489" s="30">
        <f t="shared" si="102"/>
        <v>0</v>
      </c>
      <c r="T489" s="30">
        <f t="shared" si="103"/>
        <v>0</v>
      </c>
      <c r="U489" s="34"/>
      <c r="V489" s="34"/>
      <c r="X489" s="31">
        <f t="shared" si="99"/>
        <v>9.0359999999999996</v>
      </c>
      <c r="Y489" s="31">
        <f t="shared" si="100"/>
        <v>-184.49199999999999</v>
      </c>
      <c r="Z489" s="30">
        <f t="shared" si="107"/>
        <v>0</v>
      </c>
    </row>
    <row r="490" spans="5:26" x14ac:dyDescent="0.15">
      <c r="E490" s="46"/>
      <c r="F490" s="28"/>
      <c r="G490" s="29"/>
      <c r="H490" s="29"/>
      <c r="I490" s="48" t="str">
        <f t="shared" si="110"/>
        <v/>
      </c>
      <c r="J490" s="48" t="str">
        <f t="shared" si="108"/>
        <v/>
      </c>
      <c r="K490" s="49" t="str">
        <f t="shared" si="109"/>
        <v/>
      </c>
      <c r="L490" s="11"/>
      <c r="M490" s="11"/>
      <c r="N490" s="78"/>
      <c r="O490" s="39" t="str">
        <f t="shared" si="106"/>
        <v>F</v>
      </c>
      <c r="P490" s="11">
        <f t="shared" si="98"/>
        <v>-23.287315649149274</v>
      </c>
      <c r="Q490" s="11"/>
      <c r="R490" s="38">
        <f t="shared" si="101"/>
        <v>0</v>
      </c>
      <c r="S490" s="30">
        <f t="shared" si="102"/>
        <v>0</v>
      </c>
      <c r="T490" s="30">
        <f t="shared" si="103"/>
        <v>0</v>
      </c>
      <c r="U490" s="34"/>
      <c r="V490" s="34"/>
      <c r="X490" s="31">
        <f t="shared" si="99"/>
        <v>9.0359999999999996</v>
      </c>
      <c r="Y490" s="31">
        <f t="shared" si="100"/>
        <v>-184.49199999999999</v>
      </c>
      <c r="Z490" s="30">
        <f t="shared" si="107"/>
        <v>0</v>
      </c>
    </row>
    <row r="491" spans="5:26" x14ac:dyDescent="0.15">
      <c r="E491" s="46"/>
      <c r="F491" s="28"/>
      <c r="G491" s="29"/>
      <c r="H491" s="29"/>
      <c r="I491" s="48" t="str">
        <f t="shared" si="110"/>
        <v/>
      </c>
      <c r="J491" s="48" t="str">
        <f t="shared" si="108"/>
        <v/>
      </c>
      <c r="K491" s="49" t="str">
        <f t="shared" si="109"/>
        <v/>
      </c>
      <c r="L491" s="11"/>
      <c r="M491" s="11"/>
      <c r="N491" s="78"/>
      <c r="O491" s="39" t="str">
        <f t="shared" si="106"/>
        <v>F</v>
      </c>
      <c r="P491" s="11">
        <f t="shared" si="98"/>
        <v>-23.287315649149274</v>
      </c>
      <c r="Q491" s="11"/>
      <c r="R491" s="38">
        <f t="shared" si="101"/>
        <v>0</v>
      </c>
      <c r="S491" s="30">
        <f t="shared" si="102"/>
        <v>0</v>
      </c>
      <c r="T491" s="30">
        <f t="shared" si="103"/>
        <v>0</v>
      </c>
      <c r="U491" s="34"/>
      <c r="V491" s="34"/>
      <c r="X491" s="31">
        <f t="shared" si="99"/>
        <v>9.0359999999999996</v>
      </c>
      <c r="Y491" s="31">
        <f t="shared" si="100"/>
        <v>-184.49199999999999</v>
      </c>
      <c r="Z491" s="30">
        <f t="shared" si="107"/>
        <v>0</v>
      </c>
    </row>
    <row r="492" spans="5:26" x14ac:dyDescent="0.15">
      <c r="E492" s="46"/>
      <c r="F492" s="28"/>
      <c r="G492" s="29"/>
      <c r="H492" s="29"/>
      <c r="I492" s="48" t="str">
        <f t="shared" si="110"/>
        <v/>
      </c>
      <c r="J492" s="48" t="str">
        <f t="shared" si="108"/>
        <v/>
      </c>
      <c r="K492" s="49" t="str">
        <f t="shared" si="109"/>
        <v/>
      </c>
      <c r="L492" s="11"/>
      <c r="M492" s="11"/>
      <c r="N492" s="78"/>
      <c r="O492" s="39" t="str">
        <f t="shared" si="106"/>
        <v>F</v>
      </c>
      <c r="P492" s="11">
        <f t="shared" si="98"/>
        <v>-23.287315649149274</v>
      </c>
      <c r="Q492" s="11"/>
      <c r="R492" s="38">
        <f t="shared" si="101"/>
        <v>0</v>
      </c>
      <c r="S492" s="30">
        <f t="shared" si="102"/>
        <v>0</v>
      </c>
      <c r="T492" s="30">
        <f t="shared" si="103"/>
        <v>0</v>
      </c>
      <c r="U492" s="34"/>
      <c r="V492" s="34"/>
      <c r="X492" s="31">
        <f t="shared" si="99"/>
        <v>9.0359999999999996</v>
      </c>
      <c r="Y492" s="31">
        <f t="shared" si="100"/>
        <v>-184.49199999999999</v>
      </c>
      <c r="Z492" s="30">
        <f t="shared" si="107"/>
        <v>0</v>
      </c>
    </row>
    <row r="493" spans="5:26" x14ac:dyDescent="0.15">
      <c r="E493" s="46"/>
      <c r="F493" s="28"/>
      <c r="G493" s="29"/>
      <c r="H493" s="29"/>
      <c r="I493" s="48" t="str">
        <f t="shared" si="110"/>
        <v/>
      </c>
      <c r="J493" s="48" t="str">
        <f t="shared" si="108"/>
        <v/>
      </c>
      <c r="K493" s="49" t="str">
        <f t="shared" si="109"/>
        <v/>
      </c>
      <c r="L493" s="11"/>
      <c r="M493" s="11"/>
      <c r="N493" s="78"/>
      <c r="O493" s="39" t="str">
        <f t="shared" si="106"/>
        <v>F</v>
      </c>
      <c r="P493" s="11">
        <f t="shared" si="98"/>
        <v>-23.287315649149274</v>
      </c>
      <c r="Q493" s="11"/>
      <c r="R493" s="38">
        <f t="shared" si="101"/>
        <v>0</v>
      </c>
      <c r="S493" s="30">
        <f t="shared" si="102"/>
        <v>0</v>
      </c>
      <c r="T493" s="30">
        <f t="shared" si="103"/>
        <v>0</v>
      </c>
      <c r="U493" s="34"/>
      <c r="V493" s="34"/>
      <c r="X493" s="31">
        <f t="shared" si="99"/>
        <v>9.0359999999999996</v>
      </c>
      <c r="Y493" s="31">
        <f t="shared" si="100"/>
        <v>-184.49199999999999</v>
      </c>
      <c r="Z493" s="30">
        <f t="shared" si="107"/>
        <v>0</v>
      </c>
    </row>
    <row r="494" spans="5:26" x14ac:dyDescent="0.15">
      <c r="E494" s="46"/>
      <c r="F494" s="28"/>
      <c r="G494" s="29"/>
      <c r="H494" s="29"/>
      <c r="I494" s="48" t="str">
        <f t="shared" si="110"/>
        <v/>
      </c>
      <c r="J494" s="48" t="str">
        <f t="shared" si="108"/>
        <v/>
      </c>
      <c r="K494" s="49" t="str">
        <f t="shared" si="109"/>
        <v/>
      </c>
      <c r="L494" s="11"/>
      <c r="M494" s="11"/>
      <c r="N494" s="78"/>
      <c r="O494" s="39" t="str">
        <f t="shared" si="106"/>
        <v>F</v>
      </c>
      <c r="P494" s="11">
        <f t="shared" si="98"/>
        <v>-23.287315649149274</v>
      </c>
      <c r="Q494" s="11"/>
      <c r="R494" s="38">
        <f t="shared" si="101"/>
        <v>0</v>
      </c>
      <c r="S494" s="30">
        <f t="shared" si="102"/>
        <v>0</v>
      </c>
      <c r="T494" s="30">
        <f t="shared" si="103"/>
        <v>0</v>
      </c>
      <c r="U494" s="34"/>
      <c r="V494" s="34"/>
      <c r="X494" s="31">
        <f t="shared" si="99"/>
        <v>9.0359999999999996</v>
      </c>
      <c r="Y494" s="31">
        <f t="shared" si="100"/>
        <v>-184.49199999999999</v>
      </c>
      <c r="Z494" s="30">
        <f t="shared" si="107"/>
        <v>0</v>
      </c>
    </row>
    <row r="495" spans="5:26" x14ac:dyDescent="0.15">
      <c r="E495" s="46"/>
      <c r="F495" s="28"/>
      <c r="G495" s="29"/>
      <c r="H495" s="29"/>
      <c r="I495" s="48" t="str">
        <f t="shared" si="110"/>
        <v/>
      </c>
      <c r="J495" s="48" t="str">
        <f t="shared" si="108"/>
        <v/>
      </c>
      <c r="K495" s="49" t="str">
        <f t="shared" si="109"/>
        <v/>
      </c>
      <c r="L495" s="11"/>
      <c r="M495" s="11"/>
      <c r="N495" s="78"/>
      <c r="O495" s="39" t="str">
        <f t="shared" si="106"/>
        <v>F</v>
      </c>
      <c r="P495" s="11">
        <f t="shared" si="98"/>
        <v>-23.287315649149274</v>
      </c>
      <c r="Q495" s="11"/>
      <c r="R495" s="38">
        <f t="shared" si="101"/>
        <v>0</v>
      </c>
      <c r="S495" s="30">
        <f t="shared" si="102"/>
        <v>0</v>
      </c>
      <c r="T495" s="30">
        <f t="shared" si="103"/>
        <v>0</v>
      </c>
      <c r="U495" s="34"/>
      <c r="V495" s="34"/>
      <c r="X495" s="31">
        <f t="shared" si="99"/>
        <v>9.0359999999999996</v>
      </c>
      <c r="Y495" s="31">
        <f t="shared" si="100"/>
        <v>-184.49199999999999</v>
      </c>
      <c r="Z495" s="30">
        <f t="shared" si="107"/>
        <v>0</v>
      </c>
    </row>
    <row r="496" spans="5:26" ht="14.25" thickBot="1" x14ac:dyDescent="0.2">
      <c r="E496" s="50"/>
      <c r="F496" s="64"/>
      <c r="G496" s="51"/>
      <c r="H496" s="51"/>
      <c r="I496" s="52" t="str">
        <f t="shared" si="110"/>
        <v/>
      </c>
      <c r="J496" s="52" t="str">
        <f t="shared" si="108"/>
        <v/>
      </c>
      <c r="K496" s="53" t="str">
        <f t="shared" si="109"/>
        <v/>
      </c>
      <c r="L496" s="11"/>
      <c r="M496" s="11"/>
      <c r="N496" s="78"/>
      <c r="O496" s="39" t="str">
        <f t="shared" si="106"/>
        <v>F</v>
      </c>
      <c r="P496" s="11">
        <f t="shared" si="98"/>
        <v>-23.287315649149274</v>
      </c>
      <c r="Q496" s="11"/>
      <c r="R496" s="38">
        <f t="shared" si="101"/>
        <v>0</v>
      </c>
      <c r="S496" s="30">
        <f t="shared" si="102"/>
        <v>0</v>
      </c>
      <c r="T496" s="30">
        <f t="shared" si="103"/>
        <v>0</v>
      </c>
      <c r="U496" s="34"/>
      <c r="V496" s="34"/>
      <c r="X496" s="31">
        <f t="shared" si="99"/>
        <v>9.0359999999999996</v>
      </c>
      <c r="Y496" s="31">
        <f t="shared" si="100"/>
        <v>-184.49199999999999</v>
      </c>
      <c r="Z496" s="30">
        <f t="shared" si="107"/>
        <v>0</v>
      </c>
    </row>
    <row r="497" spans="4:26" ht="14.25" thickBot="1" x14ac:dyDescent="0.2"/>
    <row r="498" spans="4:26" ht="23.25" customHeight="1" x14ac:dyDescent="0.15">
      <c r="D498" s="72">
        <v>5</v>
      </c>
      <c r="E498" s="42" t="s">
        <v>20</v>
      </c>
      <c r="F498" s="65"/>
      <c r="G498" s="66" t="s">
        <v>115</v>
      </c>
      <c r="H498" s="90"/>
      <c r="I498" s="90"/>
      <c r="J498" s="66"/>
      <c r="K498" s="67"/>
    </row>
    <row r="499" spans="4:26" ht="27.75" customHeight="1" x14ac:dyDescent="0.15">
      <c r="E499" s="43" t="s">
        <v>54</v>
      </c>
      <c r="F499" s="63"/>
      <c r="G499" s="44" t="s">
        <v>75</v>
      </c>
      <c r="H499" s="59"/>
      <c r="I499" s="41"/>
      <c r="J499" s="41"/>
      <c r="K499" s="68"/>
    </row>
    <row r="500" spans="4:26" ht="42" customHeight="1" x14ac:dyDescent="0.15">
      <c r="E500" s="46"/>
      <c r="F500" s="7" t="s">
        <v>30</v>
      </c>
      <c r="G500" s="8" t="s">
        <v>29</v>
      </c>
      <c r="H500" s="8" t="s">
        <v>28</v>
      </c>
      <c r="I500" s="7" t="s">
        <v>23</v>
      </c>
      <c r="J500" s="7" t="s">
        <v>76</v>
      </c>
      <c r="K500" s="47" t="s">
        <v>77</v>
      </c>
      <c r="L500" s="10"/>
      <c r="M500" s="10"/>
      <c r="N500" s="7"/>
      <c r="O500" s="7" t="s">
        <v>31</v>
      </c>
      <c r="P500" s="9" t="s">
        <v>23</v>
      </c>
      <c r="Q500" s="9"/>
      <c r="R500" s="36" t="s">
        <v>21</v>
      </c>
      <c r="S500" s="35" t="s">
        <v>22</v>
      </c>
      <c r="T500" s="35" t="s">
        <v>47</v>
      </c>
      <c r="U500" s="35"/>
      <c r="V500" s="35"/>
      <c r="X500" s="37" t="s">
        <v>45</v>
      </c>
      <c r="Y500" s="37" t="s">
        <v>46</v>
      </c>
      <c r="Z500" s="30" t="s">
        <v>78</v>
      </c>
    </row>
    <row r="501" spans="4:26" x14ac:dyDescent="0.15">
      <c r="E501" s="46"/>
      <c r="F501" s="28"/>
      <c r="G501" s="29"/>
      <c r="H501" s="29"/>
      <c r="I501" s="48" t="str">
        <f t="shared" ref="I501:I532" si="111">IF(COUNTA($F$499,$H$499,F501:H501)=5,P501,"")</f>
        <v/>
      </c>
      <c r="J501" s="48" t="str">
        <f>IF(COUNTA($F$499,$H$499,F501:H501)=5,IF(T501&lt;6,"*",IF(T501&gt;=17.583,"*",(H501-G501*INDEX(IF(O501="F",muratafemale,muratamale),R501-4,1)-INDEX(IF(O501="F",muratafemale,muratamale),R501-4,2))/(G501*INDEX(IF(O501="F",muratafemale,muratamale),R501-4,1)+INDEX(IF(O501="F",muratafemale,muratamale),R501-4,2))*100)),"")</f>
        <v/>
      </c>
      <c r="K501" s="49" t="str">
        <f>IF(COUNTA($F$499,$H$499,F501:H501)=5,IF(OR(T501&lt;1,G501&lt;70),"*",IF(G501&gt;=IF(O501="M",181,174),(H501-Z501)/Z501*100,IF(G501&lt;101,(H501-X501)/X501*100,IF(T501&lt;6,(H501-X501)/X501*100,IF(T501&gt;=17.583,(H501-Z501)/Z501*100,(H501-Y501)/Y501*100))))),"")</f>
        <v/>
      </c>
      <c r="L501" s="11"/>
      <c r="M501" s="11"/>
      <c r="N501" s="78"/>
      <c r="O501" s="39" t="str">
        <f>IF(OR(+$H$499="男",+$H$499="M"),"M","F")</f>
        <v>F</v>
      </c>
      <c r="P501" s="11">
        <f t="shared" ref="P501:P564" si="112">IF(T501&gt;17.583,"*",(G501-(INDEX(IF(O501="F",Hfemalemean,Hmalemean),S501+1,R501+1)))/(INDEX(IF(O501="F",Hfemalesd,Hmalesd),S501+1,R501+1)))</f>
        <v>-23.287315649149274</v>
      </c>
      <c r="Q501" s="11"/>
      <c r="R501" s="38">
        <f>DATEDIF($F$499,F501,"Y")</f>
        <v>0</v>
      </c>
      <c r="S501" s="30">
        <f>DATEDIF($F$499,F501,"YM")</f>
        <v>0</v>
      </c>
      <c r="T501" s="30">
        <f>DATEDIF($F$499,F501,"Y")+DATEDIF($F$499,F501,"YD")/(365+IF(MOD(YEAR(DATE(YEAR(F501)-1,MONTH($F$499),DAY($F$499))),4)=0,IF(DATE(YEAR(DATE(YEAR(F501)-1,MONTH($F$499),DAY($F$499))),2,29)&gt;=DATE(YEAR(F501)-1,MONTH($F$499),DAY($F$499)),1,0),0)+IF(MOD(YEAR(F501),4)=0,IF(DATE(YEAR(F501),2,29)&lt;=F501,1,0),0))</f>
        <v>0</v>
      </c>
      <c r="U501" s="34"/>
      <c r="V501" s="34"/>
      <c r="X501" s="31">
        <f t="shared" ref="X501:X564" si="113">IF(O501="M",2.06*10^-3*G501^2-0.1166*G501+6.5273,2.49*10^-3*G501^2-0.1858*G501+9.036)</f>
        <v>9.0359999999999996</v>
      </c>
      <c r="Y501" s="31">
        <f t="shared" ref="Y501:Y564" si="114">((G501/100)^3*INDEX(itoOI,IF(O501="M",0,3)+IF(G501&lt;140,1,IF(G501&lt;=149,2,3)),1)+(G501/100)^2*INDEX(itoOI,IF(O501="M",0,3)+IF(G501&lt;140,1,IF(G501&lt;=149,2,3)),2)+(G501/100)*INDEX(itoOI,IF(O501="M",0,3)+IF(G501&lt;140,1,IF(G501&lt;=149,2,3)),3)+INDEX(itoOI,IF(O501="M",0,3)+IF(G501&lt;140,1,IF(G501&lt;=149,2,3)),4))</f>
        <v>-184.49199999999999</v>
      </c>
      <c r="Z501" s="30">
        <f t="shared" ref="Z501:Z502" si="115">22*G501^2/10000</f>
        <v>0</v>
      </c>
    </row>
    <row r="502" spans="4:26" x14ac:dyDescent="0.15">
      <c r="E502" s="46"/>
      <c r="F502" s="28"/>
      <c r="G502" s="29"/>
      <c r="H502" s="29"/>
      <c r="I502" s="48" t="str">
        <f t="shared" si="111"/>
        <v/>
      </c>
      <c r="J502" s="48" t="str">
        <f t="shared" ref="J502:J620" si="116">IF(COUNTA($F$499,$H$499,F502:H502)=5,IF(T502&lt;6,"*",IF(T502&gt;=17.583,"*",(H502-G502*INDEX(IF(O502="F",muratafemale,muratamale),R502-4,1)-INDEX(IF(O502="F",muratafemale,muratamale),R502-4,2))/(G502*INDEX(IF(O502="F",muratafemale,muratamale),R502-4,1)+INDEX(IF(O502="F",muratafemale,muratamale),R502-4,2))*100)),"")</f>
        <v/>
      </c>
      <c r="K502" s="49" t="str">
        <f>IF(COUNTA($F$499,$H$499,F502:H502)=5,IF(OR(T502&lt;1,G502&lt;70),"*",IF(G502&gt;=IF(O502="M",181,174),(H502-Z502)/Z502*100,IF(G502&lt;101,(H502-X502)/X502*100,IF(T502&lt;6,(H502-X502)/X502*100,IF(T502&gt;=17.583,(H502-Z502)/Z502*100,(H502-Y502)/Y502*100))))),"")</f>
        <v/>
      </c>
      <c r="L502" s="11"/>
      <c r="M502" s="11"/>
      <c r="N502" s="78"/>
      <c r="O502" s="39" t="str">
        <f>+O501</f>
        <v>F</v>
      </c>
      <c r="P502" s="11">
        <f t="shared" si="112"/>
        <v>-23.287315649149274</v>
      </c>
      <c r="Q502" s="11"/>
      <c r="R502" s="38">
        <f>DATEDIF($F$499,F502,"Y")</f>
        <v>0</v>
      </c>
      <c r="S502" s="30">
        <f t="shared" ref="S502:S565" si="117">DATEDIF($F$499,F502,"YM")</f>
        <v>0</v>
      </c>
      <c r="T502" s="30">
        <f t="shared" ref="T502:T565" si="118">DATEDIF($F$499,F502,"Y")+DATEDIF($F$499,F502,"YD")/(365+IF(MOD(YEAR(DATE(YEAR(F502)-1,MONTH($F$499),DAY($F$499))),4)=0,IF(DATE(YEAR(DATE(YEAR(F502)-1,MONTH($F$499),DAY($F$499))),2,29)&gt;=DATE(YEAR(F502)-1,MONTH($F$499),DAY($F$499)),1,0),0)+IF(MOD(YEAR(F502),4)=0,IF(DATE(YEAR(F502),2,29)&lt;=F502,1,0),0))</f>
        <v>0</v>
      </c>
      <c r="U502" s="34"/>
      <c r="V502" s="34"/>
      <c r="X502" s="31">
        <f t="shared" si="113"/>
        <v>9.0359999999999996</v>
      </c>
      <c r="Y502" s="31">
        <f t="shared" si="114"/>
        <v>-184.49199999999999</v>
      </c>
      <c r="Z502" s="30">
        <f t="shared" si="115"/>
        <v>0</v>
      </c>
    </row>
    <row r="503" spans="4:26" x14ac:dyDescent="0.15">
      <c r="E503" s="46"/>
      <c r="F503" s="28"/>
      <c r="G503" s="29"/>
      <c r="H503" s="29"/>
      <c r="I503" s="48" t="str">
        <f t="shared" si="111"/>
        <v/>
      </c>
      <c r="J503" s="48" t="str">
        <f>IF(COUNTA($F$499,$H$499,F503:H503)=5,IF(T503&lt;6,"*",IF(T503&gt;=17.583,"*",(H503-G503*INDEX(IF(O503="F",muratafemale,muratamale),R503-4,1)-INDEX(IF(O503="F",muratafemale,muratamale),R503-4,2))/(G503*INDEX(IF(O503="F",muratafemale,muratamale),R503-4,1)+INDEX(IF(O503="F",muratafemale,muratamale),R503-4,2))*100)),"")</f>
        <v/>
      </c>
      <c r="K503" s="49" t="str">
        <f>IF(COUNTA($F$499,$H$499,F503:H503)=5,IF(OR(T503&lt;1,G503&lt;70),"*",IF(G503&gt;=IF(O503="M",181,174),(H503-Z503)/Z503*100,IF(G503&lt;101,(H503-X503)/X503*100,IF(T503&lt;6,(H503-X503)/X503*100,IF(T503&gt;=17.583,(H503-Z503)/Z503*100,(H503-Y503)/Y503*100))))),"")</f>
        <v/>
      </c>
      <c r="N503" s="78"/>
      <c r="O503" s="39" t="str">
        <f t="shared" ref="O503:O566" si="119">+O502</f>
        <v>F</v>
      </c>
      <c r="P503" s="11">
        <f t="shared" si="112"/>
        <v>-23.287315649149274</v>
      </c>
      <c r="Q503" s="11"/>
      <c r="R503" s="38">
        <f>DATEDIF($F$499,F503,"Y")</f>
        <v>0</v>
      </c>
      <c r="S503" s="30">
        <f t="shared" si="117"/>
        <v>0</v>
      </c>
      <c r="T503" s="30">
        <f t="shared" si="118"/>
        <v>0</v>
      </c>
      <c r="U503" s="34"/>
      <c r="V503" s="34"/>
      <c r="X503" s="31">
        <f t="shared" si="113"/>
        <v>9.0359999999999996</v>
      </c>
      <c r="Y503" s="31">
        <f t="shared" si="114"/>
        <v>-184.49199999999999</v>
      </c>
      <c r="Z503" s="30">
        <f t="shared" ref="Z503:Z566" si="120">22*G503^2/10000</f>
        <v>0</v>
      </c>
    </row>
    <row r="504" spans="4:26" x14ac:dyDescent="0.15">
      <c r="E504" s="46"/>
      <c r="F504" s="28"/>
      <c r="G504" s="29"/>
      <c r="H504" s="29"/>
      <c r="I504" s="48" t="str">
        <f t="shared" si="111"/>
        <v/>
      </c>
      <c r="J504" s="48" t="str">
        <f t="shared" si="116"/>
        <v/>
      </c>
      <c r="K504" s="49" t="str">
        <f t="shared" ref="K504:K620" si="121">IF(COUNTA($F$499,$H$499,F504:H504)=5,IF(OR(T504&lt;1,G504&lt;70),"*",IF(G504&gt;=IF(O504="M",181,174),(H504-Z504)/Z504*100,IF(G504&lt;101,(H504-X504)/X504*100,IF(T504&lt;6,(H504-X504)/X504*100,IF(T504&gt;=17.583,(H504-Z504)/Z504*100,(H504-Y504)/Y504*100))))),"")</f>
        <v/>
      </c>
      <c r="L504" s="11"/>
      <c r="M504" s="11"/>
      <c r="N504" s="78"/>
      <c r="O504" s="39" t="str">
        <f t="shared" si="119"/>
        <v>F</v>
      </c>
      <c r="P504" s="11">
        <f t="shared" si="112"/>
        <v>-23.287315649149274</v>
      </c>
      <c r="Q504" s="11"/>
      <c r="R504" s="38">
        <f t="shared" ref="R504:R565" si="122">DATEDIF($F$499,F504,"Y")</f>
        <v>0</v>
      </c>
      <c r="S504" s="30">
        <f t="shared" si="117"/>
        <v>0</v>
      </c>
      <c r="T504" s="30">
        <f t="shared" si="118"/>
        <v>0</v>
      </c>
      <c r="U504" s="34"/>
      <c r="V504" s="34"/>
      <c r="X504" s="31">
        <f t="shared" si="113"/>
        <v>9.0359999999999996</v>
      </c>
      <c r="Y504" s="31">
        <f t="shared" si="114"/>
        <v>-184.49199999999999</v>
      </c>
      <c r="Z504" s="30">
        <f t="shared" si="120"/>
        <v>0</v>
      </c>
    </row>
    <row r="505" spans="4:26" x14ac:dyDescent="0.15">
      <c r="E505" s="46"/>
      <c r="F505" s="28"/>
      <c r="G505" s="29"/>
      <c r="H505" s="29"/>
      <c r="I505" s="48" t="str">
        <f t="shared" si="111"/>
        <v/>
      </c>
      <c r="J505" s="48" t="str">
        <f t="shared" ref="J505:J568" si="123">IF(COUNTA($F$499,$H$499,F505:H505)=5,IF(T505&lt;6,"*",IF(T505&gt;=17.583,"*",(H505-G505*INDEX(IF(O505="F",muratafemale,muratamale),R505-4,1)-INDEX(IF(O505="F",muratafemale,muratamale),R505-4,2))/(G505*INDEX(IF(O505="F",muratafemale,muratamale),R505-4,1)+INDEX(IF(O505="F",muratafemale,muratamale),R505-4,2))*100)),"")</f>
        <v/>
      </c>
      <c r="K505" s="49" t="str">
        <f t="shared" ref="K505:K568" si="124">IF(COUNTA($F$499,$H$499,F505:H505)=5,IF(OR(T505&lt;1,G505&lt;70),"*",IF(G505&gt;=IF(O505="M",181,174),(H505-Z505)/Z505*100,IF(G505&lt;101,(H505-X505)/X505*100,IF(T505&lt;6,(H505-X505)/X505*100,IF(T505&gt;=17.583,(H505-Z505)/Z505*100,(H505-Y505)/Y505*100))))),"")</f>
        <v/>
      </c>
      <c r="L505" s="11"/>
      <c r="M505" s="11"/>
      <c r="N505" s="78"/>
      <c r="O505" s="39" t="str">
        <f t="shared" si="119"/>
        <v>F</v>
      </c>
      <c r="P505" s="11">
        <f t="shared" si="112"/>
        <v>-23.287315649149274</v>
      </c>
      <c r="Q505" s="11"/>
      <c r="R505" s="38">
        <f t="shared" si="122"/>
        <v>0</v>
      </c>
      <c r="S505" s="30">
        <f t="shared" si="117"/>
        <v>0</v>
      </c>
      <c r="T505" s="30">
        <f t="shared" si="118"/>
        <v>0</v>
      </c>
      <c r="U505" s="34"/>
      <c r="V505" s="34"/>
      <c r="X505" s="31">
        <f t="shared" si="113"/>
        <v>9.0359999999999996</v>
      </c>
      <c r="Y505" s="31">
        <f t="shared" si="114"/>
        <v>-184.49199999999999</v>
      </c>
      <c r="Z505" s="30">
        <f t="shared" si="120"/>
        <v>0</v>
      </c>
    </row>
    <row r="506" spans="4:26" x14ac:dyDescent="0.15">
      <c r="E506" s="46"/>
      <c r="F506" s="28"/>
      <c r="G506" s="29"/>
      <c r="H506" s="29"/>
      <c r="I506" s="48" t="str">
        <f t="shared" si="111"/>
        <v/>
      </c>
      <c r="J506" s="48" t="str">
        <f t="shared" si="123"/>
        <v/>
      </c>
      <c r="K506" s="49" t="str">
        <f t="shared" si="124"/>
        <v/>
      </c>
      <c r="L506" s="11"/>
      <c r="M506" s="11"/>
      <c r="N506" s="78"/>
      <c r="O506" s="39" t="str">
        <f t="shared" si="119"/>
        <v>F</v>
      </c>
      <c r="P506" s="11">
        <f t="shared" si="112"/>
        <v>-23.287315649149274</v>
      </c>
      <c r="Q506" s="11"/>
      <c r="R506" s="38">
        <f t="shared" si="122"/>
        <v>0</v>
      </c>
      <c r="S506" s="30">
        <f t="shared" si="117"/>
        <v>0</v>
      </c>
      <c r="T506" s="30">
        <f t="shared" si="118"/>
        <v>0</v>
      </c>
      <c r="U506" s="34"/>
      <c r="V506" s="34"/>
      <c r="X506" s="31">
        <f t="shared" si="113"/>
        <v>9.0359999999999996</v>
      </c>
      <c r="Y506" s="31">
        <f t="shared" si="114"/>
        <v>-184.49199999999999</v>
      </c>
      <c r="Z506" s="30">
        <f t="shared" si="120"/>
        <v>0</v>
      </c>
    </row>
    <row r="507" spans="4:26" x14ac:dyDescent="0.15">
      <c r="E507" s="46"/>
      <c r="F507" s="28"/>
      <c r="G507" s="29"/>
      <c r="H507" s="29"/>
      <c r="I507" s="48" t="str">
        <f t="shared" si="111"/>
        <v/>
      </c>
      <c r="J507" s="48" t="str">
        <f t="shared" si="123"/>
        <v/>
      </c>
      <c r="K507" s="49" t="str">
        <f t="shared" si="124"/>
        <v/>
      </c>
      <c r="L507" s="11"/>
      <c r="M507" s="11"/>
      <c r="N507" s="78"/>
      <c r="O507" s="39" t="str">
        <f t="shared" si="119"/>
        <v>F</v>
      </c>
      <c r="P507" s="11">
        <f t="shared" si="112"/>
        <v>-23.287315649149274</v>
      </c>
      <c r="Q507" s="11"/>
      <c r="R507" s="38">
        <f t="shared" si="122"/>
        <v>0</v>
      </c>
      <c r="S507" s="30">
        <f t="shared" si="117"/>
        <v>0</v>
      </c>
      <c r="T507" s="30">
        <f t="shared" si="118"/>
        <v>0</v>
      </c>
      <c r="U507" s="34"/>
      <c r="V507" s="34"/>
      <c r="X507" s="31">
        <f t="shared" si="113"/>
        <v>9.0359999999999996</v>
      </c>
      <c r="Y507" s="31">
        <f t="shared" si="114"/>
        <v>-184.49199999999999</v>
      </c>
      <c r="Z507" s="30">
        <f t="shared" si="120"/>
        <v>0</v>
      </c>
    </row>
    <row r="508" spans="4:26" x14ac:dyDescent="0.15">
      <c r="E508" s="46"/>
      <c r="F508" s="28"/>
      <c r="G508" s="29"/>
      <c r="H508" s="29"/>
      <c r="I508" s="48" t="str">
        <f t="shared" si="111"/>
        <v/>
      </c>
      <c r="J508" s="48" t="str">
        <f t="shared" si="123"/>
        <v/>
      </c>
      <c r="K508" s="49" t="str">
        <f t="shared" si="124"/>
        <v/>
      </c>
      <c r="L508" s="11"/>
      <c r="M508" s="11"/>
      <c r="N508" s="78"/>
      <c r="O508" s="39" t="str">
        <f t="shared" si="119"/>
        <v>F</v>
      </c>
      <c r="P508" s="11">
        <f t="shared" si="112"/>
        <v>-23.287315649149274</v>
      </c>
      <c r="Q508" s="11"/>
      <c r="R508" s="38">
        <f t="shared" si="122"/>
        <v>0</v>
      </c>
      <c r="S508" s="30">
        <f t="shared" si="117"/>
        <v>0</v>
      </c>
      <c r="T508" s="30">
        <f t="shared" si="118"/>
        <v>0</v>
      </c>
      <c r="U508" s="34"/>
      <c r="V508" s="34"/>
      <c r="X508" s="31">
        <f t="shared" si="113"/>
        <v>9.0359999999999996</v>
      </c>
      <c r="Y508" s="31">
        <f t="shared" si="114"/>
        <v>-184.49199999999999</v>
      </c>
      <c r="Z508" s="30">
        <f t="shared" si="120"/>
        <v>0</v>
      </c>
    </row>
    <row r="509" spans="4:26" x14ac:dyDescent="0.15">
      <c r="E509" s="46"/>
      <c r="F509" s="28"/>
      <c r="G509" s="29"/>
      <c r="H509" s="29"/>
      <c r="I509" s="48" t="str">
        <f t="shared" si="111"/>
        <v/>
      </c>
      <c r="J509" s="48" t="str">
        <f t="shared" si="123"/>
        <v/>
      </c>
      <c r="K509" s="49" t="str">
        <f t="shared" si="124"/>
        <v/>
      </c>
      <c r="L509" s="11"/>
      <c r="M509" s="11"/>
      <c r="N509" s="78"/>
      <c r="O509" s="39" t="str">
        <f t="shared" si="119"/>
        <v>F</v>
      </c>
      <c r="P509" s="11">
        <f t="shared" si="112"/>
        <v>-23.287315649149274</v>
      </c>
      <c r="Q509" s="11"/>
      <c r="R509" s="38">
        <f t="shared" si="122"/>
        <v>0</v>
      </c>
      <c r="S509" s="30">
        <f t="shared" si="117"/>
        <v>0</v>
      </c>
      <c r="T509" s="30">
        <f t="shared" si="118"/>
        <v>0</v>
      </c>
      <c r="U509" s="34"/>
      <c r="V509" s="34"/>
      <c r="X509" s="31">
        <f t="shared" si="113"/>
        <v>9.0359999999999996</v>
      </c>
      <c r="Y509" s="31">
        <f t="shared" si="114"/>
        <v>-184.49199999999999</v>
      </c>
      <c r="Z509" s="30">
        <f t="shared" si="120"/>
        <v>0</v>
      </c>
    </row>
    <row r="510" spans="4:26" x14ac:dyDescent="0.15">
      <c r="E510" s="46"/>
      <c r="F510" s="28"/>
      <c r="G510" s="29"/>
      <c r="H510" s="29"/>
      <c r="I510" s="48" t="str">
        <f t="shared" si="111"/>
        <v/>
      </c>
      <c r="J510" s="48" t="str">
        <f t="shared" si="123"/>
        <v/>
      </c>
      <c r="K510" s="49" t="str">
        <f t="shared" si="124"/>
        <v/>
      </c>
      <c r="L510" s="11"/>
      <c r="M510" s="11"/>
      <c r="N510" s="78"/>
      <c r="O510" s="39" t="str">
        <f t="shared" si="119"/>
        <v>F</v>
      </c>
      <c r="P510" s="11">
        <f t="shared" si="112"/>
        <v>-23.287315649149274</v>
      </c>
      <c r="Q510" s="11"/>
      <c r="R510" s="38">
        <f t="shared" si="122"/>
        <v>0</v>
      </c>
      <c r="S510" s="30">
        <f t="shared" si="117"/>
        <v>0</v>
      </c>
      <c r="T510" s="30">
        <f t="shared" si="118"/>
        <v>0</v>
      </c>
      <c r="U510" s="34"/>
      <c r="V510" s="34"/>
      <c r="X510" s="31">
        <f t="shared" si="113"/>
        <v>9.0359999999999996</v>
      </c>
      <c r="Y510" s="31">
        <f t="shared" si="114"/>
        <v>-184.49199999999999</v>
      </c>
      <c r="Z510" s="30">
        <f t="shared" si="120"/>
        <v>0</v>
      </c>
    </row>
    <row r="511" spans="4:26" x14ac:dyDescent="0.15">
      <c r="E511" s="46"/>
      <c r="F511" s="28"/>
      <c r="G511" s="29"/>
      <c r="H511" s="29"/>
      <c r="I511" s="48" t="str">
        <f t="shared" si="111"/>
        <v/>
      </c>
      <c r="J511" s="48" t="str">
        <f t="shared" si="123"/>
        <v/>
      </c>
      <c r="K511" s="49" t="str">
        <f t="shared" si="124"/>
        <v/>
      </c>
      <c r="L511" s="11"/>
      <c r="M511" s="11"/>
      <c r="N511" s="78"/>
      <c r="O511" s="39" t="str">
        <f t="shared" si="119"/>
        <v>F</v>
      </c>
      <c r="P511" s="11">
        <f t="shared" si="112"/>
        <v>-23.287315649149274</v>
      </c>
      <c r="Q511" s="11"/>
      <c r="R511" s="38">
        <f t="shared" si="122"/>
        <v>0</v>
      </c>
      <c r="S511" s="30">
        <f t="shared" si="117"/>
        <v>0</v>
      </c>
      <c r="T511" s="30">
        <f t="shared" si="118"/>
        <v>0</v>
      </c>
      <c r="U511" s="34"/>
      <c r="V511" s="34"/>
      <c r="X511" s="31">
        <f t="shared" si="113"/>
        <v>9.0359999999999996</v>
      </c>
      <c r="Y511" s="31">
        <f t="shared" si="114"/>
        <v>-184.49199999999999</v>
      </c>
      <c r="Z511" s="30">
        <f t="shared" si="120"/>
        <v>0</v>
      </c>
    </row>
    <row r="512" spans="4:26" x14ac:dyDescent="0.15">
      <c r="E512" s="46"/>
      <c r="F512" s="28"/>
      <c r="G512" s="29"/>
      <c r="H512" s="29"/>
      <c r="I512" s="48" t="str">
        <f t="shared" si="111"/>
        <v/>
      </c>
      <c r="J512" s="48" t="str">
        <f t="shared" si="123"/>
        <v/>
      </c>
      <c r="K512" s="49" t="str">
        <f t="shared" si="124"/>
        <v/>
      </c>
      <c r="L512" s="11"/>
      <c r="M512" s="11"/>
      <c r="N512" s="78"/>
      <c r="O512" s="39" t="str">
        <f t="shared" si="119"/>
        <v>F</v>
      </c>
      <c r="P512" s="11">
        <f t="shared" si="112"/>
        <v>-23.287315649149274</v>
      </c>
      <c r="Q512" s="11"/>
      <c r="R512" s="38">
        <f t="shared" si="122"/>
        <v>0</v>
      </c>
      <c r="S512" s="30">
        <f t="shared" si="117"/>
        <v>0</v>
      </c>
      <c r="T512" s="30">
        <f t="shared" si="118"/>
        <v>0</v>
      </c>
      <c r="U512" s="34"/>
      <c r="V512" s="34"/>
      <c r="X512" s="31">
        <f t="shared" si="113"/>
        <v>9.0359999999999996</v>
      </c>
      <c r="Y512" s="31">
        <f t="shared" si="114"/>
        <v>-184.49199999999999</v>
      </c>
      <c r="Z512" s="30">
        <f t="shared" si="120"/>
        <v>0</v>
      </c>
    </row>
    <row r="513" spans="5:26" x14ac:dyDescent="0.15">
      <c r="E513" s="46"/>
      <c r="F513" s="28"/>
      <c r="G513" s="29"/>
      <c r="H513" s="29"/>
      <c r="I513" s="48" t="str">
        <f t="shared" si="111"/>
        <v/>
      </c>
      <c r="J513" s="48" t="str">
        <f t="shared" si="123"/>
        <v/>
      </c>
      <c r="K513" s="49" t="str">
        <f t="shared" si="124"/>
        <v/>
      </c>
      <c r="L513" s="11"/>
      <c r="M513" s="11"/>
      <c r="N513" s="78"/>
      <c r="O513" s="39" t="str">
        <f t="shared" si="119"/>
        <v>F</v>
      </c>
      <c r="P513" s="11">
        <f t="shared" si="112"/>
        <v>-23.287315649149274</v>
      </c>
      <c r="Q513" s="11"/>
      <c r="R513" s="38">
        <f t="shared" si="122"/>
        <v>0</v>
      </c>
      <c r="S513" s="30">
        <f t="shared" si="117"/>
        <v>0</v>
      </c>
      <c r="T513" s="30">
        <f t="shared" si="118"/>
        <v>0</v>
      </c>
      <c r="U513" s="34"/>
      <c r="V513" s="34"/>
      <c r="X513" s="31">
        <f t="shared" si="113"/>
        <v>9.0359999999999996</v>
      </c>
      <c r="Y513" s="31">
        <f t="shared" si="114"/>
        <v>-184.49199999999999</v>
      </c>
      <c r="Z513" s="30">
        <f t="shared" si="120"/>
        <v>0</v>
      </c>
    </row>
    <row r="514" spans="5:26" x14ac:dyDescent="0.15">
      <c r="E514" s="46"/>
      <c r="F514" s="28"/>
      <c r="G514" s="29"/>
      <c r="H514" s="29"/>
      <c r="I514" s="48" t="str">
        <f t="shared" si="111"/>
        <v/>
      </c>
      <c r="J514" s="48" t="str">
        <f t="shared" si="123"/>
        <v/>
      </c>
      <c r="K514" s="49" t="str">
        <f t="shared" si="124"/>
        <v/>
      </c>
      <c r="L514" s="11"/>
      <c r="M514" s="11"/>
      <c r="N514" s="78"/>
      <c r="O514" s="39" t="str">
        <f t="shared" si="119"/>
        <v>F</v>
      </c>
      <c r="P514" s="11">
        <f t="shared" si="112"/>
        <v>-23.287315649149274</v>
      </c>
      <c r="Q514" s="11"/>
      <c r="R514" s="38">
        <f t="shared" si="122"/>
        <v>0</v>
      </c>
      <c r="S514" s="30">
        <f t="shared" si="117"/>
        <v>0</v>
      </c>
      <c r="T514" s="30">
        <f t="shared" si="118"/>
        <v>0</v>
      </c>
      <c r="U514" s="34"/>
      <c r="V514" s="34"/>
      <c r="X514" s="31">
        <f t="shared" si="113"/>
        <v>9.0359999999999996</v>
      </c>
      <c r="Y514" s="31">
        <f t="shared" si="114"/>
        <v>-184.49199999999999</v>
      </c>
      <c r="Z514" s="30">
        <f t="shared" si="120"/>
        <v>0</v>
      </c>
    </row>
    <row r="515" spans="5:26" x14ac:dyDescent="0.15">
      <c r="E515" s="46"/>
      <c r="F515" s="28"/>
      <c r="G515" s="29"/>
      <c r="H515" s="29"/>
      <c r="I515" s="48" t="str">
        <f t="shared" si="111"/>
        <v/>
      </c>
      <c r="J515" s="48" t="str">
        <f t="shared" si="123"/>
        <v/>
      </c>
      <c r="K515" s="49" t="str">
        <f t="shared" si="124"/>
        <v/>
      </c>
      <c r="L515" s="11"/>
      <c r="M515" s="11"/>
      <c r="N515" s="78"/>
      <c r="O515" s="39" t="str">
        <f t="shared" si="119"/>
        <v>F</v>
      </c>
      <c r="P515" s="11">
        <f t="shared" si="112"/>
        <v>-23.287315649149274</v>
      </c>
      <c r="Q515" s="11"/>
      <c r="R515" s="38">
        <f t="shared" si="122"/>
        <v>0</v>
      </c>
      <c r="S515" s="30">
        <f t="shared" si="117"/>
        <v>0</v>
      </c>
      <c r="T515" s="30">
        <f t="shared" si="118"/>
        <v>0</v>
      </c>
      <c r="U515" s="34"/>
      <c r="V515" s="34"/>
      <c r="X515" s="31">
        <f t="shared" si="113"/>
        <v>9.0359999999999996</v>
      </c>
      <c r="Y515" s="31">
        <f t="shared" si="114"/>
        <v>-184.49199999999999</v>
      </c>
      <c r="Z515" s="30">
        <f t="shared" si="120"/>
        <v>0</v>
      </c>
    </row>
    <row r="516" spans="5:26" x14ac:dyDescent="0.15">
      <c r="E516" s="46"/>
      <c r="F516" s="28"/>
      <c r="G516" s="29"/>
      <c r="H516" s="29"/>
      <c r="I516" s="48" t="str">
        <f t="shared" si="111"/>
        <v/>
      </c>
      <c r="J516" s="48" t="str">
        <f t="shared" si="123"/>
        <v/>
      </c>
      <c r="K516" s="49" t="str">
        <f t="shared" si="124"/>
        <v/>
      </c>
      <c r="L516" s="11"/>
      <c r="M516" s="11"/>
      <c r="N516" s="78"/>
      <c r="O516" s="39" t="str">
        <f t="shared" si="119"/>
        <v>F</v>
      </c>
      <c r="P516" s="11">
        <f t="shared" si="112"/>
        <v>-23.287315649149274</v>
      </c>
      <c r="Q516" s="11"/>
      <c r="R516" s="38">
        <f t="shared" si="122"/>
        <v>0</v>
      </c>
      <c r="S516" s="30">
        <f t="shared" si="117"/>
        <v>0</v>
      </c>
      <c r="T516" s="30">
        <f t="shared" si="118"/>
        <v>0</v>
      </c>
      <c r="U516" s="34"/>
      <c r="V516" s="34"/>
      <c r="X516" s="31">
        <f t="shared" si="113"/>
        <v>9.0359999999999996</v>
      </c>
      <c r="Y516" s="31">
        <f t="shared" si="114"/>
        <v>-184.49199999999999</v>
      </c>
      <c r="Z516" s="30">
        <f t="shared" si="120"/>
        <v>0</v>
      </c>
    </row>
    <row r="517" spans="5:26" x14ac:dyDescent="0.15">
      <c r="E517" s="46"/>
      <c r="F517" s="28"/>
      <c r="G517" s="29"/>
      <c r="H517" s="29"/>
      <c r="I517" s="48" t="str">
        <f t="shared" si="111"/>
        <v/>
      </c>
      <c r="J517" s="48" t="str">
        <f t="shared" si="123"/>
        <v/>
      </c>
      <c r="K517" s="49" t="str">
        <f t="shared" si="124"/>
        <v/>
      </c>
      <c r="L517" s="11"/>
      <c r="M517" s="11"/>
      <c r="N517" s="78"/>
      <c r="O517" s="39" t="str">
        <f t="shared" si="119"/>
        <v>F</v>
      </c>
      <c r="P517" s="11">
        <f t="shared" si="112"/>
        <v>-23.287315649149274</v>
      </c>
      <c r="Q517" s="11"/>
      <c r="R517" s="38">
        <f t="shared" si="122"/>
        <v>0</v>
      </c>
      <c r="S517" s="30">
        <f t="shared" si="117"/>
        <v>0</v>
      </c>
      <c r="T517" s="30">
        <f t="shared" si="118"/>
        <v>0</v>
      </c>
      <c r="U517" s="34"/>
      <c r="V517" s="34"/>
      <c r="X517" s="31">
        <f t="shared" si="113"/>
        <v>9.0359999999999996</v>
      </c>
      <c r="Y517" s="31">
        <f t="shared" si="114"/>
        <v>-184.49199999999999</v>
      </c>
      <c r="Z517" s="30">
        <f t="shared" si="120"/>
        <v>0</v>
      </c>
    </row>
    <row r="518" spans="5:26" x14ac:dyDescent="0.15">
      <c r="E518" s="46"/>
      <c r="F518" s="28"/>
      <c r="G518" s="29"/>
      <c r="H518" s="29"/>
      <c r="I518" s="48" t="str">
        <f t="shared" si="111"/>
        <v/>
      </c>
      <c r="J518" s="48" t="str">
        <f t="shared" si="123"/>
        <v/>
      </c>
      <c r="K518" s="49" t="str">
        <f t="shared" si="124"/>
        <v/>
      </c>
      <c r="L518" s="11"/>
      <c r="M518" s="11"/>
      <c r="N518" s="78"/>
      <c r="O518" s="39" t="str">
        <f t="shared" si="119"/>
        <v>F</v>
      </c>
      <c r="P518" s="11">
        <f t="shared" si="112"/>
        <v>-23.287315649149274</v>
      </c>
      <c r="Q518" s="11"/>
      <c r="R518" s="38">
        <f t="shared" si="122"/>
        <v>0</v>
      </c>
      <c r="S518" s="30">
        <f t="shared" si="117"/>
        <v>0</v>
      </c>
      <c r="T518" s="30">
        <f t="shared" si="118"/>
        <v>0</v>
      </c>
      <c r="U518" s="34"/>
      <c r="V518" s="34"/>
      <c r="X518" s="31">
        <f t="shared" si="113"/>
        <v>9.0359999999999996</v>
      </c>
      <c r="Y518" s="31">
        <f t="shared" si="114"/>
        <v>-184.49199999999999</v>
      </c>
      <c r="Z518" s="30">
        <f t="shared" si="120"/>
        <v>0</v>
      </c>
    </row>
    <row r="519" spans="5:26" x14ac:dyDescent="0.15">
      <c r="E519" s="46"/>
      <c r="F519" s="28"/>
      <c r="G519" s="29"/>
      <c r="H519" s="29"/>
      <c r="I519" s="48" t="str">
        <f t="shared" si="111"/>
        <v/>
      </c>
      <c r="J519" s="48" t="str">
        <f t="shared" si="123"/>
        <v/>
      </c>
      <c r="K519" s="49" t="str">
        <f t="shared" si="124"/>
        <v/>
      </c>
      <c r="L519" s="11"/>
      <c r="M519" s="11"/>
      <c r="N519" s="78"/>
      <c r="O519" s="39" t="str">
        <f t="shared" si="119"/>
        <v>F</v>
      </c>
      <c r="P519" s="11">
        <f t="shared" si="112"/>
        <v>-23.287315649149274</v>
      </c>
      <c r="Q519" s="11"/>
      <c r="R519" s="38">
        <f t="shared" si="122"/>
        <v>0</v>
      </c>
      <c r="S519" s="30">
        <f t="shared" si="117"/>
        <v>0</v>
      </c>
      <c r="T519" s="30">
        <f t="shared" si="118"/>
        <v>0</v>
      </c>
      <c r="U519" s="34"/>
      <c r="V519" s="34"/>
      <c r="X519" s="31">
        <f t="shared" si="113"/>
        <v>9.0359999999999996</v>
      </c>
      <c r="Y519" s="31">
        <f t="shared" si="114"/>
        <v>-184.49199999999999</v>
      </c>
      <c r="Z519" s="30">
        <f t="shared" si="120"/>
        <v>0</v>
      </c>
    </row>
    <row r="520" spans="5:26" x14ac:dyDescent="0.15">
      <c r="E520" s="46"/>
      <c r="F520" s="28"/>
      <c r="G520" s="29"/>
      <c r="H520" s="29"/>
      <c r="I520" s="48" t="str">
        <f t="shared" si="111"/>
        <v/>
      </c>
      <c r="J520" s="48" t="str">
        <f t="shared" si="123"/>
        <v/>
      </c>
      <c r="K520" s="49" t="str">
        <f t="shared" si="124"/>
        <v/>
      </c>
      <c r="L520" s="11"/>
      <c r="M520" s="11"/>
      <c r="N520" s="78"/>
      <c r="O520" s="39" t="str">
        <f t="shared" si="119"/>
        <v>F</v>
      </c>
      <c r="P520" s="11">
        <f t="shared" si="112"/>
        <v>-23.287315649149274</v>
      </c>
      <c r="Q520" s="11"/>
      <c r="R520" s="38">
        <f t="shared" si="122"/>
        <v>0</v>
      </c>
      <c r="S520" s="30">
        <f t="shared" si="117"/>
        <v>0</v>
      </c>
      <c r="T520" s="30">
        <f t="shared" si="118"/>
        <v>0</v>
      </c>
      <c r="U520" s="34"/>
      <c r="V520" s="34"/>
      <c r="X520" s="31">
        <f t="shared" si="113"/>
        <v>9.0359999999999996</v>
      </c>
      <c r="Y520" s="31">
        <f t="shared" si="114"/>
        <v>-184.49199999999999</v>
      </c>
      <c r="Z520" s="30">
        <f t="shared" si="120"/>
        <v>0</v>
      </c>
    </row>
    <row r="521" spans="5:26" x14ac:dyDescent="0.15">
      <c r="E521" s="46"/>
      <c r="F521" s="28"/>
      <c r="G521" s="29"/>
      <c r="H521" s="29"/>
      <c r="I521" s="48" t="str">
        <f t="shared" si="111"/>
        <v/>
      </c>
      <c r="J521" s="48" t="str">
        <f t="shared" si="123"/>
        <v/>
      </c>
      <c r="K521" s="49" t="str">
        <f t="shared" si="124"/>
        <v/>
      </c>
      <c r="L521" s="11"/>
      <c r="M521" s="11"/>
      <c r="N521" s="78"/>
      <c r="O521" s="39" t="str">
        <f t="shared" si="119"/>
        <v>F</v>
      </c>
      <c r="P521" s="11">
        <f t="shared" si="112"/>
        <v>-23.287315649149274</v>
      </c>
      <c r="Q521" s="11"/>
      <c r="R521" s="38">
        <f t="shared" si="122"/>
        <v>0</v>
      </c>
      <c r="S521" s="30">
        <f t="shared" si="117"/>
        <v>0</v>
      </c>
      <c r="T521" s="30">
        <f t="shared" si="118"/>
        <v>0</v>
      </c>
      <c r="U521" s="34"/>
      <c r="V521" s="34"/>
      <c r="X521" s="31">
        <f t="shared" si="113"/>
        <v>9.0359999999999996</v>
      </c>
      <c r="Y521" s="31">
        <f t="shared" si="114"/>
        <v>-184.49199999999999</v>
      </c>
      <c r="Z521" s="30">
        <f t="shared" si="120"/>
        <v>0</v>
      </c>
    </row>
    <row r="522" spans="5:26" x14ac:dyDescent="0.15">
      <c r="E522" s="46"/>
      <c r="F522" s="28"/>
      <c r="G522" s="29"/>
      <c r="H522" s="29"/>
      <c r="I522" s="48" t="str">
        <f t="shared" si="111"/>
        <v/>
      </c>
      <c r="J522" s="48" t="str">
        <f t="shared" si="123"/>
        <v/>
      </c>
      <c r="K522" s="49" t="str">
        <f t="shared" si="124"/>
        <v/>
      </c>
      <c r="L522" s="11"/>
      <c r="M522" s="11"/>
      <c r="N522" s="78"/>
      <c r="O522" s="39" t="str">
        <f t="shared" si="119"/>
        <v>F</v>
      </c>
      <c r="P522" s="11">
        <f t="shared" si="112"/>
        <v>-23.287315649149274</v>
      </c>
      <c r="Q522" s="11"/>
      <c r="R522" s="38">
        <f t="shared" si="122"/>
        <v>0</v>
      </c>
      <c r="S522" s="30">
        <f t="shared" si="117"/>
        <v>0</v>
      </c>
      <c r="T522" s="30">
        <f t="shared" si="118"/>
        <v>0</v>
      </c>
      <c r="U522" s="34"/>
      <c r="V522" s="34"/>
      <c r="X522" s="31">
        <f t="shared" si="113"/>
        <v>9.0359999999999996</v>
      </c>
      <c r="Y522" s="31">
        <f t="shared" si="114"/>
        <v>-184.49199999999999</v>
      </c>
      <c r="Z522" s="30">
        <f t="shared" si="120"/>
        <v>0</v>
      </c>
    </row>
    <row r="523" spans="5:26" x14ac:dyDescent="0.15">
      <c r="E523" s="46"/>
      <c r="F523" s="28"/>
      <c r="G523" s="29"/>
      <c r="H523" s="29"/>
      <c r="I523" s="48" t="str">
        <f t="shared" si="111"/>
        <v/>
      </c>
      <c r="J523" s="48" t="str">
        <f t="shared" si="123"/>
        <v/>
      </c>
      <c r="K523" s="49" t="str">
        <f t="shared" si="124"/>
        <v/>
      </c>
      <c r="L523" s="11"/>
      <c r="M523" s="11"/>
      <c r="N523" s="78"/>
      <c r="O523" s="39" t="str">
        <f t="shared" si="119"/>
        <v>F</v>
      </c>
      <c r="P523" s="11">
        <f t="shared" si="112"/>
        <v>-23.287315649149274</v>
      </c>
      <c r="Q523" s="11"/>
      <c r="R523" s="38">
        <f t="shared" si="122"/>
        <v>0</v>
      </c>
      <c r="S523" s="30">
        <f t="shared" si="117"/>
        <v>0</v>
      </c>
      <c r="T523" s="30">
        <f t="shared" si="118"/>
        <v>0</v>
      </c>
      <c r="U523" s="34"/>
      <c r="V523" s="34"/>
      <c r="X523" s="31">
        <f t="shared" si="113"/>
        <v>9.0359999999999996</v>
      </c>
      <c r="Y523" s="31">
        <f t="shared" si="114"/>
        <v>-184.49199999999999</v>
      </c>
      <c r="Z523" s="30">
        <f t="shared" si="120"/>
        <v>0</v>
      </c>
    </row>
    <row r="524" spans="5:26" x14ac:dyDescent="0.15">
      <c r="E524" s="46"/>
      <c r="F524" s="28"/>
      <c r="G524" s="29"/>
      <c r="H524" s="29"/>
      <c r="I524" s="48" t="str">
        <f t="shared" si="111"/>
        <v/>
      </c>
      <c r="J524" s="48" t="str">
        <f t="shared" si="123"/>
        <v/>
      </c>
      <c r="K524" s="49" t="str">
        <f t="shared" si="124"/>
        <v/>
      </c>
      <c r="L524" s="11"/>
      <c r="M524" s="11"/>
      <c r="N524" s="78"/>
      <c r="O524" s="39" t="str">
        <f t="shared" si="119"/>
        <v>F</v>
      </c>
      <c r="P524" s="11">
        <f t="shared" si="112"/>
        <v>-23.287315649149274</v>
      </c>
      <c r="Q524" s="11"/>
      <c r="R524" s="38">
        <f t="shared" si="122"/>
        <v>0</v>
      </c>
      <c r="S524" s="30">
        <f t="shared" si="117"/>
        <v>0</v>
      </c>
      <c r="T524" s="30">
        <f t="shared" si="118"/>
        <v>0</v>
      </c>
      <c r="U524" s="34"/>
      <c r="V524" s="34"/>
      <c r="X524" s="31">
        <f t="shared" si="113"/>
        <v>9.0359999999999996</v>
      </c>
      <c r="Y524" s="31">
        <f t="shared" si="114"/>
        <v>-184.49199999999999</v>
      </c>
      <c r="Z524" s="30">
        <f t="shared" si="120"/>
        <v>0</v>
      </c>
    </row>
    <row r="525" spans="5:26" x14ac:dyDescent="0.15">
      <c r="E525" s="46"/>
      <c r="F525" s="28"/>
      <c r="G525" s="29"/>
      <c r="H525" s="29"/>
      <c r="I525" s="48" t="str">
        <f t="shared" si="111"/>
        <v/>
      </c>
      <c r="J525" s="48" t="str">
        <f t="shared" si="123"/>
        <v/>
      </c>
      <c r="K525" s="49" t="str">
        <f t="shared" si="124"/>
        <v/>
      </c>
      <c r="L525" s="11"/>
      <c r="M525" s="11"/>
      <c r="N525" s="78"/>
      <c r="O525" s="39" t="str">
        <f t="shared" si="119"/>
        <v>F</v>
      </c>
      <c r="P525" s="11">
        <f t="shared" si="112"/>
        <v>-23.287315649149274</v>
      </c>
      <c r="Q525" s="11"/>
      <c r="R525" s="38">
        <f t="shared" si="122"/>
        <v>0</v>
      </c>
      <c r="S525" s="30">
        <f t="shared" si="117"/>
        <v>0</v>
      </c>
      <c r="T525" s="30">
        <f t="shared" si="118"/>
        <v>0</v>
      </c>
      <c r="U525" s="34"/>
      <c r="V525" s="34"/>
      <c r="X525" s="31">
        <f t="shared" si="113"/>
        <v>9.0359999999999996</v>
      </c>
      <c r="Y525" s="31">
        <f t="shared" si="114"/>
        <v>-184.49199999999999</v>
      </c>
      <c r="Z525" s="30">
        <f t="shared" si="120"/>
        <v>0</v>
      </c>
    </row>
    <row r="526" spans="5:26" x14ac:dyDescent="0.15">
      <c r="E526" s="46"/>
      <c r="F526" s="28"/>
      <c r="G526" s="29"/>
      <c r="H526" s="29"/>
      <c r="I526" s="48" t="str">
        <f t="shared" si="111"/>
        <v/>
      </c>
      <c r="J526" s="48" t="str">
        <f t="shared" si="123"/>
        <v/>
      </c>
      <c r="K526" s="49" t="str">
        <f t="shared" si="124"/>
        <v/>
      </c>
      <c r="L526" s="11"/>
      <c r="M526" s="11"/>
      <c r="N526" s="78"/>
      <c r="O526" s="39" t="str">
        <f t="shared" si="119"/>
        <v>F</v>
      </c>
      <c r="P526" s="11">
        <f t="shared" si="112"/>
        <v>-23.287315649149274</v>
      </c>
      <c r="Q526" s="11"/>
      <c r="R526" s="38">
        <f t="shared" si="122"/>
        <v>0</v>
      </c>
      <c r="S526" s="30">
        <f t="shared" si="117"/>
        <v>0</v>
      </c>
      <c r="T526" s="30">
        <f t="shared" si="118"/>
        <v>0</v>
      </c>
      <c r="U526" s="34"/>
      <c r="V526" s="34"/>
      <c r="X526" s="31">
        <f t="shared" si="113"/>
        <v>9.0359999999999996</v>
      </c>
      <c r="Y526" s="31">
        <f t="shared" si="114"/>
        <v>-184.49199999999999</v>
      </c>
      <c r="Z526" s="30">
        <f t="shared" si="120"/>
        <v>0</v>
      </c>
    </row>
    <row r="527" spans="5:26" x14ac:dyDescent="0.15">
      <c r="E527" s="46"/>
      <c r="F527" s="28"/>
      <c r="G527" s="29"/>
      <c r="H527" s="29"/>
      <c r="I527" s="48" t="str">
        <f t="shared" si="111"/>
        <v/>
      </c>
      <c r="J527" s="48" t="str">
        <f t="shared" si="123"/>
        <v/>
      </c>
      <c r="K527" s="49" t="str">
        <f t="shared" si="124"/>
        <v/>
      </c>
      <c r="L527" s="11"/>
      <c r="M527" s="11"/>
      <c r="N527" s="78"/>
      <c r="O527" s="39" t="str">
        <f t="shared" si="119"/>
        <v>F</v>
      </c>
      <c r="P527" s="11">
        <f t="shared" si="112"/>
        <v>-23.287315649149274</v>
      </c>
      <c r="Q527" s="11"/>
      <c r="R527" s="38">
        <f t="shared" si="122"/>
        <v>0</v>
      </c>
      <c r="S527" s="30">
        <f t="shared" si="117"/>
        <v>0</v>
      </c>
      <c r="T527" s="30">
        <f t="shared" si="118"/>
        <v>0</v>
      </c>
      <c r="U527" s="34"/>
      <c r="V527" s="34"/>
      <c r="X527" s="31">
        <f t="shared" si="113"/>
        <v>9.0359999999999996</v>
      </c>
      <c r="Y527" s="31">
        <f t="shared" si="114"/>
        <v>-184.49199999999999</v>
      </c>
      <c r="Z527" s="30">
        <f t="shared" si="120"/>
        <v>0</v>
      </c>
    </row>
    <row r="528" spans="5:26" x14ac:dyDescent="0.15">
      <c r="E528" s="46"/>
      <c r="F528" s="28"/>
      <c r="G528" s="29"/>
      <c r="H528" s="29"/>
      <c r="I528" s="48" t="str">
        <f t="shared" si="111"/>
        <v/>
      </c>
      <c r="J528" s="48" t="str">
        <f t="shared" si="123"/>
        <v/>
      </c>
      <c r="K528" s="49" t="str">
        <f t="shared" si="124"/>
        <v/>
      </c>
      <c r="L528" s="11"/>
      <c r="M528" s="11"/>
      <c r="N528" s="78"/>
      <c r="O528" s="39" t="str">
        <f t="shared" si="119"/>
        <v>F</v>
      </c>
      <c r="P528" s="11">
        <f t="shared" si="112"/>
        <v>-23.287315649149274</v>
      </c>
      <c r="Q528" s="11"/>
      <c r="R528" s="38">
        <f t="shared" si="122"/>
        <v>0</v>
      </c>
      <c r="S528" s="30">
        <f t="shared" si="117"/>
        <v>0</v>
      </c>
      <c r="T528" s="30">
        <f t="shared" si="118"/>
        <v>0</v>
      </c>
      <c r="U528" s="34"/>
      <c r="V528" s="34"/>
      <c r="X528" s="31">
        <f t="shared" si="113"/>
        <v>9.0359999999999996</v>
      </c>
      <c r="Y528" s="31">
        <f t="shared" si="114"/>
        <v>-184.49199999999999</v>
      </c>
      <c r="Z528" s="30">
        <f t="shared" si="120"/>
        <v>0</v>
      </c>
    </row>
    <row r="529" spans="5:26" x14ac:dyDescent="0.15">
      <c r="E529" s="46"/>
      <c r="F529" s="28"/>
      <c r="G529" s="29"/>
      <c r="H529" s="29"/>
      <c r="I529" s="48" t="str">
        <f t="shared" si="111"/>
        <v/>
      </c>
      <c r="J529" s="48" t="str">
        <f t="shared" si="123"/>
        <v/>
      </c>
      <c r="K529" s="49" t="str">
        <f t="shared" si="124"/>
        <v/>
      </c>
      <c r="L529" s="11"/>
      <c r="M529" s="11"/>
      <c r="N529" s="78"/>
      <c r="O529" s="39" t="str">
        <f t="shared" si="119"/>
        <v>F</v>
      </c>
      <c r="P529" s="11">
        <f t="shared" si="112"/>
        <v>-23.287315649149274</v>
      </c>
      <c r="Q529" s="11"/>
      <c r="R529" s="38">
        <f t="shared" si="122"/>
        <v>0</v>
      </c>
      <c r="S529" s="30">
        <f t="shared" si="117"/>
        <v>0</v>
      </c>
      <c r="T529" s="30">
        <f t="shared" si="118"/>
        <v>0</v>
      </c>
      <c r="U529" s="34"/>
      <c r="V529" s="34"/>
      <c r="X529" s="31">
        <f t="shared" si="113"/>
        <v>9.0359999999999996</v>
      </c>
      <c r="Y529" s="31">
        <f t="shared" si="114"/>
        <v>-184.49199999999999</v>
      </c>
      <c r="Z529" s="30">
        <f t="shared" si="120"/>
        <v>0</v>
      </c>
    </row>
    <row r="530" spans="5:26" x14ac:dyDescent="0.15">
      <c r="E530" s="46"/>
      <c r="F530" s="28"/>
      <c r="G530" s="29"/>
      <c r="H530" s="29"/>
      <c r="I530" s="48" t="str">
        <f t="shared" si="111"/>
        <v/>
      </c>
      <c r="J530" s="48" t="str">
        <f t="shared" si="123"/>
        <v/>
      </c>
      <c r="K530" s="49" t="str">
        <f t="shared" si="124"/>
        <v/>
      </c>
      <c r="L530" s="11"/>
      <c r="M530" s="11"/>
      <c r="N530" s="78"/>
      <c r="O530" s="39" t="str">
        <f t="shared" si="119"/>
        <v>F</v>
      </c>
      <c r="P530" s="11">
        <f t="shared" si="112"/>
        <v>-23.287315649149274</v>
      </c>
      <c r="Q530" s="11"/>
      <c r="R530" s="38">
        <f t="shared" si="122"/>
        <v>0</v>
      </c>
      <c r="S530" s="30">
        <f t="shared" si="117"/>
        <v>0</v>
      </c>
      <c r="T530" s="30">
        <f t="shared" si="118"/>
        <v>0</v>
      </c>
      <c r="U530" s="34"/>
      <c r="V530" s="34"/>
      <c r="X530" s="31">
        <f t="shared" si="113"/>
        <v>9.0359999999999996</v>
      </c>
      <c r="Y530" s="31">
        <f t="shared" si="114"/>
        <v>-184.49199999999999</v>
      </c>
      <c r="Z530" s="30">
        <f t="shared" si="120"/>
        <v>0</v>
      </c>
    </row>
    <row r="531" spans="5:26" x14ac:dyDescent="0.15">
      <c r="E531" s="46"/>
      <c r="F531" s="28"/>
      <c r="G531" s="29"/>
      <c r="H531" s="29"/>
      <c r="I531" s="48" t="str">
        <f t="shared" si="111"/>
        <v/>
      </c>
      <c r="J531" s="48" t="str">
        <f t="shared" si="123"/>
        <v/>
      </c>
      <c r="K531" s="49" t="str">
        <f t="shared" si="124"/>
        <v/>
      </c>
      <c r="L531" s="11"/>
      <c r="M531" s="11"/>
      <c r="N531" s="78"/>
      <c r="O531" s="39" t="str">
        <f t="shared" si="119"/>
        <v>F</v>
      </c>
      <c r="P531" s="11">
        <f t="shared" si="112"/>
        <v>-23.287315649149274</v>
      </c>
      <c r="Q531" s="11"/>
      <c r="R531" s="38">
        <f t="shared" si="122"/>
        <v>0</v>
      </c>
      <c r="S531" s="30">
        <f t="shared" si="117"/>
        <v>0</v>
      </c>
      <c r="T531" s="30">
        <f t="shared" si="118"/>
        <v>0</v>
      </c>
      <c r="U531" s="34"/>
      <c r="V531" s="34"/>
      <c r="X531" s="31">
        <f t="shared" si="113"/>
        <v>9.0359999999999996</v>
      </c>
      <c r="Y531" s="31">
        <f t="shared" si="114"/>
        <v>-184.49199999999999</v>
      </c>
      <c r="Z531" s="30">
        <f t="shared" si="120"/>
        <v>0</v>
      </c>
    </row>
    <row r="532" spans="5:26" x14ac:dyDescent="0.15">
      <c r="E532" s="46"/>
      <c r="F532" s="28"/>
      <c r="G532" s="29"/>
      <c r="H532" s="29"/>
      <c r="I532" s="48" t="str">
        <f t="shared" si="111"/>
        <v/>
      </c>
      <c r="J532" s="48" t="str">
        <f t="shared" si="123"/>
        <v/>
      </c>
      <c r="K532" s="49" t="str">
        <f t="shared" si="124"/>
        <v/>
      </c>
      <c r="L532" s="11"/>
      <c r="M532" s="11"/>
      <c r="N532" s="78"/>
      <c r="O532" s="39" t="str">
        <f t="shared" si="119"/>
        <v>F</v>
      </c>
      <c r="P532" s="11">
        <f t="shared" si="112"/>
        <v>-23.287315649149274</v>
      </c>
      <c r="Q532" s="11"/>
      <c r="R532" s="38">
        <f t="shared" si="122"/>
        <v>0</v>
      </c>
      <c r="S532" s="30">
        <f t="shared" si="117"/>
        <v>0</v>
      </c>
      <c r="T532" s="30">
        <f t="shared" si="118"/>
        <v>0</v>
      </c>
      <c r="U532" s="34"/>
      <c r="V532" s="34"/>
      <c r="X532" s="31">
        <f t="shared" si="113"/>
        <v>9.0359999999999996</v>
      </c>
      <c r="Y532" s="31">
        <f t="shared" si="114"/>
        <v>-184.49199999999999</v>
      </c>
      <c r="Z532" s="30">
        <f t="shared" si="120"/>
        <v>0</v>
      </c>
    </row>
    <row r="533" spans="5:26" x14ac:dyDescent="0.15">
      <c r="E533" s="46"/>
      <c r="F533" s="28"/>
      <c r="G533" s="29"/>
      <c r="H533" s="29"/>
      <c r="I533" s="48" t="str">
        <f t="shared" ref="I533:I564" si="125">IF(COUNTA($F$499,$H$499,F533:H533)=5,P533,"")</f>
        <v/>
      </c>
      <c r="J533" s="48" t="str">
        <f t="shared" si="123"/>
        <v/>
      </c>
      <c r="K533" s="49" t="str">
        <f t="shared" si="124"/>
        <v/>
      </c>
      <c r="L533" s="11"/>
      <c r="M533" s="11"/>
      <c r="N533" s="78"/>
      <c r="O533" s="39" t="str">
        <f t="shared" si="119"/>
        <v>F</v>
      </c>
      <c r="P533" s="11">
        <f t="shared" si="112"/>
        <v>-23.287315649149274</v>
      </c>
      <c r="Q533" s="11"/>
      <c r="R533" s="38">
        <f t="shared" si="122"/>
        <v>0</v>
      </c>
      <c r="S533" s="30">
        <f t="shared" si="117"/>
        <v>0</v>
      </c>
      <c r="T533" s="30">
        <f t="shared" si="118"/>
        <v>0</v>
      </c>
      <c r="U533" s="34"/>
      <c r="V533" s="34"/>
      <c r="X533" s="31">
        <f t="shared" si="113"/>
        <v>9.0359999999999996</v>
      </c>
      <c r="Y533" s="31">
        <f t="shared" si="114"/>
        <v>-184.49199999999999</v>
      </c>
      <c r="Z533" s="30">
        <f t="shared" si="120"/>
        <v>0</v>
      </c>
    </row>
    <row r="534" spans="5:26" x14ac:dyDescent="0.15">
      <c r="E534" s="46"/>
      <c r="F534" s="28"/>
      <c r="G534" s="29"/>
      <c r="H534" s="29"/>
      <c r="I534" s="48" t="str">
        <f t="shared" si="125"/>
        <v/>
      </c>
      <c r="J534" s="48" t="str">
        <f t="shared" si="123"/>
        <v/>
      </c>
      <c r="K534" s="49" t="str">
        <f t="shared" si="124"/>
        <v/>
      </c>
      <c r="L534" s="11"/>
      <c r="M534" s="11"/>
      <c r="N534" s="78"/>
      <c r="O534" s="39" t="str">
        <f t="shared" si="119"/>
        <v>F</v>
      </c>
      <c r="P534" s="11">
        <f t="shared" si="112"/>
        <v>-23.287315649149274</v>
      </c>
      <c r="Q534" s="11"/>
      <c r="R534" s="38">
        <f t="shared" si="122"/>
        <v>0</v>
      </c>
      <c r="S534" s="30">
        <f t="shared" si="117"/>
        <v>0</v>
      </c>
      <c r="T534" s="30">
        <f t="shared" si="118"/>
        <v>0</v>
      </c>
      <c r="U534" s="34"/>
      <c r="V534" s="34"/>
      <c r="X534" s="31">
        <f t="shared" si="113"/>
        <v>9.0359999999999996</v>
      </c>
      <c r="Y534" s="31">
        <f t="shared" si="114"/>
        <v>-184.49199999999999</v>
      </c>
      <c r="Z534" s="30">
        <f t="shared" si="120"/>
        <v>0</v>
      </c>
    </row>
    <row r="535" spans="5:26" x14ac:dyDescent="0.15">
      <c r="E535" s="46"/>
      <c r="F535" s="28"/>
      <c r="G535" s="29"/>
      <c r="H535" s="29"/>
      <c r="I535" s="48" t="str">
        <f t="shared" si="125"/>
        <v/>
      </c>
      <c r="J535" s="48" t="str">
        <f t="shared" si="123"/>
        <v/>
      </c>
      <c r="K535" s="49" t="str">
        <f t="shared" si="124"/>
        <v/>
      </c>
      <c r="L535" s="11"/>
      <c r="M535" s="11"/>
      <c r="N535" s="78"/>
      <c r="O535" s="39" t="str">
        <f t="shared" si="119"/>
        <v>F</v>
      </c>
      <c r="P535" s="11">
        <f t="shared" si="112"/>
        <v>-23.287315649149274</v>
      </c>
      <c r="Q535" s="11"/>
      <c r="R535" s="38">
        <f t="shared" si="122"/>
        <v>0</v>
      </c>
      <c r="S535" s="30">
        <f t="shared" si="117"/>
        <v>0</v>
      </c>
      <c r="T535" s="30">
        <f t="shared" si="118"/>
        <v>0</v>
      </c>
      <c r="U535" s="34"/>
      <c r="V535" s="34"/>
      <c r="X535" s="31">
        <f t="shared" si="113"/>
        <v>9.0359999999999996</v>
      </c>
      <c r="Y535" s="31">
        <f t="shared" si="114"/>
        <v>-184.49199999999999</v>
      </c>
      <c r="Z535" s="30">
        <f t="shared" si="120"/>
        <v>0</v>
      </c>
    </row>
    <row r="536" spans="5:26" x14ac:dyDescent="0.15">
      <c r="E536" s="46"/>
      <c r="F536" s="28"/>
      <c r="G536" s="29"/>
      <c r="H536" s="29"/>
      <c r="I536" s="48" t="str">
        <f t="shared" si="125"/>
        <v/>
      </c>
      <c r="J536" s="48" t="str">
        <f t="shared" si="123"/>
        <v/>
      </c>
      <c r="K536" s="49" t="str">
        <f t="shared" si="124"/>
        <v/>
      </c>
      <c r="L536" s="11"/>
      <c r="M536" s="11"/>
      <c r="N536" s="78"/>
      <c r="O536" s="39" t="str">
        <f t="shared" si="119"/>
        <v>F</v>
      </c>
      <c r="P536" s="11">
        <f t="shared" si="112"/>
        <v>-23.287315649149274</v>
      </c>
      <c r="Q536" s="11"/>
      <c r="R536" s="38">
        <f t="shared" si="122"/>
        <v>0</v>
      </c>
      <c r="S536" s="30">
        <f t="shared" si="117"/>
        <v>0</v>
      </c>
      <c r="T536" s="30">
        <f t="shared" si="118"/>
        <v>0</v>
      </c>
      <c r="U536" s="34"/>
      <c r="V536" s="34"/>
      <c r="X536" s="31">
        <f t="shared" si="113"/>
        <v>9.0359999999999996</v>
      </c>
      <c r="Y536" s="31">
        <f t="shared" si="114"/>
        <v>-184.49199999999999</v>
      </c>
      <c r="Z536" s="30">
        <f t="shared" si="120"/>
        <v>0</v>
      </c>
    </row>
    <row r="537" spans="5:26" x14ac:dyDescent="0.15">
      <c r="E537" s="46"/>
      <c r="F537" s="28"/>
      <c r="G537" s="29"/>
      <c r="H537" s="29"/>
      <c r="I537" s="48" t="str">
        <f t="shared" si="125"/>
        <v/>
      </c>
      <c r="J537" s="48" t="str">
        <f t="shared" si="123"/>
        <v/>
      </c>
      <c r="K537" s="49" t="str">
        <f t="shared" si="124"/>
        <v/>
      </c>
      <c r="L537" s="11"/>
      <c r="M537" s="11"/>
      <c r="N537" s="78"/>
      <c r="O537" s="39" t="str">
        <f t="shared" si="119"/>
        <v>F</v>
      </c>
      <c r="P537" s="11">
        <f t="shared" si="112"/>
        <v>-23.287315649149274</v>
      </c>
      <c r="Q537" s="11"/>
      <c r="R537" s="38">
        <f t="shared" si="122"/>
        <v>0</v>
      </c>
      <c r="S537" s="30">
        <f t="shared" si="117"/>
        <v>0</v>
      </c>
      <c r="T537" s="30">
        <f t="shared" si="118"/>
        <v>0</v>
      </c>
      <c r="U537" s="34"/>
      <c r="V537" s="34"/>
      <c r="X537" s="31">
        <f t="shared" si="113"/>
        <v>9.0359999999999996</v>
      </c>
      <c r="Y537" s="31">
        <f t="shared" si="114"/>
        <v>-184.49199999999999</v>
      </c>
      <c r="Z537" s="30">
        <f t="shared" si="120"/>
        <v>0</v>
      </c>
    </row>
    <row r="538" spans="5:26" x14ac:dyDescent="0.15">
      <c r="E538" s="46"/>
      <c r="F538" s="28"/>
      <c r="G538" s="29"/>
      <c r="H538" s="29"/>
      <c r="I538" s="48" t="str">
        <f t="shared" si="125"/>
        <v/>
      </c>
      <c r="J538" s="48" t="str">
        <f t="shared" si="123"/>
        <v/>
      </c>
      <c r="K538" s="49" t="str">
        <f t="shared" si="124"/>
        <v/>
      </c>
      <c r="L538" s="11"/>
      <c r="M538" s="11"/>
      <c r="N538" s="78"/>
      <c r="O538" s="39" t="str">
        <f t="shared" si="119"/>
        <v>F</v>
      </c>
      <c r="P538" s="11">
        <f t="shared" si="112"/>
        <v>-23.287315649149274</v>
      </c>
      <c r="Q538" s="11"/>
      <c r="R538" s="38">
        <f t="shared" si="122"/>
        <v>0</v>
      </c>
      <c r="S538" s="30">
        <f t="shared" si="117"/>
        <v>0</v>
      </c>
      <c r="T538" s="30">
        <f t="shared" si="118"/>
        <v>0</v>
      </c>
      <c r="U538" s="34"/>
      <c r="V538" s="34"/>
      <c r="X538" s="31">
        <f t="shared" si="113"/>
        <v>9.0359999999999996</v>
      </c>
      <c r="Y538" s="31">
        <f t="shared" si="114"/>
        <v>-184.49199999999999</v>
      </c>
      <c r="Z538" s="30">
        <f t="shared" si="120"/>
        <v>0</v>
      </c>
    </row>
    <row r="539" spans="5:26" x14ac:dyDescent="0.15">
      <c r="E539" s="46"/>
      <c r="F539" s="28"/>
      <c r="G539" s="29"/>
      <c r="H539" s="29"/>
      <c r="I539" s="48" t="str">
        <f t="shared" si="125"/>
        <v/>
      </c>
      <c r="J539" s="48" t="str">
        <f t="shared" si="123"/>
        <v/>
      </c>
      <c r="K539" s="49" t="str">
        <f t="shared" si="124"/>
        <v/>
      </c>
      <c r="L539" s="11"/>
      <c r="M539" s="11"/>
      <c r="N539" s="78"/>
      <c r="O539" s="39" t="str">
        <f t="shared" si="119"/>
        <v>F</v>
      </c>
      <c r="P539" s="11">
        <f t="shared" si="112"/>
        <v>-23.287315649149274</v>
      </c>
      <c r="Q539" s="11"/>
      <c r="R539" s="38">
        <f t="shared" si="122"/>
        <v>0</v>
      </c>
      <c r="S539" s="30">
        <f t="shared" si="117"/>
        <v>0</v>
      </c>
      <c r="T539" s="30">
        <f t="shared" si="118"/>
        <v>0</v>
      </c>
      <c r="U539" s="34"/>
      <c r="V539" s="34"/>
      <c r="X539" s="31">
        <f t="shared" si="113"/>
        <v>9.0359999999999996</v>
      </c>
      <c r="Y539" s="31">
        <f t="shared" si="114"/>
        <v>-184.49199999999999</v>
      </c>
      <c r="Z539" s="30">
        <f t="shared" si="120"/>
        <v>0</v>
      </c>
    </row>
    <row r="540" spans="5:26" x14ac:dyDescent="0.15">
      <c r="E540" s="46"/>
      <c r="F540" s="28"/>
      <c r="G540" s="29"/>
      <c r="H540" s="29"/>
      <c r="I540" s="48" t="str">
        <f t="shared" si="125"/>
        <v/>
      </c>
      <c r="J540" s="48" t="str">
        <f t="shared" si="123"/>
        <v/>
      </c>
      <c r="K540" s="49" t="str">
        <f t="shared" si="124"/>
        <v/>
      </c>
      <c r="L540" s="11"/>
      <c r="M540" s="11"/>
      <c r="N540" s="78"/>
      <c r="O540" s="39" t="str">
        <f t="shared" si="119"/>
        <v>F</v>
      </c>
      <c r="P540" s="11">
        <f t="shared" si="112"/>
        <v>-23.287315649149274</v>
      </c>
      <c r="Q540" s="11"/>
      <c r="R540" s="38">
        <f t="shared" si="122"/>
        <v>0</v>
      </c>
      <c r="S540" s="30">
        <f t="shared" si="117"/>
        <v>0</v>
      </c>
      <c r="T540" s="30">
        <f t="shared" si="118"/>
        <v>0</v>
      </c>
      <c r="U540" s="34"/>
      <c r="V540" s="34"/>
      <c r="X540" s="31">
        <f t="shared" si="113"/>
        <v>9.0359999999999996</v>
      </c>
      <c r="Y540" s="31">
        <f t="shared" si="114"/>
        <v>-184.49199999999999</v>
      </c>
      <c r="Z540" s="30">
        <f t="shared" si="120"/>
        <v>0</v>
      </c>
    </row>
    <row r="541" spans="5:26" x14ac:dyDescent="0.15">
      <c r="E541" s="46"/>
      <c r="F541" s="28"/>
      <c r="G541" s="29"/>
      <c r="H541" s="29"/>
      <c r="I541" s="48" t="str">
        <f t="shared" si="125"/>
        <v/>
      </c>
      <c r="J541" s="48" t="str">
        <f t="shared" si="123"/>
        <v/>
      </c>
      <c r="K541" s="49" t="str">
        <f t="shared" si="124"/>
        <v/>
      </c>
      <c r="L541" s="11"/>
      <c r="M541" s="11"/>
      <c r="N541" s="78"/>
      <c r="O541" s="39" t="str">
        <f t="shared" si="119"/>
        <v>F</v>
      </c>
      <c r="P541" s="11">
        <f t="shared" si="112"/>
        <v>-23.287315649149274</v>
      </c>
      <c r="Q541" s="11"/>
      <c r="R541" s="38">
        <f t="shared" si="122"/>
        <v>0</v>
      </c>
      <c r="S541" s="30">
        <f t="shared" si="117"/>
        <v>0</v>
      </c>
      <c r="T541" s="30">
        <f t="shared" si="118"/>
        <v>0</v>
      </c>
      <c r="U541" s="34"/>
      <c r="V541" s="34"/>
      <c r="X541" s="31">
        <f t="shared" si="113"/>
        <v>9.0359999999999996</v>
      </c>
      <c r="Y541" s="31">
        <f t="shared" si="114"/>
        <v>-184.49199999999999</v>
      </c>
      <c r="Z541" s="30">
        <f t="shared" si="120"/>
        <v>0</v>
      </c>
    </row>
    <row r="542" spans="5:26" x14ac:dyDescent="0.15">
      <c r="E542" s="46"/>
      <c r="F542" s="28"/>
      <c r="G542" s="29"/>
      <c r="H542" s="29"/>
      <c r="I542" s="48" t="str">
        <f t="shared" si="125"/>
        <v/>
      </c>
      <c r="J542" s="48" t="str">
        <f t="shared" si="123"/>
        <v/>
      </c>
      <c r="K542" s="49" t="str">
        <f t="shared" si="124"/>
        <v/>
      </c>
      <c r="L542" s="11"/>
      <c r="M542" s="11"/>
      <c r="N542" s="78"/>
      <c r="O542" s="39" t="str">
        <f t="shared" si="119"/>
        <v>F</v>
      </c>
      <c r="P542" s="11">
        <f t="shared" si="112"/>
        <v>-23.287315649149274</v>
      </c>
      <c r="Q542" s="11"/>
      <c r="R542" s="38">
        <f t="shared" si="122"/>
        <v>0</v>
      </c>
      <c r="S542" s="30">
        <f t="shared" si="117"/>
        <v>0</v>
      </c>
      <c r="T542" s="30">
        <f t="shared" si="118"/>
        <v>0</v>
      </c>
      <c r="U542" s="34"/>
      <c r="V542" s="34"/>
      <c r="X542" s="31">
        <f t="shared" si="113"/>
        <v>9.0359999999999996</v>
      </c>
      <c r="Y542" s="31">
        <f t="shared" si="114"/>
        <v>-184.49199999999999</v>
      </c>
      <c r="Z542" s="30">
        <f t="shared" si="120"/>
        <v>0</v>
      </c>
    </row>
    <row r="543" spans="5:26" x14ac:dyDescent="0.15">
      <c r="E543" s="46"/>
      <c r="F543" s="28"/>
      <c r="G543" s="29"/>
      <c r="H543" s="29"/>
      <c r="I543" s="48" t="str">
        <f t="shared" si="125"/>
        <v/>
      </c>
      <c r="J543" s="48" t="str">
        <f t="shared" si="123"/>
        <v/>
      </c>
      <c r="K543" s="49" t="str">
        <f t="shared" si="124"/>
        <v/>
      </c>
      <c r="L543" s="11"/>
      <c r="M543" s="11"/>
      <c r="N543" s="78"/>
      <c r="O543" s="39" t="str">
        <f t="shared" si="119"/>
        <v>F</v>
      </c>
      <c r="P543" s="11">
        <f t="shared" si="112"/>
        <v>-23.287315649149274</v>
      </c>
      <c r="Q543" s="11"/>
      <c r="R543" s="38">
        <f t="shared" si="122"/>
        <v>0</v>
      </c>
      <c r="S543" s="30">
        <f t="shared" si="117"/>
        <v>0</v>
      </c>
      <c r="T543" s="30">
        <f t="shared" si="118"/>
        <v>0</v>
      </c>
      <c r="U543" s="34"/>
      <c r="V543" s="34"/>
      <c r="X543" s="31">
        <f t="shared" si="113"/>
        <v>9.0359999999999996</v>
      </c>
      <c r="Y543" s="31">
        <f t="shared" si="114"/>
        <v>-184.49199999999999</v>
      </c>
      <c r="Z543" s="30">
        <f t="shared" si="120"/>
        <v>0</v>
      </c>
    </row>
    <row r="544" spans="5:26" x14ac:dyDescent="0.15">
      <c r="E544" s="46"/>
      <c r="F544" s="28"/>
      <c r="G544" s="29"/>
      <c r="H544" s="29"/>
      <c r="I544" s="48" t="str">
        <f t="shared" si="125"/>
        <v/>
      </c>
      <c r="J544" s="48" t="str">
        <f t="shared" si="123"/>
        <v/>
      </c>
      <c r="K544" s="49" t="str">
        <f t="shared" si="124"/>
        <v/>
      </c>
      <c r="L544" s="11"/>
      <c r="M544" s="11"/>
      <c r="N544" s="78"/>
      <c r="O544" s="39" t="str">
        <f t="shared" si="119"/>
        <v>F</v>
      </c>
      <c r="P544" s="11">
        <f t="shared" si="112"/>
        <v>-23.287315649149274</v>
      </c>
      <c r="Q544" s="11"/>
      <c r="R544" s="38">
        <f t="shared" si="122"/>
        <v>0</v>
      </c>
      <c r="S544" s="30">
        <f t="shared" si="117"/>
        <v>0</v>
      </c>
      <c r="T544" s="30">
        <f t="shared" si="118"/>
        <v>0</v>
      </c>
      <c r="U544" s="34"/>
      <c r="V544" s="34"/>
      <c r="X544" s="31">
        <f t="shared" si="113"/>
        <v>9.0359999999999996</v>
      </c>
      <c r="Y544" s="31">
        <f t="shared" si="114"/>
        <v>-184.49199999999999</v>
      </c>
      <c r="Z544" s="30">
        <f t="shared" si="120"/>
        <v>0</v>
      </c>
    </row>
    <row r="545" spans="5:26" x14ac:dyDescent="0.15">
      <c r="E545" s="46"/>
      <c r="F545" s="28"/>
      <c r="G545" s="29"/>
      <c r="H545" s="29"/>
      <c r="I545" s="48" t="str">
        <f t="shared" si="125"/>
        <v/>
      </c>
      <c r="J545" s="48" t="str">
        <f t="shared" si="123"/>
        <v/>
      </c>
      <c r="K545" s="49" t="str">
        <f t="shared" si="124"/>
        <v/>
      </c>
      <c r="L545" s="11"/>
      <c r="M545" s="11"/>
      <c r="N545" s="78"/>
      <c r="O545" s="39" t="str">
        <f t="shared" si="119"/>
        <v>F</v>
      </c>
      <c r="P545" s="11">
        <f t="shared" si="112"/>
        <v>-23.287315649149274</v>
      </c>
      <c r="Q545" s="11"/>
      <c r="R545" s="38">
        <f t="shared" si="122"/>
        <v>0</v>
      </c>
      <c r="S545" s="30">
        <f t="shared" si="117"/>
        <v>0</v>
      </c>
      <c r="T545" s="30">
        <f t="shared" si="118"/>
        <v>0</v>
      </c>
      <c r="U545" s="34"/>
      <c r="V545" s="34"/>
      <c r="X545" s="31">
        <f t="shared" si="113"/>
        <v>9.0359999999999996</v>
      </c>
      <c r="Y545" s="31">
        <f t="shared" si="114"/>
        <v>-184.49199999999999</v>
      </c>
      <c r="Z545" s="30">
        <f t="shared" si="120"/>
        <v>0</v>
      </c>
    </row>
    <row r="546" spans="5:26" x14ac:dyDescent="0.15">
      <c r="E546" s="46"/>
      <c r="F546" s="28"/>
      <c r="G546" s="29"/>
      <c r="H546" s="29"/>
      <c r="I546" s="48" t="str">
        <f t="shared" si="125"/>
        <v/>
      </c>
      <c r="J546" s="48" t="str">
        <f t="shared" si="123"/>
        <v/>
      </c>
      <c r="K546" s="49" t="str">
        <f t="shared" si="124"/>
        <v/>
      </c>
      <c r="L546" s="11"/>
      <c r="M546" s="11"/>
      <c r="N546" s="78"/>
      <c r="O546" s="39" t="str">
        <f t="shared" si="119"/>
        <v>F</v>
      </c>
      <c r="P546" s="11">
        <f t="shared" si="112"/>
        <v>-23.287315649149274</v>
      </c>
      <c r="Q546" s="11"/>
      <c r="R546" s="38">
        <f t="shared" si="122"/>
        <v>0</v>
      </c>
      <c r="S546" s="30">
        <f t="shared" si="117"/>
        <v>0</v>
      </c>
      <c r="T546" s="30">
        <f t="shared" si="118"/>
        <v>0</v>
      </c>
      <c r="U546" s="34"/>
      <c r="V546" s="34"/>
      <c r="X546" s="31">
        <f t="shared" si="113"/>
        <v>9.0359999999999996</v>
      </c>
      <c r="Y546" s="31">
        <f t="shared" si="114"/>
        <v>-184.49199999999999</v>
      </c>
      <c r="Z546" s="30">
        <f t="shared" si="120"/>
        <v>0</v>
      </c>
    </row>
    <row r="547" spans="5:26" x14ac:dyDescent="0.15">
      <c r="E547" s="46"/>
      <c r="F547" s="28"/>
      <c r="G547" s="29"/>
      <c r="H547" s="29"/>
      <c r="I547" s="48" t="str">
        <f t="shared" si="125"/>
        <v/>
      </c>
      <c r="J547" s="48" t="str">
        <f t="shared" si="123"/>
        <v/>
      </c>
      <c r="K547" s="49" t="str">
        <f t="shared" si="124"/>
        <v/>
      </c>
      <c r="L547" s="11"/>
      <c r="M547" s="11"/>
      <c r="N547" s="78"/>
      <c r="O547" s="39" t="str">
        <f t="shared" si="119"/>
        <v>F</v>
      </c>
      <c r="P547" s="11">
        <f t="shared" si="112"/>
        <v>-23.287315649149274</v>
      </c>
      <c r="Q547" s="11"/>
      <c r="R547" s="38">
        <f t="shared" si="122"/>
        <v>0</v>
      </c>
      <c r="S547" s="30">
        <f t="shared" si="117"/>
        <v>0</v>
      </c>
      <c r="T547" s="30">
        <f t="shared" si="118"/>
        <v>0</v>
      </c>
      <c r="U547" s="34"/>
      <c r="V547" s="34"/>
      <c r="X547" s="31">
        <f t="shared" si="113"/>
        <v>9.0359999999999996</v>
      </c>
      <c r="Y547" s="31">
        <f t="shared" si="114"/>
        <v>-184.49199999999999</v>
      </c>
      <c r="Z547" s="30">
        <f t="shared" si="120"/>
        <v>0</v>
      </c>
    </row>
    <row r="548" spans="5:26" x14ac:dyDescent="0.15">
      <c r="E548" s="46"/>
      <c r="F548" s="28"/>
      <c r="G548" s="29"/>
      <c r="H548" s="29"/>
      <c r="I548" s="48" t="str">
        <f t="shared" si="125"/>
        <v/>
      </c>
      <c r="J548" s="48" t="str">
        <f t="shared" si="123"/>
        <v/>
      </c>
      <c r="K548" s="49" t="str">
        <f t="shared" si="124"/>
        <v/>
      </c>
      <c r="L548" s="11"/>
      <c r="M548" s="11"/>
      <c r="N548" s="78"/>
      <c r="O548" s="39" t="str">
        <f t="shared" si="119"/>
        <v>F</v>
      </c>
      <c r="P548" s="11">
        <f t="shared" si="112"/>
        <v>-23.287315649149274</v>
      </c>
      <c r="Q548" s="11"/>
      <c r="R548" s="38">
        <f t="shared" si="122"/>
        <v>0</v>
      </c>
      <c r="S548" s="30">
        <f t="shared" si="117"/>
        <v>0</v>
      </c>
      <c r="T548" s="30">
        <f t="shared" si="118"/>
        <v>0</v>
      </c>
      <c r="U548" s="34"/>
      <c r="V548" s="34"/>
      <c r="X548" s="31">
        <f t="shared" si="113"/>
        <v>9.0359999999999996</v>
      </c>
      <c r="Y548" s="31">
        <f t="shared" si="114"/>
        <v>-184.49199999999999</v>
      </c>
      <c r="Z548" s="30">
        <f t="shared" si="120"/>
        <v>0</v>
      </c>
    </row>
    <row r="549" spans="5:26" x14ac:dyDescent="0.15">
      <c r="E549" s="46"/>
      <c r="F549" s="28"/>
      <c r="G549" s="29"/>
      <c r="H549" s="29"/>
      <c r="I549" s="48" t="str">
        <f t="shared" si="125"/>
        <v/>
      </c>
      <c r="J549" s="48" t="str">
        <f t="shared" si="123"/>
        <v/>
      </c>
      <c r="K549" s="49" t="str">
        <f t="shared" si="124"/>
        <v/>
      </c>
      <c r="L549" s="11"/>
      <c r="M549" s="11"/>
      <c r="N549" s="78"/>
      <c r="O549" s="39" t="str">
        <f t="shared" si="119"/>
        <v>F</v>
      </c>
      <c r="P549" s="11">
        <f t="shared" si="112"/>
        <v>-23.287315649149274</v>
      </c>
      <c r="Q549" s="11"/>
      <c r="R549" s="38">
        <f t="shared" si="122"/>
        <v>0</v>
      </c>
      <c r="S549" s="30">
        <f t="shared" si="117"/>
        <v>0</v>
      </c>
      <c r="T549" s="30">
        <f t="shared" si="118"/>
        <v>0</v>
      </c>
      <c r="U549" s="34"/>
      <c r="V549" s="34"/>
      <c r="X549" s="31">
        <f t="shared" si="113"/>
        <v>9.0359999999999996</v>
      </c>
      <c r="Y549" s="31">
        <f t="shared" si="114"/>
        <v>-184.49199999999999</v>
      </c>
      <c r="Z549" s="30">
        <f t="shared" si="120"/>
        <v>0</v>
      </c>
    </row>
    <row r="550" spans="5:26" x14ac:dyDescent="0.15">
      <c r="E550" s="46"/>
      <c r="F550" s="28"/>
      <c r="G550" s="29"/>
      <c r="H550" s="29"/>
      <c r="I550" s="48" t="str">
        <f t="shared" si="125"/>
        <v/>
      </c>
      <c r="J550" s="48" t="str">
        <f t="shared" si="123"/>
        <v/>
      </c>
      <c r="K550" s="49" t="str">
        <f t="shared" si="124"/>
        <v/>
      </c>
      <c r="L550" s="11"/>
      <c r="M550" s="11"/>
      <c r="N550" s="78"/>
      <c r="O550" s="39" t="str">
        <f t="shared" si="119"/>
        <v>F</v>
      </c>
      <c r="P550" s="11">
        <f t="shared" si="112"/>
        <v>-23.287315649149274</v>
      </c>
      <c r="Q550" s="11"/>
      <c r="R550" s="38">
        <f t="shared" si="122"/>
        <v>0</v>
      </c>
      <c r="S550" s="30">
        <f t="shared" si="117"/>
        <v>0</v>
      </c>
      <c r="T550" s="30">
        <f t="shared" si="118"/>
        <v>0</v>
      </c>
      <c r="U550" s="34"/>
      <c r="V550" s="34"/>
      <c r="X550" s="31">
        <f t="shared" si="113"/>
        <v>9.0359999999999996</v>
      </c>
      <c r="Y550" s="31">
        <f t="shared" si="114"/>
        <v>-184.49199999999999</v>
      </c>
      <c r="Z550" s="30">
        <f t="shared" si="120"/>
        <v>0</v>
      </c>
    </row>
    <row r="551" spans="5:26" x14ac:dyDescent="0.15">
      <c r="E551" s="46"/>
      <c r="F551" s="28"/>
      <c r="G551" s="29"/>
      <c r="H551" s="29"/>
      <c r="I551" s="48" t="str">
        <f t="shared" si="125"/>
        <v/>
      </c>
      <c r="J551" s="48" t="str">
        <f t="shared" si="123"/>
        <v/>
      </c>
      <c r="K551" s="49" t="str">
        <f t="shared" si="124"/>
        <v/>
      </c>
      <c r="L551" s="11"/>
      <c r="M551" s="11"/>
      <c r="N551" s="78"/>
      <c r="O551" s="39" t="str">
        <f t="shared" si="119"/>
        <v>F</v>
      </c>
      <c r="P551" s="11">
        <f t="shared" si="112"/>
        <v>-23.287315649149274</v>
      </c>
      <c r="Q551" s="11"/>
      <c r="R551" s="38">
        <f t="shared" si="122"/>
        <v>0</v>
      </c>
      <c r="S551" s="30">
        <f t="shared" si="117"/>
        <v>0</v>
      </c>
      <c r="T551" s="30">
        <f t="shared" si="118"/>
        <v>0</v>
      </c>
      <c r="U551" s="34"/>
      <c r="V551" s="34"/>
      <c r="X551" s="31">
        <f t="shared" si="113"/>
        <v>9.0359999999999996</v>
      </c>
      <c r="Y551" s="31">
        <f t="shared" si="114"/>
        <v>-184.49199999999999</v>
      </c>
      <c r="Z551" s="30">
        <f t="shared" si="120"/>
        <v>0</v>
      </c>
    </row>
    <row r="552" spans="5:26" x14ac:dyDescent="0.15">
      <c r="E552" s="46"/>
      <c r="F552" s="28"/>
      <c r="G552" s="29"/>
      <c r="H552" s="29"/>
      <c r="I552" s="48" t="str">
        <f t="shared" si="125"/>
        <v/>
      </c>
      <c r="J552" s="48" t="str">
        <f t="shared" si="123"/>
        <v/>
      </c>
      <c r="K552" s="49" t="str">
        <f t="shared" si="124"/>
        <v/>
      </c>
      <c r="L552" s="11"/>
      <c r="M552" s="11"/>
      <c r="N552" s="78"/>
      <c r="O552" s="39" t="str">
        <f t="shared" si="119"/>
        <v>F</v>
      </c>
      <c r="P552" s="11">
        <f t="shared" si="112"/>
        <v>-23.287315649149274</v>
      </c>
      <c r="Q552" s="11"/>
      <c r="R552" s="38">
        <f t="shared" si="122"/>
        <v>0</v>
      </c>
      <c r="S552" s="30">
        <f t="shared" si="117"/>
        <v>0</v>
      </c>
      <c r="T552" s="30">
        <f t="shared" si="118"/>
        <v>0</v>
      </c>
      <c r="U552" s="34"/>
      <c r="V552" s="34"/>
      <c r="X552" s="31">
        <f t="shared" si="113"/>
        <v>9.0359999999999996</v>
      </c>
      <c r="Y552" s="31">
        <f t="shared" si="114"/>
        <v>-184.49199999999999</v>
      </c>
      <c r="Z552" s="30">
        <f t="shared" si="120"/>
        <v>0</v>
      </c>
    </row>
    <row r="553" spans="5:26" x14ac:dyDescent="0.15">
      <c r="E553" s="46"/>
      <c r="F553" s="28"/>
      <c r="G553" s="29"/>
      <c r="H553" s="29"/>
      <c r="I553" s="48" t="str">
        <f t="shared" si="125"/>
        <v/>
      </c>
      <c r="J553" s="48" t="str">
        <f t="shared" si="123"/>
        <v/>
      </c>
      <c r="K553" s="49" t="str">
        <f t="shared" si="124"/>
        <v/>
      </c>
      <c r="L553" s="11"/>
      <c r="M553" s="11"/>
      <c r="N553" s="78"/>
      <c r="O553" s="39" t="str">
        <f t="shared" si="119"/>
        <v>F</v>
      </c>
      <c r="P553" s="11">
        <f t="shared" si="112"/>
        <v>-23.287315649149274</v>
      </c>
      <c r="Q553" s="11"/>
      <c r="R553" s="38">
        <f t="shared" si="122"/>
        <v>0</v>
      </c>
      <c r="S553" s="30">
        <f t="shared" si="117"/>
        <v>0</v>
      </c>
      <c r="T553" s="30">
        <f t="shared" si="118"/>
        <v>0</v>
      </c>
      <c r="U553" s="34"/>
      <c r="V553" s="34"/>
      <c r="X553" s="31">
        <f t="shared" si="113"/>
        <v>9.0359999999999996</v>
      </c>
      <c r="Y553" s="31">
        <f t="shared" si="114"/>
        <v>-184.49199999999999</v>
      </c>
      <c r="Z553" s="30">
        <f t="shared" si="120"/>
        <v>0</v>
      </c>
    </row>
    <row r="554" spans="5:26" x14ac:dyDescent="0.15">
      <c r="E554" s="46"/>
      <c r="F554" s="28"/>
      <c r="G554" s="29"/>
      <c r="H554" s="29"/>
      <c r="I554" s="48" t="str">
        <f t="shared" si="125"/>
        <v/>
      </c>
      <c r="J554" s="48" t="str">
        <f t="shared" si="123"/>
        <v/>
      </c>
      <c r="K554" s="49" t="str">
        <f t="shared" si="124"/>
        <v/>
      </c>
      <c r="L554" s="11"/>
      <c r="M554" s="11"/>
      <c r="N554" s="78"/>
      <c r="O554" s="39" t="str">
        <f t="shared" si="119"/>
        <v>F</v>
      </c>
      <c r="P554" s="11">
        <f t="shared" si="112"/>
        <v>-23.287315649149274</v>
      </c>
      <c r="Q554" s="11"/>
      <c r="R554" s="38">
        <f t="shared" si="122"/>
        <v>0</v>
      </c>
      <c r="S554" s="30">
        <f t="shared" si="117"/>
        <v>0</v>
      </c>
      <c r="T554" s="30">
        <f t="shared" si="118"/>
        <v>0</v>
      </c>
      <c r="U554" s="34"/>
      <c r="V554" s="34"/>
      <c r="X554" s="31">
        <f t="shared" si="113"/>
        <v>9.0359999999999996</v>
      </c>
      <c r="Y554" s="31">
        <f t="shared" si="114"/>
        <v>-184.49199999999999</v>
      </c>
      <c r="Z554" s="30">
        <f t="shared" si="120"/>
        <v>0</v>
      </c>
    </row>
    <row r="555" spans="5:26" x14ac:dyDescent="0.15">
      <c r="E555" s="46"/>
      <c r="F555" s="28"/>
      <c r="G555" s="29"/>
      <c r="H555" s="29"/>
      <c r="I555" s="48" t="str">
        <f t="shared" si="125"/>
        <v/>
      </c>
      <c r="J555" s="48" t="str">
        <f t="shared" si="123"/>
        <v/>
      </c>
      <c r="K555" s="49" t="str">
        <f t="shared" si="124"/>
        <v/>
      </c>
      <c r="L555" s="11"/>
      <c r="M555" s="11"/>
      <c r="N555" s="78"/>
      <c r="O555" s="39" t="str">
        <f t="shared" si="119"/>
        <v>F</v>
      </c>
      <c r="P555" s="11">
        <f t="shared" si="112"/>
        <v>-23.287315649149274</v>
      </c>
      <c r="Q555" s="11"/>
      <c r="R555" s="38">
        <f t="shared" si="122"/>
        <v>0</v>
      </c>
      <c r="S555" s="30">
        <f t="shared" si="117"/>
        <v>0</v>
      </c>
      <c r="T555" s="30">
        <f t="shared" si="118"/>
        <v>0</v>
      </c>
      <c r="U555" s="34"/>
      <c r="V555" s="34"/>
      <c r="X555" s="31">
        <f t="shared" si="113"/>
        <v>9.0359999999999996</v>
      </c>
      <c r="Y555" s="31">
        <f t="shared" si="114"/>
        <v>-184.49199999999999</v>
      </c>
      <c r="Z555" s="30">
        <f t="shared" si="120"/>
        <v>0</v>
      </c>
    </row>
    <row r="556" spans="5:26" x14ac:dyDescent="0.15">
      <c r="E556" s="46"/>
      <c r="F556" s="28"/>
      <c r="G556" s="29"/>
      <c r="H556" s="29"/>
      <c r="I556" s="48" t="str">
        <f t="shared" si="125"/>
        <v/>
      </c>
      <c r="J556" s="48" t="str">
        <f t="shared" si="123"/>
        <v/>
      </c>
      <c r="K556" s="49" t="str">
        <f t="shared" si="124"/>
        <v/>
      </c>
      <c r="L556" s="11"/>
      <c r="M556" s="11"/>
      <c r="N556" s="78"/>
      <c r="O556" s="39" t="str">
        <f t="shared" si="119"/>
        <v>F</v>
      </c>
      <c r="P556" s="11">
        <f t="shared" si="112"/>
        <v>-23.287315649149274</v>
      </c>
      <c r="Q556" s="11"/>
      <c r="R556" s="38">
        <f t="shared" si="122"/>
        <v>0</v>
      </c>
      <c r="S556" s="30">
        <f t="shared" si="117"/>
        <v>0</v>
      </c>
      <c r="T556" s="30">
        <f t="shared" si="118"/>
        <v>0</v>
      </c>
      <c r="U556" s="34"/>
      <c r="V556" s="34"/>
      <c r="X556" s="31">
        <f t="shared" si="113"/>
        <v>9.0359999999999996</v>
      </c>
      <c r="Y556" s="31">
        <f t="shared" si="114"/>
        <v>-184.49199999999999</v>
      </c>
      <c r="Z556" s="30">
        <f t="shared" si="120"/>
        <v>0</v>
      </c>
    </row>
    <row r="557" spans="5:26" x14ac:dyDescent="0.15">
      <c r="E557" s="46"/>
      <c r="F557" s="28"/>
      <c r="G557" s="29"/>
      <c r="H557" s="29"/>
      <c r="I557" s="48" t="str">
        <f t="shared" si="125"/>
        <v/>
      </c>
      <c r="J557" s="48" t="str">
        <f t="shared" si="123"/>
        <v/>
      </c>
      <c r="K557" s="49" t="str">
        <f t="shared" si="124"/>
        <v/>
      </c>
      <c r="L557" s="11"/>
      <c r="M557" s="11"/>
      <c r="N557" s="78"/>
      <c r="O557" s="39" t="str">
        <f t="shared" si="119"/>
        <v>F</v>
      </c>
      <c r="P557" s="11">
        <f t="shared" si="112"/>
        <v>-23.287315649149274</v>
      </c>
      <c r="Q557" s="11"/>
      <c r="R557" s="38">
        <f t="shared" si="122"/>
        <v>0</v>
      </c>
      <c r="S557" s="30">
        <f t="shared" si="117"/>
        <v>0</v>
      </c>
      <c r="T557" s="30">
        <f t="shared" si="118"/>
        <v>0</v>
      </c>
      <c r="U557" s="34"/>
      <c r="V557" s="34"/>
      <c r="X557" s="31">
        <f t="shared" si="113"/>
        <v>9.0359999999999996</v>
      </c>
      <c r="Y557" s="31">
        <f t="shared" si="114"/>
        <v>-184.49199999999999</v>
      </c>
      <c r="Z557" s="30">
        <f t="shared" si="120"/>
        <v>0</v>
      </c>
    </row>
    <row r="558" spans="5:26" x14ac:dyDescent="0.15">
      <c r="E558" s="46"/>
      <c r="F558" s="28"/>
      <c r="G558" s="29"/>
      <c r="H558" s="29"/>
      <c r="I558" s="48" t="str">
        <f t="shared" si="125"/>
        <v/>
      </c>
      <c r="J558" s="48" t="str">
        <f t="shared" si="123"/>
        <v/>
      </c>
      <c r="K558" s="49" t="str">
        <f t="shared" si="124"/>
        <v/>
      </c>
      <c r="L558" s="11"/>
      <c r="M558" s="11"/>
      <c r="N558" s="78"/>
      <c r="O558" s="39" t="str">
        <f t="shared" si="119"/>
        <v>F</v>
      </c>
      <c r="P558" s="11">
        <f t="shared" si="112"/>
        <v>-23.287315649149274</v>
      </c>
      <c r="Q558" s="11"/>
      <c r="R558" s="38">
        <f t="shared" si="122"/>
        <v>0</v>
      </c>
      <c r="S558" s="30">
        <f t="shared" si="117"/>
        <v>0</v>
      </c>
      <c r="T558" s="30">
        <f t="shared" si="118"/>
        <v>0</v>
      </c>
      <c r="U558" s="34"/>
      <c r="V558" s="34"/>
      <c r="X558" s="31">
        <f t="shared" si="113"/>
        <v>9.0359999999999996</v>
      </c>
      <c r="Y558" s="31">
        <f t="shared" si="114"/>
        <v>-184.49199999999999</v>
      </c>
      <c r="Z558" s="30">
        <f t="shared" si="120"/>
        <v>0</v>
      </c>
    </row>
    <row r="559" spans="5:26" x14ac:dyDescent="0.15">
      <c r="E559" s="46"/>
      <c r="F559" s="28"/>
      <c r="G559" s="29"/>
      <c r="H559" s="29"/>
      <c r="I559" s="48" t="str">
        <f t="shared" si="125"/>
        <v/>
      </c>
      <c r="J559" s="48" t="str">
        <f t="shared" si="123"/>
        <v/>
      </c>
      <c r="K559" s="49" t="str">
        <f t="shared" si="124"/>
        <v/>
      </c>
      <c r="L559" s="11"/>
      <c r="M559" s="11"/>
      <c r="N559" s="78"/>
      <c r="O559" s="39" t="str">
        <f t="shared" si="119"/>
        <v>F</v>
      </c>
      <c r="P559" s="11">
        <f t="shared" si="112"/>
        <v>-23.287315649149274</v>
      </c>
      <c r="Q559" s="11"/>
      <c r="R559" s="38">
        <f t="shared" si="122"/>
        <v>0</v>
      </c>
      <c r="S559" s="30">
        <f t="shared" si="117"/>
        <v>0</v>
      </c>
      <c r="T559" s="30">
        <f t="shared" si="118"/>
        <v>0</v>
      </c>
      <c r="U559" s="34"/>
      <c r="V559" s="34"/>
      <c r="X559" s="31">
        <f t="shared" si="113"/>
        <v>9.0359999999999996</v>
      </c>
      <c r="Y559" s="31">
        <f t="shared" si="114"/>
        <v>-184.49199999999999</v>
      </c>
      <c r="Z559" s="30">
        <f t="shared" si="120"/>
        <v>0</v>
      </c>
    </row>
    <row r="560" spans="5:26" x14ac:dyDescent="0.15">
      <c r="E560" s="46"/>
      <c r="F560" s="28"/>
      <c r="G560" s="29"/>
      <c r="H560" s="29"/>
      <c r="I560" s="48" t="str">
        <f t="shared" si="125"/>
        <v/>
      </c>
      <c r="J560" s="48" t="str">
        <f t="shared" si="123"/>
        <v/>
      </c>
      <c r="K560" s="49" t="str">
        <f t="shared" si="124"/>
        <v/>
      </c>
      <c r="L560" s="11"/>
      <c r="M560" s="11"/>
      <c r="N560" s="78"/>
      <c r="O560" s="39" t="str">
        <f t="shared" si="119"/>
        <v>F</v>
      </c>
      <c r="P560" s="11">
        <f t="shared" si="112"/>
        <v>-23.287315649149274</v>
      </c>
      <c r="Q560" s="11"/>
      <c r="R560" s="38">
        <f t="shared" si="122"/>
        <v>0</v>
      </c>
      <c r="S560" s="30">
        <f t="shared" si="117"/>
        <v>0</v>
      </c>
      <c r="T560" s="30">
        <f t="shared" si="118"/>
        <v>0</v>
      </c>
      <c r="U560" s="34"/>
      <c r="V560" s="34"/>
      <c r="X560" s="31">
        <f t="shared" si="113"/>
        <v>9.0359999999999996</v>
      </c>
      <c r="Y560" s="31">
        <f t="shared" si="114"/>
        <v>-184.49199999999999</v>
      </c>
      <c r="Z560" s="30">
        <f t="shared" si="120"/>
        <v>0</v>
      </c>
    </row>
    <row r="561" spans="5:26" x14ac:dyDescent="0.15">
      <c r="E561" s="46"/>
      <c r="F561" s="28"/>
      <c r="G561" s="29"/>
      <c r="H561" s="29"/>
      <c r="I561" s="48" t="str">
        <f t="shared" si="125"/>
        <v/>
      </c>
      <c r="J561" s="48" t="str">
        <f t="shared" si="123"/>
        <v/>
      </c>
      <c r="K561" s="49" t="str">
        <f t="shared" si="124"/>
        <v/>
      </c>
      <c r="L561" s="11"/>
      <c r="M561" s="11"/>
      <c r="N561" s="78"/>
      <c r="O561" s="39" t="str">
        <f t="shared" si="119"/>
        <v>F</v>
      </c>
      <c r="P561" s="11">
        <f t="shared" si="112"/>
        <v>-23.287315649149274</v>
      </c>
      <c r="Q561" s="11"/>
      <c r="R561" s="38">
        <f t="shared" si="122"/>
        <v>0</v>
      </c>
      <c r="S561" s="30">
        <f t="shared" si="117"/>
        <v>0</v>
      </c>
      <c r="T561" s="30">
        <f t="shared" si="118"/>
        <v>0</v>
      </c>
      <c r="U561" s="34"/>
      <c r="V561" s="34"/>
      <c r="X561" s="31">
        <f t="shared" si="113"/>
        <v>9.0359999999999996</v>
      </c>
      <c r="Y561" s="31">
        <f t="shared" si="114"/>
        <v>-184.49199999999999</v>
      </c>
      <c r="Z561" s="30">
        <f t="shared" si="120"/>
        <v>0</v>
      </c>
    </row>
    <row r="562" spans="5:26" x14ac:dyDescent="0.15">
      <c r="E562" s="46"/>
      <c r="F562" s="28"/>
      <c r="G562" s="29"/>
      <c r="H562" s="29"/>
      <c r="I562" s="48" t="str">
        <f t="shared" si="125"/>
        <v/>
      </c>
      <c r="J562" s="48" t="str">
        <f t="shared" si="123"/>
        <v/>
      </c>
      <c r="K562" s="49" t="str">
        <f t="shared" si="124"/>
        <v/>
      </c>
      <c r="L562" s="11"/>
      <c r="M562" s="11"/>
      <c r="N562" s="78"/>
      <c r="O562" s="39" t="str">
        <f t="shared" si="119"/>
        <v>F</v>
      </c>
      <c r="P562" s="11">
        <f t="shared" si="112"/>
        <v>-23.287315649149274</v>
      </c>
      <c r="Q562" s="11"/>
      <c r="R562" s="38">
        <f t="shared" si="122"/>
        <v>0</v>
      </c>
      <c r="S562" s="30">
        <f t="shared" si="117"/>
        <v>0</v>
      </c>
      <c r="T562" s="30">
        <f t="shared" si="118"/>
        <v>0</v>
      </c>
      <c r="U562" s="34"/>
      <c r="V562" s="34"/>
      <c r="X562" s="31">
        <f t="shared" si="113"/>
        <v>9.0359999999999996</v>
      </c>
      <c r="Y562" s="31">
        <f t="shared" si="114"/>
        <v>-184.49199999999999</v>
      </c>
      <c r="Z562" s="30">
        <f t="shared" si="120"/>
        <v>0</v>
      </c>
    </row>
    <row r="563" spans="5:26" x14ac:dyDescent="0.15">
      <c r="E563" s="46"/>
      <c r="F563" s="28"/>
      <c r="G563" s="29"/>
      <c r="H563" s="29"/>
      <c r="I563" s="48" t="str">
        <f t="shared" si="125"/>
        <v/>
      </c>
      <c r="J563" s="48" t="str">
        <f t="shared" si="123"/>
        <v/>
      </c>
      <c r="K563" s="49" t="str">
        <f t="shared" si="124"/>
        <v/>
      </c>
      <c r="L563" s="11"/>
      <c r="M563" s="11"/>
      <c r="N563" s="78"/>
      <c r="O563" s="39" t="str">
        <f t="shared" si="119"/>
        <v>F</v>
      </c>
      <c r="P563" s="11">
        <f t="shared" si="112"/>
        <v>-23.287315649149274</v>
      </c>
      <c r="Q563" s="11"/>
      <c r="R563" s="38">
        <f t="shared" si="122"/>
        <v>0</v>
      </c>
      <c r="S563" s="30">
        <f t="shared" si="117"/>
        <v>0</v>
      </c>
      <c r="T563" s="30">
        <f t="shared" si="118"/>
        <v>0</v>
      </c>
      <c r="U563" s="34"/>
      <c r="V563" s="34"/>
      <c r="X563" s="31">
        <f t="shared" si="113"/>
        <v>9.0359999999999996</v>
      </c>
      <c r="Y563" s="31">
        <f t="shared" si="114"/>
        <v>-184.49199999999999</v>
      </c>
      <c r="Z563" s="30">
        <f t="shared" si="120"/>
        <v>0</v>
      </c>
    </row>
    <row r="564" spans="5:26" x14ac:dyDescent="0.15">
      <c r="E564" s="46"/>
      <c r="F564" s="28"/>
      <c r="G564" s="29"/>
      <c r="H564" s="29"/>
      <c r="I564" s="48" t="str">
        <f t="shared" si="125"/>
        <v/>
      </c>
      <c r="J564" s="48" t="str">
        <f t="shared" si="123"/>
        <v/>
      </c>
      <c r="K564" s="49" t="str">
        <f t="shared" si="124"/>
        <v/>
      </c>
      <c r="L564" s="11"/>
      <c r="M564" s="11"/>
      <c r="N564" s="78"/>
      <c r="O564" s="39" t="str">
        <f t="shared" si="119"/>
        <v>F</v>
      </c>
      <c r="P564" s="11">
        <f t="shared" si="112"/>
        <v>-23.287315649149274</v>
      </c>
      <c r="Q564" s="11"/>
      <c r="R564" s="38">
        <f t="shared" si="122"/>
        <v>0</v>
      </c>
      <c r="S564" s="30">
        <f t="shared" si="117"/>
        <v>0</v>
      </c>
      <c r="T564" s="30">
        <f t="shared" si="118"/>
        <v>0</v>
      </c>
      <c r="U564" s="34"/>
      <c r="V564" s="34"/>
      <c r="X564" s="31">
        <f t="shared" si="113"/>
        <v>9.0359999999999996</v>
      </c>
      <c r="Y564" s="31">
        <f t="shared" si="114"/>
        <v>-184.49199999999999</v>
      </c>
      <c r="Z564" s="30">
        <f t="shared" si="120"/>
        <v>0</v>
      </c>
    </row>
    <row r="565" spans="5:26" x14ac:dyDescent="0.15">
      <c r="E565" s="46"/>
      <c r="F565" s="28"/>
      <c r="G565" s="29"/>
      <c r="H565" s="29"/>
      <c r="I565" s="48" t="str">
        <f t="shared" ref="I565:I596" si="126">IF(COUNTA($F$499,$H$499,F565:H565)=5,P565,"")</f>
        <v/>
      </c>
      <c r="J565" s="48" t="str">
        <f t="shared" si="123"/>
        <v/>
      </c>
      <c r="K565" s="49" t="str">
        <f t="shared" si="124"/>
        <v/>
      </c>
      <c r="L565" s="11"/>
      <c r="M565" s="11"/>
      <c r="N565" s="78"/>
      <c r="O565" s="39" t="str">
        <f t="shared" si="119"/>
        <v>F</v>
      </c>
      <c r="P565" s="11">
        <f t="shared" ref="P565:P620" si="127">IF(T565&gt;17.583,"*",(G565-(INDEX(IF(O565="F",Hfemalemean,Hmalemean),S565+1,R565+1)))/(INDEX(IF(O565="F",Hfemalesd,Hmalesd),S565+1,R565+1)))</f>
        <v>-23.287315649149274</v>
      </c>
      <c r="Q565" s="11"/>
      <c r="R565" s="38">
        <f t="shared" si="122"/>
        <v>0</v>
      </c>
      <c r="S565" s="30">
        <f t="shared" si="117"/>
        <v>0</v>
      </c>
      <c r="T565" s="30">
        <f t="shared" si="118"/>
        <v>0</v>
      </c>
      <c r="U565" s="34"/>
      <c r="V565" s="34"/>
      <c r="X565" s="31">
        <f t="shared" ref="X565:X620" si="128">IF(O565="M",2.06*10^-3*G565^2-0.1166*G565+6.5273,2.49*10^-3*G565^2-0.1858*G565+9.036)</f>
        <v>9.0359999999999996</v>
      </c>
      <c r="Y565" s="31">
        <f t="shared" ref="Y565:Y620" si="129">((G565/100)^3*INDEX(itoOI,IF(O565="M",0,3)+IF(G565&lt;140,1,IF(G565&lt;=149,2,3)),1)+(G565/100)^2*INDEX(itoOI,IF(O565="M",0,3)+IF(G565&lt;140,1,IF(G565&lt;=149,2,3)),2)+(G565/100)*INDEX(itoOI,IF(O565="M",0,3)+IF(G565&lt;140,1,IF(G565&lt;=149,2,3)),3)+INDEX(itoOI,IF(O565="M",0,3)+IF(G565&lt;140,1,IF(G565&lt;=149,2,3)),4))</f>
        <v>-184.49199999999999</v>
      </c>
      <c r="Z565" s="30">
        <f t="shared" si="120"/>
        <v>0</v>
      </c>
    </row>
    <row r="566" spans="5:26" x14ac:dyDescent="0.15">
      <c r="E566" s="46"/>
      <c r="F566" s="28"/>
      <c r="G566" s="29"/>
      <c r="H566" s="29"/>
      <c r="I566" s="48" t="str">
        <f t="shared" si="126"/>
        <v/>
      </c>
      <c r="J566" s="48" t="str">
        <f t="shared" si="123"/>
        <v/>
      </c>
      <c r="K566" s="49" t="str">
        <f t="shared" si="124"/>
        <v/>
      </c>
      <c r="L566" s="11"/>
      <c r="M566" s="11"/>
      <c r="N566" s="78"/>
      <c r="O566" s="39" t="str">
        <f t="shared" si="119"/>
        <v>F</v>
      </c>
      <c r="P566" s="11">
        <f t="shared" si="127"/>
        <v>-23.287315649149274</v>
      </c>
      <c r="Q566" s="11"/>
      <c r="R566" s="38">
        <f t="shared" ref="R566:R620" si="130">DATEDIF($F$499,F566,"Y")</f>
        <v>0</v>
      </c>
      <c r="S566" s="30">
        <f t="shared" ref="S566:S620" si="131">DATEDIF($F$499,F566,"YM")</f>
        <v>0</v>
      </c>
      <c r="T566" s="30">
        <f t="shared" ref="T566:T620" si="132">DATEDIF($F$499,F566,"Y")+DATEDIF($F$499,F566,"YD")/(365+IF(MOD(YEAR(DATE(YEAR(F566)-1,MONTH($F$499),DAY($F$499))),4)=0,IF(DATE(YEAR(DATE(YEAR(F566)-1,MONTH($F$499),DAY($F$499))),2,29)&gt;=DATE(YEAR(F566)-1,MONTH($F$499),DAY($F$499)),1,0),0)+IF(MOD(YEAR(F566),4)=0,IF(DATE(YEAR(F566),2,29)&lt;=F566,1,0),0))</f>
        <v>0</v>
      </c>
      <c r="U566" s="34"/>
      <c r="V566" s="34"/>
      <c r="X566" s="31">
        <f t="shared" si="128"/>
        <v>9.0359999999999996</v>
      </c>
      <c r="Y566" s="31">
        <f t="shared" si="129"/>
        <v>-184.49199999999999</v>
      </c>
      <c r="Z566" s="30">
        <f t="shared" si="120"/>
        <v>0</v>
      </c>
    </row>
    <row r="567" spans="5:26" x14ac:dyDescent="0.15">
      <c r="E567" s="46"/>
      <c r="F567" s="28"/>
      <c r="G567" s="29"/>
      <c r="H567" s="29"/>
      <c r="I567" s="48" t="str">
        <f t="shared" si="126"/>
        <v/>
      </c>
      <c r="J567" s="48" t="str">
        <f t="shared" si="123"/>
        <v/>
      </c>
      <c r="K567" s="49" t="str">
        <f t="shared" si="124"/>
        <v/>
      </c>
      <c r="L567" s="11"/>
      <c r="M567" s="11"/>
      <c r="N567" s="78"/>
      <c r="O567" s="39" t="str">
        <f t="shared" ref="O567:O620" si="133">+O566</f>
        <v>F</v>
      </c>
      <c r="P567" s="11">
        <f t="shared" si="127"/>
        <v>-23.287315649149274</v>
      </c>
      <c r="Q567" s="11"/>
      <c r="R567" s="38">
        <f t="shared" si="130"/>
        <v>0</v>
      </c>
      <c r="S567" s="30">
        <f t="shared" si="131"/>
        <v>0</v>
      </c>
      <c r="T567" s="30">
        <f t="shared" si="132"/>
        <v>0</v>
      </c>
      <c r="U567" s="34"/>
      <c r="V567" s="34"/>
      <c r="X567" s="31">
        <f t="shared" si="128"/>
        <v>9.0359999999999996</v>
      </c>
      <c r="Y567" s="31">
        <f t="shared" si="129"/>
        <v>-184.49199999999999</v>
      </c>
      <c r="Z567" s="30">
        <f t="shared" ref="Z567:Z620" si="134">22*G567^2/10000</f>
        <v>0</v>
      </c>
    </row>
    <row r="568" spans="5:26" x14ac:dyDescent="0.15">
      <c r="E568" s="46"/>
      <c r="F568" s="28"/>
      <c r="G568" s="29"/>
      <c r="H568" s="29"/>
      <c r="I568" s="48" t="str">
        <f t="shared" si="126"/>
        <v/>
      </c>
      <c r="J568" s="48" t="str">
        <f t="shared" si="123"/>
        <v/>
      </c>
      <c r="K568" s="49" t="str">
        <f t="shared" si="124"/>
        <v/>
      </c>
      <c r="L568" s="11"/>
      <c r="M568" s="11"/>
      <c r="N568" s="78"/>
      <c r="O568" s="39" t="str">
        <f t="shared" si="133"/>
        <v>F</v>
      </c>
      <c r="P568" s="11">
        <f t="shared" si="127"/>
        <v>-23.287315649149274</v>
      </c>
      <c r="Q568" s="11"/>
      <c r="R568" s="38">
        <f t="shared" si="130"/>
        <v>0</v>
      </c>
      <c r="S568" s="30">
        <f t="shared" si="131"/>
        <v>0</v>
      </c>
      <c r="T568" s="30">
        <f t="shared" si="132"/>
        <v>0</v>
      </c>
      <c r="U568" s="34"/>
      <c r="V568" s="34"/>
      <c r="X568" s="31">
        <f t="shared" si="128"/>
        <v>9.0359999999999996</v>
      </c>
      <c r="Y568" s="31">
        <f t="shared" si="129"/>
        <v>-184.49199999999999</v>
      </c>
      <c r="Z568" s="30">
        <f t="shared" si="134"/>
        <v>0</v>
      </c>
    </row>
    <row r="569" spans="5:26" x14ac:dyDescent="0.15">
      <c r="E569" s="46"/>
      <c r="F569" s="28"/>
      <c r="G569" s="29"/>
      <c r="H569" s="29"/>
      <c r="I569" s="48" t="str">
        <f t="shared" si="126"/>
        <v/>
      </c>
      <c r="J569" s="48" t="str">
        <f t="shared" ref="J569:J595" si="135">IF(COUNTA($F$499,$H$499,F569:H569)=5,IF(T569&lt;6,"*",IF(T569&gt;=17.583,"*",(H569-G569*INDEX(IF(O569="F",muratafemale,muratamale),R569-4,1)-INDEX(IF(O569="F",muratafemale,muratamale),R569-4,2))/(G569*INDEX(IF(O569="F",muratafemale,muratamale),R569-4,1)+INDEX(IF(O569="F",muratafemale,muratamale),R569-4,2))*100)),"")</f>
        <v/>
      </c>
      <c r="K569" s="49" t="str">
        <f t="shared" ref="K569:K595" si="136">IF(COUNTA($F$499,$H$499,F569:H569)=5,IF(OR(T569&lt;1,G569&lt;70),"*",IF(G569&gt;=IF(O569="M",181,174),(H569-Z569)/Z569*100,IF(G569&lt;101,(H569-X569)/X569*100,IF(T569&lt;6,(H569-X569)/X569*100,IF(T569&gt;=17.583,(H569-Z569)/Z569*100,(H569-Y569)/Y569*100))))),"")</f>
        <v/>
      </c>
      <c r="L569" s="11"/>
      <c r="M569" s="11"/>
      <c r="N569" s="78"/>
      <c r="O569" s="39" t="str">
        <f t="shared" si="133"/>
        <v>F</v>
      </c>
      <c r="P569" s="11">
        <f t="shared" si="127"/>
        <v>-23.287315649149274</v>
      </c>
      <c r="Q569" s="11"/>
      <c r="R569" s="38">
        <f t="shared" si="130"/>
        <v>0</v>
      </c>
      <c r="S569" s="30">
        <f t="shared" si="131"/>
        <v>0</v>
      </c>
      <c r="T569" s="30">
        <f t="shared" si="132"/>
        <v>0</v>
      </c>
      <c r="U569" s="34"/>
      <c r="V569" s="34"/>
      <c r="X569" s="31">
        <f t="shared" si="128"/>
        <v>9.0359999999999996</v>
      </c>
      <c r="Y569" s="31">
        <f t="shared" si="129"/>
        <v>-184.49199999999999</v>
      </c>
      <c r="Z569" s="30">
        <f t="shared" si="134"/>
        <v>0</v>
      </c>
    </row>
    <row r="570" spans="5:26" x14ac:dyDescent="0.15">
      <c r="E570" s="46"/>
      <c r="F570" s="28"/>
      <c r="G570" s="29"/>
      <c r="H570" s="29"/>
      <c r="I570" s="48" t="str">
        <f t="shared" si="126"/>
        <v/>
      </c>
      <c r="J570" s="48" t="str">
        <f t="shared" si="135"/>
        <v/>
      </c>
      <c r="K570" s="49" t="str">
        <f t="shared" si="136"/>
        <v/>
      </c>
      <c r="L570" s="11"/>
      <c r="M570" s="11"/>
      <c r="N570" s="78"/>
      <c r="O570" s="39" t="str">
        <f t="shared" si="133"/>
        <v>F</v>
      </c>
      <c r="P570" s="11">
        <f t="shared" si="127"/>
        <v>-23.287315649149274</v>
      </c>
      <c r="Q570" s="11"/>
      <c r="R570" s="38">
        <f t="shared" si="130"/>
        <v>0</v>
      </c>
      <c r="S570" s="30">
        <f t="shared" si="131"/>
        <v>0</v>
      </c>
      <c r="T570" s="30">
        <f t="shared" si="132"/>
        <v>0</v>
      </c>
      <c r="U570" s="34"/>
      <c r="V570" s="34"/>
      <c r="X570" s="31">
        <f t="shared" si="128"/>
        <v>9.0359999999999996</v>
      </c>
      <c r="Y570" s="31">
        <f t="shared" si="129"/>
        <v>-184.49199999999999</v>
      </c>
      <c r="Z570" s="30">
        <f t="shared" si="134"/>
        <v>0</v>
      </c>
    </row>
    <row r="571" spans="5:26" x14ac:dyDescent="0.15">
      <c r="E571" s="46"/>
      <c r="F571" s="28"/>
      <c r="G571" s="29"/>
      <c r="H571" s="29"/>
      <c r="I571" s="48" t="str">
        <f t="shared" si="126"/>
        <v/>
      </c>
      <c r="J571" s="48" t="str">
        <f t="shared" si="135"/>
        <v/>
      </c>
      <c r="K571" s="49" t="str">
        <f t="shared" si="136"/>
        <v/>
      </c>
      <c r="L571" s="11"/>
      <c r="M571" s="11"/>
      <c r="N571" s="78"/>
      <c r="O571" s="39" t="str">
        <f t="shared" si="133"/>
        <v>F</v>
      </c>
      <c r="P571" s="11">
        <f t="shared" si="127"/>
        <v>-23.287315649149274</v>
      </c>
      <c r="Q571" s="11"/>
      <c r="R571" s="38">
        <f t="shared" si="130"/>
        <v>0</v>
      </c>
      <c r="S571" s="30">
        <f t="shared" si="131"/>
        <v>0</v>
      </c>
      <c r="T571" s="30">
        <f t="shared" si="132"/>
        <v>0</v>
      </c>
      <c r="U571" s="34"/>
      <c r="V571" s="34"/>
      <c r="X571" s="31">
        <f t="shared" si="128"/>
        <v>9.0359999999999996</v>
      </c>
      <c r="Y571" s="31">
        <f t="shared" si="129"/>
        <v>-184.49199999999999</v>
      </c>
      <c r="Z571" s="30">
        <f t="shared" si="134"/>
        <v>0</v>
      </c>
    </row>
    <row r="572" spans="5:26" x14ac:dyDescent="0.15">
      <c r="E572" s="46"/>
      <c r="F572" s="28"/>
      <c r="G572" s="29"/>
      <c r="H572" s="29"/>
      <c r="I572" s="48" t="str">
        <f t="shared" si="126"/>
        <v/>
      </c>
      <c r="J572" s="48" t="str">
        <f t="shared" si="135"/>
        <v/>
      </c>
      <c r="K572" s="49" t="str">
        <f t="shared" si="136"/>
        <v/>
      </c>
      <c r="L572" s="11"/>
      <c r="M572" s="11"/>
      <c r="N572" s="78"/>
      <c r="O572" s="39" t="str">
        <f t="shared" si="133"/>
        <v>F</v>
      </c>
      <c r="P572" s="11">
        <f t="shared" si="127"/>
        <v>-23.287315649149274</v>
      </c>
      <c r="Q572" s="11"/>
      <c r="R572" s="38">
        <f t="shared" si="130"/>
        <v>0</v>
      </c>
      <c r="S572" s="30">
        <f t="shared" si="131"/>
        <v>0</v>
      </c>
      <c r="T572" s="30">
        <f t="shared" si="132"/>
        <v>0</v>
      </c>
      <c r="U572" s="34"/>
      <c r="V572" s="34"/>
      <c r="X572" s="31">
        <f t="shared" si="128"/>
        <v>9.0359999999999996</v>
      </c>
      <c r="Y572" s="31">
        <f t="shared" si="129"/>
        <v>-184.49199999999999</v>
      </c>
      <c r="Z572" s="30">
        <f t="shared" si="134"/>
        <v>0</v>
      </c>
    </row>
    <row r="573" spans="5:26" x14ac:dyDescent="0.15">
      <c r="E573" s="46"/>
      <c r="F573" s="28"/>
      <c r="G573" s="29"/>
      <c r="H573" s="29"/>
      <c r="I573" s="48" t="str">
        <f t="shared" si="126"/>
        <v/>
      </c>
      <c r="J573" s="48" t="str">
        <f t="shared" si="135"/>
        <v/>
      </c>
      <c r="K573" s="49" t="str">
        <f t="shared" si="136"/>
        <v/>
      </c>
      <c r="L573" s="11"/>
      <c r="M573" s="11"/>
      <c r="N573" s="78"/>
      <c r="O573" s="39" t="str">
        <f t="shared" si="133"/>
        <v>F</v>
      </c>
      <c r="P573" s="11">
        <f t="shared" si="127"/>
        <v>-23.287315649149274</v>
      </c>
      <c r="Q573" s="11"/>
      <c r="R573" s="38">
        <f t="shared" si="130"/>
        <v>0</v>
      </c>
      <c r="S573" s="30">
        <f t="shared" si="131"/>
        <v>0</v>
      </c>
      <c r="T573" s="30">
        <f t="shared" si="132"/>
        <v>0</v>
      </c>
      <c r="U573" s="34"/>
      <c r="V573" s="34"/>
      <c r="X573" s="31">
        <f t="shared" si="128"/>
        <v>9.0359999999999996</v>
      </c>
      <c r="Y573" s="31">
        <f t="shared" si="129"/>
        <v>-184.49199999999999</v>
      </c>
      <c r="Z573" s="30">
        <f t="shared" si="134"/>
        <v>0</v>
      </c>
    </row>
    <row r="574" spans="5:26" x14ac:dyDescent="0.15">
      <c r="E574" s="46"/>
      <c r="F574" s="28"/>
      <c r="G574" s="29"/>
      <c r="H574" s="29"/>
      <c r="I574" s="48" t="str">
        <f t="shared" si="126"/>
        <v/>
      </c>
      <c r="J574" s="48" t="str">
        <f t="shared" si="135"/>
        <v/>
      </c>
      <c r="K574" s="49" t="str">
        <f t="shared" si="136"/>
        <v/>
      </c>
      <c r="L574" s="11"/>
      <c r="M574" s="11"/>
      <c r="N574" s="78"/>
      <c r="O574" s="39" t="str">
        <f t="shared" si="133"/>
        <v>F</v>
      </c>
      <c r="P574" s="11">
        <f t="shared" si="127"/>
        <v>-23.287315649149274</v>
      </c>
      <c r="Q574" s="11"/>
      <c r="R574" s="38">
        <f t="shared" si="130"/>
        <v>0</v>
      </c>
      <c r="S574" s="30">
        <f t="shared" si="131"/>
        <v>0</v>
      </c>
      <c r="T574" s="30">
        <f t="shared" si="132"/>
        <v>0</v>
      </c>
      <c r="U574" s="34"/>
      <c r="V574" s="34"/>
      <c r="X574" s="31">
        <f t="shared" si="128"/>
        <v>9.0359999999999996</v>
      </c>
      <c r="Y574" s="31">
        <f t="shared" si="129"/>
        <v>-184.49199999999999</v>
      </c>
      <c r="Z574" s="30">
        <f t="shared" si="134"/>
        <v>0</v>
      </c>
    </row>
    <row r="575" spans="5:26" x14ac:dyDescent="0.15">
      <c r="E575" s="46"/>
      <c r="F575" s="28"/>
      <c r="G575" s="29"/>
      <c r="H575" s="29"/>
      <c r="I575" s="48" t="str">
        <f t="shared" si="126"/>
        <v/>
      </c>
      <c r="J575" s="48" t="str">
        <f t="shared" si="135"/>
        <v/>
      </c>
      <c r="K575" s="49" t="str">
        <f t="shared" si="136"/>
        <v/>
      </c>
      <c r="L575" s="11"/>
      <c r="M575" s="11"/>
      <c r="N575" s="78"/>
      <c r="O575" s="39" t="str">
        <f t="shared" si="133"/>
        <v>F</v>
      </c>
      <c r="P575" s="11">
        <f t="shared" si="127"/>
        <v>-23.287315649149274</v>
      </c>
      <c r="Q575" s="11"/>
      <c r="R575" s="38">
        <f t="shared" si="130"/>
        <v>0</v>
      </c>
      <c r="S575" s="30">
        <f t="shared" si="131"/>
        <v>0</v>
      </c>
      <c r="T575" s="30">
        <f t="shared" si="132"/>
        <v>0</v>
      </c>
      <c r="U575" s="34"/>
      <c r="V575" s="34"/>
      <c r="X575" s="31">
        <f t="shared" si="128"/>
        <v>9.0359999999999996</v>
      </c>
      <c r="Y575" s="31">
        <f t="shared" si="129"/>
        <v>-184.49199999999999</v>
      </c>
      <c r="Z575" s="30">
        <f t="shared" si="134"/>
        <v>0</v>
      </c>
    </row>
    <row r="576" spans="5:26" x14ac:dyDescent="0.15">
      <c r="E576" s="46"/>
      <c r="F576" s="28"/>
      <c r="G576" s="29"/>
      <c r="H576" s="29"/>
      <c r="I576" s="48" t="str">
        <f t="shared" si="126"/>
        <v/>
      </c>
      <c r="J576" s="48" t="str">
        <f t="shared" si="135"/>
        <v/>
      </c>
      <c r="K576" s="49" t="str">
        <f t="shared" si="136"/>
        <v/>
      </c>
      <c r="L576" s="11"/>
      <c r="M576" s="11"/>
      <c r="N576" s="78"/>
      <c r="O576" s="39" t="str">
        <f t="shared" si="133"/>
        <v>F</v>
      </c>
      <c r="P576" s="11">
        <f t="shared" si="127"/>
        <v>-23.287315649149274</v>
      </c>
      <c r="Q576" s="11"/>
      <c r="R576" s="38">
        <f t="shared" si="130"/>
        <v>0</v>
      </c>
      <c r="S576" s="30">
        <f t="shared" si="131"/>
        <v>0</v>
      </c>
      <c r="T576" s="30">
        <f t="shared" si="132"/>
        <v>0</v>
      </c>
      <c r="U576" s="34"/>
      <c r="V576" s="34"/>
      <c r="X576" s="31">
        <f t="shared" si="128"/>
        <v>9.0359999999999996</v>
      </c>
      <c r="Y576" s="31">
        <f t="shared" si="129"/>
        <v>-184.49199999999999</v>
      </c>
      <c r="Z576" s="30">
        <f t="shared" si="134"/>
        <v>0</v>
      </c>
    </row>
    <row r="577" spans="5:26" x14ac:dyDescent="0.15">
      <c r="E577" s="46"/>
      <c r="F577" s="28"/>
      <c r="G577" s="29"/>
      <c r="H577" s="29"/>
      <c r="I577" s="48" t="str">
        <f t="shared" si="126"/>
        <v/>
      </c>
      <c r="J577" s="48" t="str">
        <f t="shared" si="135"/>
        <v/>
      </c>
      <c r="K577" s="49" t="str">
        <f t="shared" si="136"/>
        <v/>
      </c>
      <c r="L577" s="11"/>
      <c r="M577" s="11"/>
      <c r="N577" s="78"/>
      <c r="O577" s="39" t="str">
        <f t="shared" si="133"/>
        <v>F</v>
      </c>
      <c r="P577" s="11">
        <f t="shared" si="127"/>
        <v>-23.287315649149274</v>
      </c>
      <c r="Q577" s="11"/>
      <c r="R577" s="38">
        <f t="shared" si="130"/>
        <v>0</v>
      </c>
      <c r="S577" s="30">
        <f t="shared" si="131"/>
        <v>0</v>
      </c>
      <c r="T577" s="30">
        <f t="shared" si="132"/>
        <v>0</v>
      </c>
      <c r="U577" s="34"/>
      <c r="V577" s="34"/>
      <c r="X577" s="31">
        <f t="shared" si="128"/>
        <v>9.0359999999999996</v>
      </c>
      <c r="Y577" s="31">
        <f t="shared" si="129"/>
        <v>-184.49199999999999</v>
      </c>
      <c r="Z577" s="30">
        <f t="shared" si="134"/>
        <v>0</v>
      </c>
    </row>
    <row r="578" spans="5:26" x14ac:dyDescent="0.15">
      <c r="E578" s="46"/>
      <c r="F578" s="28"/>
      <c r="G578" s="29"/>
      <c r="H578" s="29"/>
      <c r="I578" s="48" t="str">
        <f t="shared" si="126"/>
        <v/>
      </c>
      <c r="J578" s="48" t="str">
        <f t="shared" si="135"/>
        <v/>
      </c>
      <c r="K578" s="49" t="str">
        <f t="shared" si="136"/>
        <v/>
      </c>
      <c r="L578" s="11"/>
      <c r="M578" s="11"/>
      <c r="N578" s="78"/>
      <c r="O578" s="39" t="str">
        <f t="shared" si="133"/>
        <v>F</v>
      </c>
      <c r="P578" s="11">
        <f t="shared" si="127"/>
        <v>-23.287315649149274</v>
      </c>
      <c r="Q578" s="11"/>
      <c r="R578" s="38">
        <f t="shared" si="130"/>
        <v>0</v>
      </c>
      <c r="S578" s="30">
        <f t="shared" si="131"/>
        <v>0</v>
      </c>
      <c r="T578" s="30">
        <f t="shared" si="132"/>
        <v>0</v>
      </c>
      <c r="U578" s="34"/>
      <c r="V578" s="34"/>
      <c r="X578" s="31">
        <f t="shared" si="128"/>
        <v>9.0359999999999996</v>
      </c>
      <c r="Y578" s="31">
        <f t="shared" si="129"/>
        <v>-184.49199999999999</v>
      </c>
      <c r="Z578" s="30">
        <f t="shared" si="134"/>
        <v>0</v>
      </c>
    </row>
    <row r="579" spans="5:26" x14ac:dyDescent="0.15">
      <c r="E579" s="46"/>
      <c r="F579" s="28"/>
      <c r="G579" s="29"/>
      <c r="H579" s="29"/>
      <c r="I579" s="48" t="str">
        <f t="shared" si="126"/>
        <v/>
      </c>
      <c r="J579" s="48" t="str">
        <f t="shared" si="135"/>
        <v/>
      </c>
      <c r="K579" s="49" t="str">
        <f t="shared" si="136"/>
        <v/>
      </c>
      <c r="L579" s="11"/>
      <c r="M579" s="11"/>
      <c r="N579" s="78"/>
      <c r="O579" s="39" t="str">
        <f t="shared" si="133"/>
        <v>F</v>
      </c>
      <c r="P579" s="11">
        <f t="shared" si="127"/>
        <v>-23.287315649149274</v>
      </c>
      <c r="Q579" s="11"/>
      <c r="R579" s="38">
        <f t="shared" si="130"/>
        <v>0</v>
      </c>
      <c r="S579" s="30">
        <f t="shared" si="131"/>
        <v>0</v>
      </c>
      <c r="T579" s="30">
        <f t="shared" si="132"/>
        <v>0</v>
      </c>
      <c r="U579" s="34"/>
      <c r="V579" s="34"/>
      <c r="X579" s="31">
        <f t="shared" si="128"/>
        <v>9.0359999999999996</v>
      </c>
      <c r="Y579" s="31">
        <f t="shared" si="129"/>
        <v>-184.49199999999999</v>
      </c>
      <c r="Z579" s="30">
        <f t="shared" si="134"/>
        <v>0</v>
      </c>
    </row>
    <row r="580" spans="5:26" x14ac:dyDescent="0.15">
      <c r="E580" s="46"/>
      <c r="F580" s="28"/>
      <c r="G580" s="29"/>
      <c r="H580" s="29"/>
      <c r="I580" s="48" t="str">
        <f t="shared" si="126"/>
        <v/>
      </c>
      <c r="J580" s="48" t="str">
        <f t="shared" si="135"/>
        <v/>
      </c>
      <c r="K580" s="49" t="str">
        <f t="shared" si="136"/>
        <v/>
      </c>
      <c r="L580" s="11"/>
      <c r="M580" s="11"/>
      <c r="N580" s="78"/>
      <c r="O580" s="39" t="str">
        <f t="shared" si="133"/>
        <v>F</v>
      </c>
      <c r="P580" s="11">
        <f t="shared" si="127"/>
        <v>-23.287315649149274</v>
      </c>
      <c r="Q580" s="11"/>
      <c r="R580" s="38">
        <f t="shared" si="130"/>
        <v>0</v>
      </c>
      <c r="S580" s="30">
        <f t="shared" si="131"/>
        <v>0</v>
      </c>
      <c r="T580" s="30">
        <f t="shared" si="132"/>
        <v>0</v>
      </c>
      <c r="U580" s="34"/>
      <c r="V580" s="34"/>
      <c r="X580" s="31">
        <f t="shared" si="128"/>
        <v>9.0359999999999996</v>
      </c>
      <c r="Y580" s="31">
        <f t="shared" si="129"/>
        <v>-184.49199999999999</v>
      </c>
      <c r="Z580" s="30">
        <f t="shared" si="134"/>
        <v>0</v>
      </c>
    </row>
    <row r="581" spans="5:26" x14ac:dyDescent="0.15">
      <c r="E581" s="46"/>
      <c r="F581" s="28"/>
      <c r="G581" s="29"/>
      <c r="H581" s="29"/>
      <c r="I581" s="48" t="str">
        <f t="shared" si="126"/>
        <v/>
      </c>
      <c r="J581" s="48" t="str">
        <f t="shared" si="135"/>
        <v/>
      </c>
      <c r="K581" s="49" t="str">
        <f t="shared" si="136"/>
        <v/>
      </c>
      <c r="L581" s="11"/>
      <c r="M581" s="11"/>
      <c r="N581" s="78"/>
      <c r="O581" s="39" t="str">
        <f t="shared" si="133"/>
        <v>F</v>
      </c>
      <c r="P581" s="11">
        <f t="shared" si="127"/>
        <v>-23.287315649149274</v>
      </c>
      <c r="Q581" s="11"/>
      <c r="R581" s="38">
        <f t="shared" si="130"/>
        <v>0</v>
      </c>
      <c r="S581" s="30">
        <f t="shared" si="131"/>
        <v>0</v>
      </c>
      <c r="T581" s="30">
        <f t="shared" si="132"/>
        <v>0</v>
      </c>
      <c r="U581" s="34"/>
      <c r="V581" s="34"/>
      <c r="X581" s="31">
        <f t="shared" si="128"/>
        <v>9.0359999999999996</v>
      </c>
      <c r="Y581" s="31">
        <f t="shared" si="129"/>
        <v>-184.49199999999999</v>
      </c>
      <c r="Z581" s="30">
        <f t="shared" si="134"/>
        <v>0</v>
      </c>
    </row>
    <row r="582" spans="5:26" x14ac:dyDescent="0.15">
      <c r="E582" s="46"/>
      <c r="F582" s="28"/>
      <c r="G582" s="29"/>
      <c r="H582" s="29"/>
      <c r="I582" s="48" t="str">
        <f t="shared" si="126"/>
        <v/>
      </c>
      <c r="J582" s="48" t="str">
        <f t="shared" si="135"/>
        <v/>
      </c>
      <c r="K582" s="49" t="str">
        <f t="shared" si="136"/>
        <v/>
      </c>
      <c r="L582" s="11"/>
      <c r="M582" s="11"/>
      <c r="N582" s="78"/>
      <c r="O582" s="39" t="str">
        <f t="shared" si="133"/>
        <v>F</v>
      </c>
      <c r="P582" s="11">
        <f t="shared" si="127"/>
        <v>-23.287315649149274</v>
      </c>
      <c r="Q582" s="11"/>
      <c r="R582" s="38">
        <f t="shared" si="130"/>
        <v>0</v>
      </c>
      <c r="S582" s="30">
        <f t="shared" si="131"/>
        <v>0</v>
      </c>
      <c r="T582" s="30">
        <f t="shared" si="132"/>
        <v>0</v>
      </c>
      <c r="U582" s="34"/>
      <c r="V582" s="34"/>
      <c r="X582" s="31">
        <f t="shared" si="128"/>
        <v>9.0359999999999996</v>
      </c>
      <c r="Y582" s="31">
        <f t="shared" si="129"/>
        <v>-184.49199999999999</v>
      </c>
      <c r="Z582" s="30">
        <f t="shared" si="134"/>
        <v>0</v>
      </c>
    </row>
    <row r="583" spans="5:26" x14ac:dyDescent="0.15">
      <c r="E583" s="46"/>
      <c r="F583" s="28"/>
      <c r="G583" s="29"/>
      <c r="H583" s="29"/>
      <c r="I583" s="48" t="str">
        <f t="shared" si="126"/>
        <v/>
      </c>
      <c r="J583" s="48" t="str">
        <f t="shared" si="135"/>
        <v/>
      </c>
      <c r="K583" s="49" t="str">
        <f t="shared" si="136"/>
        <v/>
      </c>
      <c r="L583" s="11"/>
      <c r="M583" s="11"/>
      <c r="N583" s="78"/>
      <c r="O583" s="39" t="str">
        <f t="shared" si="133"/>
        <v>F</v>
      </c>
      <c r="P583" s="11">
        <f t="shared" si="127"/>
        <v>-23.287315649149274</v>
      </c>
      <c r="Q583" s="11"/>
      <c r="R583" s="38">
        <f t="shared" si="130"/>
        <v>0</v>
      </c>
      <c r="S583" s="30">
        <f t="shared" si="131"/>
        <v>0</v>
      </c>
      <c r="T583" s="30">
        <f t="shared" si="132"/>
        <v>0</v>
      </c>
      <c r="U583" s="34"/>
      <c r="V583" s="34"/>
      <c r="X583" s="31">
        <f t="shared" si="128"/>
        <v>9.0359999999999996</v>
      </c>
      <c r="Y583" s="31">
        <f t="shared" si="129"/>
        <v>-184.49199999999999</v>
      </c>
      <c r="Z583" s="30">
        <f t="shared" si="134"/>
        <v>0</v>
      </c>
    </row>
    <row r="584" spans="5:26" x14ac:dyDescent="0.15">
      <c r="E584" s="46"/>
      <c r="F584" s="28"/>
      <c r="G584" s="29"/>
      <c r="H584" s="29"/>
      <c r="I584" s="48" t="str">
        <f t="shared" si="126"/>
        <v/>
      </c>
      <c r="J584" s="48" t="str">
        <f t="shared" si="135"/>
        <v/>
      </c>
      <c r="K584" s="49" t="str">
        <f t="shared" si="136"/>
        <v/>
      </c>
      <c r="L584" s="11"/>
      <c r="M584" s="11"/>
      <c r="N584" s="78"/>
      <c r="O584" s="39" t="str">
        <f t="shared" si="133"/>
        <v>F</v>
      </c>
      <c r="P584" s="11">
        <f t="shared" si="127"/>
        <v>-23.287315649149274</v>
      </c>
      <c r="Q584" s="11"/>
      <c r="R584" s="38">
        <f t="shared" si="130"/>
        <v>0</v>
      </c>
      <c r="S584" s="30">
        <f t="shared" si="131"/>
        <v>0</v>
      </c>
      <c r="T584" s="30">
        <f t="shared" si="132"/>
        <v>0</v>
      </c>
      <c r="U584" s="34"/>
      <c r="V584" s="34"/>
      <c r="X584" s="31">
        <f t="shared" si="128"/>
        <v>9.0359999999999996</v>
      </c>
      <c r="Y584" s="31">
        <f t="shared" si="129"/>
        <v>-184.49199999999999</v>
      </c>
      <c r="Z584" s="30">
        <f t="shared" si="134"/>
        <v>0</v>
      </c>
    </row>
    <row r="585" spans="5:26" x14ac:dyDescent="0.15">
      <c r="E585" s="46"/>
      <c r="F585" s="28"/>
      <c r="G585" s="29"/>
      <c r="H585" s="29"/>
      <c r="I585" s="48" t="str">
        <f t="shared" si="126"/>
        <v/>
      </c>
      <c r="J585" s="48" t="str">
        <f t="shared" si="135"/>
        <v/>
      </c>
      <c r="K585" s="49" t="str">
        <f t="shared" si="136"/>
        <v/>
      </c>
      <c r="L585" s="11"/>
      <c r="M585" s="11"/>
      <c r="N585" s="78"/>
      <c r="O585" s="39" t="str">
        <f t="shared" si="133"/>
        <v>F</v>
      </c>
      <c r="P585" s="11">
        <f t="shared" si="127"/>
        <v>-23.287315649149274</v>
      </c>
      <c r="Q585" s="11"/>
      <c r="R585" s="38">
        <f t="shared" si="130"/>
        <v>0</v>
      </c>
      <c r="S585" s="30">
        <f t="shared" si="131"/>
        <v>0</v>
      </c>
      <c r="T585" s="30">
        <f t="shared" si="132"/>
        <v>0</v>
      </c>
      <c r="U585" s="34"/>
      <c r="V585" s="34"/>
      <c r="X585" s="31">
        <f t="shared" si="128"/>
        <v>9.0359999999999996</v>
      </c>
      <c r="Y585" s="31">
        <f t="shared" si="129"/>
        <v>-184.49199999999999</v>
      </c>
      <c r="Z585" s="30">
        <f t="shared" si="134"/>
        <v>0</v>
      </c>
    </row>
    <row r="586" spans="5:26" x14ac:dyDescent="0.15">
      <c r="E586" s="46"/>
      <c r="F586" s="28"/>
      <c r="G586" s="29"/>
      <c r="H586" s="29"/>
      <c r="I586" s="48" t="str">
        <f t="shared" si="126"/>
        <v/>
      </c>
      <c r="J586" s="48" t="str">
        <f t="shared" si="135"/>
        <v/>
      </c>
      <c r="K586" s="49" t="str">
        <f t="shared" si="136"/>
        <v/>
      </c>
      <c r="L586" s="11"/>
      <c r="M586" s="11"/>
      <c r="N586" s="78"/>
      <c r="O586" s="39" t="str">
        <f t="shared" si="133"/>
        <v>F</v>
      </c>
      <c r="P586" s="11">
        <f t="shared" si="127"/>
        <v>-23.287315649149274</v>
      </c>
      <c r="Q586" s="11"/>
      <c r="R586" s="38">
        <f t="shared" si="130"/>
        <v>0</v>
      </c>
      <c r="S586" s="30">
        <f t="shared" si="131"/>
        <v>0</v>
      </c>
      <c r="T586" s="30">
        <f t="shared" si="132"/>
        <v>0</v>
      </c>
      <c r="U586" s="34"/>
      <c r="V586" s="34"/>
      <c r="X586" s="31">
        <f t="shared" si="128"/>
        <v>9.0359999999999996</v>
      </c>
      <c r="Y586" s="31">
        <f t="shared" si="129"/>
        <v>-184.49199999999999</v>
      </c>
      <c r="Z586" s="30">
        <f t="shared" si="134"/>
        <v>0</v>
      </c>
    </row>
    <row r="587" spans="5:26" x14ac:dyDescent="0.15">
      <c r="E587" s="46"/>
      <c r="F587" s="28"/>
      <c r="G587" s="29"/>
      <c r="H587" s="29"/>
      <c r="I587" s="48" t="str">
        <f t="shared" si="126"/>
        <v/>
      </c>
      <c r="J587" s="48" t="str">
        <f t="shared" si="135"/>
        <v/>
      </c>
      <c r="K587" s="49" t="str">
        <f t="shared" si="136"/>
        <v/>
      </c>
      <c r="L587" s="11"/>
      <c r="M587" s="11"/>
      <c r="N587" s="78"/>
      <c r="O587" s="39" t="str">
        <f t="shared" si="133"/>
        <v>F</v>
      </c>
      <c r="P587" s="11">
        <f t="shared" si="127"/>
        <v>-23.287315649149274</v>
      </c>
      <c r="Q587" s="11"/>
      <c r="R587" s="38">
        <f t="shared" si="130"/>
        <v>0</v>
      </c>
      <c r="S587" s="30">
        <f t="shared" si="131"/>
        <v>0</v>
      </c>
      <c r="T587" s="30">
        <f t="shared" si="132"/>
        <v>0</v>
      </c>
      <c r="U587" s="34"/>
      <c r="V587" s="34"/>
      <c r="X587" s="31">
        <f t="shared" si="128"/>
        <v>9.0359999999999996</v>
      </c>
      <c r="Y587" s="31">
        <f t="shared" si="129"/>
        <v>-184.49199999999999</v>
      </c>
      <c r="Z587" s="30">
        <f t="shared" si="134"/>
        <v>0</v>
      </c>
    </row>
    <row r="588" spans="5:26" x14ac:dyDescent="0.15">
      <c r="E588" s="46"/>
      <c r="F588" s="28"/>
      <c r="G588" s="29"/>
      <c r="H588" s="29"/>
      <c r="I588" s="48" t="str">
        <f t="shared" si="126"/>
        <v/>
      </c>
      <c r="J588" s="48" t="str">
        <f t="shared" si="135"/>
        <v/>
      </c>
      <c r="K588" s="49" t="str">
        <f t="shared" si="136"/>
        <v/>
      </c>
      <c r="L588" s="11"/>
      <c r="M588" s="11"/>
      <c r="N588" s="78"/>
      <c r="O588" s="39" t="str">
        <f t="shared" si="133"/>
        <v>F</v>
      </c>
      <c r="P588" s="11">
        <f t="shared" si="127"/>
        <v>-23.287315649149274</v>
      </c>
      <c r="Q588" s="11"/>
      <c r="R588" s="38">
        <f t="shared" si="130"/>
        <v>0</v>
      </c>
      <c r="S588" s="30">
        <f t="shared" si="131"/>
        <v>0</v>
      </c>
      <c r="T588" s="30">
        <f t="shared" si="132"/>
        <v>0</v>
      </c>
      <c r="U588" s="34"/>
      <c r="V588" s="34"/>
      <c r="X588" s="31">
        <f t="shared" si="128"/>
        <v>9.0359999999999996</v>
      </c>
      <c r="Y588" s="31">
        <f t="shared" si="129"/>
        <v>-184.49199999999999</v>
      </c>
      <c r="Z588" s="30">
        <f t="shared" si="134"/>
        <v>0</v>
      </c>
    </row>
    <row r="589" spans="5:26" x14ac:dyDescent="0.15">
      <c r="E589" s="46"/>
      <c r="F589" s="28"/>
      <c r="G589" s="29"/>
      <c r="H589" s="29"/>
      <c r="I589" s="48" t="str">
        <f t="shared" si="126"/>
        <v/>
      </c>
      <c r="J589" s="48" t="str">
        <f t="shared" si="135"/>
        <v/>
      </c>
      <c r="K589" s="49" t="str">
        <f t="shared" si="136"/>
        <v/>
      </c>
      <c r="L589" s="11"/>
      <c r="M589" s="11"/>
      <c r="N589" s="78"/>
      <c r="O589" s="39" t="str">
        <f t="shared" si="133"/>
        <v>F</v>
      </c>
      <c r="P589" s="11">
        <f t="shared" si="127"/>
        <v>-23.287315649149274</v>
      </c>
      <c r="Q589" s="11"/>
      <c r="R589" s="38">
        <f t="shared" si="130"/>
        <v>0</v>
      </c>
      <c r="S589" s="30">
        <f t="shared" si="131"/>
        <v>0</v>
      </c>
      <c r="T589" s="30">
        <f t="shared" si="132"/>
        <v>0</v>
      </c>
      <c r="U589" s="34"/>
      <c r="V589" s="34"/>
      <c r="X589" s="31">
        <f t="shared" si="128"/>
        <v>9.0359999999999996</v>
      </c>
      <c r="Y589" s="31">
        <f t="shared" si="129"/>
        <v>-184.49199999999999</v>
      </c>
      <c r="Z589" s="30">
        <f t="shared" si="134"/>
        <v>0</v>
      </c>
    </row>
    <row r="590" spans="5:26" x14ac:dyDescent="0.15">
      <c r="E590" s="46"/>
      <c r="F590" s="28"/>
      <c r="G590" s="29"/>
      <c r="H590" s="29"/>
      <c r="I590" s="48" t="str">
        <f t="shared" si="126"/>
        <v/>
      </c>
      <c r="J590" s="48" t="str">
        <f t="shared" si="135"/>
        <v/>
      </c>
      <c r="K590" s="49" t="str">
        <f t="shared" si="136"/>
        <v/>
      </c>
      <c r="L590" s="11"/>
      <c r="M590" s="11"/>
      <c r="N590" s="78"/>
      <c r="O590" s="39" t="str">
        <f t="shared" si="133"/>
        <v>F</v>
      </c>
      <c r="P590" s="11">
        <f t="shared" si="127"/>
        <v>-23.287315649149274</v>
      </c>
      <c r="Q590" s="11"/>
      <c r="R590" s="38">
        <f t="shared" si="130"/>
        <v>0</v>
      </c>
      <c r="S590" s="30">
        <f t="shared" si="131"/>
        <v>0</v>
      </c>
      <c r="T590" s="30">
        <f t="shared" si="132"/>
        <v>0</v>
      </c>
      <c r="U590" s="34"/>
      <c r="V590" s="34"/>
      <c r="X590" s="31">
        <f t="shared" si="128"/>
        <v>9.0359999999999996</v>
      </c>
      <c r="Y590" s="31">
        <f t="shared" si="129"/>
        <v>-184.49199999999999</v>
      </c>
      <c r="Z590" s="30">
        <f t="shared" si="134"/>
        <v>0</v>
      </c>
    </row>
    <row r="591" spans="5:26" x14ac:dyDescent="0.15">
      <c r="E591" s="46"/>
      <c r="F591" s="28"/>
      <c r="G591" s="29"/>
      <c r="H591" s="29"/>
      <c r="I591" s="48" t="str">
        <f t="shared" si="126"/>
        <v/>
      </c>
      <c r="J591" s="48" t="str">
        <f t="shared" si="135"/>
        <v/>
      </c>
      <c r="K591" s="49" t="str">
        <f t="shared" si="136"/>
        <v/>
      </c>
      <c r="L591" s="11"/>
      <c r="M591" s="11"/>
      <c r="N591" s="78"/>
      <c r="O591" s="39" t="str">
        <f t="shared" si="133"/>
        <v>F</v>
      </c>
      <c r="P591" s="11">
        <f t="shared" si="127"/>
        <v>-23.287315649149274</v>
      </c>
      <c r="Q591" s="11"/>
      <c r="R591" s="38">
        <f t="shared" si="130"/>
        <v>0</v>
      </c>
      <c r="S591" s="30">
        <f t="shared" si="131"/>
        <v>0</v>
      </c>
      <c r="T591" s="30">
        <f t="shared" si="132"/>
        <v>0</v>
      </c>
      <c r="U591" s="34"/>
      <c r="V591" s="34"/>
      <c r="X591" s="31">
        <f t="shared" si="128"/>
        <v>9.0359999999999996</v>
      </c>
      <c r="Y591" s="31">
        <f t="shared" si="129"/>
        <v>-184.49199999999999</v>
      </c>
      <c r="Z591" s="30">
        <f t="shared" si="134"/>
        <v>0</v>
      </c>
    </row>
    <row r="592" spans="5:26" x14ac:dyDescent="0.15">
      <c r="E592" s="46"/>
      <c r="F592" s="28"/>
      <c r="G592" s="29"/>
      <c r="H592" s="29"/>
      <c r="I592" s="48" t="str">
        <f t="shared" si="126"/>
        <v/>
      </c>
      <c r="J592" s="48" t="str">
        <f t="shared" si="135"/>
        <v/>
      </c>
      <c r="K592" s="49" t="str">
        <f t="shared" si="136"/>
        <v/>
      </c>
      <c r="L592" s="11"/>
      <c r="M592" s="11"/>
      <c r="N592" s="78"/>
      <c r="O592" s="39" t="str">
        <f t="shared" si="133"/>
        <v>F</v>
      </c>
      <c r="P592" s="11">
        <f t="shared" si="127"/>
        <v>-23.287315649149274</v>
      </c>
      <c r="Q592" s="11"/>
      <c r="R592" s="38">
        <f t="shared" si="130"/>
        <v>0</v>
      </c>
      <c r="S592" s="30">
        <f t="shared" si="131"/>
        <v>0</v>
      </c>
      <c r="T592" s="30">
        <f t="shared" si="132"/>
        <v>0</v>
      </c>
      <c r="U592" s="34"/>
      <c r="V592" s="34"/>
      <c r="X592" s="31">
        <f t="shared" si="128"/>
        <v>9.0359999999999996</v>
      </c>
      <c r="Y592" s="31">
        <f t="shared" si="129"/>
        <v>-184.49199999999999</v>
      </c>
      <c r="Z592" s="30">
        <f t="shared" si="134"/>
        <v>0</v>
      </c>
    </row>
    <row r="593" spans="5:26" x14ac:dyDescent="0.15">
      <c r="E593" s="46"/>
      <c r="F593" s="28"/>
      <c r="G593" s="29"/>
      <c r="H593" s="29"/>
      <c r="I593" s="48" t="str">
        <f t="shared" si="126"/>
        <v/>
      </c>
      <c r="J593" s="48" t="str">
        <f t="shared" si="135"/>
        <v/>
      </c>
      <c r="K593" s="49" t="str">
        <f t="shared" si="136"/>
        <v/>
      </c>
      <c r="L593" s="11"/>
      <c r="M593" s="11"/>
      <c r="N593" s="78"/>
      <c r="O593" s="39" t="str">
        <f t="shared" si="133"/>
        <v>F</v>
      </c>
      <c r="P593" s="11">
        <f t="shared" si="127"/>
        <v>-23.287315649149274</v>
      </c>
      <c r="Q593" s="11"/>
      <c r="R593" s="38">
        <f t="shared" si="130"/>
        <v>0</v>
      </c>
      <c r="S593" s="30">
        <f t="shared" si="131"/>
        <v>0</v>
      </c>
      <c r="T593" s="30">
        <f t="shared" si="132"/>
        <v>0</v>
      </c>
      <c r="U593" s="34"/>
      <c r="V593" s="34"/>
      <c r="X593" s="31">
        <f t="shared" si="128"/>
        <v>9.0359999999999996</v>
      </c>
      <c r="Y593" s="31">
        <f t="shared" si="129"/>
        <v>-184.49199999999999</v>
      </c>
      <c r="Z593" s="30">
        <f t="shared" si="134"/>
        <v>0</v>
      </c>
    </row>
    <row r="594" spans="5:26" x14ac:dyDescent="0.15">
      <c r="E594" s="46"/>
      <c r="F594" s="28"/>
      <c r="G594" s="29"/>
      <c r="H594" s="29"/>
      <c r="I594" s="48" t="str">
        <f t="shared" si="126"/>
        <v/>
      </c>
      <c r="J594" s="48" t="str">
        <f t="shared" si="135"/>
        <v/>
      </c>
      <c r="K594" s="49" t="str">
        <f t="shared" si="136"/>
        <v/>
      </c>
      <c r="L594" s="11"/>
      <c r="M594" s="11"/>
      <c r="N594" s="78"/>
      <c r="O594" s="39" t="str">
        <f t="shared" si="133"/>
        <v>F</v>
      </c>
      <c r="P594" s="11">
        <f t="shared" si="127"/>
        <v>-23.287315649149274</v>
      </c>
      <c r="Q594" s="11"/>
      <c r="R594" s="38">
        <f t="shared" si="130"/>
        <v>0</v>
      </c>
      <c r="S594" s="30">
        <f t="shared" si="131"/>
        <v>0</v>
      </c>
      <c r="T594" s="30">
        <f t="shared" si="132"/>
        <v>0</v>
      </c>
      <c r="U594" s="34"/>
      <c r="V594" s="34"/>
      <c r="X594" s="31">
        <f t="shared" si="128"/>
        <v>9.0359999999999996</v>
      </c>
      <c r="Y594" s="31">
        <f t="shared" si="129"/>
        <v>-184.49199999999999</v>
      </c>
      <c r="Z594" s="30">
        <f t="shared" si="134"/>
        <v>0</v>
      </c>
    </row>
    <row r="595" spans="5:26" x14ac:dyDescent="0.15">
      <c r="E595" s="46"/>
      <c r="F595" s="28"/>
      <c r="G595" s="29"/>
      <c r="H595" s="29"/>
      <c r="I595" s="48" t="str">
        <f t="shared" si="126"/>
        <v/>
      </c>
      <c r="J595" s="48" t="str">
        <f t="shared" si="135"/>
        <v/>
      </c>
      <c r="K595" s="49" t="str">
        <f t="shared" si="136"/>
        <v/>
      </c>
      <c r="L595" s="11"/>
      <c r="M595" s="11"/>
      <c r="N595" s="78"/>
      <c r="O595" s="39" t="str">
        <f t="shared" si="133"/>
        <v>F</v>
      </c>
      <c r="P595" s="11">
        <f t="shared" si="127"/>
        <v>-23.287315649149274</v>
      </c>
      <c r="Q595" s="11"/>
      <c r="R595" s="38">
        <f t="shared" si="130"/>
        <v>0</v>
      </c>
      <c r="S595" s="30">
        <f t="shared" si="131"/>
        <v>0</v>
      </c>
      <c r="T595" s="30">
        <f t="shared" si="132"/>
        <v>0</v>
      </c>
      <c r="U595" s="34"/>
      <c r="V595" s="34"/>
      <c r="X595" s="31">
        <f t="shared" si="128"/>
        <v>9.0359999999999996</v>
      </c>
      <c r="Y595" s="31">
        <f t="shared" si="129"/>
        <v>-184.49199999999999</v>
      </c>
      <c r="Z595" s="30">
        <f t="shared" si="134"/>
        <v>0</v>
      </c>
    </row>
    <row r="596" spans="5:26" x14ac:dyDescent="0.15">
      <c r="E596" s="46"/>
      <c r="F596" s="28"/>
      <c r="G596" s="29"/>
      <c r="H596" s="29"/>
      <c r="I596" s="48" t="str">
        <f t="shared" si="126"/>
        <v/>
      </c>
      <c r="J596" s="48" t="str">
        <f t="shared" si="116"/>
        <v/>
      </c>
      <c r="K596" s="49" t="str">
        <f t="shared" si="121"/>
        <v/>
      </c>
      <c r="L596" s="11"/>
      <c r="M596" s="11"/>
      <c r="N596" s="78"/>
      <c r="O596" s="39" t="str">
        <f t="shared" si="133"/>
        <v>F</v>
      </c>
      <c r="P596" s="11">
        <f t="shared" si="127"/>
        <v>-23.287315649149274</v>
      </c>
      <c r="Q596" s="11"/>
      <c r="R596" s="38">
        <f t="shared" si="130"/>
        <v>0</v>
      </c>
      <c r="S596" s="30">
        <f t="shared" si="131"/>
        <v>0</v>
      </c>
      <c r="T596" s="30">
        <f t="shared" si="132"/>
        <v>0</v>
      </c>
      <c r="U596" s="34"/>
      <c r="V596" s="34"/>
      <c r="X596" s="31">
        <f t="shared" si="128"/>
        <v>9.0359999999999996</v>
      </c>
      <c r="Y596" s="31">
        <f t="shared" si="129"/>
        <v>-184.49199999999999</v>
      </c>
      <c r="Z596" s="30">
        <f t="shared" si="134"/>
        <v>0</v>
      </c>
    </row>
    <row r="597" spans="5:26" x14ac:dyDescent="0.15">
      <c r="E597" s="46"/>
      <c r="F597" s="28"/>
      <c r="G597" s="29"/>
      <c r="H597" s="29"/>
      <c r="I597" s="48" t="str">
        <f t="shared" ref="I597:I620" si="137">IF(COUNTA($F$499,$H$499,F597:H597)=5,P597,"")</f>
        <v/>
      </c>
      <c r="J597" s="48" t="str">
        <f t="shared" si="116"/>
        <v/>
      </c>
      <c r="K597" s="49" t="str">
        <f t="shared" si="121"/>
        <v/>
      </c>
      <c r="L597" s="11"/>
      <c r="M597" s="11"/>
      <c r="N597" s="78"/>
      <c r="O597" s="39" t="str">
        <f t="shared" si="133"/>
        <v>F</v>
      </c>
      <c r="P597" s="11">
        <f t="shared" si="127"/>
        <v>-23.287315649149274</v>
      </c>
      <c r="Q597" s="11"/>
      <c r="R597" s="38">
        <f t="shared" si="130"/>
        <v>0</v>
      </c>
      <c r="S597" s="30">
        <f t="shared" si="131"/>
        <v>0</v>
      </c>
      <c r="T597" s="30">
        <f t="shared" si="132"/>
        <v>0</v>
      </c>
      <c r="U597" s="34"/>
      <c r="V597" s="34"/>
      <c r="X597" s="31">
        <f t="shared" si="128"/>
        <v>9.0359999999999996</v>
      </c>
      <c r="Y597" s="31">
        <f t="shared" si="129"/>
        <v>-184.49199999999999</v>
      </c>
      <c r="Z597" s="30">
        <f t="shared" si="134"/>
        <v>0</v>
      </c>
    </row>
    <row r="598" spans="5:26" x14ac:dyDescent="0.15">
      <c r="E598" s="46"/>
      <c r="F598" s="28"/>
      <c r="G598" s="29"/>
      <c r="H598" s="29"/>
      <c r="I598" s="48" t="str">
        <f t="shared" si="137"/>
        <v/>
      </c>
      <c r="J598" s="48" t="str">
        <f t="shared" si="116"/>
        <v/>
      </c>
      <c r="K598" s="49" t="str">
        <f t="shared" si="121"/>
        <v/>
      </c>
      <c r="L598" s="11"/>
      <c r="M598" s="11"/>
      <c r="N598" s="78"/>
      <c r="O598" s="39" t="str">
        <f t="shared" si="133"/>
        <v>F</v>
      </c>
      <c r="P598" s="11">
        <f t="shared" si="127"/>
        <v>-23.287315649149274</v>
      </c>
      <c r="Q598" s="11"/>
      <c r="R598" s="38">
        <f t="shared" si="130"/>
        <v>0</v>
      </c>
      <c r="S598" s="30">
        <f t="shared" si="131"/>
        <v>0</v>
      </c>
      <c r="T598" s="30">
        <f t="shared" si="132"/>
        <v>0</v>
      </c>
      <c r="U598" s="34"/>
      <c r="V598" s="34"/>
      <c r="X598" s="31">
        <f t="shared" si="128"/>
        <v>9.0359999999999996</v>
      </c>
      <c r="Y598" s="31">
        <f t="shared" si="129"/>
        <v>-184.49199999999999</v>
      </c>
      <c r="Z598" s="30">
        <f t="shared" si="134"/>
        <v>0</v>
      </c>
    </row>
    <row r="599" spans="5:26" x14ac:dyDescent="0.15">
      <c r="E599" s="46"/>
      <c r="F599" s="28"/>
      <c r="G599" s="29"/>
      <c r="H599" s="29"/>
      <c r="I599" s="48" t="str">
        <f t="shared" si="137"/>
        <v/>
      </c>
      <c r="J599" s="48" t="str">
        <f t="shared" si="116"/>
        <v/>
      </c>
      <c r="K599" s="49" t="str">
        <f t="shared" si="121"/>
        <v/>
      </c>
      <c r="L599" s="11"/>
      <c r="M599" s="11"/>
      <c r="N599" s="78"/>
      <c r="O599" s="39" t="str">
        <f t="shared" si="133"/>
        <v>F</v>
      </c>
      <c r="P599" s="11">
        <f t="shared" si="127"/>
        <v>-23.287315649149274</v>
      </c>
      <c r="Q599" s="11"/>
      <c r="R599" s="38">
        <f t="shared" si="130"/>
        <v>0</v>
      </c>
      <c r="S599" s="30">
        <f t="shared" si="131"/>
        <v>0</v>
      </c>
      <c r="T599" s="30">
        <f t="shared" si="132"/>
        <v>0</v>
      </c>
      <c r="U599" s="34"/>
      <c r="V599" s="34"/>
      <c r="X599" s="31">
        <f t="shared" si="128"/>
        <v>9.0359999999999996</v>
      </c>
      <c r="Y599" s="31">
        <f t="shared" si="129"/>
        <v>-184.49199999999999</v>
      </c>
      <c r="Z599" s="30">
        <f t="shared" si="134"/>
        <v>0</v>
      </c>
    </row>
    <row r="600" spans="5:26" x14ac:dyDescent="0.15">
      <c r="E600" s="46"/>
      <c r="F600" s="28"/>
      <c r="G600" s="29"/>
      <c r="H600" s="29"/>
      <c r="I600" s="48" t="str">
        <f t="shared" si="137"/>
        <v/>
      </c>
      <c r="J600" s="48" t="str">
        <f t="shared" si="116"/>
        <v/>
      </c>
      <c r="K600" s="49" t="str">
        <f t="shared" si="121"/>
        <v/>
      </c>
      <c r="L600" s="11"/>
      <c r="M600" s="11"/>
      <c r="N600" s="78"/>
      <c r="O600" s="39" t="str">
        <f t="shared" si="133"/>
        <v>F</v>
      </c>
      <c r="P600" s="11">
        <f t="shared" si="127"/>
        <v>-23.287315649149274</v>
      </c>
      <c r="Q600" s="11"/>
      <c r="R600" s="38">
        <f t="shared" si="130"/>
        <v>0</v>
      </c>
      <c r="S600" s="30">
        <f t="shared" si="131"/>
        <v>0</v>
      </c>
      <c r="T600" s="30">
        <f t="shared" si="132"/>
        <v>0</v>
      </c>
      <c r="U600" s="34"/>
      <c r="V600" s="34"/>
      <c r="X600" s="31">
        <f t="shared" si="128"/>
        <v>9.0359999999999996</v>
      </c>
      <c r="Y600" s="31">
        <f t="shared" si="129"/>
        <v>-184.49199999999999</v>
      </c>
      <c r="Z600" s="30">
        <f t="shared" si="134"/>
        <v>0</v>
      </c>
    </row>
    <row r="601" spans="5:26" x14ac:dyDescent="0.15">
      <c r="E601" s="46"/>
      <c r="F601" s="28"/>
      <c r="G601" s="29"/>
      <c r="H601" s="29"/>
      <c r="I601" s="48" t="str">
        <f t="shared" si="137"/>
        <v/>
      </c>
      <c r="J601" s="48" t="str">
        <f t="shared" si="116"/>
        <v/>
      </c>
      <c r="K601" s="49" t="str">
        <f t="shared" si="121"/>
        <v/>
      </c>
      <c r="L601" s="11"/>
      <c r="M601" s="11"/>
      <c r="N601" s="78"/>
      <c r="O601" s="39" t="str">
        <f t="shared" si="133"/>
        <v>F</v>
      </c>
      <c r="P601" s="11">
        <f t="shared" si="127"/>
        <v>-23.287315649149274</v>
      </c>
      <c r="Q601" s="11"/>
      <c r="R601" s="38">
        <f t="shared" si="130"/>
        <v>0</v>
      </c>
      <c r="S601" s="30">
        <f t="shared" si="131"/>
        <v>0</v>
      </c>
      <c r="T601" s="30">
        <f t="shared" si="132"/>
        <v>0</v>
      </c>
      <c r="U601" s="34"/>
      <c r="V601" s="34"/>
      <c r="X601" s="31">
        <f t="shared" si="128"/>
        <v>9.0359999999999996</v>
      </c>
      <c r="Y601" s="31">
        <f t="shared" si="129"/>
        <v>-184.49199999999999</v>
      </c>
      <c r="Z601" s="30">
        <f t="shared" si="134"/>
        <v>0</v>
      </c>
    </row>
    <row r="602" spans="5:26" x14ac:dyDescent="0.15">
      <c r="E602" s="46"/>
      <c r="F602" s="28"/>
      <c r="G602" s="29"/>
      <c r="H602" s="29"/>
      <c r="I602" s="48" t="str">
        <f t="shared" si="137"/>
        <v/>
      </c>
      <c r="J602" s="48" t="str">
        <f t="shared" si="116"/>
        <v/>
      </c>
      <c r="K602" s="49" t="str">
        <f t="shared" si="121"/>
        <v/>
      </c>
      <c r="L602" s="11"/>
      <c r="M602" s="11"/>
      <c r="N602" s="78"/>
      <c r="O602" s="39" t="str">
        <f t="shared" si="133"/>
        <v>F</v>
      </c>
      <c r="P602" s="11">
        <f t="shared" si="127"/>
        <v>-23.287315649149274</v>
      </c>
      <c r="Q602" s="11"/>
      <c r="R602" s="38">
        <f t="shared" si="130"/>
        <v>0</v>
      </c>
      <c r="S602" s="30">
        <f t="shared" si="131"/>
        <v>0</v>
      </c>
      <c r="T602" s="30">
        <f t="shared" si="132"/>
        <v>0</v>
      </c>
      <c r="U602" s="34"/>
      <c r="V602" s="34"/>
      <c r="X602" s="31">
        <f t="shared" si="128"/>
        <v>9.0359999999999996</v>
      </c>
      <c r="Y602" s="31">
        <f t="shared" si="129"/>
        <v>-184.49199999999999</v>
      </c>
      <c r="Z602" s="30">
        <f t="shared" si="134"/>
        <v>0</v>
      </c>
    </row>
    <row r="603" spans="5:26" x14ac:dyDescent="0.15">
      <c r="E603" s="46"/>
      <c r="F603" s="28"/>
      <c r="G603" s="29"/>
      <c r="H603" s="29"/>
      <c r="I603" s="48" t="str">
        <f t="shared" si="137"/>
        <v/>
      </c>
      <c r="J603" s="48" t="str">
        <f t="shared" si="116"/>
        <v/>
      </c>
      <c r="K603" s="49" t="str">
        <f t="shared" si="121"/>
        <v/>
      </c>
      <c r="L603" s="11"/>
      <c r="M603" s="11"/>
      <c r="N603" s="78"/>
      <c r="O603" s="39" t="str">
        <f t="shared" si="133"/>
        <v>F</v>
      </c>
      <c r="P603" s="11">
        <f t="shared" si="127"/>
        <v>-23.287315649149274</v>
      </c>
      <c r="Q603" s="11"/>
      <c r="R603" s="38">
        <f t="shared" si="130"/>
        <v>0</v>
      </c>
      <c r="S603" s="30">
        <f t="shared" si="131"/>
        <v>0</v>
      </c>
      <c r="T603" s="30">
        <f t="shared" si="132"/>
        <v>0</v>
      </c>
      <c r="U603" s="34"/>
      <c r="V603" s="34"/>
      <c r="X603" s="31">
        <f t="shared" si="128"/>
        <v>9.0359999999999996</v>
      </c>
      <c r="Y603" s="31">
        <f t="shared" si="129"/>
        <v>-184.49199999999999</v>
      </c>
      <c r="Z603" s="30">
        <f t="shared" si="134"/>
        <v>0</v>
      </c>
    </row>
    <row r="604" spans="5:26" x14ac:dyDescent="0.15">
      <c r="E604" s="46"/>
      <c r="F604" s="28"/>
      <c r="G604" s="29"/>
      <c r="H604" s="29"/>
      <c r="I604" s="48" t="str">
        <f t="shared" si="137"/>
        <v/>
      </c>
      <c r="J604" s="48" t="str">
        <f t="shared" si="116"/>
        <v/>
      </c>
      <c r="K604" s="49" t="str">
        <f t="shared" si="121"/>
        <v/>
      </c>
      <c r="L604" s="11"/>
      <c r="M604" s="11"/>
      <c r="N604" s="78"/>
      <c r="O604" s="39" t="str">
        <f t="shared" si="133"/>
        <v>F</v>
      </c>
      <c r="P604" s="11">
        <f t="shared" si="127"/>
        <v>-23.287315649149274</v>
      </c>
      <c r="Q604" s="11"/>
      <c r="R604" s="38">
        <f t="shared" si="130"/>
        <v>0</v>
      </c>
      <c r="S604" s="30">
        <f t="shared" si="131"/>
        <v>0</v>
      </c>
      <c r="T604" s="30">
        <f t="shared" si="132"/>
        <v>0</v>
      </c>
      <c r="U604" s="34"/>
      <c r="V604" s="34"/>
      <c r="X604" s="31">
        <f t="shared" si="128"/>
        <v>9.0359999999999996</v>
      </c>
      <c r="Y604" s="31">
        <f t="shared" si="129"/>
        <v>-184.49199999999999</v>
      </c>
      <c r="Z604" s="30">
        <f t="shared" si="134"/>
        <v>0</v>
      </c>
    </row>
    <row r="605" spans="5:26" x14ac:dyDescent="0.15">
      <c r="E605" s="46"/>
      <c r="F605" s="28"/>
      <c r="G605" s="29"/>
      <c r="H605" s="29"/>
      <c r="I605" s="48" t="str">
        <f t="shared" si="137"/>
        <v/>
      </c>
      <c r="J605" s="48" t="str">
        <f t="shared" si="116"/>
        <v/>
      </c>
      <c r="K605" s="49" t="str">
        <f t="shared" si="121"/>
        <v/>
      </c>
      <c r="L605" s="11"/>
      <c r="M605" s="11"/>
      <c r="N605" s="78"/>
      <c r="O605" s="39" t="str">
        <f t="shared" si="133"/>
        <v>F</v>
      </c>
      <c r="P605" s="11">
        <f t="shared" si="127"/>
        <v>-23.287315649149274</v>
      </c>
      <c r="Q605" s="11"/>
      <c r="R605" s="38">
        <f t="shared" si="130"/>
        <v>0</v>
      </c>
      <c r="S605" s="30">
        <f t="shared" si="131"/>
        <v>0</v>
      </c>
      <c r="T605" s="30">
        <f t="shared" si="132"/>
        <v>0</v>
      </c>
      <c r="U605" s="34"/>
      <c r="V605" s="34"/>
      <c r="X605" s="31">
        <f t="shared" si="128"/>
        <v>9.0359999999999996</v>
      </c>
      <c r="Y605" s="31">
        <f t="shared" si="129"/>
        <v>-184.49199999999999</v>
      </c>
      <c r="Z605" s="30">
        <f t="shared" si="134"/>
        <v>0</v>
      </c>
    </row>
    <row r="606" spans="5:26" x14ac:dyDescent="0.15">
      <c r="E606" s="46"/>
      <c r="F606" s="28"/>
      <c r="G606" s="29"/>
      <c r="H606" s="29"/>
      <c r="I606" s="48" t="str">
        <f t="shared" si="137"/>
        <v/>
      </c>
      <c r="J606" s="48" t="str">
        <f t="shared" si="116"/>
        <v/>
      </c>
      <c r="K606" s="49" t="str">
        <f t="shared" si="121"/>
        <v/>
      </c>
      <c r="L606" s="11"/>
      <c r="M606" s="11"/>
      <c r="N606" s="78"/>
      <c r="O606" s="39" t="str">
        <f t="shared" si="133"/>
        <v>F</v>
      </c>
      <c r="P606" s="11">
        <f t="shared" si="127"/>
        <v>-23.287315649149274</v>
      </c>
      <c r="Q606" s="11"/>
      <c r="R606" s="38">
        <f t="shared" si="130"/>
        <v>0</v>
      </c>
      <c r="S606" s="30">
        <f t="shared" si="131"/>
        <v>0</v>
      </c>
      <c r="T606" s="30">
        <f t="shared" si="132"/>
        <v>0</v>
      </c>
      <c r="U606" s="34"/>
      <c r="V606" s="34"/>
      <c r="X606" s="31">
        <f t="shared" si="128"/>
        <v>9.0359999999999996</v>
      </c>
      <c r="Y606" s="31">
        <f t="shared" si="129"/>
        <v>-184.49199999999999</v>
      </c>
      <c r="Z606" s="30">
        <f t="shared" si="134"/>
        <v>0</v>
      </c>
    </row>
    <row r="607" spans="5:26" x14ac:dyDescent="0.15">
      <c r="E607" s="46"/>
      <c r="F607" s="28"/>
      <c r="G607" s="29"/>
      <c r="H607" s="29"/>
      <c r="I607" s="48" t="str">
        <f t="shared" si="137"/>
        <v/>
      </c>
      <c r="J607" s="48" t="str">
        <f t="shared" si="116"/>
        <v/>
      </c>
      <c r="K607" s="49" t="str">
        <f t="shared" si="121"/>
        <v/>
      </c>
      <c r="L607" s="11"/>
      <c r="M607" s="11"/>
      <c r="N607" s="78"/>
      <c r="O607" s="39" t="str">
        <f t="shared" si="133"/>
        <v>F</v>
      </c>
      <c r="P607" s="11">
        <f t="shared" si="127"/>
        <v>-23.287315649149274</v>
      </c>
      <c r="Q607" s="11"/>
      <c r="R607" s="38">
        <f t="shared" si="130"/>
        <v>0</v>
      </c>
      <c r="S607" s="30">
        <f t="shared" si="131"/>
        <v>0</v>
      </c>
      <c r="T607" s="30">
        <f t="shared" si="132"/>
        <v>0</v>
      </c>
      <c r="U607" s="34"/>
      <c r="V607" s="34"/>
      <c r="X607" s="31">
        <f t="shared" si="128"/>
        <v>9.0359999999999996</v>
      </c>
      <c r="Y607" s="31">
        <f t="shared" si="129"/>
        <v>-184.49199999999999</v>
      </c>
      <c r="Z607" s="30">
        <f t="shared" si="134"/>
        <v>0</v>
      </c>
    </row>
    <row r="608" spans="5:26" x14ac:dyDescent="0.15">
      <c r="E608" s="46"/>
      <c r="F608" s="28"/>
      <c r="G608" s="29"/>
      <c r="H608" s="29"/>
      <c r="I608" s="48" t="str">
        <f t="shared" si="137"/>
        <v/>
      </c>
      <c r="J608" s="48" t="str">
        <f t="shared" si="116"/>
        <v/>
      </c>
      <c r="K608" s="49" t="str">
        <f t="shared" si="121"/>
        <v/>
      </c>
      <c r="L608" s="11"/>
      <c r="M608" s="11"/>
      <c r="N608" s="78"/>
      <c r="O608" s="39" t="str">
        <f t="shared" si="133"/>
        <v>F</v>
      </c>
      <c r="P608" s="11">
        <f t="shared" si="127"/>
        <v>-23.287315649149274</v>
      </c>
      <c r="Q608" s="11"/>
      <c r="R608" s="38">
        <f t="shared" si="130"/>
        <v>0</v>
      </c>
      <c r="S608" s="30">
        <f t="shared" si="131"/>
        <v>0</v>
      </c>
      <c r="T608" s="30">
        <f t="shared" si="132"/>
        <v>0</v>
      </c>
      <c r="U608" s="34"/>
      <c r="V608" s="34"/>
      <c r="X608" s="31">
        <f t="shared" si="128"/>
        <v>9.0359999999999996</v>
      </c>
      <c r="Y608" s="31">
        <f t="shared" si="129"/>
        <v>-184.49199999999999</v>
      </c>
      <c r="Z608" s="30">
        <f t="shared" si="134"/>
        <v>0</v>
      </c>
    </row>
    <row r="609" spans="4:26" x14ac:dyDescent="0.15">
      <c r="E609" s="46"/>
      <c r="F609" s="28"/>
      <c r="G609" s="29"/>
      <c r="H609" s="29"/>
      <c r="I609" s="48" t="str">
        <f t="shared" si="137"/>
        <v/>
      </c>
      <c r="J609" s="48" t="str">
        <f t="shared" si="116"/>
        <v/>
      </c>
      <c r="K609" s="49" t="str">
        <f t="shared" si="121"/>
        <v/>
      </c>
      <c r="L609" s="11"/>
      <c r="M609" s="11"/>
      <c r="N609" s="78"/>
      <c r="O609" s="39" t="str">
        <f t="shared" si="133"/>
        <v>F</v>
      </c>
      <c r="P609" s="11">
        <f t="shared" si="127"/>
        <v>-23.287315649149274</v>
      </c>
      <c r="Q609" s="11"/>
      <c r="R609" s="38">
        <f t="shared" si="130"/>
        <v>0</v>
      </c>
      <c r="S609" s="30">
        <f t="shared" si="131"/>
        <v>0</v>
      </c>
      <c r="T609" s="30">
        <f t="shared" si="132"/>
        <v>0</v>
      </c>
      <c r="U609" s="34"/>
      <c r="V609" s="34"/>
      <c r="X609" s="31">
        <f t="shared" si="128"/>
        <v>9.0359999999999996</v>
      </c>
      <c r="Y609" s="31">
        <f t="shared" si="129"/>
        <v>-184.49199999999999</v>
      </c>
      <c r="Z609" s="30">
        <f t="shared" si="134"/>
        <v>0</v>
      </c>
    </row>
    <row r="610" spans="4:26" x14ac:dyDescent="0.15">
      <c r="E610" s="46"/>
      <c r="F610" s="28"/>
      <c r="G610" s="29"/>
      <c r="H610" s="29"/>
      <c r="I610" s="48" t="str">
        <f t="shared" si="137"/>
        <v/>
      </c>
      <c r="J610" s="48" t="str">
        <f t="shared" si="116"/>
        <v/>
      </c>
      <c r="K610" s="49" t="str">
        <f t="shared" si="121"/>
        <v/>
      </c>
      <c r="L610" s="11"/>
      <c r="M610" s="11"/>
      <c r="N610" s="78"/>
      <c r="O610" s="39" t="str">
        <f t="shared" si="133"/>
        <v>F</v>
      </c>
      <c r="P610" s="11">
        <f t="shared" si="127"/>
        <v>-23.287315649149274</v>
      </c>
      <c r="Q610" s="11"/>
      <c r="R610" s="38">
        <f t="shared" si="130"/>
        <v>0</v>
      </c>
      <c r="S610" s="30">
        <f t="shared" si="131"/>
        <v>0</v>
      </c>
      <c r="T610" s="30">
        <f t="shared" si="132"/>
        <v>0</v>
      </c>
      <c r="U610" s="34"/>
      <c r="V610" s="34"/>
      <c r="X610" s="31">
        <f t="shared" si="128"/>
        <v>9.0359999999999996</v>
      </c>
      <c r="Y610" s="31">
        <f t="shared" si="129"/>
        <v>-184.49199999999999</v>
      </c>
      <c r="Z610" s="30">
        <f t="shared" si="134"/>
        <v>0</v>
      </c>
    </row>
    <row r="611" spans="4:26" x14ac:dyDescent="0.15">
      <c r="E611" s="46"/>
      <c r="F611" s="28"/>
      <c r="G611" s="29"/>
      <c r="H611" s="29"/>
      <c r="I611" s="48" t="str">
        <f t="shared" si="137"/>
        <v/>
      </c>
      <c r="J611" s="48" t="str">
        <f t="shared" si="116"/>
        <v/>
      </c>
      <c r="K611" s="49" t="str">
        <f t="shared" si="121"/>
        <v/>
      </c>
      <c r="L611" s="11"/>
      <c r="M611" s="11"/>
      <c r="N611" s="78"/>
      <c r="O611" s="39" t="str">
        <f t="shared" si="133"/>
        <v>F</v>
      </c>
      <c r="P611" s="11">
        <f t="shared" si="127"/>
        <v>-23.287315649149274</v>
      </c>
      <c r="Q611" s="11"/>
      <c r="R611" s="38">
        <f t="shared" si="130"/>
        <v>0</v>
      </c>
      <c r="S611" s="30">
        <f t="shared" si="131"/>
        <v>0</v>
      </c>
      <c r="T611" s="30">
        <f t="shared" si="132"/>
        <v>0</v>
      </c>
      <c r="U611" s="34"/>
      <c r="V611" s="34"/>
      <c r="X611" s="31">
        <f t="shared" si="128"/>
        <v>9.0359999999999996</v>
      </c>
      <c r="Y611" s="31">
        <f t="shared" si="129"/>
        <v>-184.49199999999999</v>
      </c>
      <c r="Z611" s="30">
        <f t="shared" si="134"/>
        <v>0</v>
      </c>
    </row>
    <row r="612" spans="4:26" x14ac:dyDescent="0.15">
      <c r="E612" s="46"/>
      <c r="F612" s="28"/>
      <c r="G612" s="29"/>
      <c r="H612" s="29"/>
      <c r="I612" s="48" t="str">
        <f t="shared" si="137"/>
        <v/>
      </c>
      <c r="J612" s="48" t="str">
        <f t="shared" si="116"/>
        <v/>
      </c>
      <c r="K612" s="49" t="str">
        <f t="shared" si="121"/>
        <v/>
      </c>
      <c r="L612" s="11"/>
      <c r="M612" s="11"/>
      <c r="N612" s="78"/>
      <c r="O612" s="39" t="str">
        <f t="shared" si="133"/>
        <v>F</v>
      </c>
      <c r="P612" s="11">
        <f t="shared" si="127"/>
        <v>-23.287315649149274</v>
      </c>
      <c r="Q612" s="11"/>
      <c r="R612" s="38">
        <f t="shared" si="130"/>
        <v>0</v>
      </c>
      <c r="S612" s="30">
        <f t="shared" si="131"/>
        <v>0</v>
      </c>
      <c r="T612" s="30">
        <f t="shared" si="132"/>
        <v>0</v>
      </c>
      <c r="U612" s="34"/>
      <c r="V612" s="34"/>
      <c r="X612" s="31">
        <f t="shared" si="128"/>
        <v>9.0359999999999996</v>
      </c>
      <c r="Y612" s="31">
        <f t="shared" si="129"/>
        <v>-184.49199999999999</v>
      </c>
      <c r="Z612" s="30">
        <f t="shared" si="134"/>
        <v>0</v>
      </c>
    </row>
    <row r="613" spans="4:26" x14ac:dyDescent="0.15">
      <c r="E613" s="46"/>
      <c r="F613" s="28"/>
      <c r="G613" s="29"/>
      <c r="H613" s="29"/>
      <c r="I613" s="48" t="str">
        <f t="shared" si="137"/>
        <v/>
      </c>
      <c r="J613" s="48" t="str">
        <f t="shared" si="116"/>
        <v/>
      </c>
      <c r="K613" s="49" t="str">
        <f t="shared" si="121"/>
        <v/>
      </c>
      <c r="L613" s="11"/>
      <c r="M613" s="11"/>
      <c r="N613" s="78"/>
      <c r="O613" s="39" t="str">
        <f t="shared" si="133"/>
        <v>F</v>
      </c>
      <c r="P613" s="11">
        <f t="shared" si="127"/>
        <v>-23.287315649149274</v>
      </c>
      <c r="Q613" s="11"/>
      <c r="R613" s="38">
        <f t="shared" si="130"/>
        <v>0</v>
      </c>
      <c r="S613" s="30">
        <f t="shared" si="131"/>
        <v>0</v>
      </c>
      <c r="T613" s="30">
        <f t="shared" si="132"/>
        <v>0</v>
      </c>
      <c r="U613" s="34"/>
      <c r="V613" s="34"/>
      <c r="X613" s="31">
        <f t="shared" si="128"/>
        <v>9.0359999999999996</v>
      </c>
      <c r="Y613" s="31">
        <f t="shared" si="129"/>
        <v>-184.49199999999999</v>
      </c>
      <c r="Z613" s="30">
        <f t="shared" si="134"/>
        <v>0</v>
      </c>
    </row>
    <row r="614" spans="4:26" x14ac:dyDescent="0.15">
      <c r="E614" s="46"/>
      <c r="F614" s="28"/>
      <c r="G614" s="29"/>
      <c r="H614" s="29"/>
      <c r="I614" s="48" t="str">
        <f t="shared" si="137"/>
        <v/>
      </c>
      <c r="J614" s="48" t="str">
        <f t="shared" si="116"/>
        <v/>
      </c>
      <c r="K614" s="49" t="str">
        <f t="shared" si="121"/>
        <v/>
      </c>
      <c r="L614" s="11"/>
      <c r="M614" s="11"/>
      <c r="N614" s="78"/>
      <c r="O614" s="39" t="str">
        <f t="shared" si="133"/>
        <v>F</v>
      </c>
      <c r="P614" s="11">
        <f t="shared" si="127"/>
        <v>-23.287315649149274</v>
      </c>
      <c r="Q614" s="11"/>
      <c r="R614" s="38">
        <f t="shared" si="130"/>
        <v>0</v>
      </c>
      <c r="S614" s="30">
        <f t="shared" si="131"/>
        <v>0</v>
      </c>
      <c r="T614" s="30">
        <f t="shared" si="132"/>
        <v>0</v>
      </c>
      <c r="U614" s="34"/>
      <c r="V614" s="34"/>
      <c r="X614" s="31">
        <f t="shared" si="128"/>
        <v>9.0359999999999996</v>
      </c>
      <c r="Y614" s="31">
        <f t="shared" si="129"/>
        <v>-184.49199999999999</v>
      </c>
      <c r="Z614" s="30">
        <f t="shared" si="134"/>
        <v>0</v>
      </c>
    </row>
    <row r="615" spans="4:26" x14ac:dyDescent="0.15">
      <c r="E615" s="46"/>
      <c r="F615" s="28"/>
      <c r="G615" s="29"/>
      <c r="H615" s="29"/>
      <c r="I615" s="48" t="str">
        <f t="shared" si="137"/>
        <v/>
      </c>
      <c r="J615" s="48" t="str">
        <f t="shared" si="116"/>
        <v/>
      </c>
      <c r="K615" s="49" t="str">
        <f t="shared" si="121"/>
        <v/>
      </c>
      <c r="L615" s="11"/>
      <c r="M615" s="11"/>
      <c r="N615" s="78"/>
      <c r="O615" s="39" t="str">
        <f t="shared" si="133"/>
        <v>F</v>
      </c>
      <c r="P615" s="11">
        <f t="shared" si="127"/>
        <v>-23.287315649149274</v>
      </c>
      <c r="Q615" s="11"/>
      <c r="R615" s="38">
        <f t="shared" si="130"/>
        <v>0</v>
      </c>
      <c r="S615" s="30">
        <f t="shared" si="131"/>
        <v>0</v>
      </c>
      <c r="T615" s="30">
        <f t="shared" si="132"/>
        <v>0</v>
      </c>
      <c r="U615" s="34"/>
      <c r="V615" s="34"/>
      <c r="X615" s="31">
        <f t="shared" si="128"/>
        <v>9.0359999999999996</v>
      </c>
      <c r="Y615" s="31">
        <f t="shared" si="129"/>
        <v>-184.49199999999999</v>
      </c>
      <c r="Z615" s="30">
        <f t="shared" si="134"/>
        <v>0</v>
      </c>
    </row>
    <row r="616" spans="4:26" x14ac:dyDescent="0.15">
      <c r="E616" s="46"/>
      <c r="F616" s="28"/>
      <c r="G616" s="29"/>
      <c r="H616" s="29"/>
      <c r="I616" s="48" t="str">
        <f t="shared" si="137"/>
        <v/>
      </c>
      <c r="J616" s="48" t="str">
        <f t="shared" si="116"/>
        <v/>
      </c>
      <c r="K616" s="49" t="str">
        <f t="shared" si="121"/>
        <v/>
      </c>
      <c r="L616" s="11"/>
      <c r="M616" s="11"/>
      <c r="N616" s="78"/>
      <c r="O616" s="39" t="str">
        <f t="shared" si="133"/>
        <v>F</v>
      </c>
      <c r="P616" s="11">
        <f t="shared" si="127"/>
        <v>-23.287315649149274</v>
      </c>
      <c r="Q616" s="11"/>
      <c r="R616" s="38">
        <f t="shared" si="130"/>
        <v>0</v>
      </c>
      <c r="S616" s="30">
        <f t="shared" si="131"/>
        <v>0</v>
      </c>
      <c r="T616" s="30">
        <f t="shared" si="132"/>
        <v>0</v>
      </c>
      <c r="U616" s="34"/>
      <c r="V616" s="34"/>
      <c r="X616" s="31">
        <f t="shared" si="128"/>
        <v>9.0359999999999996</v>
      </c>
      <c r="Y616" s="31">
        <f t="shared" si="129"/>
        <v>-184.49199999999999</v>
      </c>
      <c r="Z616" s="30">
        <f t="shared" si="134"/>
        <v>0</v>
      </c>
    </row>
    <row r="617" spans="4:26" x14ac:dyDescent="0.15">
      <c r="E617" s="46"/>
      <c r="F617" s="28"/>
      <c r="G617" s="29"/>
      <c r="H617" s="29"/>
      <c r="I617" s="48" t="str">
        <f t="shared" si="137"/>
        <v/>
      </c>
      <c r="J617" s="48" t="str">
        <f t="shared" si="116"/>
        <v/>
      </c>
      <c r="K617" s="49" t="str">
        <f t="shared" si="121"/>
        <v/>
      </c>
      <c r="L617" s="11"/>
      <c r="M617" s="11"/>
      <c r="N617" s="78"/>
      <c r="O617" s="39" t="str">
        <f t="shared" si="133"/>
        <v>F</v>
      </c>
      <c r="P617" s="11">
        <f t="shared" si="127"/>
        <v>-23.287315649149274</v>
      </c>
      <c r="Q617" s="11"/>
      <c r="R617" s="38">
        <f t="shared" si="130"/>
        <v>0</v>
      </c>
      <c r="S617" s="30">
        <f t="shared" si="131"/>
        <v>0</v>
      </c>
      <c r="T617" s="30">
        <f t="shared" si="132"/>
        <v>0</v>
      </c>
      <c r="U617" s="34"/>
      <c r="V617" s="34"/>
      <c r="X617" s="31">
        <f t="shared" si="128"/>
        <v>9.0359999999999996</v>
      </c>
      <c r="Y617" s="31">
        <f t="shared" si="129"/>
        <v>-184.49199999999999</v>
      </c>
      <c r="Z617" s="30">
        <f t="shared" si="134"/>
        <v>0</v>
      </c>
    </row>
    <row r="618" spans="4:26" x14ac:dyDescent="0.15">
      <c r="E618" s="46"/>
      <c r="F618" s="28"/>
      <c r="G618" s="29"/>
      <c r="H618" s="29"/>
      <c r="I618" s="48" t="str">
        <f t="shared" si="137"/>
        <v/>
      </c>
      <c r="J618" s="48" t="str">
        <f t="shared" si="116"/>
        <v/>
      </c>
      <c r="K618" s="49" t="str">
        <f t="shared" si="121"/>
        <v/>
      </c>
      <c r="L618" s="11"/>
      <c r="M618" s="11"/>
      <c r="N618" s="78"/>
      <c r="O618" s="39" t="str">
        <f t="shared" si="133"/>
        <v>F</v>
      </c>
      <c r="P618" s="11">
        <f t="shared" si="127"/>
        <v>-23.287315649149274</v>
      </c>
      <c r="Q618" s="11"/>
      <c r="R618" s="38">
        <f t="shared" si="130"/>
        <v>0</v>
      </c>
      <c r="S618" s="30">
        <f t="shared" si="131"/>
        <v>0</v>
      </c>
      <c r="T618" s="30">
        <f t="shared" si="132"/>
        <v>0</v>
      </c>
      <c r="U618" s="34"/>
      <c r="V618" s="34"/>
      <c r="X618" s="31">
        <f t="shared" si="128"/>
        <v>9.0359999999999996</v>
      </c>
      <c r="Y618" s="31">
        <f t="shared" si="129"/>
        <v>-184.49199999999999</v>
      </c>
      <c r="Z618" s="30">
        <f t="shared" si="134"/>
        <v>0</v>
      </c>
    </row>
    <row r="619" spans="4:26" x14ac:dyDescent="0.15">
      <c r="E619" s="46"/>
      <c r="F619" s="28"/>
      <c r="G619" s="29"/>
      <c r="H619" s="29"/>
      <c r="I619" s="48" t="str">
        <f t="shared" si="137"/>
        <v/>
      </c>
      <c r="J619" s="48" t="str">
        <f t="shared" si="116"/>
        <v/>
      </c>
      <c r="K619" s="49" t="str">
        <f t="shared" si="121"/>
        <v/>
      </c>
      <c r="L619" s="11"/>
      <c r="M619" s="11"/>
      <c r="N619" s="78"/>
      <c r="O619" s="39" t="str">
        <f t="shared" si="133"/>
        <v>F</v>
      </c>
      <c r="P619" s="11">
        <f t="shared" si="127"/>
        <v>-23.287315649149274</v>
      </c>
      <c r="Q619" s="11"/>
      <c r="R619" s="38">
        <f t="shared" si="130"/>
        <v>0</v>
      </c>
      <c r="S619" s="30">
        <f t="shared" si="131"/>
        <v>0</v>
      </c>
      <c r="T619" s="30">
        <f t="shared" si="132"/>
        <v>0</v>
      </c>
      <c r="U619" s="34"/>
      <c r="V619" s="34"/>
      <c r="X619" s="31">
        <f t="shared" si="128"/>
        <v>9.0359999999999996</v>
      </c>
      <c r="Y619" s="31">
        <f t="shared" si="129"/>
        <v>-184.49199999999999</v>
      </c>
      <c r="Z619" s="30">
        <f t="shared" si="134"/>
        <v>0</v>
      </c>
    </row>
    <row r="620" spans="4:26" ht="14.25" thickBot="1" x14ac:dyDescent="0.2">
      <c r="E620" s="50"/>
      <c r="F620" s="64"/>
      <c r="G620" s="51"/>
      <c r="H620" s="51"/>
      <c r="I620" s="52" t="str">
        <f t="shared" si="137"/>
        <v/>
      </c>
      <c r="J620" s="52" t="str">
        <f t="shared" si="116"/>
        <v/>
      </c>
      <c r="K620" s="53" t="str">
        <f t="shared" si="121"/>
        <v/>
      </c>
      <c r="L620" s="11"/>
      <c r="M620" s="11"/>
      <c r="N620" s="78"/>
      <c r="O620" s="39" t="str">
        <f t="shared" si="133"/>
        <v>F</v>
      </c>
      <c r="P620" s="11">
        <f t="shared" si="127"/>
        <v>-23.287315649149274</v>
      </c>
      <c r="Q620" s="11"/>
      <c r="R620" s="38">
        <f t="shared" si="130"/>
        <v>0</v>
      </c>
      <c r="S620" s="30">
        <f t="shared" si="131"/>
        <v>0</v>
      </c>
      <c r="T620" s="30">
        <f t="shared" si="132"/>
        <v>0</v>
      </c>
      <c r="U620" s="34"/>
      <c r="V620" s="34"/>
      <c r="X620" s="31">
        <f t="shared" si="128"/>
        <v>9.0359999999999996</v>
      </c>
      <c r="Y620" s="31">
        <f t="shared" si="129"/>
        <v>-184.49199999999999</v>
      </c>
      <c r="Z620" s="30">
        <f t="shared" si="134"/>
        <v>0</v>
      </c>
    </row>
    <row r="621" spans="4:26" ht="14.25" thickBot="1" x14ac:dyDescent="0.2"/>
    <row r="622" spans="4:26" ht="23.25" customHeight="1" x14ac:dyDescent="0.15">
      <c r="D622" s="72">
        <v>6</v>
      </c>
      <c r="E622" s="42" t="s">
        <v>20</v>
      </c>
      <c r="F622" s="65"/>
      <c r="G622" s="66" t="s">
        <v>115</v>
      </c>
      <c r="H622" s="90"/>
      <c r="I622" s="90"/>
      <c r="J622" s="66"/>
      <c r="K622" s="67"/>
    </row>
    <row r="623" spans="4:26" ht="27.75" customHeight="1" x14ac:dyDescent="0.15">
      <c r="E623" s="43" t="s">
        <v>54</v>
      </c>
      <c r="F623" s="63"/>
      <c r="G623" s="44" t="s">
        <v>75</v>
      </c>
      <c r="H623" s="59"/>
      <c r="I623" s="41"/>
      <c r="J623" s="41"/>
      <c r="K623" s="68"/>
    </row>
    <row r="624" spans="4:26" ht="42" customHeight="1" x14ac:dyDescent="0.15">
      <c r="E624" s="46"/>
      <c r="F624" s="7" t="s">
        <v>30</v>
      </c>
      <c r="G624" s="8" t="s">
        <v>29</v>
      </c>
      <c r="H624" s="8" t="s">
        <v>28</v>
      </c>
      <c r="I624" s="7" t="s">
        <v>23</v>
      </c>
      <c r="J624" s="7" t="s">
        <v>76</v>
      </c>
      <c r="K624" s="47" t="s">
        <v>77</v>
      </c>
      <c r="L624" s="10"/>
      <c r="M624" s="10"/>
      <c r="N624" s="7"/>
      <c r="O624" s="7" t="s">
        <v>31</v>
      </c>
      <c r="P624" s="9" t="s">
        <v>23</v>
      </c>
      <c r="Q624" s="9"/>
      <c r="R624" s="36" t="s">
        <v>21</v>
      </c>
      <c r="S624" s="35" t="s">
        <v>22</v>
      </c>
      <c r="T624" s="35" t="s">
        <v>47</v>
      </c>
      <c r="U624" s="35"/>
      <c r="V624" s="35"/>
      <c r="X624" s="37" t="s">
        <v>45</v>
      </c>
      <c r="Y624" s="37" t="s">
        <v>46</v>
      </c>
      <c r="Z624" s="30" t="s">
        <v>78</v>
      </c>
    </row>
    <row r="625" spans="5:26" x14ac:dyDescent="0.15">
      <c r="E625" s="46"/>
      <c r="F625" s="28"/>
      <c r="G625" s="29"/>
      <c r="H625" s="29"/>
      <c r="I625" s="48" t="str">
        <f t="shared" ref="I625:I656" si="138">IF(COUNTA($F$623,$H$623,F625:H625)=5,P625,"")</f>
        <v/>
      </c>
      <c r="J625" s="48" t="str">
        <f>IF(COUNTA($F$623,$H$623,F625:H625)=5,IF(T625&lt;6,"*",IF(T625&gt;=17.583,"*",(H625-G625*INDEX(IF(O625="F",muratafemale,muratamale),R625-4,1)-INDEX(IF(O625="F",muratafemale,muratamale),R625-4,2))/(G625*INDEX(IF(O625="F",muratafemale,muratamale),R625-4,1)+INDEX(IF(O625="F",muratafemale,muratamale),R625-4,2))*100)),"")</f>
        <v/>
      </c>
      <c r="K625" s="49" t="str">
        <f>IF(COUNTA($F$623,$H$623,F625:H625)=5,IF(OR(T625&lt;1,G625&lt;70),"*",IF(G625&gt;=IF(O625="M",181,174),(H625-Z625)/Z625*100,IF(G625&lt;101,(H625-X625)/X625*100,IF(T625&lt;6,(H625-X625)/X625*100,IF(T625&gt;=17.583,(H625-Z625)/Z625*100,(H625-Y625)/Y625*100))))),"")</f>
        <v/>
      </c>
      <c r="L625" s="11"/>
      <c r="M625" s="11"/>
      <c r="N625" s="78"/>
      <c r="O625" s="39" t="str">
        <f>IF(OR(+$H$623="男",+$H$623="M"),"M","F")</f>
        <v>F</v>
      </c>
      <c r="P625" s="11">
        <f t="shared" ref="P625:P688" si="139">IF(T625&gt;17.583,"*",(G625-(INDEX(IF(O625="F",Hfemalemean,Hmalemean),S625+1,R625+1)))/(INDEX(IF(O625="F",Hfemalesd,Hmalesd),S625+1,R625+1)))</f>
        <v>-23.287315649149274</v>
      </c>
      <c r="Q625" s="11"/>
      <c r="R625" s="38">
        <f>DATEDIF($F$623,F625,"Y")</f>
        <v>0</v>
      </c>
      <c r="S625" s="30">
        <f>DATEDIF($F$623,F625,"YM")</f>
        <v>0</v>
      </c>
      <c r="T625" s="30">
        <f>DATEDIF($F$623,F625,"Y")+DATEDIF($F$623,F625,"YD")/(365+IF(MOD(YEAR(DATE(YEAR(F625)-1,MONTH($F$623),DAY($F$623))),4)=0,IF(DATE(YEAR(DATE(YEAR(F625)-1,MONTH($F$623),DAY($F$623))),2,29)&gt;=DATE(YEAR(F625)-1,MONTH($F$623),DAY($F$623)),1,0),0)+IF(MOD(YEAR(F625),4)=0,IF(DATE(YEAR(F625),2,29)&lt;=F625,1,0),0))</f>
        <v>0</v>
      </c>
      <c r="U625" s="34"/>
      <c r="V625" s="34"/>
      <c r="X625" s="31">
        <f t="shared" ref="X625:X688" si="140">IF(O625="M",2.06*10^-3*G625^2-0.1166*G625+6.5273,2.49*10^-3*G625^2-0.1858*G625+9.036)</f>
        <v>9.0359999999999996</v>
      </c>
      <c r="Y625" s="31">
        <f t="shared" ref="Y625:Y688" si="141">((G625/100)^3*INDEX(itoOI,IF(O625="M",0,3)+IF(G625&lt;140,1,IF(G625&lt;=149,2,3)),1)+(G625/100)^2*INDEX(itoOI,IF(O625="M",0,3)+IF(G625&lt;140,1,IF(G625&lt;=149,2,3)),2)+(G625/100)*INDEX(itoOI,IF(O625="M",0,3)+IF(G625&lt;140,1,IF(G625&lt;=149,2,3)),3)+INDEX(itoOI,IF(O625="M",0,3)+IF(G625&lt;140,1,IF(G625&lt;=149,2,3)),4))</f>
        <v>-184.49199999999999</v>
      </c>
      <c r="Z625" s="30">
        <f t="shared" ref="Z625:Z626" si="142">22*G625^2/10000</f>
        <v>0</v>
      </c>
    </row>
    <row r="626" spans="5:26" x14ac:dyDescent="0.15">
      <c r="E626" s="46"/>
      <c r="F626" s="28"/>
      <c r="G626" s="29"/>
      <c r="H626" s="29"/>
      <c r="I626" s="48" t="str">
        <f t="shared" si="138"/>
        <v/>
      </c>
      <c r="J626" s="48" t="str">
        <f>IF(COUNTA($F$623,$H$623,F626:H626)=5,IF(T626&lt;6,"*",IF(T626&gt;=17.583,"*",(H626-G626*INDEX(IF(O626="F",muratafemale,muratamale),R626-4,1)-INDEX(IF(O626="F",muratafemale,muratamale),R626-4,2))/(G626*INDEX(IF(O626="F",muratafemale,muratamale),R626-4,1)+INDEX(IF(O626="F",muratafemale,muratamale),R626-4,2))*100)),"")</f>
        <v/>
      </c>
      <c r="K626" s="49" t="str">
        <f>IF(COUNTA($F$623,$H$623,F626:H626)=5,IF(OR(T626&lt;1,G626&lt;70),"*",IF(G626&gt;=IF(O626="M",181,174),(H626-Z626)/Z626*100,IF(G626&lt;101,(H626-X626)/X626*100,IF(T626&lt;6,(H626-X626)/X626*100,IF(T626&gt;=17.583,(H626-Z626)/Z626*100,(H626-Y626)/Y626*100))))),"")</f>
        <v/>
      </c>
      <c r="L626" s="11"/>
      <c r="M626" s="11"/>
      <c r="N626" s="78"/>
      <c r="O626" s="39" t="str">
        <f>+O625</f>
        <v>F</v>
      </c>
      <c r="P626" s="11">
        <f t="shared" si="139"/>
        <v>-23.287315649149274</v>
      </c>
      <c r="Q626" s="11"/>
      <c r="R626" s="38">
        <f t="shared" ref="R626:R689" si="143">DATEDIF($F$623,F626,"Y")</f>
        <v>0</v>
      </c>
      <c r="S626" s="30">
        <f t="shared" ref="S626:S689" si="144">DATEDIF($F$623,F626,"YM")</f>
        <v>0</v>
      </c>
      <c r="T626" s="30">
        <f>DATEDIF($F$623,F626,"Y")+DATEDIF($F$623,F626,"YD")/(365+IF(MOD(YEAR(DATE(YEAR(F626)-1,MONTH($F$623),DAY($F$623))),4)=0,IF(DATE(YEAR(DATE(YEAR(F626)-1,MONTH($F$623),DAY($F$623))),2,29)&gt;=DATE(YEAR(F626)-1,MONTH($F$623),DAY($F$623)),1,0),0)+IF(MOD(YEAR(F626),4)=0,IF(DATE(YEAR(F626),2,29)&lt;=F626,1,0),0))</f>
        <v>0</v>
      </c>
      <c r="U626" s="34"/>
      <c r="V626" s="34"/>
      <c r="X626" s="31">
        <f t="shared" si="140"/>
        <v>9.0359999999999996</v>
      </c>
      <c r="Y626" s="31">
        <f t="shared" si="141"/>
        <v>-184.49199999999999</v>
      </c>
      <c r="Z626" s="30">
        <f t="shared" si="142"/>
        <v>0</v>
      </c>
    </row>
    <row r="627" spans="5:26" x14ac:dyDescent="0.15">
      <c r="E627" s="46"/>
      <c r="F627" s="28"/>
      <c r="G627" s="29"/>
      <c r="H627" s="29"/>
      <c r="I627" s="48" t="str">
        <f t="shared" si="138"/>
        <v/>
      </c>
      <c r="J627" s="48" t="str">
        <f t="shared" ref="J627:J744" si="145">IF(COUNTA($F$623,$H$623,F627:H627)=5,IF(T627&lt;6,"*",IF(T627&gt;=17.583,"*",(H627-G627*INDEX(IF(O627="F",muratafemale,muratamale),R627-4,1)-INDEX(IF(O627="F",muratafemale,muratamale),R627-4,2))/(G627*INDEX(IF(O627="F",muratafemale,muratamale),R627-4,1)+INDEX(IF(O627="F",muratafemale,muratamale),R627-4,2))*100)),"")</f>
        <v/>
      </c>
      <c r="K627" s="49" t="str">
        <f>IF(COUNTA($F$623,$H$623,F627:H627)=5,IF(OR(T627&lt;1,G627&lt;70),"*",IF(G627&gt;=IF(O627="M",181,174),(H627-Z627)/Z627*100,IF(G627&lt;101,(H627-X627)/X627*100,IF(T627&lt;6,(H627-X627)/X627*100,IF(T627&gt;=17.583,(H627-Z627)/Z627*100,(H627-Y627)/Y627*100))))),"")</f>
        <v/>
      </c>
      <c r="N627" s="78"/>
      <c r="O627" s="39" t="str">
        <f t="shared" ref="O627:O690" si="146">+O626</f>
        <v>F</v>
      </c>
      <c r="P627" s="11">
        <f t="shared" si="139"/>
        <v>-23.287315649149274</v>
      </c>
      <c r="Q627" s="11"/>
      <c r="R627" s="38">
        <f t="shared" si="143"/>
        <v>0</v>
      </c>
      <c r="S627" s="30">
        <f t="shared" si="144"/>
        <v>0</v>
      </c>
      <c r="T627" s="30">
        <f>DATEDIF($F$623,F627,"Y")+DATEDIF($F$623,F627,"YD")/(365+IF(MOD(YEAR(DATE(YEAR(F627)-1,MONTH($F$623),DAY($F$623))),4)=0,IF(DATE(YEAR(DATE(YEAR(F627)-1,MONTH($F$623),DAY($F$623))),2,29)&gt;=DATE(YEAR(F627)-1,MONTH($F$623),DAY($F$623)),1,0),0)+IF(MOD(YEAR(F627),4)=0,IF(DATE(YEAR(F627),2,29)&lt;=F627,1,0),0))</f>
        <v>0</v>
      </c>
      <c r="U627" s="34"/>
      <c r="V627" s="34"/>
      <c r="X627" s="31">
        <f t="shared" si="140"/>
        <v>9.0359999999999996</v>
      </c>
      <c r="Y627" s="31">
        <f t="shared" si="141"/>
        <v>-184.49199999999999</v>
      </c>
      <c r="Z627" s="30">
        <f t="shared" ref="Z627:Z690" si="147">22*G627^2/10000</f>
        <v>0</v>
      </c>
    </row>
    <row r="628" spans="5:26" x14ac:dyDescent="0.15">
      <c r="E628" s="46"/>
      <c r="F628" s="28"/>
      <c r="G628" s="29"/>
      <c r="H628" s="29"/>
      <c r="I628" s="48" t="str">
        <f t="shared" si="138"/>
        <v/>
      </c>
      <c r="J628" s="48" t="str">
        <f t="shared" ref="J628:J691" si="148">IF(COUNTA($F$623,$H$623,F628:H628)=5,IF(T628&lt;6,"*",IF(T628&gt;=17.583,"*",(H628-G628*INDEX(IF(O628="F",muratafemale,muratamale),R628-4,1)-INDEX(IF(O628="F",muratafemale,muratamale),R628-4,2))/(G628*INDEX(IF(O628="F",muratafemale,muratamale),R628-4,1)+INDEX(IF(O628="F",muratafemale,muratamale),R628-4,2))*100)),"")</f>
        <v/>
      </c>
      <c r="K628" s="49" t="str">
        <f t="shared" ref="K628:K691" si="149">IF(COUNTA($F$623,$H$623,F628:H628)=5,IF(OR(T628&lt;1,G628&lt;70),"*",IF(G628&gt;=IF(O628="M",181,174),(H628-Z628)/Z628*100,IF(G628&lt;101,(H628-X628)/X628*100,IF(T628&lt;6,(H628-X628)/X628*100,IF(T628&gt;=17.583,(H628-Z628)/Z628*100,(H628-Y628)/Y628*100))))),"")</f>
        <v/>
      </c>
      <c r="N628" s="78"/>
      <c r="O628" s="39" t="str">
        <f t="shared" si="146"/>
        <v>F</v>
      </c>
      <c r="P628" s="11">
        <f t="shared" si="139"/>
        <v>-23.287315649149274</v>
      </c>
      <c r="Q628" s="11"/>
      <c r="R628" s="38">
        <f t="shared" si="143"/>
        <v>0</v>
      </c>
      <c r="S628" s="30">
        <f t="shared" si="144"/>
        <v>0</v>
      </c>
      <c r="T628" s="30">
        <f t="shared" ref="T628:T689" si="150">DATEDIF($F$623,F628,"Y")+DATEDIF($F$623,F628,"YD")/(365+IF(MOD(YEAR(DATE(YEAR(F628)-1,MONTH($F$623),DAY($F$623))),4)=0,IF(DATE(YEAR(DATE(YEAR(F628)-1,MONTH($F$623),DAY($F$623))),2,29)&gt;=DATE(YEAR(F628)-1,MONTH($F$623),DAY($F$623)),1,0),0)+IF(MOD(YEAR(F628),4)=0,IF(DATE(YEAR(F628),2,29)&lt;=F628,1,0),0))</f>
        <v>0</v>
      </c>
      <c r="U628" s="34"/>
      <c r="V628" s="34"/>
      <c r="X628" s="31">
        <f t="shared" si="140"/>
        <v>9.0359999999999996</v>
      </c>
      <c r="Y628" s="31">
        <f t="shared" si="141"/>
        <v>-184.49199999999999</v>
      </c>
      <c r="Z628" s="30">
        <f t="shared" si="147"/>
        <v>0</v>
      </c>
    </row>
    <row r="629" spans="5:26" x14ac:dyDescent="0.15">
      <c r="E629" s="46"/>
      <c r="F629" s="28"/>
      <c r="G629" s="29"/>
      <c r="H629" s="29"/>
      <c r="I629" s="48" t="str">
        <f t="shared" si="138"/>
        <v/>
      </c>
      <c r="J629" s="48" t="str">
        <f t="shared" si="148"/>
        <v/>
      </c>
      <c r="K629" s="49" t="str">
        <f t="shared" si="149"/>
        <v/>
      </c>
      <c r="N629" s="78"/>
      <c r="O629" s="39" t="str">
        <f t="shared" si="146"/>
        <v>F</v>
      </c>
      <c r="P629" s="11">
        <f t="shared" si="139"/>
        <v>-23.287315649149274</v>
      </c>
      <c r="Q629" s="11"/>
      <c r="R629" s="38">
        <f t="shared" si="143"/>
        <v>0</v>
      </c>
      <c r="S629" s="30">
        <f t="shared" si="144"/>
        <v>0</v>
      </c>
      <c r="T629" s="30">
        <f t="shared" si="150"/>
        <v>0</v>
      </c>
      <c r="U629" s="34"/>
      <c r="V629" s="34"/>
      <c r="X629" s="31">
        <f t="shared" si="140"/>
        <v>9.0359999999999996</v>
      </c>
      <c r="Y629" s="31">
        <f t="shared" si="141"/>
        <v>-184.49199999999999</v>
      </c>
      <c r="Z629" s="30">
        <f t="shared" si="147"/>
        <v>0</v>
      </c>
    </row>
    <row r="630" spans="5:26" x14ac:dyDescent="0.15">
      <c r="E630" s="46"/>
      <c r="F630" s="28"/>
      <c r="G630" s="29"/>
      <c r="H630" s="29"/>
      <c r="I630" s="48" t="str">
        <f t="shared" si="138"/>
        <v/>
      </c>
      <c r="J630" s="48" t="str">
        <f t="shared" si="148"/>
        <v/>
      </c>
      <c r="K630" s="49" t="str">
        <f t="shared" si="149"/>
        <v/>
      </c>
      <c r="N630" s="78"/>
      <c r="O630" s="39" t="str">
        <f t="shared" si="146"/>
        <v>F</v>
      </c>
      <c r="P630" s="11">
        <f t="shared" si="139"/>
        <v>-23.287315649149274</v>
      </c>
      <c r="Q630" s="11"/>
      <c r="R630" s="38">
        <f t="shared" si="143"/>
        <v>0</v>
      </c>
      <c r="S630" s="30">
        <f t="shared" si="144"/>
        <v>0</v>
      </c>
      <c r="T630" s="30">
        <f t="shared" si="150"/>
        <v>0</v>
      </c>
      <c r="U630" s="34"/>
      <c r="V630" s="34"/>
      <c r="X630" s="31">
        <f t="shared" si="140"/>
        <v>9.0359999999999996</v>
      </c>
      <c r="Y630" s="31">
        <f t="shared" si="141"/>
        <v>-184.49199999999999</v>
      </c>
      <c r="Z630" s="30">
        <f t="shared" si="147"/>
        <v>0</v>
      </c>
    </row>
    <row r="631" spans="5:26" x14ac:dyDescent="0.15">
      <c r="E631" s="46"/>
      <c r="F631" s="28"/>
      <c r="G631" s="29"/>
      <c r="H631" s="29"/>
      <c r="I631" s="48" t="str">
        <f t="shared" si="138"/>
        <v/>
      </c>
      <c r="J631" s="48" t="str">
        <f t="shared" si="148"/>
        <v/>
      </c>
      <c r="K631" s="49" t="str">
        <f t="shared" si="149"/>
        <v/>
      </c>
      <c r="N631" s="78"/>
      <c r="O631" s="39" t="str">
        <f t="shared" si="146"/>
        <v>F</v>
      </c>
      <c r="P631" s="11">
        <f t="shared" si="139"/>
        <v>-23.287315649149274</v>
      </c>
      <c r="Q631" s="11"/>
      <c r="R631" s="38">
        <f t="shared" si="143"/>
        <v>0</v>
      </c>
      <c r="S631" s="30">
        <f t="shared" si="144"/>
        <v>0</v>
      </c>
      <c r="T631" s="30">
        <f t="shared" si="150"/>
        <v>0</v>
      </c>
      <c r="U631" s="34"/>
      <c r="V631" s="34"/>
      <c r="X631" s="31">
        <f t="shared" si="140"/>
        <v>9.0359999999999996</v>
      </c>
      <c r="Y631" s="31">
        <f t="shared" si="141"/>
        <v>-184.49199999999999</v>
      </c>
      <c r="Z631" s="30">
        <f t="shared" si="147"/>
        <v>0</v>
      </c>
    </row>
    <row r="632" spans="5:26" x14ac:dyDescent="0.15">
      <c r="E632" s="46"/>
      <c r="F632" s="28"/>
      <c r="G632" s="29"/>
      <c r="H632" s="29"/>
      <c r="I632" s="48" t="str">
        <f t="shared" si="138"/>
        <v/>
      </c>
      <c r="J632" s="48" t="str">
        <f t="shared" si="148"/>
        <v/>
      </c>
      <c r="K632" s="49" t="str">
        <f t="shared" si="149"/>
        <v/>
      </c>
      <c r="N632" s="78"/>
      <c r="O632" s="39" t="str">
        <f t="shared" si="146"/>
        <v>F</v>
      </c>
      <c r="P632" s="11">
        <f t="shared" si="139"/>
        <v>-23.287315649149274</v>
      </c>
      <c r="Q632" s="11"/>
      <c r="R632" s="38">
        <f t="shared" si="143"/>
        <v>0</v>
      </c>
      <c r="S632" s="30">
        <f t="shared" si="144"/>
        <v>0</v>
      </c>
      <c r="T632" s="30">
        <f t="shared" si="150"/>
        <v>0</v>
      </c>
      <c r="U632" s="34"/>
      <c r="V632" s="34"/>
      <c r="X632" s="31">
        <f t="shared" si="140"/>
        <v>9.0359999999999996</v>
      </c>
      <c r="Y632" s="31">
        <f t="shared" si="141"/>
        <v>-184.49199999999999</v>
      </c>
      <c r="Z632" s="30">
        <f t="shared" si="147"/>
        <v>0</v>
      </c>
    </row>
    <row r="633" spans="5:26" x14ac:dyDescent="0.15">
      <c r="E633" s="46"/>
      <c r="F633" s="28"/>
      <c r="G633" s="29"/>
      <c r="H633" s="29"/>
      <c r="I633" s="48" t="str">
        <f t="shared" si="138"/>
        <v/>
      </c>
      <c r="J633" s="48" t="str">
        <f t="shared" si="148"/>
        <v/>
      </c>
      <c r="K633" s="49" t="str">
        <f t="shared" si="149"/>
        <v/>
      </c>
      <c r="N633" s="78"/>
      <c r="O633" s="39" t="str">
        <f t="shared" si="146"/>
        <v>F</v>
      </c>
      <c r="P633" s="11">
        <f t="shared" si="139"/>
        <v>-23.287315649149274</v>
      </c>
      <c r="Q633" s="11"/>
      <c r="R633" s="38">
        <f t="shared" si="143"/>
        <v>0</v>
      </c>
      <c r="S633" s="30">
        <f t="shared" si="144"/>
        <v>0</v>
      </c>
      <c r="T633" s="30">
        <f t="shared" si="150"/>
        <v>0</v>
      </c>
      <c r="U633" s="34"/>
      <c r="V633" s="34"/>
      <c r="X633" s="31">
        <f t="shared" si="140"/>
        <v>9.0359999999999996</v>
      </c>
      <c r="Y633" s="31">
        <f t="shared" si="141"/>
        <v>-184.49199999999999</v>
      </c>
      <c r="Z633" s="30">
        <f t="shared" si="147"/>
        <v>0</v>
      </c>
    </row>
    <row r="634" spans="5:26" x14ac:dyDescent="0.15">
      <c r="E634" s="46"/>
      <c r="F634" s="28"/>
      <c r="G634" s="29"/>
      <c r="H634" s="29"/>
      <c r="I634" s="48" t="str">
        <f t="shared" si="138"/>
        <v/>
      </c>
      <c r="J634" s="48" t="str">
        <f t="shared" si="148"/>
        <v/>
      </c>
      <c r="K634" s="49" t="str">
        <f t="shared" si="149"/>
        <v/>
      </c>
      <c r="N634" s="78"/>
      <c r="O634" s="39" t="str">
        <f t="shared" si="146"/>
        <v>F</v>
      </c>
      <c r="P634" s="11">
        <f t="shared" si="139"/>
        <v>-23.287315649149274</v>
      </c>
      <c r="Q634" s="11"/>
      <c r="R634" s="38">
        <f t="shared" si="143"/>
        <v>0</v>
      </c>
      <c r="S634" s="30">
        <f t="shared" si="144"/>
        <v>0</v>
      </c>
      <c r="T634" s="30">
        <f t="shared" si="150"/>
        <v>0</v>
      </c>
      <c r="U634" s="34"/>
      <c r="V634" s="34"/>
      <c r="X634" s="31">
        <f t="shared" si="140"/>
        <v>9.0359999999999996</v>
      </c>
      <c r="Y634" s="31">
        <f t="shared" si="141"/>
        <v>-184.49199999999999</v>
      </c>
      <c r="Z634" s="30">
        <f t="shared" si="147"/>
        <v>0</v>
      </c>
    </row>
    <row r="635" spans="5:26" x14ac:dyDescent="0.15">
      <c r="E635" s="46"/>
      <c r="F635" s="28"/>
      <c r="G635" s="29"/>
      <c r="H635" s="29"/>
      <c r="I635" s="48" t="str">
        <f t="shared" si="138"/>
        <v/>
      </c>
      <c r="J635" s="48" t="str">
        <f t="shared" si="148"/>
        <v/>
      </c>
      <c r="K635" s="49" t="str">
        <f t="shared" si="149"/>
        <v/>
      </c>
      <c r="N635" s="78"/>
      <c r="O635" s="39" t="str">
        <f t="shared" si="146"/>
        <v>F</v>
      </c>
      <c r="P635" s="11">
        <f t="shared" si="139"/>
        <v>-23.287315649149274</v>
      </c>
      <c r="Q635" s="11"/>
      <c r="R635" s="38">
        <f t="shared" si="143"/>
        <v>0</v>
      </c>
      <c r="S635" s="30">
        <f t="shared" si="144"/>
        <v>0</v>
      </c>
      <c r="T635" s="30">
        <f t="shared" si="150"/>
        <v>0</v>
      </c>
      <c r="U635" s="34"/>
      <c r="V635" s="34"/>
      <c r="X635" s="31">
        <f t="shared" si="140"/>
        <v>9.0359999999999996</v>
      </c>
      <c r="Y635" s="31">
        <f t="shared" si="141"/>
        <v>-184.49199999999999</v>
      </c>
      <c r="Z635" s="30">
        <f t="shared" si="147"/>
        <v>0</v>
      </c>
    </row>
    <row r="636" spans="5:26" x14ac:dyDescent="0.15">
      <c r="E636" s="46"/>
      <c r="F636" s="28"/>
      <c r="G636" s="29"/>
      <c r="H636" s="29"/>
      <c r="I636" s="48" t="str">
        <f t="shared" si="138"/>
        <v/>
      </c>
      <c r="J636" s="48" t="str">
        <f t="shared" si="148"/>
        <v/>
      </c>
      <c r="K636" s="49" t="str">
        <f t="shared" si="149"/>
        <v/>
      </c>
      <c r="N636" s="78"/>
      <c r="O636" s="39" t="str">
        <f t="shared" si="146"/>
        <v>F</v>
      </c>
      <c r="P636" s="11">
        <f t="shared" si="139"/>
        <v>-23.287315649149274</v>
      </c>
      <c r="Q636" s="11"/>
      <c r="R636" s="38">
        <f t="shared" si="143"/>
        <v>0</v>
      </c>
      <c r="S636" s="30">
        <f t="shared" si="144"/>
        <v>0</v>
      </c>
      <c r="T636" s="30">
        <f t="shared" si="150"/>
        <v>0</v>
      </c>
      <c r="U636" s="34"/>
      <c r="V636" s="34"/>
      <c r="X636" s="31">
        <f t="shared" si="140"/>
        <v>9.0359999999999996</v>
      </c>
      <c r="Y636" s="31">
        <f t="shared" si="141"/>
        <v>-184.49199999999999</v>
      </c>
      <c r="Z636" s="30">
        <f t="shared" si="147"/>
        <v>0</v>
      </c>
    </row>
    <row r="637" spans="5:26" x14ac:dyDescent="0.15">
      <c r="E637" s="46"/>
      <c r="F637" s="28"/>
      <c r="G637" s="29"/>
      <c r="H637" s="29"/>
      <c r="I637" s="48" t="str">
        <f t="shared" si="138"/>
        <v/>
      </c>
      <c r="J637" s="48" t="str">
        <f t="shared" si="148"/>
        <v/>
      </c>
      <c r="K637" s="49" t="str">
        <f t="shared" si="149"/>
        <v/>
      </c>
      <c r="N637" s="78"/>
      <c r="O637" s="39" t="str">
        <f t="shared" si="146"/>
        <v>F</v>
      </c>
      <c r="P637" s="11">
        <f t="shared" si="139"/>
        <v>-23.287315649149274</v>
      </c>
      <c r="Q637" s="11"/>
      <c r="R637" s="38">
        <f t="shared" si="143"/>
        <v>0</v>
      </c>
      <c r="S637" s="30">
        <f t="shared" si="144"/>
        <v>0</v>
      </c>
      <c r="T637" s="30">
        <f t="shared" si="150"/>
        <v>0</v>
      </c>
      <c r="U637" s="34"/>
      <c r="V637" s="34"/>
      <c r="X637" s="31">
        <f t="shared" si="140"/>
        <v>9.0359999999999996</v>
      </c>
      <c r="Y637" s="31">
        <f t="shared" si="141"/>
        <v>-184.49199999999999</v>
      </c>
      <c r="Z637" s="30">
        <f t="shared" si="147"/>
        <v>0</v>
      </c>
    </row>
    <row r="638" spans="5:26" x14ac:dyDescent="0.15">
      <c r="E638" s="46"/>
      <c r="F638" s="28"/>
      <c r="G638" s="29"/>
      <c r="H638" s="29"/>
      <c r="I638" s="48" t="str">
        <f t="shared" si="138"/>
        <v/>
      </c>
      <c r="J638" s="48" t="str">
        <f t="shared" si="148"/>
        <v/>
      </c>
      <c r="K638" s="49" t="str">
        <f t="shared" si="149"/>
        <v/>
      </c>
      <c r="N638" s="78"/>
      <c r="O638" s="39" t="str">
        <f t="shared" si="146"/>
        <v>F</v>
      </c>
      <c r="P638" s="11">
        <f t="shared" si="139"/>
        <v>-23.287315649149274</v>
      </c>
      <c r="Q638" s="11"/>
      <c r="R638" s="38">
        <f t="shared" si="143"/>
        <v>0</v>
      </c>
      <c r="S638" s="30">
        <f t="shared" si="144"/>
        <v>0</v>
      </c>
      <c r="T638" s="30">
        <f t="shared" si="150"/>
        <v>0</v>
      </c>
      <c r="U638" s="34"/>
      <c r="V638" s="34"/>
      <c r="X638" s="31">
        <f t="shared" si="140"/>
        <v>9.0359999999999996</v>
      </c>
      <c r="Y638" s="31">
        <f t="shared" si="141"/>
        <v>-184.49199999999999</v>
      </c>
      <c r="Z638" s="30">
        <f t="shared" si="147"/>
        <v>0</v>
      </c>
    </row>
    <row r="639" spans="5:26" x14ac:dyDescent="0.15">
      <c r="E639" s="46"/>
      <c r="F639" s="28"/>
      <c r="G639" s="29"/>
      <c r="H639" s="29"/>
      <c r="I639" s="48" t="str">
        <f t="shared" si="138"/>
        <v/>
      </c>
      <c r="J639" s="48" t="str">
        <f t="shared" si="148"/>
        <v/>
      </c>
      <c r="K639" s="49" t="str">
        <f t="shared" si="149"/>
        <v/>
      </c>
      <c r="N639" s="78"/>
      <c r="O639" s="39" t="str">
        <f t="shared" si="146"/>
        <v>F</v>
      </c>
      <c r="P639" s="11">
        <f t="shared" si="139"/>
        <v>-23.287315649149274</v>
      </c>
      <c r="Q639" s="11"/>
      <c r="R639" s="38">
        <f t="shared" si="143"/>
        <v>0</v>
      </c>
      <c r="S639" s="30">
        <f t="shared" si="144"/>
        <v>0</v>
      </c>
      <c r="T639" s="30">
        <f t="shared" si="150"/>
        <v>0</v>
      </c>
      <c r="U639" s="34"/>
      <c r="V639" s="34"/>
      <c r="X639" s="31">
        <f t="shared" si="140"/>
        <v>9.0359999999999996</v>
      </c>
      <c r="Y639" s="31">
        <f t="shared" si="141"/>
        <v>-184.49199999999999</v>
      </c>
      <c r="Z639" s="30">
        <f t="shared" si="147"/>
        <v>0</v>
      </c>
    </row>
    <row r="640" spans="5:26" x14ac:dyDescent="0.15">
      <c r="E640" s="46"/>
      <c r="F640" s="28"/>
      <c r="G640" s="29"/>
      <c r="H640" s="29"/>
      <c r="I640" s="48" t="str">
        <f t="shared" si="138"/>
        <v/>
      </c>
      <c r="J640" s="48" t="str">
        <f t="shared" si="148"/>
        <v/>
      </c>
      <c r="K640" s="49" t="str">
        <f t="shared" si="149"/>
        <v/>
      </c>
      <c r="N640" s="78"/>
      <c r="O640" s="39" t="str">
        <f t="shared" si="146"/>
        <v>F</v>
      </c>
      <c r="P640" s="11">
        <f t="shared" si="139"/>
        <v>-23.287315649149274</v>
      </c>
      <c r="Q640" s="11"/>
      <c r="R640" s="38">
        <f t="shared" si="143"/>
        <v>0</v>
      </c>
      <c r="S640" s="30">
        <f t="shared" si="144"/>
        <v>0</v>
      </c>
      <c r="T640" s="30">
        <f t="shared" si="150"/>
        <v>0</v>
      </c>
      <c r="U640" s="34"/>
      <c r="V640" s="34"/>
      <c r="X640" s="31">
        <f t="shared" si="140"/>
        <v>9.0359999999999996</v>
      </c>
      <c r="Y640" s="31">
        <f t="shared" si="141"/>
        <v>-184.49199999999999</v>
      </c>
      <c r="Z640" s="30">
        <f t="shared" si="147"/>
        <v>0</v>
      </c>
    </row>
    <row r="641" spans="5:26" x14ac:dyDescent="0.15">
      <c r="E641" s="46"/>
      <c r="F641" s="28"/>
      <c r="G641" s="29"/>
      <c r="H641" s="29"/>
      <c r="I641" s="48" t="str">
        <f t="shared" si="138"/>
        <v/>
      </c>
      <c r="J641" s="48" t="str">
        <f t="shared" si="148"/>
        <v/>
      </c>
      <c r="K641" s="49" t="str">
        <f t="shared" si="149"/>
        <v/>
      </c>
      <c r="N641" s="78"/>
      <c r="O641" s="39" t="str">
        <f t="shared" si="146"/>
        <v>F</v>
      </c>
      <c r="P641" s="11">
        <f t="shared" si="139"/>
        <v>-23.287315649149274</v>
      </c>
      <c r="Q641" s="11"/>
      <c r="R641" s="38">
        <f t="shared" si="143"/>
        <v>0</v>
      </c>
      <c r="S641" s="30">
        <f t="shared" si="144"/>
        <v>0</v>
      </c>
      <c r="T641" s="30">
        <f t="shared" si="150"/>
        <v>0</v>
      </c>
      <c r="U641" s="34"/>
      <c r="V641" s="34"/>
      <c r="X641" s="31">
        <f t="shared" si="140"/>
        <v>9.0359999999999996</v>
      </c>
      <c r="Y641" s="31">
        <f t="shared" si="141"/>
        <v>-184.49199999999999</v>
      </c>
      <c r="Z641" s="30">
        <f t="shared" si="147"/>
        <v>0</v>
      </c>
    </row>
    <row r="642" spans="5:26" x14ac:dyDescent="0.15">
      <c r="E642" s="46"/>
      <c r="F642" s="28"/>
      <c r="G642" s="29"/>
      <c r="H642" s="29"/>
      <c r="I642" s="48" t="str">
        <f t="shared" si="138"/>
        <v/>
      </c>
      <c r="J642" s="48" t="str">
        <f t="shared" si="148"/>
        <v/>
      </c>
      <c r="K642" s="49" t="str">
        <f t="shared" si="149"/>
        <v/>
      </c>
      <c r="N642" s="78"/>
      <c r="O642" s="39" t="str">
        <f t="shared" si="146"/>
        <v>F</v>
      </c>
      <c r="P642" s="11">
        <f t="shared" si="139"/>
        <v>-23.287315649149274</v>
      </c>
      <c r="Q642" s="11"/>
      <c r="R642" s="38">
        <f t="shared" si="143"/>
        <v>0</v>
      </c>
      <c r="S642" s="30">
        <f t="shared" si="144"/>
        <v>0</v>
      </c>
      <c r="T642" s="30">
        <f t="shared" si="150"/>
        <v>0</v>
      </c>
      <c r="U642" s="34"/>
      <c r="V642" s="34"/>
      <c r="X642" s="31">
        <f t="shared" si="140"/>
        <v>9.0359999999999996</v>
      </c>
      <c r="Y642" s="31">
        <f t="shared" si="141"/>
        <v>-184.49199999999999</v>
      </c>
      <c r="Z642" s="30">
        <f t="shared" si="147"/>
        <v>0</v>
      </c>
    </row>
    <row r="643" spans="5:26" x14ac:dyDescent="0.15">
      <c r="E643" s="46"/>
      <c r="F643" s="28"/>
      <c r="G643" s="29"/>
      <c r="H643" s="29"/>
      <c r="I643" s="48" t="str">
        <f t="shared" si="138"/>
        <v/>
      </c>
      <c r="J643" s="48" t="str">
        <f t="shared" si="148"/>
        <v/>
      </c>
      <c r="K643" s="49" t="str">
        <f t="shared" si="149"/>
        <v/>
      </c>
      <c r="N643" s="78"/>
      <c r="O643" s="39" t="str">
        <f t="shared" si="146"/>
        <v>F</v>
      </c>
      <c r="P643" s="11">
        <f t="shared" si="139"/>
        <v>-23.287315649149274</v>
      </c>
      <c r="Q643" s="11"/>
      <c r="R643" s="38">
        <f t="shared" si="143"/>
        <v>0</v>
      </c>
      <c r="S643" s="30">
        <f t="shared" si="144"/>
        <v>0</v>
      </c>
      <c r="T643" s="30">
        <f t="shared" si="150"/>
        <v>0</v>
      </c>
      <c r="U643" s="34"/>
      <c r="V643" s="34"/>
      <c r="X643" s="31">
        <f t="shared" si="140"/>
        <v>9.0359999999999996</v>
      </c>
      <c r="Y643" s="31">
        <f t="shared" si="141"/>
        <v>-184.49199999999999</v>
      </c>
      <c r="Z643" s="30">
        <f t="shared" si="147"/>
        <v>0</v>
      </c>
    </row>
    <row r="644" spans="5:26" x14ac:dyDescent="0.15">
      <c r="E644" s="46"/>
      <c r="F644" s="28"/>
      <c r="G644" s="29"/>
      <c r="H644" s="29"/>
      <c r="I644" s="48" t="str">
        <f t="shared" si="138"/>
        <v/>
      </c>
      <c r="J644" s="48" t="str">
        <f t="shared" si="148"/>
        <v/>
      </c>
      <c r="K644" s="49" t="str">
        <f t="shared" si="149"/>
        <v/>
      </c>
      <c r="N644" s="78"/>
      <c r="O644" s="39" t="str">
        <f t="shared" si="146"/>
        <v>F</v>
      </c>
      <c r="P644" s="11">
        <f t="shared" si="139"/>
        <v>-23.287315649149274</v>
      </c>
      <c r="Q644" s="11"/>
      <c r="R644" s="38">
        <f t="shared" si="143"/>
        <v>0</v>
      </c>
      <c r="S644" s="30">
        <f t="shared" si="144"/>
        <v>0</v>
      </c>
      <c r="T644" s="30">
        <f t="shared" si="150"/>
        <v>0</v>
      </c>
      <c r="U644" s="34"/>
      <c r="V644" s="34"/>
      <c r="X644" s="31">
        <f t="shared" si="140"/>
        <v>9.0359999999999996</v>
      </c>
      <c r="Y644" s="31">
        <f t="shared" si="141"/>
        <v>-184.49199999999999</v>
      </c>
      <c r="Z644" s="30">
        <f t="shared" si="147"/>
        <v>0</v>
      </c>
    </row>
    <row r="645" spans="5:26" x14ac:dyDescent="0.15">
      <c r="E645" s="46"/>
      <c r="F645" s="28"/>
      <c r="G645" s="29"/>
      <c r="H645" s="29"/>
      <c r="I645" s="48" t="str">
        <f t="shared" si="138"/>
        <v/>
      </c>
      <c r="J645" s="48" t="str">
        <f t="shared" si="148"/>
        <v/>
      </c>
      <c r="K645" s="49" t="str">
        <f t="shared" si="149"/>
        <v/>
      </c>
      <c r="N645" s="78"/>
      <c r="O645" s="39" t="str">
        <f t="shared" si="146"/>
        <v>F</v>
      </c>
      <c r="P645" s="11">
        <f t="shared" si="139"/>
        <v>-23.287315649149274</v>
      </c>
      <c r="Q645" s="11"/>
      <c r="R645" s="38">
        <f t="shared" si="143"/>
        <v>0</v>
      </c>
      <c r="S645" s="30">
        <f t="shared" si="144"/>
        <v>0</v>
      </c>
      <c r="T645" s="30">
        <f t="shared" si="150"/>
        <v>0</v>
      </c>
      <c r="U645" s="34"/>
      <c r="V645" s="34"/>
      <c r="X645" s="31">
        <f t="shared" si="140"/>
        <v>9.0359999999999996</v>
      </c>
      <c r="Y645" s="31">
        <f t="shared" si="141"/>
        <v>-184.49199999999999</v>
      </c>
      <c r="Z645" s="30">
        <f t="shared" si="147"/>
        <v>0</v>
      </c>
    </row>
    <row r="646" spans="5:26" x14ac:dyDescent="0.15">
      <c r="E646" s="46"/>
      <c r="F646" s="28"/>
      <c r="G646" s="29"/>
      <c r="H646" s="29"/>
      <c r="I646" s="48" t="str">
        <f t="shared" si="138"/>
        <v/>
      </c>
      <c r="J646" s="48" t="str">
        <f t="shared" si="148"/>
        <v/>
      </c>
      <c r="K646" s="49" t="str">
        <f t="shared" si="149"/>
        <v/>
      </c>
      <c r="N646" s="78"/>
      <c r="O646" s="39" t="str">
        <f t="shared" si="146"/>
        <v>F</v>
      </c>
      <c r="P646" s="11">
        <f t="shared" si="139"/>
        <v>-23.287315649149274</v>
      </c>
      <c r="Q646" s="11"/>
      <c r="R646" s="38">
        <f t="shared" si="143"/>
        <v>0</v>
      </c>
      <c r="S646" s="30">
        <f t="shared" si="144"/>
        <v>0</v>
      </c>
      <c r="T646" s="30">
        <f t="shared" si="150"/>
        <v>0</v>
      </c>
      <c r="U646" s="34"/>
      <c r="V646" s="34"/>
      <c r="X646" s="31">
        <f t="shared" si="140"/>
        <v>9.0359999999999996</v>
      </c>
      <c r="Y646" s="31">
        <f t="shared" si="141"/>
        <v>-184.49199999999999</v>
      </c>
      <c r="Z646" s="30">
        <f t="shared" si="147"/>
        <v>0</v>
      </c>
    </row>
    <row r="647" spans="5:26" x14ac:dyDescent="0.15">
      <c r="E647" s="46"/>
      <c r="F647" s="28"/>
      <c r="G647" s="29"/>
      <c r="H647" s="29"/>
      <c r="I647" s="48" t="str">
        <f t="shared" si="138"/>
        <v/>
      </c>
      <c r="J647" s="48" t="str">
        <f t="shared" si="148"/>
        <v/>
      </c>
      <c r="K647" s="49" t="str">
        <f t="shared" si="149"/>
        <v/>
      </c>
      <c r="N647" s="78"/>
      <c r="O647" s="39" t="str">
        <f t="shared" si="146"/>
        <v>F</v>
      </c>
      <c r="P647" s="11">
        <f t="shared" si="139"/>
        <v>-23.287315649149274</v>
      </c>
      <c r="Q647" s="11"/>
      <c r="R647" s="38">
        <f t="shared" si="143"/>
        <v>0</v>
      </c>
      <c r="S647" s="30">
        <f t="shared" si="144"/>
        <v>0</v>
      </c>
      <c r="T647" s="30">
        <f t="shared" si="150"/>
        <v>0</v>
      </c>
      <c r="U647" s="34"/>
      <c r="V647" s="34"/>
      <c r="X647" s="31">
        <f t="shared" si="140"/>
        <v>9.0359999999999996</v>
      </c>
      <c r="Y647" s="31">
        <f t="shared" si="141"/>
        <v>-184.49199999999999</v>
      </c>
      <c r="Z647" s="30">
        <f t="shared" si="147"/>
        <v>0</v>
      </c>
    </row>
    <row r="648" spans="5:26" x14ac:dyDescent="0.15">
      <c r="E648" s="46"/>
      <c r="F648" s="28"/>
      <c r="G648" s="29"/>
      <c r="H648" s="29"/>
      <c r="I648" s="48" t="str">
        <f t="shared" si="138"/>
        <v/>
      </c>
      <c r="J648" s="48" t="str">
        <f t="shared" si="148"/>
        <v/>
      </c>
      <c r="K648" s="49" t="str">
        <f t="shared" si="149"/>
        <v/>
      </c>
      <c r="N648" s="78"/>
      <c r="O648" s="39" t="str">
        <f t="shared" si="146"/>
        <v>F</v>
      </c>
      <c r="P648" s="11">
        <f t="shared" si="139"/>
        <v>-23.287315649149274</v>
      </c>
      <c r="Q648" s="11"/>
      <c r="R648" s="38">
        <f t="shared" si="143"/>
        <v>0</v>
      </c>
      <c r="S648" s="30">
        <f t="shared" si="144"/>
        <v>0</v>
      </c>
      <c r="T648" s="30">
        <f t="shared" si="150"/>
        <v>0</v>
      </c>
      <c r="U648" s="34"/>
      <c r="V648" s="34"/>
      <c r="X648" s="31">
        <f t="shared" si="140"/>
        <v>9.0359999999999996</v>
      </c>
      <c r="Y648" s="31">
        <f t="shared" si="141"/>
        <v>-184.49199999999999</v>
      </c>
      <c r="Z648" s="30">
        <f t="shared" si="147"/>
        <v>0</v>
      </c>
    </row>
    <row r="649" spans="5:26" x14ac:dyDescent="0.15">
      <c r="E649" s="46"/>
      <c r="F649" s="28"/>
      <c r="G649" s="29"/>
      <c r="H649" s="29"/>
      <c r="I649" s="48" t="str">
        <f t="shared" si="138"/>
        <v/>
      </c>
      <c r="J649" s="48" t="str">
        <f t="shared" si="148"/>
        <v/>
      </c>
      <c r="K649" s="49" t="str">
        <f t="shared" si="149"/>
        <v/>
      </c>
      <c r="N649" s="78"/>
      <c r="O649" s="39" t="str">
        <f t="shared" si="146"/>
        <v>F</v>
      </c>
      <c r="P649" s="11">
        <f t="shared" si="139"/>
        <v>-23.287315649149274</v>
      </c>
      <c r="Q649" s="11"/>
      <c r="R649" s="38">
        <f t="shared" si="143"/>
        <v>0</v>
      </c>
      <c r="S649" s="30">
        <f t="shared" si="144"/>
        <v>0</v>
      </c>
      <c r="T649" s="30">
        <f t="shared" si="150"/>
        <v>0</v>
      </c>
      <c r="U649" s="34"/>
      <c r="V649" s="34"/>
      <c r="X649" s="31">
        <f t="shared" si="140"/>
        <v>9.0359999999999996</v>
      </c>
      <c r="Y649" s="31">
        <f t="shared" si="141"/>
        <v>-184.49199999999999</v>
      </c>
      <c r="Z649" s="30">
        <f t="shared" si="147"/>
        <v>0</v>
      </c>
    </row>
    <row r="650" spans="5:26" x14ac:dyDescent="0.15">
      <c r="E650" s="46"/>
      <c r="F650" s="28"/>
      <c r="G650" s="29"/>
      <c r="H650" s="29"/>
      <c r="I650" s="48" t="str">
        <f t="shared" si="138"/>
        <v/>
      </c>
      <c r="J650" s="48" t="str">
        <f t="shared" si="148"/>
        <v/>
      </c>
      <c r="K650" s="49" t="str">
        <f t="shared" si="149"/>
        <v/>
      </c>
      <c r="N650" s="78"/>
      <c r="O650" s="39" t="str">
        <f t="shared" si="146"/>
        <v>F</v>
      </c>
      <c r="P650" s="11">
        <f t="shared" si="139"/>
        <v>-23.287315649149274</v>
      </c>
      <c r="Q650" s="11"/>
      <c r="R650" s="38">
        <f t="shared" si="143"/>
        <v>0</v>
      </c>
      <c r="S650" s="30">
        <f t="shared" si="144"/>
        <v>0</v>
      </c>
      <c r="T650" s="30">
        <f t="shared" si="150"/>
        <v>0</v>
      </c>
      <c r="U650" s="34"/>
      <c r="V650" s="34"/>
      <c r="X650" s="31">
        <f t="shared" si="140"/>
        <v>9.0359999999999996</v>
      </c>
      <c r="Y650" s="31">
        <f t="shared" si="141"/>
        <v>-184.49199999999999</v>
      </c>
      <c r="Z650" s="30">
        <f t="shared" si="147"/>
        <v>0</v>
      </c>
    </row>
    <row r="651" spans="5:26" x14ac:dyDescent="0.15">
      <c r="E651" s="46"/>
      <c r="F651" s="28"/>
      <c r="G651" s="29"/>
      <c r="H651" s="29"/>
      <c r="I651" s="48" t="str">
        <f t="shared" si="138"/>
        <v/>
      </c>
      <c r="J651" s="48" t="str">
        <f t="shared" si="148"/>
        <v/>
      </c>
      <c r="K651" s="49" t="str">
        <f t="shared" si="149"/>
        <v/>
      </c>
      <c r="N651" s="78"/>
      <c r="O651" s="39" t="str">
        <f t="shared" si="146"/>
        <v>F</v>
      </c>
      <c r="P651" s="11">
        <f t="shared" si="139"/>
        <v>-23.287315649149274</v>
      </c>
      <c r="Q651" s="11"/>
      <c r="R651" s="38">
        <f t="shared" si="143"/>
        <v>0</v>
      </c>
      <c r="S651" s="30">
        <f t="shared" si="144"/>
        <v>0</v>
      </c>
      <c r="T651" s="30">
        <f t="shared" si="150"/>
        <v>0</v>
      </c>
      <c r="U651" s="34"/>
      <c r="V651" s="34"/>
      <c r="X651" s="31">
        <f t="shared" si="140"/>
        <v>9.0359999999999996</v>
      </c>
      <c r="Y651" s="31">
        <f t="shared" si="141"/>
        <v>-184.49199999999999</v>
      </c>
      <c r="Z651" s="30">
        <f t="shared" si="147"/>
        <v>0</v>
      </c>
    </row>
    <row r="652" spans="5:26" x14ac:dyDescent="0.15">
      <c r="E652" s="46"/>
      <c r="F652" s="28"/>
      <c r="G652" s="29"/>
      <c r="H652" s="29"/>
      <c r="I652" s="48" t="str">
        <f t="shared" si="138"/>
        <v/>
      </c>
      <c r="J652" s="48" t="str">
        <f t="shared" si="148"/>
        <v/>
      </c>
      <c r="K652" s="49" t="str">
        <f t="shared" si="149"/>
        <v/>
      </c>
      <c r="N652" s="78"/>
      <c r="O652" s="39" t="str">
        <f t="shared" si="146"/>
        <v>F</v>
      </c>
      <c r="P652" s="11">
        <f t="shared" si="139"/>
        <v>-23.287315649149274</v>
      </c>
      <c r="Q652" s="11"/>
      <c r="R652" s="38">
        <f t="shared" si="143"/>
        <v>0</v>
      </c>
      <c r="S652" s="30">
        <f t="shared" si="144"/>
        <v>0</v>
      </c>
      <c r="T652" s="30">
        <f t="shared" si="150"/>
        <v>0</v>
      </c>
      <c r="U652" s="34"/>
      <c r="V652" s="34"/>
      <c r="X652" s="31">
        <f t="shared" si="140"/>
        <v>9.0359999999999996</v>
      </c>
      <c r="Y652" s="31">
        <f t="shared" si="141"/>
        <v>-184.49199999999999</v>
      </c>
      <c r="Z652" s="30">
        <f t="shared" si="147"/>
        <v>0</v>
      </c>
    </row>
    <row r="653" spans="5:26" x14ac:dyDescent="0.15">
      <c r="E653" s="46"/>
      <c r="F653" s="28"/>
      <c r="G653" s="29"/>
      <c r="H653" s="29"/>
      <c r="I653" s="48" t="str">
        <f t="shared" si="138"/>
        <v/>
      </c>
      <c r="J653" s="48" t="str">
        <f t="shared" si="148"/>
        <v/>
      </c>
      <c r="K653" s="49" t="str">
        <f t="shared" si="149"/>
        <v/>
      </c>
      <c r="N653" s="78"/>
      <c r="O653" s="39" t="str">
        <f t="shared" si="146"/>
        <v>F</v>
      </c>
      <c r="P653" s="11">
        <f t="shared" si="139"/>
        <v>-23.287315649149274</v>
      </c>
      <c r="Q653" s="11"/>
      <c r="R653" s="38">
        <f t="shared" si="143"/>
        <v>0</v>
      </c>
      <c r="S653" s="30">
        <f t="shared" si="144"/>
        <v>0</v>
      </c>
      <c r="T653" s="30">
        <f t="shared" si="150"/>
        <v>0</v>
      </c>
      <c r="U653" s="34"/>
      <c r="V653" s="34"/>
      <c r="X653" s="31">
        <f t="shared" si="140"/>
        <v>9.0359999999999996</v>
      </c>
      <c r="Y653" s="31">
        <f t="shared" si="141"/>
        <v>-184.49199999999999</v>
      </c>
      <c r="Z653" s="30">
        <f t="shared" si="147"/>
        <v>0</v>
      </c>
    </row>
    <row r="654" spans="5:26" x14ac:dyDescent="0.15">
      <c r="E654" s="46"/>
      <c r="F654" s="28"/>
      <c r="G654" s="29"/>
      <c r="H654" s="29"/>
      <c r="I654" s="48" t="str">
        <f t="shared" si="138"/>
        <v/>
      </c>
      <c r="J654" s="48" t="str">
        <f t="shared" si="148"/>
        <v/>
      </c>
      <c r="K654" s="49" t="str">
        <f t="shared" si="149"/>
        <v/>
      </c>
      <c r="N654" s="78"/>
      <c r="O654" s="39" t="str">
        <f t="shared" si="146"/>
        <v>F</v>
      </c>
      <c r="P654" s="11">
        <f t="shared" si="139"/>
        <v>-23.287315649149274</v>
      </c>
      <c r="Q654" s="11"/>
      <c r="R654" s="38">
        <f t="shared" si="143"/>
        <v>0</v>
      </c>
      <c r="S654" s="30">
        <f t="shared" si="144"/>
        <v>0</v>
      </c>
      <c r="T654" s="30">
        <f t="shared" si="150"/>
        <v>0</v>
      </c>
      <c r="U654" s="34"/>
      <c r="V654" s="34"/>
      <c r="X654" s="31">
        <f t="shared" si="140"/>
        <v>9.0359999999999996</v>
      </c>
      <c r="Y654" s="31">
        <f t="shared" si="141"/>
        <v>-184.49199999999999</v>
      </c>
      <c r="Z654" s="30">
        <f t="shared" si="147"/>
        <v>0</v>
      </c>
    </row>
    <row r="655" spans="5:26" x14ac:dyDescent="0.15">
      <c r="E655" s="46"/>
      <c r="F655" s="28"/>
      <c r="G655" s="29"/>
      <c r="H655" s="29"/>
      <c r="I655" s="48" t="str">
        <f t="shared" si="138"/>
        <v/>
      </c>
      <c r="J655" s="48" t="str">
        <f t="shared" si="148"/>
        <v/>
      </c>
      <c r="K655" s="49" t="str">
        <f t="shared" si="149"/>
        <v/>
      </c>
      <c r="N655" s="78"/>
      <c r="O655" s="39" t="str">
        <f t="shared" si="146"/>
        <v>F</v>
      </c>
      <c r="P655" s="11">
        <f t="shared" si="139"/>
        <v>-23.287315649149274</v>
      </c>
      <c r="Q655" s="11"/>
      <c r="R655" s="38">
        <f t="shared" si="143"/>
        <v>0</v>
      </c>
      <c r="S655" s="30">
        <f t="shared" si="144"/>
        <v>0</v>
      </c>
      <c r="T655" s="30">
        <f t="shared" si="150"/>
        <v>0</v>
      </c>
      <c r="U655" s="34"/>
      <c r="V655" s="34"/>
      <c r="X655" s="31">
        <f t="shared" si="140"/>
        <v>9.0359999999999996</v>
      </c>
      <c r="Y655" s="31">
        <f t="shared" si="141"/>
        <v>-184.49199999999999</v>
      </c>
      <c r="Z655" s="30">
        <f t="shared" si="147"/>
        <v>0</v>
      </c>
    </row>
    <row r="656" spans="5:26" x14ac:dyDescent="0.15">
      <c r="E656" s="46"/>
      <c r="F656" s="28"/>
      <c r="G656" s="29"/>
      <c r="H656" s="29"/>
      <c r="I656" s="48" t="str">
        <f t="shared" si="138"/>
        <v/>
      </c>
      <c r="J656" s="48" t="str">
        <f t="shared" si="148"/>
        <v/>
      </c>
      <c r="K656" s="49" t="str">
        <f t="shared" si="149"/>
        <v/>
      </c>
      <c r="N656" s="78"/>
      <c r="O656" s="39" t="str">
        <f t="shared" si="146"/>
        <v>F</v>
      </c>
      <c r="P656" s="11">
        <f t="shared" si="139"/>
        <v>-23.287315649149274</v>
      </c>
      <c r="Q656" s="11"/>
      <c r="R656" s="38">
        <f t="shared" si="143"/>
        <v>0</v>
      </c>
      <c r="S656" s="30">
        <f t="shared" si="144"/>
        <v>0</v>
      </c>
      <c r="T656" s="30">
        <f t="shared" si="150"/>
        <v>0</v>
      </c>
      <c r="U656" s="34"/>
      <c r="V656" s="34"/>
      <c r="X656" s="31">
        <f t="shared" si="140"/>
        <v>9.0359999999999996</v>
      </c>
      <c r="Y656" s="31">
        <f t="shared" si="141"/>
        <v>-184.49199999999999</v>
      </c>
      <c r="Z656" s="30">
        <f t="shared" si="147"/>
        <v>0</v>
      </c>
    </row>
    <row r="657" spans="5:26" x14ac:dyDescent="0.15">
      <c r="E657" s="46"/>
      <c r="F657" s="28"/>
      <c r="G657" s="29"/>
      <c r="H657" s="29"/>
      <c r="I657" s="48" t="str">
        <f t="shared" ref="I657:I688" si="151">IF(COUNTA($F$623,$H$623,F657:H657)=5,P657,"")</f>
        <v/>
      </c>
      <c r="J657" s="48" t="str">
        <f t="shared" si="148"/>
        <v/>
      </c>
      <c r="K657" s="49" t="str">
        <f t="shared" si="149"/>
        <v/>
      </c>
      <c r="N657" s="78"/>
      <c r="O657" s="39" t="str">
        <f t="shared" si="146"/>
        <v>F</v>
      </c>
      <c r="P657" s="11">
        <f t="shared" si="139"/>
        <v>-23.287315649149274</v>
      </c>
      <c r="Q657" s="11"/>
      <c r="R657" s="38">
        <f t="shared" si="143"/>
        <v>0</v>
      </c>
      <c r="S657" s="30">
        <f t="shared" si="144"/>
        <v>0</v>
      </c>
      <c r="T657" s="30">
        <f t="shared" si="150"/>
        <v>0</v>
      </c>
      <c r="U657" s="34"/>
      <c r="V657" s="34"/>
      <c r="X657" s="31">
        <f t="shared" si="140"/>
        <v>9.0359999999999996</v>
      </c>
      <c r="Y657" s="31">
        <f t="shared" si="141"/>
        <v>-184.49199999999999</v>
      </c>
      <c r="Z657" s="30">
        <f t="shared" si="147"/>
        <v>0</v>
      </c>
    </row>
    <row r="658" spans="5:26" x14ac:dyDescent="0.15">
      <c r="E658" s="46"/>
      <c r="F658" s="28"/>
      <c r="G658" s="29"/>
      <c r="H658" s="29"/>
      <c r="I658" s="48" t="str">
        <f t="shared" si="151"/>
        <v/>
      </c>
      <c r="J658" s="48" t="str">
        <f t="shared" si="148"/>
        <v/>
      </c>
      <c r="K658" s="49" t="str">
        <f t="shared" si="149"/>
        <v/>
      </c>
      <c r="N658" s="78"/>
      <c r="O658" s="39" t="str">
        <f t="shared" si="146"/>
        <v>F</v>
      </c>
      <c r="P658" s="11">
        <f t="shared" si="139"/>
        <v>-23.287315649149274</v>
      </c>
      <c r="Q658" s="11"/>
      <c r="R658" s="38">
        <f t="shared" si="143"/>
        <v>0</v>
      </c>
      <c r="S658" s="30">
        <f t="shared" si="144"/>
        <v>0</v>
      </c>
      <c r="T658" s="30">
        <f t="shared" si="150"/>
        <v>0</v>
      </c>
      <c r="U658" s="34"/>
      <c r="V658" s="34"/>
      <c r="X658" s="31">
        <f t="shared" si="140"/>
        <v>9.0359999999999996</v>
      </c>
      <c r="Y658" s="31">
        <f t="shared" si="141"/>
        <v>-184.49199999999999</v>
      </c>
      <c r="Z658" s="30">
        <f t="shared" si="147"/>
        <v>0</v>
      </c>
    </row>
    <row r="659" spans="5:26" x14ac:dyDescent="0.15">
      <c r="E659" s="46"/>
      <c r="F659" s="28"/>
      <c r="G659" s="29"/>
      <c r="H659" s="29"/>
      <c r="I659" s="48" t="str">
        <f t="shared" si="151"/>
        <v/>
      </c>
      <c r="J659" s="48" t="str">
        <f t="shared" si="148"/>
        <v/>
      </c>
      <c r="K659" s="49" t="str">
        <f t="shared" si="149"/>
        <v/>
      </c>
      <c r="N659" s="78"/>
      <c r="O659" s="39" t="str">
        <f t="shared" si="146"/>
        <v>F</v>
      </c>
      <c r="P659" s="11">
        <f t="shared" si="139"/>
        <v>-23.287315649149274</v>
      </c>
      <c r="Q659" s="11"/>
      <c r="R659" s="38">
        <f t="shared" si="143"/>
        <v>0</v>
      </c>
      <c r="S659" s="30">
        <f t="shared" si="144"/>
        <v>0</v>
      </c>
      <c r="T659" s="30">
        <f t="shared" si="150"/>
        <v>0</v>
      </c>
      <c r="U659" s="34"/>
      <c r="V659" s="34"/>
      <c r="X659" s="31">
        <f t="shared" si="140"/>
        <v>9.0359999999999996</v>
      </c>
      <c r="Y659" s="31">
        <f t="shared" si="141"/>
        <v>-184.49199999999999</v>
      </c>
      <c r="Z659" s="30">
        <f t="shared" si="147"/>
        <v>0</v>
      </c>
    </row>
    <row r="660" spans="5:26" x14ac:dyDescent="0.15">
      <c r="E660" s="46"/>
      <c r="F660" s="28"/>
      <c r="G660" s="29"/>
      <c r="H660" s="29"/>
      <c r="I660" s="48" t="str">
        <f t="shared" si="151"/>
        <v/>
      </c>
      <c r="J660" s="48" t="str">
        <f t="shared" si="148"/>
        <v/>
      </c>
      <c r="K660" s="49" t="str">
        <f t="shared" si="149"/>
        <v/>
      </c>
      <c r="N660" s="78"/>
      <c r="O660" s="39" t="str">
        <f t="shared" si="146"/>
        <v>F</v>
      </c>
      <c r="P660" s="11">
        <f t="shared" si="139"/>
        <v>-23.287315649149274</v>
      </c>
      <c r="Q660" s="11"/>
      <c r="R660" s="38">
        <f t="shared" si="143"/>
        <v>0</v>
      </c>
      <c r="S660" s="30">
        <f t="shared" si="144"/>
        <v>0</v>
      </c>
      <c r="T660" s="30">
        <f t="shared" si="150"/>
        <v>0</v>
      </c>
      <c r="U660" s="34"/>
      <c r="V660" s="34"/>
      <c r="X660" s="31">
        <f t="shared" si="140"/>
        <v>9.0359999999999996</v>
      </c>
      <c r="Y660" s="31">
        <f t="shared" si="141"/>
        <v>-184.49199999999999</v>
      </c>
      <c r="Z660" s="30">
        <f t="shared" si="147"/>
        <v>0</v>
      </c>
    </row>
    <row r="661" spans="5:26" x14ac:dyDescent="0.15">
      <c r="E661" s="46"/>
      <c r="F661" s="28"/>
      <c r="G661" s="29"/>
      <c r="H661" s="29"/>
      <c r="I661" s="48" t="str">
        <f t="shared" si="151"/>
        <v/>
      </c>
      <c r="J661" s="48" t="str">
        <f t="shared" si="148"/>
        <v/>
      </c>
      <c r="K661" s="49" t="str">
        <f t="shared" si="149"/>
        <v/>
      </c>
      <c r="N661" s="78"/>
      <c r="O661" s="39" t="str">
        <f t="shared" si="146"/>
        <v>F</v>
      </c>
      <c r="P661" s="11">
        <f t="shared" si="139"/>
        <v>-23.287315649149274</v>
      </c>
      <c r="Q661" s="11"/>
      <c r="R661" s="38">
        <f t="shared" si="143"/>
        <v>0</v>
      </c>
      <c r="S661" s="30">
        <f t="shared" si="144"/>
        <v>0</v>
      </c>
      <c r="T661" s="30">
        <f t="shared" si="150"/>
        <v>0</v>
      </c>
      <c r="U661" s="34"/>
      <c r="V661" s="34"/>
      <c r="X661" s="31">
        <f t="shared" si="140"/>
        <v>9.0359999999999996</v>
      </c>
      <c r="Y661" s="31">
        <f t="shared" si="141"/>
        <v>-184.49199999999999</v>
      </c>
      <c r="Z661" s="30">
        <f t="shared" si="147"/>
        <v>0</v>
      </c>
    </row>
    <row r="662" spans="5:26" x14ac:dyDescent="0.15">
      <c r="E662" s="46"/>
      <c r="F662" s="28"/>
      <c r="G662" s="29"/>
      <c r="H662" s="29"/>
      <c r="I662" s="48" t="str">
        <f t="shared" si="151"/>
        <v/>
      </c>
      <c r="J662" s="48" t="str">
        <f t="shared" si="148"/>
        <v/>
      </c>
      <c r="K662" s="49" t="str">
        <f t="shared" si="149"/>
        <v/>
      </c>
      <c r="N662" s="78"/>
      <c r="O662" s="39" t="str">
        <f t="shared" si="146"/>
        <v>F</v>
      </c>
      <c r="P662" s="11">
        <f t="shared" si="139"/>
        <v>-23.287315649149274</v>
      </c>
      <c r="Q662" s="11"/>
      <c r="R662" s="38">
        <f t="shared" si="143"/>
        <v>0</v>
      </c>
      <c r="S662" s="30">
        <f t="shared" si="144"/>
        <v>0</v>
      </c>
      <c r="T662" s="30">
        <f t="shared" si="150"/>
        <v>0</v>
      </c>
      <c r="U662" s="34"/>
      <c r="V662" s="34"/>
      <c r="X662" s="31">
        <f t="shared" si="140"/>
        <v>9.0359999999999996</v>
      </c>
      <c r="Y662" s="31">
        <f t="shared" si="141"/>
        <v>-184.49199999999999</v>
      </c>
      <c r="Z662" s="30">
        <f t="shared" si="147"/>
        <v>0</v>
      </c>
    </row>
    <row r="663" spans="5:26" x14ac:dyDescent="0.15">
      <c r="E663" s="46"/>
      <c r="F663" s="28"/>
      <c r="G663" s="29"/>
      <c r="H663" s="29"/>
      <c r="I663" s="48" t="str">
        <f t="shared" si="151"/>
        <v/>
      </c>
      <c r="J663" s="48" t="str">
        <f t="shared" si="148"/>
        <v/>
      </c>
      <c r="K663" s="49" t="str">
        <f t="shared" si="149"/>
        <v/>
      </c>
      <c r="N663" s="78"/>
      <c r="O663" s="39" t="str">
        <f t="shared" si="146"/>
        <v>F</v>
      </c>
      <c r="P663" s="11">
        <f t="shared" si="139"/>
        <v>-23.287315649149274</v>
      </c>
      <c r="Q663" s="11"/>
      <c r="R663" s="38">
        <f t="shared" si="143"/>
        <v>0</v>
      </c>
      <c r="S663" s="30">
        <f t="shared" si="144"/>
        <v>0</v>
      </c>
      <c r="T663" s="30">
        <f t="shared" si="150"/>
        <v>0</v>
      </c>
      <c r="U663" s="34"/>
      <c r="V663" s="34"/>
      <c r="X663" s="31">
        <f t="shared" si="140"/>
        <v>9.0359999999999996</v>
      </c>
      <c r="Y663" s="31">
        <f t="shared" si="141"/>
        <v>-184.49199999999999</v>
      </c>
      <c r="Z663" s="30">
        <f t="shared" si="147"/>
        <v>0</v>
      </c>
    </row>
    <row r="664" spans="5:26" x14ac:dyDescent="0.15">
      <c r="E664" s="46"/>
      <c r="F664" s="28"/>
      <c r="G664" s="29"/>
      <c r="H664" s="29"/>
      <c r="I664" s="48" t="str">
        <f t="shared" si="151"/>
        <v/>
      </c>
      <c r="J664" s="48" t="str">
        <f t="shared" si="148"/>
        <v/>
      </c>
      <c r="K664" s="49" t="str">
        <f t="shared" si="149"/>
        <v/>
      </c>
      <c r="N664" s="78"/>
      <c r="O664" s="39" t="str">
        <f t="shared" si="146"/>
        <v>F</v>
      </c>
      <c r="P664" s="11">
        <f t="shared" si="139"/>
        <v>-23.287315649149274</v>
      </c>
      <c r="Q664" s="11"/>
      <c r="R664" s="38">
        <f t="shared" si="143"/>
        <v>0</v>
      </c>
      <c r="S664" s="30">
        <f t="shared" si="144"/>
        <v>0</v>
      </c>
      <c r="T664" s="30">
        <f t="shared" si="150"/>
        <v>0</v>
      </c>
      <c r="U664" s="34"/>
      <c r="V664" s="34"/>
      <c r="X664" s="31">
        <f t="shared" si="140"/>
        <v>9.0359999999999996</v>
      </c>
      <c r="Y664" s="31">
        <f t="shared" si="141"/>
        <v>-184.49199999999999</v>
      </c>
      <c r="Z664" s="30">
        <f t="shared" si="147"/>
        <v>0</v>
      </c>
    </row>
    <row r="665" spans="5:26" x14ac:dyDescent="0.15">
      <c r="E665" s="46"/>
      <c r="F665" s="28"/>
      <c r="G665" s="29"/>
      <c r="H665" s="29"/>
      <c r="I665" s="48" t="str">
        <f t="shared" si="151"/>
        <v/>
      </c>
      <c r="J665" s="48" t="str">
        <f t="shared" si="148"/>
        <v/>
      </c>
      <c r="K665" s="49" t="str">
        <f t="shared" si="149"/>
        <v/>
      </c>
      <c r="N665" s="78"/>
      <c r="O665" s="39" t="str">
        <f t="shared" si="146"/>
        <v>F</v>
      </c>
      <c r="P665" s="11">
        <f t="shared" si="139"/>
        <v>-23.287315649149274</v>
      </c>
      <c r="Q665" s="11"/>
      <c r="R665" s="38">
        <f t="shared" si="143"/>
        <v>0</v>
      </c>
      <c r="S665" s="30">
        <f t="shared" si="144"/>
        <v>0</v>
      </c>
      <c r="T665" s="30">
        <f t="shared" si="150"/>
        <v>0</v>
      </c>
      <c r="U665" s="34"/>
      <c r="V665" s="34"/>
      <c r="X665" s="31">
        <f t="shared" si="140"/>
        <v>9.0359999999999996</v>
      </c>
      <c r="Y665" s="31">
        <f t="shared" si="141"/>
        <v>-184.49199999999999</v>
      </c>
      <c r="Z665" s="30">
        <f t="shared" si="147"/>
        <v>0</v>
      </c>
    </row>
    <row r="666" spans="5:26" x14ac:dyDescent="0.15">
      <c r="E666" s="46"/>
      <c r="F666" s="28"/>
      <c r="G666" s="29"/>
      <c r="H666" s="29"/>
      <c r="I666" s="48" t="str">
        <f t="shared" si="151"/>
        <v/>
      </c>
      <c r="J666" s="48" t="str">
        <f t="shared" si="148"/>
        <v/>
      </c>
      <c r="K666" s="49" t="str">
        <f t="shared" si="149"/>
        <v/>
      </c>
      <c r="N666" s="78"/>
      <c r="O666" s="39" t="str">
        <f t="shared" si="146"/>
        <v>F</v>
      </c>
      <c r="P666" s="11">
        <f t="shared" si="139"/>
        <v>-23.287315649149274</v>
      </c>
      <c r="Q666" s="11"/>
      <c r="R666" s="38">
        <f t="shared" si="143"/>
        <v>0</v>
      </c>
      <c r="S666" s="30">
        <f t="shared" si="144"/>
        <v>0</v>
      </c>
      <c r="T666" s="30">
        <f t="shared" si="150"/>
        <v>0</v>
      </c>
      <c r="U666" s="34"/>
      <c r="V666" s="34"/>
      <c r="X666" s="31">
        <f t="shared" si="140"/>
        <v>9.0359999999999996</v>
      </c>
      <c r="Y666" s="31">
        <f t="shared" si="141"/>
        <v>-184.49199999999999</v>
      </c>
      <c r="Z666" s="30">
        <f t="shared" si="147"/>
        <v>0</v>
      </c>
    </row>
    <row r="667" spans="5:26" x14ac:dyDescent="0.15">
      <c r="E667" s="46"/>
      <c r="F667" s="28"/>
      <c r="G667" s="29"/>
      <c r="H667" s="29"/>
      <c r="I667" s="48" t="str">
        <f t="shared" si="151"/>
        <v/>
      </c>
      <c r="J667" s="48" t="str">
        <f t="shared" si="148"/>
        <v/>
      </c>
      <c r="K667" s="49" t="str">
        <f t="shared" si="149"/>
        <v/>
      </c>
      <c r="N667" s="78"/>
      <c r="O667" s="39" t="str">
        <f t="shared" si="146"/>
        <v>F</v>
      </c>
      <c r="P667" s="11">
        <f t="shared" si="139"/>
        <v>-23.287315649149274</v>
      </c>
      <c r="Q667" s="11"/>
      <c r="R667" s="38">
        <f t="shared" si="143"/>
        <v>0</v>
      </c>
      <c r="S667" s="30">
        <f t="shared" si="144"/>
        <v>0</v>
      </c>
      <c r="T667" s="30">
        <f t="shared" si="150"/>
        <v>0</v>
      </c>
      <c r="U667" s="34"/>
      <c r="V667" s="34"/>
      <c r="X667" s="31">
        <f t="shared" si="140"/>
        <v>9.0359999999999996</v>
      </c>
      <c r="Y667" s="31">
        <f t="shared" si="141"/>
        <v>-184.49199999999999</v>
      </c>
      <c r="Z667" s="30">
        <f t="shared" si="147"/>
        <v>0</v>
      </c>
    </row>
    <row r="668" spans="5:26" x14ac:dyDescent="0.15">
      <c r="E668" s="46"/>
      <c r="F668" s="28"/>
      <c r="G668" s="29"/>
      <c r="H668" s="29"/>
      <c r="I668" s="48" t="str">
        <f t="shared" si="151"/>
        <v/>
      </c>
      <c r="J668" s="48" t="str">
        <f t="shared" si="148"/>
        <v/>
      </c>
      <c r="K668" s="49" t="str">
        <f t="shared" si="149"/>
        <v/>
      </c>
      <c r="N668" s="78"/>
      <c r="O668" s="39" t="str">
        <f t="shared" si="146"/>
        <v>F</v>
      </c>
      <c r="P668" s="11">
        <f t="shared" si="139"/>
        <v>-23.287315649149274</v>
      </c>
      <c r="Q668" s="11"/>
      <c r="R668" s="38">
        <f t="shared" si="143"/>
        <v>0</v>
      </c>
      <c r="S668" s="30">
        <f t="shared" si="144"/>
        <v>0</v>
      </c>
      <c r="T668" s="30">
        <f t="shared" si="150"/>
        <v>0</v>
      </c>
      <c r="U668" s="34"/>
      <c r="V668" s="34"/>
      <c r="X668" s="31">
        <f t="shared" si="140"/>
        <v>9.0359999999999996</v>
      </c>
      <c r="Y668" s="31">
        <f t="shared" si="141"/>
        <v>-184.49199999999999</v>
      </c>
      <c r="Z668" s="30">
        <f t="shared" si="147"/>
        <v>0</v>
      </c>
    </row>
    <row r="669" spans="5:26" x14ac:dyDescent="0.15">
      <c r="E669" s="46"/>
      <c r="F669" s="28"/>
      <c r="G669" s="29"/>
      <c r="H669" s="29"/>
      <c r="I669" s="48" t="str">
        <f t="shared" si="151"/>
        <v/>
      </c>
      <c r="J669" s="48" t="str">
        <f t="shared" si="148"/>
        <v/>
      </c>
      <c r="K669" s="49" t="str">
        <f t="shared" si="149"/>
        <v/>
      </c>
      <c r="N669" s="78"/>
      <c r="O669" s="39" t="str">
        <f t="shared" si="146"/>
        <v>F</v>
      </c>
      <c r="P669" s="11">
        <f t="shared" si="139"/>
        <v>-23.287315649149274</v>
      </c>
      <c r="Q669" s="11"/>
      <c r="R669" s="38">
        <f t="shared" si="143"/>
        <v>0</v>
      </c>
      <c r="S669" s="30">
        <f t="shared" si="144"/>
        <v>0</v>
      </c>
      <c r="T669" s="30">
        <f t="shared" si="150"/>
        <v>0</v>
      </c>
      <c r="U669" s="34"/>
      <c r="V669" s="34"/>
      <c r="X669" s="31">
        <f t="shared" si="140"/>
        <v>9.0359999999999996</v>
      </c>
      <c r="Y669" s="31">
        <f t="shared" si="141"/>
        <v>-184.49199999999999</v>
      </c>
      <c r="Z669" s="30">
        <f t="shared" si="147"/>
        <v>0</v>
      </c>
    </row>
    <row r="670" spans="5:26" x14ac:dyDescent="0.15">
      <c r="E670" s="46"/>
      <c r="F670" s="28"/>
      <c r="G670" s="29"/>
      <c r="H670" s="29"/>
      <c r="I670" s="48" t="str">
        <f t="shared" si="151"/>
        <v/>
      </c>
      <c r="J670" s="48" t="str">
        <f t="shared" si="148"/>
        <v/>
      </c>
      <c r="K670" s="49" t="str">
        <f t="shared" si="149"/>
        <v/>
      </c>
      <c r="N670" s="78"/>
      <c r="O670" s="39" t="str">
        <f t="shared" si="146"/>
        <v>F</v>
      </c>
      <c r="P670" s="11">
        <f t="shared" si="139"/>
        <v>-23.287315649149274</v>
      </c>
      <c r="Q670" s="11"/>
      <c r="R670" s="38">
        <f t="shared" si="143"/>
        <v>0</v>
      </c>
      <c r="S670" s="30">
        <f t="shared" si="144"/>
        <v>0</v>
      </c>
      <c r="T670" s="30">
        <f t="shared" si="150"/>
        <v>0</v>
      </c>
      <c r="U670" s="34"/>
      <c r="V670" s="34"/>
      <c r="X670" s="31">
        <f t="shared" si="140"/>
        <v>9.0359999999999996</v>
      </c>
      <c r="Y670" s="31">
        <f t="shared" si="141"/>
        <v>-184.49199999999999</v>
      </c>
      <c r="Z670" s="30">
        <f t="shared" si="147"/>
        <v>0</v>
      </c>
    </row>
    <row r="671" spans="5:26" x14ac:dyDescent="0.15">
      <c r="E671" s="46"/>
      <c r="F671" s="28"/>
      <c r="G671" s="29"/>
      <c r="H671" s="29"/>
      <c r="I671" s="48" t="str">
        <f t="shared" si="151"/>
        <v/>
      </c>
      <c r="J671" s="48" t="str">
        <f t="shared" si="148"/>
        <v/>
      </c>
      <c r="K671" s="49" t="str">
        <f t="shared" si="149"/>
        <v/>
      </c>
      <c r="N671" s="78"/>
      <c r="O671" s="39" t="str">
        <f t="shared" si="146"/>
        <v>F</v>
      </c>
      <c r="P671" s="11">
        <f t="shared" si="139"/>
        <v>-23.287315649149274</v>
      </c>
      <c r="Q671" s="11"/>
      <c r="R671" s="38">
        <f t="shared" si="143"/>
        <v>0</v>
      </c>
      <c r="S671" s="30">
        <f t="shared" si="144"/>
        <v>0</v>
      </c>
      <c r="T671" s="30">
        <f t="shared" si="150"/>
        <v>0</v>
      </c>
      <c r="U671" s="34"/>
      <c r="V671" s="34"/>
      <c r="X671" s="31">
        <f t="shared" si="140"/>
        <v>9.0359999999999996</v>
      </c>
      <c r="Y671" s="31">
        <f t="shared" si="141"/>
        <v>-184.49199999999999</v>
      </c>
      <c r="Z671" s="30">
        <f t="shared" si="147"/>
        <v>0</v>
      </c>
    </row>
    <row r="672" spans="5:26" x14ac:dyDescent="0.15">
      <c r="E672" s="46"/>
      <c r="F672" s="28"/>
      <c r="G672" s="29"/>
      <c r="H672" s="29"/>
      <c r="I672" s="48" t="str">
        <f t="shared" si="151"/>
        <v/>
      </c>
      <c r="J672" s="48" t="str">
        <f t="shared" si="148"/>
        <v/>
      </c>
      <c r="K672" s="49" t="str">
        <f t="shared" si="149"/>
        <v/>
      </c>
      <c r="N672" s="78"/>
      <c r="O672" s="39" t="str">
        <f t="shared" si="146"/>
        <v>F</v>
      </c>
      <c r="P672" s="11">
        <f t="shared" si="139"/>
        <v>-23.287315649149274</v>
      </c>
      <c r="Q672" s="11"/>
      <c r="R672" s="38">
        <f t="shared" si="143"/>
        <v>0</v>
      </c>
      <c r="S672" s="30">
        <f t="shared" si="144"/>
        <v>0</v>
      </c>
      <c r="T672" s="30">
        <f t="shared" si="150"/>
        <v>0</v>
      </c>
      <c r="U672" s="34"/>
      <c r="V672" s="34"/>
      <c r="X672" s="31">
        <f t="shared" si="140"/>
        <v>9.0359999999999996</v>
      </c>
      <c r="Y672" s="31">
        <f t="shared" si="141"/>
        <v>-184.49199999999999</v>
      </c>
      <c r="Z672" s="30">
        <f t="shared" si="147"/>
        <v>0</v>
      </c>
    </row>
    <row r="673" spans="5:26" x14ac:dyDescent="0.15">
      <c r="E673" s="46"/>
      <c r="F673" s="28"/>
      <c r="G673" s="29"/>
      <c r="H673" s="29"/>
      <c r="I673" s="48" t="str">
        <f t="shared" si="151"/>
        <v/>
      </c>
      <c r="J673" s="48" t="str">
        <f t="shared" si="148"/>
        <v/>
      </c>
      <c r="K673" s="49" t="str">
        <f t="shared" si="149"/>
        <v/>
      </c>
      <c r="N673" s="78"/>
      <c r="O673" s="39" t="str">
        <f t="shared" si="146"/>
        <v>F</v>
      </c>
      <c r="P673" s="11">
        <f t="shared" si="139"/>
        <v>-23.287315649149274</v>
      </c>
      <c r="Q673" s="11"/>
      <c r="R673" s="38">
        <f t="shared" si="143"/>
        <v>0</v>
      </c>
      <c r="S673" s="30">
        <f t="shared" si="144"/>
        <v>0</v>
      </c>
      <c r="T673" s="30">
        <f t="shared" si="150"/>
        <v>0</v>
      </c>
      <c r="U673" s="34"/>
      <c r="V673" s="34"/>
      <c r="X673" s="31">
        <f t="shared" si="140"/>
        <v>9.0359999999999996</v>
      </c>
      <c r="Y673" s="31">
        <f t="shared" si="141"/>
        <v>-184.49199999999999</v>
      </c>
      <c r="Z673" s="30">
        <f t="shared" si="147"/>
        <v>0</v>
      </c>
    </row>
    <row r="674" spans="5:26" x14ac:dyDescent="0.15">
      <c r="E674" s="46"/>
      <c r="F674" s="28"/>
      <c r="G674" s="29"/>
      <c r="H674" s="29"/>
      <c r="I674" s="48" t="str">
        <f t="shared" si="151"/>
        <v/>
      </c>
      <c r="J674" s="48" t="str">
        <f t="shared" si="148"/>
        <v/>
      </c>
      <c r="K674" s="49" t="str">
        <f t="shared" si="149"/>
        <v/>
      </c>
      <c r="N674" s="78"/>
      <c r="O674" s="39" t="str">
        <f t="shared" si="146"/>
        <v>F</v>
      </c>
      <c r="P674" s="11">
        <f t="shared" si="139"/>
        <v>-23.287315649149274</v>
      </c>
      <c r="Q674" s="11"/>
      <c r="R674" s="38">
        <f t="shared" si="143"/>
        <v>0</v>
      </c>
      <c r="S674" s="30">
        <f t="shared" si="144"/>
        <v>0</v>
      </c>
      <c r="T674" s="30">
        <f t="shared" si="150"/>
        <v>0</v>
      </c>
      <c r="U674" s="34"/>
      <c r="V674" s="34"/>
      <c r="X674" s="31">
        <f t="shared" si="140"/>
        <v>9.0359999999999996</v>
      </c>
      <c r="Y674" s="31">
        <f t="shared" si="141"/>
        <v>-184.49199999999999</v>
      </c>
      <c r="Z674" s="30">
        <f t="shared" si="147"/>
        <v>0</v>
      </c>
    </row>
    <row r="675" spans="5:26" x14ac:dyDescent="0.15">
      <c r="E675" s="46"/>
      <c r="F675" s="28"/>
      <c r="G675" s="29"/>
      <c r="H675" s="29"/>
      <c r="I675" s="48" t="str">
        <f t="shared" si="151"/>
        <v/>
      </c>
      <c r="J675" s="48" t="str">
        <f t="shared" si="148"/>
        <v/>
      </c>
      <c r="K675" s="49" t="str">
        <f t="shared" si="149"/>
        <v/>
      </c>
      <c r="N675" s="78"/>
      <c r="O675" s="39" t="str">
        <f t="shared" si="146"/>
        <v>F</v>
      </c>
      <c r="P675" s="11">
        <f t="shared" si="139"/>
        <v>-23.287315649149274</v>
      </c>
      <c r="Q675" s="11"/>
      <c r="R675" s="38">
        <f t="shared" si="143"/>
        <v>0</v>
      </c>
      <c r="S675" s="30">
        <f t="shared" si="144"/>
        <v>0</v>
      </c>
      <c r="T675" s="30">
        <f t="shared" si="150"/>
        <v>0</v>
      </c>
      <c r="U675" s="34"/>
      <c r="V675" s="34"/>
      <c r="X675" s="31">
        <f t="shared" si="140"/>
        <v>9.0359999999999996</v>
      </c>
      <c r="Y675" s="31">
        <f t="shared" si="141"/>
        <v>-184.49199999999999</v>
      </c>
      <c r="Z675" s="30">
        <f t="shared" si="147"/>
        <v>0</v>
      </c>
    </row>
    <row r="676" spans="5:26" x14ac:dyDescent="0.15">
      <c r="E676" s="46"/>
      <c r="F676" s="28"/>
      <c r="G676" s="29"/>
      <c r="H676" s="29"/>
      <c r="I676" s="48" t="str">
        <f t="shared" si="151"/>
        <v/>
      </c>
      <c r="J676" s="48" t="str">
        <f t="shared" si="148"/>
        <v/>
      </c>
      <c r="K676" s="49" t="str">
        <f t="shared" si="149"/>
        <v/>
      </c>
      <c r="N676" s="78"/>
      <c r="O676" s="39" t="str">
        <f t="shared" si="146"/>
        <v>F</v>
      </c>
      <c r="P676" s="11">
        <f t="shared" si="139"/>
        <v>-23.287315649149274</v>
      </c>
      <c r="Q676" s="11"/>
      <c r="R676" s="38">
        <f t="shared" si="143"/>
        <v>0</v>
      </c>
      <c r="S676" s="30">
        <f t="shared" si="144"/>
        <v>0</v>
      </c>
      <c r="T676" s="30">
        <f t="shared" si="150"/>
        <v>0</v>
      </c>
      <c r="U676" s="34"/>
      <c r="V676" s="34"/>
      <c r="X676" s="31">
        <f t="shared" si="140"/>
        <v>9.0359999999999996</v>
      </c>
      <c r="Y676" s="31">
        <f t="shared" si="141"/>
        <v>-184.49199999999999</v>
      </c>
      <c r="Z676" s="30">
        <f t="shared" si="147"/>
        <v>0</v>
      </c>
    </row>
    <row r="677" spans="5:26" x14ac:dyDescent="0.15">
      <c r="E677" s="46"/>
      <c r="F677" s="28"/>
      <c r="G677" s="29"/>
      <c r="H677" s="29"/>
      <c r="I677" s="48" t="str">
        <f t="shared" si="151"/>
        <v/>
      </c>
      <c r="J677" s="48" t="str">
        <f t="shared" si="148"/>
        <v/>
      </c>
      <c r="K677" s="49" t="str">
        <f t="shared" si="149"/>
        <v/>
      </c>
      <c r="N677" s="78"/>
      <c r="O677" s="39" t="str">
        <f t="shared" si="146"/>
        <v>F</v>
      </c>
      <c r="P677" s="11">
        <f t="shared" si="139"/>
        <v>-23.287315649149274</v>
      </c>
      <c r="Q677" s="11"/>
      <c r="R677" s="38">
        <f t="shared" si="143"/>
        <v>0</v>
      </c>
      <c r="S677" s="30">
        <f t="shared" si="144"/>
        <v>0</v>
      </c>
      <c r="T677" s="30">
        <f t="shared" si="150"/>
        <v>0</v>
      </c>
      <c r="U677" s="34"/>
      <c r="V677" s="34"/>
      <c r="X677" s="31">
        <f t="shared" si="140"/>
        <v>9.0359999999999996</v>
      </c>
      <c r="Y677" s="31">
        <f t="shared" si="141"/>
        <v>-184.49199999999999</v>
      </c>
      <c r="Z677" s="30">
        <f t="shared" si="147"/>
        <v>0</v>
      </c>
    </row>
    <row r="678" spans="5:26" x14ac:dyDescent="0.15">
      <c r="E678" s="46"/>
      <c r="F678" s="28"/>
      <c r="G678" s="29"/>
      <c r="H678" s="29"/>
      <c r="I678" s="48" t="str">
        <f t="shared" si="151"/>
        <v/>
      </c>
      <c r="J678" s="48" t="str">
        <f t="shared" si="148"/>
        <v/>
      </c>
      <c r="K678" s="49" t="str">
        <f t="shared" si="149"/>
        <v/>
      </c>
      <c r="N678" s="78"/>
      <c r="O678" s="39" t="str">
        <f t="shared" si="146"/>
        <v>F</v>
      </c>
      <c r="P678" s="11">
        <f t="shared" si="139"/>
        <v>-23.287315649149274</v>
      </c>
      <c r="Q678" s="11"/>
      <c r="R678" s="38">
        <f t="shared" si="143"/>
        <v>0</v>
      </c>
      <c r="S678" s="30">
        <f t="shared" si="144"/>
        <v>0</v>
      </c>
      <c r="T678" s="30">
        <f t="shared" si="150"/>
        <v>0</v>
      </c>
      <c r="U678" s="34"/>
      <c r="V678" s="34"/>
      <c r="X678" s="31">
        <f t="shared" si="140"/>
        <v>9.0359999999999996</v>
      </c>
      <c r="Y678" s="31">
        <f t="shared" si="141"/>
        <v>-184.49199999999999</v>
      </c>
      <c r="Z678" s="30">
        <f t="shared" si="147"/>
        <v>0</v>
      </c>
    </row>
    <row r="679" spans="5:26" x14ac:dyDescent="0.15">
      <c r="E679" s="46"/>
      <c r="F679" s="28"/>
      <c r="G679" s="29"/>
      <c r="H679" s="29"/>
      <c r="I679" s="48" t="str">
        <f t="shared" si="151"/>
        <v/>
      </c>
      <c r="J679" s="48" t="str">
        <f t="shared" si="148"/>
        <v/>
      </c>
      <c r="K679" s="49" t="str">
        <f t="shared" si="149"/>
        <v/>
      </c>
      <c r="N679" s="78"/>
      <c r="O679" s="39" t="str">
        <f t="shared" si="146"/>
        <v>F</v>
      </c>
      <c r="P679" s="11">
        <f t="shared" si="139"/>
        <v>-23.287315649149274</v>
      </c>
      <c r="Q679" s="11"/>
      <c r="R679" s="38">
        <f t="shared" si="143"/>
        <v>0</v>
      </c>
      <c r="S679" s="30">
        <f t="shared" si="144"/>
        <v>0</v>
      </c>
      <c r="T679" s="30">
        <f t="shared" si="150"/>
        <v>0</v>
      </c>
      <c r="U679" s="34"/>
      <c r="V679" s="34"/>
      <c r="X679" s="31">
        <f t="shared" si="140"/>
        <v>9.0359999999999996</v>
      </c>
      <c r="Y679" s="31">
        <f t="shared" si="141"/>
        <v>-184.49199999999999</v>
      </c>
      <c r="Z679" s="30">
        <f t="shared" si="147"/>
        <v>0</v>
      </c>
    </row>
    <row r="680" spans="5:26" x14ac:dyDescent="0.15">
      <c r="E680" s="46"/>
      <c r="F680" s="28"/>
      <c r="G680" s="29"/>
      <c r="H680" s="29"/>
      <c r="I680" s="48" t="str">
        <f t="shared" si="151"/>
        <v/>
      </c>
      <c r="J680" s="48" t="str">
        <f t="shared" si="148"/>
        <v/>
      </c>
      <c r="K680" s="49" t="str">
        <f t="shared" si="149"/>
        <v/>
      </c>
      <c r="N680" s="78"/>
      <c r="O680" s="39" t="str">
        <f t="shared" si="146"/>
        <v>F</v>
      </c>
      <c r="P680" s="11">
        <f t="shared" si="139"/>
        <v>-23.287315649149274</v>
      </c>
      <c r="Q680" s="11"/>
      <c r="R680" s="38">
        <f t="shared" si="143"/>
        <v>0</v>
      </c>
      <c r="S680" s="30">
        <f t="shared" si="144"/>
        <v>0</v>
      </c>
      <c r="T680" s="30">
        <f t="shared" si="150"/>
        <v>0</v>
      </c>
      <c r="U680" s="34"/>
      <c r="V680" s="34"/>
      <c r="X680" s="31">
        <f t="shared" si="140"/>
        <v>9.0359999999999996</v>
      </c>
      <c r="Y680" s="31">
        <f t="shared" si="141"/>
        <v>-184.49199999999999</v>
      </c>
      <c r="Z680" s="30">
        <f t="shared" si="147"/>
        <v>0</v>
      </c>
    </row>
    <row r="681" spans="5:26" x14ac:dyDescent="0.15">
      <c r="E681" s="46"/>
      <c r="F681" s="28"/>
      <c r="G681" s="29"/>
      <c r="H681" s="29"/>
      <c r="I681" s="48" t="str">
        <f t="shared" si="151"/>
        <v/>
      </c>
      <c r="J681" s="48" t="str">
        <f t="shared" si="148"/>
        <v/>
      </c>
      <c r="K681" s="49" t="str">
        <f t="shared" si="149"/>
        <v/>
      </c>
      <c r="N681" s="78"/>
      <c r="O681" s="39" t="str">
        <f t="shared" si="146"/>
        <v>F</v>
      </c>
      <c r="P681" s="11">
        <f t="shared" si="139"/>
        <v>-23.287315649149274</v>
      </c>
      <c r="Q681" s="11"/>
      <c r="R681" s="38">
        <f t="shared" si="143"/>
        <v>0</v>
      </c>
      <c r="S681" s="30">
        <f t="shared" si="144"/>
        <v>0</v>
      </c>
      <c r="T681" s="30">
        <f t="shared" si="150"/>
        <v>0</v>
      </c>
      <c r="U681" s="34"/>
      <c r="V681" s="34"/>
      <c r="X681" s="31">
        <f t="shared" si="140"/>
        <v>9.0359999999999996</v>
      </c>
      <c r="Y681" s="31">
        <f t="shared" si="141"/>
        <v>-184.49199999999999</v>
      </c>
      <c r="Z681" s="30">
        <f t="shared" si="147"/>
        <v>0</v>
      </c>
    </row>
    <row r="682" spans="5:26" x14ac:dyDescent="0.15">
      <c r="E682" s="46"/>
      <c r="F682" s="28"/>
      <c r="G682" s="29"/>
      <c r="H682" s="29"/>
      <c r="I682" s="48" t="str">
        <f t="shared" si="151"/>
        <v/>
      </c>
      <c r="J682" s="48" t="str">
        <f t="shared" si="148"/>
        <v/>
      </c>
      <c r="K682" s="49" t="str">
        <f t="shared" si="149"/>
        <v/>
      </c>
      <c r="N682" s="78"/>
      <c r="O682" s="39" t="str">
        <f t="shared" si="146"/>
        <v>F</v>
      </c>
      <c r="P682" s="11">
        <f t="shared" si="139"/>
        <v>-23.287315649149274</v>
      </c>
      <c r="Q682" s="11"/>
      <c r="R682" s="38">
        <f t="shared" si="143"/>
        <v>0</v>
      </c>
      <c r="S682" s="30">
        <f t="shared" si="144"/>
        <v>0</v>
      </c>
      <c r="T682" s="30">
        <f t="shared" si="150"/>
        <v>0</v>
      </c>
      <c r="U682" s="34"/>
      <c r="V682" s="34"/>
      <c r="X682" s="31">
        <f t="shared" si="140"/>
        <v>9.0359999999999996</v>
      </c>
      <c r="Y682" s="31">
        <f t="shared" si="141"/>
        <v>-184.49199999999999</v>
      </c>
      <c r="Z682" s="30">
        <f t="shared" si="147"/>
        <v>0</v>
      </c>
    </row>
    <row r="683" spans="5:26" x14ac:dyDescent="0.15">
      <c r="E683" s="46"/>
      <c r="F683" s="28"/>
      <c r="G683" s="29"/>
      <c r="H683" s="29"/>
      <c r="I683" s="48" t="str">
        <f t="shared" si="151"/>
        <v/>
      </c>
      <c r="J683" s="48" t="str">
        <f t="shared" si="148"/>
        <v/>
      </c>
      <c r="K683" s="49" t="str">
        <f t="shared" si="149"/>
        <v/>
      </c>
      <c r="N683" s="78"/>
      <c r="O683" s="39" t="str">
        <f t="shared" si="146"/>
        <v>F</v>
      </c>
      <c r="P683" s="11">
        <f t="shared" si="139"/>
        <v>-23.287315649149274</v>
      </c>
      <c r="Q683" s="11"/>
      <c r="R683" s="38">
        <f t="shared" si="143"/>
        <v>0</v>
      </c>
      <c r="S683" s="30">
        <f t="shared" si="144"/>
        <v>0</v>
      </c>
      <c r="T683" s="30">
        <f t="shared" si="150"/>
        <v>0</v>
      </c>
      <c r="U683" s="34"/>
      <c r="V683" s="34"/>
      <c r="X683" s="31">
        <f t="shared" si="140"/>
        <v>9.0359999999999996</v>
      </c>
      <c r="Y683" s="31">
        <f t="shared" si="141"/>
        <v>-184.49199999999999</v>
      </c>
      <c r="Z683" s="30">
        <f t="shared" si="147"/>
        <v>0</v>
      </c>
    </row>
    <row r="684" spans="5:26" x14ac:dyDescent="0.15">
      <c r="E684" s="46"/>
      <c r="F684" s="28"/>
      <c r="G684" s="29"/>
      <c r="H684" s="29"/>
      <c r="I684" s="48" t="str">
        <f t="shared" si="151"/>
        <v/>
      </c>
      <c r="J684" s="48" t="str">
        <f t="shared" si="148"/>
        <v/>
      </c>
      <c r="K684" s="49" t="str">
        <f t="shared" si="149"/>
        <v/>
      </c>
      <c r="N684" s="78"/>
      <c r="O684" s="39" t="str">
        <f t="shared" si="146"/>
        <v>F</v>
      </c>
      <c r="P684" s="11">
        <f t="shared" si="139"/>
        <v>-23.287315649149274</v>
      </c>
      <c r="Q684" s="11"/>
      <c r="R684" s="38">
        <f t="shared" si="143"/>
        <v>0</v>
      </c>
      <c r="S684" s="30">
        <f t="shared" si="144"/>
        <v>0</v>
      </c>
      <c r="T684" s="30">
        <f t="shared" si="150"/>
        <v>0</v>
      </c>
      <c r="U684" s="34"/>
      <c r="V684" s="34"/>
      <c r="X684" s="31">
        <f t="shared" si="140"/>
        <v>9.0359999999999996</v>
      </c>
      <c r="Y684" s="31">
        <f t="shared" si="141"/>
        <v>-184.49199999999999</v>
      </c>
      <c r="Z684" s="30">
        <f t="shared" si="147"/>
        <v>0</v>
      </c>
    </row>
    <row r="685" spans="5:26" x14ac:dyDescent="0.15">
      <c r="E685" s="46"/>
      <c r="F685" s="28"/>
      <c r="G685" s="29"/>
      <c r="H685" s="29"/>
      <c r="I685" s="48" t="str">
        <f t="shared" si="151"/>
        <v/>
      </c>
      <c r="J685" s="48" t="str">
        <f t="shared" si="148"/>
        <v/>
      </c>
      <c r="K685" s="49" t="str">
        <f t="shared" si="149"/>
        <v/>
      </c>
      <c r="N685" s="78"/>
      <c r="O685" s="39" t="str">
        <f t="shared" si="146"/>
        <v>F</v>
      </c>
      <c r="P685" s="11">
        <f t="shared" si="139"/>
        <v>-23.287315649149274</v>
      </c>
      <c r="Q685" s="11"/>
      <c r="R685" s="38">
        <f t="shared" si="143"/>
        <v>0</v>
      </c>
      <c r="S685" s="30">
        <f t="shared" si="144"/>
        <v>0</v>
      </c>
      <c r="T685" s="30">
        <f t="shared" si="150"/>
        <v>0</v>
      </c>
      <c r="U685" s="34"/>
      <c r="V685" s="34"/>
      <c r="X685" s="31">
        <f t="shared" si="140"/>
        <v>9.0359999999999996</v>
      </c>
      <c r="Y685" s="31">
        <f t="shared" si="141"/>
        <v>-184.49199999999999</v>
      </c>
      <c r="Z685" s="30">
        <f t="shared" si="147"/>
        <v>0</v>
      </c>
    </row>
    <row r="686" spans="5:26" x14ac:dyDescent="0.15">
      <c r="E686" s="46"/>
      <c r="F686" s="28"/>
      <c r="G686" s="29"/>
      <c r="H686" s="29"/>
      <c r="I686" s="48" t="str">
        <f t="shared" si="151"/>
        <v/>
      </c>
      <c r="J686" s="48" t="str">
        <f t="shared" si="148"/>
        <v/>
      </c>
      <c r="K686" s="49" t="str">
        <f t="shared" si="149"/>
        <v/>
      </c>
      <c r="N686" s="78"/>
      <c r="O686" s="39" t="str">
        <f t="shared" si="146"/>
        <v>F</v>
      </c>
      <c r="P686" s="11">
        <f t="shared" si="139"/>
        <v>-23.287315649149274</v>
      </c>
      <c r="Q686" s="11"/>
      <c r="R686" s="38">
        <f t="shared" si="143"/>
        <v>0</v>
      </c>
      <c r="S686" s="30">
        <f t="shared" si="144"/>
        <v>0</v>
      </c>
      <c r="T686" s="30">
        <f t="shared" si="150"/>
        <v>0</v>
      </c>
      <c r="U686" s="34"/>
      <c r="V686" s="34"/>
      <c r="X686" s="31">
        <f t="shared" si="140"/>
        <v>9.0359999999999996</v>
      </c>
      <c r="Y686" s="31">
        <f t="shared" si="141"/>
        <v>-184.49199999999999</v>
      </c>
      <c r="Z686" s="30">
        <f t="shared" si="147"/>
        <v>0</v>
      </c>
    </row>
    <row r="687" spans="5:26" x14ac:dyDescent="0.15">
      <c r="E687" s="46"/>
      <c r="F687" s="28"/>
      <c r="G687" s="29"/>
      <c r="H687" s="29"/>
      <c r="I687" s="48" t="str">
        <f t="shared" si="151"/>
        <v/>
      </c>
      <c r="J687" s="48" t="str">
        <f t="shared" si="148"/>
        <v/>
      </c>
      <c r="K687" s="49" t="str">
        <f t="shared" si="149"/>
        <v/>
      </c>
      <c r="N687" s="78"/>
      <c r="O687" s="39" t="str">
        <f t="shared" si="146"/>
        <v>F</v>
      </c>
      <c r="P687" s="11">
        <f t="shared" si="139"/>
        <v>-23.287315649149274</v>
      </c>
      <c r="Q687" s="11"/>
      <c r="R687" s="38">
        <f t="shared" si="143"/>
        <v>0</v>
      </c>
      <c r="S687" s="30">
        <f t="shared" si="144"/>
        <v>0</v>
      </c>
      <c r="T687" s="30">
        <f t="shared" si="150"/>
        <v>0</v>
      </c>
      <c r="U687" s="34"/>
      <c r="V687" s="34"/>
      <c r="X687" s="31">
        <f t="shared" si="140"/>
        <v>9.0359999999999996</v>
      </c>
      <c r="Y687" s="31">
        <f t="shared" si="141"/>
        <v>-184.49199999999999</v>
      </c>
      <c r="Z687" s="30">
        <f t="shared" si="147"/>
        <v>0</v>
      </c>
    </row>
    <row r="688" spans="5:26" x14ac:dyDescent="0.15">
      <c r="E688" s="46"/>
      <c r="F688" s="28"/>
      <c r="G688" s="29"/>
      <c r="H688" s="29"/>
      <c r="I688" s="48" t="str">
        <f t="shared" si="151"/>
        <v/>
      </c>
      <c r="J688" s="48" t="str">
        <f t="shared" si="148"/>
        <v/>
      </c>
      <c r="K688" s="49" t="str">
        <f t="shared" si="149"/>
        <v/>
      </c>
      <c r="N688" s="78"/>
      <c r="O688" s="39" t="str">
        <f t="shared" si="146"/>
        <v>F</v>
      </c>
      <c r="P688" s="11">
        <f t="shared" si="139"/>
        <v>-23.287315649149274</v>
      </c>
      <c r="Q688" s="11"/>
      <c r="R688" s="38">
        <f t="shared" si="143"/>
        <v>0</v>
      </c>
      <c r="S688" s="30">
        <f t="shared" si="144"/>
        <v>0</v>
      </c>
      <c r="T688" s="30">
        <f t="shared" si="150"/>
        <v>0</v>
      </c>
      <c r="U688" s="34"/>
      <c r="V688" s="34"/>
      <c r="X688" s="31">
        <f t="shared" si="140"/>
        <v>9.0359999999999996</v>
      </c>
      <c r="Y688" s="31">
        <f t="shared" si="141"/>
        <v>-184.49199999999999</v>
      </c>
      <c r="Z688" s="30">
        <f t="shared" si="147"/>
        <v>0</v>
      </c>
    </row>
    <row r="689" spans="5:26" x14ac:dyDescent="0.15">
      <c r="E689" s="46"/>
      <c r="F689" s="28"/>
      <c r="G689" s="29"/>
      <c r="H689" s="29"/>
      <c r="I689" s="48" t="str">
        <f t="shared" ref="I689:I720" si="152">IF(COUNTA($F$623,$H$623,F689:H689)=5,P689,"")</f>
        <v/>
      </c>
      <c r="J689" s="48" t="str">
        <f t="shared" si="148"/>
        <v/>
      </c>
      <c r="K689" s="49" t="str">
        <f t="shared" si="149"/>
        <v/>
      </c>
      <c r="N689" s="78"/>
      <c r="O689" s="39" t="str">
        <f t="shared" si="146"/>
        <v>F</v>
      </c>
      <c r="P689" s="11">
        <f t="shared" ref="P689:P744" si="153">IF(T689&gt;17.583,"*",(G689-(INDEX(IF(O689="F",Hfemalemean,Hmalemean),S689+1,R689+1)))/(INDEX(IF(O689="F",Hfemalesd,Hmalesd),S689+1,R689+1)))</f>
        <v>-23.287315649149274</v>
      </c>
      <c r="Q689" s="11"/>
      <c r="R689" s="38">
        <f t="shared" si="143"/>
        <v>0</v>
      </c>
      <c r="S689" s="30">
        <f t="shared" si="144"/>
        <v>0</v>
      </c>
      <c r="T689" s="30">
        <f t="shared" si="150"/>
        <v>0</v>
      </c>
      <c r="U689" s="34"/>
      <c r="V689" s="34"/>
      <c r="X689" s="31">
        <f t="shared" ref="X689:X744" si="154">IF(O689="M",2.06*10^-3*G689^2-0.1166*G689+6.5273,2.49*10^-3*G689^2-0.1858*G689+9.036)</f>
        <v>9.0359999999999996</v>
      </c>
      <c r="Y689" s="31">
        <f t="shared" ref="Y689:Y744" si="155">((G689/100)^3*INDEX(itoOI,IF(O689="M",0,3)+IF(G689&lt;140,1,IF(G689&lt;=149,2,3)),1)+(G689/100)^2*INDEX(itoOI,IF(O689="M",0,3)+IF(G689&lt;140,1,IF(G689&lt;=149,2,3)),2)+(G689/100)*INDEX(itoOI,IF(O689="M",0,3)+IF(G689&lt;140,1,IF(G689&lt;=149,2,3)),3)+INDEX(itoOI,IF(O689="M",0,3)+IF(G689&lt;140,1,IF(G689&lt;=149,2,3)),4))</f>
        <v>-184.49199999999999</v>
      </c>
      <c r="Z689" s="30">
        <f t="shared" si="147"/>
        <v>0</v>
      </c>
    </row>
    <row r="690" spans="5:26" x14ac:dyDescent="0.15">
      <c r="E690" s="46"/>
      <c r="F690" s="28"/>
      <c r="G690" s="29"/>
      <c r="H690" s="29"/>
      <c r="I690" s="48" t="str">
        <f t="shared" si="152"/>
        <v/>
      </c>
      <c r="J690" s="48" t="str">
        <f t="shared" si="148"/>
        <v/>
      </c>
      <c r="K690" s="49" t="str">
        <f t="shared" si="149"/>
        <v/>
      </c>
      <c r="N690" s="78"/>
      <c r="O690" s="39" t="str">
        <f t="shared" si="146"/>
        <v>F</v>
      </c>
      <c r="P690" s="11">
        <f t="shared" si="153"/>
        <v>-23.287315649149274</v>
      </c>
      <c r="Q690" s="11"/>
      <c r="R690" s="38">
        <f t="shared" ref="R690:R744" si="156">DATEDIF($F$623,F690,"Y")</f>
        <v>0</v>
      </c>
      <c r="S690" s="30">
        <f t="shared" ref="S690:S744" si="157">DATEDIF($F$623,F690,"YM")</f>
        <v>0</v>
      </c>
      <c r="T690" s="30">
        <f t="shared" ref="T690:T744" si="158">DATEDIF($F$623,F690,"Y")+DATEDIF($F$623,F690,"YD")/(365+IF(MOD(YEAR(DATE(YEAR(F690)-1,MONTH($F$623),DAY($F$623))),4)=0,IF(DATE(YEAR(DATE(YEAR(F690)-1,MONTH($F$623),DAY($F$623))),2,29)&gt;=DATE(YEAR(F690)-1,MONTH($F$623),DAY($F$623)),1,0),0)+IF(MOD(YEAR(F690),4)=0,IF(DATE(YEAR(F690),2,29)&lt;=F690,1,0),0))</f>
        <v>0</v>
      </c>
      <c r="U690" s="34"/>
      <c r="V690" s="34"/>
      <c r="X690" s="31">
        <f t="shared" si="154"/>
        <v>9.0359999999999996</v>
      </c>
      <c r="Y690" s="31">
        <f t="shared" si="155"/>
        <v>-184.49199999999999</v>
      </c>
      <c r="Z690" s="30">
        <f t="shared" si="147"/>
        <v>0</v>
      </c>
    </row>
    <row r="691" spans="5:26" x14ac:dyDescent="0.15">
      <c r="E691" s="46"/>
      <c r="F691" s="28"/>
      <c r="G691" s="29"/>
      <c r="H691" s="29"/>
      <c r="I691" s="48" t="str">
        <f t="shared" si="152"/>
        <v/>
      </c>
      <c r="J691" s="48" t="str">
        <f t="shared" si="148"/>
        <v/>
      </c>
      <c r="K691" s="49" t="str">
        <f t="shared" si="149"/>
        <v/>
      </c>
      <c r="N691" s="78"/>
      <c r="O691" s="39" t="str">
        <f t="shared" ref="O691:O744" si="159">+O690</f>
        <v>F</v>
      </c>
      <c r="P691" s="11">
        <f t="shared" si="153"/>
        <v>-23.287315649149274</v>
      </c>
      <c r="Q691" s="11"/>
      <c r="R691" s="38">
        <f t="shared" si="156"/>
        <v>0</v>
      </c>
      <c r="S691" s="30">
        <f t="shared" si="157"/>
        <v>0</v>
      </c>
      <c r="T691" s="30">
        <f t="shared" si="158"/>
        <v>0</v>
      </c>
      <c r="U691" s="34"/>
      <c r="V691" s="34"/>
      <c r="X691" s="31">
        <f t="shared" si="154"/>
        <v>9.0359999999999996</v>
      </c>
      <c r="Y691" s="31">
        <f t="shared" si="155"/>
        <v>-184.49199999999999</v>
      </c>
      <c r="Z691" s="30">
        <f t="shared" ref="Z691:Z744" si="160">22*G691^2/10000</f>
        <v>0</v>
      </c>
    </row>
    <row r="692" spans="5:26" x14ac:dyDescent="0.15">
      <c r="E692" s="46"/>
      <c r="F692" s="28"/>
      <c r="G692" s="29"/>
      <c r="H692" s="29"/>
      <c r="I692" s="48" t="str">
        <f t="shared" si="152"/>
        <v/>
      </c>
      <c r="J692" s="48" t="str">
        <f t="shared" ref="J692:J718" si="161">IF(COUNTA($F$623,$H$623,F692:H692)=5,IF(T692&lt;6,"*",IF(T692&gt;=17.583,"*",(H692-G692*INDEX(IF(O692="F",muratafemale,muratamale),R692-4,1)-INDEX(IF(O692="F",muratafemale,muratamale),R692-4,2))/(G692*INDEX(IF(O692="F",muratafemale,muratamale),R692-4,1)+INDEX(IF(O692="F",muratafemale,muratamale),R692-4,2))*100)),"")</f>
        <v/>
      </c>
      <c r="K692" s="49" t="str">
        <f t="shared" ref="K692:K718" si="162">IF(COUNTA($F$623,$H$623,F692:H692)=5,IF(OR(T692&lt;1,G692&lt;70),"*",IF(G692&gt;=IF(O692="M",181,174),(H692-Z692)/Z692*100,IF(G692&lt;101,(H692-X692)/X692*100,IF(T692&lt;6,(H692-X692)/X692*100,IF(T692&gt;=17.583,(H692-Z692)/Z692*100,(H692-Y692)/Y692*100))))),"")</f>
        <v/>
      </c>
      <c r="N692" s="78"/>
      <c r="O692" s="39" t="str">
        <f t="shared" si="159"/>
        <v>F</v>
      </c>
      <c r="P692" s="11">
        <f t="shared" si="153"/>
        <v>-23.287315649149274</v>
      </c>
      <c r="Q692" s="11"/>
      <c r="R692" s="38">
        <f t="shared" si="156"/>
        <v>0</v>
      </c>
      <c r="S692" s="30">
        <f t="shared" si="157"/>
        <v>0</v>
      </c>
      <c r="T692" s="30">
        <f t="shared" si="158"/>
        <v>0</v>
      </c>
      <c r="U692" s="34"/>
      <c r="V692" s="34"/>
      <c r="X692" s="31">
        <f t="shared" si="154"/>
        <v>9.0359999999999996</v>
      </c>
      <c r="Y692" s="31">
        <f t="shared" si="155"/>
        <v>-184.49199999999999</v>
      </c>
      <c r="Z692" s="30">
        <f t="shared" si="160"/>
        <v>0</v>
      </c>
    </row>
    <row r="693" spans="5:26" x14ac:dyDescent="0.15">
      <c r="E693" s="46"/>
      <c r="F693" s="28"/>
      <c r="G693" s="29"/>
      <c r="H693" s="29"/>
      <c r="I693" s="48" t="str">
        <f t="shared" si="152"/>
        <v/>
      </c>
      <c r="J693" s="48" t="str">
        <f t="shared" si="161"/>
        <v/>
      </c>
      <c r="K693" s="49" t="str">
        <f t="shared" si="162"/>
        <v/>
      </c>
      <c r="N693" s="78"/>
      <c r="O693" s="39" t="str">
        <f t="shared" si="159"/>
        <v>F</v>
      </c>
      <c r="P693" s="11">
        <f t="shared" si="153"/>
        <v>-23.287315649149274</v>
      </c>
      <c r="Q693" s="11"/>
      <c r="R693" s="38">
        <f t="shared" si="156"/>
        <v>0</v>
      </c>
      <c r="S693" s="30">
        <f t="shared" si="157"/>
        <v>0</v>
      </c>
      <c r="T693" s="30">
        <f t="shared" si="158"/>
        <v>0</v>
      </c>
      <c r="U693" s="34"/>
      <c r="V693" s="34"/>
      <c r="X693" s="31">
        <f t="shared" si="154"/>
        <v>9.0359999999999996</v>
      </c>
      <c r="Y693" s="31">
        <f t="shared" si="155"/>
        <v>-184.49199999999999</v>
      </c>
      <c r="Z693" s="30">
        <f t="shared" si="160"/>
        <v>0</v>
      </c>
    </row>
    <row r="694" spans="5:26" x14ac:dyDescent="0.15">
      <c r="E694" s="46"/>
      <c r="F694" s="28"/>
      <c r="G694" s="29"/>
      <c r="H694" s="29"/>
      <c r="I694" s="48" t="str">
        <f t="shared" si="152"/>
        <v/>
      </c>
      <c r="J694" s="48" t="str">
        <f t="shared" si="161"/>
        <v/>
      </c>
      <c r="K694" s="49" t="str">
        <f t="shared" si="162"/>
        <v/>
      </c>
      <c r="N694" s="78"/>
      <c r="O694" s="39" t="str">
        <f t="shared" si="159"/>
        <v>F</v>
      </c>
      <c r="P694" s="11">
        <f t="shared" si="153"/>
        <v>-23.287315649149274</v>
      </c>
      <c r="Q694" s="11"/>
      <c r="R694" s="38">
        <f t="shared" si="156"/>
        <v>0</v>
      </c>
      <c r="S694" s="30">
        <f t="shared" si="157"/>
        <v>0</v>
      </c>
      <c r="T694" s="30">
        <f t="shared" si="158"/>
        <v>0</v>
      </c>
      <c r="U694" s="34"/>
      <c r="V694" s="34"/>
      <c r="X694" s="31">
        <f t="shared" si="154"/>
        <v>9.0359999999999996</v>
      </c>
      <c r="Y694" s="31">
        <f t="shared" si="155"/>
        <v>-184.49199999999999</v>
      </c>
      <c r="Z694" s="30">
        <f t="shared" si="160"/>
        <v>0</v>
      </c>
    </row>
    <row r="695" spans="5:26" x14ac:dyDescent="0.15">
      <c r="E695" s="46"/>
      <c r="F695" s="28"/>
      <c r="G695" s="29"/>
      <c r="H695" s="29"/>
      <c r="I695" s="48" t="str">
        <f t="shared" si="152"/>
        <v/>
      </c>
      <c r="J695" s="48" t="str">
        <f t="shared" si="161"/>
        <v/>
      </c>
      <c r="K695" s="49" t="str">
        <f t="shared" si="162"/>
        <v/>
      </c>
      <c r="N695" s="78"/>
      <c r="O695" s="39" t="str">
        <f t="shared" si="159"/>
        <v>F</v>
      </c>
      <c r="P695" s="11">
        <f t="shared" si="153"/>
        <v>-23.287315649149274</v>
      </c>
      <c r="Q695" s="11"/>
      <c r="R695" s="38">
        <f t="shared" si="156"/>
        <v>0</v>
      </c>
      <c r="S695" s="30">
        <f t="shared" si="157"/>
        <v>0</v>
      </c>
      <c r="T695" s="30">
        <f t="shared" si="158"/>
        <v>0</v>
      </c>
      <c r="U695" s="34"/>
      <c r="V695" s="34"/>
      <c r="X695" s="31">
        <f t="shared" si="154"/>
        <v>9.0359999999999996</v>
      </c>
      <c r="Y695" s="31">
        <f t="shared" si="155"/>
        <v>-184.49199999999999</v>
      </c>
      <c r="Z695" s="30">
        <f t="shared" si="160"/>
        <v>0</v>
      </c>
    </row>
    <row r="696" spans="5:26" x14ac:dyDescent="0.15">
      <c r="E696" s="46"/>
      <c r="F696" s="28"/>
      <c r="G696" s="29"/>
      <c r="H696" s="29"/>
      <c r="I696" s="48" t="str">
        <f t="shared" si="152"/>
        <v/>
      </c>
      <c r="J696" s="48" t="str">
        <f t="shared" si="161"/>
        <v/>
      </c>
      <c r="K696" s="49" t="str">
        <f t="shared" si="162"/>
        <v/>
      </c>
      <c r="N696" s="78"/>
      <c r="O696" s="39" t="str">
        <f t="shared" si="159"/>
        <v>F</v>
      </c>
      <c r="P696" s="11">
        <f t="shared" si="153"/>
        <v>-23.287315649149274</v>
      </c>
      <c r="Q696" s="11"/>
      <c r="R696" s="38">
        <f t="shared" si="156"/>
        <v>0</v>
      </c>
      <c r="S696" s="30">
        <f t="shared" si="157"/>
        <v>0</v>
      </c>
      <c r="T696" s="30">
        <f t="shared" si="158"/>
        <v>0</v>
      </c>
      <c r="U696" s="34"/>
      <c r="V696" s="34"/>
      <c r="X696" s="31">
        <f t="shared" si="154"/>
        <v>9.0359999999999996</v>
      </c>
      <c r="Y696" s="31">
        <f t="shared" si="155"/>
        <v>-184.49199999999999</v>
      </c>
      <c r="Z696" s="30">
        <f t="shared" si="160"/>
        <v>0</v>
      </c>
    </row>
    <row r="697" spans="5:26" x14ac:dyDescent="0.15">
      <c r="E697" s="46"/>
      <c r="F697" s="28"/>
      <c r="G697" s="29"/>
      <c r="H697" s="29"/>
      <c r="I697" s="48" t="str">
        <f t="shared" si="152"/>
        <v/>
      </c>
      <c r="J697" s="48" t="str">
        <f t="shared" si="161"/>
        <v/>
      </c>
      <c r="K697" s="49" t="str">
        <f t="shared" si="162"/>
        <v/>
      </c>
      <c r="N697" s="78"/>
      <c r="O697" s="39" t="str">
        <f t="shared" si="159"/>
        <v>F</v>
      </c>
      <c r="P697" s="11">
        <f t="shared" si="153"/>
        <v>-23.287315649149274</v>
      </c>
      <c r="Q697" s="11"/>
      <c r="R697" s="38">
        <f t="shared" si="156"/>
        <v>0</v>
      </c>
      <c r="S697" s="30">
        <f t="shared" si="157"/>
        <v>0</v>
      </c>
      <c r="T697" s="30">
        <f t="shared" si="158"/>
        <v>0</v>
      </c>
      <c r="U697" s="34"/>
      <c r="V697" s="34"/>
      <c r="X697" s="31">
        <f t="shared" si="154"/>
        <v>9.0359999999999996</v>
      </c>
      <c r="Y697" s="31">
        <f t="shared" si="155"/>
        <v>-184.49199999999999</v>
      </c>
      <c r="Z697" s="30">
        <f t="shared" si="160"/>
        <v>0</v>
      </c>
    </row>
    <row r="698" spans="5:26" x14ac:dyDescent="0.15">
      <c r="E698" s="46"/>
      <c r="F698" s="28"/>
      <c r="G698" s="29"/>
      <c r="H698" s="29"/>
      <c r="I698" s="48" t="str">
        <f t="shared" si="152"/>
        <v/>
      </c>
      <c r="J698" s="48" t="str">
        <f t="shared" si="161"/>
        <v/>
      </c>
      <c r="K698" s="49" t="str">
        <f t="shared" si="162"/>
        <v/>
      </c>
      <c r="N698" s="78"/>
      <c r="O698" s="39" t="str">
        <f t="shared" si="159"/>
        <v>F</v>
      </c>
      <c r="P698" s="11">
        <f t="shared" si="153"/>
        <v>-23.287315649149274</v>
      </c>
      <c r="Q698" s="11"/>
      <c r="R698" s="38">
        <f t="shared" si="156"/>
        <v>0</v>
      </c>
      <c r="S698" s="30">
        <f t="shared" si="157"/>
        <v>0</v>
      </c>
      <c r="T698" s="30">
        <f t="shared" si="158"/>
        <v>0</v>
      </c>
      <c r="U698" s="34"/>
      <c r="V698" s="34"/>
      <c r="X698" s="31">
        <f t="shared" si="154"/>
        <v>9.0359999999999996</v>
      </c>
      <c r="Y698" s="31">
        <f t="shared" si="155"/>
        <v>-184.49199999999999</v>
      </c>
      <c r="Z698" s="30">
        <f t="shared" si="160"/>
        <v>0</v>
      </c>
    </row>
    <row r="699" spans="5:26" x14ac:dyDescent="0.15">
      <c r="E699" s="46"/>
      <c r="F699" s="28"/>
      <c r="G699" s="29"/>
      <c r="H699" s="29"/>
      <c r="I699" s="48" t="str">
        <f t="shared" si="152"/>
        <v/>
      </c>
      <c r="J699" s="48" t="str">
        <f t="shared" si="161"/>
        <v/>
      </c>
      <c r="K699" s="49" t="str">
        <f t="shared" si="162"/>
        <v/>
      </c>
      <c r="N699" s="78"/>
      <c r="O699" s="39" t="str">
        <f t="shared" si="159"/>
        <v>F</v>
      </c>
      <c r="P699" s="11">
        <f t="shared" si="153"/>
        <v>-23.287315649149274</v>
      </c>
      <c r="Q699" s="11"/>
      <c r="R699" s="38">
        <f t="shared" si="156"/>
        <v>0</v>
      </c>
      <c r="S699" s="30">
        <f t="shared" si="157"/>
        <v>0</v>
      </c>
      <c r="T699" s="30">
        <f t="shared" si="158"/>
        <v>0</v>
      </c>
      <c r="U699" s="34"/>
      <c r="V699" s="34"/>
      <c r="X699" s="31">
        <f t="shared" si="154"/>
        <v>9.0359999999999996</v>
      </c>
      <c r="Y699" s="31">
        <f t="shared" si="155"/>
        <v>-184.49199999999999</v>
      </c>
      <c r="Z699" s="30">
        <f t="shared" si="160"/>
        <v>0</v>
      </c>
    </row>
    <row r="700" spans="5:26" x14ac:dyDescent="0.15">
      <c r="E700" s="46"/>
      <c r="F700" s="28"/>
      <c r="G700" s="29"/>
      <c r="H700" s="29"/>
      <c r="I700" s="48" t="str">
        <f t="shared" si="152"/>
        <v/>
      </c>
      <c r="J700" s="48" t="str">
        <f t="shared" si="161"/>
        <v/>
      </c>
      <c r="K700" s="49" t="str">
        <f t="shared" si="162"/>
        <v/>
      </c>
      <c r="N700" s="78"/>
      <c r="O700" s="39" t="str">
        <f t="shared" si="159"/>
        <v>F</v>
      </c>
      <c r="P700" s="11">
        <f t="shared" si="153"/>
        <v>-23.287315649149274</v>
      </c>
      <c r="Q700" s="11"/>
      <c r="R700" s="38">
        <f t="shared" si="156"/>
        <v>0</v>
      </c>
      <c r="S700" s="30">
        <f t="shared" si="157"/>
        <v>0</v>
      </c>
      <c r="T700" s="30">
        <f t="shared" si="158"/>
        <v>0</v>
      </c>
      <c r="U700" s="34"/>
      <c r="V700" s="34"/>
      <c r="X700" s="31">
        <f t="shared" si="154"/>
        <v>9.0359999999999996</v>
      </c>
      <c r="Y700" s="31">
        <f t="shared" si="155"/>
        <v>-184.49199999999999</v>
      </c>
      <c r="Z700" s="30">
        <f t="shared" si="160"/>
        <v>0</v>
      </c>
    </row>
    <row r="701" spans="5:26" x14ac:dyDescent="0.15">
      <c r="E701" s="46"/>
      <c r="F701" s="28"/>
      <c r="G701" s="29"/>
      <c r="H701" s="29"/>
      <c r="I701" s="48" t="str">
        <f t="shared" si="152"/>
        <v/>
      </c>
      <c r="J701" s="48" t="str">
        <f t="shared" si="161"/>
        <v/>
      </c>
      <c r="K701" s="49" t="str">
        <f t="shared" si="162"/>
        <v/>
      </c>
      <c r="N701" s="78"/>
      <c r="O701" s="39" t="str">
        <f t="shared" si="159"/>
        <v>F</v>
      </c>
      <c r="P701" s="11">
        <f t="shared" si="153"/>
        <v>-23.287315649149274</v>
      </c>
      <c r="Q701" s="11"/>
      <c r="R701" s="38">
        <f t="shared" si="156"/>
        <v>0</v>
      </c>
      <c r="S701" s="30">
        <f t="shared" si="157"/>
        <v>0</v>
      </c>
      <c r="T701" s="30">
        <f t="shared" si="158"/>
        <v>0</v>
      </c>
      <c r="U701" s="34"/>
      <c r="V701" s="34"/>
      <c r="X701" s="31">
        <f t="shared" si="154"/>
        <v>9.0359999999999996</v>
      </c>
      <c r="Y701" s="31">
        <f t="shared" si="155"/>
        <v>-184.49199999999999</v>
      </c>
      <c r="Z701" s="30">
        <f t="shared" si="160"/>
        <v>0</v>
      </c>
    </row>
    <row r="702" spans="5:26" x14ac:dyDescent="0.15">
      <c r="E702" s="46"/>
      <c r="F702" s="28"/>
      <c r="G702" s="29"/>
      <c r="H702" s="29"/>
      <c r="I702" s="48" t="str">
        <f t="shared" si="152"/>
        <v/>
      </c>
      <c r="J702" s="48" t="str">
        <f t="shared" si="161"/>
        <v/>
      </c>
      <c r="K702" s="49" t="str">
        <f t="shared" si="162"/>
        <v/>
      </c>
      <c r="N702" s="78"/>
      <c r="O702" s="39" t="str">
        <f t="shared" si="159"/>
        <v>F</v>
      </c>
      <c r="P702" s="11">
        <f t="shared" si="153"/>
        <v>-23.287315649149274</v>
      </c>
      <c r="Q702" s="11"/>
      <c r="R702" s="38">
        <f t="shared" si="156"/>
        <v>0</v>
      </c>
      <c r="S702" s="30">
        <f t="shared" si="157"/>
        <v>0</v>
      </c>
      <c r="T702" s="30">
        <f t="shared" si="158"/>
        <v>0</v>
      </c>
      <c r="U702" s="34"/>
      <c r="V702" s="34"/>
      <c r="X702" s="31">
        <f t="shared" si="154"/>
        <v>9.0359999999999996</v>
      </c>
      <c r="Y702" s="31">
        <f t="shared" si="155"/>
        <v>-184.49199999999999</v>
      </c>
      <c r="Z702" s="30">
        <f t="shared" si="160"/>
        <v>0</v>
      </c>
    </row>
    <row r="703" spans="5:26" x14ac:dyDescent="0.15">
      <c r="E703" s="46"/>
      <c r="F703" s="28"/>
      <c r="G703" s="29"/>
      <c r="H703" s="29"/>
      <c r="I703" s="48" t="str">
        <f t="shared" si="152"/>
        <v/>
      </c>
      <c r="J703" s="48" t="str">
        <f t="shared" si="161"/>
        <v/>
      </c>
      <c r="K703" s="49" t="str">
        <f t="shared" si="162"/>
        <v/>
      </c>
      <c r="N703" s="78"/>
      <c r="O703" s="39" t="str">
        <f t="shared" si="159"/>
        <v>F</v>
      </c>
      <c r="P703" s="11">
        <f t="shared" si="153"/>
        <v>-23.287315649149274</v>
      </c>
      <c r="Q703" s="11"/>
      <c r="R703" s="38">
        <f t="shared" si="156"/>
        <v>0</v>
      </c>
      <c r="S703" s="30">
        <f t="shared" si="157"/>
        <v>0</v>
      </c>
      <c r="T703" s="30">
        <f t="shared" si="158"/>
        <v>0</v>
      </c>
      <c r="U703" s="34"/>
      <c r="V703" s="34"/>
      <c r="X703" s="31">
        <f t="shared" si="154"/>
        <v>9.0359999999999996</v>
      </c>
      <c r="Y703" s="31">
        <f t="shared" si="155"/>
        <v>-184.49199999999999</v>
      </c>
      <c r="Z703" s="30">
        <f t="shared" si="160"/>
        <v>0</v>
      </c>
    </row>
    <row r="704" spans="5:26" x14ac:dyDescent="0.15">
      <c r="E704" s="46"/>
      <c r="F704" s="28"/>
      <c r="G704" s="29"/>
      <c r="H704" s="29"/>
      <c r="I704" s="48" t="str">
        <f t="shared" si="152"/>
        <v/>
      </c>
      <c r="J704" s="48" t="str">
        <f t="shared" si="161"/>
        <v/>
      </c>
      <c r="K704" s="49" t="str">
        <f t="shared" si="162"/>
        <v/>
      </c>
      <c r="N704" s="78"/>
      <c r="O704" s="39" t="str">
        <f t="shared" si="159"/>
        <v>F</v>
      </c>
      <c r="P704" s="11">
        <f t="shared" si="153"/>
        <v>-23.287315649149274</v>
      </c>
      <c r="Q704" s="11"/>
      <c r="R704" s="38">
        <f t="shared" si="156"/>
        <v>0</v>
      </c>
      <c r="S704" s="30">
        <f t="shared" si="157"/>
        <v>0</v>
      </c>
      <c r="T704" s="30">
        <f t="shared" si="158"/>
        <v>0</v>
      </c>
      <c r="U704" s="34"/>
      <c r="V704" s="34"/>
      <c r="X704" s="31">
        <f t="shared" si="154"/>
        <v>9.0359999999999996</v>
      </c>
      <c r="Y704" s="31">
        <f t="shared" si="155"/>
        <v>-184.49199999999999</v>
      </c>
      <c r="Z704" s="30">
        <f t="shared" si="160"/>
        <v>0</v>
      </c>
    </row>
    <row r="705" spans="5:26" x14ac:dyDescent="0.15">
      <c r="E705" s="46"/>
      <c r="F705" s="28"/>
      <c r="G705" s="29"/>
      <c r="H705" s="29"/>
      <c r="I705" s="48" t="str">
        <f t="shared" si="152"/>
        <v/>
      </c>
      <c r="J705" s="48" t="str">
        <f t="shared" si="161"/>
        <v/>
      </c>
      <c r="K705" s="49" t="str">
        <f t="shared" si="162"/>
        <v/>
      </c>
      <c r="N705" s="78"/>
      <c r="O705" s="39" t="str">
        <f t="shared" si="159"/>
        <v>F</v>
      </c>
      <c r="P705" s="11">
        <f t="shared" si="153"/>
        <v>-23.287315649149274</v>
      </c>
      <c r="Q705" s="11"/>
      <c r="R705" s="38">
        <f t="shared" si="156"/>
        <v>0</v>
      </c>
      <c r="S705" s="30">
        <f t="shared" si="157"/>
        <v>0</v>
      </c>
      <c r="T705" s="30">
        <f t="shared" si="158"/>
        <v>0</v>
      </c>
      <c r="U705" s="34"/>
      <c r="V705" s="34"/>
      <c r="X705" s="31">
        <f t="shared" si="154"/>
        <v>9.0359999999999996</v>
      </c>
      <c r="Y705" s="31">
        <f t="shared" si="155"/>
        <v>-184.49199999999999</v>
      </c>
      <c r="Z705" s="30">
        <f t="shared" si="160"/>
        <v>0</v>
      </c>
    </row>
    <row r="706" spans="5:26" x14ac:dyDescent="0.15">
      <c r="E706" s="46"/>
      <c r="F706" s="28"/>
      <c r="G706" s="29"/>
      <c r="H706" s="29"/>
      <c r="I706" s="48" t="str">
        <f t="shared" si="152"/>
        <v/>
      </c>
      <c r="J706" s="48" t="str">
        <f t="shared" si="161"/>
        <v/>
      </c>
      <c r="K706" s="49" t="str">
        <f t="shared" si="162"/>
        <v/>
      </c>
      <c r="N706" s="78"/>
      <c r="O706" s="39" t="str">
        <f t="shared" si="159"/>
        <v>F</v>
      </c>
      <c r="P706" s="11">
        <f t="shared" si="153"/>
        <v>-23.287315649149274</v>
      </c>
      <c r="Q706" s="11"/>
      <c r="R706" s="38">
        <f t="shared" si="156"/>
        <v>0</v>
      </c>
      <c r="S706" s="30">
        <f t="shared" si="157"/>
        <v>0</v>
      </c>
      <c r="T706" s="30">
        <f t="shared" si="158"/>
        <v>0</v>
      </c>
      <c r="U706" s="34"/>
      <c r="V706" s="34"/>
      <c r="X706" s="31">
        <f t="shared" si="154"/>
        <v>9.0359999999999996</v>
      </c>
      <c r="Y706" s="31">
        <f t="shared" si="155"/>
        <v>-184.49199999999999</v>
      </c>
      <c r="Z706" s="30">
        <f t="shared" si="160"/>
        <v>0</v>
      </c>
    </row>
    <row r="707" spans="5:26" x14ac:dyDescent="0.15">
      <c r="E707" s="46"/>
      <c r="F707" s="28"/>
      <c r="G707" s="29"/>
      <c r="H707" s="29"/>
      <c r="I707" s="48" t="str">
        <f t="shared" si="152"/>
        <v/>
      </c>
      <c r="J707" s="48" t="str">
        <f t="shared" si="161"/>
        <v/>
      </c>
      <c r="K707" s="49" t="str">
        <f t="shared" si="162"/>
        <v/>
      </c>
      <c r="N707" s="78"/>
      <c r="O707" s="39" t="str">
        <f t="shared" si="159"/>
        <v>F</v>
      </c>
      <c r="P707" s="11">
        <f t="shared" si="153"/>
        <v>-23.287315649149274</v>
      </c>
      <c r="Q707" s="11"/>
      <c r="R707" s="38">
        <f t="shared" si="156"/>
        <v>0</v>
      </c>
      <c r="S707" s="30">
        <f t="shared" si="157"/>
        <v>0</v>
      </c>
      <c r="T707" s="30">
        <f t="shared" si="158"/>
        <v>0</v>
      </c>
      <c r="U707" s="34"/>
      <c r="V707" s="34"/>
      <c r="X707" s="31">
        <f t="shared" si="154"/>
        <v>9.0359999999999996</v>
      </c>
      <c r="Y707" s="31">
        <f t="shared" si="155"/>
        <v>-184.49199999999999</v>
      </c>
      <c r="Z707" s="30">
        <f t="shared" si="160"/>
        <v>0</v>
      </c>
    </row>
    <row r="708" spans="5:26" x14ac:dyDescent="0.15">
      <c r="E708" s="46"/>
      <c r="F708" s="28"/>
      <c r="G708" s="29"/>
      <c r="H708" s="29"/>
      <c r="I708" s="48" t="str">
        <f t="shared" si="152"/>
        <v/>
      </c>
      <c r="J708" s="48" t="str">
        <f t="shared" si="161"/>
        <v/>
      </c>
      <c r="K708" s="49" t="str">
        <f t="shared" si="162"/>
        <v/>
      </c>
      <c r="N708" s="78"/>
      <c r="O708" s="39" t="str">
        <f t="shared" si="159"/>
        <v>F</v>
      </c>
      <c r="P708" s="11">
        <f t="shared" si="153"/>
        <v>-23.287315649149274</v>
      </c>
      <c r="Q708" s="11"/>
      <c r="R708" s="38">
        <f t="shared" si="156"/>
        <v>0</v>
      </c>
      <c r="S708" s="30">
        <f t="shared" si="157"/>
        <v>0</v>
      </c>
      <c r="T708" s="30">
        <f t="shared" si="158"/>
        <v>0</v>
      </c>
      <c r="U708" s="34"/>
      <c r="V708" s="34"/>
      <c r="X708" s="31">
        <f t="shared" si="154"/>
        <v>9.0359999999999996</v>
      </c>
      <c r="Y708" s="31">
        <f t="shared" si="155"/>
        <v>-184.49199999999999</v>
      </c>
      <c r="Z708" s="30">
        <f t="shared" si="160"/>
        <v>0</v>
      </c>
    </row>
    <row r="709" spans="5:26" x14ac:dyDescent="0.15">
      <c r="E709" s="46"/>
      <c r="F709" s="28"/>
      <c r="G709" s="29"/>
      <c r="H709" s="29"/>
      <c r="I709" s="48" t="str">
        <f t="shared" si="152"/>
        <v/>
      </c>
      <c r="J709" s="48" t="str">
        <f t="shared" si="161"/>
        <v/>
      </c>
      <c r="K709" s="49" t="str">
        <f t="shared" si="162"/>
        <v/>
      </c>
      <c r="N709" s="78"/>
      <c r="O709" s="39" t="str">
        <f t="shared" si="159"/>
        <v>F</v>
      </c>
      <c r="P709" s="11">
        <f t="shared" si="153"/>
        <v>-23.287315649149274</v>
      </c>
      <c r="Q709" s="11"/>
      <c r="R709" s="38">
        <f t="shared" si="156"/>
        <v>0</v>
      </c>
      <c r="S709" s="30">
        <f t="shared" si="157"/>
        <v>0</v>
      </c>
      <c r="T709" s="30">
        <f t="shared" si="158"/>
        <v>0</v>
      </c>
      <c r="U709" s="34"/>
      <c r="V709" s="34"/>
      <c r="X709" s="31">
        <f t="shared" si="154"/>
        <v>9.0359999999999996</v>
      </c>
      <c r="Y709" s="31">
        <f t="shared" si="155"/>
        <v>-184.49199999999999</v>
      </c>
      <c r="Z709" s="30">
        <f t="shared" si="160"/>
        <v>0</v>
      </c>
    </row>
    <row r="710" spans="5:26" x14ac:dyDescent="0.15">
      <c r="E710" s="46"/>
      <c r="F710" s="28"/>
      <c r="G710" s="29"/>
      <c r="H710" s="29"/>
      <c r="I710" s="48" t="str">
        <f t="shared" si="152"/>
        <v/>
      </c>
      <c r="J710" s="48" t="str">
        <f t="shared" si="161"/>
        <v/>
      </c>
      <c r="K710" s="49" t="str">
        <f t="shared" si="162"/>
        <v/>
      </c>
      <c r="N710" s="78"/>
      <c r="O710" s="39" t="str">
        <f t="shared" si="159"/>
        <v>F</v>
      </c>
      <c r="P710" s="11">
        <f t="shared" si="153"/>
        <v>-23.287315649149274</v>
      </c>
      <c r="Q710" s="11"/>
      <c r="R710" s="38">
        <f t="shared" si="156"/>
        <v>0</v>
      </c>
      <c r="S710" s="30">
        <f t="shared" si="157"/>
        <v>0</v>
      </c>
      <c r="T710" s="30">
        <f t="shared" si="158"/>
        <v>0</v>
      </c>
      <c r="U710" s="34"/>
      <c r="V710" s="34"/>
      <c r="X710" s="31">
        <f t="shared" si="154"/>
        <v>9.0359999999999996</v>
      </c>
      <c r="Y710" s="31">
        <f t="shared" si="155"/>
        <v>-184.49199999999999</v>
      </c>
      <c r="Z710" s="30">
        <f t="shared" si="160"/>
        <v>0</v>
      </c>
    </row>
    <row r="711" spans="5:26" x14ac:dyDescent="0.15">
      <c r="E711" s="46"/>
      <c r="F711" s="28"/>
      <c r="G711" s="29"/>
      <c r="H711" s="29"/>
      <c r="I711" s="48" t="str">
        <f t="shared" si="152"/>
        <v/>
      </c>
      <c r="J711" s="48" t="str">
        <f t="shared" si="161"/>
        <v/>
      </c>
      <c r="K711" s="49" t="str">
        <f t="shared" si="162"/>
        <v/>
      </c>
      <c r="N711" s="78"/>
      <c r="O711" s="39" t="str">
        <f t="shared" si="159"/>
        <v>F</v>
      </c>
      <c r="P711" s="11">
        <f t="shared" si="153"/>
        <v>-23.287315649149274</v>
      </c>
      <c r="Q711" s="11"/>
      <c r="R711" s="38">
        <f t="shared" si="156"/>
        <v>0</v>
      </c>
      <c r="S711" s="30">
        <f t="shared" si="157"/>
        <v>0</v>
      </c>
      <c r="T711" s="30">
        <f t="shared" si="158"/>
        <v>0</v>
      </c>
      <c r="U711" s="34"/>
      <c r="V711" s="34"/>
      <c r="X711" s="31">
        <f t="shared" si="154"/>
        <v>9.0359999999999996</v>
      </c>
      <c r="Y711" s="31">
        <f t="shared" si="155"/>
        <v>-184.49199999999999</v>
      </c>
      <c r="Z711" s="30">
        <f t="shared" si="160"/>
        <v>0</v>
      </c>
    </row>
    <row r="712" spans="5:26" x14ac:dyDescent="0.15">
      <c r="E712" s="46"/>
      <c r="F712" s="28"/>
      <c r="G712" s="29"/>
      <c r="H712" s="29"/>
      <c r="I712" s="48" t="str">
        <f t="shared" si="152"/>
        <v/>
      </c>
      <c r="J712" s="48" t="str">
        <f t="shared" si="161"/>
        <v/>
      </c>
      <c r="K712" s="49" t="str">
        <f t="shared" si="162"/>
        <v/>
      </c>
      <c r="N712" s="78"/>
      <c r="O712" s="39" t="str">
        <f t="shared" si="159"/>
        <v>F</v>
      </c>
      <c r="P712" s="11">
        <f t="shared" si="153"/>
        <v>-23.287315649149274</v>
      </c>
      <c r="Q712" s="11"/>
      <c r="R712" s="38">
        <f t="shared" si="156"/>
        <v>0</v>
      </c>
      <c r="S712" s="30">
        <f t="shared" si="157"/>
        <v>0</v>
      </c>
      <c r="T712" s="30">
        <f t="shared" si="158"/>
        <v>0</v>
      </c>
      <c r="U712" s="34"/>
      <c r="V712" s="34"/>
      <c r="X712" s="31">
        <f t="shared" si="154"/>
        <v>9.0359999999999996</v>
      </c>
      <c r="Y712" s="31">
        <f t="shared" si="155"/>
        <v>-184.49199999999999</v>
      </c>
      <c r="Z712" s="30">
        <f t="shared" si="160"/>
        <v>0</v>
      </c>
    </row>
    <row r="713" spans="5:26" x14ac:dyDescent="0.15">
      <c r="E713" s="46"/>
      <c r="F713" s="28"/>
      <c r="G713" s="29"/>
      <c r="H713" s="29"/>
      <c r="I713" s="48" t="str">
        <f t="shared" si="152"/>
        <v/>
      </c>
      <c r="J713" s="48" t="str">
        <f t="shared" si="161"/>
        <v/>
      </c>
      <c r="K713" s="49" t="str">
        <f t="shared" si="162"/>
        <v/>
      </c>
      <c r="N713" s="78"/>
      <c r="O713" s="39" t="str">
        <f t="shared" si="159"/>
        <v>F</v>
      </c>
      <c r="P713" s="11">
        <f t="shared" si="153"/>
        <v>-23.287315649149274</v>
      </c>
      <c r="Q713" s="11"/>
      <c r="R713" s="38">
        <f t="shared" si="156"/>
        <v>0</v>
      </c>
      <c r="S713" s="30">
        <f t="shared" si="157"/>
        <v>0</v>
      </c>
      <c r="T713" s="30">
        <f t="shared" si="158"/>
        <v>0</v>
      </c>
      <c r="U713" s="34"/>
      <c r="V713" s="34"/>
      <c r="X713" s="31">
        <f t="shared" si="154"/>
        <v>9.0359999999999996</v>
      </c>
      <c r="Y713" s="31">
        <f t="shared" si="155"/>
        <v>-184.49199999999999</v>
      </c>
      <c r="Z713" s="30">
        <f t="shared" si="160"/>
        <v>0</v>
      </c>
    </row>
    <row r="714" spans="5:26" x14ac:dyDescent="0.15">
      <c r="E714" s="46"/>
      <c r="F714" s="28"/>
      <c r="G714" s="29"/>
      <c r="H714" s="29"/>
      <c r="I714" s="48" t="str">
        <f t="shared" si="152"/>
        <v/>
      </c>
      <c r="J714" s="48" t="str">
        <f t="shared" si="161"/>
        <v/>
      </c>
      <c r="K714" s="49" t="str">
        <f t="shared" si="162"/>
        <v/>
      </c>
      <c r="N714" s="78"/>
      <c r="O714" s="39" t="str">
        <f t="shared" si="159"/>
        <v>F</v>
      </c>
      <c r="P714" s="11">
        <f t="shared" si="153"/>
        <v>-23.287315649149274</v>
      </c>
      <c r="Q714" s="11"/>
      <c r="R714" s="38">
        <f t="shared" si="156"/>
        <v>0</v>
      </c>
      <c r="S714" s="30">
        <f t="shared" si="157"/>
        <v>0</v>
      </c>
      <c r="T714" s="30">
        <f t="shared" si="158"/>
        <v>0</v>
      </c>
      <c r="U714" s="34"/>
      <c r="V714" s="34"/>
      <c r="X714" s="31">
        <f t="shared" si="154"/>
        <v>9.0359999999999996</v>
      </c>
      <c r="Y714" s="31">
        <f t="shared" si="155"/>
        <v>-184.49199999999999</v>
      </c>
      <c r="Z714" s="30">
        <f t="shared" si="160"/>
        <v>0</v>
      </c>
    </row>
    <row r="715" spans="5:26" x14ac:dyDescent="0.15">
      <c r="E715" s="46"/>
      <c r="F715" s="28"/>
      <c r="G715" s="29"/>
      <c r="H715" s="29"/>
      <c r="I715" s="48" t="str">
        <f t="shared" si="152"/>
        <v/>
      </c>
      <c r="J715" s="48" t="str">
        <f t="shared" si="161"/>
        <v/>
      </c>
      <c r="K715" s="49" t="str">
        <f t="shared" si="162"/>
        <v/>
      </c>
      <c r="N715" s="78"/>
      <c r="O715" s="39" t="str">
        <f t="shared" si="159"/>
        <v>F</v>
      </c>
      <c r="P715" s="11">
        <f t="shared" si="153"/>
        <v>-23.287315649149274</v>
      </c>
      <c r="Q715" s="11"/>
      <c r="R715" s="38">
        <f t="shared" si="156"/>
        <v>0</v>
      </c>
      <c r="S715" s="30">
        <f t="shared" si="157"/>
        <v>0</v>
      </c>
      <c r="T715" s="30">
        <f t="shared" si="158"/>
        <v>0</v>
      </c>
      <c r="U715" s="34"/>
      <c r="V715" s="34"/>
      <c r="X715" s="31">
        <f t="shared" si="154"/>
        <v>9.0359999999999996</v>
      </c>
      <c r="Y715" s="31">
        <f t="shared" si="155"/>
        <v>-184.49199999999999</v>
      </c>
      <c r="Z715" s="30">
        <f t="shared" si="160"/>
        <v>0</v>
      </c>
    </row>
    <row r="716" spans="5:26" x14ac:dyDescent="0.15">
      <c r="E716" s="46"/>
      <c r="F716" s="28"/>
      <c r="G716" s="29"/>
      <c r="H716" s="29"/>
      <c r="I716" s="48" t="str">
        <f t="shared" si="152"/>
        <v/>
      </c>
      <c r="J716" s="48" t="str">
        <f t="shared" si="161"/>
        <v/>
      </c>
      <c r="K716" s="49" t="str">
        <f t="shared" si="162"/>
        <v/>
      </c>
      <c r="N716" s="78"/>
      <c r="O716" s="39" t="str">
        <f t="shared" si="159"/>
        <v>F</v>
      </c>
      <c r="P716" s="11">
        <f t="shared" si="153"/>
        <v>-23.287315649149274</v>
      </c>
      <c r="Q716" s="11"/>
      <c r="R716" s="38">
        <f t="shared" si="156"/>
        <v>0</v>
      </c>
      <c r="S716" s="30">
        <f t="shared" si="157"/>
        <v>0</v>
      </c>
      <c r="T716" s="30">
        <f t="shared" si="158"/>
        <v>0</v>
      </c>
      <c r="U716" s="34"/>
      <c r="V716" s="34"/>
      <c r="X716" s="31">
        <f t="shared" si="154"/>
        <v>9.0359999999999996</v>
      </c>
      <c r="Y716" s="31">
        <f t="shared" si="155"/>
        <v>-184.49199999999999</v>
      </c>
      <c r="Z716" s="30">
        <f t="shared" si="160"/>
        <v>0</v>
      </c>
    </row>
    <row r="717" spans="5:26" x14ac:dyDescent="0.15">
      <c r="E717" s="46"/>
      <c r="F717" s="28"/>
      <c r="G717" s="29"/>
      <c r="H717" s="29"/>
      <c r="I717" s="48" t="str">
        <f t="shared" si="152"/>
        <v/>
      </c>
      <c r="J717" s="48" t="str">
        <f t="shared" si="161"/>
        <v/>
      </c>
      <c r="K717" s="49" t="str">
        <f t="shared" si="162"/>
        <v/>
      </c>
      <c r="N717" s="78"/>
      <c r="O717" s="39" t="str">
        <f t="shared" si="159"/>
        <v>F</v>
      </c>
      <c r="P717" s="11">
        <f t="shared" si="153"/>
        <v>-23.287315649149274</v>
      </c>
      <c r="Q717" s="11"/>
      <c r="R717" s="38">
        <f t="shared" si="156"/>
        <v>0</v>
      </c>
      <c r="S717" s="30">
        <f t="shared" si="157"/>
        <v>0</v>
      </c>
      <c r="T717" s="30">
        <f t="shared" si="158"/>
        <v>0</v>
      </c>
      <c r="U717" s="34"/>
      <c r="V717" s="34"/>
      <c r="X717" s="31">
        <f t="shared" si="154"/>
        <v>9.0359999999999996</v>
      </c>
      <c r="Y717" s="31">
        <f t="shared" si="155"/>
        <v>-184.49199999999999</v>
      </c>
      <c r="Z717" s="30">
        <f t="shared" si="160"/>
        <v>0</v>
      </c>
    </row>
    <row r="718" spans="5:26" x14ac:dyDescent="0.15">
      <c r="E718" s="46"/>
      <c r="F718" s="28"/>
      <c r="G718" s="29"/>
      <c r="H718" s="29"/>
      <c r="I718" s="48" t="str">
        <f t="shared" si="152"/>
        <v/>
      </c>
      <c r="J718" s="48" t="str">
        <f t="shared" si="161"/>
        <v/>
      </c>
      <c r="K718" s="49" t="str">
        <f t="shared" si="162"/>
        <v/>
      </c>
      <c r="L718" s="11"/>
      <c r="M718" s="11"/>
      <c r="N718" s="78"/>
      <c r="O718" s="39" t="str">
        <f t="shared" si="159"/>
        <v>F</v>
      </c>
      <c r="P718" s="11">
        <f t="shared" si="153"/>
        <v>-23.287315649149274</v>
      </c>
      <c r="Q718" s="11"/>
      <c r="R718" s="38">
        <f t="shared" si="156"/>
        <v>0</v>
      </c>
      <c r="S718" s="30">
        <f t="shared" si="157"/>
        <v>0</v>
      </c>
      <c r="T718" s="30">
        <f t="shared" si="158"/>
        <v>0</v>
      </c>
      <c r="U718" s="34"/>
      <c r="V718" s="34"/>
      <c r="X718" s="31">
        <f t="shared" si="154"/>
        <v>9.0359999999999996</v>
      </c>
      <c r="Y718" s="31">
        <f t="shared" si="155"/>
        <v>-184.49199999999999</v>
      </c>
      <c r="Z718" s="30">
        <f t="shared" si="160"/>
        <v>0</v>
      </c>
    </row>
    <row r="719" spans="5:26" x14ac:dyDescent="0.15">
      <c r="E719" s="46"/>
      <c r="F719" s="28"/>
      <c r="G719" s="29"/>
      <c r="H719" s="29"/>
      <c r="I719" s="48" t="str">
        <f t="shared" si="152"/>
        <v/>
      </c>
      <c r="J719" s="48" t="str">
        <f t="shared" si="145"/>
        <v/>
      </c>
      <c r="K719" s="49" t="str">
        <f t="shared" ref="K719:K744" si="163">IF(COUNTA($F$623,$H$623,F719:H719)=5,IF(OR(T719&lt;1,G719&lt;70),"*",IF(G719&gt;=IF(O719="M",181,174),(H719-Z719)/Z719*100,IF(G719&lt;101,(H719-X719)/X719*100,IF(T719&lt;6,(H719-X719)/X719*100,IF(T719&gt;=17.583,(H719-Z719)/Z719*100,(H719-Y719)/Y719*100))))),"")</f>
        <v/>
      </c>
      <c r="L719" s="11"/>
      <c r="M719" s="11"/>
      <c r="N719" s="78"/>
      <c r="O719" s="39" t="str">
        <f t="shared" si="159"/>
        <v>F</v>
      </c>
      <c r="P719" s="11">
        <f t="shared" si="153"/>
        <v>-23.287315649149274</v>
      </c>
      <c r="Q719" s="11"/>
      <c r="R719" s="38">
        <f t="shared" si="156"/>
        <v>0</v>
      </c>
      <c r="S719" s="30">
        <f t="shared" si="157"/>
        <v>0</v>
      </c>
      <c r="T719" s="30">
        <f t="shared" si="158"/>
        <v>0</v>
      </c>
      <c r="U719" s="34"/>
      <c r="V719" s="34"/>
      <c r="X719" s="31">
        <f t="shared" si="154"/>
        <v>9.0359999999999996</v>
      </c>
      <c r="Y719" s="31">
        <f t="shared" si="155"/>
        <v>-184.49199999999999</v>
      </c>
      <c r="Z719" s="30">
        <f t="shared" si="160"/>
        <v>0</v>
      </c>
    </row>
    <row r="720" spans="5:26" x14ac:dyDescent="0.15">
      <c r="E720" s="46"/>
      <c r="F720" s="28"/>
      <c r="G720" s="29"/>
      <c r="H720" s="29"/>
      <c r="I720" s="48" t="str">
        <f t="shared" si="152"/>
        <v/>
      </c>
      <c r="J720" s="48" t="str">
        <f t="shared" si="145"/>
        <v/>
      </c>
      <c r="K720" s="49" t="str">
        <f t="shared" si="163"/>
        <v/>
      </c>
      <c r="L720" s="11"/>
      <c r="M720" s="11"/>
      <c r="N720" s="78"/>
      <c r="O720" s="39" t="str">
        <f t="shared" si="159"/>
        <v>F</v>
      </c>
      <c r="P720" s="11">
        <f t="shared" si="153"/>
        <v>-23.287315649149274</v>
      </c>
      <c r="Q720" s="11"/>
      <c r="R720" s="38">
        <f t="shared" si="156"/>
        <v>0</v>
      </c>
      <c r="S720" s="30">
        <f t="shared" si="157"/>
        <v>0</v>
      </c>
      <c r="T720" s="30">
        <f t="shared" si="158"/>
        <v>0</v>
      </c>
      <c r="U720" s="34"/>
      <c r="V720" s="34"/>
      <c r="X720" s="31">
        <f t="shared" si="154"/>
        <v>9.0359999999999996</v>
      </c>
      <c r="Y720" s="31">
        <f t="shared" si="155"/>
        <v>-184.49199999999999</v>
      </c>
      <c r="Z720" s="30">
        <f t="shared" si="160"/>
        <v>0</v>
      </c>
    </row>
    <row r="721" spans="5:26" x14ac:dyDescent="0.15">
      <c r="E721" s="46"/>
      <c r="F721" s="28"/>
      <c r="G721" s="29"/>
      <c r="H721" s="29"/>
      <c r="I721" s="48" t="str">
        <f t="shared" ref="I721:I744" si="164">IF(COUNTA($F$623,$H$623,F721:H721)=5,P721,"")</f>
        <v/>
      </c>
      <c r="J721" s="48" t="str">
        <f t="shared" si="145"/>
        <v/>
      </c>
      <c r="K721" s="49" t="str">
        <f t="shared" si="163"/>
        <v/>
      </c>
      <c r="L721" s="11"/>
      <c r="M721" s="11"/>
      <c r="N721" s="78"/>
      <c r="O721" s="39" t="str">
        <f t="shared" si="159"/>
        <v>F</v>
      </c>
      <c r="P721" s="11">
        <f t="shared" si="153"/>
        <v>-23.287315649149274</v>
      </c>
      <c r="Q721" s="11"/>
      <c r="R721" s="38">
        <f t="shared" si="156"/>
        <v>0</v>
      </c>
      <c r="S721" s="30">
        <f t="shared" si="157"/>
        <v>0</v>
      </c>
      <c r="T721" s="30">
        <f t="shared" si="158"/>
        <v>0</v>
      </c>
      <c r="U721" s="34"/>
      <c r="V721" s="34"/>
      <c r="X721" s="31">
        <f t="shared" si="154"/>
        <v>9.0359999999999996</v>
      </c>
      <c r="Y721" s="31">
        <f t="shared" si="155"/>
        <v>-184.49199999999999</v>
      </c>
      <c r="Z721" s="30">
        <f t="shared" si="160"/>
        <v>0</v>
      </c>
    </row>
    <row r="722" spans="5:26" x14ac:dyDescent="0.15">
      <c r="E722" s="46"/>
      <c r="F722" s="28"/>
      <c r="G722" s="29"/>
      <c r="H722" s="29"/>
      <c r="I722" s="48" t="str">
        <f t="shared" si="164"/>
        <v/>
      </c>
      <c r="J722" s="48" t="str">
        <f t="shared" si="145"/>
        <v/>
      </c>
      <c r="K722" s="49" t="str">
        <f t="shared" si="163"/>
        <v/>
      </c>
      <c r="L722" s="11"/>
      <c r="M722" s="11"/>
      <c r="N722" s="78"/>
      <c r="O722" s="39" t="str">
        <f t="shared" si="159"/>
        <v>F</v>
      </c>
      <c r="P722" s="11">
        <f t="shared" si="153"/>
        <v>-23.287315649149274</v>
      </c>
      <c r="Q722" s="11"/>
      <c r="R722" s="38">
        <f t="shared" si="156"/>
        <v>0</v>
      </c>
      <c r="S722" s="30">
        <f t="shared" si="157"/>
        <v>0</v>
      </c>
      <c r="T722" s="30">
        <f t="shared" si="158"/>
        <v>0</v>
      </c>
      <c r="U722" s="34"/>
      <c r="V722" s="34"/>
      <c r="X722" s="31">
        <f t="shared" si="154"/>
        <v>9.0359999999999996</v>
      </c>
      <c r="Y722" s="31">
        <f t="shared" si="155"/>
        <v>-184.49199999999999</v>
      </c>
      <c r="Z722" s="30">
        <f t="shared" si="160"/>
        <v>0</v>
      </c>
    </row>
    <row r="723" spans="5:26" x14ac:dyDescent="0.15">
      <c r="E723" s="46"/>
      <c r="F723" s="28"/>
      <c r="G723" s="29"/>
      <c r="H723" s="29"/>
      <c r="I723" s="48" t="str">
        <f t="shared" si="164"/>
        <v/>
      </c>
      <c r="J723" s="48" t="str">
        <f t="shared" si="145"/>
        <v/>
      </c>
      <c r="K723" s="49" t="str">
        <f t="shared" si="163"/>
        <v/>
      </c>
      <c r="L723" s="11"/>
      <c r="M723" s="11"/>
      <c r="N723" s="78"/>
      <c r="O723" s="39" t="str">
        <f t="shared" si="159"/>
        <v>F</v>
      </c>
      <c r="P723" s="11">
        <f t="shared" si="153"/>
        <v>-23.287315649149274</v>
      </c>
      <c r="Q723" s="11"/>
      <c r="R723" s="38">
        <f t="shared" si="156"/>
        <v>0</v>
      </c>
      <c r="S723" s="30">
        <f t="shared" si="157"/>
        <v>0</v>
      </c>
      <c r="T723" s="30">
        <f t="shared" si="158"/>
        <v>0</v>
      </c>
      <c r="U723" s="34"/>
      <c r="V723" s="34"/>
      <c r="X723" s="31">
        <f t="shared" si="154"/>
        <v>9.0359999999999996</v>
      </c>
      <c r="Y723" s="31">
        <f t="shared" si="155"/>
        <v>-184.49199999999999</v>
      </c>
      <c r="Z723" s="30">
        <f t="shared" si="160"/>
        <v>0</v>
      </c>
    </row>
    <row r="724" spans="5:26" x14ac:dyDescent="0.15">
      <c r="E724" s="46"/>
      <c r="F724" s="28"/>
      <c r="G724" s="29"/>
      <c r="H724" s="29"/>
      <c r="I724" s="48" t="str">
        <f t="shared" si="164"/>
        <v/>
      </c>
      <c r="J724" s="48" t="str">
        <f t="shared" si="145"/>
        <v/>
      </c>
      <c r="K724" s="49" t="str">
        <f t="shared" si="163"/>
        <v/>
      </c>
      <c r="L724" s="11"/>
      <c r="M724" s="11"/>
      <c r="N724" s="78"/>
      <c r="O724" s="39" t="str">
        <f t="shared" si="159"/>
        <v>F</v>
      </c>
      <c r="P724" s="11">
        <f t="shared" si="153"/>
        <v>-23.287315649149274</v>
      </c>
      <c r="Q724" s="11"/>
      <c r="R724" s="38">
        <f t="shared" si="156"/>
        <v>0</v>
      </c>
      <c r="S724" s="30">
        <f t="shared" si="157"/>
        <v>0</v>
      </c>
      <c r="T724" s="30">
        <f t="shared" si="158"/>
        <v>0</v>
      </c>
      <c r="U724" s="34"/>
      <c r="V724" s="34"/>
      <c r="X724" s="31">
        <f t="shared" si="154"/>
        <v>9.0359999999999996</v>
      </c>
      <c r="Y724" s="31">
        <f t="shared" si="155"/>
        <v>-184.49199999999999</v>
      </c>
      <c r="Z724" s="30">
        <f t="shared" si="160"/>
        <v>0</v>
      </c>
    </row>
    <row r="725" spans="5:26" x14ac:dyDescent="0.15">
      <c r="E725" s="46"/>
      <c r="F725" s="28"/>
      <c r="G725" s="29"/>
      <c r="H725" s="29"/>
      <c r="I725" s="48" t="str">
        <f t="shared" si="164"/>
        <v/>
      </c>
      <c r="J725" s="48" t="str">
        <f t="shared" si="145"/>
        <v/>
      </c>
      <c r="K725" s="49" t="str">
        <f t="shared" si="163"/>
        <v/>
      </c>
      <c r="L725" s="11"/>
      <c r="M725" s="11"/>
      <c r="N725" s="78"/>
      <c r="O725" s="39" t="str">
        <f t="shared" si="159"/>
        <v>F</v>
      </c>
      <c r="P725" s="11">
        <f t="shared" si="153"/>
        <v>-23.287315649149274</v>
      </c>
      <c r="Q725" s="11"/>
      <c r="R725" s="38">
        <f t="shared" si="156"/>
        <v>0</v>
      </c>
      <c r="S725" s="30">
        <f t="shared" si="157"/>
        <v>0</v>
      </c>
      <c r="T725" s="30">
        <f t="shared" si="158"/>
        <v>0</v>
      </c>
      <c r="U725" s="34"/>
      <c r="V725" s="34"/>
      <c r="X725" s="31">
        <f t="shared" si="154"/>
        <v>9.0359999999999996</v>
      </c>
      <c r="Y725" s="31">
        <f t="shared" si="155"/>
        <v>-184.49199999999999</v>
      </c>
      <c r="Z725" s="30">
        <f t="shared" si="160"/>
        <v>0</v>
      </c>
    </row>
    <row r="726" spans="5:26" x14ac:dyDescent="0.15">
      <c r="E726" s="46"/>
      <c r="F726" s="28"/>
      <c r="G726" s="29"/>
      <c r="H726" s="29"/>
      <c r="I726" s="48" t="str">
        <f t="shared" si="164"/>
        <v/>
      </c>
      <c r="J726" s="48" t="str">
        <f t="shared" si="145"/>
        <v/>
      </c>
      <c r="K726" s="49" t="str">
        <f t="shared" si="163"/>
        <v/>
      </c>
      <c r="L726" s="11"/>
      <c r="M726" s="11"/>
      <c r="N726" s="78"/>
      <c r="O726" s="39" t="str">
        <f t="shared" si="159"/>
        <v>F</v>
      </c>
      <c r="P726" s="11">
        <f t="shared" si="153"/>
        <v>-23.287315649149274</v>
      </c>
      <c r="Q726" s="11"/>
      <c r="R726" s="38">
        <f t="shared" si="156"/>
        <v>0</v>
      </c>
      <c r="S726" s="30">
        <f t="shared" si="157"/>
        <v>0</v>
      </c>
      <c r="T726" s="30">
        <f t="shared" si="158"/>
        <v>0</v>
      </c>
      <c r="U726" s="34"/>
      <c r="V726" s="34"/>
      <c r="X726" s="31">
        <f t="shared" si="154"/>
        <v>9.0359999999999996</v>
      </c>
      <c r="Y726" s="31">
        <f t="shared" si="155"/>
        <v>-184.49199999999999</v>
      </c>
      <c r="Z726" s="30">
        <f t="shared" si="160"/>
        <v>0</v>
      </c>
    </row>
    <row r="727" spans="5:26" x14ac:dyDescent="0.15">
      <c r="E727" s="46"/>
      <c r="F727" s="28"/>
      <c r="G727" s="29"/>
      <c r="H727" s="29"/>
      <c r="I727" s="48" t="str">
        <f t="shared" si="164"/>
        <v/>
      </c>
      <c r="J727" s="48" t="str">
        <f t="shared" si="145"/>
        <v/>
      </c>
      <c r="K727" s="49" t="str">
        <f t="shared" si="163"/>
        <v/>
      </c>
      <c r="L727" s="11"/>
      <c r="M727" s="11"/>
      <c r="N727" s="78"/>
      <c r="O727" s="39" t="str">
        <f t="shared" si="159"/>
        <v>F</v>
      </c>
      <c r="P727" s="11">
        <f t="shared" si="153"/>
        <v>-23.287315649149274</v>
      </c>
      <c r="Q727" s="11"/>
      <c r="R727" s="38">
        <f t="shared" si="156"/>
        <v>0</v>
      </c>
      <c r="S727" s="30">
        <f t="shared" si="157"/>
        <v>0</v>
      </c>
      <c r="T727" s="30">
        <f t="shared" si="158"/>
        <v>0</v>
      </c>
      <c r="U727" s="34"/>
      <c r="V727" s="34"/>
      <c r="X727" s="31">
        <f t="shared" si="154"/>
        <v>9.0359999999999996</v>
      </c>
      <c r="Y727" s="31">
        <f t="shared" si="155"/>
        <v>-184.49199999999999</v>
      </c>
      <c r="Z727" s="30">
        <f t="shared" si="160"/>
        <v>0</v>
      </c>
    </row>
    <row r="728" spans="5:26" x14ac:dyDescent="0.15">
      <c r="E728" s="46"/>
      <c r="F728" s="28"/>
      <c r="G728" s="29"/>
      <c r="H728" s="29"/>
      <c r="I728" s="48" t="str">
        <f t="shared" si="164"/>
        <v/>
      </c>
      <c r="J728" s="48" t="str">
        <f t="shared" si="145"/>
        <v/>
      </c>
      <c r="K728" s="49" t="str">
        <f t="shared" si="163"/>
        <v/>
      </c>
      <c r="L728" s="11"/>
      <c r="M728" s="11"/>
      <c r="N728" s="78"/>
      <c r="O728" s="39" t="str">
        <f t="shared" si="159"/>
        <v>F</v>
      </c>
      <c r="P728" s="11">
        <f t="shared" si="153"/>
        <v>-23.287315649149274</v>
      </c>
      <c r="Q728" s="11"/>
      <c r="R728" s="38">
        <f t="shared" si="156"/>
        <v>0</v>
      </c>
      <c r="S728" s="30">
        <f t="shared" si="157"/>
        <v>0</v>
      </c>
      <c r="T728" s="30">
        <f t="shared" si="158"/>
        <v>0</v>
      </c>
      <c r="U728" s="34"/>
      <c r="V728" s="34"/>
      <c r="X728" s="31">
        <f t="shared" si="154"/>
        <v>9.0359999999999996</v>
      </c>
      <c r="Y728" s="31">
        <f t="shared" si="155"/>
        <v>-184.49199999999999</v>
      </c>
      <c r="Z728" s="30">
        <f t="shared" si="160"/>
        <v>0</v>
      </c>
    </row>
    <row r="729" spans="5:26" x14ac:dyDescent="0.15">
      <c r="E729" s="46"/>
      <c r="F729" s="28"/>
      <c r="G729" s="29"/>
      <c r="H729" s="29"/>
      <c r="I729" s="48" t="str">
        <f t="shared" si="164"/>
        <v/>
      </c>
      <c r="J729" s="48" t="str">
        <f t="shared" si="145"/>
        <v/>
      </c>
      <c r="K729" s="49" t="str">
        <f t="shared" si="163"/>
        <v/>
      </c>
      <c r="L729" s="11"/>
      <c r="M729" s="11"/>
      <c r="N729" s="78"/>
      <c r="O729" s="39" t="str">
        <f t="shared" si="159"/>
        <v>F</v>
      </c>
      <c r="P729" s="11">
        <f t="shared" si="153"/>
        <v>-23.287315649149274</v>
      </c>
      <c r="Q729" s="11"/>
      <c r="R729" s="38">
        <f t="shared" si="156"/>
        <v>0</v>
      </c>
      <c r="S729" s="30">
        <f t="shared" si="157"/>
        <v>0</v>
      </c>
      <c r="T729" s="30">
        <f t="shared" si="158"/>
        <v>0</v>
      </c>
      <c r="U729" s="34"/>
      <c r="V729" s="34"/>
      <c r="X729" s="31">
        <f t="shared" si="154"/>
        <v>9.0359999999999996</v>
      </c>
      <c r="Y729" s="31">
        <f t="shared" si="155"/>
        <v>-184.49199999999999</v>
      </c>
      <c r="Z729" s="30">
        <f t="shared" si="160"/>
        <v>0</v>
      </c>
    </row>
    <row r="730" spans="5:26" x14ac:dyDescent="0.15">
      <c r="E730" s="46"/>
      <c r="F730" s="28"/>
      <c r="G730" s="29"/>
      <c r="H730" s="29"/>
      <c r="I730" s="48" t="str">
        <f t="shared" si="164"/>
        <v/>
      </c>
      <c r="J730" s="48" t="str">
        <f t="shared" si="145"/>
        <v/>
      </c>
      <c r="K730" s="49" t="str">
        <f t="shared" si="163"/>
        <v/>
      </c>
      <c r="L730" s="11"/>
      <c r="M730" s="11"/>
      <c r="N730" s="78"/>
      <c r="O730" s="39" t="str">
        <f t="shared" si="159"/>
        <v>F</v>
      </c>
      <c r="P730" s="11">
        <f t="shared" si="153"/>
        <v>-23.287315649149274</v>
      </c>
      <c r="Q730" s="11"/>
      <c r="R730" s="38">
        <f t="shared" si="156"/>
        <v>0</v>
      </c>
      <c r="S730" s="30">
        <f t="shared" si="157"/>
        <v>0</v>
      </c>
      <c r="T730" s="30">
        <f t="shared" si="158"/>
        <v>0</v>
      </c>
      <c r="U730" s="34"/>
      <c r="V730" s="34"/>
      <c r="X730" s="31">
        <f t="shared" si="154"/>
        <v>9.0359999999999996</v>
      </c>
      <c r="Y730" s="31">
        <f t="shared" si="155"/>
        <v>-184.49199999999999</v>
      </c>
      <c r="Z730" s="30">
        <f t="shared" si="160"/>
        <v>0</v>
      </c>
    </row>
    <row r="731" spans="5:26" x14ac:dyDescent="0.15">
      <c r="E731" s="46"/>
      <c r="F731" s="28"/>
      <c r="G731" s="29"/>
      <c r="H731" s="29"/>
      <c r="I731" s="48" t="str">
        <f t="shared" si="164"/>
        <v/>
      </c>
      <c r="J731" s="48" t="str">
        <f t="shared" si="145"/>
        <v/>
      </c>
      <c r="K731" s="49" t="str">
        <f t="shared" si="163"/>
        <v/>
      </c>
      <c r="L731" s="11"/>
      <c r="M731" s="11"/>
      <c r="N731" s="78"/>
      <c r="O731" s="39" t="str">
        <f t="shared" si="159"/>
        <v>F</v>
      </c>
      <c r="P731" s="11">
        <f t="shared" si="153"/>
        <v>-23.287315649149274</v>
      </c>
      <c r="Q731" s="11"/>
      <c r="R731" s="38">
        <f t="shared" si="156"/>
        <v>0</v>
      </c>
      <c r="S731" s="30">
        <f t="shared" si="157"/>
        <v>0</v>
      </c>
      <c r="T731" s="30">
        <f t="shared" si="158"/>
        <v>0</v>
      </c>
      <c r="U731" s="34"/>
      <c r="V731" s="34"/>
      <c r="X731" s="31">
        <f t="shared" si="154"/>
        <v>9.0359999999999996</v>
      </c>
      <c r="Y731" s="31">
        <f t="shared" si="155"/>
        <v>-184.49199999999999</v>
      </c>
      <c r="Z731" s="30">
        <f t="shared" si="160"/>
        <v>0</v>
      </c>
    </row>
    <row r="732" spans="5:26" x14ac:dyDescent="0.15">
      <c r="E732" s="46"/>
      <c r="F732" s="28"/>
      <c r="G732" s="29"/>
      <c r="H732" s="29"/>
      <c r="I732" s="48" t="str">
        <f t="shared" si="164"/>
        <v/>
      </c>
      <c r="J732" s="48" t="str">
        <f t="shared" si="145"/>
        <v/>
      </c>
      <c r="K732" s="49" t="str">
        <f t="shared" si="163"/>
        <v/>
      </c>
      <c r="L732" s="11"/>
      <c r="M732" s="11"/>
      <c r="N732" s="78"/>
      <c r="O732" s="39" t="str">
        <f t="shared" si="159"/>
        <v>F</v>
      </c>
      <c r="P732" s="11">
        <f t="shared" si="153"/>
        <v>-23.287315649149274</v>
      </c>
      <c r="Q732" s="11"/>
      <c r="R732" s="38">
        <f t="shared" si="156"/>
        <v>0</v>
      </c>
      <c r="S732" s="30">
        <f t="shared" si="157"/>
        <v>0</v>
      </c>
      <c r="T732" s="30">
        <f t="shared" si="158"/>
        <v>0</v>
      </c>
      <c r="U732" s="34"/>
      <c r="V732" s="34"/>
      <c r="X732" s="31">
        <f t="shared" si="154"/>
        <v>9.0359999999999996</v>
      </c>
      <c r="Y732" s="31">
        <f t="shared" si="155"/>
        <v>-184.49199999999999</v>
      </c>
      <c r="Z732" s="30">
        <f t="shared" si="160"/>
        <v>0</v>
      </c>
    </row>
    <row r="733" spans="5:26" x14ac:dyDescent="0.15">
      <c r="E733" s="46"/>
      <c r="F733" s="28"/>
      <c r="G733" s="29"/>
      <c r="H733" s="29"/>
      <c r="I733" s="48" t="str">
        <f t="shared" si="164"/>
        <v/>
      </c>
      <c r="J733" s="48" t="str">
        <f t="shared" si="145"/>
        <v/>
      </c>
      <c r="K733" s="49" t="str">
        <f t="shared" si="163"/>
        <v/>
      </c>
      <c r="L733" s="11"/>
      <c r="M733" s="11"/>
      <c r="N733" s="78"/>
      <c r="O733" s="39" t="str">
        <f t="shared" si="159"/>
        <v>F</v>
      </c>
      <c r="P733" s="11">
        <f t="shared" si="153"/>
        <v>-23.287315649149274</v>
      </c>
      <c r="Q733" s="11"/>
      <c r="R733" s="38">
        <f t="shared" si="156"/>
        <v>0</v>
      </c>
      <c r="S733" s="30">
        <f t="shared" si="157"/>
        <v>0</v>
      </c>
      <c r="T733" s="30">
        <f t="shared" si="158"/>
        <v>0</v>
      </c>
      <c r="U733" s="34"/>
      <c r="V733" s="34"/>
      <c r="X733" s="31">
        <f t="shared" si="154"/>
        <v>9.0359999999999996</v>
      </c>
      <c r="Y733" s="31">
        <f t="shared" si="155"/>
        <v>-184.49199999999999</v>
      </c>
      <c r="Z733" s="30">
        <f t="shared" si="160"/>
        <v>0</v>
      </c>
    </row>
    <row r="734" spans="5:26" x14ac:dyDescent="0.15">
      <c r="E734" s="46"/>
      <c r="F734" s="28"/>
      <c r="G734" s="29"/>
      <c r="H734" s="29"/>
      <c r="I734" s="48" t="str">
        <f t="shared" si="164"/>
        <v/>
      </c>
      <c r="J734" s="48" t="str">
        <f t="shared" si="145"/>
        <v/>
      </c>
      <c r="K734" s="49" t="str">
        <f t="shared" si="163"/>
        <v/>
      </c>
      <c r="L734" s="11"/>
      <c r="M734" s="11"/>
      <c r="N734" s="78"/>
      <c r="O734" s="39" t="str">
        <f t="shared" si="159"/>
        <v>F</v>
      </c>
      <c r="P734" s="11">
        <f t="shared" si="153"/>
        <v>-23.287315649149274</v>
      </c>
      <c r="Q734" s="11"/>
      <c r="R734" s="38">
        <f t="shared" si="156"/>
        <v>0</v>
      </c>
      <c r="S734" s="30">
        <f t="shared" si="157"/>
        <v>0</v>
      </c>
      <c r="T734" s="30">
        <f t="shared" si="158"/>
        <v>0</v>
      </c>
      <c r="U734" s="34"/>
      <c r="V734" s="34"/>
      <c r="X734" s="31">
        <f t="shared" si="154"/>
        <v>9.0359999999999996</v>
      </c>
      <c r="Y734" s="31">
        <f t="shared" si="155"/>
        <v>-184.49199999999999</v>
      </c>
      <c r="Z734" s="30">
        <f t="shared" si="160"/>
        <v>0</v>
      </c>
    </row>
    <row r="735" spans="5:26" x14ac:dyDescent="0.15">
      <c r="E735" s="46"/>
      <c r="F735" s="28"/>
      <c r="G735" s="29"/>
      <c r="H735" s="29"/>
      <c r="I735" s="48" t="str">
        <f t="shared" si="164"/>
        <v/>
      </c>
      <c r="J735" s="48" t="str">
        <f t="shared" si="145"/>
        <v/>
      </c>
      <c r="K735" s="49" t="str">
        <f t="shared" si="163"/>
        <v/>
      </c>
      <c r="L735" s="11"/>
      <c r="M735" s="11"/>
      <c r="N735" s="78"/>
      <c r="O735" s="39" t="str">
        <f t="shared" si="159"/>
        <v>F</v>
      </c>
      <c r="P735" s="11">
        <f t="shared" si="153"/>
        <v>-23.287315649149274</v>
      </c>
      <c r="Q735" s="11"/>
      <c r="R735" s="38">
        <f t="shared" si="156"/>
        <v>0</v>
      </c>
      <c r="S735" s="30">
        <f t="shared" si="157"/>
        <v>0</v>
      </c>
      <c r="T735" s="30">
        <f t="shared" si="158"/>
        <v>0</v>
      </c>
      <c r="U735" s="34"/>
      <c r="V735" s="34"/>
      <c r="X735" s="31">
        <f t="shared" si="154"/>
        <v>9.0359999999999996</v>
      </c>
      <c r="Y735" s="31">
        <f t="shared" si="155"/>
        <v>-184.49199999999999</v>
      </c>
      <c r="Z735" s="30">
        <f t="shared" si="160"/>
        <v>0</v>
      </c>
    </row>
    <row r="736" spans="5:26" x14ac:dyDescent="0.15">
      <c r="E736" s="46"/>
      <c r="F736" s="28"/>
      <c r="G736" s="29"/>
      <c r="H736" s="29"/>
      <c r="I736" s="48" t="str">
        <f t="shared" si="164"/>
        <v/>
      </c>
      <c r="J736" s="48" t="str">
        <f t="shared" si="145"/>
        <v/>
      </c>
      <c r="K736" s="49" t="str">
        <f t="shared" si="163"/>
        <v/>
      </c>
      <c r="L736" s="11"/>
      <c r="M736" s="11"/>
      <c r="N736" s="78"/>
      <c r="O736" s="39" t="str">
        <f t="shared" si="159"/>
        <v>F</v>
      </c>
      <c r="P736" s="11">
        <f t="shared" si="153"/>
        <v>-23.287315649149274</v>
      </c>
      <c r="Q736" s="11"/>
      <c r="R736" s="38">
        <f t="shared" si="156"/>
        <v>0</v>
      </c>
      <c r="S736" s="30">
        <f t="shared" si="157"/>
        <v>0</v>
      </c>
      <c r="T736" s="30">
        <f t="shared" si="158"/>
        <v>0</v>
      </c>
      <c r="U736" s="34"/>
      <c r="V736" s="34"/>
      <c r="X736" s="31">
        <f t="shared" si="154"/>
        <v>9.0359999999999996</v>
      </c>
      <c r="Y736" s="31">
        <f t="shared" si="155"/>
        <v>-184.49199999999999</v>
      </c>
      <c r="Z736" s="30">
        <f t="shared" si="160"/>
        <v>0</v>
      </c>
    </row>
    <row r="737" spans="4:26" x14ac:dyDescent="0.15">
      <c r="E737" s="46"/>
      <c r="F737" s="28"/>
      <c r="G737" s="29"/>
      <c r="H737" s="29"/>
      <c r="I737" s="48" t="str">
        <f t="shared" si="164"/>
        <v/>
      </c>
      <c r="J737" s="48" t="str">
        <f t="shared" si="145"/>
        <v/>
      </c>
      <c r="K737" s="49" t="str">
        <f t="shared" si="163"/>
        <v/>
      </c>
      <c r="L737" s="11"/>
      <c r="M737" s="11"/>
      <c r="N737" s="78"/>
      <c r="O737" s="39" t="str">
        <f t="shared" si="159"/>
        <v>F</v>
      </c>
      <c r="P737" s="11">
        <f t="shared" si="153"/>
        <v>-23.287315649149274</v>
      </c>
      <c r="Q737" s="11"/>
      <c r="R737" s="38">
        <f t="shared" si="156"/>
        <v>0</v>
      </c>
      <c r="S737" s="30">
        <f t="shared" si="157"/>
        <v>0</v>
      </c>
      <c r="T737" s="30">
        <f t="shared" si="158"/>
        <v>0</v>
      </c>
      <c r="U737" s="34"/>
      <c r="V737" s="34"/>
      <c r="X737" s="31">
        <f t="shared" si="154"/>
        <v>9.0359999999999996</v>
      </c>
      <c r="Y737" s="31">
        <f t="shared" si="155"/>
        <v>-184.49199999999999</v>
      </c>
      <c r="Z737" s="30">
        <f t="shared" si="160"/>
        <v>0</v>
      </c>
    </row>
    <row r="738" spans="4:26" x14ac:dyDescent="0.15">
      <c r="E738" s="46"/>
      <c r="F738" s="28"/>
      <c r="G738" s="29"/>
      <c r="H738" s="29"/>
      <c r="I738" s="48" t="str">
        <f t="shared" si="164"/>
        <v/>
      </c>
      <c r="J738" s="48" t="str">
        <f t="shared" si="145"/>
        <v/>
      </c>
      <c r="K738" s="49" t="str">
        <f t="shared" si="163"/>
        <v/>
      </c>
      <c r="L738" s="11"/>
      <c r="M738" s="11"/>
      <c r="N738" s="78"/>
      <c r="O738" s="39" t="str">
        <f t="shared" si="159"/>
        <v>F</v>
      </c>
      <c r="P738" s="11">
        <f t="shared" si="153"/>
        <v>-23.287315649149274</v>
      </c>
      <c r="Q738" s="11"/>
      <c r="R738" s="38">
        <f t="shared" si="156"/>
        <v>0</v>
      </c>
      <c r="S738" s="30">
        <f t="shared" si="157"/>
        <v>0</v>
      </c>
      <c r="T738" s="30">
        <f t="shared" si="158"/>
        <v>0</v>
      </c>
      <c r="U738" s="34"/>
      <c r="V738" s="34"/>
      <c r="X738" s="31">
        <f t="shared" si="154"/>
        <v>9.0359999999999996</v>
      </c>
      <c r="Y738" s="31">
        <f t="shared" si="155"/>
        <v>-184.49199999999999</v>
      </c>
      <c r="Z738" s="30">
        <f t="shared" si="160"/>
        <v>0</v>
      </c>
    </row>
    <row r="739" spans="4:26" x14ac:dyDescent="0.15">
      <c r="E739" s="46"/>
      <c r="F739" s="28"/>
      <c r="G739" s="29"/>
      <c r="H739" s="29"/>
      <c r="I739" s="48" t="str">
        <f t="shared" si="164"/>
        <v/>
      </c>
      <c r="J739" s="48" t="str">
        <f t="shared" si="145"/>
        <v/>
      </c>
      <c r="K739" s="49" t="str">
        <f t="shared" si="163"/>
        <v/>
      </c>
      <c r="L739" s="11"/>
      <c r="M739" s="11"/>
      <c r="N739" s="78"/>
      <c r="O739" s="39" t="str">
        <f t="shared" si="159"/>
        <v>F</v>
      </c>
      <c r="P739" s="11">
        <f t="shared" si="153"/>
        <v>-23.287315649149274</v>
      </c>
      <c r="Q739" s="11"/>
      <c r="R739" s="38">
        <f t="shared" si="156"/>
        <v>0</v>
      </c>
      <c r="S739" s="30">
        <f t="shared" si="157"/>
        <v>0</v>
      </c>
      <c r="T739" s="30">
        <f t="shared" si="158"/>
        <v>0</v>
      </c>
      <c r="U739" s="34"/>
      <c r="V739" s="34"/>
      <c r="X739" s="31">
        <f t="shared" si="154"/>
        <v>9.0359999999999996</v>
      </c>
      <c r="Y739" s="31">
        <f t="shared" si="155"/>
        <v>-184.49199999999999</v>
      </c>
      <c r="Z739" s="30">
        <f t="shared" si="160"/>
        <v>0</v>
      </c>
    </row>
    <row r="740" spans="4:26" x14ac:dyDescent="0.15">
      <c r="E740" s="46"/>
      <c r="F740" s="28"/>
      <c r="G740" s="29"/>
      <c r="H740" s="29"/>
      <c r="I740" s="48" t="str">
        <f t="shared" si="164"/>
        <v/>
      </c>
      <c r="J740" s="48" t="str">
        <f t="shared" si="145"/>
        <v/>
      </c>
      <c r="K740" s="49" t="str">
        <f t="shared" si="163"/>
        <v/>
      </c>
      <c r="L740" s="11"/>
      <c r="M740" s="11"/>
      <c r="N740" s="78"/>
      <c r="O740" s="39" t="str">
        <f t="shared" si="159"/>
        <v>F</v>
      </c>
      <c r="P740" s="11">
        <f t="shared" si="153"/>
        <v>-23.287315649149274</v>
      </c>
      <c r="Q740" s="11"/>
      <c r="R740" s="38">
        <f t="shared" si="156"/>
        <v>0</v>
      </c>
      <c r="S740" s="30">
        <f t="shared" si="157"/>
        <v>0</v>
      </c>
      <c r="T740" s="30">
        <f t="shared" si="158"/>
        <v>0</v>
      </c>
      <c r="U740" s="34"/>
      <c r="V740" s="34"/>
      <c r="X740" s="31">
        <f t="shared" si="154"/>
        <v>9.0359999999999996</v>
      </c>
      <c r="Y740" s="31">
        <f t="shared" si="155"/>
        <v>-184.49199999999999</v>
      </c>
      <c r="Z740" s="30">
        <f t="shared" si="160"/>
        <v>0</v>
      </c>
    </row>
    <row r="741" spans="4:26" x14ac:dyDescent="0.15">
      <c r="E741" s="46"/>
      <c r="F741" s="28"/>
      <c r="G741" s="29"/>
      <c r="H741" s="29"/>
      <c r="I741" s="48" t="str">
        <f t="shared" si="164"/>
        <v/>
      </c>
      <c r="J741" s="48" t="str">
        <f t="shared" si="145"/>
        <v/>
      </c>
      <c r="K741" s="49" t="str">
        <f t="shared" si="163"/>
        <v/>
      </c>
      <c r="L741" s="11"/>
      <c r="M741" s="11"/>
      <c r="N741" s="78"/>
      <c r="O741" s="39" t="str">
        <f t="shared" si="159"/>
        <v>F</v>
      </c>
      <c r="P741" s="11">
        <f t="shared" si="153"/>
        <v>-23.287315649149274</v>
      </c>
      <c r="Q741" s="11"/>
      <c r="R741" s="38">
        <f t="shared" si="156"/>
        <v>0</v>
      </c>
      <c r="S741" s="30">
        <f t="shared" si="157"/>
        <v>0</v>
      </c>
      <c r="T741" s="30">
        <f t="shared" si="158"/>
        <v>0</v>
      </c>
      <c r="U741" s="34"/>
      <c r="V741" s="34"/>
      <c r="X741" s="31">
        <f t="shared" si="154"/>
        <v>9.0359999999999996</v>
      </c>
      <c r="Y741" s="31">
        <f t="shared" si="155"/>
        <v>-184.49199999999999</v>
      </c>
      <c r="Z741" s="30">
        <f t="shared" si="160"/>
        <v>0</v>
      </c>
    </row>
    <row r="742" spans="4:26" x14ac:dyDescent="0.15">
      <c r="E742" s="46"/>
      <c r="F742" s="28"/>
      <c r="G742" s="29"/>
      <c r="H742" s="29"/>
      <c r="I742" s="48" t="str">
        <f t="shared" si="164"/>
        <v/>
      </c>
      <c r="J742" s="48" t="str">
        <f t="shared" si="145"/>
        <v/>
      </c>
      <c r="K742" s="49" t="str">
        <f t="shared" si="163"/>
        <v/>
      </c>
      <c r="L742" s="11"/>
      <c r="M742" s="11"/>
      <c r="N742" s="78"/>
      <c r="O742" s="39" t="str">
        <f t="shared" si="159"/>
        <v>F</v>
      </c>
      <c r="P742" s="11">
        <f t="shared" si="153"/>
        <v>-23.287315649149274</v>
      </c>
      <c r="Q742" s="11"/>
      <c r="R742" s="38">
        <f t="shared" si="156"/>
        <v>0</v>
      </c>
      <c r="S742" s="30">
        <f t="shared" si="157"/>
        <v>0</v>
      </c>
      <c r="T742" s="30">
        <f t="shared" si="158"/>
        <v>0</v>
      </c>
      <c r="U742" s="34"/>
      <c r="V742" s="34"/>
      <c r="X742" s="31">
        <f t="shared" si="154"/>
        <v>9.0359999999999996</v>
      </c>
      <c r="Y742" s="31">
        <f t="shared" si="155"/>
        <v>-184.49199999999999</v>
      </c>
      <c r="Z742" s="30">
        <f t="shared" si="160"/>
        <v>0</v>
      </c>
    </row>
    <row r="743" spans="4:26" x14ac:dyDescent="0.15">
      <c r="E743" s="46"/>
      <c r="F743" s="28"/>
      <c r="G743" s="29"/>
      <c r="H743" s="29"/>
      <c r="I743" s="48" t="str">
        <f t="shared" si="164"/>
        <v/>
      </c>
      <c r="J743" s="48" t="str">
        <f t="shared" si="145"/>
        <v/>
      </c>
      <c r="K743" s="49" t="str">
        <f t="shared" si="163"/>
        <v/>
      </c>
      <c r="L743" s="11"/>
      <c r="M743" s="11"/>
      <c r="N743" s="78"/>
      <c r="O743" s="39" t="str">
        <f t="shared" si="159"/>
        <v>F</v>
      </c>
      <c r="P743" s="11">
        <f t="shared" si="153"/>
        <v>-23.287315649149274</v>
      </c>
      <c r="Q743" s="11"/>
      <c r="R743" s="38">
        <f t="shared" si="156"/>
        <v>0</v>
      </c>
      <c r="S743" s="30">
        <f t="shared" si="157"/>
        <v>0</v>
      </c>
      <c r="T743" s="30">
        <f t="shared" si="158"/>
        <v>0</v>
      </c>
      <c r="U743" s="34"/>
      <c r="V743" s="34"/>
      <c r="X743" s="31">
        <f t="shared" si="154"/>
        <v>9.0359999999999996</v>
      </c>
      <c r="Y743" s="31">
        <f t="shared" si="155"/>
        <v>-184.49199999999999</v>
      </c>
      <c r="Z743" s="30">
        <f t="shared" si="160"/>
        <v>0</v>
      </c>
    </row>
    <row r="744" spans="4:26" ht="14.25" thickBot="1" x14ac:dyDescent="0.2">
      <c r="E744" s="50"/>
      <c r="F744" s="64"/>
      <c r="G744" s="51"/>
      <c r="H744" s="51"/>
      <c r="I744" s="52" t="str">
        <f t="shared" si="164"/>
        <v/>
      </c>
      <c r="J744" s="52" t="str">
        <f t="shared" si="145"/>
        <v/>
      </c>
      <c r="K744" s="53" t="str">
        <f t="shared" si="163"/>
        <v/>
      </c>
      <c r="L744" s="11"/>
      <c r="M744" s="11"/>
      <c r="N744" s="78"/>
      <c r="O744" s="39" t="str">
        <f t="shared" si="159"/>
        <v>F</v>
      </c>
      <c r="P744" s="11">
        <f t="shared" si="153"/>
        <v>-23.287315649149274</v>
      </c>
      <c r="Q744" s="11"/>
      <c r="R744" s="38">
        <f t="shared" si="156"/>
        <v>0</v>
      </c>
      <c r="S744" s="30">
        <f t="shared" si="157"/>
        <v>0</v>
      </c>
      <c r="T744" s="30">
        <f t="shared" si="158"/>
        <v>0</v>
      </c>
      <c r="U744" s="34"/>
      <c r="V744" s="34"/>
      <c r="X744" s="31">
        <f t="shared" si="154"/>
        <v>9.0359999999999996</v>
      </c>
      <c r="Y744" s="31">
        <f t="shared" si="155"/>
        <v>-184.49199999999999</v>
      </c>
      <c r="Z744" s="30">
        <f t="shared" si="160"/>
        <v>0</v>
      </c>
    </row>
    <row r="745" spans="4:26" ht="14.25" thickBot="1" x14ac:dyDescent="0.2"/>
    <row r="746" spans="4:26" ht="23.25" customHeight="1" x14ac:dyDescent="0.15">
      <c r="D746" s="72">
        <v>7</v>
      </c>
      <c r="E746" s="42" t="s">
        <v>20</v>
      </c>
      <c r="F746" s="65"/>
      <c r="G746" s="66" t="s">
        <v>115</v>
      </c>
      <c r="H746" s="90"/>
      <c r="I746" s="90"/>
      <c r="J746" s="66"/>
      <c r="K746" s="67"/>
    </row>
    <row r="747" spans="4:26" ht="27.75" customHeight="1" x14ac:dyDescent="0.15">
      <c r="E747" s="43" t="s">
        <v>54</v>
      </c>
      <c r="F747" s="63"/>
      <c r="G747" s="44" t="s">
        <v>75</v>
      </c>
      <c r="H747" s="59"/>
      <c r="I747" s="41"/>
      <c r="J747" s="41"/>
      <c r="K747" s="68"/>
    </row>
    <row r="748" spans="4:26" ht="42" customHeight="1" x14ac:dyDescent="0.15">
      <c r="E748" s="46"/>
      <c r="F748" s="7" t="s">
        <v>30</v>
      </c>
      <c r="G748" s="8" t="s">
        <v>29</v>
      </c>
      <c r="H748" s="8" t="s">
        <v>28</v>
      </c>
      <c r="I748" s="7" t="s">
        <v>23</v>
      </c>
      <c r="J748" s="7" t="s">
        <v>76</v>
      </c>
      <c r="K748" s="47" t="s">
        <v>77</v>
      </c>
      <c r="L748" s="10"/>
      <c r="M748" s="10"/>
      <c r="N748" s="7"/>
      <c r="O748" s="7" t="s">
        <v>31</v>
      </c>
      <c r="P748" s="9" t="s">
        <v>23</v>
      </c>
      <c r="Q748" s="9"/>
      <c r="R748" s="36" t="s">
        <v>21</v>
      </c>
      <c r="S748" s="35" t="s">
        <v>22</v>
      </c>
      <c r="T748" s="35" t="s">
        <v>47</v>
      </c>
      <c r="U748" s="35"/>
      <c r="V748" s="35"/>
      <c r="X748" s="37" t="s">
        <v>45</v>
      </c>
      <c r="Y748" s="37" t="s">
        <v>46</v>
      </c>
      <c r="Z748" s="30" t="s">
        <v>78</v>
      </c>
    </row>
    <row r="749" spans="4:26" x14ac:dyDescent="0.15">
      <c r="E749" s="46"/>
      <c r="F749" s="28"/>
      <c r="G749" s="29"/>
      <c r="H749" s="29"/>
      <c r="I749" s="48" t="str">
        <f t="shared" ref="I749:I780" si="165">IF(COUNTA($F$747,$H$747,F749:H749)=5,P749,"")</f>
        <v/>
      </c>
      <c r="J749" s="48" t="str">
        <f>IF(COUNTA($F$747,$H$747,F749:H749)=5,IF(T749&lt;6,"*",IF(T749&gt;=17.583,"*",(H749-G749*INDEX(IF(O749="F",muratafemale,muratamale),R749-4,1)-INDEX(IF(O749="F",muratafemale,muratamale),R749-4,2))/(G749*INDEX(IF(O749="F",muratafemale,muratamale),R749-4,1)+INDEX(IF(O749="F",muratafemale,muratamale),R749-4,2))*100)),"")</f>
        <v/>
      </c>
      <c r="K749" s="49" t="str">
        <f>IF(COUNTA($F$747,$H$747,F749:H749)=5,IF(OR(T749&lt;1,G749&lt;70),"*",IF(G749&gt;=IF(O749="M",181,174),(H749-Z749)/Z749*100,IF(G749&lt;101,(H749-X749)/X749*100,IF(T749&lt;6,(H749-X749)/X749*100,IF(T749&gt;=17.583,(H749-Z749)/Z749*100,(H749-Y749)/Y749*100))))),"")</f>
        <v/>
      </c>
      <c r="L749" s="11"/>
      <c r="M749" s="11"/>
      <c r="N749" s="78"/>
      <c r="O749" s="39" t="str">
        <f>IF(OR(+$H$747="男",+$H$747="M"),"M","F")</f>
        <v>F</v>
      </c>
      <c r="P749" s="11">
        <f t="shared" ref="P749:P812" si="166">IF(T749&gt;17.583,"*",(G749-(INDEX(IF(O749="F",Hfemalemean,Hmalemean),S749+1,R749+1)))/(INDEX(IF(O749="F",Hfemalesd,Hmalesd),S749+1,R749+1)))</f>
        <v>-23.287315649149274</v>
      </c>
      <c r="Q749" s="11"/>
      <c r="R749" s="38">
        <f>DATEDIF($F$747,F749,"Y")</f>
        <v>0</v>
      </c>
      <c r="S749" s="30">
        <f>DATEDIF($F$747,F749,"YM")</f>
        <v>0</v>
      </c>
      <c r="T749" s="30">
        <f>DATEDIF($F$747,F749,"Y")+DATEDIF($F$747,F749,"YD")/(365+IF(MOD(YEAR(DATE(YEAR(F749)-1,MONTH($F$747),DAY($F$747))),4)=0,IF(DATE(YEAR(DATE(YEAR(F749)-1,MONTH($F$747),DAY($F$747))),2,29)&gt;=DATE(YEAR(F749)-1,MONTH($F$747),DAY($F$747)),1,0),0)+IF(MOD(YEAR(F749),4)=0,IF(DATE(YEAR(F749),2,29)&lt;=F749,1,0),0))</f>
        <v>0</v>
      </c>
      <c r="U749" s="34"/>
      <c r="V749" s="34"/>
      <c r="X749" s="31">
        <f t="shared" ref="X749:X812" si="167">IF(O749="M",2.06*10^-3*G749^2-0.1166*G749+6.5273,2.49*10^-3*G749^2-0.1858*G749+9.036)</f>
        <v>9.0359999999999996</v>
      </c>
      <c r="Y749" s="31">
        <f t="shared" ref="Y749:Y812" si="168">((G749/100)^3*INDEX(itoOI,IF(O749="M",0,3)+IF(G749&lt;140,1,IF(G749&lt;=149,2,3)),1)+(G749/100)^2*INDEX(itoOI,IF(O749="M",0,3)+IF(G749&lt;140,1,IF(G749&lt;=149,2,3)),2)+(G749/100)*INDEX(itoOI,IF(O749="M",0,3)+IF(G749&lt;140,1,IF(G749&lt;=149,2,3)),3)+INDEX(itoOI,IF(O749="M",0,3)+IF(G749&lt;140,1,IF(G749&lt;=149,2,3)),4))</f>
        <v>-184.49199999999999</v>
      </c>
      <c r="Z749" s="30">
        <f t="shared" ref="Z749:Z750" si="169">22*G749^2/10000</f>
        <v>0</v>
      </c>
    </row>
    <row r="750" spans="4:26" x14ac:dyDescent="0.15">
      <c r="E750" s="46"/>
      <c r="F750" s="28"/>
      <c r="G750" s="29"/>
      <c r="H750" s="29"/>
      <c r="I750" s="48" t="str">
        <f t="shared" si="165"/>
        <v/>
      </c>
      <c r="J750" s="48" t="str">
        <f t="shared" ref="J750:J868" si="170">IF(COUNTA($F$747,$H$747,F750:H750)=5,IF(T750&lt;6,"*",IF(T750&gt;=17.583,"*",(H750-G750*INDEX(IF(O750="F",muratafemale,muratamale),R750-4,1)-INDEX(IF(O750="F",muratafemale,muratamale),R750-4,2))/(G750*INDEX(IF(O750="F",muratafemale,muratamale),R750-4,1)+INDEX(IF(O750="F",muratafemale,muratamale),R750-4,2))*100)),"")</f>
        <v/>
      </c>
      <c r="K750" s="49" t="str">
        <f t="shared" ref="K750:K868" si="171">IF(COUNTA($F$747,$H$747,F750:H750)=5,IF(OR(T750&lt;1,G750&lt;70),"*",IF(G750&gt;=IF(O750="M",181,174),(H750-Z750)/Z750*100,IF(G750&lt;101,(H750-X750)/X750*100,IF(T750&lt;6,(H750-X750)/X750*100,IF(T750&gt;=17.583,(H750-Z750)/Z750*100,(H750-Y750)/Y750*100))))),"")</f>
        <v/>
      </c>
      <c r="L750" s="11"/>
      <c r="M750" s="11"/>
      <c r="N750" s="78"/>
      <c r="O750" s="39" t="str">
        <f>+O749</f>
        <v>F</v>
      </c>
      <c r="P750" s="11">
        <f t="shared" si="166"/>
        <v>-23.287315649149274</v>
      </c>
      <c r="Q750" s="11"/>
      <c r="R750" s="38">
        <f t="shared" ref="R750:R813" si="172">DATEDIF($F$747,F750,"Y")</f>
        <v>0</v>
      </c>
      <c r="S750" s="30">
        <f t="shared" ref="S750:S813" si="173">DATEDIF($F$747,F750,"YM")</f>
        <v>0</v>
      </c>
      <c r="T750" s="30">
        <f t="shared" ref="T750:T813" si="174">DATEDIF($F$747,F750,"Y")+DATEDIF($F$747,F750,"YD")/(365+IF(MOD(YEAR(DATE(YEAR(F750)-1,MONTH($F$747),DAY($F$747))),4)=0,IF(DATE(YEAR(DATE(YEAR(F750)-1,MONTH($F$747),DAY($F$747))),2,29)&gt;=DATE(YEAR(F750)-1,MONTH($F$747),DAY($F$747)),1,0),0)+IF(MOD(YEAR(F750),4)=0,IF(DATE(YEAR(F750),2,29)&lt;=F750,1,0),0))</f>
        <v>0</v>
      </c>
      <c r="U750" s="34"/>
      <c r="V750" s="34"/>
      <c r="X750" s="31">
        <f t="shared" si="167"/>
        <v>9.0359999999999996</v>
      </c>
      <c r="Y750" s="31">
        <f t="shared" si="168"/>
        <v>-184.49199999999999</v>
      </c>
      <c r="Z750" s="30">
        <f t="shared" si="169"/>
        <v>0</v>
      </c>
    </row>
    <row r="751" spans="4:26" x14ac:dyDescent="0.15">
      <c r="E751" s="46"/>
      <c r="F751" s="28"/>
      <c r="G751" s="29"/>
      <c r="H751" s="29"/>
      <c r="I751" s="48" t="str">
        <f t="shared" si="165"/>
        <v/>
      </c>
      <c r="J751" s="48" t="str">
        <f t="shared" si="170"/>
        <v/>
      </c>
      <c r="K751" s="49" t="str">
        <f t="shared" si="171"/>
        <v/>
      </c>
      <c r="N751" s="78"/>
      <c r="O751" s="39" t="str">
        <f t="shared" ref="O751:O814" si="175">+O750</f>
        <v>F</v>
      </c>
      <c r="P751" s="11">
        <f t="shared" si="166"/>
        <v>-23.287315649149274</v>
      </c>
      <c r="Q751" s="11"/>
      <c r="R751" s="38">
        <f t="shared" si="172"/>
        <v>0</v>
      </c>
      <c r="S751" s="30">
        <f t="shared" si="173"/>
        <v>0</v>
      </c>
      <c r="T751" s="30">
        <f t="shared" si="174"/>
        <v>0</v>
      </c>
      <c r="U751" s="34"/>
      <c r="V751" s="34"/>
      <c r="X751" s="31">
        <f t="shared" si="167"/>
        <v>9.0359999999999996</v>
      </c>
      <c r="Y751" s="31">
        <f t="shared" si="168"/>
        <v>-184.49199999999999</v>
      </c>
      <c r="Z751" s="30">
        <f t="shared" ref="Z751:Z814" si="176">22*G751^2/10000</f>
        <v>0</v>
      </c>
    </row>
    <row r="752" spans="4:26" x14ac:dyDescent="0.15">
      <c r="E752" s="46"/>
      <c r="F752" s="28"/>
      <c r="G752" s="29"/>
      <c r="H752" s="29"/>
      <c r="I752" s="48" t="str">
        <f t="shared" si="165"/>
        <v/>
      </c>
      <c r="J752" s="48" t="str">
        <f t="shared" si="170"/>
        <v/>
      </c>
      <c r="K752" s="49" t="str">
        <f t="shared" si="171"/>
        <v/>
      </c>
      <c r="L752" s="11"/>
      <c r="M752" s="11"/>
      <c r="N752" s="78"/>
      <c r="O752" s="39" t="str">
        <f t="shared" si="175"/>
        <v>F</v>
      </c>
      <c r="P752" s="11">
        <f t="shared" si="166"/>
        <v>-23.287315649149274</v>
      </c>
      <c r="Q752" s="11"/>
      <c r="R752" s="38">
        <f t="shared" si="172"/>
        <v>0</v>
      </c>
      <c r="S752" s="30">
        <f t="shared" si="173"/>
        <v>0</v>
      </c>
      <c r="T752" s="30">
        <f t="shared" si="174"/>
        <v>0</v>
      </c>
      <c r="U752" s="34"/>
      <c r="V752" s="34"/>
      <c r="X752" s="31">
        <f t="shared" si="167"/>
        <v>9.0359999999999996</v>
      </c>
      <c r="Y752" s="31">
        <f t="shared" si="168"/>
        <v>-184.49199999999999</v>
      </c>
      <c r="Z752" s="30">
        <f t="shared" si="176"/>
        <v>0</v>
      </c>
    </row>
    <row r="753" spans="5:26" x14ac:dyDescent="0.15">
      <c r="E753" s="46"/>
      <c r="F753" s="28"/>
      <c r="G753" s="29"/>
      <c r="H753" s="29"/>
      <c r="I753" s="48" t="str">
        <f t="shared" si="165"/>
        <v/>
      </c>
      <c r="J753" s="48" t="str">
        <f t="shared" ref="J753:J816" si="177">IF(COUNTA($F$747,$H$747,F753:H753)=5,IF(T753&lt;6,"*",IF(T753&gt;=17.583,"*",(H753-G753*INDEX(IF(O753="F",muratafemale,muratamale),R753-4,1)-INDEX(IF(O753="F",muratafemale,muratamale),R753-4,2))/(G753*INDEX(IF(O753="F",muratafemale,muratamale),R753-4,1)+INDEX(IF(O753="F",muratafemale,muratamale),R753-4,2))*100)),"")</f>
        <v/>
      </c>
      <c r="K753" s="49" t="str">
        <f t="shared" ref="K753:K816" si="178">IF(COUNTA($F$747,$H$747,F753:H753)=5,IF(OR(T753&lt;1,G753&lt;70),"*",IF(G753&gt;=IF(O753="M",181,174),(H753-Z753)/Z753*100,IF(G753&lt;101,(H753-X753)/X753*100,IF(T753&lt;6,(H753-X753)/X753*100,IF(T753&gt;=17.583,(H753-Z753)/Z753*100,(H753-Y753)/Y753*100))))),"")</f>
        <v/>
      </c>
      <c r="L753" s="11"/>
      <c r="M753" s="11"/>
      <c r="N753" s="78"/>
      <c r="O753" s="39" t="str">
        <f t="shared" si="175"/>
        <v>F</v>
      </c>
      <c r="P753" s="11">
        <f t="shared" si="166"/>
        <v>-23.287315649149274</v>
      </c>
      <c r="Q753" s="11"/>
      <c r="R753" s="38">
        <f t="shared" si="172"/>
        <v>0</v>
      </c>
      <c r="S753" s="30">
        <f t="shared" si="173"/>
        <v>0</v>
      </c>
      <c r="T753" s="30">
        <f t="shared" si="174"/>
        <v>0</v>
      </c>
      <c r="U753" s="34"/>
      <c r="V753" s="34"/>
      <c r="X753" s="31">
        <f t="shared" si="167"/>
        <v>9.0359999999999996</v>
      </c>
      <c r="Y753" s="31">
        <f t="shared" si="168"/>
        <v>-184.49199999999999</v>
      </c>
      <c r="Z753" s="30">
        <f t="shared" si="176"/>
        <v>0</v>
      </c>
    </row>
    <row r="754" spans="5:26" x14ac:dyDescent="0.15">
      <c r="E754" s="46"/>
      <c r="F754" s="28"/>
      <c r="G754" s="29"/>
      <c r="H754" s="29"/>
      <c r="I754" s="48" t="str">
        <f t="shared" si="165"/>
        <v/>
      </c>
      <c r="J754" s="48" t="str">
        <f t="shared" si="177"/>
        <v/>
      </c>
      <c r="K754" s="49" t="str">
        <f t="shared" si="178"/>
        <v/>
      </c>
      <c r="L754" s="11"/>
      <c r="M754" s="11"/>
      <c r="N754" s="78"/>
      <c r="O754" s="39" t="str">
        <f t="shared" si="175"/>
        <v>F</v>
      </c>
      <c r="P754" s="11">
        <f t="shared" si="166"/>
        <v>-23.287315649149274</v>
      </c>
      <c r="Q754" s="11"/>
      <c r="R754" s="38">
        <f t="shared" si="172"/>
        <v>0</v>
      </c>
      <c r="S754" s="30">
        <f t="shared" si="173"/>
        <v>0</v>
      </c>
      <c r="T754" s="30">
        <f t="shared" si="174"/>
        <v>0</v>
      </c>
      <c r="U754" s="34"/>
      <c r="V754" s="34"/>
      <c r="X754" s="31">
        <f t="shared" si="167"/>
        <v>9.0359999999999996</v>
      </c>
      <c r="Y754" s="31">
        <f t="shared" si="168"/>
        <v>-184.49199999999999</v>
      </c>
      <c r="Z754" s="30">
        <f t="shared" si="176"/>
        <v>0</v>
      </c>
    </row>
    <row r="755" spans="5:26" x14ac:dyDescent="0.15">
      <c r="E755" s="46"/>
      <c r="F755" s="28"/>
      <c r="G755" s="29"/>
      <c r="H755" s="29"/>
      <c r="I755" s="48" t="str">
        <f t="shared" si="165"/>
        <v/>
      </c>
      <c r="J755" s="48" t="str">
        <f t="shared" si="177"/>
        <v/>
      </c>
      <c r="K755" s="49" t="str">
        <f t="shared" si="178"/>
        <v/>
      </c>
      <c r="L755" s="11"/>
      <c r="M755" s="11"/>
      <c r="N755" s="78"/>
      <c r="O755" s="39" t="str">
        <f t="shared" si="175"/>
        <v>F</v>
      </c>
      <c r="P755" s="11">
        <f t="shared" si="166"/>
        <v>-23.287315649149274</v>
      </c>
      <c r="Q755" s="11"/>
      <c r="R755" s="38">
        <f t="shared" si="172"/>
        <v>0</v>
      </c>
      <c r="S755" s="30">
        <f t="shared" si="173"/>
        <v>0</v>
      </c>
      <c r="T755" s="30">
        <f t="shared" si="174"/>
        <v>0</v>
      </c>
      <c r="U755" s="34"/>
      <c r="V755" s="34"/>
      <c r="X755" s="31">
        <f t="shared" si="167"/>
        <v>9.0359999999999996</v>
      </c>
      <c r="Y755" s="31">
        <f t="shared" si="168"/>
        <v>-184.49199999999999</v>
      </c>
      <c r="Z755" s="30">
        <f t="shared" si="176"/>
        <v>0</v>
      </c>
    </row>
    <row r="756" spans="5:26" x14ac:dyDescent="0.15">
      <c r="E756" s="46"/>
      <c r="F756" s="28"/>
      <c r="G756" s="29"/>
      <c r="H756" s="29"/>
      <c r="I756" s="48" t="str">
        <f t="shared" si="165"/>
        <v/>
      </c>
      <c r="J756" s="48" t="str">
        <f t="shared" si="177"/>
        <v/>
      </c>
      <c r="K756" s="49" t="str">
        <f t="shared" si="178"/>
        <v/>
      </c>
      <c r="L756" s="11"/>
      <c r="M756" s="11"/>
      <c r="N756" s="78"/>
      <c r="O756" s="39" t="str">
        <f t="shared" si="175"/>
        <v>F</v>
      </c>
      <c r="P756" s="11">
        <f t="shared" si="166"/>
        <v>-23.287315649149274</v>
      </c>
      <c r="Q756" s="11"/>
      <c r="R756" s="38">
        <f t="shared" si="172"/>
        <v>0</v>
      </c>
      <c r="S756" s="30">
        <f t="shared" si="173"/>
        <v>0</v>
      </c>
      <c r="T756" s="30">
        <f t="shared" si="174"/>
        <v>0</v>
      </c>
      <c r="U756" s="34"/>
      <c r="V756" s="34"/>
      <c r="X756" s="31">
        <f t="shared" si="167"/>
        <v>9.0359999999999996</v>
      </c>
      <c r="Y756" s="31">
        <f t="shared" si="168"/>
        <v>-184.49199999999999</v>
      </c>
      <c r="Z756" s="30">
        <f t="shared" si="176"/>
        <v>0</v>
      </c>
    </row>
    <row r="757" spans="5:26" x14ac:dyDescent="0.15">
      <c r="E757" s="46"/>
      <c r="F757" s="28"/>
      <c r="G757" s="29"/>
      <c r="H757" s="29"/>
      <c r="I757" s="48" t="str">
        <f t="shared" si="165"/>
        <v/>
      </c>
      <c r="J757" s="48" t="str">
        <f t="shared" si="177"/>
        <v/>
      </c>
      <c r="K757" s="49" t="str">
        <f t="shared" si="178"/>
        <v/>
      </c>
      <c r="L757" s="11"/>
      <c r="M757" s="11"/>
      <c r="N757" s="78"/>
      <c r="O757" s="39" t="str">
        <f t="shared" si="175"/>
        <v>F</v>
      </c>
      <c r="P757" s="11">
        <f t="shared" si="166"/>
        <v>-23.287315649149274</v>
      </c>
      <c r="Q757" s="11"/>
      <c r="R757" s="38">
        <f t="shared" si="172"/>
        <v>0</v>
      </c>
      <c r="S757" s="30">
        <f t="shared" si="173"/>
        <v>0</v>
      </c>
      <c r="T757" s="30">
        <f t="shared" si="174"/>
        <v>0</v>
      </c>
      <c r="U757" s="34"/>
      <c r="V757" s="34"/>
      <c r="X757" s="31">
        <f t="shared" si="167"/>
        <v>9.0359999999999996</v>
      </c>
      <c r="Y757" s="31">
        <f t="shared" si="168"/>
        <v>-184.49199999999999</v>
      </c>
      <c r="Z757" s="30">
        <f t="shared" si="176"/>
        <v>0</v>
      </c>
    </row>
    <row r="758" spans="5:26" x14ac:dyDescent="0.15">
      <c r="E758" s="46"/>
      <c r="F758" s="28"/>
      <c r="G758" s="29"/>
      <c r="H758" s="29"/>
      <c r="I758" s="48" t="str">
        <f t="shared" si="165"/>
        <v/>
      </c>
      <c r="J758" s="48" t="str">
        <f t="shared" si="177"/>
        <v/>
      </c>
      <c r="K758" s="49" t="str">
        <f t="shared" si="178"/>
        <v/>
      </c>
      <c r="L758" s="11"/>
      <c r="M758" s="11"/>
      <c r="N758" s="78"/>
      <c r="O758" s="39" t="str">
        <f t="shared" si="175"/>
        <v>F</v>
      </c>
      <c r="P758" s="11">
        <f t="shared" si="166"/>
        <v>-23.287315649149274</v>
      </c>
      <c r="Q758" s="11"/>
      <c r="R758" s="38">
        <f t="shared" si="172"/>
        <v>0</v>
      </c>
      <c r="S758" s="30">
        <f t="shared" si="173"/>
        <v>0</v>
      </c>
      <c r="T758" s="30">
        <f t="shared" si="174"/>
        <v>0</v>
      </c>
      <c r="U758" s="34"/>
      <c r="V758" s="34"/>
      <c r="X758" s="31">
        <f t="shared" si="167"/>
        <v>9.0359999999999996</v>
      </c>
      <c r="Y758" s="31">
        <f t="shared" si="168"/>
        <v>-184.49199999999999</v>
      </c>
      <c r="Z758" s="30">
        <f t="shared" si="176"/>
        <v>0</v>
      </c>
    </row>
    <row r="759" spans="5:26" x14ac:dyDescent="0.15">
      <c r="E759" s="46"/>
      <c r="F759" s="28"/>
      <c r="G759" s="29"/>
      <c r="H759" s="29"/>
      <c r="I759" s="48" t="str">
        <f t="shared" si="165"/>
        <v/>
      </c>
      <c r="J759" s="48" t="str">
        <f t="shared" si="177"/>
        <v/>
      </c>
      <c r="K759" s="49" t="str">
        <f t="shared" si="178"/>
        <v/>
      </c>
      <c r="L759" s="11"/>
      <c r="M759" s="11"/>
      <c r="N759" s="78"/>
      <c r="O759" s="39" t="str">
        <f t="shared" si="175"/>
        <v>F</v>
      </c>
      <c r="P759" s="11">
        <f t="shared" si="166"/>
        <v>-23.287315649149274</v>
      </c>
      <c r="Q759" s="11"/>
      <c r="R759" s="38">
        <f t="shared" si="172"/>
        <v>0</v>
      </c>
      <c r="S759" s="30">
        <f t="shared" si="173"/>
        <v>0</v>
      </c>
      <c r="T759" s="30">
        <f t="shared" si="174"/>
        <v>0</v>
      </c>
      <c r="U759" s="34"/>
      <c r="V759" s="34"/>
      <c r="X759" s="31">
        <f t="shared" si="167"/>
        <v>9.0359999999999996</v>
      </c>
      <c r="Y759" s="31">
        <f t="shared" si="168"/>
        <v>-184.49199999999999</v>
      </c>
      <c r="Z759" s="30">
        <f t="shared" si="176"/>
        <v>0</v>
      </c>
    </row>
    <row r="760" spans="5:26" x14ac:dyDescent="0.15">
      <c r="E760" s="46"/>
      <c r="F760" s="28"/>
      <c r="G760" s="29"/>
      <c r="H760" s="29"/>
      <c r="I760" s="48" t="str">
        <f t="shared" si="165"/>
        <v/>
      </c>
      <c r="J760" s="48" t="str">
        <f t="shared" si="177"/>
        <v/>
      </c>
      <c r="K760" s="49" t="str">
        <f t="shared" si="178"/>
        <v/>
      </c>
      <c r="L760" s="11"/>
      <c r="M760" s="11"/>
      <c r="N760" s="78"/>
      <c r="O760" s="39" t="str">
        <f t="shared" si="175"/>
        <v>F</v>
      </c>
      <c r="P760" s="11">
        <f t="shared" si="166"/>
        <v>-23.287315649149274</v>
      </c>
      <c r="Q760" s="11"/>
      <c r="R760" s="38">
        <f t="shared" si="172"/>
        <v>0</v>
      </c>
      <c r="S760" s="30">
        <f t="shared" si="173"/>
        <v>0</v>
      </c>
      <c r="T760" s="30">
        <f t="shared" si="174"/>
        <v>0</v>
      </c>
      <c r="U760" s="34"/>
      <c r="V760" s="34"/>
      <c r="X760" s="31">
        <f t="shared" si="167"/>
        <v>9.0359999999999996</v>
      </c>
      <c r="Y760" s="31">
        <f t="shared" si="168"/>
        <v>-184.49199999999999</v>
      </c>
      <c r="Z760" s="30">
        <f t="shared" si="176"/>
        <v>0</v>
      </c>
    </row>
    <row r="761" spans="5:26" x14ac:dyDescent="0.15">
      <c r="E761" s="46"/>
      <c r="F761" s="28"/>
      <c r="G761" s="29"/>
      <c r="H761" s="29"/>
      <c r="I761" s="48" t="str">
        <f t="shared" si="165"/>
        <v/>
      </c>
      <c r="J761" s="48" t="str">
        <f t="shared" si="177"/>
        <v/>
      </c>
      <c r="K761" s="49" t="str">
        <f t="shared" si="178"/>
        <v/>
      </c>
      <c r="L761" s="11"/>
      <c r="M761" s="11"/>
      <c r="N761" s="78"/>
      <c r="O761" s="39" t="str">
        <f t="shared" si="175"/>
        <v>F</v>
      </c>
      <c r="P761" s="11">
        <f t="shared" si="166"/>
        <v>-23.287315649149274</v>
      </c>
      <c r="Q761" s="11"/>
      <c r="R761" s="38">
        <f t="shared" si="172"/>
        <v>0</v>
      </c>
      <c r="S761" s="30">
        <f t="shared" si="173"/>
        <v>0</v>
      </c>
      <c r="T761" s="30">
        <f t="shared" si="174"/>
        <v>0</v>
      </c>
      <c r="U761" s="34"/>
      <c r="V761" s="34"/>
      <c r="X761" s="31">
        <f t="shared" si="167"/>
        <v>9.0359999999999996</v>
      </c>
      <c r="Y761" s="31">
        <f t="shared" si="168"/>
        <v>-184.49199999999999</v>
      </c>
      <c r="Z761" s="30">
        <f t="shared" si="176"/>
        <v>0</v>
      </c>
    </row>
    <row r="762" spans="5:26" x14ac:dyDescent="0.15">
      <c r="E762" s="46"/>
      <c r="F762" s="28"/>
      <c r="G762" s="29"/>
      <c r="H762" s="29"/>
      <c r="I762" s="48" t="str">
        <f t="shared" si="165"/>
        <v/>
      </c>
      <c r="J762" s="48" t="str">
        <f t="shared" si="177"/>
        <v/>
      </c>
      <c r="K762" s="49" t="str">
        <f t="shared" si="178"/>
        <v/>
      </c>
      <c r="L762" s="11"/>
      <c r="M762" s="11"/>
      <c r="N762" s="78"/>
      <c r="O762" s="39" t="str">
        <f t="shared" si="175"/>
        <v>F</v>
      </c>
      <c r="P762" s="11">
        <f t="shared" si="166"/>
        <v>-23.287315649149274</v>
      </c>
      <c r="Q762" s="11"/>
      <c r="R762" s="38">
        <f t="shared" si="172"/>
        <v>0</v>
      </c>
      <c r="S762" s="30">
        <f t="shared" si="173"/>
        <v>0</v>
      </c>
      <c r="T762" s="30">
        <f t="shared" si="174"/>
        <v>0</v>
      </c>
      <c r="U762" s="34"/>
      <c r="V762" s="34"/>
      <c r="X762" s="31">
        <f t="shared" si="167"/>
        <v>9.0359999999999996</v>
      </c>
      <c r="Y762" s="31">
        <f t="shared" si="168"/>
        <v>-184.49199999999999</v>
      </c>
      <c r="Z762" s="30">
        <f t="shared" si="176"/>
        <v>0</v>
      </c>
    </row>
    <row r="763" spans="5:26" x14ac:dyDescent="0.15">
      <c r="E763" s="46"/>
      <c r="F763" s="28"/>
      <c r="G763" s="29"/>
      <c r="H763" s="29"/>
      <c r="I763" s="48" t="str">
        <f t="shared" si="165"/>
        <v/>
      </c>
      <c r="J763" s="48" t="str">
        <f t="shared" si="177"/>
        <v/>
      </c>
      <c r="K763" s="49" t="str">
        <f t="shared" si="178"/>
        <v/>
      </c>
      <c r="L763" s="11"/>
      <c r="M763" s="11"/>
      <c r="N763" s="78"/>
      <c r="O763" s="39" t="str">
        <f t="shared" si="175"/>
        <v>F</v>
      </c>
      <c r="P763" s="11">
        <f t="shared" si="166"/>
        <v>-23.287315649149274</v>
      </c>
      <c r="Q763" s="11"/>
      <c r="R763" s="38">
        <f t="shared" si="172"/>
        <v>0</v>
      </c>
      <c r="S763" s="30">
        <f t="shared" si="173"/>
        <v>0</v>
      </c>
      <c r="T763" s="30">
        <f t="shared" si="174"/>
        <v>0</v>
      </c>
      <c r="U763" s="34"/>
      <c r="V763" s="34"/>
      <c r="X763" s="31">
        <f t="shared" si="167"/>
        <v>9.0359999999999996</v>
      </c>
      <c r="Y763" s="31">
        <f t="shared" si="168"/>
        <v>-184.49199999999999</v>
      </c>
      <c r="Z763" s="30">
        <f t="shared" si="176"/>
        <v>0</v>
      </c>
    </row>
    <row r="764" spans="5:26" x14ac:dyDescent="0.15">
      <c r="E764" s="46"/>
      <c r="F764" s="28"/>
      <c r="G764" s="29"/>
      <c r="H764" s="29"/>
      <c r="I764" s="48" t="str">
        <f t="shared" si="165"/>
        <v/>
      </c>
      <c r="J764" s="48" t="str">
        <f t="shared" si="177"/>
        <v/>
      </c>
      <c r="K764" s="49" t="str">
        <f t="shared" si="178"/>
        <v/>
      </c>
      <c r="L764" s="11"/>
      <c r="M764" s="11"/>
      <c r="N764" s="78"/>
      <c r="O764" s="39" t="str">
        <f t="shared" si="175"/>
        <v>F</v>
      </c>
      <c r="P764" s="11">
        <f t="shared" si="166"/>
        <v>-23.287315649149274</v>
      </c>
      <c r="Q764" s="11"/>
      <c r="R764" s="38">
        <f t="shared" si="172"/>
        <v>0</v>
      </c>
      <c r="S764" s="30">
        <f t="shared" si="173"/>
        <v>0</v>
      </c>
      <c r="T764" s="30">
        <f t="shared" si="174"/>
        <v>0</v>
      </c>
      <c r="U764" s="34"/>
      <c r="V764" s="34"/>
      <c r="X764" s="31">
        <f t="shared" si="167"/>
        <v>9.0359999999999996</v>
      </c>
      <c r="Y764" s="31">
        <f t="shared" si="168"/>
        <v>-184.49199999999999</v>
      </c>
      <c r="Z764" s="30">
        <f t="shared" si="176"/>
        <v>0</v>
      </c>
    </row>
    <row r="765" spans="5:26" x14ac:dyDescent="0.15">
      <c r="E765" s="46"/>
      <c r="F765" s="28"/>
      <c r="G765" s="29"/>
      <c r="H765" s="29"/>
      <c r="I765" s="48" t="str">
        <f t="shared" si="165"/>
        <v/>
      </c>
      <c r="J765" s="48" t="str">
        <f t="shared" si="177"/>
        <v/>
      </c>
      <c r="K765" s="49" t="str">
        <f t="shared" si="178"/>
        <v/>
      </c>
      <c r="L765" s="11"/>
      <c r="M765" s="11"/>
      <c r="N765" s="78"/>
      <c r="O765" s="39" t="str">
        <f t="shared" si="175"/>
        <v>F</v>
      </c>
      <c r="P765" s="11">
        <f t="shared" si="166"/>
        <v>-23.287315649149274</v>
      </c>
      <c r="Q765" s="11"/>
      <c r="R765" s="38">
        <f t="shared" si="172"/>
        <v>0</v>
      </c>
      <c r="S765" s="30">
        <f t="shared" si="173"/>
        <v>0</v>
      </c>
      <c r="T765" s="30">
        <f t="shared" si="174"/>
        <v>0</v>
      </c>
      <c r="U765" s="34"/>
      <c r="V765" s="34"/>
      <c r="X765" s="31">
        <f t="shared" si="167"/>
        <v>9.0359999999999996</v>
      </c>
      <c r="Y765" s="31">
        <f t="shared" si="168"/>
        <v>-184.49199999999999</v>
      </c>
      <c r="Z765" s="30">
        <f t="shared" si="176"/>
        <v>0</v>
      </c>
    </row>
    <row r="766" spans="5:26" x14ac:dyDescent="0.15">
      <c r="E766" s="46"/>
      <c r="F766" s="28"/>
      <c r="G766" s="29"/>
      <c r="H766" s="29"/>
      <c r="I766" s="48" t="str">
        <f t="shared" si="165"/>
        <v/>
      </c>
      <c r="J766" s="48" t="str">
        <f t="shared" si="177"/>
        <v/>
      </c>
      <c r="K766" s="49" t="str">
        <f t="shared" si="178"/>
        <v/>
      </c>
      <c r="L766" s="11"/>
      <c r="M766" s="11"/>
      <c r="N766" s="78"/>
      <c r="O766" s="39" t="str">
        <f t="shared" si="175"/>
        <v>F</v>
      </c>
      <c r="P766" s="11">
        <f t="shared" si="166"/>
        <v>-23.287315649149274</v>
      </c>
      <c r="Q766" s="11"/>
      <c r="R766" s="38">
        <f t="shared" si="172"/>
        <v>0</v>
      </c>
      <c r="S766" s="30">
        <f t="shared" si="173"/>
        <v>0</v>
      </c>
      <c r="T766" s="30">
        <f t="shared" si="174"/>
        <v>0</v>
      </c>
      <c r="U766" s="34"/>
      <c r="V766" s="34"/>
      <c r="X766" s="31">
        <f t="shared" si="167"/>
        <v>9.0359999999999996</v>
      </c>
      <c r="Y766" s="31">
        <f t="shared" si="168"/>
        <v>-184.49199999999999</v>
      </c>
      <c r="Z766" s="30">
        <f t="shared" si="176"/>
        <v>0</v>
      </c>
    </row>
    <row r="767" spans="5:26" x14ac:dyDescent="0.15">
      <c r="E767" s="46"/>
      <c r="F767" s="28"/>
      <c r="G767" s="29"/>
      <c r="H767" s="29"/>
      <c r="I767" s="48" t="str">
        <f t="shared" si="165"/>
        <v/>
      </c>
      <c r="J767" s="48" t="str">
        <f t="shared" si="177"/>
        <v/>
      </c>
      <c r="K767" s="49" t="str">
        <f t="shared" si="178"/>
        <v/>
      </c>
      <c r="L767" s="11"/>
      <c r="M767" s="11"/>
      <c r="N767" s="78"/>
      <c r="O767" s="39" t="str">
        <f t="shared" si="175"/>
        <v>F</v>
      </c>
      <c r="P767" s="11">
        <f t="shared" si="166"/>
        <v>-23.287315649149274</v>
      </c>
      <c r="Q767" s="11"/>
      <c r="R767" s="38">
        <f t="shared" si="172"/>
        <v>0</v>
      </c>
      <c r="S767" s="30">
        <f t="shared" si="173"/>
        <v>0</v>
      </c>
      <c r="T767" s="30">
        <f t="shared" si="174"/>
        <v>0</v>
      </c>
      <c r="U767" s="34"/>
      <c r="V767" s="34"/>
      <c r="X767" s="31">
        <f t="shared" si="167"/>
        <v>9.0359999999999996</v>
      </c>
      <c r="Y767" s="31">
        <f t="shared" si="168"/>
        <v>-184.49199999999999</v>
      </c>
      <c r="Z767" s="30">
        <f t="shared" si="176"/>
        <v>0</v>
      </c>
    </row>
    <row r="768" spans="5:26" x14ac:dyDescent="0.15">
      <c r="E768" s="46"/>
      <c r="F768" s="28"/>
      <c r="G768" s="29"/>
      <c r="H768" s="29"/>
      <c r="I768" s="48" t="str">
        <f t="shared" si="165"/>
        <v/>
      </c>
      <c r="J768" s="48" t="str">
        <f t="shared" si="177"/>
        <v/>
      </c>
      <c r="K768" s="49" t="str">
        <f t="shared" si="178"/>
        <v/>
      </c>
      <c r="L768" s="11"/>
      <c r="M768" s="11"/>
      <c r="N768" s="78"/>
      <c r="O768" s="39" t="str">
        <f t="shared" si="175"/>
        <v>F</v>
      </c>
      <c r="P768" s="11">
        <f t="shared" si="166"/>
        <v>-23.287315649149274</v>
      </c>
      <c r="Q768" s="11"/>
      <c r="R768" s="38">
        <f t="shared" si="172"/>
        <v>0</v>
      </c>
      <c r="S768" s="30">
        <f t="shared" si="173"/>
        <v>0</v>
      </c>
      <c r="T768" s="30">
        <f t="shared" si="174"/>
        <v>0</v>
      </c>
      <c r="U768" s="34"/>
      <c r="V768" s="34"/>
      <c r="X768" s="31">
        <f t="shared" si="167"/>
        <v>9.0359999999999996</v>
      </c>
      <c r="Y768" s="31">
        <f t="shared" si="168"/>
        <v>-184.49199999999999</v>
      </c>
      <c r="Z768" s="30">
        <f t="shared" si="176"/>
        <v>0</v>
      </c>
    </row>
    <row r="769" spans="5:26" x14ac:dyDescent="0.15">
      <c r="E769" s="46"/>
      <c r="F769" s="28"/>
      <c r="G769" s="29"/>
      <c r="H769" s="29"/>
      <c r="I769" s="48" t="str">
        <f t="shared" si="165"/>
        <v/>
      </c>
      <c r="J769" s="48" t="str">
        <f t="shared" si="177"/>
        <v/>
      </c>
      <c r="K769" s="49" t="str">
        <f t="shared" si="178"/>
        <v/>
      </c>
      <c r="L769" s="11"/>
      <c r="M769" s="11"/>
      <c r="N769" s="78"/>
      <c r="O769" s="39" t="str">
        <f t="shared" si="175"/>
        <v>F</v>
      </c>
      <c r="P769" s="11">
        <f t="shared" si="166"/>
        <v>-23.287315649149274</v>
      </c>
      <c r="Q769" s="11"/>
      <c r="R769" s="38">
        <f t="shared" si="172"/>
        <v>0</v>
      </c>
      <c r="S769" s="30">
        <f t="shared" si="173"/>
        <v>0</v>
      </c>
      <c r="T769" s="30">
        <f t="shared" si="174"/>
        <v>0</v>
      </c>
      <c r="U769" s="34"/>
      <c r="V769" s="34"/>
      <c r="X769" s="31">
        <f t="shared" si="167"/>
        <v>9.0359999999999996</v>
      </c>
      <c r="Y769" s="31">
        <f t="shared" si="168"/>
        <v>-184.49199999999999</v>
      </c>
      <c r="Z769" s="30">
        <f t="shared" si="176"/>
        <v>0</v>
      </c>
    </row>
    <row r="770" spans="5:26" x14ac:dyDescent="0.15">
      <c r="E770" s="46"/>
      <c r="F770" s="28"/>
      <c r="G770" s="29"/>
      <c r="H770" s="29"/>
      <c r="I770" s="48" t="str">
        <f t="shared" si="165"/>
        <v/>
      </c>
      <c r="J770" s="48" t="str">
        <f t="shared" si="177"/>
        <v/>
      </c>
      <c r="K770" s="49" t="str">
        <f t="shared" si="178"/>
        <v/>
      </c>
      <c r="L770" s="11"/>
      <c r="M770" s="11"/>
      <c r="N770" s="78"/>
      <c r="O770" s="39" t="str">
        <f t="shared" si="175"/>
        <v>F</v>
      </c>
      <c r="P770" s="11">
        <f t="shared" si="166"/>
        <v>-23.287315649149274</v>
      </c>
      <c r="Q770" s="11"/>
      <c r="R770" s="38">
        <f t="shared" si="172"/>
        <v>0</v>
      </c>
      <c r="S770" s="30">
        <f t="shared" si="173"/>
        <v>0</v>
      </c>
      <c r="T770" s="30">
        <f t="shared" si="174"/>
        <v>0</v>
      </c>
      <c r="U770" s="34"/>
      <c r="V770" s="34"/>
      <c r="X770" s="31">
        <f t="shared" si="167"/>
        <v>9.0359999999999996</v>
      </c>
      <c r="Y770" s="31">
        <f t="shared" si="168"/>
        <v>-184.49199999999999</v>
      </c>
      <c r="Z770" s="30">
        <f t="shared" si="176"/>
        <v>0</v>
      </c>
    </row>
    <row r="771" spans="5:26" x14ac:dyDescent="0.15">
      <c r="E771" s="46"/>
      <c r="F771" s="28"/>
      <c r="G771" s="29"/>
      <c r="H771" s="29"/>
      <c r="I771" s="48" t="str">
        <f t="shared" si="165"/>
        <v/>
      </c>
      <c r="J771" s="48" t="str">
        <f t="shared" si="177"/>
        <v/>
      </c>
      <c r="K771" s="49" t="str">
        <f t="shared" si="178"/>
        <v/>
      </c>
      <c r="L771" s="11"/>
      <c r="M771" s="11"/>
      <c r="N771" s="78"/>
      <c r="O771" s="39" t="str">
        <f t="shared" si="175"/>
        <v>F</v>
      </c>
      <c r="P771" s="11">
        <f t="shared" si="166"/>
        <v>-23.287315649149274</v>
      </c>
      <c r="Q771" s="11"/>
      <c r="R771" s="38">
        <f t="shared" si="172"/>
        <v>0</v>
      </c>
      <c r="S771" s="30">
        <f t="shared" si="173"/>
        <v>0</v>
      </c>
      <c r="T771" s="30">
        <f t="shared" si="174"/>
        <v>0</v>
      </c>
      <c r="U771" s="34"/>
      <c r="V771" s="34"/>
      <c r="X771" s="31">
        <f t="shared" si="167"/>
        <v>9.0359999999999996</v>
      </c>
      <c r="Y771" s="31">
        <f t="shared" si="168"/>
        <v>-184.49199999999999</v>
      </c>
      <c r="Z771" s="30">
        <f t="shared" si="176"/>
        <v>0</v>
      </c>
    </row>
    <row r="772" spans="5:26" x14ac:dyDescent="0.15">
      <c r="E772" s="46"/>
      <c r="F772" s="28"/>
      <c r="G772" s="29"/>
      <c r="H772" s="29"/>
      <c r="I772" s="48" t="str">
        <f t="shared" si="165"/>
        <v/>
      </c>
      <c r="J772" s="48" t="str">
        <f t="shared" si="177"/>
        <v/>
      </c>
      <c r="K772" s="49" t="str">
        <f t="shared" si="178"/>
        <v/>
      </c>
      <c r="L772" s="11"/>
      <c r="M772" s="11"/>
      <c r="N772" s="78"/>
      <c r="O772" s="39" t="str">
        <f t="shared" si="175"/>
        <v>F</v>
      </c>
      <c r="P772" s="11">
        <f t="shared" si="166"/>
        <v>-23.287315649149274</v>
      </c>
      <c r="Q772" s="11"/>
      <c r="R772" s="38">
        <f t="shared" si="172"/>
        <v>0</v>
      </c>
      <c r="S772" s="30">
        <f t="shared" si="173"/>
        <v>0</v>
      </c>
      <c r="T772" s="30">
        <f t="shared" si="174"/>
        <v>0</v>
      </c>
      <c r="U772" s="34"/>
      <c r="V772" s="34"/>
      <c r="X772" s="31">
        <f t="shared" si="167"/>
        <v>9.0359999999999996</v>
      </c>
      <c r="Y772" s="31">
        <f t="shared" si="168"/>
        <v>-184.49199999999999</v>
      </c>
      <c r="Z772" s="30">
        <f t="shared" si="176"/>
        <v>0</v>
      </c>
    </row>
    <row r="773" spans="5:26" x14ac:dyDescent="0.15">
      <c r="E773" s="46"/>
      <c r="F773" s="28"/>
      <c r="G773" s="29"/>
      <c r="H773" s="29"/>
      <c r="I773" s="48" t="str">
        <f t="shared" si="165"/>
        <v/>
      </c>
      <c r="J773" s="48" t="str">
        <f t="shared" si="177"/>
        <v/>
      </c>
      <c r="K773" s="49" t="str">
        <f t="shared" si="178"/>
        <v/>
      </c>
      <c r="L773" s="11"/>
      <c r="M773" s="11"/>
      <c r="N773" s="78"/>
      <c r="O773" s="39" t="str">
        <f t="shared" si="175"/>
        <v>F</v>
      </c>
      <c r="P773" s="11">
        <f t="shared" si="166"/>
        <v>-23.287315649149274</v>
      </c>
      <c r="Q773" s="11"/>
      <c r="R773" s="38">
        <f t="shared" si="172"/>
        <v>0</v>
      </c>
      <c r="S773" s="30">
        <f t="shared" si="173"/>
        <v>0</v>
      </c>
      <c r="T773" s="30">
        <f t="shared" si="174"/>
        <v>0</v>
      </c>
      <c r="U773" s="34"/>
      <c r="V773" s="34"/>
      <c r="X773" s="31">
        <f t="shared" si="167"/>
        <v>9.0359999999999996</v>
      </c>
      <c r="Y773" s="31">
        <f t="shared" si="168"/>
        <v>-184.49199999999999</v>
      </c>
      <c r="Z773" s="30">
        <f t="shared" si="176"/>
        <v>0</v>
      </c>
    </row>
    <row r="774" spans="5:26" x14ac:dyDescent="0.15">
      <c r="E774" s="46"/>
      <c r="F774" s="28"/>
      <c r="G774" s="29"/>
      <c r="H774" s="29"/>
      <c r="I774" s="48" t="str">
        <f t="shared" si="165"/>
        <v/>
      </c>
      <c r="J774" s="48" t="str">
        <f t="shared" si="177"/>
        <v/>
      </c>
      <c r="K774" s="49" t="str">
        <f t="shared" si="178"/>
        <v/>
      </c>
      <c r="L774" s="11"/>
      <c r="M774" s="11"/>
      <c r="N774" s="78"/>
      <c r="O774" s="39" t="str">
        <f t="shared" si="175"/>
        <v>F</v>
      </c>
      <c r="P774" s="11">
        <f t="shared" si="166"/>
        <v>-23.287315649149274</v>
      </c>
      <c r="Q774" s="11"/>
      <c r="R774" s="38">
        <f t="shared" si="172"/>
        <v>0</v>
      </c>
      <c r="S774" s="30">
        <f t="shared" si="173"/>
        <v>0</v>
      </c>
      <c r="T774" s="30">
        <f t="shared" si="174"/>
        <v>0</v>
      </c>
      <c r="U774" s="34"/>
      <c r="V774" s="34"/>
      <c r="X774" s="31">
        <f t="shared" si="167"/>
        <v>9.0359999999999996</v>
      </c>
      <c r="Y774" s="31">
        <f t="shared" si="168"/>
        <v>-184.49199999999999</v>
      </c>
      <c r="Z774" s="30">
        <f t="shared" si="176"/>
        <v>0</v>
      </c>
    </row>
    <row r="775" spans="5:26" x14ac:dyDescent="0.15">
      <c r="E775" s="46"/>
      <c r="F775" s="28"/>
      <c r="G775" s="29"/>
      <c r="H775" s="29"/>
      <c r="I775" s="48" t="str">
        <f t="shared" si="165"/>
        <v/>
      </c>
      <c r="J775" s="48" t="str">
        <f t="shared" si="177"/>
        <v/>
      </c>
      <c r="K775" s="49" t="str">
        <f t="shared" si="178"/>
        <v/>
      </c>
      <c r="L775" s="11"/>
      <c r="M775" s="11"/>
      <c r="N775" s="78"/>
      <c r="O775" s="39" t="str">
        <f t="shared" si="175"/>
        <v>F</v>
      </c>
      <c r="P775" s="11">
        <f t="shared" si="166"/>
        <v>-23.287315649149274</v>
      </c>
      <c r="Q775" s="11"/>
      <c r="R775" s="38">
        <f t="shared" si="172"/>
        <v>0</v>
      </c>
      <c r="S775" s="30">
        <f t="shared" si="173"/>
        <v>0</v>
      </c>
      <c r="T775" s="30">
        <f t="shared" si="174"/>
        <v>0</v>
      </c>
      <c r="U775" s="34"/>
      <c r="V775" s="34"/>
      <c r="X775" s="31">
        <f t="shared" si="167"/>
        <v>9.0359999999999996</v>
      </c>
      <c r="Y775" s="31">
        <f t="shared" si="168"/>
        <v>-184.49199999999999</v>
      </c>
      <c r="Z775" s="30">
        <f t="shared" si="176"/>
        <v>0</v>
      </c>
    </row>
    <row r="776" spans="5:26" x14ac:dyDescent="0.15">
      <c r="E776" s="46"/>
      <c r="F776" s="28"/>
      <c r="G776" s="29"/>
      <c r="H776" s="29"/>
      <c r="I776" s="48" t="str">
        <f t="shared" si="165"/>
        <v/>
      </c>
      <c r="J776" s="48" t="str">
        <f t="shared" si="177"/>
        <v/>
      </c>
      <c r="K776" s="49" t="str">
        <f t="shared" si="178"/>
        <v/>
      </c>
      <c r="L776" s="11"/>
      <c r="M776" s="11"/>
      <c r="N776" s="78"/>
      <c r="O776" s="39" t="str">
        <f t="shared" si="175"/>
        <v>F</v>
      </c>
      <c r="P776" s="11">
        <f t="shared" si="166"/>
        <v>-23.287315649149274</v>
      </c>
      <c r="Q776" s="11"/>
      <c r="R776" s="38">
        <f t="shared" si="172"/>
        <v>0</v>
      </c>
      <c r="S776" s="30">
        <f t="shared" si="173"/>
        <v>0</v>
      </c>
      <c r="T776" s="30">
        <f t="shared" si="174"/>
        <v>0</v>
      </c>
      <c r="U776" s="34"/>
      <c r="V776" s="34"/>
      <c r="X776" s="31">
        <f t="shared" si="167"/>
        <v>9.0359999999999996</v>
      </c>
      <c r="Y776" s="31">
        <f t="shared" si="168"/>
        <v>-184.49199999999999</v>
      </c>
      <c r="Z776" s="30">
        <f t="shared" si="176"/>
        <v>0</v>
      </c>
    </row>
    <row r="777" spans="5:26" x14ac:dyDescent="0.15">
      <c r="E777" s="46"/>
      <c r="F777" s="28"/>
      <c r="G777" s="29"/>
      <c r="H777" s="29"/>
      <c r="I777" s="48" t="str">
        <f t="shared" si="165"/>
        <v/>
      </c>
      <c r="J777" s="48" t="str">
        <f t="shared" si="177"/>
        <v/>
      </c>
      <c r="K777" s="49" t="str">
        <f t="shared" si="178"/>
        <v/>
      </c>
      <c r="L777" s="11"/>
      <c r="M777" s="11"/>
      <c r="N777" s="78"/>
      <c r="O777" s="39" t="str">
        <f t="shared" si="175"/>
        <v>F</v>
      </c>
      <c r="P777" s="11">
        <f t="shared" si="166"/>
        <v>-23.287315649149274</v>
      </c>
      <c r="Q777" s="11"/>
      <c r="R777" s="38">
        <f t="shared" si="172"/>
        <v>0</v>
      </c>
      <c r="S777" s="30">
        <f t="shared" si="173"/>
        <v>0</v>
      </c>
      <c r="T777" s="30">
        <f t="shared" si="174"/>
        <v>0</v>
      </c>
      <c r="U777" s="34"/>
      <c r="V777" s="34"/>
      <c r="X777" s="31">
        <f t="shared" si="167"/>
        <v>9.0359999999999996</v>
      </c>
      <c r="Y777" s="31">
        <f t="shared" si="168"/>
        <v>-184.49199999999999</v>
      </c>
      <c r="Z777" s="30">
        <f t="shared" si="176"/>
        <v>0</v>
      </c>
    </row>
    <row r="778" spans="5:26" x14ac:dyDescent="0.15">
      <c r="E778" s="46"/>
      <c r="F778" s="28"/>
      <c r="G778" s="29"/>
      <c r="H778" s="29"/>
      <c r="I778" s="48" t="str">
        <f t="shared" si="165"/>
        <v/>
      </c>
      <c r="J778" s="48" t="str">
        <f t="shared" si="177"/>
        <v/>
      </c>
      <c r="K778" s="49" t="str">
        <f t="shared" si="178"/>
        <v/>
      </c>
      <c r="L778" s="11"/>
      <c r="M778" s="11"/>
      <c r="N778" s="78"/>
      <c r="O778" s="39" t="str">
        <f t="shared" si="175"/>
        <v>F</v>
      </c>
      <c r="P778" s="11">
        <f t="shared" si="166"/>
        <v>-23.287315649149274</v>
      </c>
      <c r="Q778" s="11"/>
      <c r="R778" s="38">
        <f t="shared" si="172"/>
        <v>0</v>
      </c>
      <c r="S778" s="30">
        <f t="shared" si="173"/>
        <v>0</v>
      </c>
      <c r="T778" s="30">
        <f t="shared" si="174"/>
        <v>0</v>
      </c>
      <c r="U778" s="34"/>
      <c r="V778" s="34"/>
      <c r="X778" s="31">
        <f t="shared" si="167"/>
        <v>9.0359999999999996</v>
      </c>
      <c r="Y778" s="31">
        <f t="shared" si="168"/>
        <v>-184.49199999999999</v>
      </c>
      <c r="Z778" s="30">
        <f t="shared" si="176"/>
        <v>0</v>
      </c>
    </row>
    <row r="779" spans="5:26" x14ac:dyDescent="0.15">
      <c r="E779" s="46"/>
      <c r="F779" s="28"/>
      <c r="G779" s="29"/>
      <c r="H779" s="29"/>
      <c r="I779" s="48" t="str">
        <f t="shared" si="165"/>
        <v/>
      </c>
      <c r="J779" s="48" t="str">
        <f t="shared" si="177"/>
        <v/>
      </c>
      <c r="K779" s="49" t="str">
        <f t="shared" si="178"/>
        <v/>
      </c>
      <c r="L779" s="11"/>
      <c r="M779" s="11"/>
      <c r="N779" s="78"/>
      <c r="O779" s="39" t="str">
        <f t="shared" si="175"/>
        <v>F</v>
      </c>
      <c r="P779" s="11">
        <f t="shared" si="166"/>
        <v>-23.287315649149274</v>
      </c>
      <c r="Q779" s="11"/>
      <c r="R779" s="38">
        <f t="shared" si="172"/>
        <v>0</v>
      </c>
      <c r="S779" s="30">
        <f t="shared" si="173"/>
        <v>0</v>
      </c>
      <c r="T779" s="30">
        <f t="shared" si="174"/>
        <v>0</v>
      </c>
      <c r="U779" s="34"/>
      <c r="V779" s="34"/>
      <c r="X779" s="31">
        <f t="shared" si="167"/>
        <v>9.0359999999999996</v>
      </c>
      <c r="Y779" s="31">
        <f t="shared" si="168"/>
        <v>-184.49199999999999</v>
      </c>
      <c r="Z779" s="30">
        <f t="shared" si="176"/>
        <v>0</v>
      </c>
    </row>
    <row r="780" spans="5:26" x14ac:dyDescent="0.15">
      <c r="E780" s="46"/>
      <c r="F780" s="28"/>
      <c r="G780" s="29"/>
      <c r="H780" s="29"/>
      <c r="I780" s="48" t="str">
        <f t="shared" si="165"/>
        <v/>
      </c>
      <c r="J780" s="48" t="str">
        <f t="shared" si="177"/>
        <v/>
      </c>
      <c r="K780" s="49" t="str">
        <f t="shared" si="178"/>
        <v/>
      </c>
      <c r="L780" s="11"/>
      <c r="M780" s="11"/>
      <c r="N780" s="78"/>
      <c r="O780" s="39" t="str">
        <f t="shared" si="175"/>
        <v>F</v>
      </c>
      <c r="P780" s="11">
        <f t="shared" si="166"/>
        <v>-23.287315649149274</v>
      </c>
      <c r="Q780" s="11"/>
      <c r="R780" s="38">
        <f t="shared" si="172"/>
        <v>0</v>
      </c>
      <c r="S780" s="30">
        <f t="shared" si="173"/>
        <v>0</v>
      </c>
      <c r="T780" s="30">
        <f t="shared" si="174"/>
        <v>0</v>
      </c>
      <c r="U780" s="34"/>
      <c r="V780" s="34"/>
      <c r="X780" s="31">
        <f t="shared" si="167"/>
        <v>9.0359999999999996</v>
      </c>
      <c r="Y780" s="31">
        <f t="shared" si="168"/>
        <v>-184.49199999999999</v>
      </c>
      <c r="Z780" s="30">
        <f t="shared" si="176"/>
        <v>0</v>
      </c>
    </row>
    <row r="781" spans="5:26" x14ac:dyDescent="0.15">
      <c r="E781" s="46"/>
      <c r="F781" s="28"/>
      <c r="G781" s="29"/>
      <c r="H781" s="29"/>
      <c r="I781" s="48" t="str">
        <f t="shared" ref="I781:I812" si="179">IF(COUNTA($F$747,$H$747,F781:H781)=5,P781,"")</f>
        <v/>
      </c>
      <c r="J781" s="48" t="str">
        <f t="shared" si="177"/>
        <v/>
      </c>
      <c r="K781" s="49" t="str">
        <f t="shared" si="178"/>
        <v/>
      </c>
      <c r="L781" s="11"/>
      <c r="M781" s="11"/>
      <c r="N781" s="78"/>
      <c r="O781" s="39" t="str">
        <f t="shared" si="175"/>
        <v>F</v>
      </c>
      <c r="P781" s="11">
        <f t="shared" si="166"/>
        <v>-23.287315649149274</v>
      </c>
      <c r="Q781" s="11"/>
      <c r="R781" s="38">
        <f t="shared" si="172"/>
        <v>0</v>
      </c>
      <c r="S781" s="30">
        <f t="shared" si="173"/>
        <v>0</v>
      </c>
      <c r="T781" s="30">
        <f t="shared" si="174"/>
        <v>0</v>
      </c>
      <c r="U781" s="34"/>
      <c r="V781" s="34"/>
      <c r="X781" s="31">
        <f t="shared" si="167"/>
        <v>9.0359999999999996</v>
      </c>
      <c r="Y781" s="31">
        <f t="shared" si="168"/>
        <v>-184.49199999999999</v>
      </c>
      <c r="Z781" s="30">
        <f t="shared" si="176"/>
        <v>0</v>
      </c>
    </row>
    <row r="782" spans="5:26" x14ac:dyDescent="0.15">
      <c r="E782" s="46"/>
      <c r="F782" s="28"/>
      <c r="G782" s="29"/>
      <c r="H782" s="29"/>
      <c r="I782" s="48" t="str">
        <f t="shared" si="179"/>
        <v/>
      </c>
      <c r="J782" s="48" t="str">
        <f t="shared" si="177"/>
        <v/>
      </c>
      <c r="K782" s="49" t="str">
        <f t="shared" si="178"/>
        <v/>
      </c>
      <c r="L782" s="11"/>
      <c r="M782" s="11"/>
      <c r="N782" s="78"/>
      <c r="O782" s="39" t="str">
        <f t="shared" si="175"/>
        <v>F</v>
      </c>
      <c r="P782" s="11">
        <f t="shared" si="166"/>
        <v>-23.287315649149274</v>
      </c>
      <c r="Q782" s="11"/>
      <c r="R782" s="38">
        <f t="shared" si="172"/>
        <v>0</v>
      </c>
      <c r="S782" s="30">
        <f t="shared" si="173"/>
        <v>0</v>
      </c>
      <c r="T782" s="30">
        <f t="shared" si="174"/>
        <v>0</v>
      </c>
      <c r="U782" s="34"/>
      <c r="V782" s="34"/>
      <c r="X782" s="31">
        <f t="shared" si="167"/>
        <v>9.0359999999999996</v>
      </c>
      <c r="Y782" s="31">
        <f t="shared" si="168"/>
        <v>-184.49199999999999</v>
      </c>
      <c r="Z782" s="30">
        <f t="shared" si="176"/>
        <v>0</v>
      </c>
    </row>
    <row r="783" spans="5:26" x14ac:dyDescent="0.15">
      <c r="E783" s="46"/>
      <c r="F783" s="28"/>
      <c r="G783" s="29"/>
      <c r="H783" s="29"/>
      <c r="I783" s="48" t="str">
        <f t="shared" si="179"/>
        <v/>
      </c>
      <c r="J783" s="48" t="str">
        <f t="shared" si="177"/>
        <v/>
      </c>
      <c r="K783" s="49" t="str">
        <f t="shared" si="178"/>
        <v/>
      </c>
      <c r="L783" s="11"/>
      <c r="M783" s="11"/>
      <c r="N783" s="78"/>
      <c r="O783" s="39" t="str">
        <f t="shared" si="175"/>
        <v>F</v>
      </c>
      <c r="P783" s="11">
        <f t="shared" si="166"/>
        <v>-23.287315649149274</v>
      </c>
      <c r="Q783" s="11"/>
      <c r="R783" s="38">
        <f t="shared" si="172"/>
        <v>0</v>
      </c>
      <c r="S783" s="30">
        <f t="shared" si="173"/>
        <v>0</v>
      </c>
      <c r="T783" s="30">
        <f t="shared" si="174"/>
        <v>0</v>
      </c>
      <c r="U783" s="34"/>
      <c r="V783" s="34"/>
      <c r="X783" s="31">
        <f t="shared" si="167"/>
        <v>9.0359999999999996</v>
      </c>
      <c r="Y783" s="31">
        <f t="shared" si="168"/>
        <v>-184.49199999999999</v>
      </c>
      <c r="Z783" s="30">
        <f t="shared" si="176"/>
        <v>0</v>
      </c>
    </row>
    <row r="784" spans="5:26" x14ac:dyDescent="0.15">
      <c r="E784" s="46"/>
      <c r="F784" s="28"/>
      <c r="G784" s="29"/>
      <c r="H784" s="29"/>
      <c r="I784" s="48" t="str">
        <f t="shared" si="179"/>
        <v/>
      </c>
      <c r="J784" s="48" t="str">
        <f t="shared" si="177"/>
        <v/>
      </c>
      <c r="K784" s="49" t="str">
        <f t="shared" si="178"/>
        <v/>
      </c>
      <c r="L784" s="11"/>
      <c r="M784" s="11"/>
      <c r="N784" s="78"/>
      <c r="O784" s="39" t="str">
        <f t="shared" si="175"/>
        <v>F</v>
      </c>
      <c r="P784" s="11">
        <f t="shared" si="166"/>
        <v>-23.287315649149274</v>
      </c>
      <c r="Q784" s="11"/>
      <c r="R784" s="38">
        <f t="shared" si="172"/>
        <v>0</v>
      </c>
      <c r="S784" s="30">
        <f t="shared" si="173"/>
        <v>0</v>
      </c>
      <c r="T784" s="30">
        <f t="shared" si="174"/>
        <v>0</v>
      </c>
      <c r="U784" s="34"/>
      <c r="V784" s="34"/>
      <c r="X784" s="31">
        <f t="shared" si="167"/>
        <v>9.0359999999999996</v>
      </c>
      <c r="Y784" s="31">
        <f t="shared" si="168"/>
        <v>-184.49199999999999</v>
      </c>
      <c r="Z784" s="30">
        <f t="shared" si="176"/>
        <v>0</v>
      </c>
    </row>
    <row r="785" spans="5:26" x14ac:dyDescent="0.15">
      <c r="E785" s="46"/>
      <c r="F785" s="28"/>
      <c r="G785" s="29"/>
      <c r="H785" s="29"/>
      <c r="I785" s="48" t="str">
        <f t="shared" si="179"/>
        <v/>
      </c>
      <c r="J785" s="48" t="str">
        <f t="shared" si="177"/>
        <v/>
      </c>
      <c r="K785" s="49" t="str">
        <f t="shared" si="178"/>
        <v/>
      </c>
      <c r="L785" s="11"/>
      <c r="M785" s="11"/>
      <c r="N785" s="78"/>
      <c r="O785" s="39" t="str">
        <f t="shared" si="175"/>
        <v>F</v>
      </c>
      <c r="P785" s="11">
        <f t="shared" si="166"/>
        <v>-23.287315649149274</v>
      </c>
      <c r="Q785" s="11"/>
      <c r="R785" s="38">
        <f t="shared" si="172"/>
        <v>0</v>
      </c>
      <c r="S785" s="30">
        <f t="shared" si="173"/>
        <v>0</v>
      </c>
      <c r="T785" s="30">
        <f t="shared" si="174"/>
        <v>0</v>
      </c>
      <c r="U785" s="34"/>
      <c r="V785" s="34"/>
      <c r="X785" s="31">
        <f t="shared" si="167"/>
        <v>9.0359999999999996</v>
      </c>
      <c r="Y785" s="31">
        <f t="shared" si="168"/>
        <v>-184.49199999999999</v>
      </c>
      <c r="Z785" s="30">
        <f t="shared" si="176"/>
        <v>0</v>
      </c>
    </row>
    <row r="786" spans="5:26" x14ac:dyDescent="0.15">
      <c r="E786" s="46"/>
      <c r="F786" s="28"/>
      <c r="G786" s="29"/>
      <c r="H786" s="29"/>
      <c r="I786" s="48" t="str">
        <f t="shared" si="179"/>
        <v/>
      </c>
      <c r="J786" s="48" t="str">
        <f t="shared" si="177"/>
        <v/>
      </c>
      <c r="K786" s="49" t="str">
        <f t="shared" si="178"/>
        <v/>
      </c>
      <c r="L786" s="11"/>
      <c r="M786" s="11"/>
      <c r="N786" s="78"/>
      <c r="O786" s="39" t="str">
        <f t="shared" si="175"/>
        <v>F</v>
      </c>
      <c r="P786" s="11">
        <f t="shared" si="166"/>
        <v>-23.287315649149274</v>
      </c>
      <c r="Q786" s="11"/>
      <c r="R786" s="38">
        <f t="shared" si="172"/>
        <v>0</v>
      </c>
      <c r="S786" s="30">
        <f t="shared" si="173"/>
        <v>0</v>
      </c>
      <c r="T786" s="30">
        <f t="shared" si="174"/>
        <v>0</v>
      </c>
      <c r="U786" s="34"/>
      <c r="V786" s="34"/>
      <c r="X786" s="31">
        <f t="shared" si="167"/>
        <v>9.0359999999999996</v>
      </c>
      <c r="Y786" s="31">
        <f t="shared" si="168"/>
        <v>-184.49199999999999</v>
      </c>
      <c r="Z786" s="30">
        <f t="shared" si="176"/>
        <v>0</v>
      </c>
    </row>
    <row r="787" spans="5:26" x14ac:dyDescent="0.15">
      <c r="E787" s="46"/>
      <c r="F787" s="28"/>
      <c r="G787" s="29"/>
      <c r="H787" s="29"/>
      <c r="I787" s="48" t="str">
        <f t="shared" si="179"/>
        <v/>
      </c>
      <c r="J787" s="48" t="str">
        <f t="shared" si="177"/>
        <v/>
      </c>
      <c r="K787" s="49" t="str">
        <f t="shared" si="178"/>
        <v/>
      </c>
      <c r="L787" s="11"/>
      <c r="M787" s="11"/>
      <c r="N787" s="78"/>
      <c r="O787" s="39" t="str">
        <f t="shared" si="175"/>
        <v>F</v>
      </c>
      <c r="P787" s="11">
        <f t="shared" si="166"/>
        <v>-23.287315649149274</v>
      </c>
      <c r="Q787" s="11"/>
      <c r="R787" s="38">
        <f t="shared" si="172"/>
        <v>0</v>
      </c>
      <c r="S787" s="30">
        <f t="shared" si="173"/>
        <v>0</v>
      </c>
      <c r="T787" s="30">
        <f t="shared" si="174"/>
        <v>0</v>
      </c>
      <c r="U787" s="34"/>
      <c r="V787" s="34"/>
      <c r="X787" s="31">
        <f t="shared" si="167"/>
        <v>9.0359999999999996</v>
      </c>
      <c r="Y787" s="31">
        <f t="shared" si="168"/>
        <v>-184.49199999999999</v>
      </c>
      <c r="Z787" s="30">
        <f t="shared" si="176"/>
        <v>0</v>
      </c>
    </row>
    <row r="788" spans="5:26" x14ac:dyDescent="0.15">
      <c r="E788" s="46"/>
      <c r="F788" s="28"/>
      <c r="G788" s="29"/>
      <c r="H788" s="29"/>
      <c r="I788" s="48" t="str">
        <f t="shared" si="179"/>
        <v/>
      </c>
      <c r="J788" s="48" t="str">
        <f t="shared" si="177"/>
        <v/>
      </c>
      <c r="K788" s="49" t="str">
        <f t="shared" si="178"/>
        <v/>
      </c>
      <c r="L788" s="11"/>
      <c r="M788" s="11"/>
      <c r="N788" s="78"/>
      <c r="O788" s="39" t="str">
        <f t="shared" si="175"/>
        <v>F</v>
      </c>
      <c r="P788" s="11">
        <f t="shared" si="166"/>
        <v>-23.287315649149274</v>
      </c>
      <c r="Q788" s="11"/>
      <c r="R788" s="38">
        <f t="shared" si="172"/>
        <v>0</v>
      </c>
      <c r="S788" s="30">
        <f t="shared" si="173"/>
        <v>0</v>
      </c>
      <c r="T788" s="30">
        <f t="shared" si="174"/>
        <v>0</v>
      </c>
      <c r="U788" s="34"/>
      <c r="V788" s="34"/>
      <c r="X788" s="31">
        <f t="shared" si="167"/>
        <v>9.0359999999999996</v>
      </c>
      <c r="Y788" s="31">
        <f t="shared" si="168"/>
        <v>-184.49199999999999</v>
      </c>
      <c r="Z788" s="30">
        <f t="shared" si="176"/>
        <v>0</v>
      </c>
    </row>
    <row r="789" spans="5:26" x14ac:dyDescent="0.15">
      <c r="E789" s="46"/>
      <c r="F789" s="28"/>
      <c r="G789" s="29"/>
      <c r="H789" s="29"/>
      <c r="I789" s="48" t="str">
        <f t="shared" si="179"/>
        <v/>
      </c>
      <c r="J789" s="48" t="str">
        <f t="shared" si="177"/>
        <v/>
      </c>
      <c r="K789" s="49" t="str">
        <f t="shared" si="178"/>
        <v/>
      </c>
      <c r="L789" s="11"/>
      <c r="M789" s="11"/>
      <c r="N789" s="78"/>
      <c r="O789" s="39" t="str">
        <f t="shared" si="175"/>
        <v>F</v>
      </c>
      <c r="P789" s="11">
        <f t="shared" si="166"/>
        <v>-23.287315649149274</v>
      </c>
      <c r="Q789" s="11"/>
      <c r="R789" s="38">
        <f t="shared" si="172"/>
        <v>0</v>
      </c>
      <c r="S789" s="30">
        <f t="shared" si="173"/>
        <v>0</v>
      </c>
      <c r="T789" s="30">
        <f t="shared" si="174"/>
        <v>0</v>
      </c>
      <c r="U789" s="34"/>
      <c r="V789" s="34"/>
      <c r="X789" s="31">
        <f t="shared" si="167"/>
        <v>9.0359999999999996</v>
      </c>
      <c r="Y789" s="31">
        <f t="shared" si="168"/>
        <v>-184.49199999999999</v>
      </c>
      <c r="Z789" s="30">
        <f t="shared" si="176"/>
        <v>0</v>
      </c>
    </row>
    <row r="790" spans="5:26" x14ac:dyDescent="0.15">
      <c r="E790" s="46"/>
      <c r="F790" s="28"/>
      <c r="G790" s="29"/>
      <c r="H790" s="29"/>
      <c r="I790" s="48" t="str">
        <f t="shared" si="179"/>
        <v/>
      </c>
      <c r="J790" s="48" t="str">
        <f t="shared" si="177"/>
        <v/>
      </c>
      <c r="K790" s="49" t="str">
        <f t="shared" si="178"/>
        <v/>
      </c>
      <c r="L790" s="11"/>
      <c r="M790" s="11"/>
      <c r="N790" s="78"/>
      <c r="O790" s="39" t="str">
        <f t="shared" si="175"/>
        <v>F</v>
      </c>
      <c r="P790" s="11">
        <f t="shared" si="166"/>
        <v>-23.287315649149274</v>
      </c>
      <c r="Q790" s="11"/>
      <c r="R790" s="38">
        <f t="shared" si="172"/>
        <v>0</v>
      </c>
      <c r="S790" s="30">
        <f t="shared" si="173"/>
        <v>0</v>
      </c>
      <c r="T790" s="30">
        <f t="shared" si="174"/>
        <v>0</v>
      </c>
      <c r="U790" s="34"/>
      <c r="V790" s="34"/>
      <c r="X790" s="31">
        <f t="shared" si="167"/>
        <v>9.0359999999999996</v>
      </c>
      <c r="Y790" s="31">
        <f t="shared" si="168"/>
        <v>-184.49199999999999</v>
      </c>
      <c r="Z790" s="30">
        <f t="shared" si="176"/>
        <v>0</v>
      </c>
    </row>
    <row r="791" spans="5:26" x14ac:dyDescent="0.15">
      <c r="E791" s="46"/>
      <c r="F791" s="28"/>
      <c r="G791" s="29"/>
      <c r="H791" s="29"/>
      <c r="I791" s="48" t="str">
        <f t="shared" si="179"/>
        <v/>
      </c>
      <c r="J791" s="48" t="str">
        <f t="shared" si="177"/>
        <v/>
      </c>
      <c r="K791" s="49" t="str">
        <f t="shared" si="178"/>
        <v/>
      </c>
      <c r="L791" s="11"/>
      <c r="M791" s="11"/>
      <c r="N791" s="78"/>
      <c r="O791" s="39" t="str">
        <f t="shared" si="175"/>
        <v>F</v>
      </c>
      <c r="P791" s="11">
        <f t="shared" si="166"/>
        <v>-23.287315649149274</v>
      </c>
      <c r="Q791" s="11"/>
      <c r="R791" s="38">
        <f t="shared" si="172"/>
        <v>0</v>
      </c>
      <c r="S791" s="30">
        <f t="shared" si="173"/>
        <v>0</v>
      </c>
      <c r="T791" s="30">
        <f t="shared" si="174"/>
        <v>0</v>
      </c>
      <c r="U791" s="34"/>
      <c r="V791" s="34"/>
      <c r="X791" s="31">
        <f t="shared" si="167"/>
        <v>9.0359999999999996</v>
      </c>
      <c r="Y791" s="31">
        <f t="shared" si="168"/>
        <v>-184.49199999999999</v>
      </c>
      <c r="Z791" s="30">
        <f t="shared" si="176"/>
        <v>0</v>
      </c>
    </row>
    <row r="792" spans="5:26" x14ac:dyDescent="0.15">
      <c r="E792" s="46"/>
      <c r="F792" s="28"/>
      <c r="G792" s="29"/>
      <c r="H792" s="29"/>
      <c r="I792" s="48" t="str">
        <f t="shared" si="179"/>
        <v/>
      </c>
      <c r="J792" s="48" t="str">
        <f t="shared" si="177"/>
        <v/>
      </c>
      <c r="K792" s="49" t="str">
        <f t="shared" si="178"/>
        <v/>
      </c>
      <c r="L792" s="11"/>
      <c r="M792" s="11"/>
      <c r="N792" s="78"/>
      <c r="O792" s="39" t="str">
        <f t="shared" si="175"/>
        <v>F</v>
      </c>
      <c r="P792" s="11">
        <f t="shared" si="166"/>
        <v>-23.287315649149274</v>
      </c>
      <c r="Q792" s="11"/>
      <c r="R792" s="38">
        <f t="shared" si="172"/>
        <v>0</v>
      </c>
      <c r="S792" s="30">
        <f t="shared" si="173"/>
        <v>0</v>
      </c>
      <c r="T792" s="30">
        <f t="shared" si="174"/>
        <v>0</v>
      </c>
      <c r="U792" s="34"/>
      <c r="V792" s="34"/>
      <c r="X792" s="31">
        <f t="shared" si="167"/>
        <v>9.0359999999999996</v>
      </c>
      <c r="Y792" s="31">
        <f t="shared" si="168"/>
        <v>-184.49199999999999</v>
      </c>
      <c r="Z792" s="30">
        <f t="shared" si="176"/>
        <v>0</v>
      </c>
    </row>
    <row r="793" spans="5:26" x14ac:dyDescent="0.15">
      <c r="E793" s="46"/>
      <c r="F793" s="28"/>
      <c r="G793" s="29"/>
      <c r="H793" s="29"/>
      <c r="I793" s="48" t="str">
        <f t="shared" si="179"/>
        <v/>
      </c>
      <c r="J793" s="48" t="str">
        <f t="shared" si="177"/>
        <v/>
      </c>
      <c r="K793" s="49" t="str">
        <f t="shared" si="178"/>
        <v/>
      </c>
      <c r="L793" s="11"/>
      <c r="M793" s="11"/>
      <c r="N793" s="78"/>
      <c r="O793" s="39" t="str">
        <f t="shared" si="175"/>
        <v>F</v>
      </c>
      <c r="P793" s="11">
        <f t="shared" si="166"/>
        <v>-23.287315649149274</v>
      </c>
      <c r="Q793" s="11"/>
      <c r="R793" s="38">
        <f t="shared" si="172"/>
        <v>0</v>
      </c>
      <c r="S793" s="30">
        <f t="shared" si="173"/>
        <v>0</v>
      </c>
      <c r="T793" s="30">
        <f t="shared" si="174"/>
        <v>0</v>
      </c>
      <c r="U793" s="34"/>
      <c r="V793" s="34"/>
      <c r="X793" s="31">
        <f t="shared" si="167"/>
        <v>9.0359999999999996</v>
      </c>
      <c r="Y793" s="31">
        <f t="shared" si="168"/>
        <v>-184.49199999999999</v>
      </c>
      <c r="Z793" s="30">
        <f t="shared" si="176"/>
        <v>0</v>
      </c>
    </row>
    <row r="794" spans="5:26" x14ac:dyDescent="0.15">
      <c r="E794" s="46"/>
      <c r="F794" s="28"/>
      <c r="G794" s="29"/>
      <c r="H794" s="29"/>
      <c r="I794" s="48" t="str">
        <f t="shared" si="179"/>
        <v/>
      </c>
      <c r="J794" s="48" t="str">
        <f t="shared" si="177"/>
        <v/>
      </c>
      <c r="K794" s="49" t="str">
        <f t="shared" si="178"/>
        <v/>
      </c>
      <c r="L794" s="11"/>
      <c r="M794" s="11"/>
      <c r="N794" s="78"/>
      <c r="O794" s="39" t="str">
        <f t="shared" si="175"/>
        <v>F</v>
      </c>
      <c r="P794" s="11">
        <f t="shared" si="166"/>
        <v>-23.287315649149274</v>
      </c>
      <c r="Q794" s="11"/>
      <c r="R794" s="38">
        <f t="shared" si="172"/>
        <v>0</v>
      </c>
      <c r="S794" s="30">
        <f t="shared" si="173"/>
        <v>0</v>
      </c>
      <c r="T794" s="30">
        <f t="shared" si="174"/>
        <v>0</v>
      </c>
      <c r="U794" s="34"/>
      <c r="V794" s="34"/>
      <c r="X794" s="31">
        <f t="shared" si="167"/>
        <v>9.0359999999999996</v>
      </c>
      <c r="Y794" s="31">
        <f t="shared" si="168"/>
        <v>-184.49199999999999</v>
      </c>
      <c r="Z794" s="30">
        <f t="shared" si="176"/>
        <v>0</v>
      </c>
    </row>
    <row r="795" spans="5:26" x14ac:dyDescent="0.15">
      <c r="E795" s="46"/>
      <c r="F795" s="28"/>
      <c r="G795" s="29"/>
      <c r="H795" s="29"/>
      <c r="I795" s="48" t="str">
        <f t="shared" si="179"/>
        <v/>
      </c>
      <c r="J795" s="48" t="str">
        <f t="shared" si="177"/>
        <v/>
      </c>
      <c r="K795" s="49" t="str">
        <f t="shared" si="178"/>
        <v/>
      </c>
      <c r="L795" s="11"/>
      <c r="M795" s="11"/>
      <c r="N795" s="78"/>
      <c r="O795" s="39" t="str">
        <f t="shared" si="175"/>
        <v>F</v>
      </c>
      <c r="P795" s="11">
        <f t="shared" si="166"/>
        <v>-23.287315649149274</v>
      </c>
      <c r="Q795" s="11"/>
      <c r="R795" s="38">
        <f t="shared" si="172"/>
        <v>0</v>
      </c>
      <c r="S795" s="30">
        <f t="shared" si="173"/>
        <v>0</v>
      </c>
      <c r="T795" s="30">
        <f t="shared" si="174"/>
        <v>0</v>
      </c>
      <c r="U795" s="34"/>
      <c r="V795" s="34"/>
      <c r="X795" s="31">
        <f t="shared" si="167"/>
        <v>9.0359999999999996</v>
      </c>
      <c r="Y795" s="31">
        <f t="shared" si="168"/>
        <v>-184.49199999999999</v>
      </c>
      <c r="Z795" s="30">
        <f t="shared" si="176"/>
        <v>0</v>
      </c>
    </row>
    <row r="796" spans="5:26" x14ac:dyDescent="0.15">
      <c r="E796" s="46"/>
      <c r="F796" s="28"/>
      <c r="G796" s="29"/>
      <c r="H796" s="29"/>
      <c r="I796" s="48" t="str">
        <f t="shared" si="179"/>
        <v/>
      </c>
      <c r="J796" s="48" t="str">
        <f t="shared" si="177"/>
        <v/>
      </c>
      <c r="K796" s="49" t="str">
        <f t="shared" si="178"/>
        <v/>
      </c>
      <c r="L796" s="11"/>
      <c r="M796" s="11"/>
      <c r="N796" s="78"/>
      <c r="O796" s="39" t="str">
        <f t="shared" si="175"/>
        <v>F</v>
      </c>
      <c r="P796" s="11">
        <f t="shared" si="166"/>
        <v>-23.287315649149274</v>
      </c>
      <c r="Q796" s="11"/>
      <c r="R796" s="38">
        <f t="shared" si="172"/>
        <v>0</v>
      </c>
      <c r="S796" s="30">
        <f t="shared" si="173"/>
        <v>0</v>
      </c>
      <c r="T796" s="30">
        <f t="shared" si="174"/>
        <v>0</v>
      </c>
      <c r="U796" s="34"/>
      <c r="V796" s="34"/>
      <c r="X796" s="31">
        <f t="shared" si="167"/>
        <v>9.0359999999999996</v>
      </c>
      <c r="Y796" s="31">
        <f t="shared" si="168"/>
        <v>-184.49199999999999</v>
      </c>
      <c r="Z796" s="30">
        <f t="shared" si="176"/>
        <v>0</v>
      </c>
    </row>
    <row r="797" spans="5:26" x14ac:dyDescent="0.15">
      <c r="E797" s="46"/>
      <c r="F797" s="28"/>
      <c r="G797" s="29"/>
      <c r="H797" s="29"/>
      <c r="I797" s="48" t="str">
        <f t="shared" si="179"/>
        <v/>
      </c>
      <c r="J797" s="48" t="str">
        <f t="shared" si="177"/>
        <v/>
      </c>
      <c r="K797" s="49" t="str">
        <f t="shared" si="178"/>
        <v/>
      </c>
      <c r="L797" s="11"/>
      <c r="M797" s="11"/>
      <c r="N797" s="78"/>
      <c r="O797" s="39" t="str">
        <f t="shared" si="175"/>
        <v>F</v>
      </c>
      <c r="P797" s="11">
        <f t="shared" si="166"/>
        <v>-23.287315649149274</v>
      </c>
      <c r="Q797" s="11"/>
      <c r="R797" s="38">
        <f t="shared" si="172"/>
        <v>0</v>
      </c>
      <c r="S797" s="30">
        <f t="shared" si="173"/>
        <v>0</v>
      </c>
      <c r="T797" s="30">
        <f t="shared" si="174"/>
        <v>0</v>
      </c>
      <c r="U797" s="34"/>
      <c r="V797" s="34"/>
      <c r="X797" s="31">
        <f t="shared" si="167"/>
        <v>9.0359999999999996</v>
      </c>
      <c r="Y797" s="31">
        <f t="shared" si="168"/>
        <v>-184.49199999999999</v>
      </c>
      <c r="Z797" s="30">
        <f t="shared" si="176"/>
        <v>0</v>
      </c>
    </row>
    <row r="798" spans="5:26" x14ac:dyDescent="0.15">
      <c r="E798" s="46"/>
      <c r="F798" s="28"/>
      <c r="G798" s="29"/>
      <c r="H798" s="29"/>
      <c r="I798" s="48" t="str">
        <f t="shared" si="179"/>
        <v/>
      </c>
      <c r="J798" s="48" t="str">
        <f t="shared" si="177"/>
        <v/>
      </c>
      <c r="K798" s="49" t="str">
        <f t="shared" si="178"/>
        <v/>
      </c>
      <c r="L798" s="11"/>
      <c r="M798" s="11"/>
      <c r="N798" s="78"/>
      <c r="O798" s="39" t="str">
        <f t="shared" si="175"/>
        <v>F</v>
      </c>
      <c r="P798" s="11">
        <f t="shared" si="166"/>
        <v>-23.287315649149274</v>
      </c>
      <c r="Q798" s="11"/>
      <c r="R798" s="38">
        <f t="shared" si="172"/>
        <v>0</v>
      </c>
      <c r="S798" s="30">
        <f t="shared" si="173"/>
        <v>0</v>
      </c>
      <c r="T798" s="30">
        <f t="shared" si="174"/>
        <v>0</v>
      </c>
      <c r="U798" s="34"/>
      <c r="V798" s="34"/>
      <c r="X798" s="31">
        <f t="shared" si="167"/>
        <v>9.0359999999999996</v>
      </c>
      <c r="Y798" s="31">
        <f t="shared" si="168"/>
        <v>-184.49199999999999</v>
      </c>
      <c r="Z798" s="30">
        <f t="shared" si="176"/>
        <v>0</v>
      </c>
    </row>
    <row r="799" spans="5:26" x14ac:dyDescent="0.15">
      <c r="E799" s="46"/>
      <c r="F799" s="28"/>
      <c r="G799" s="29"/>
      <c r="H799" s="29"/>
      <c r="I799" s="48" t="str">
        <f t="shared" si="179"/>
        <v/>
      </c>
      <c r="J799" s="48" t="str">
        <f t="shared" si="177"/>
        <v/>
      </c>
      <c r="K799" s="49" t="str">
        <f t="shared" si="178"/>
        <v/>
      </c>
      <c r="L799" s="11"/>
      <c r="M799" s="11"/>
      <c r="N799" s="78"/>
      <c r="O799" s="39" t="str">
        <f t="shared" si="175"/>
        <v>F</v>
      </c>
      <c r="P799" s="11">
        <f t="shared" si="166"/>
        <v>-23.287315649149274</v>
      </c>
      <c r="Q799" s="11"/>
      <c r="R799" s="38">
        <f t="shared" si="172"/>
        <v>0</v>
      </c>
      <c r="S799" s="30">
        <f t="shared" si="173"/>
        <v>0</v>
      </c>
      <c r="T799" s="30">
        <f t="shared" si="174"/>
        <v>0</v>
      </c>
      <c r="U799" s="34"/>
      <c r="V799" s="34"/>
      <c r="X799" s="31">
        <f t="shared" si="167"/>
        <v>9.0359999999999996</v>
      </c>
      <c r="Y799" s="31">
        <f t="shared" si="168"/>
        <v>-184.49199999999999</v>
      </c>
      <c r="Z799" s="30">
        <f t="shared" si="176"/>
        <v>0</v>
      </c>
    </row>
    <row r="800" spans="5:26" x14ac:dyDescent="0.15">
      <c r="E800" s="46"/>
      <c r="F800" s="28"/>
      <c r="G800" s="29"/>
      <c r="H800" s="29"/>
      <c r="I800" s="48" t="str">
        <f t="shared" si="179"/>
        <v/>
      </c>
      <c r="J800" s="48" t="str">
        <f t="shared" si="177"/>
        <v/>
      </c>
      <c r="K800" s="49" t="str">
        <f t="shared" si="178"/>
        <v/>
      </c>
      <c r="L800" s="11"/>
      <c r="M800" s="11"/>
      <c r="N800" s="78"/>
      <c r="O800" s="39" t="str">
        <f t="shared" si="175"/>
        <v>F</v>
      </c>
      <c r="P800" s="11">
        <f t="shared" si="166"/>
        <v>-23.287315649149274</v>
      </c>
      <c r="Q800" s="11"/>
      <c r="R800" s="38">
        <f t="shared" si="172"/>
        <v>0</v>
      </c>
      <c r="S800" s="30">
        <f t="shared" si="173"/>
        <v>0</v>
      </c>
      <c r="T800" s="30">
        <f t="shared" si="174"/>
        <v>0</v>
      </c>
      <c r="U800" s="34"/>
      <c r="V800" s="34"/>
      <c r="X800" s="31">
        <f t="shared" si="167"/>
        <v>9.0359999999999996</v>
      </c>
      <c r="Y800" s="31">
        <f t="shared" si="168"/>
        <v>-184.49199999999999</v>
      </c>
      <c r="Z800" s="30">
        <f t="shared" si="176"/>
        <v>0</v>
      </c>
    </row>
    <row r="801" spans="5:26" x14ac:dyDescent="0.15">
      <c r="E801" s="46"/>
      <c r="F801" s="28"/>
      <c r="G801" s="29"/>
      <c r="H801" s="29"/>
      <c r="I801" s="48" t="str">
        <f t="shared" si="179"/>
        <v/>
      </c>
      <c r="J801" s="48" t="str">
        <f t="shared" si="177"/>
        <v/>
      </c>
      <c r="K801" s="49" t="str">
        <f t="shared" si="178"/>
        <v/>
      </c>
      <c r="L801" s="11"/>
      <c r="M801" s="11"/>
      <c r="N801" s="78"/>
      <c r="O801" s="39" t="str">
        <f t="shared" si="175"/>
        <v>F</v>
      </c>
      <c r="P801" s="11">
        <f t="shared" si="166"/>
        <v>-23.287315649149274</v>
      </c>
      <c r="Q801" s="11"/>
      <c r="R801" s="38">
        <f t="shared" si="172"/>
        <v>0</v>
      </c>
      <c r="S801" s="30">
        <f t="shared" si="173"/>
        <v>0</v>
      </c>
      <c r="T801" s="30">
        <f t="shared" si="174"/>
        <v>0</v>
      </c>
      <c r="U801" s="34"/>
      <c r="V801" s="34"/>
      <c r="X801" s="31">
        <f t="shared" si="167"/>
        <v>9.0359999999999996</v>
      </c>
      <c r="Y801" s="31">
        <f t="shared" si="168"/>
        <v>-184.49199999999999</v>
      </c>
      <c r="Z801" s="30">
        <f t="shared" si="176"/>
        <v>0</v>
      </c>
    </row>
    <row r="802" spans="5:26" x14ac:dyDescent="0.15">
      <c r="E802" s="46"/>
      <c r="F802" s="28"/>
      <c r="G802" s="29"/>
      <c r="H802" s="29"/>
      <c r="I802" s="48" t="str">
        <f t="shared" si="179"/>
        <v/>
      </c>
      <c r="J802" s="48" t="str">
        <f t="shared" si="177"/>
        <v/>
      </c>
      <c r="K802" s="49" t="str">
        <f t="shared" si="178"/>
        <v/>
      </c>
      <c r="L802" s="11"/>
      <c r="M802" s="11"/>
      <c r="N802" s="78"/>
      <c r="O802" s="39" t="str">
        <f t="shared" si="175"/>
        <v>F</v>
      </c>
      <c r="P802" s="11">
        <f t="shared" si="166"/>
        <v>-23.287315649149274</v>
      </c>
      <c r="Q802" s="11"/>
      <c r="R802" s="38">
        <f t="shared" si="172"/>
        <v>0</v>
      </c>
      <c r="S802" s="30">
        <f t="shared" si="173"/>
        <v>0</v>
      </c>
      <c r="T802" s="30">
        <f t="shared" si="174"/>
        <v>0</v>
      </c>
      <c r="U802" s="34"/>
      <c r="V802" s="34"/>
      <c r="X802" s="31">
        <f t="shared" si="167"/>
        <v>9.0359999999999996</v>
      </c>
      <c r="Y802" s="31">
        <f t="shared" si="168"/>
        <v>-184.49199999999999</v>
      </c>
      <c r="Z802" s="30">
        <f t="shared" si="176"/>
        <v>0</v>
      </c>
    </row>
    <row r="803" spans="5:26" x14ac:dyDescent="0.15">
      <c r="E803" s="46"/>
      <c r="F803" s="28"/>
      <c r="G803" s="29"/>
      <c r="H803" s="29"/>
      <c r="I803" s="48" t="str">
        <f t="shared" si="179"/>
        <v/>
      </c>
      <c r="J803" s="48" t="str">
        <f t="shared" si="177"/>
        <v/>
      </c>
      <c r="K803" s="49" t="str">
        <f t="shared" si="178"/>
        <v/>
      </c>
      <c r="L803" s="11"/>
      <c r="M803" s="11"/>
      <c r="N803" s="78"/>
      <c r="O803" s="39" t="str">
        <f t="shared" si="175"/>
        <v>F</v>
      </c>
      <c r="P803" s="11">
        <f t="shared" si="166"/>
        <v>-23.287315649149274</v>
      </c>
      <c r="Q803" s="11"/>
      <c r="R803" s="38">
        <f t="shared" si="172"/>
        <v>0</v>
      </c>
      <c r="S803" s="30">
        <f t="shared" si="173"/>
        <v>0</v>
      </c>
      <c r="T803" s="30">
        <f t="shared" si="174"/>
        <v>0</v>
      </c>
      <c r="U803" s="34"/>
      <c r="V803" s="34"/>
      <c r="X803" s="31">
        <f t="shared" si="167"/>
        <v>9.0359999999999996</v>
      </c>
      <c r="Y803" s="31">
        <f t="shared" si="168"/>
        <v>-184.49199999999999</v>
      </c>
      <c r="Z803" s="30">
        <f t="shared" si="176"/>
        <v>0</v>
      </c>
    </row>
    <row r="804" spans="5:26" x14ac:dyDescent="0.15">
      <c r="E804" s="46"/>
      <c r="F804" s="28"/>
      <c r="G804" s="29"/>
      <c r="H804" s="29"/>
      <c r="I804" s="48" t="str">
        <f t="shared" si="179"/>
        <v/>
      </c>
      <c r="J804" s="48" t="str">
        <f t="shared" si="177"/>
        <v/>
      </c>
      <c r="K804" s="49" t="str">
        <f t="shared" si="178"/>
        <v/>
      </c>
      <c r="L804" s="11"/>
      <c r="M804" s="11"/>
      <c r="N804" s="78"/>
      <c r="O804" s="39" t="str">
        <f t="shared" si="175"/>
        <v>F</v>
      </c>
      <c r="P804" s="11">
        <f t="shared" si="166"/>
        <v>-23.287315649149274</v>
      </c>
      <c r="Q804" s="11"/>
      <c r="R804" s="38">
        <f t="shared" si="172"/>
        <v>0</v>
      </c>
      <c r="S804" s="30">
        <f t="shared" si="173"/>
        <v>0</v>
      </c>
      <c r="T804" s="30">
        <f t="shared" si="174"/>
        <v>0</v>
      </c>
      <c r="U804" s="34"/>
      <c r="V804" s="34"/>
      <c r="X804" s="31">
        <f t="shared" si="167"/>
        <v>9.0359999999999996</v>
      </c>
      <c r="Y804" s="31">
        <f t="shared" si="168"/>
        <v>-184.49199999999999</v>
      </c>
      <c r="Z804" s="30">
        <f t="shared" si="176"/>
        <v>0</v>
      </c>
    </row>
    <row r="805" spans="5:26" x14ac:dyDescent="0.15">
      <c r="E805" s="46"/>
      <c r="F805" s="28"/>
      <c r="G805" s="29"/>
      <c r="H805" s="29"/>
      <c r="I805" s="48" t="str">
        <f t="shared" si="179"/>
        <v/>
      </c>
      <c r="J805" s="48" t="str">
        <f t="shared" si="177"/>
        <v/>
      </c>
      <c r="K805" s="49" t="str">
        <f t="shared" si="178"/>
        <v/>
      </c>
      <c r="L805" s="11"/>
      <c r="M805" s="11"/>
      <c r="N805" s="78"/>
      <c r="O805" s="39" t="str">
        <f t="shared" si="175"/>
        <v>F</v>
      </c>
      <c r="P805" s="11">
        <f t="shared" si="166"/>
        <v>-23.287315649149274</v>
      </c>
      <c r="Q805" s="11"/>
      <c r="R805" s="38">
        <f t="shared" si="172"/>
        <v>0</v>
      </c>
      <c r="S805" s="30">
        <f t="shared" si="173"/>
        <v>0</v>
      </c>
      <c r="T805" s="30">
        <f t="shared" si="174"/>
        <v>0</v>
      </c>
      <c r="U805" s="34"/>
      <c r="V805" s="34"/>
      <c r="X805" s="31">
        <f t="shared" si="167"/>
        <v>9.0359999999999996</v>
      </c>
      <c r="Y805" s="31">
        <f t="shared" si="168"/>
        <v>-184.49199999999999</v>
      </c>
      <c r="Z805" s="30">
        <f t="shared" si="176"/>
        <v>0</v>
      </c>
    </row>
    <row r="806" spans="5:26" x14ac:dyDescent="0.15">
      <c r="E806" s="46"/>
      <c r="F806" s="28"/>
      <c r="G806" s="29"/>
      <c r="H806" s="29"/>
      <c r="I806" s="48" t="str">
        <f t="shared" si="179"/>
        <v/>
      </c>
      <c r="J806" s="48" t="str">
        <f t="shared" si="177"/>
        <v/>
      </c>
      <c r="K806" s="49" t="str">
        <f t="shared" si="178"/>
        <v/>
      </c>
      <c r="L806" s="11"/>
      <c r="M806" s="11"/>
      <c r="N806" s="78"/>
      <c r="O806" s="39" t="str">
        <f t="shared" si="175"/>
        <v>F</v>
      </c>
      <c r="P806" s="11">
        <f t="shared" si="166"/>
        <v>-23.287315649149274</v>
      </c>
      <c r="Q806" s="11"/>
      <c r="R806" s="38">
        <f t="shared" si="172"/>
        <v>0</v>
      </c>
      <c r="S806" s="30">
        <f t="shared" si="173"/>
        <v>0</v>
      </c>
      <c r="T806" s="30">
        <f t="shared" si="174"/>
        <v>0</v>
      </c>
      <c r="U806" s="34"/>
      <c r="V806" s="34"/>
      <c r="X806" s="31">
        <f t="shared" si="167"/>
        <v>9.0359999999999996</v>
      </c>
      <c r="Y806" s="31">
        <f t="shared" si="168"/>
        <v>-184.49199999999999</v>
      </c>
      <c r="Z806" s="30">
        <f t="shared" si="176"/>
        <v>0</v>
      </c>
    </row>
    <row r="807" spans="5:26" x14ac:dyDescent="0.15">
      <c r="E807" s="46"/>
      <c r="F807" s="28"/>
      <c r="G807" s="29"/>
      <c r="H807" s="29"/>
      <c r="I807" s="48" t="str">
        <f t="shared" si="179"/>
        <v/>
      </c>
      <c r="J807" s="48" t="str">
        <f t="shared" si="177"/>
        <v/>
      </c>
      <c r="K807" s="49" t="str">
        <f t="shared" si="178"/>
        <v/>
      </c>
      <c r="L807" s="11"/>
      <c r="M807" s="11"/>
      <c r="N807" s="78"/>
      <c r="O807" s="39" t="str">
        <f t="shared" si="175"/>
        <v>F</v>
      </c>
      <c r="P807" s="11">
        <f t="shared" si="166"/>
        <v>-23.287315649149274</v>
      </c>
      <c r="Q807" s="11"/>
      <c r="R807" s="38">
        <f t="shared" si="172"/>
        <v>0</v>
      </c>
      <c r="S807" s="30">
        <f t="shared" si="173"/>
        <v>0</v>
      </c>
      <c r="T807" s="30">
        <f t="shared" si="174"/>
        <v>0</v>
      </c>
      <c r="U807" s="34"/>
      <c r="V807" s="34"/>
      <c r="X807" s="31">
        <f t="shared" si="167"/>
        <v>9.0359999999999996</v>
      </c>
      <c r="Y807" s="31">
        <f t="shared" si="168"/>
        <v>-184.49199999999999</v>
      </c>
      <c r="Z807" s="30">
        <f t="shared" si="176"/>
        <v>0</v>
      </c>
    </row>
    <row r="808" spans="5:26" x14ac:dyDescent="0.15">
      <c r="E808" s="46"/>
      <c r="F808" s="28"/>
      <c r="G808" s="29"/>
      <c r="H808" s="29"/>
      <c r="I808" s="48" t="str">
        <f t="shared" si="179"/>
        <v/>
      </c>
      <c r="J808" s="48" t="str">
        <f t="shared" si="177"/>
        <v/>
      </c>
      <c r="K808" s="49" t="str">
        <f t="shared" si="178"/>
        <v/>
      </c>
      <c r="L808" s="11"/>
      <c r="M808" s="11"/>
      <c r="N808" s="78"/>
      <c r="O808" s="39" t="str">
        <f t="shared" si="175"/>
        <v>F</v>
      </c>
      <c r="P808" s="11">
        <f t="shared" si="166"/>
        <v>-23.287315649149274</v>
      </c>
      <c r="Q808" s="11"/>
      <c r="R808" s="38">
        <f t="shared" si="172"/>
        <v>0</v>
      </c>
      <c r="S808" s="30">
        <f t="shared" si="173"/>
        <v>0</v>
      </c>
      <c r="T808" s="30">
        <f t="shared" si="174"/>
        <v>0</v>
      </c>
      <c r="U808" s="34"/>
      <c r="V808" s="34"/>
      <c r="X808" s="31">
        <f t="shared" si="167"/>
        <v>9.0359999999999996</v>
      </c>
      <c r="Y808" s="31">
        <f t="shared" si="168"/>
        <v>-184.49199999999999</v>
      </c>
      <c r="Z808" s="30">
        <f t="shared" si="176"/>
        <v>0</v>
      </c>
    </row>
    <row r="809" spans="5:26" x14ac:dyDescent="0.15">
      <c r="E809" s="46"/>
      <c r="F809" s="28"/>
      <c r="G809" s="29"/>
      <c r="H809" s="29"/>
      <c r="I809" s="48" t="str">
        <f t="shared" si="179"/>
        <v/>
      </c>
      <c r="J809" s="48" t="str">
        <f t="shared" si="177"/>
        <v/>
      </c>
      <c r="K809" s="49" t="str">
        <f t="shared" si="178"/>
        <v/>
      </c>
      <c r="L809" s="11"/>
      <c r="M809" s="11"/>
      <c r="N809" s="78"/>
      <c r="O809" s="39" t="str">
        <f t="shared" si="175"/>
        <v>F</v>
      </c>
      <c r="P809" s="11">
        <f t="shared" si="166"/>
        <v>-23.287315649149274</v>
      </c>
      <c r="Q809" s="11"/>
      <c r="R809" s="38">
        <f t="shared" si="172"/>
        <v>0</v>
      </c>
      <c r="S809" s="30">
        <f t="shared" si="173"/>
        <v>0</v>
      </c>
      <c r="T809" s="30">
        <f t="shared" si="174"/>
        <v>0</v>
      </c>
      <c r="U809" s="34"/>
      <c r="V809" s="34"/>
      <c r="X809" s="31">
        <f t="shared" si="167"/>
        <v>9.0359999999999996</v>
      </c>
      <c r="Y809" s="31">
        <f t="shared" si="168"/>
        <v>-184.49199999999999</v>
      </c>
      <c r="Z809" s="30">
        <f t="shared" si="176"/>
        <v>0</v>
      </c>
    </row>
    <row r="810" spans="5:26" x14ac:dyDescent="0.15">
      <c r="E810" s="46"/>
      <c r="F810" s="28"/>
      <c r="G810" s="29"/>
      <c r="H810" s="29"/>
      <c r="I810" s="48" t="str">
        <f t="shared" si="179"/>
        <v/>
      </c>
      <c r="J810" s="48" t="str">
        <f t="shared" si="177"/>
        <v/>
      </c>
      <c r="K810" s="49" t="str">
        <f t="shared" si="178"/>
        <v/>
      </c>
      <c r="L810" s="11"/>
      <c r="M810" s="11"/>
      <c r="N810" s="78"/>
      <c r="O810" s="39" t="str">
        <f t="shared" si="175"/>
        <v>F</v>
      </c>
      <c r="P810" s="11">
        <f t="shared" si="166"/>
        <v>-23.287315649149274</v>
      </c>
      <c r="Q810" s="11"/>
      <c r="R810" s="38">
        <f t="shared" si="172"/>
        <v>0</v>
      </c>
      <c r="S810" s="30">
        <f t="shared" si="173"/>
        <v>0</v>
      </c>
      <c r="T810" s="30">
        <f t="shared" si="174"/>
        <v>0</v>
      </c>
      <c r="U810" s="34"/>
      <c r="V810" s="34"/>
      <c r="X810" s="31">
        <f t="shared" si="167"/>
        <v>9.0359999999999996</v>
      </c>
      <c r="Y810" s="31">
        <f t="shared" si="168"/>
        <v>-184.49199999999999</v>
      </c>
      <c r="Z810" s="30">
        <f t="shared" si="176"/>
        <v>0</v>
      </c>
    </row>
    <row r="811" spans="5:26" x14ac:dyDescent="0.15">
      <c r="E811" s="46"/>
      <c r="F811" s="28"/>
      <c r="G811" s="29"/>
      <c r="H811" s="29"/>
      <c r="I811" s="48" t="str">
        <f t="shared" si="179"/>
        <v/>
      </c>
      <c r="J811" s="48" t="str">
        <f t="shared" si="177"/>
        <v/>
      </c>
      <c r="K811" s="49" t="str">
        <f t="shared" si="178"/>
        <v/>
      </c>
      <c r="L811" s="11"/>
      <c r="M811" s="11"/>
      <c r="N811" s="78"/>
      <c r="O811" s="39" t="str">
        <f t="shared" si="175"/>
        <v>F</v>
      </c>
      <c r="P811" s="11">
        <f t="shared" si="166"/>
        <v>-23.287315649149274</v>
      </c>
      <c r="Q811" s="11"/>
      <c r="R811" s="38">
        <f t="shared" si="172"/>
        <v>0</v>
      </c>
      <c r="S811" s="30">
        <f t="shared" si="173"/>
        <v>0</v>
      </c>
      <c r="T811" s="30">
        <f t="shared" si="174"/>
        <v>0</v>
      </c>
      <c r="U811" s="34"/>
      <c r="V811" s="34"/>
      <c r="X811" s="31">
        <f t="shared" si="167"/>
        <v>9.0359999999999996</v>
      </c>
      <c r="Y811" s="31">
        <f t="shared" si="168"/>
        <v>-184.49199999999999</v>
      </c>
      <c r="Z811" s="30">
        <f t="shared" si="176"/>
        <v>0</v>
      </c>
    </row>
    <row r="812" spans="5:26" x14ac:dyDescent="0.15">
      <c r="E812" s="46"/>
      <c r="F812" s="28"/>
      <c r="G812" s="29"/>
      <c r="H812" s="29"/>
      <c r="I812" s="48" t="str">
        <f t="shared" si="179"/>
        <v/>
      </c>
      <c r="J812" s="48" t="str">
        <f t="shared" si="177"/>
        <v/>
      </c>
      <c r="K812" s="49" t="str">
        <f t="shared" si="178"/>
        <v/>
      </c>
      <c r="L812" s="11"/>
      <c r="M812" s="11"/>
      <c r="N812" s="78"/>
      <c r="O812" s="39" t="str">
        <f t="shared" si="175"/>
        <v>F</v>
      </c>
      <c r="P812" s="11">
        <f t="shared" si="166"/>
        <v>-23.287315649149274</v>
      </c>
      <c r="Q812" s="11"/>
      <c r="R812" s="38">
        <f t="shared" si="172"/>
        <v>0</v>
      </c>
      <c r="S812" s="30">
        <f t="shared" si="173"/>
        <v>0</v>
      </c>
      <c r="T812" s="30">
        <f t="shared" si="174"/>
        <v>0</v>
      </c>
      <c r="U812" s="34"/>
      <c r="V812" s="34"/>
      <c r="X812" s="31">
        <f t="shared" si="167"/>
        <v>9.0359999999999996</v>
      </c>
      <c r="Y812" s="31">
        <f t="shared" si="168"/>
        <v>-184.49199999999999</v>
      </c>
      <c r="Z812" s="30">
        <f t="shared" si="176"/>
        <v>0</v>
      </c>
    </row>
    <row r="813" spans="5:26" x14ac:dyDescent="0.15">
      <c r="E813" s="46"/>
      <c r="F813" s="28"/>
      <c r="G813" s="29"/>
      <c r="H813" s="29"/>
      <c r="I813" s="48" t="str">
        <f t="shared" ref="I813:I844" si="180">IF(COUNTA($F$747,$H$747,F813:H813)=5,P813,"")</f>
        <v/>
      </c>
      <c r="J813" s="48" t="str">
        <f t="shared" si="177"/>
        <v/>
      </c>
      <c r="K813" s="49" t="str">
        <f t="shared" si="178"/>
        <v/>
      </c>
      <c r="L813" s="11"/>
      <c r="M813" s="11"/>
      <c r="N813" s="78"/>
      <c r="O813" s="39" t="str">
        <f t="shared" si="175"/>
        <v>F</v>
      </c>
      <c r="P813" s="11">
        <f t="shared" ref="P813:P868" si="181">IF(T813&gt;17.583,"*",(G813-(INDEX(IF(O813="F",Hfemalemean,Hmalemean),S813+1,R813+1)))/(INDEX(IF(O813="F",Hfemalesd,Hmalesd),S813+1,R813+1)))</f>
        <v>-23.287315649149274</v>
      </c>
      <c r="Q813" s="11"/>
      <c r="R813" s="38">
        <f t="shared" si="172"/>
        <v>0</v>
      </c>
      <c r="S813" s="30">
        <f t="shared" si="173"/>
        <v>0</v>
      </c>
      <c r="T813" s="30">
        <f t="shared" si="174"/>
        <v>0</v>
      </c>
      <c r="U813" s="34"/>
      <c r="V813" s="34"/>
      <c r="X813" s="31">
        <f t="shared" ref="X813:X868" si="182">IF(O813="M",2.06*10^-3*G813^2-0.1166*G813+6.5273,2.49*10^-3*G813^2-0.1858*G813+9.036)</f>
        <v>9.0359999999999996</v>
      </c>
      <c r="Y813" s="31">
        <f t="shared" ref="Y813:Y868" si="183">((G813/100)^3*INDEX(itoOI,IF(O813="M",0,3)+IF(G813&lt;140,1,IF(G813&lt;=149,2,3)),1)+(G813/100)^2*INDEX(itoOI,IF(O813="M",0,3)+IF(G813&lt;140,1,IF(G813&lt;=149,2,3)),2)+(G813/100)*INDEX(itoOI,IF(O813="M",0,3)+IF(G813&lt;140,1,IF(G813&lt;=149,2,3)),3)+INDEX(itoOI,IF(O813="M",0,3)+IF(G813&lt;140,1,IF(G813&lt;=149,2,3)),4))</f>
        <v>-184.49199999999999</v>
      </c>
      <c r="Z813" s="30">
        <f t="shared" si="176"/>
        <v>0</v>
      </c>
    </row>
    <row r="814" spans="5:26" x14ac:dyDescent="0.15">
      <c r="E814" s="46"/>
      <c r="F814" s="28"/>
      <c r="G814" s="29"/>
      <c r="H814" s="29"/>
      <c r="I814" s="48" t="str">
        <f t="shared" si="180"/>
        <v/>
      </c>
      <c r="J814" s="48" t="str">
        <f t="shared" si="177"/>
        <v/>
      </c>
      <c r="K814" s="49" t="str">
        <f t="shared" si="178"/>
        <v/>
      </c>
      <c r="L814" s="11"/>
      <c r="M814" s="11"/>
      <c r="N814" s="78"/>
      <c r="O814" s="39" t="str">
        <f t="shared" si="175"/>
        <v>F</v>
      </c>
      <c r="P814" s="11">
        <f t="shared" si="181"/>
        <v>-23.287315649149274</v>
      </c>
      <c r="Q814" s="11"/>
      <c r="R814" s="38">
        <f t="shared" ref="R814:R868" si="184">DATEDIF($F$747,F814,"Y")</f>
        <v>0</v>
      </c>
      <c r="S814" s="30">
        <f t="shared" ref="S814:S868" si="185">DATEDIF($F$747,F814,"YM")</f>
        <v>0</v>
      </c>
      <c r="T814" s="30">
        <f t="shared" ref="T814:T868" si="186">DATEDIF($F$747,F814,"Y")+DATEDIF($F$747,F814,"YD")/(365+IF(MOD(YEAR(DATE(YEAR(F814)-1,MONTH($F$747),DAY($F$747))),4)=0,IF(DATE(YEAR(DATE(YEAR(F814)-1,MONTH($F$747),DAY($F$747))),2,29)&gt;=DATE(YEAR(F814)-1,MONTH($F$747),DAY($F$747)),1,0),0)+IF(MOD(YEAR(F814),4)=0,IF(DATE(YEAR(F814),2,29)&lt;=F814,1,0),0))</f>
        <v>0</v>
      </c>
      <c r="U814" s="34"/>
      <c r="V814" s="34"/>
      <c r="X814" s="31">
        <f t="shared" si="182"/>
        <v>9.0359999999999996</v>
      </c>
      <c r="Y814" s="31">
        <f t="shared" si="183"/>
        <v>-184.49199999999999</v>
      </c>
      <c r="Z814" s="30">
        <f t="shared" si="176"/>
        <v>0</v>
      </c>
    </row>
    <row r="815" spans="5:26" x14ac:dyDescent="0.15">
      <c r="E815" s="46"/>
      <c r="F815" s="28"/>
      <c r="G815" s="29"/>
      <c r="H815" s="29"/>
      <c r="I815" s="48" t="str">
        <f t="shared" si="180"/>
        <v/>
      </c>
      <c r="J815" s="48" t="str">
        <f t="shared" si="177"/>
        <v/>
      </c>
      <c r="K815" s="49" t="str">
        <f t="shared" si="178"/>
        <v/>
      </c>
      <c r="L815" s="11"/>
      <c r="M815" s="11"/>
      <c r="N815" s="78"/>
      <c r="O815" s="39" t="str">
        <f t="shared" ref="O815:O868" si="187">+O814</f>
        <v>F</v>
      </c>
      <c r="P815" s="11">
        <f t="shared" si="181"/>
        <v>-23.287315649149274</v>
      </c>
      <c r="Q815" s="11"/>
      <c r="R815" s="38">
        <f t="shared" si="184"/>
        <v>0</v>
      </c>
      <c r="S815" s="30">
        <f t="shared" si="185"/>
        <v>0</v>
      </c>
      <c r="T815" s="30">
        <f t="shared" si="186"/>
        <v>0</v>
      </c>
      <c r="U815" s="34"/>
      <c r="V815" s="34"/>
      <c r="X815" s="31">
        <f t="shared" si="182"/>
        <v>9.0359999999999996</v>
      </c>
      <c r="Y815" s="31">
        <f t="shared" si="183"/>
        <v>-184.49199999999999</v>
      </c>
      <c r="Z815" s="30">
        <f t="shared" ref="Z815:Z868" si="188">22*G815^2/10000</f>
        <v>0</v>
      </c>
    </row>
    <row r="816" spans="5:26" x14ac:dyDescent="0.15">
      <c r="E816" s="46"/>
      <c r="F816" s="28"/>
      <c r="G816" s="29"/>
      <c r="H816" s="29"/>
      <c r="I816" s="48" t="str">
        <f t="shared" si="180"/>
        <v/>
      </c>
      <c r="J816" s="48" t="str">
        <f t="shared" si="177"/>
        <v/>
      </c>
      <c r="K816" s="49" t="str">
        <f t="shared" si="178"/>
        <v/>
      </c>
      <c r="L816" s="11"/>
      <c r="M816" s="11"/>
      <c r="N816" s="78"/>
      <c r="O816" s="39" t="str">
        <f t="shared" si="187"/>
        <v>F</v>
      </c>
      <c r="P816" s="11">
        <f t="shared" si="181"/>
        <v>-23.287315649149274</v>
      </c>
      <c r="Q816" s="11"/>
      <c r="R816" s="38">
        <f t="shared" si="184"/>
        <v>0</v>
      </c>
      <c r="S816" s="30">
        <f t="shared" si="185"/>
        <v>0</v>
      </c>
      <c r="T816" s="30">
        <f t="shared" si="186"/>
        <v>0</v>
      </c>
      <c r="U816" s="34"/>
      <c r="V816" s="34"/>
      <c r="X816" s="31">
        <f t="shared" si="182"/>
        <v>9.0359999999999996</v>
      </c>
      <c r="Y816" s="31">
        <f t="shared" si="183"/>
        <v>-184.49199999999999</v>
      </c>
      <c r="Z816" s="30">
        <f t="shared" si="188"/>
        <v>0</v>
      </c>
    </row>
    <row r="817" spans="5:26" x14ac:dyDescent="0.15">
      <c r="E817" s="46"/>
      <c r="F817" s="28"/>
      <c r="G817" s="29"/>
      <c r="H817" s="29"/>
      <c r="I817" s="48" t="str">
        <f t="shared" si="180"/>
        <v/>
      </c>
      <c r="J817" s="48" t="str">
        <f t="shared" ref="J817:J843" si="189">IF(COUNTA($F$747,$H$747,F817:H817)=5,IF(T817&lt;6,"*",IF(T817&gt;=17.583,"*",(H817-G817*INDEX(IF(O817="F",muratafemale,muratamale),R817-4,1)-INDEX(IF(O817="F",muratafemale,muratamale),R817-4,2))/(G817*INDEX(IF(O817="F",muratafemale,muratamale),R817-4,1)+INDEX(IF(O817="F",muratafemale,muratamale),R817-4,2))*100)),"")</f>
        <v/>
      </c>
      <c r="K817" s="49" t="str">
        <f t="shared" ref="K817:K843" si="190">IF(COUNTA($F$747,$H$747,F817:H817)=5,IF(OR(T817&lt;1,G817&lt;70),"*",IF(G817&gt;=IF(O817="M",181,174),(H817-Z817)/Z817*100,IF(G817&lt;101,(H817-X817)/X817*100,IF(T817&lt;6,(H817-X817)/X817*100,IF(T817&gt;=17.583,(H817-Z817)/Z817*100,(H817-Y817)/Y817*100))))),"")</f>
        <v/>
      </c>
      <c r="L817" s="11"/>
      <c r="M817" s="11"/>
      <c r="N817" s="78"/>
      <c r="O817" s="39" t="str">
        <f t="shared" si="187"/>
        <v>F</v>
      </c>
      <c r="P817" s="11">
        <f t="shared" si="181"/>
        <v>-23.287315649149274</v>
      </c>
      <c r="Q817" s="11"/>
      <c r="R817" s="38">
        <f t="shared" si="184"/>
        <v>0</v>
      </c>
      <c r="S817" s="30">
        <f t="shared" si="185"/>
        <v>0</v>
      </c>
      <c r="T817" s="30">
        <f t="shared" si="186"/>
        <v>0</v>
      </c>
      <c r="U817" s="34"/>
      <c r="V817" s="34"/>
      <c r="X817" s="31">
        <f t="shared" si="182"/>
        <v>9.0359999999999996</v>
      </c>
      <c r="Y817" s="31">
        <f t="shared" si="183"/>
        <v>-184.49199999999999</v>
      </c>
      <c r="Z817" s="30">
        <f t="shared" si="188"/>
        <v>0</v>
      </c>
    </row>
    <row r="818" spans="5:26" x14ac:dyDescent="0.15">
      <c r="E818" s="46"/>
      <c r="F818" s="28"/>
      <c r="G818" s="29"/>
      <c r="H818" s="29"/>
      <c r="I818" s="48" t="str">
        <f t="shared" si="180"/>
        <v/>
      </c>
      <c r="J818" s="48" t="str">
        <f t="shared" si="189"/>
        <v/>
      </c>
      <c r="K818" s="49" t="str">
        <f t="shared" si="190"/>
        <v/>
      </c>
      <c r="L818" s="11"/>
      <c r="M818" s="11"/>
      <c r="N818" s="78"/>
      <c r="O818" s="39" t="str">
        <f t="shared" si="187"/>
        <v>F</v>
      </c>
      <c r="P818" s="11">
        <f t="shared" si="181"/>
        <v>-23.287315649149274</v>
      </c>
      <c r="Q818" s="11"/>
      <c r="R818" s="38">
        <f t="shared" si="184"/>
        <v>0</v>
      </c>
      <c r="S818" s="30">
        <f t="shared" si="185"/>
        <v>0</v>
      </c>
      <c r="T818" s="30">
        <f t="shared" si="186"/>
        <v>0</v>
      </c>
      <c r="U818" s="34"/>
      <c r="V818" s="34"/>
      <c r="X818" s="31">
        <f t="shared" si="182"/>
        <v>9.0359999999999996</v>
      </c>
      <c r="Y818" s="31">
        <f t="shared" si="183"/>
        <v>-184.49199999999999</v>
      </c>
      <c r="Z818" s="30">
        <f t="shared" si="188"/>
        <v>0</v>
      </c>
    </row>
    <row r="819" spans="5:26" x14ac:dyDescent="0.15">
      <c r="E819" s="46"/>
      <c r="F819" s="28"/>
      <c r="G819" s="29"/>
      <c r="H819" s="29"/>
      <c r="I819" s="48" t="str">
        <f t="shared" si="180"/>
        <v/>
      </c>
      <c r="J819" s="48" t="str">
        <f t="shared" si="189"/>
        <v/>
      </c>
      <c r="K819" s="49" t="str">
        <f t="shared" si="190"/>
        <v/>
      </c>
      <c r="L819" s="11"/>
      <c r="M819" s="11"/>
      <c r="N819" s="78"/>
      <c r="O819" s="39" t="str">
        <f t="shared" si="187"/>
        <v>F</v>
      </c>
      <c r="P819" s="11">
        <f t="shared" si="181"/>
        <v>-23.287315649149274</v>
      </c>
      <c r="Q819" s="11"/>
      <c r="R819" s="38">
        <f t="shared" si="184"/>
        <v>0</v>
      </c>
      <c r="S819" s="30">
        <f t="shared" si="185"/>
        <v>0</v>
      </c>
      <c r="T819" s="30">
        <f t="shared" si="186"/>
        <v>0</v>
      </c>
      <c r="U819" s="34"/>
      <c r="V819" s="34"/>
      <c r="X819" s="31">
        <f t="shared" si="182"/>
        <v>9.0359999999999996</v>
      </c>
      <c r="Y819" s="31">
        <f t="shared" si="183"/>
        <v>-184.49199999999999</v>
      </c>
      <c r="Z819" s="30">
        <f t="shared" si="188"/>
        <v>0</v>
      </c>
    </row>
    <row r="820" spans="5:26" x14ac:dyDescent="0.15">
      <c r="E820" s="46"/>
      <c r="F820" s="28"/>
      <c r="G820" s="29"/>
      <c r="H820" s="29"/>
      <c r="I820" s="48" t="str">
        <f t="shared" si="180"/>
        <v/>
      </c>
      <c r="J820" s="48" t="str">
        <f t="shared" si="189"/>
        <v/>
      </c>
      <c r="K820" s="49" t="str">
        <f t="shared" si="190"/>
        <v/>
      </c>
      <c r="L820" s="11"/>
      <c r="M820" s="11"/>
      <c r="N820" s="78"/>
      <c r="O820" s="39" t="str">
        <f t="shared" si="187"/>
        <v>F</v>
      </c>
      <c r="P820" s="11">
        <f t="shared" si="181"/>
        <v>-23.287315649149274</v>
      </c>
      <c r="Q820" s="11"/>
      <c r="R820" s="38">
        <f t="shared" si="184"/>
        <v>0</v>
      </c>
      <c r="S820" s="30">
        <f t="shared" si="185"/>
        <v>0</v>
      </c>
      <c r="T820" s="30">
        <f t="shared" si="186"/>
        <v>0</v>
      </c>
      <c r="U820" s="34"/>
      <c r="V820" s="34"/>
      <c r="X820" s="31">
        <f t="shared" si="182"/>
        <v>9.0359999999999996</v>
      </c>
      <c r="Y820" s="31">
        <f t="shared" si="183"/>
        <v>-184.49199999999999</v>
      </c>
      <c r="Z820" s="30">
        <f t="shared" si="188"/>
        <v>0</v>
      </c>
    </row>
    <row r="821" spans="5:26" x14ac:dyDescent="0.15">
      <c r="E821" s="46"/>
      <c r="F821" s="28"/>
      <c r="G821" s="29"/>
      <c r="H821" s="29"/>
      <c r="I821" s="48" t="str">
        <f t="shared" si="180"/>
        <v/>
      </c>
      <c r="J821" s="48" t="str">
        <f t="shared" si="189"/>
        <v/>
      </c>
      <c r="K821" s="49" t="str">
        <f t="shared" si="190"/>
        <v/>
      </c>
      <c r="L821" s="11"/>
      <c r="M821" s="11"/>
      <c r="N821" s="78"/>
      <c r="O821" s="39" t="str">
        <f t="shared" si="187"/>
        <v>F</v>
      </c>
      <c r="P821" s="11">
        <f t="shared" si="181"/>
        <v>-23.287315649149274</v>
      </c>
      <c r="Q821" s="11"/>
      <c r="R821" s="38">
        <f t="shared" si="184"/>
        <v>0</v>
      </c>
      <c r="S821" s="30">
        <f t="shared" si="185"/>
        <v>0</v>
      </c>
      <c r="T821" s="30">
        <f t="shared" si="186"/>
        <v>0</v>
      </c>
      <c r="U821" s="34"/>
      <c r="V821" s="34"/>
      <c r="X821" s="31">
        <f t="shared" si="182"/>
        <v>9.0359999999999996</v>
      </c>
      <c r="Y821" s="31">
        <f t="shared" si="183"/>
        <v>-184.49199999999999</v>
      </c>
      <c r="Z821" s="30">
        <f t="shared" si="188"/>
        <v>0</v>
      </c>
    </row>
    <row r="822" spans="5:26" x14ac:dyDescent="0.15">
      <c r="E822" s="46"/>
      <c r="F822" s="28"/>
      <c r="G822" s="29"/>
      <c r="H822" s="29"/>
      <c r="I822" s="48" t="str">
        <f t="shared" si="180"/>
        <v/>
      </c>
      <c r="J822" s="48" t="str">
        <f t="shared" si="189"/>
        <v/>
      </c>
      <c r="K822" s="49" t="str">
        <f t="shared" si="190"/>
        <v/>
      </c>
      <c r="L822" s="11"/>
      <c r="M822" s="11"/>
      <c r="N822" s="78"/>
      <c r="O822" s="39" t="str">
        <f t="shared" si="187"/>
        <v>F</v>
      </c>
      <c r="P822" s="11">
        <f t="shared" si="181"/>
        <v>-23.287315649149274</v>
      </c>
      <c r="Q822" s="11"/>
      <c r="R822" s="38">
        <f t="shared" si="184"/>
        <v>0</v>
      </c>
      <c r="S822" s="30">
        <f t="shared" si="185"/>
        <v>0</v>
      </c>
      <c r="T822" s="30">
        <f t="shared" si="186"/>
        <v>0</v>
      </c>
      <c r="U822" s="34"/>
      <c r="V822" s="34"/>
      <c r="X822" s="31">
        <f t="shared" si="182"/>
        <v>9.0359999999999996</v>
      </c>
      <c r="Y822" s="31">
        <f t="shared" si="183"/>
        <v>-184.49199999999999</v>
      </c>
      <c r="Z822" s="30">
        <f t="shared" si="188"/>
        <v>0</v>
      </c>
    </row>
    <row r="823" spans="5:26" x14ac:dyDescent="0.15">
      <c r="E823" s="46"/>
      <c r="F823" s="28"/>
      <c r="G823" s="29"/>
      <c r="H823" s="29"/>
      <c r="I823" s="48" t="str">
        <f t="shared" si="180"/>
        <v/>
      </c>
      <c r="J823" s="48" t="str">
        <f t="shared" si="189"/>
        <v/>
      </c>
      <c r="K823" s="49" t="str">
        <f t="shared" si="190"/>
        <v/>
      </c>
      <c r="L823" s="11"/>
      <c r="M823" s="11"/>
      <c r="N823" s="78"/>
      <c r="O823" s="39" t="str">
        <f t="shared" si="187"/>
        <v>F</v>
      </c>
      <c r="P823" s="11">
        <f t="shared" si="181"/>
        <v>-23.287315649149274</v>
      </c>
      <c r="Q823" s="11"/>
      <c r="R823" s="38">
        <f t="shared" si="184"/>
        <v>0</v>
      </c>
      <c r="S823" s="30">
        <f t="shared" si="185"/>
        <v>0</v>
      </c>
      <c r="T823" s="30">
        <f t="shared" si="186"/>
        <v>0</v>
      </c>
      <c r="U823" s="34"/>
      <c r="V823" s="34"/>
      <c r="X823" s="31">
        <f t="shared" si="182"/>
        <v>9.0359999999999996</v>
      </c>
      <c r="Y823" s="31">
        <f t="shared" si="183"/>
        <v>-184.49199999999999</v>
      </c>
      <c r="Z823" s="30">
        <f t="shared" si="188"/>
        <v>0</v>
      </c>
    </row>
    <row r="824" spans="5:26" x14ac:dyDescent="0.15">
      <c r="E824" s="46"/>
      <c r="F824" s="28"/>
      <c r="G824" s="29"/>
      <c r="H824" s="29"/>
      <c r="I824" s="48" t="str">
        <f t="shared" si="180"/>
        <v/>
      </c>
      <c r="J824" s="48" t="str">
        <f t="shared" si="189"/>
        <v/>
      </c>
      <c r="K824" s="49" t="str">
        <f t="shared" si="190"/>
        <v/>
      </c>
      <c r="L824" s="11"/>
      <c r="M824" s="11"/>
      <c r="N824" s="78"/>
      <c r="O824" s="39" t="str">
        <f t="shared" si="187"/>
        <v>F</v>
      </c>
      <c r="P824" s="11">
        <f t="shared" si="181"/>
        <v>-23.287315649149274</v>
      </c>
      <c r="Q824" s="11"/>
      <c r="R824" s="38">
        <f t="shared" si="184"/>
        <v>0</v>
      </c>
      <c r="S824" s="30">
        <f t="shared" si="185"/>
        <v>0</v>
      </c>
      <c r="T824" s="30">
        <f t="shared" si="186"/>
        <v>0</v>
      </c>
      <c r="U824" s="34"/>
      <c r="V824" s="34"/>
      <c r="X824" s="31">
        <f t="shared" si="182"/>
        <v>9.0359999999999996</v>
      </c>
      <c r="Y824" s="31">
        <f t="shared" si="183"/>
        <v>-184.49199999999999</v>
      </c>
      <c r="Z824" s="30">
        <f t="shared" si="188"/>
        <v>0</v>
      </c>
    </row>
    <row r="825" spans="5:26" x14ac:dyDescent="0.15">
      <c r="E825" s="46"/>
      <c r="F825" s="28"/>
      <c r="G825" s="29"/>
      <c r="H825" s="29"/>
      <c r="I825" s="48" t="str">
        <f t="shared" si="180"/>
        <v/>
      </c>
      <c r="J825" s="48" t="str">
        <f t="shared" si="189"/>
        <v/>
      </c>
      <c r="K825" s="49" t="str">
        <f t="shared" si="190"/>
        <v/>
      </c>
      <c r="L825" s="11"/>
      <c r="M825" s="11"/>
      <c r="N825" s="78"/>
      <c r="O825" s="39" t="str">
        <f t="shared" si="187"/>
        <v>F</v>
      </c>
      <c r="P825" s="11">
        <f t="shared" si="181"/>
        <v>-23.287315649149274</v>
      </c>
      <c r="Q825" s="11"/>
      <c r="R825" s="38">
        <f t="shared" si="184"/>
        <v>0</v>
      </c>
      <c r="S825" s="30">
        <f t="shared" si="185"/>
        <v>0</v>
      </c>
      <c r="T825" s="30">
        <f t="shared" si="186"/>
        <v>0</v>
      </c>
      <c r="U825" s="34"/>
      <c r="V825" s="34"/>
      <c r="X825" s="31">
        <f t="shared" si="182"/>
        <v>9.0359999999999996</v>
      </c>
      <c r="Y825" s="31">
        <f t="shared" si="183"/>
        <v>-184.49199999999999</v>
      </c>
      <c r="Z825" s="30">
        <f t="shared" si="188"/>
        <v>0</v>
      </c>
    </row>
    <row r="826" spans="5:26" x14ac:dyDescent="0.15">
      <c r="E826" s="46"/>
      <c r="F826" s="28"/>
      <c r="G826" s="29"/>
      <c r="H826" s="29"/>
      <c r="I826" s="48" t="str">
        <f t="shared" si="180"/>
        <v/>
      </c>
      <c r="J826" s="48" t="str">
        <f t="shared" si="189"/>
        <v/>
      </c>
      <c r="K826" s="49" t="str">
        <f t="shared" si="190"/>
        <v/>
      </c>
      <c r="L826" s="11"/>
      <c r="M826" s="11"/>
      <c r="N826" s="78"/>
      <c r="O826" s="39" t="str">
        <f t="shared" si="187"/>
        <v>F</v>
      </c>
      <c r="P826" s="11">
        <f t="shared" si="181"/>
        <v>-23.287315649149274</v>
      </c>
      <c r="Q826" s="11"/>
      <c r="R826" s="38">
        <f t="shared" si="184"/>
        <v>0</v>
      </c>
      <c r="S826" s="30">
        <f t="shared" si="185"/>
        <v>0</v>
      </c>
      <c r="T826" s="30">
        <f t="shared" si="186"/>
        <v>0</v>
      </c>
      <c r="U826" s="34"/>
      <c r="V826" s="34"/>
      <c r="X826" s="31">
        <f t="shared" si="182"/>
        <v>9.0359999999999996</v>
      </c>
      <c r="Y826" s="31">
        <f t="shared" si="183"/>
        <v>-184.49199999999999</v>
      </c>
      <c r="Z826" s="30">
        <f t="shared" si="188"/>
        <v>0</v>
      </c>
    </row>
    <row r="827" spans="5:26" x14ac:dyDescent="0.15">
      <c r="E827" s="46"/>
      <c r="F827" s="28"/>
      <c r="G827" s="29"/>
      <c r="H827" s="29"/>
      <c r="I827" s="48" t="str">
        <f t="shared" si="180"/>
        <v/>
      </c>
      <c r="J827" s="48" t="str">
        <f t="shared" si="189"/>
        <v/>
      </c>
      <c r="K827" s="49" t="str">
        <f t="shared" si="190"/>
        <v/>
      </c>
      <c r="L827" s="11"/>
      <c r="M827" s="11"/>
      <c r="N827" s="78"/>
      <c r="O827" s="39" t="str">
        <f t="shared" si="187"/>
        <v>F</v>
      </c>
      <c r="P827" s="11">
        <f t="shared" si="181"/>
        <v>-23.287315649149274</v>
      </c>
      <c r="Q827" s="11"/>
      <c r="R827" s="38">
        <f t="shared" si="184"/>
        <v>0</v>
      </c>
      <c r="S827" s="30">
        <f t="shared" si="185"/>
        <v>0</v>
      </c>
      <c r="T827" s="30">
        <f t="shared" si="186"/>
        <v>0</v>
      </c>
      <c r="U827" s="34"/>
      <c r="V827" s="34"/>
      <c r="X827" s="31">
        <f t="shared" si="182"/>
        <v>9.0359999999999996</v>
      </c>
      <c r="Y827" s="31">
        <f t="shared" si="183"/>
        <v>-184.49199999999999</v>
      </c>
      <c r="Z827" s="30">
        <f t="shared" si="188"/>
        <v>0</v>
      </c>
    </row>
    <row r="828" spans="5:26" x14ac:dyDescent="0.15">
      <c r="E828" s="46"/>
      <c r="F828" s="28"/>
      <c r="G828" s="29"/>
      <c r="H828" s="29"/>
      <c r="I828" s="48" t="str">
        <f t="shared" si="180"/>
        <v/>
      </c>
      <c r="J828" s="48" t="str">
        <f t="shared" si="189"/>
        <v/>
      </c>
      <c r="K828" s="49" t="str">
        <f t="shared" si="190"/>
        <v/>
      </c>
      <c r="L828" s="11"/>
      <c r="M828" s="11"/>
      <c r="N828" s="78"/>
      <c r="O828" s="39" t="str">
        <f t="shared" si="187"/>
        <v>F</v>
      </c>
      <c r="P828" s="11">
        <f t="shared" si="181"/>
        <v>-23.287315649149274</v>
      </c>
      <c r="Q828" s="11"/>
      <c r="R828" s="38">
        <f t="shared" si="184"/>
        <v>0</v>
      </c>
      <c r="S828" s="30">
        <f t="shared" si="185"/>
        <v>0</v>
      </c>
      <c r="T828" s="30">
        <f t="shared" si="186"/>
        <v>0</v>
      </c>
      <c r="U828" s="34"/>
      <c r="V828" s="34"/>
      <c r="X828" s="31">
        <f t="shared" si="182"/>
        <v>9.0359999999999996</v>
      </c>
      <c r="Y828" s="31">
        <f t="shared" si="183"/>
        <v>-184.49199999999999</v>
      </c>
      <c r="Z828" s="30">
        <f t="shared" si="188"/>
        <v>0</v>
      </c>
    </row>
    <row r="829" spans="5:26" x14ac:dyDescent="0.15">
      <c r="E829" s="46"/>
      <c r="F829" s="28"/>
      <c r="G829" s="29"/>
      <c r="H829" s="29"/>
      <c r="I829" s="48" t="str">
        <f t="shared" si="180"/>
        <v/>
      </c>
      <c r="J829" s="48" t="str">
        <f t="shared" si="189"/>
        <v/>
      </c>
      <c r="K829" s="49" t="str">
        <f t="shared" si="190"/>
        <v/>
      </c>
      <c r="L829" s="11"/>
      <c r="M829" s="11"/>
      <c r="N829" s="78"/>
      <c r="O829" s="39" t="str">
        <f t="shared" si="187"/>
        <v>F</v>
      </c>
      <c r="P829" s="11">
        <f t="shared" si="181"/>
        <v>-23.287315649149274</v>
      </c>
      <c r="Q829" s="11"/>
      <c r="R829" s="38">
        <f t="shared" si="184"/>
        <v>0</v>
      </c>
      <c r="S829" s="30">
        <f t="shared" si="185"/>
        <v>0</v>
      </c>
      <c r="T829" s="30">
        <f t="shared" si="186"/>
        <v>0</v>
      </c>
      <c r="U829" s="34"/>
      <c r="V829" s="34"/>
      <c r="X829" s="31">
        <f t="shared" si="182"/>
        <v>9.0359999999999996</v>
      </c>
      <c r="Y829" s="31">
        <f t="shared" si="183"/>
        <v>-184.49199999999999</v>
      </c>
      <c r="Z829" s="30">
        <f t="shared" si="188"/>
        <v>0</v>
      </c>
    </row>
    <row r="830" spans="5:26" x14ac:dyDescent="0.15">
      <c r="E830" s="46"/>
      <c r="F830" s="28"/>
      <c r="G830" s="29"/>
      <c r="H830" s="29"/>
      <c r="I830" s="48" t="str">
        <f t="shared" si="180"/>
        <v/>
      </c>
      <c r="J830" s="48" t="str">
        <f t="shared" si="189"/>
        <v/>
      </c>
      <c r="K830" s="49" t="str">
        <f t="shared" si="190"/>
        <v/>
      </c>
      <c r="L830" s="11"/>
      <c r="M830" s="11"/>
      <c r="N830" s="78"/>
      <c r="O830" s="39" t="str">
        <f t="shared" si="187"/>
        <v>F</v>
      </c>
      <c r="P830" s="11">
        <f t="shared" si="181"/>
        <v>-23.287315649149274</v>
      </c>
      <c r="Q830" s="11"/>
      <c r="R830" s="38">
        <f t="shared" si="184"/>
        <v>0</v>
      </c>
      <c r="S830" s="30">
        <f t="shared" si="185"/>
        <v>0</v>
      </c>
      <c r="T830" s="30">
        <f t="shared" si="186"/>
        <v>0</v>
      </c>
      <c r="U830" s="34"/>
      <c r="V830" s="34"/>
      <c r="X830" s="31">
        <f t="shared" si="182"/>
        <v>9.0359999999999996</v>
      </c>
      <c r="Y830" s="31">
        <f t="shared" si="183"/>
        <v>-184.49199999999999</v>
      </c>
      <c r="Z830" s="30">
        <f t="shared" si="188"/>
        <v>0</v>
      </c>
    </row>
    <row r="831" spans="5:26" x14ac:dyDescent="0.15">
      <c r="E831" s="46"/>
      <c r="F831" s="28"/>
      <c r="G831" s="29"/>
      <c r="H831" s="29"/>
      <c r="I831" s="48" t="str">
        <f t="shared" si="180"/>
        <v/>
      </c>
      <c r="J831" s="48" t="str">
        <f t="shared" si="189"/>
        <v/>
      </c>
      <c r="K831" s="49" t="str">
        <f t="shared" si="190"/>
        <v/>
      </c>
      <c r="L831" s="11"/>
      <c r="M831" s="11"/>
      <c r="N831" s="78"/>
      <c r="O831" s="39" t="str">
        <f t="shared" si="187"/>
        <v>F</v>
      </c>
      <c r="P831" s="11">
        <f t="shared" si="181"/>
        <v>-23.287315649149274</v>
      </c>
      <c r="Q831" s="11"/>
      <c r="R831" s="38">
        <f t="shared" si="184"/>
        <v>0</v>
      </c>
      <c r="S831" s="30">
        <f t="shared" si="185"/>
        <v>0</v>
      </c>
      <c r="T831" s="30">
        <f t="shared" si="186"/>
        <v>0</v>
      </c>
      <c r="U831" s="34"/>
      <c r="V831" s="34"/>
      <c r="X831" s="31">
        <f t="shared" si="182"/>
        <v>9.0359999999999996</v>
      </c>
      <c r="Y831" s="31">
        <f t="shared" si="183"/>
        <v>-184.49199999999999</v>
      </c>
      <c r="Z831" s="30">
        <f t="shared" si="188"/>
        <v>0</v>
      </c>
    </row>
    <row r="832" spans="5:26" x14ac:dyDescent="0.15">
      <c r="E832" s="46"/>
      <c r="F832" s="28"/>
      <c r="G832" s="29"/>
      <c r="H832" s="29"/>
      <c r="I832" s="48" t="str">
        <f t="shared" si="180"/>
        <v/>
      </c>
      <c r="J832" s="48" t="str">
        <f t="shared" si="189"/>
        <v/>
      </c>
      <c r="K832" s="49" t="str">
        <f t="shared" si="190"/>
        <v/>
      </c>
      <c r="L832" s="11"/>
      <c r="M832" s="11"/>
      <c r="N832" s="78"/>
      <c r="O832" s="39" t="str">
        <f t="shared" si="187"/>
        <v>F</v>
      </c>
      <c r="P832" s="11">
        <f t="shared" si="181"/>
        <v>-23.287315649149274</v>
      </c>
      <c r="Q832" s="11"/>
      <c r="R832" s="38">
        <f t="shared" si="184"/>
        <v>0</v>
      </c>
      <c r="S832" s="30">
        <f t="shared" si="185"/>
        <v>0</v>
      </c>
      <c r="T832" s="30">
        <f t="shared" si="186"/>
        <v>0</v>
      </c>
      <c r="U832" s="34"/>
      <c r="V832" s="34"/>
      <c r="X832" s="31">
        <f t="shared" si="182"/>
        <v>9.0359999999999996</v>
      </c>
      <c r="Y832" s="31">
        <f t="shared" si="183"/>
        <v>-184.49199999999999</v>
      </c>
      <c r="Z832" s="30">
        <f t="shared" si="188"/>
        <v>0</v>
      </c>
    </row>
    <row r="833" spans="5:26" x14ac:dyDescent="0.15">
      <c r="E833" s="46"/>
      <c r="F833" s="28"/>
      <c r="G833" s="29"/>
      <c r="H833" s="29"/>
      <c r="I833" s="48" t="str">
        <f t="shared" si="180"/>
        <v/>
      </c>
      <c r="J833" s="48" t="str">
        <f t="shared" si="189"/>
        <v/>
      </c>
      <c r="K833" s="49" t="str">
        <f t="shared" si="190"/>
        <v/>
      </c>
      <c r="L833" s="11"/>
      <c r="M833" s="11"/>
      <c r="N833" s="78"/>
      <c r="O833" s="39" t="str">
        <f t="shared" si="187"/>
        <v>F</v>
      </c>
      <c r="P833" s="11">
        <f t="shared" si="181"/>
        <v>-23.287315649149274</v>
      </c>
      <c r="Q833" s="11"/>
      <c r="R833" s="38">
        <f t="shared" si="184"/>
        <v>0</v>
      </c>
      <c r="S833" s="30">
        <f t="shared" si="185"/>
        <v>0</v>
      </c>
      <c r="T833" s="30">
        <f t="shared" si="186"/>
        <v>0</v>
      </c>
      <c r="U833" s="34"/>
      <c r="V833" s="34"/>
      <c r="X833" s="31">
        <f t="shared" si="182"/>
        <v>9.0359999999999996</v>
      </c>
      <c r="Y833" s="31">
        <f t="shared" si="183"/>
        <v>-184.49199999999999</v>
      </c>
      <c r="Z833" s="30">
        <f t="shared" si="188"/>
        <v>0</v>
      </c>
    </row>
    <row r="834" spans="5:26" x14ac:dyDescent="0.15">
      <c r="E834" s="46"/>
      <c r="F834" s="28"/>
      <c r="G834" s="29"/>
      <c r="H834" s="29"/>
      <c r="I834" s="48" t="str">
        <f t="shared" si="180"/>
        <v/>
      </c>
      <c r="J834" s="48" t="str">
        <f t="shared" si="189"/>
        <v/>
      </c>
      <c r="K834" s="49" t="str">
        <f t="shared" si="190"/>
        <v/>
      </c>
      <c r="L834" s="11"/>
      <c r="M834" s="11"/>
      <c r="N834" s="78"/>
      <c r="O834" s="39" t="str">
        <f t="shared" si="187"/>
        <v>F</v>
      </c>
      <c r="P834" s="11">
        <f t="shared" si="181"/>
        <v>-23.287315649149274</v>
      </c>
      <c r="Q834" s="11"/>
      <c r="R834" s="38">
        <f t="shared" si="184"/>
        <v>0</v>
      </c>
      <c r="S834" s="30">
        <f t="shared" si="185"/>
        <v>0</v>
      </c>
      <c r="T834" s="30">
        <f t="shared" si="186"/>
        <v>0</v>
      </c>
      <c r="U834" s="34"/>
      <c r="V834" s="34"/>
      <c r="X834" s="31">
        <f t="shared" si="182"/>
        <v>9.0359999999999996</v>
      </c>
      <c r="Y834" s="31">
        <f t="shared" si="183"/>
        <v>-184.49199999999999</v>
      </c>
      <c r="Z834" s="30">
        <f t="shared" si="188"/>
        <v>0</v>
      </c>
    </row>
    <row r="835" spans="5:26" x14ac:dyDescent="0.15">
      <c r="E835" s="46"/>
      <c r="F835" s="28"/>
      <c r="G835" s="29"/>
      <c r="H835" s="29"/>
      <c r="I835" s="48" t="str">
        <f t="shared" si="180"/>
        <v/>
      </c>
      <c r="J835" s="48" t="str">
        <f t="shared" si="189"/>
        <v/>
      </c>
      <c r="K835" s="49" t="str">
        <f t="shared" si="190"/>
        <v/>
      </c>
      <c r="L835" s="11"/>
      <c r="M835" s="11"/>
      <c r="N835" s="78"/>
      <c r="O835" s="39" t="str">
        <f t="shared" si="187"/>
        <v>F</v>
      </c>
      <c r="P835" s="11">
        <f t="shared" si="181"/>
        <v>-23.287315649149274</v>
      </c>
      <c r="Q835" s="11"/>
      <c r="R835" s="38">
        <f t="shared" si="184"/>
        <v>0</v>
      </c>
      <c r="S835" s="30">
        <f t="shared" si="185"/>
        <v>0</v>
      </c>
      <c r="T835" s="30">
        <f t="shared" si="186"/>
        <v>0</v>
      </c>
      <c r="U835" s="34"/>
      <c r="V835" s="34"/>
      <c r="X835" s="31">
        <f t="shared" si="182"/>
        <v>9.0359999999999996</v>
      </c>
      <c r="Y835" s="31">
        <f t="shared" si="183"/>
        <v>-184.49199999999999</v>
      </c>
      <c r="Z835" s="30">
        <f t="shared" si="188"/>
        <v>0</v>
      </c>
    </row>
    <row r="836" spans="5:26" x14ac:dyDescent="0.15">
      <c r="E836" s="46"/>
      <c r="F836" s="28"/>
      <c r="G836" s="29"/>
      <c r="H836" s="29"/>
      <c r="I836" s="48" t="str">
        <f t="shared" si="180"/>
        <v/>
      </c>
      <c r="J836" s="48" t="str">
        <f t="shared" si="189"/>
        <v/>
      </c>
      <c r="K836" s="49" t="str">
        <f t="shared" si="190"/>
        <v/>
      </c>
      <c r="L836" s="11"/>
      <c r="M836" s="11"/>
      <c r="N836" s="78"/>
      <c r="O836" s="39" t="str">
        <f t="shared" si="187"/>
        <v>F</v>
      </c>
      <c r="P836" s="11">
        <f t="shared" si="181"/>
        <v>-23.287315649149274</v>
      </c>
      <c r="Q836" s="11"/>
      <c r="R836" s="38">
        <f t="shared" si="184"/>
        <v>0</v>
      </c>
      <c r="S836" s="30">
        <f t="shared" si="185"/>
        <v>0</v>
      </c>
      <c r="T836" s="30">
        <f t="shared" si="186"/>
        <v>0</v>
      </c>
      <c r="U836" s="34"/>
      <c r="V836" s="34"/>
      <c r="X836" s="31">
        <f t="shared" si="182"/>
        <v>9.0359999999999996</v>
      </c>
      <c r="Y836" s="31">
        <f t="shared" si="183"/>
        <v>-184.49199999999999</v>
      </c>
      <c r="Z836" s="30">
        <f t="shared" si="188"/>
        <v>0</v>
      </c>
    </row>
    <row r="837" spans="5:26" x14ac:dyDescent="0.15">
      <c r="E837" s="46"/>
      <c r="F837" s="28"/>
      <c r="G837" s="29"/>
      <c r="H837" s="29"/>
      <c r="I837" s="48" t="str">
        <f t="shared" si="180"/>
        <v/>
      </c>
      <c r="J837" s="48" t="str">
        <f t="shared" si="189"/>
        <v/>
      </c>
      <c r="K837" s="49" t="str">
        <f t="shared" si="190"/>
        <v/>
      </c>
      <c r="L837" s="11"/>
      <c r="M837" s="11"/>
      <c r="N837" s="78"/>
      <c r="O837" s="39" t="str">
        <f t="shared" si="187"/>
        <v>F</v>
      </c>
      <c r="P837" s="11">
        <f t="shared" si="181"/>
        <v>-23.287315649149274</v>
      </c>
      <c r="Q837" s="11"/>
      <c r="R837" s="38">
        <f t="shared" si="184"/>
        <v>0</v>
      </c>
      <c r="S837" s="30">
        <f t="shared" si="185"/>
        <v>0</v>
      </c>
      <c r="T837" s="30">
        <f t="shared" si="186"/>
        <v>0</v>
      </c>
      <c r="U837" s="34"/>
      <c r="V837" s="34"/>
      <c r="X837" s="31">
        <f t="shared" si="182"/>
        <v>9.0359999999999996</v>
      </c>
      <c r="Y837" s="31">
        <f t="shared" si="183"/>
        <v>-184.49199999999999</v>
      </c>
      <c r="Z837" s="30">
        <f t="shared" si="188"/>
        <v>0</v>
      </c>
    </row>
    <row r="838" spans="5:26" x14ac:dyDescent="0.15">
      <c r="E838" s="46"/>
      <c r="F838" s="28"/>
      <c r="G838" s="29"/>
      <c r="H838" s="29"/>
      <c r="I838" s="48" t="str">
        <f t="shared" si="180"/>
        <v/>
      </c>
      <c r="J838" s="48" t="str">
        <f t="shared" si="189"/>
        <v/>
      </c>
      <c r="K838" s="49" t="str">
        <f t="shared" si="190"/>
        <v/>
      </c>
      <c r="L838" s="11"/>
      <c r="M838" s="11"/>
      <c r="N838" s="78"/>
      <c r="O838" s="39" t="str">
        <f t="shared" si="187"/>
        <v>F</v>
      </c>
      <c r="P838" s="11">
        <f t="shared" si="181"/>
        <v>-23.287315649149274</v>
      </c>
      <c r="Q838" s="11"/>
      <c r="R838" s="38">
        <f t="shared" si="184"/>
        <v>0</v>
      </c>
      <c r="S838" s="30">
        <f t="shared" si="185"/>
        <v>0</v>
      </c>
      <c r="T838" s="30">
        <f t="shared" si="186"/>
        <v>0</v>
      </c>
      <c r="U838" s="34"/>
      <c r="V838" s="34"/>
      <c r="X838" s="31">
        <f t="shared" si="182"/>
        <v>9.0359999999999996</v>
      </c>
      <c r="Y838" s="31">
        <f t="shared" si="183"/>
        <v>-184.49199999999999</v>
      </c>
      <c r="Z838" s="30">
        <f t="shared" si="188"/>
        <v>0</v>
      </c>
    </row>
    <row r="839" spans="5:26" x14ac:dyDescent="0.15">
      <c r="E839" s="46"/>
      <c r="F839" s="28"/>
      <c r="G839" s="29"/>
      <c r="H839" s="29"/>
      <c r="I839" s="48" t="str">
        <f t="shared" si="180"/>
        <v/>
      </c>
      <c r="J839" s="48" t="str">
        <f t="shared" si="189"/>
        <v/>
      </c>
      <c r="K839" s="49" t="str">
        <f t="shared" si="190"/>
        <v/>
      </c>
      <c r="L839" s="11"/>
      <c r="M839" s="11"/>
      <c r="N839" s="78"/>
      <c r="O839" s="39" t="str">
        <f t="shared" si="187"/>
        <v>F</v>
      </c>
      <c r="P839" s="11">
        <f t="shared" si="181"/>
        <v>-23.287315649149274</v>
      </c>
      <c r="Q839" s="11"/>
      <c r="R839" s="38">
        <f t="shared" si="184"/>
        <v>0</v>
      </c>
      <c r="S839" s="30">
        <f t="shared" si="185"/>
        <v>0</v>
      </c>
      <c r="T839" s="30">
        <f t="shared" si="186"/>
        <v>0</v>
      </c>
      <c r="U839" s="34"/>
      <c r="V839" s="34"/>
      <c r="X839" s="31">
        <f t="shared" si="182"/>
        <v>9.0359999999999996</v>
      </c>
      <c r="Y839" s="31">
        <f t="shared" si="183"/>
        <v>-184.49199999999999</v>
      </c>
      <c r="Z839" s="30">
        <f t="shared" si="188"/>
        <v>0</v>
      </c>
    </row>
    <row r="840" spans="5:26" x14ac:dyDescent="0.15">
      <c r="E840" s="46"/>
      <c r="F840" s="28"/>
      <c r="G840" s="29"/>
      <c r="H840" s="29"/>
      <c r="I840" s="48" t="str">
        <f t="shared" si="180"/>
        <v/>
      </c>
      <c r="J840" s="48" t="str">
        <f t="shared" si="189"/>
        <v/>
      </c>
      <c r="K840" s="49" t="str">
        <f t="shared" si="190"/>
        <v/>
      </c>
      <c r="L840" s="11"/>
      <c r="M840" s="11"/>
      <c r="N840" s="78"/>
      <c r="O840" s="39" t="str">
        <f t="shared" si="187"/>
        <v>F</v>
      </c>
      <c r="P840" s="11">
        <f t="shared" si="181"/>
        <v>-23.287315649149274</v>
      </c>
      <c r="Q840" s="11"/>
      <c r="R840" s="38">
        <f t="shared" si="184"/>
        <v>0</v>
      </c>
      <c r="S840" s="30">
        <f t="shared" si="185"/>
        <v>0</v>
      </c>
      <c r="T840" s="30">
        <f t="shared" si="186"/>
        <v>0</v>
      </c>
      <c r="U840" s="34"/>
      <c r="V840" s="34"/>
      <c r="X840" s="31">
        <f t="shared" si="182"/>
        <v>9.0359999999999996</v>
      </c>
      <c r="Y840" s="31">
        <f t="shared" si="183"/>
        <v>-184.49199999999999</v>
      </c>
      <c r="Z840" s="30">
        <f t="shared" si="188"/>
        <v>0</v>
      </c>
    </row>
    <row r="841" spans="5:26" x14ac:dyDescent="0.15">
      <c r="E841" s="46"/>
      <c r="F841" s="28"/>
      <c r="G841" s="29"/>
      <c r="H841" s="29"/>
      <c r="I841" s="48" t="str">
        <f t="shared" si="180"/>
        <v/>
      </c>
      <c r="J841" s="48" t="str">
        <f t="shared" si="189"/>
        <v/>
      </c>
      <c r="K841" s="49" t="str">
        <f t="shared" si="190"/>
        <v/>
      </c>
      <c r="L841" s="11"/>
      <c r="M841" s="11"/>
      <c r="N841" s="78"/>
      <c r="O841" s="39" t="str">
        <f t="shared" si="187"/>
        <v>F</v>
      </c>
      <c r="P841" s="11">
        <f t="shared" si="181"/>
        <v>-23.287315649149274</v>
      </c>
      <c r="Q841" s="11"/>
      <c r="R841" s="38">
        <f t="shared" si="184"/>
        <v>0</v>
      </c>
      <c r="S841" s="30">
        <f t="shared" si="185"/>
        <v>0</v>
      </c>
      <c r="T841" s="30">
        <f t="shared" si="186"/>
        <v>0</v>
      </c>
      <c r="U841" s="34"/>
      <c r="V841" s="34"/>
      <c r="X841" s="31">
        <f t="shared" si="182"/>
        <v>9.0359999999999996</v>
      </c>
      <c r="Y841" s="31">
        <f t="shared" si="183"/>
        <v>-184.49199999999999</v>
      </c>
      <c r="Z841" s="30">
        <f t="shared" si="188"/>
        <v>0</v>
      </c>
    </row>
    <row r="842" spans="5:26" x14ac:dyDescent="0.15">
      <c r="E842" s="46"/>
      <c r="F842" s="28"/>
      <c r="G842" s="29"/>
      <c r="H842" s="29"/>
      <c r="I842" s="48" t="str">
        <f t="shared" si="180"/>
        <v/>
      </c>
      <c r="J842" s="48" t="str">
        <f t="shared" si="189"/>
        <v/>
      </c>
      <c r="K842" s="49" t="str">
        <f t="shared" si="190"/>
        <v/>
      </c>
      <c r="L842" s="11"/>
      <c r="M842" s="11"/>
      <c r="N842" s="78"/>
      <c r="O842" s="39" t="str">
        <f t="shared" si="187"/>
        <v>F</v>
      </c>
      <c r="P842" s="11">
        <f t="shared" si="181"/>
        <v>-23.287315649149274</v>
      </c>
      <c r="Q842" s="11"/>
      <c r="R842" s="38">
        <f t="shared" si="184"/>
        <v>0</v>
      </c>
      <c r="S842" s="30">
        <f t="shared" si="185"/>
        <v>0</v>
      </c>
      <c r="T842" s="30">
        <f t="shared" si="186"/>
        <v>0</v>
      </c>
      <c r="U842" s="34"/>
      <c r="V842" s="34"/>
      <c r="X842" s="31">
        <f t="shared" si="182"/>
        <v>9.0359999999999996</v>
      </c>
      <c r="Y842" s="31">
        <f t="shared" si="183"/>
        <v>-184.49199999999999</v>
      </c>
      <c r="Z842" s="30">
        <f t="shared" si="188"/>
        <v>0</v>
      </c>
    </row>
    <row r="843" spans="5:26" x14ac:dyDescent="0.15">
      <c r="E843" s="46"/>
      <c r="F843" s="28"/>
      <c r="G843" s="29"/>
      <c r="H843" s="29"/>
      <c r="I843" s="48" t="str">
        <f t="shared" si="180"/>
        <v/>
      </c>
      <c r="J843" s="48" t="str">
        <f t="shared" si="189"/>
        <v/>
      </c>
      <c r="K843" s="49" t="str">
        <f t="shared" si="190"/>
        <v/>
      </c>
      <c r="L843" s="11"/>
      <c r="M843" s="11"/>
      <c r="N843" s="78"/>
      <c r="O843" s="39" t="str">
        <f t="shared" si="187"/>
        <v>F</v>
      </c>
      <c r="P843" s="11">
        <f t="shared" si="181"/>
        <v>-23.287315649149274</v>
      </c>
      <c r="Q843" s="11"/>
      <c r="R843" s="38">
        <f t="shared" si="184"/>
        <v>0</v>
      </c>
      <c r="S843" s="30">
        <f t="shared" si="185"/>
        <v>0</v>
      </c>
      <c r="T843" s="30">
        <f t="shared" si="186"/>
        <v>0</v>
      </c>
      <c r="U843" s="34"/>
      <c r="V843" s="34"/>
      <c r="X843" s="31">
        <f t="shared" si="182"/>
        <v>9.0359999999999996</v>
      </c>
      <c r="Y843" s="31">
        <f t="shared" si="183"/>
        <v>-184.49199999999999</v>
      </c>
      <c r="Z843" s="30">
        <f t="shared" si="188"/>
        <v>0</v>
      </c>
    </row>
    <row r="844" spans="5:26" x14ac:dyDescent="0.15">
      <c r="E844" s="46"/>
      <c r="F844" s="28"/>
      <c r="G844" s="29"/>
      <c r="H844" s="29"/>
      <c r="I844" s="48" t="str">
        <f t="shared" si="180"/>
        <v/>
      </c>
      <c r="J844" s="48" t="str">
        <f t="shared" si="170"/>
        <v/>
      </c>
      <c r="K844" s="49" t="str">
        <f t="shared" si="171"/>
        <v/>
      </c>
      <c r="L844" s="11"/>
      <c r="M844" s="11"/>
      <c r="N844" s="78"/>
      <c r="O844" s="39" t="str">
        <f t="shared" si="187"/>
        <v>F</v>
      </c>
      <c r="P844" s="11">
        <f t="shared" si="181"/>
        <v>-23.287315649149274</v>
      </c>
      <c r="Q844" s="11"/>
      <c r="R844" s="38">
        <f t="shared" si="184"/>
        <v>0</v>
      </c>
      <c r="S844" s="30">
        <f t="shared" si="185"/>
        <v>0</v>
      </c>
      <c r="T844" s="30">
        <f t="shared" si="186"/>
        <v>0</v>
      </c>
      <c r="U844" s="34"/>
      <c r="V844" s="34"/>
      <c r="X844" s="31">
        <f t="shared" si="182"/>
        <v>9.0359999999999996</v>
      </c>
      <c r="Y844" s="31">
        <f t="shared" si="183"/>
        <v>-184.49199999999999</v>
      </c>
      <c r="Z844" s="30">
        <f t="shared" si="188"/>
        <v>0</v>
      </c>
    </row>
    <row r="845" spans="5:26" x14ac:dyDescent="0.15">
      <c r="E845" s="46"/>
      <c r="F845" s="28"/>
      <c r="G845" s="29"/>
      <c r="H845" s="29"/>
      <c r="I845" s="48" t="str">
        <f t="shared" ref="I845:I868" si="191">IF(COUNTA($F$747,$H$747,F845:H845)=5,P845,"")</f>
        <v/>
      </c>
      <c r="J845" s="48" t="str">
        <f t="shared" si="170"/>
        <v/>
      </c>
      <c r="K845" s="49" t="str">
        <f t="shared" si="171"/>
        <v/>
      </c>
      <c r="L845" s="11"/>
      <c r="M845" s="11"/>
      <c r="N845" s="78"/>
      <c r="O845" s="39" t="str">
        <f t="shared" si="187"/>
        <v>F</v>
      </c>
      <c r="P845" s="11">
        <f t="shared" si="181"/>
        <v>-23.287315649149274</v>
      </c>
      <c r="Q845" s="11"/>
      <c r="R845" s="38">
        <f t="shared" si="184"/>
        <v>0</v>
      </c>
      <c r="S845" s="30">
        <f t="shared" si="185"/>
        <v>0</v>
      </c>
      <c r="T845" s="30">
        <f t="shared" si="186"/>
        <v>0</v>
      </c>
      <c r="U845" s="34"/>
      <c r="V845" s="34"/>
      <c r="X845" s="31">
        <f t="shared" si="182"/>
        <v>9.0359999999999996</v>
      </c>
      <c r="Y845" s="31">
        <f t="shared" si="183"/>
        <v>-184.49199999999999</v>
      </c>
      <c r="Z845" s="30">
        <f t="shared" si="188"/>
        <v>0</v>
      </c>
    </row>
    <row r="846" spans="5:26" x14ac:dyDescent="0.15">
      <c r="E846" s="46"/>
      <c r="F846" s="28"/>
      <c r="G846" s="29"/>
      <c r="H846" s="29"/>
      <c r="I846" s="48" t="str">
        <f t="shared" si="191"/>
        <v/>
      </c>
      <c r="J846" s="48" t="str">
        <f t="shared" si="170"/>
        <v/>
      </c>
      <c r="K846" s="49" t="str">
        <f t="shared" si="171"/>
        <v/>
      </c>
      <c r="L846" s="11"/>
      <c r="M846" s="11"/>
      <c r="N846" s="78"/>
      <c r="O846" s="39" t="str">
        <f t="shared" si="187"/>
        <v>F</v>
      </c>
      <c r="P846" s="11">
        <f t="shared" si="181"/>
        <v>-23.287315649149274</v>
      </c>
      <c r="Q846" s="11"/>
      <c r="R846" s="38">
        <f t="shared" si="184"/>
        <v>0</v>
      </c>
      <c r="S846" s="30">
        <f t="shared" si="185"/>
        <v>0</v>
      </c>
      <c r="T846" s="30">
        <f t="shared" si="186"/>
        <v>0</v>
      </c>
      <c r="U846" s="34"/>
      <c r="V846" s="34"/>
      <c r="X846" s="31">
        <f t="shared" si="182"/>
        <v>9.0359999999999996</v>
      </c>
      <c r="Y846" s="31">
        <f t="shared" si="183"/>
        <v>-184.49199999999999</v>
      </c>
      <c r="Z846" s="30">
        <f t="shared" si="188"/>
        <v>0</v>
      </c>
    </row>
    <row r="847" spans="5:26" x14ac:dyDescent="0.15">
      <c r="E847" s="46"/>
      <c r="F847" s="28"/>
      <c r="G847" s="29"/>
      <c r="H847" s="29"/>
      <c r="I847" s="48" t="str">
        <f t="shared" si="191"/>
        <v/>
      </c>
      <c r="J847" s="48" t="str">
        <f t="shared" si="170"/>
        <v/>
      </c>
      <c r="K847" s="49" t="str">
        <f t="shared" si="171"/>
        <v/>
      </c>
      <c r="L847" s="11"/>
      <c r="M847" s="11"/>
      <c r="N847" s="78"/>
      <c r="O847" s="39" t="str">
        <f t="shared" si="187"/>
        <v>F</v>
      </c>
      <c r="P847" s="11">
        <f t="shared" si="181"/>
        <v>-23.287315649149274</v>
      </c>
      <c r="Q847" s="11"/>
      <c r="R847" s="38">
        <f t="shared" si="184"/>
        <v>0</v>
      </c>
      <c r="S847" s="30">
        <f t="shared" si="185"/>
        <v>0</v>
      </c>
      <c r="T847" s="30">
        <f t="shared" si="186"/>
        <v>0</v>
      </c>
      <c r="U847" s="34"/>
      <c r="V847" s="34"/>
      <c r="X847" s="31">
        <f t="shared" si="182"/>
        <v>9.0359999999999996</v>
      </c>
      <c r="Y847" s="31">
        <f t="shared" si="183"/>
        <v>-184.49199999999999</v>
      </c>
      <c r="Z847" s="30">
        <f t="shared" si="188"/>
        <v>0</v>
      </c>
    </row>
    <row r="848" spans="5:26" x14ac:dyDescent="0.15">
      <c r="E848" s="46"/>
      <c r="F848" s="28"/>
      <c r="G848" s="29"/>
      <c r="H848" s="29"/>
      <c r="I848" s="48" t="str">
        <f t="shared" si="191"/>
        <v/>
      </c>
      <c r="J848" s="48" t="str">
        <f t="shared" si="170"/>
        <v/>
      </c>
      <c r="K848" s="49" t="str">
        <f t="shared" si="171"/>
        <v/>
      </c>
      <c r="L848" s="11"/>
      <c r="M848" s="11"/>
      <c r="N848" s="78"/>
      <c r="O848" s="39" t="str">
        <f t="shared" si="187"/>
        <v>F</v>
      </c>
      <c r="P848" s="11">
        <f t="shared" si="181"/>
        <v>-23.287315649149274</v>
      </c>
      <c r="Q848" s="11"/>
      <c r="R848" s="38">
        <f t="shared" si="184"/>
        <v>0</v>
      </c>
      <c r="S848" s="30">
        <f t="shared" si="185"/>
        <v>0</v>
      </c>
      <c r="T848" s="30">
        <f t="shared" si="186"/>
        <v>0</v>
      </c>
      <c r="U848" s="34"/>
      <c r="V848" s="34"/>
      <c r="X848" s="31">
        <f t="shared" si="182"/>
        <v>9.0359999999999996</v>
      </c>
      <c r="Y848" s="31">
        <f t="shared" si="183"/>
        <v>-184.49199999999999</v>
      </c>
      <c r="Z848" s="30">
        <f t="shared" si="188"/>
        <v>0</v>
      </c>
    </row>
    <row r="849" spans="5:26" x14ac:dyDescent="0.15">
      <c r="E849" s="46"/>
      <c r="F849" s="28"/>
      <c r="G849" s="29"/>
      <c r="H849" s="29"/>
      <c r="I849" s="48" t="str">
        <f t="shared" si="191"/>
        <v/>
      </c>
      <c r="J849" s="48" t="str">
        <f t="shared" si="170"/>
        <v/>
      </c>
      <c r="K849" s="49" t="str">
        <f t="shared" si="171"/>
        <v/>
      </c>
      <c r="L849" s="11"/>
      <c r="M849" s="11"/>
      <c r="N849" s="78"/>
      <c r="O849" s="39" t="str">
        <f t="shared" si="187"/>
        <v>F</v>
      </c>
      <c r="P849" s="11">
        <f t="shared" si="181"/>
        <v>-23.287315649149274</v>
      </c>
      <c r="Q849" s="11"/>
      <c r="R849" s="38">
        <f t="shared" si="184"/>
        <v>0</v>
      </c>
      <c r="S849" s="30">
        <f t="shared" si="185"/>
        <v>0</v>
      </c>
      <c r="T849" s="30">
        <f t="shared" si="186"/>
        <v>0</v>
      </c>
      <c r="U849" s="34"/>
      <c r="V849" s="34"/>
      <c r="X849" s="31">
        <f t="shared" si="182"/>
        <v>9.0359999999999996</v>
      </c>
      <c r="Y849" s="31">
        <f t="shared" si="183"/>
        <v>-184.49199999999999</v>
      </c>
      <c r="Z849" s="30">
        <f t="shared" si="188"/>
        <v>0</v>
      </c>
    </row>
    <row r="850" spans="5:26" x14ac:dyDescent="0.15">
      <c r="E850" s="46"/>
      <c r="F850" s="28"/>
      <c r="G850" s="29"/>
      <c r="H850" s="29"/>
      <c r="I850" s="48" t="str">
        <f t="shared" si="191"/>
        <v/>
      </c>
      <c r="J850" s="48" t="str">
        <f t="shared" si="170"/>
        <v/>
      </c>
      <c r="K850" s="49" t="str">
        <f t="shared" si="171"/>
        <v/>
      </c>
      <c r="L850" s="11"/>
      <c r="M850" s="11"/>
      <c r="N850" s="78"/>
      <c r="O850" s="39" t="str">
        <f t="shared" si="187"/>
        <v>F</v>
      </c>
      <c r="P850" s="11">
        <f t="shared" si="181"/>
        <v>-23.287315649149274</v>
      </c>
      <c r="Q850" s="11"/>
      <c r="R850" s="38">
        <f t="shared" si="184"/>
        <v>0</v>
      </c>
      <c r="S850" s="30">
        <f t="shared" si="185"/>
        <v>0</v>
      </c>
      <c r="T850" s="30">
        <f t="shared" si="186"/>
        <v>0</v>
      </c>
      <c r="U850" s="34"/>
      <c r="V850" s="34"/>
      <c r="X850" s="31">
        <f t="shared" si="182"/>
        <v>9.0359999999999996</v>
      </c>
      <c r="Y850" s="31">
        <f t="shared" si="183"/>
        <v>-184.49199999999999</v>
      </c>
      <c r="Z850" s="30">
        <f t="shared" si="188"/>
        <v>0</v>
      </c>
    </row>
    <row r="851" spans="5:26" x14ac:dyDescent="0.15">
      <c r="E851" s="46"/>
      <c r="F851" s="28"/>
      <c r="G851" s="29"/>
      <c r="H851" s="29"/>
      <c r="I851" s="48" t="str">
        <f t="shared" si="191"/>
        <v/>
      </c>
      <c r="J851" s="48" t="str">
        <f t="shared" si="170"/>
        <v/>
      </c>
      <c r="K851" s="49" t="str">
        <f t="shared" si="171"/>
        <v/>
      </c>
      <c r="L851" s="11"/>
      <c r="M851" s="11"/>
      <c r="N851" s="78"/>
      <c r="O851" s="39" t="str">
        <f t="shared" si="187"/>
        <v>F</v>
      </c>
      <c r="P851" s="11">
        <f t="shared" si="181"/>
        <v>-23.287315649149274</v>
      </c>
      <c r="Q851" s="11"/>
      <c r="R851" s="38">
        <f t="shared" si="184"/>
        <v>0</v>
      </c>
      <c r="S851" s="30">
        <f t="shared" si="185"/>
        <v>0</v>
      </c>
      <c r="T851" s="30">
        <f t="shared" si="186"/>
        <v>0</v>
      </c>
      <c r="U851" s="34"/>
      <c r="V851" s="34"/>
      <c r="X851" s="31">
        <f t="shared" si="182"/>
        <v>9.0359999999999996</v>
      </c>
      <c r="Y851" s="31">
        <f t="shared" si="183"/>
        <v>-184.49199999999999</v>
      </c>
      <c r="Z851" s="30">
        <f t="shared" si="188"/>
        <v>0</v>
      </c>
    </row>
    <row r="852" spans="5:26" x14ac:dyDescent="0.15">
      <c r="E852" s="46"/>
      <c r="F852" s="28"/>
      <c r="G852" s="29"/>
      <c r="H852" s="29"/>
      <c r="I852" s="48" t="str">
        <f t="shared" si="191"/>
        <v/>
      </c>
      <c r="J852" s="48" t="str">
        <f t="shared" si="170"/>
        <v/>
      </c>
      <c r="K852" s="49" t="str">
        <f t="shared" si="171"/>
        <v/>
      </c>
      <c r="L852" s="11"/>
      <c r="M852" s="11"/>
      <c r="N852" s="78"/>
      <c r="O852" s="39" t="str">
        <f t="shared" si="187"/>
        <v>F</v>
      </c>
      <c r="P852" s="11">
        <f t="shared" si="181"/>
        <v>-23.287315649149274</v>
      </c>
      <c r="Q852" s="11"/>
      <c r="R852" s="38">
        <f t="shared" si="184"/>
        <v>0</v>
      </c>
      <c r="S852" s="30">
        <f t="shared" si="185"/>
        <v>0</v>
      </c>
      <c r="T852" s="30">
        <f t="shared" si="186"/>
        <v>0</v>
      </c>
      <c r="U852" s="34"/>
      <c r="V852" s="34"/>
      <c r="X852" s="31">
        <f t="shared" si="182"/>
        <v>9.0359999999999996</v>
      </c>
      <c r="Y852" s="31">
        <f t="shared" si="183"/>
        <v>-184.49199999999999</v>
      </c>
      <c r="Z852" s="30">
        <f t="shared" si="188"/>
        <v>0</v>
      </c>
    </row>
    <row r="853" spans="5:26" x14ac:dyDescent="0.15">
      <c r="E853" s="46"/>
      <c r="F853" s="28"/>
      <c r="G853" s="29"/>
      <c r="H853" s="29"/>
      <c r="I853" s="48" t="str">
        <f t="shared" si="191"/>
        <v/>
      </c>
      <c r="J853" s="48" t="str">
        <f t="shared" si="170"/>
        <v/>
      </c>
      <c r="K853" s="49" t="str">
        <f t="shared" si="171"/>
        <v/>
      </c>
      <c r="L853" s="11"/>
      <c r="M853" s="11"/>
      <c r="N853" s="78"/>
      <c r="O853" s="39" t="str">
        <f t="shared" si="187"/>
        <v>F</v>
      </c>
      <c r="P853" s="11">
        <f t="shared" si="181"/>
        <v>-23.287315649149274</v>
      </c>
      <c r="Q853" s="11"/>
      <c r="R853" s="38">
        <f t="shared" si="184"/>
        <v>0</v>
      </c>
      <c r="S853" s="30">
        <f t="shared" si="185"/>
        <v>0</v>
      </c>
      <c r="T853" s="30">
        <f t="shared" si="186"/>
        <v>0</v>
      </c>
      <c r="U853" s="34"/>
      <c r="V853" s="34"/>
      <c r="X853" s="31">
        <f t="shared" si="182"/>
        <v>9.0359999999999996</v>
      </c>
      <c r="Y853" s="31">
        <f t="shared" si="183"/>
        <v>-184.49199999999999</v>
      </c>
      <c r="Z853" s="30">
        <f t="shared" si="188"/>
        <v>0</v>
      </c>
    </row>
    <row r="854" spans="5:26" x14ac:dyDescent="0.15">
      <c r="E854" s="46"/>
      <c r="F854" s="28"/>
      <c r="G854" s="29"/>
      <c r="H854" s="29"/>
      <c r="I854" s="48" t="str">
        <f t="shared" si="191"/>
        <v/>
      </c>
      <c r="J854" s="48" t="str">
        <f t="shared" si="170"/>
        <v/>
      </c>
      <c r="K854" s="49" t="str">
        <f t="shared" si="171"/>
        <v/>
      </c>
      <c r="L854" s="11"/>
      <c r="M854" s="11"/>
      <c r="N854" s="78"/>
      <c r="O854" s="39" t="str">
        <f t="shared" si="187"/>
        <v>F</v>
      </c>
      <c r="P854" s="11">
        <f t="shared" si="181"/>
        <v>-23.287315649149274</v>
      </c>
      <c r="Q854" s="11"/>
      <c r="R854" s="38">
        <f t="shared" si="184"/>
        <v>0</v>
      </c>
      <c r="S854" s="30">
        <f t="shared" si="185"/>
        <v>0</v>
      </c>
      <c r="T854" s="30">
        <f t="shared" si="186"/>
        <v>0</v>
      </c>
      <c r="U854" s="34"/>
      <c r="V854" s="34"/>
      <c r="X854" s="31">
        <f t="shared" si="182"/>
        <v>9.0359999999999996</v>
      </c>
      <c r="Y854" s="31">
        <f t="shared" si="183"/>
        <v>-184.49199999999999</v>
      </c>
      <c r="Z854" s="30">
        <f t="shared" si="188"/>
        <v>0</v>
      </c>
    </row>
    <row r="855" spans="5:26" x14ac:dyDescent="0.15">
      <c r="E855" s="46"/>
      <c r="F855" s="28"/>
      <c r="G855" s="29"/>
      <c r="H855" s="29"/>
      <c r="I855" s="48" t="str">
        <f t="shared" si="191"/>
        <v/>
      </c>
      <c r="J855" s="48" t="str">
        <f t="shared" si="170"/>
        <v/>
      </c>
      <c r="K855" s="49" t="str">
        <f t="shared" si="171"/>
        <v/>
      </c>
      <c r="L855" s="11"/>
      <c r="M855" s="11"/>
      <c r="N855" s="78"/>
      <c r="O855" s="39" t="str">
        <f t="shared" si="187"/>
        <v>F</v>
      </c>
      <c r="P855" s="11">
        <f t="shared" si="181"/>
        <v>-23.287315649149274</v>
      </c>
      <c r="Q855" s="11"/>
      <c r="R855" s="38">
        <f t="shared" si="184"/>
        <v>0</v>
      </c>
      <c r="S855" s="30">
        <f t="shared" si="185"/>
        <v>0</v>
      </c>
      <c r="T855" s="30">
        <f t="shared" si="186"/>
        <v>0</v>
      </c>
      <c r="U855" s="34"/>
      <c r="V855" s="34"/>
      <c r="X855" s="31">
        <f t="shared" si="182"/>
        <v>9.0359999999999996</v>
      </c>
      <c r="Y855" s="31">
        <f t="shared" si="183"/>
        <v>-184.49199999999999</v>
      </c>
      <c r="Z855" s="30">
        <f t="shared" si="188"/>
        <v>0</v>
      </c>
    </row>
    <row r="856" spans="5:26" x14ac:dyDescent="0.15">
      <c r="E856" s="46"/>
      <c r="F856" s="28"/>
      <c r="G856" s="29"/>
      <c r="H856" s="29"/>
      <c r="I856" s="48" t="str">
        <f t="shared" si="191"/>
        <v/>
      </c>
      <c r="J856" s="48" t="str">
        <f t="shared" si="170"/>
        <v/>
      </c>
      <c r="K856" s="49" t="str">
        <f t="shared" si="171"/>
        <v/>
      </c>
      <c r="L856" s="11"/>
      <c r="M856" s="11"/>
      <c r="N856" s="78"/>
      <c r="O856" s="39" t="str">
        <f t="shared" si="187"/>
        <v>F</v>
      </c>
      <c r="P856" s="11">
        <f t="shared" si="181"/>
        <v>-23.287315649149274</v>
      </c>
      <c r="Q856" s="11"/>
      <c r="R856" s="38">
        <f t="shared" si="184"/>
        <v>0</v>
      </c>
      <c r="S856" s="30">
        <f t="shared" si="185"/>
        <v>0</v>
      </c>
      <c r="T856" s="30">
        <f t="shared" si="186"/>
        <v>0</v>
      </c>
      <c r="U856" s="34"/>
      <c r="V856" s="34"/>
      <c r="X856" s="31">
        <f t="shared" si="182"/>
        <v>9.0359999999999996</v>
      </c>
      <c r="Y856" s="31">
        <f t="shared" si="183"/>
        <v>-184.49199999999999</v>
      </c>
      <c r="Z856" s="30">
        <f t="shared" si="188"/>
        <v>0</v>
      </c>
    </row>
    <row r="857" spans="5:26" x14ac:dyDescent="0.15">
      <c r="E857" s="46"/>
      <c r="F857" s="28"/>
      <c r="G857" s="29"/>
      <c r="H857" s="29"/>
      <c r="I857" s="48" t="str">
        <f t="shared" si="191"/>
        <v/>
      </c>
      <c r="J857" s="48" t="str">
        <f t="shared" si="170"/>
        <v/>
      </c>
      <c r="K857" s="49" t="str">
        <f t="shared" si="171"/>
        <v/>
      </c>
      <c r="L857" s="11"/>
      <c r="M857" s="11"/>
      <c r="N857" s="78"/>
      <c r="O857" s="39" t="str">
        <f t="shared" si="187"/>
        <v>F</v>
      </c>
      <c r="P857" s="11">
        <f t="shared" si="181"/>
        <v>-23.287315649149274</v>
      </c>
      <c r="Q857" s="11"/>
      <c r="R857" s="38">
        <f t="shared" si="184"/>
        <v>0</v>
      </c>
      <c r="S857" s="30">
        <f t="shared" si="185"/>
        <v>0</v>
      </c>
      <c r="T857" s="30">
        <f t="shared" si="186"/>
        <v>0</v>
      </c>
      <c r="U857" s="34"/>
      <c r="V857" s="34"/>
      <c r="X857" s="31">
        <f t="shared" si="182"/>
        <v>9.0359999999999996</v>
      </c>
      <c r="Y857" s="31">
        <f t="shared" si="183"/>
        <v>-184.49199999999999</v>
      </c>
      <c r="Z857" s="30">
        <f t="shared" si="188"/>
        <v>0</v>
      </c>
    </row>
    <row r="858" spans="5:26" x14ac:dyDescent="0.15">
      <c r="E858" s="46"/>
      <c r="F858" s="28"/>
      <c r="G858" s="29"/>
      <c r="H858" s="29"/>
      <c r="I858" s="48" t="str">
        <f t="shared" si="191"/>
        <v/>
      </c>
      <c r="J858" s="48" t="str">
        <f t="shared" si="170"/>
        <v/>
      </c>
      <c r="K858" s="49" t="str">
        <f t="shared" si="171"/>
        <v/>
      </c>
      <c r="L858" s="11"/>
      <c r="M858" s="11"/>
      <c r="N858" s="78"/>
      <c r="O858" s="39" t="str">
        <f t="shared" si="187"/>
        <v>F</v>
      </c>
      <c r="P858" s="11">
        <f t="shared" si="181"/>
        <v>-23.287315649149274</v>
      </c>
      <c r="Q858" s="11"/>
      <c r="R858" s="38">
        <f t="shared" si="184"/>
        <v>0</v>
      </c>
      <c r="S858" s="30">
        <f t="shared" si="185"/>
        <v>0</v>
      </c>
      <c r="T858" s="30">
        <f t="shared" si="186"/>
        <v>0</v>
      </c>
      <c r="U858" s="34"/>
      <c r="V858" s="34"/>
      <c r="X858" s="31">
        <f t="shared" si="182"/>
        <v>9.0359999999999996</v>
      </c>
      <c r="Y858" s="31">
        <f t="shared" si="183"/>
        <v>-184.49199999999999</v>
      </c>
      <c r="Z858" s="30">
        <f t="shared" si="188"/>
        <v>0</v>
      </c>
    </row>
    <row r="859" spans="5:26" x14ac:dyDescent="0.15">
      <c r="E859" s="46"/>
      <c r="F859" s="28"/>
      <c r="G859" s="29"/>
      <c r="H859" s="29"/>
      <c r="I859" s="48" t="str">
        <f t="shared" si="191"/>
        <v/>
      </c>
      <c r="J859" s="48" t="str">
        <f t="shared" si="170"/>
        <v/>
      </c>
      <c r="K859" s="49" t="str">
        <f t="shared" si="171"/>
        <v/>
      </c>
      <c r="L859" s="11"/>
      <c r="M859" s="11"/>
      <c r="N859" s="78"/>
      <c r="O859" s="39" t="str">
        <f t="shared" si="187"/>
        <v>F</v>
      </c>
      <c r="P859" s="11">
        <f t="shared" si="181"/>
        <v>-23.287315649149274</v>
      </c>
      <c r="Q859" s="11"/>
      <c r="R859" s="38">
        <f t="shared" si="184"/>
        <v>0</v>
      </c>
      <c r="S859" s="30">
        <f t="shared" si="185"/>
        <v>0</v>
      </c>
      <c r="T859" s="30">
        <f t="shared" si="186"/>
        <v>0</v>
      </c>
      <c r="U859" s="34"/>
      <c r="V859" s="34"/>
      <c r="X859" s="31">
        <f t="shared" si="182"/>
        <v>9.0359999999999996</v>
      </c>
      <c r="Y859" s="31">
        <f t="shared" si="183"/>
        <v>-184.49199999999999</v>
      </c>
      <c r="Z859" s="30">
        <f t="shared" si="188"/>
        <v>0</v>
      </c>
    </row>
    <row r="860" spans="5:26" x14ac:dyDescent="0.15">
      <c r="E860" s="46"/>
      <c r="F860" s="28"/>
      <c r="G860" s="29"/>
      <c r="H860" s="29"/>
      <c r="I860" s="48" t="str">
        <f t="shared" si="191"/>
        <v/>
      </c>
      <c r="J860" s="48" t="str">
        <f t="shared" si="170"/>
        <v/>
      </c>
      <c r="K860" s="49" t="str">
        <f t="shared" si="171"/>
        <v/>
      </c>
      <c r="L860" s="11"/>
      <c r="M860" s="11"/>
      <c r="N860" s="78"/>
      <c r="O860" s="39" t="str">
        <f t="shared" si="187"/>
        <v>F</v>
      </c>
      <c r="P860" s="11">
        <f t="shared" si="181"/>
        <v>-23.287315649149274</v>
      </c>
      <c r="Q860" s="11"/>
      <c r="R860" s="38">
        <f t="shared" si="184"/>
        <v>0</v>
      </c>
      <c r="S860" s="30">
        <f t="shared" si="185"/>
        <v>0</v>
      </c>
      <c r="T860" s="30">
        <f t="shared" si="186"/>
        <v>0</v>
      </c>
      <c r="U860" s="34"/>
      <c r="V860" s="34"/>
      <c r="X860" s="31">
        <f t="shared" si="182"/>
        <v>9.0359999999999996</v>
      </c>
      <c r="Y860" s="31">
        <f t="shared" si="183"/>
        <v>-184.49199999999999</v>
      </c>
      <c r="Z860" s="30">
        <f t="shared" si="188"/>
        <v>0</v>
      </c>
    </row>
    <row r="861" spans="5:26" x14ac:dyDescent="0.15">
      <c r="E861" s="46"/>
      <c r="F861" s="28"/>
      <c r="G861" s="29"/>
      <c r="H861" s="29"/>
      <c r="I861" s="48" t="str">
        <f t="shared" si="191"/>
        <v/>
      </c>
      <c r="J861" s="48" t="str">
        <f t="shared" si="170"/>
        <v/>
      </c>
      <c r="K861" s="49" t="str">
        <f t="shared" si="171"/>
        <v/>
      </c>
      <c r="L861" s="11"/>
      <c r="M861" s="11"/>
      <c r="N861" s="78"/>
      <c r="O861" s="39" t="str">
        <f t="shared" si="187"/>
        <v>F</v>
      </c>
      <c r="P861" s="11">
        <f t="shared" si="181"/>
        <v>-23.287315649149274</v>
      </c>
      <c r="Q861" s="11"/>
      <c r="R861" s="38">
        <f t="shared" si="184"/>
        <v>0</v>
      </c>
      <c r="S861" s="30">
        <f t="shared" si="185"/>
        <v>0</v>
      </c>
      <c r="T861" s="30">
        <f t="shared" si="186"/>
        <v>0</v>
      </c>
      <c r="U861" s="34"/>
      <c r="V861" s="34"/>
      <c r="X861" s="31">
        <f t="shared" si="182"/>
        <v>9.0359999999999996</v>
      </c>
      <c r="Y861" s="31">
        <f t="shared" si="183"/>
        <v>-184.49199999999999</v>
      </c>
      <c r="Z861" s="30">
        <f t="shared" si="188"/>
        <v>0</v>
      </c>
    </row>
    <row r="862" spans="5:26" x14ac:dyDescent="0.15">
      <c r="E862" s="46"/>
      <c r="F862" s="28"/>
      <c r="G862" s="29"/>
      <c r="H862" s="29"/>
      <c r="I862" s="48" t="str">
        <f t="shared" si="191"/>
        <v/>
      </c>
      <c r="J862" s="48" t="str">
        <f t="shared" si="170"/>
        <v/>
      </c>
      <c r="K862" s="49" t="str">
        <f t="shared" si="171"/>
        <v/>
      </c>
      <c r="L862" s="11"/>
      <c r="M862" s="11"/>
      <c r="N862" s="78"/>
      <c r="O862" s="39" t="str">
        <f t="shared" si="187"/>
        <v>F</v>
      </c>
      <c r="P862" s="11">
        <f t="shared" si="181"/>
        <v>-23.287315649149274</v>
      </c>
      <c r="Q862" s="11"/>
      <c r="R862" s="38">
        <f t="shared" si="184"/>
        <v>0</v>
      </c>
      <c r="S862" s="30">
        <f t="shared" si="185"/>
        <v>0</v>
      </c>
      <c r="T862" s="30">
        <f t="shared" si="186"/>
        <v>0</v>
      </c>
      <c r="U862" s="34"/>
      <c r="V862" s="34"/>
      <c r="X862" s="31">
        <f t="shared" si="182"/>
        <v>9.0359999999999996</v>
      </c>
      <c r="Y862" s="31">
        <f t="shared" si="183"/>
        <v>-184.49199999999999</v>
      </c>
      <c r="Z862" s="30">
        <f t="shared" si="188"/>
        <v>0</v>
      </c>
    </row>
    <row r="863" spans="5:26" x14ac:dyDescent="0.15">
      <c r="E863" s="46"/>
      <c r="F863" s="28"/>
      <c r="G863" s="29"/>
      <c r="H863" s="29"/>
      <c r="I863" s="48" t="str">
        <f t="shared" si="191"/>
        <v/>
      </c>
      <c r="J863" s="48" t="str">
        <f t="shared" si="170"/>
        <v/>
      </c>
      <c r="K863" s="49" t="str">
        <f t="shared" si="171"/>
        <v/>
      </c>
      <c r="L863" s="11"/>
      <c r="M863" s="11"/>
      <c r="N863" s="78"/>
      <c r="O863" s="39" t="str">
        <f t="shared" si="187"/>
        <v>F</v>
      </c>
      <c r="P863" s="11">
        <f t="shared" si="181"/>
        <v>-23.287315649149274</v>
      </c>
      <c r="Q863" s="11"/>
      <c r="R863" s="38">
        <f t="shared" si="184"/>
        <v>0</v>
      </c>
      <c r="S863" s="30">
        <f t="shared" si="185"/>
        <v>0</v>
      </c>
      <c r="T863" s="30">
        <f t="shared" si="186"/>
        <v>0</v>
      </c>
      <c r="U863" s="34"/>
      <c r="V863" s="34"/>
      <c r="X863" s="31">
        <f t="shared" si="182"/>
        <v>9.0359999999999996</v>
      </c>
      <c r="Y863" s="31">
        <f t="shared" si="183"/>
        <v>-184.49199999999999</v>
      </c>
      <c r="Z863" s="30">
        <f t="shared" si="188"/>
        <v>0</v>
      </c>
    </row>
    <row r="864" spans="5:26" x14ac:dyDescent="0.15">
      <c r="E864" s="46"/>
      <c r="F864" s="28"/>
      <c r="G864" s="29"/>
      <c r="H864" s="29"/>
      <c r="I864" s="48" t="str">
        <f t="shared" si="191"/>
        <v/>
      </c>
      <c r="J864" s="48" t="str">
        <f t="shared" si="170"/>
        <v/>
      </c>
      <c r="K864" s="49" t="str">
        <f t="shared" si="171"/>
        <v/>
      </c>
      <c r="L864" s="11"/>
      <c r="M864" s="11"/>
      <c r="N864" s="78"/>
      <c r="O864" s="39" t="str">
        <f t="shared" si="187"/>
        <v>F</v>
      </c>
      <c r="P864" s="11">
        <f t="shared" si="181"/>
        <v>-23.287315649149274</v>
      </c>
      <c r="Q864" s="11"/>
      <c r="R864" s="38">
        <f t="shared" si="184"/>
        <v>0</v>
      </c>
      <c r="S864" s="30">
        <f t="shared" si="185"/>
        <v>0</v>
      </c>
      <c r="T864" s="30">
        <f t="shared" si="186"/>
        <v>0</v>
      </c>
      <c r="U864" s="34"/>
      <c r="V864" s="34"/>
      <c r="X864" s="31">
        <f t="shared" si="182"/>
        <v>9.0359999999999996</v>
      </c>
      <c r="Y864" s="31">
        <f t="shared" si="183"/>
        <v>-184.49199999999999</v>
      </c>
      <c r="Z864" s="30">
        <f t="shared" si="188"/>
        <v>0</v>
      </c>
    </row>
    <row r="865" spans="4:26" x14ac:dyDescent="0.15">
      <c r="E865" s="46"/>
      <c r="F865" s="28"/>
      <c r="G865" s="29"/>
      <c r="H865" s="29"/>
      <c r="I865" s="48" t="str">
        <f t="shared" si="191"/>
        <v/>
      </c>
      <c r="J865" s="48" t="str">
        <f t="shared" si="170"/>
        <v/>
      </c>
      <c r="K865" s="49" t="str">
        <f t="shared" si="171"/>
        <v/>
      </c>
      <c r="L865" s="11"/>
      <c r="M865" s="11"/>
      <c r="N865" s="78"/>
      <c r="O865" s="39" t="str">
        <f t="shared" si="187"/>
        <v>F</v>
      </c>
      <c r="P865" s="11">
        <f t="shared" si="181"/>
        <v>-23.287315649149274</v>
      </c>
      <c r="Q865" s="11"/>
      <c r="R865" s="38">
        <f t="shared" si="184"/>
        <v>0</v>
      </c>
      <c r="S865" s="30">
        <f t="shared" si="185"/>
        <v>0</v>
      </c>
      <c r="T865" s="30">
        <f t="shared" si="186"/>
        <v>0</v>
      </c>
      <c r="U865" s="34"/>
      <c r="V865" s="34"/>
      <c r="X865" s="31">
        <f t="shared" si="182"/>
        <v>9.0359999999999996</v>
      </c>
      <c r="Y865" s="31">
        <f t="shared" si="183"/>
        <v>-184.49199999999999</v>
      </c>
      <c r="Z865" s="30">
        <f t="shared" si="188"/>
        <v>0</v>
      </c>
    </row>
    <row r="866" spans="4:26" x14ac:dyDescent="0.15">
      <c r="E866" s="46"/>
      <c r="F866" s="28"/>
      <c r="G866" s="29"/>
      <c r="H866" s="29"/>
      <c r="I866" s="48" t="str">
        <f t="shared" si="191"/>
        <v/>
      </c>
      <c r="J866" s="48" t="str">
        <f t="shared" si="170"/>
        <v/>
      </c>
      <c r="K866" s="49" t="str">
        <f t="shared" si="171"/>
        <v/>
      </c>
      <c r="L866" s="11"/>
      <c r="M866" s="11"/>
      <c r="N866" s="78"/>
      <c r="O866" s="39" t="str">
        <f t="shared" si="187"/>
        <v>F</v>
      </c>
      <c r="P866" s="11">
        <f t="shared" si="181"/>
        <v>-23.287315649149274</v>
      </c>
      <c r="Q866" s="11"/>
      <c r="R866" s="38">
        <f t="shared" si="184"/>
        <v>0</v>
      </c>
      <c r="S866" s="30">
        <f t="shared" si="185"/>
        <v>0</v>
      </c>
      <c r="T866" s="30">
        <f t="shared" si="186"/>
        <v>0</v>
      </c>
      <c r="U866" s="34"/>
      <c r="V866" s="34"/>
      <c r="X866" s="31">
        <f t="shared" si="182"/>
        <v>9.0359999999999996</v>
      </c>
      <c r="Y866" s="31">
        <f t="shared" si="183"/>
        <v>-184.49199999999999</v>
      </c>
      <c r="Z866" s="30">
        <f t="shared" si="188"/>
        <v>0</v>
      </c>
    </row>
    <row r="867" spans="4:26" x14ac:dyDescent="0.15">
      <c r="E867" s="46"/>
      <c r="F867" s="28"/>
      <c r="G867" s="29"/>
      <c r="H867" s="29"/>
      <c r="I867" s="48" t="str">
        <f t="shared" si="191"/>
        <v/>
      </c>
      <c r="J867" s="48" t="str">
        <f t="shared" si="170"/>
        <v/>
      </c>
      <c r="K867" s="49" t="str">
        <f t="shared" si="171"/>
        <v/>
      </c>
      <c r="L867" s="11"/>
      <c r="M867" s="11"/>
      <c r="N867" s="78"/>
      <c r="O867" s="39" t="str">
        <f t="shared" si="187"/>
        <v>F</v>
      </c>
      <c r="P867" s="11">
        <f t="shared" si="181"/>
        <v>-23.287315649149274</v>
      </c>
      <c r="Q867" s="11"/>
      <c r="R867" s="38">
        <f t="shared" si="184"/>
        <v>0</v>
      </c>
      <c r="S867" s="30">
        <f t="shared" si="185"/>
        <v>0</v>
      </c>
      <c r="T867" s="30">
        <f t="shared" si="186"/>
        <v>0</v>
      </c>
      <c r="U867" s="34"/>
      <c r="V867" s="34"/>
      <c r="X867" s="31">
        <f t="shared" si="182"/>
        <v>9.0359999999999996</v>
      </c>
      <c r="Y867" s="31">
        <f t="shared" si="183"/>
        <v>-184.49199999999999</v>
      </c>
      <c r="Z867" s="30">
        <f t="shared" si="188"/>
        <v>0</v>
      </c>
    </row>
    <row r="868" spans="4:26" ht="14.25" thickBot="1" x14ac:dyDescent="0.2">
      <c r="E868" s="50"/>
      <c r="F868" s="64"/>
      <c r="G868" s="51"/>
      <c r="H868" s="51"/>
      <c r="I868" s="52" t="str">
        <f t="shared" si="191"/>
        <v/>
      </c>
      <c r="J868" s="52" t="str">
        <f t="shared" si="170"/>
        <v/>
      </c>
      <c r="K868" s="53" t="str">
        <f t="shared" si="171"/>
        <v/>
      </c>
      <c r="L868" s="11"/>
      <c r="M868" s="11"/>
      <c r="N868" s="78"/>
      <c r="O868" s="39" t="str">
        <f t="shared" si="187"/>
        <v>F</v>
      </c>
      <c r="P868" s="11">
        <f t="shared" si="181"/>
        <v>-23.287315649149274</v>
      </c>
      <c r="Q868" s="11"/>
      <c r="R868" s="38">
        <f t="shared" si="184"/>
        <v>0</v>
      </c>
      <c r="S868" s="30">
        <f t="shared" si="185"/>
        <v>0</v>
      </c>
      <c r="T868" s="30">
        <f t="shared" si="186"/>
        <v>0</v>
      </c>
      <c r="U868" s="34"/>
      <c r="V868" s="34"/>
      <c r="X868" s="31">
        <f t="shared" si="182"/>
        <v>9.0359999999999996</v>
      </c>
      <c r="Y868" s="31">
        <f t="shared" si="183"/>
        <v>-184.49199999999999</v>
      </c>
      <c r="Z868" s="30">
        <f t="shared" si="188"/>
        <v>0</v>
      </c>
    </row>
    <row r="869" spans="4:26" ht="14.25" thickBot="1" x14ac:dyDescent="0.2"/>
    <row r="870" spans="4:26" ht="23.25" customHeight="1" x14ac:dyDescent="0.15">
      <c r="D870" s="72">
        <v>8</v>
      </c>
      <c r="E870" s="42" t="s">
        <v>20</v>
      </c>
      <c r="F870" s="65"/>
      <c r="G870" s="66" t="s">
        <v>115</v>
      </c>
      <c r="H870" s="90"/>
      <c r="I870" s="90"/>
      <c r="J870" s="66"/>
      <c r="K870" s="67"/>
    </row>
    <row r="871" spans="4:26" ht="27.75" customHeight="1" x14ac:dyDescent="0.15">
      <c r="E871" s="43" t="s">
        <v>54</v>
      </c>
      <c r="F871" s="63"/>
      <c r="G871" s="44" t="s">
        <v>75</v>
      </c>
      <c r="H871" s="59"/>
      <c r="I871" s="41"/>
      <c r="J871" s="41"/>
      <c r="K871" s="68"/>
    </row>
    <row r="872" spans="4:26" ht="42" customHeight="1" x14ac:dyDescent="0.15">
      <c r="E872" s="46"/>
      <c r="F872" s="7" t="s">
        <v>30</v>
      </c>
      <c r="G872" s="8" t="s">
        <v>29</v>
      </c>
      <c r="H872" s="8" t="s">
        <v>28</v>
      </c>
      <c r="I872" s="7" t="s">
        <v>23</v>
      </c>
      <c r="J872" s="7" t="s">
        <v>76</v>
      </c>
      <c r="K872" s="47" t="s">
        <v>77</v>
      </c>
      <c r="L872" s="10"/>
      <c r="M872" s="10"/>
      <c r="N872" s="7"/>
      <c r="O872" s="7" t="s">
        <v>31</v>
      </c>
      <c r="P872" s="9" t="s">
        <v>23</v>
      </c>
      <c r="Q872" s="9"/>
      <c r="R872" s="36" t="s">
        <v>21</v>
      </c>
      <c r="S872" s="35" t="s">
        <v>22</v>
      </c>
      <c r="T872" s="35" t="s">
        <v>47</v>
      </c>
      <c r="U872" s="35"/>
      <c r="V872" s="35"/>
      <c r="X872" s="37" t="s">
        <v>45</v>
      </c>
      <c r="Y872" s="37" t="s">
        <v>46</v>
      </c>
      <c r="Z872" s="30" t="s">
        <v>78</v>
      </c>
    </row>
    <row r="873" spans="4:26" x14ac:dyDescent="0.15">
      <c r="E873" s="46"/>
      <c r="F873" s="28"/>
      <c r="G873" s="29"/>
      <c r="H873" s="29"/>
      <c r="I873" s="48" t="str">
        <f t="shared" ref="I873:I904" si="192">IF(COUNTA($F$871,$H$871,F873:H873)=5,P873,"")</f>
        <v/>
      </c>
      <c r="J873" s="48" t="str">
        <f>IF(COUNTA($F$871,$H$871,F873:H873)=5,IF(T873&lt;6,"*",IF(T873&gt;=17.583,"*",(H873-G873*INDEX(IF(O873="F",muratafemale,muratamale),R873-4,1)-INDEX(IF(O873="F",muratafemale,muratamale),R873-4,2))/(G873*INDEX(IF(O873="F",muratafemale,muratamale),R873-4,1)+INDEX(IF(O873="F",muratafemale,muratamale),R873-4,2))*100)),"")</f>
        <v/>
      </c>
      <c r="K873" s="49" t="str">
        <f>IF(COUNTA($F$871,$H$871,F873:H873)=5,IF(OR(T873&lt;1,G873&lt;70),"*",IF(G873&gt;=IF(O873="M",181,174),(H873-Z873)/Z873*100,IF(G873&lt;101,(H873-X873)/X873*100,IF(T873&lt;6,(H873-X873)/X873*100,IF(T873&gt;=17.583,(H873-Z873)/Z873*100,(H873-Y873)/Y873*100))))),"")</f>
        <v/>
      </c>
      <c r="L873" s="11"/>
      <c r="M873" s="11"/>
      <c r="N873" s="78"/>
      <c r="O873" s="39" t="str">
        <f>IF(OR(+$H$871="男",+$H$871="M"),"M","F")</f>
        <v>F</v>
      </c>
      <c r="P873" s="11">
        <f t="shared" ref="P873:P936" si="193">IF(T873&gt;17.583,"*",(G873-(INDEX(IF(O873="F",Hfemalemean,Hmalemean),S873+1,R873+1)))/(INDEX(IF(O873="F",Hfemalesd,Hmalesd),S873+1,R873+1)))</f>
        <v>-23.287315649149274</v>
      </c>
      <c r="Q873" s="11"/>
      <c r="R873" s="38">
        <f>DATEDIF($F$871,F873,"Y")</f>
        <v>0</v>
      </c>
      <c r="S873" s="30">
        <f>DATEDIF($F$871,F873,"YM")</f>
        <v>0</v>
      </c>
      <c r="T873" s="30">
        <f>DATEDIF($F$871,F873,"Y")+DATEDIF($F$871,F873,"YD")/(365+IF(MOD(YEAR(DATE(YEAR(F873)-1,MONTH($F$871),DAY($F$871))),4)=0,IF(DATE(YEAR(DATE(YEAR(F873)-1,MONTH($F$871),DAY($F$871))),2,29)&gt;=DATE(YEAR(F873)-1,MONTH($F$871),DAY($F$871)),1,0),0)+IF(MOD(YEAR(F873),4)=0,IF(DATE(YEAR(F873),2,29)&lt;=F873,1,0),0))</f>
        <v>0</v>
      </c>
      <c r="U873" s="34"/>
      <c r="V873" s="34"/>
      <c r="X873" s="31">
        <f t="shared" ref="X873:X936" si="194">IF(O873="M",2.06*10^-3*G873^2-0.1166*G873+6.5273,2.49*10^-3*G873^2-0.1858*G873+9.036)</f>
        <v>9.0359999999999996</v>
      </c>
      <c r="Y873" s="31">
        <f t="shared" ref="Y873:Y936" si="195">((G873/100)^3*INDEX(itoOI,IF(O873="M",0,3)+IF(G873&lt;140,1,IF(G873&lt;=149,2,3)),1)+(G873/100)^2*INDEX(itoOI,IF(O873="M",0,3)+IF(G873&lt;140,1,IF(G873&lt;=149,2,3)),2)+(G873/100)*INDEX(itoOI,IF(O873="M",0,3)+IF(G873&lt;140,1,IF(G873&lt;=149,2,3)),3)+INDEX(itoOI,IF(O873="M",0,3)+IF(G873&lt;140,1,IF(G873&lt;=149,2,3)),4))</f>
        <v>-184.49199999999999</v>
      </c>
      <c r="Z873" s="30">
        <f t="shared" ref="Z873:Z874" si="196">22*G873^2/10000</f>
        <v>0</v>
      </c>
    </row>
    <row r="874" spans="4:26" x14ac:dyDescent="0.15">
      <c r="E874" s="46"/>
      <c r="F874" s="28"/>
      <c r="G874" s="29"/>
      <c r="H874" s="29"/>
      <c r="I874" s="48" t="str">
        <f t="shared" si="192"/>
        <v/>
      </c>
      <c r="J874" s="48" t="str">
        <f>IF(COUNTA($F$871,$H$871,F874:H874)=5,IF(T874&lt;6,"*",IF(T874&gt;=17.583,"*",(H874-G874*INDEX(IF(O874="F",muratafemale,muratamale),R874-4,1)-INDEX(IF(O874="F",muratafemale,muratamale),R874-4,2))/(G874*INDEX(IF(O874="F",muratafemale,muratamale),R874-4,1)+INDEX(IF(O874="F",muratafemale,muratamale),R874-4,2))*100)),"")</f>
        <v/>
      </c>
      <c r="K874" s="49" t="str">
        <f>IF(COUNTA($F$871,$H$871,F874:H874)=5,IF(OR(T874&lt;1,G874&lt;70),"*",IF(G874&gt;=IF(O874="M",181,174),(H874-Z874)/Z874*100,IF(G874&lt;101,(H874-X874)/X874*100,IF(T874&lt;6,(H874-X874)/X874*100,IF(T874&gt;=17.583,(H874-Z874)/Z874*100,(H874-Y874)/Y874*100))))),"")</f>
        <v/>
      </c>
      <c r="L874" s="11"/>
      <c r="M874" s="11"/>
      <c r="N874" s="78"/>
      <c r="O874" s="39" t="str">
        <f>+O873</f>
        <v>F</v>
      </c>
      <c r="P874" s="11">
        <f t="shared" si="193"/>
        <v>-23.287315649149274</v>
      </c>
      <c r="Q874" s="11"/>
      <c r="R874" s="38">
        <f t="shared" ref="R874:R937" si="197">DATEDIF($F$871,F874,"Y")</f>
        <v>0</v>
      </c>
      <c r="S874" s="30">
        <f t="shared" ref="S874:S937" si="198">DATEDIF($F$871,F874,"YM")</f>
        <v>0</v>
      </c>
      <c r="T874" s="30">
        <f t="shared" ref="T874:T937" si="199">DATEDIF($F$871,F874,"Y")+DATEDIF($F$871,F874,"YD")/(365+IF(MOD(YEAR(DATE(YEAR(F874)-1,MONTH($F$871),DAY($F$871))),4)=0,IF(DATE(YEAR(DATE(YEAR(F874)-1,MONTH($F$871),DAY($F$871))),2,29)&gt;=DATE(YEAR(F874)-1,MONTH($F$871),DAY($F$871)),1,0),0)+IF(MOD(YEAR(F874),4)=0,IF(DATE(YEAR(F874),2,29)&lt;=F874,1,0),0))</f>
        <v>0</v>
      </c>
      <c r="U874" s="34"/>
      <c r="V874" s="34"/>
      <c r="X874" s="31">
        <f t="shared" si="194"/>
        <v>9.0359999999999996</v>
      </c>
      <c r="Y874" s="31">
        <f t="shared" si="195"/>
        <v>-184.49199999999999</v>
      </c>
      <c r="Z874" s="30">
        <f t="shared" si="196"/>
        <v>0</v>
      </c>
    </row>
    <row r="875" spans="4:26" x14ac:dyDescent="0.15">
      <c r="E875" s="46"/>
      <c r="F875" s="28"/>
      <c r="G875" s="29"/>
      <c r="H875" s="29"/>
      <c r="I875" s="48" t="str">
        <f t="shared" si="192"/>
        <v/>
      </c>
      <c r="J875" s="48" t="str">
        <f t="shared" ref="J875:J992" si="200">IF(COUNTA($F$871,$H$871,F875:H875)=5,IF(T875&lt;6,"*",IF(T875&gt;=17.583,"*",(H875-G875*INDEX(IF(O875="F",muratafemale,muratamale),R875-4,1)-INDEX(IF(O875="F",muratafemale,muratamale),R875-4,2))/(G875*INDEX(IF(O875="F",muratafemale,muratamale),R875-4,1)+INDEX(IF(O875="F",muratafemale,muratamale),R875-4,2))*100)),"")</f>
        <v/>
      </c>
      <c r="K875" s="49" t="str">
        <f>IF(COUNTA($F$871,$H$871,F875:H875)=5,IF(OR(T875&lt;1,G875&lt;70),"*",IF(G875&gt;=IF(O875="M",181,174),(H875-Z875)/Z875*100,IF(G875&lt;101,(H875-X875)/X875*100,IF(T875&lt;6,(H875-X875)/X875*100,IF(T875&gt;=17.583,(H875-Z875)/Z875*100,(H875-Y875)/Y875*100))))),"")</f>
        <v/>
      </c>
      <c r="N875" s="78"/>
      <c r="O875" s="39" t="str">
        <f t="shared" ref="O875:O938" si="201">+O874</f>
        <v>F</v>
      </c>
      <c r="P875" s="11">
        <f t="shared" si="193"/>
        <v>-23.287315649149274</v>
      </c>
      <c r="Q875" s="11"/>
      <c r="R875" s="38">
        <f t="shared" si="197"/>
        <v>0</v>
      </c>
      <c r="S875" s="30">
        <f t="shared" si="198"/>
        <v>0</v>
      </c>
      <c r="T875" s="30">
        <f t="shared" si="199"/>
        <v>0</v>
      </c>
      <c r="U875" s="34"/>
      <c r="V875" s="34"/>
      <c r="X875" s="31">
        <f t="shared" si="194"/>
        <v>9.0359999999999996</v>
      </c>
      <c r="Y875" s="31">
        <f t="shared" si="195"/>
        <v>-184.49199999999999</v>
      </c>
      <c r="Z875" s="30">
        <f t="shared" ref="Z875:Z938" si="202">22*G875^2/10000</f>
        <v>0</v>
      </c>
    </row>
    <row r="876" spans="4:26" x14ac:dyDescent="0.15">
      <c r="E876" s="46"/>
      <c r="F876" s="28"/>
      <c r="G876" s="29"/>
      <c r="H876" s="29"/>
      <c r="I876" s="48" t="str">
        <f t="shared" si="192"/>
        <v/>
      </c>
      <c r="J876" s="48" t="str">
        <f t="shared" si="200"/>
        <v/>
      </c>
      <c r="K876" s="49" t="str">
        <f t="shared" ref="K876:K992" si="203">IF(COUNTA($F$871,$H$871,F876:H876)=5,IF(OR(T876&lt;1,G876&lt;70),"*",IF(G876&gt;=IF(O876="M",181,174),(H876-Z876)/Z876*100,IF(G876&lt;101,(H876-X876)/X876*100,IF(T876&lt;6,(H876-X876)/X876*100,IF(T876&gt;=17.583,(H876-Z876)/Z876*100,(H876-Y876)/Y876*100))))),"")</f>
        <v/>
      </c>
      <c r="L876" s="11"/>
      <c r="M876" s="11"/>
      <c r="N876" s="78"/>
      <c r="O876" s="39" t="str">
        <f t="shared" si="201"/>
        <v>F</v>
      </c>
      <c r="P876" s="11">
        <f t="shared" si="193"/>
        <v>-23.287315649149274</v>
      </c>
      <c r="Q876" s="11"/>
      <c r="R876" s="38">
        <f t="shared" si="197"/>
        <v>0</v>
      </c>
      <c r="S876" s="30">
        <f t="shared" si="198"/>
        <v>0</v>
      </c>
      <c r="T876" s="30">
        <f t="shared" si="199"/>
        <v>0</v>
      </c>
      <c r="U876" s="34"/>
      <c r="V876" s="34"/>
      <c r="X876" s="31">
        <f t="shared" si="194"/>
        <v>9.0359999999999996</v>
      </c>
      <c r="Y876" s="31">
        <f t="shared" si="195"/>
        <v>-184.49199999999999</v>
      </c>
      <c r="Z876" s="30">
        <f t="shared" si="202"/>
        <v>0</v>
      </c>
    </row>
    <row r="877" spans="4:26" x14ac:dyDescent="0.15">
      <c r="E877" s="46"/>
      <c r="F877" s="28"/>
      <c r="G877" s="29"/>
      <c r="H877" s="29"/>
      <c r="I877" s="48" t="str">
        <f t="shared" si="192"/>
        <v/>
      </c>
      <c r="J877" s="48" t="str">
        <f t="shared" si="200"/>
        <v/>
      </c>
      <c r="K877" s="49" t="str">
        <f t="shared" si="203"/>
        <v/>
      </c>
      <c r="L877" s="11"/>
      <c r="M877" s="11"/>
      <c r="N877" s="78"/>
      <c r="O877" s="39" t="str">
        <f t="shared" si="201"/>
        <v>F</v>
      </c>
      <c r="P877" s="11">
        <f t="shared" si="193"/>
        <v>-23.287315649149274</v>
      </c>
      <c r="Q877" s="11"/>
      <c r="R877" s="38">
        <f t="shared" si="197"/>
        <v>0</v>
      </c>
      <c r="S877" s="30">
        <f t="shared" si="198"/>
        <v>0</v>
      </c>
      <c r="T877" s="30">
        <f t="shared" si="199"/>
        <v>0</v>
      </c>
      <c r="U877" s="34"/>
      <c r="V877" s="34"/>
      <c r="X877" s="31">
        <f t="shared" si="194"/>
        <v>9.0359999999999996</v>
      </c>
      <c r="Y877" s="31">
        <f t="shared" si="195"/>
        <v>-184.49199999999999</v>
      </c>
      <c r="Z877" s="30">
        <f t="shared" si="202"/>
        <v>0</v>
      </c>
    </row>
    <row r="878" spans="4:26" x14ac:dyDescent="0.15">
      <c r="E878" s="46"/>
      <c r="F878" s="28"/>
      <c r="G878" s="29"/>
      <c r="H878" s="29"/>
      <c r="I878" s="48" t="str">
        <f t="shared" si="192"/>
        <v/>
      </c>
      <c r="J878" s="48" t="str">
        <f t="shared" ref="J878:J941" si="204">IF(COUNTA($F$871,$H$871,F878:H878)=5,IF(T878&lt;6,"*",IF(T878&gt;=17.583,"*",(H878-G878*INDEX(IF(O878="F",muratafemale,muratamale),R878-4,1)-INDEX(IF(O878="F",muratafemale,muratamale),R878-4,2))/(G878*INDEX(IF(O878="F",muratafemale,muratamale),R878-4,1)+INDEX(IF(O878="F",muratafemale,muratamale),R878-4,2))*100)),"")</f>
        <v/>
      </c>
      <c r="K878" s="49" t="str">
        <f t="shared" ref="K878:K941" si="205">IF(COUNTA($F$871,$H$871,F878:H878)=5,IF(OR(T878&lt;1,G878&lt;70),"*",IF(G878&gt;=IF(O878="M",181,174),(H878-Z878)/Z878*100,IF(G878&lt;101,(H878-X878)/X878*100,IF(T878&lt;6,(H878-X878)/X878*100,IF(T878&gt;=17.583,(H878-Z878)/Z878*100,(H878-Y878)/Y878*100))))),"")</f>
        <v/>
      </c>
      <c r="L878" s="11"/>
      <c r="M878" s="11"/>
      <c r="N878" s="78"/>
      <c r="O878" s="39" t="str">
        <f t="shared" si="201"/>
        <v>F</v>
      </c>
      <c r="P878" s="11">
        <f t="shared" si="193"/>
        <v>-23.287315649149274</v>
      </c>
      <c r="Q878" s="11"/>
      <c r="R878" s="38">
        <f t="shared" si="197"/>
        <v>0</v>
      </c>
      <c r="S878" s="30">
        <f t="shared" si="198"/>
        <v>0</v>
      </c>
      <c r="T878" s="30">
        <f t="shared" si="199"/>
        <v>0</v>
      </c>
      <c r="U878" s="34"/>
      <c r="V878" s="34"/>
      <c r="X878" s="31">
        <f t="shared" si="194"/>
        <v>9.0359999999999996</v>
      </c>
      <c r="Y878" s="31">
        <f t="shared" si="195"/>
        <v>-184.49199999999999</v>
      </c>
      <c r="Z878" s="30">
        <f t="shared" si="202"/>
        <v>0</v>
      </c>
    </row>
    <row r="879" spans="4:26" x14ac:dyDescent="0.15">
      <c r="E879" s="46"/>
      <c r="F879" s="28"/>
      <c r="G879" s="29"/>
      <c r="H879" s="29"/>
      <c r="I879" s="48" t="str">
        <f t="shared" si="192"/>
        <v/>
      </c>
      <c r="J879" s="48" t="str">
        <f t="shared" si="204"/>
        <v/>
      </c>
      <c r="K879" s="49" t="str">
        <f t="shared" si="205"/>
        <v/>
      </c>
      <c r="L879" s="11"/>
      <c r="M879" s="11"/>
      <c r="N879" s="78"/>
      <c r="O879" s="39" t="str">
        <f t="shared" si="201"/>
        <v>F</v>
      </c>
      <c r="P879" s="11">
        <f t="shared" si="193"/>
        <v>-23.287315649149274</v>
      </c>
      <c r="Q879" s="11"/>
      <c r="R879" s="38">
        <f t="shared" si="197"/>
        <v>0</v>
      </c>
      <c r="S879" s="30">
        <f t="shared" si="198"/>
        <v>0</v>
      </c>
      <c r="T879" s="30">
        <f t="shared" si="199"/>
        <v>0</v>
      </c>
      <c r="U879" s="34"/>
      <c r="V879" s="34"/>
      <c r="X879" s="31">
        <f t="shared" si="194"/>
        <v>9.0359999999999996</v>
      </c>
      <c r="Y879" s="31">
        <f t="shared" si="195"/>
        <v>-184.49199999999999</v>
      </c>
      <c r="Z879" s="30">
        <f t="shared" si="202"/>
        <v>0</v>
      </c>
    </row>
    <row r="880" spans="4:26" x14ac:dyDescent="0.15">
      <c r="E880" s="46"/>
      <c r="F880" s="28"/>
      <c r="G880" s="29"/>
      <c r="H880" s="29"/>
      <c r="I880" s="48" t="str">
        <f t="shared" si="192"/>
        <v/>
      </c>
      <c r="J880" s="48" t="str">
        <f t="shared" si="204"/>
        <v/>
      </c>
      <c r="K880" s="49" t="str">
        <f t="shared" si="205"/>
        <v/>
      </c>
      <c r="L880" s="11"/>
      <c r="M880" s="11"/>
      <c r="N880" s="78"/>
      <c r="O880" s="39" t="str">
        <f t="shared" si="201"/>
        <v>F</v>
      </c>
      <c r="P880" s="11">
        <f t="shared" si="193"/>
        <v>-23.287315649149274</v>
      </c>
      <c r="Q880" s="11"/>
      <c r="R880" s="38">
        <f t="shared" si="197"/>
        <v>0</v>
      </c>
      <c r="S880" s="30">
        <f t="shared" si="198"/>
        <v>0</v>
      </c>
      <c r="T880" s="30">
        <f t="shared" si="199"/>
        <v>0</v>
      </c>
      <c r="U880" s="34"/>
      <c r="V880" s="34"/>
      <c r="X880" s="31">
        <f t="shared" si="194"/>
        <v>9.0359999999999996</v>
      </c>
      <c r="Y880" s="31">
        <f t="shared" si="195"/>
        <v>-184.49199999999999</v>
      </c>
      <c r="Z880" s="30">
        <f t="shared" si="202"/>
        <v>0</v>
      </c>
    </row>
    <row r="881" spans="5:26" x14ac:dyDescent="0.15">
      <c r="E881" s="46"/>
      <c r="F881" s="28"/>
      <c r="G881" s="29"/>
      <c r="H881" s="29"/>
      <c r="I881" s="48" t="str">
        <f t="shared" si="192"/>
        <v/>
      </c>
      <c r="J881" s="48" t="str">
        <f t="shared" si="204"/>
        <v/>
      </c>
      <c r="K881" s="49" t="str">
        <f t="shared" si="205"/>
        <v/>
      </c>
      <c r="L881" s="11"/>
      <c r="M881" s="11"/>
      <c r="N881" s="78"/>
      <c r="O881" s="39" t="str">
        <f t="shared" si="201"/>
        <v>F</v>
      </c>
      <c r="P881" s="11">
        <f t="shared" si="193"/>
        <v>-23.287315649149274</v>
      </c>
      <c r="Q881" s="11"/>
      <c r="R881" s="38">
        <f t="shared" si="197"/>
        <v>0</v>
      </c>
      <c r="S881" s="30">
        <f t="shared" si="198"/>
        <v>0</v>
      </c>
      <c r="T881" s="30">
        <f t="shared" si="199"/>
        <v>0</v>
      </c>
      <c r="U881" s="34"/>
      <c r="V881" s="34"/>
      <c r="X881" s="31">
        <f t="shared" si="194"/>
        <v>9.0359999999999996</v>
      </c>
      <c r="Y881" s="31">
        <f t="shared" si="195"/>
        <v>-184.49199999999999</v>
      </c>
      <c r="Z881" s="30">
        <f t="shared" si="202"/>
        <v>0</v>
      </c>
    </row>
    <row r="882" spans="5:26" x14ac:dyDescent="0.15">
      <c r="E882" s="46"/>
      <c r="F882" s="28"/>
      <c r="G882" s="29"/>
      <c r="H882" s="29"/>
      <c r="I882" s="48" t="str">
        <f t="shared" si="192"/>
        <v/>
      </c>
      <c r="J882" s="48" t="str">
        <f t="shared" si="204"/>
        <v/>
      </c>
      <c r="K882" s="49" t="str">
        <f t="shared" si="205"/>
        <v/>
      </c>
      <c r="L882" s="11"/>
      <c r="M882" s="11"/>
      <c r="N882" s="78"/>
      <c r="O882" s="39" t="str">
        <f t="shared" si="201"/>
        <v>F</v>
      </c>
      <c r="P882" s="11">
        <f t="shared" si="193"/>
        <v>-23.287315649149274</v>
      </c>
      <c r="Q882" s="11"/>
      <c r="R882" s="38">
        <f t="shared" si="197"/>
        <v>0</v>
      </c>
      <c r="S882" s="30">
        <f t="shared" si="198"/>
        <v>0</v>
      </c>
      <c r="T882" s="30">
        <f t="shared" si="199"/>
        <v>0</v>
      </c>
      <c r="U882" s="34"/>
      <c r="V882" s="34"/>
      <c r="X882" s="31">
        <f t="shared" si="194"/>
        <v>9.0359999999999996</v>
      </c>
      <c r="Y882" s="31">
        <f t="shared" si="195"/>
        <v>-184.49199999999999</v>
      </c>
      <c r="Z882" s="30">
        <f t="shared" si="202"/>
        <v>0</v>
      </c>
    </row>
    <row r="883" spans="5:26" x14ac:dyDescent="0.15">
      <c r="E883" s="46"/>
      <c r="F883" s="28"/>
      <c r="G883" s="29"/>
      <c r="H883" s="29"/>
      <c r="I883" s="48" t="str">
        <f t="shared" si="192"/>
        <v/>
      </c>
      <c r="J883" s="48" t="str">
        <f t="shared" si="204"/>
        <v/>
      </c>
      <c r="K883" s="49" t="str">
        <f t="shared" si="205"/>
        <v/>
      </c>
      <c r="L883" s="11"/>
      <c r="M883" s="11"/>
      <c r="N883" s="78"/>
      <c r="O883" s="39" t="str">
        <f t="shared" si="201"/>
        <v>F</v>
      </c>
      <c r="P883" s="11">
        <f t="shared" si="193"/>
        <v>-23.287315649149274</v>
      </c>
      <c r="Q883" s="11"/>
      <c r="R883" s="38">
        <f t="shared" si="197"/>
        <v>0</v>
      </c>
      <c r="S883" s="30">
        <f t="shared" si="198"/>
        <v>0</v>
      </c>
      <c r="T883" s="30">
        <f t="shared" si="199"/>
        <v>0</v>
      </c>
      <c r="U883" s="34"/>
      <c r="V883" s="34"/>
      <c r="X883" s="31">
        <f t="shared" si="194"/>
        <v>9.0359999999999996</v>
      </c>
      <c r="Y883" s="31">
        <f t="shared" si="195"/>
        <v>-184.49199999999999</v>
      </c>
      <c r="Z883" s="30">
        <f t="shared" si="202"/>
        <v>0</v>
      </c>
    </row>
    <row r="884" spans="5:26" x14ac:dyDescent="0.15">
      <c r="E884" s="46"/>
      <c r="F884" s="28"/>
      <c r="G884" s="29"/>
      <c r="H884" s="29"/>
      <c r="I884" s="48" t="str">
        <f t="shared" si="192"/>
        <v/>
      </c>
      <c r="J884" s="48" t="str">
        <f t="shared" si="204"/>
        <v/>
      </c>
      <c r="K884" s="49" t="str">
        <f t="shared" si="205"/>
        <v/>
      </c>
      <c r="L884" s="11"/>
      <c r="M884" s="11"/>
      <c r="N884" s="78"/>
      <c r="O884" s="39" t="str">
        <f t="shared" si="201"/>
        <v>F</v>
      </c>
      <c r="P884" s="11">
        <f t="shared" si="193"/>
        <v>-23.287315649149274</v>
      </c>
      <c r="Q884" s="11"/>
      <c r="R884" s="38">
        <f t="shared" si="197"/>
        <v>0</v>
      </c>
      <c r="S884" s="30">
        <f t="shared" si="198"/>
        <v>0</v>
      </c>
      <c r="T884" s="30">
        <f t="shared" si="199"/>
        <v>0</v>
      </c>
      <c r="U884" s="34"/>
      <c r="V884" s="34"/>
      <c r="X884" s="31">
        <f t="shared" si="194"/>
        <v>9.0359999999999996</v>
      </c>
      <c r="Y884" s="31">
        <f t="shared" si="195"/>
        <v>-184.49199999999999</v>
      </c>
      <c r="Z884" s="30">
        <f t="shared" si="202"/>
        <v>0</v>
      </c>
    </row>
    <row r="885" spans="5:26" x14ac:dyDescent="0.15">
      <c r="E885" s="46"/>
      <c r="F885" s="28"/>
      <c r="G885" s="29"/>
      <c r="H885" s="29"/>
      <c r="I885" s="48" t="str">
        <f t="shared" si="192"/>
        <v/>
      </c>
      <c r="J885" s="48" t="str">
        <f t="shared" si="204"/>
        <v/>
      </c>
      <c r="K885" s="49" t="str">
        <f t="shared" si="205"/>
        <v/>
      </c>
      <c r="L885" s="11"/>
      <c r="M885" s="11"/>
      <c r="N885" s="78"/>
      <c r="O885" s="39" t="str">
        <f t="shared" si="201"/>
        <v>F</v>
      </c>
      <c r="P885" s="11">
        <f t="shared" si="193"/>
        <v>-23.287315649149274</v>
      </c>
      <c r="Q885" s="11"/>
      <c r="R885" s="38">
        <f t="shared" si="197"/>
        <v>0</v>
      </c>
      <c r="S885" s="30">
        <f t="shared" si="198"/>
        <v>0</v>
      </c>
      <c r="T885" s="30">
        <f t="shared" si="199"/>
        <v>0</v>
      </c>
      <c r="U885" s="34"/>
      <c r="V885" s="34"/>
      <c r="X885" s="31">
        <f t="shared" si="194"/>
        <v>9.0359999999999996</v>
      </c>
      <c r="Y885" s="31">
        <f t="shared" si="195"/>
        <v>-184.49199999999999</v>
      </c>
      <c r="Z885" s="30">
        <f t="shared" si="202"/>
        <v>0</v>
      </c>
    </row>
    <row r="886" spans="5:26" x14ac:dyDescent="0.15">
      <c r="E886" s="46"/>
      <c r="F886" s="28"/>
      <c r="G886" s="29"/>
      <c r="H886" s="29"/>
      <c r="I886" s="48" t="str">
        <f t="shared" si="192"/>
        <v/>
      </c>
      <c r="J886" s="48" t="str">
        <f t="shared" si="204"/>
        <v/>
      </c>
      <c r="K886" s="49" t="str">
        <f t="shared" si="205"/>
        <v/>
      </c>
      <c r="L886" s="11"/>
      <c r="M886" s="11"/>
      <c r="N886" s="78"/>
      <c r="O886" s="39" t="str">
        <f t="shared" si="201"/>
        <v>F</v>
      </c>
      <c r="P886" s="11">
        <f t="shared" si="193"/>
        <v>-23.287315649149274</v>
      </c>
      <c r="Q886" s="11"/>
      <c r="R886" s="38">
        <f t="shared" si="197"/>
        <v>0</v>
      </c>
      <c r="S886" s="30">
        <f t="shared" si="198"/>
        <v>0</v>
      </c>
      <c r="T886" s="30">
        <f t="shared" si="199"/>
        <v>0</v>
      </c>
      <c r="U886" s="34"/>
      <c r="V886" s="34"/>
      <c r="X886" s="31">
        <f t="shared" si="194"/>
        <v>9.0359999999999996</v>
      </c>
      <c r="Y886" s="31">
        <f t="shared" si="195"/>
        <v>-184.49199999999999</v>
      </c>
      <c r="Z886" s="30">
        <f t="shared" si="202"/>
        <v>0</v>
      </c>
    </row>
    <row r="887" spans="5:26" x14ac:dyDescent="0.15">
      <c r="E887" s="46"/>
      <c r="F887" s="28"/>
      <c r="G887" s="29"/>
      <c r="H887" s="29"/>
      <c r="I887" s="48" t="str">
        <f t="shared" si="192"/>
        <v/>
      </c>
      <c r="J887" s="48" t="str">
        <f t="shared" si="204"/>
        <v/>
      </c>
      <c r="K887" s="49" t="str">
        <f t="shared" si="205"/>
        <v/>
      </c>
      <c r="L887" s="11"/>
      <c r="M887" s="11"/>
      <c r="N887" s="78"/>
      <c r="O887" s="39" t="str">
        <f t="shared" si="201"/>
        <v>F</v>
      </c>
      <c r="P887" s="11">
        <f t="shared" si="193"/>
        <v>-23.287315649149274</v>
      </c>
      <c r="Q887" s="11"/>
      <c r="R887" s="38">
        <f t="shared" si="197"/>
        <v>0</v>
      </c>
      <c r="S887" s="30">
        <f t="shared" si="198"/>
        <v>0</v>
      </c>
      <c r="T887" s="30">
        <f t="shared" si="199"/>
        <v>0</v>
      </c>
      <c r="U887" s="34"/>
      <c r="V887" s="34"/>
      <c r="X887" s="31">
        <f t="shared" si="194"/>
        <v>9.0359999999999996</v>
      </c>
      <c r="Y887" s="31">
        <f t="shared" si="195"/>
        <v>-184.49199999999999</v>
      </c>
      <c r="Z887" s="30">
        <f t="shared" si="202"/>
        <v>0</v>
      </c>
    </row>
    <row r="888" spans="5:26" x14ac:dyDescent="0.15">
      <c r="E888" s="46"/>
      <c r="F888" s="28"/>
      <c r="G888" s="29"/>
      <c r="H888" s="29"/>
      <c r="I888" s="48" t="str">
        <f t="shared" si="192"/>
        <v/>
      </c>
      <c r="J888" s="48" t="str">
        <f t="shared" si="204"/>
        <v/>
      </c>
      <c r="K888" s="49" t="str">
        <f t="shared" si="205"/>
        <v/>
      </c>
      <c r="L888" s="11"/>
      <c r="M888" s="11"/>
      <c r="N888" s="78"/>
      <c r="O888" s="39" t="str">
        <f t="shared" si="201"/>
        <v>F</v>
      </c>
      <c r="P888" s="11">
        <f t="shared" si="193"/>
        <v>-23.287315649149274</v>
      </c>
      <c r="Q888" s="11"/>
      <c r="R888" s="38">
        <f t="shared" si="197"/>
        <v>0</v>
      </c>
      <c r="S888" s="30">
        <f t="shared" si="198"/>
        <v>0</v>
      </c>
      <c r="T888" s="30">
        <f t="shared" si="199"/>
        <v>0</v>
      </c>
      <c r="U888" s="34"/>
      <c r="V888" s="34"/>
      <c r="X888" s="31">
        <f t="shared" si="194"/>
        <v>9.0359999999999996</v>
      </c>
      <c r="Y888" s="31">
        <f t="shared" si="195"/>
        <v>-184.49199999999999</v>
      </c>
      <c r="Z888" s="30">
        <f t="shared" si="202"/>
        <v>0</v>
      </c>
    </row>
    <row r="889" spans="5:26" x14ac:dyDescent="0.15">
      <c r="E889" s="46"/>
      <c r="F889" s="28"/>
      <c r="G889" s="29"/>
      <c r="H889" s="29"/>
      <c r="I889" s="48" t="str">
        <f t="shared" si="192"/>
        <v/>
      </c>
      <c r="J889" s="48" t="str">
        <f t="shared" si="204"/>
        <v/>
      </c>
      <c r="K889" s="49" t="str">
        <f t="shared" si="205"/>
        <v/>
      </c>
      <c r="L889" s="11"/>
      <c r="M889" s="11"/>
      <c r="N889" s="78"/>
      <c r="O889" s="39" t="str">
        <f t="shared" si="201"/>
        <v>F</v>
      </c>
      <c r="P889" s="11">
        <f t="shared" si="193"/>
        <v>-23.287315649149274</v>
      </c>
      <c r="Q889" s="11"/>
      <c r="R889" s="38">
        <f t="shared" si="197"/>
        <v>0</v>
      </c>
      <c r="S889" s="30">
        <f t="shared" si="198"/>
        <v>0</v>
      </c>
      <c r="T889" s="30">
        <f t="shared" si="199"/>
        <v>0</v>
      </c>
      <c r="U889" s="34"/>
      <c r="V889" s="34"/>
      <c r="X889" s="31">
        <f t="shared" si="194"/>
        <v>9.0359999999999996</v>
      </c>
      <c r="Y889" s="31">
        <f t="shared" si="195"/>
        <v>-184.49199999999999</v>
      </c>
      <c r="Z889" s="30">
        <f t="shared" si="202"/>
        <v>0</v>
      </c>
    </row>
    <row r="890" spans="5:26" x14ac:dyDescent="0.15">
      <c r="E890" s="46"/>
      <c r="F890" s="28"/>
      <c r="G890" s="29"/>
      <c r="H890" s="29"/>
      <c r="I890" s="48" t="str">
        <f t="shared" si="192"/>
        <v/>
      </c>
      <c r="J890" s="48" t="str">
        <f t="shared" si="204"/>
        <v/>
      </c>
      <c r="K890" s="49" t="str">
        <f t="shared" si="205"/>
        <v/>
      </c>
      <c r="L890" s="11"/>
      <c r="M890" s="11"/>
      <c r="N890" s="78"/>
      <c r="O890" s="39" t="str">
        <f t="shared" si="201"/>
        <v>F</v>
      </c>
      <c r="P890" s="11">
        <f t="shared" si="193"/>
        <v>-23.287315649149274</v>
      </c>
      <c r="Q890" s="11"/>
      <c r="R890" s="38">
        <f t="shared" si="197"/>
        <v>0</v>
      </c>
      <c r="S890" s="30">
        <f t="shared" si="198"/>
        <v>0</v>
      </c>
      <c r="T890" s="30">
        <f t="shared" si="199"/>
        <v>0</v>
      </c>
      <c r="U890" s="34"/>
      <c r="V890" s="34"/>
      <c r="X890" s="31">
        <f t="shared" si="194"/>
        <v>9.0359999999999996</v>
      </c>
      <c r="Y890" s="31">
        <f t="shared" si="195"/>
        <v>-184.49199999999999</v>
      </c>
      <c r="Z890" s="30">
        <f t="shared" si="202"/>
        <v>0</v>
      </c>
    </row>
    <row r="891" spans="5:26" x14ac:dyDescent="0.15">
      <c r="E891" s="46"/>
      <c r="F891" s="28"/>
      <c r="G891" s="29"/>
      <c r="H891" s="29"/>
      <c r="I891" s="48" t="str">
        <f t="shared" si="192"/>
        <v/>
      </c>
      <c r="J891" s="48" t="str">
        <f t="shared" si="204"/>
        <v/>
      </c>
      <c r="K891" s="49" t="str">
        <f t="shared" si="205"/>
        <v/>
      </c>
      <c r="L891" s="11"/>
      <c r="M891" s="11"/>
      <c r="N891" s="78"/>
      <c r="O891" s="39" t="str">
        <f t="shared" si="201"/>
        <v>F</v>
      </c>
      <c r="P891" s="11">
        <f t="shared" si="193"/>
        <v>-23.287315649149274</v>
      </c>
      <c r="Q891" s="11"/>
      <c r="R891" s="38">
        <f t="shared" si="197"/>
        <v>0</v>
      </c>
      <c r="S891" s="30">
        <f t="shared" si="198"/>
        <v>0</v>
      </c>
      <c r="T891" s="30">
        <f t="shared" si="199"/>
        <v>0</v>
      </c>
      <c r="U891" s="34"/>
      <c r="V891" s="34"/>
      <c r="X891" s="31">
        <f t="shared" si="194"/>
        <v>9.0359999999999996</v>
      </c>
      <c r="Y891" s="31">
        <f t="shared" si="195"/>
        <v>-184.49199999999999</v>
      </c>
      <c r="Z891" s="30">
        <f t="shared" si="202"/>
        <v>0</v>
      </c>
    </row>
    <row r="892" spans="5:26" x14ac:dyDescent="0.15">
      <c r="E892" s="46"/>
      <c r="F892" s="28"/>
      <c r="G892" s="29"/>
      <c r="H892" s="29"/>
      <c r="I892" s="48" t="str">
        <f t="shared" si="192"/>
        <v/>
      </c>
      <c r="J892" s="48" t="str">
        <f t="shared" si="204"/>
        <v/>
      </c>
      <c r="K892" s="49" t="str">
        <f t="shared" si="205"/>
        <v/>
      </c>
      <c r="L892" s="11"/>
      <c r="M892" s="11"/>
      <c r="N892" s="78"/>
      <c r="O892" s="39" t="str">
        <f t="shared" si="201"/>
        <v>F</v>
      </c>
      <c r="P892" s="11">
        <f t="shared" si="193"/>
        <v>-23.287315649149274</v>
      </c>
      <c r="Q892" s="11"/>
      <c r="R892" s="38">
        <f t="shared" si="197"/>
        <v>0</v>
      </c>
      <c r="S892" s="30">
        <f t="shared" si="198"/>
        <v>0</v>
      </c>
      <c r="T892" s="30">
        <f t="shared" si="199"/>
        <v>0</v>
      </c>
      <c r="U892" s="34"/>
      <c r="V892" s="34"/>
      <c r="X892" s="31">
        <f t="shared" si="194"/>
        <v>9.0359999999999996</v>
      </c>
      <c r="Y892" s="31">
        <f t="shared" si="195"/>
        <v>-184.49199999999999</v>
      </c>
      <c r="Z892" s="30">
        <f t="shared" si="202"/>
        <v>0</v>
      </c>
    </row>
    <row r="893" spans="5:26" x14ac:dyDescent="0.15">
      <c r="E893" s="46"/>
      <c r="F893" s="28"/>
      <c r="G893" s="29"/>
      <c r="H893" s="29"/>
      <c r="I893" s="48" t="str">
        <f t="shared" si="192"/>
        <v/>
      </c>
      <c r="J893" s="48" t="str">
        <f t="shared" si="204"/>
        <v/>
      </c>
      <c r="K893" s="49" t="str">
        <f t="shared" si="205"/>
        <v/>
      </c>
      <c r="L893" s="11"/>
      <c r="M893" s="11"/>
      <c r="N893" s="78"/>
      <c r="O893" s="39" t="str">
        <f t="shared" si="201"/>
        <v>F</v>
      </c>
      <c r="P893" s="11">
        <f t="shared" si="193"/>
        <v>-23.287315649149274</v>
      </c>
      <c r="Q893" s="11"/>
      <c r="R893" s="38">
        <f t="shared" si="197"/>
        <v>0</v>
      </c>
      <c r="S893" s="30">
        <f t="shared" si="198"/>
        <v>0</v>
      </c>
      <c r="T893" s="30">
        <f t="shared" si="199"/>
        <v>0</v>
      </c>
      <c r="U893" s="34"/>
      <c r="V893" s="34"/>
      <c r="X893" s="31">
        <f t="shared" si="194"/>
        <v>9.0359999999999996</v>
      </c>
      <c r="Y893" s="31">
        <f t="shared" si="195"/>
        <v>-184.49199999999999</v>
      </c>
      <c r="Z893" s="30">
        <f t="shared" si="202"/>
        <v>0</v>
      </c>
    </row>
    <row r="894" spans="5:26" x14ac:dyDescent="0.15">
      <c r="E894" s="46"/>
      <c r="F894" s="28"/>
      <c r="G894" s="29"/>
      <c r="H894" s="29"/>
      <c r="I894" s="48" t="str">
        <f t="shared" si="192"/>
        <v/>
      </c>
      <c r="J894" s="48" t="str">
        <f t="shared" si="204"/>
        <v/>
      </c>
      <c r="K894" s="49" t="str">
        <f t="shared" si="205"/>
        <v/>
      </c>
      <c r="L894" s="11"/>
      <c r="M894" s="11"/>
      <c r="N894" s="78"/>
      <c r="O894" s="39" t="str">
        <f t="shared" si="201"/>
        <v>F</v>
      </c>
      <c r="P894" s="11">
        <f t="shared" si="193"/>
        <v>-23.287315649149274</v>
      </c>
      <c r="Q894" s="11"/>
      <c r="R894" s="38">
        <f t="shared" si="197"/>
        <v>0</v>
      </c>
      <c r="S894" s="30">
        <f t="shared" si="198"/>
        <v>0</v>
      </c>
      <c r="T894" s="30">
        <f t="shared" si="199"/>
        <v>0</v>
      </c>
      <c r="U894" s="34"/>
      <c r="V894" s="34"/>
      <c r="X894" s="31">
        <f t="shared" si="194"/>
        <v>9.0359999999999996</v>
      </c>
      <c r="Y894" s="31">
        <f t="shared" si="195"/>
        <v>-184.49199999999999</v>
      </c>
      <c r="Z894" s="30">
        <f t="shared" si="202"/>
        <v>0</v>
      </c>
    </row>
    <row r="895" spans="5:26" x14ac:dyDescent="0.15">
      <c r="E895" s="46"/>
      <c r="F895" s="28"/>
      <c r="G895" s="29"/>
      <c r="H895" s="29"/>
      <c r="I895" s="48" t="str">
        <f t="shared" si="192"/>
        <v/>
      </c>
      <c r="J895" s="48" t="str">
        <f t="shared" si="204"/>
        <v/>
      </c>
      <c r="K895" s="49" t="str">
        <f t="shared" si="205"/>
        <v/>
      </c>
      <c r="L895" s="11"/>
      <c r="M895" s="11"/>
      <c r="N895" s="78"/>
      <c r="O895" s="39" t="str">
        <f t="shared" si="201"/>
        <v>F</v>
      </c>
      <c r="P895" s="11">
        <f t="shared" si="193"/>
        <v>-23.287315649149274</v>
      </c>
      <c r="Q895" s="11"/>
      <c r="R895" s="38">
        <f t="shared" si="197"/>
        <v>0</v>
      </c>
      <c r="S895" s="30">
        <f t="shared" si="198"/>
        <v>0</v>
      </c>
      <c r="T895" s="30">
        <f t="shared" si="199"/>
        <v>0</v>
      </c>
      <c r="U895" s="34"/>
      <c r="V895" s="34"/>
      <c r="X895" s="31">
        <f t="shared" si="194"/>
        <v>9.0359999999999996</v>
      </c>
      <c r="Y895" s="31">
        <f t="shared" si="195"/>
        <v>-184.49199999999999</v>
      </c>
      <c r="Z895" s="30">
        <f t="shared" si="202"/>
        <v>0</v>
      </c>
    </row>
    <row r="896" spans="5:26" x14ac:dyDescent="0.15">
      <c r="E896" s="46"/>
      <c r="F896" s="28"/>
      <c r="G896" s="29"/>
      <c r="H896" s="29"/>
      <c r="I896" s="48" t="str">
        <f t="shared" si="192"/>
        <v/>
      </c>
      <c r="J896" s="48" t="str">
        <f t="shared" si="204"/>
        <v/>
      </c>
      <c r="K896" s="49" t="str">
        <f t="shared" si="205"/>
        <v/>
      </c>
      <c r="L896" s="11"/>
      <c r="M896" s="11"/>
      <c r="N896" s="78"/>
      <c r="O896" s="39" t="str">
        <f t="shared" si="201"/>
        <v>F</v>
      </c>
      <c r="P896" s="11">
        <f t="shared" si="193"/>
        <v>-23.287315649149274</v>
      </c>
      <c r="Q896" s="11"/>
      <c r="R896" s="38">
        <f t="shared" si="197"/>
        <v>0</v>
      </c>
      <c r="S896" s="30">
        <f t="shared" si="198"/>
        <v>0</v>
      </c>
      <c r="T896" s="30">
        <f t="shared" si="199"/>
        <v>0</v>
      </c>
      <c r="U896" s="34"/>
      <c r="V896" s="34"/>
      <c r="X896" s="31">
        <f t="shared" si="194"/>
        <v>9.0359999999999996</v>
      </c>
      <c r="Y896" s="31">
        <f t="shared" si="195"/>
        <v>-184.49199999999999</v>
      </c>
      <c r="Z896" s="30">
        <f t="shared" si="202"/>
        <v>0</v>
      </c>
    </row>
    <row r="897" spans="5:26" x14ac:dyDescent="0.15">
      <c r="E897" s="46"/>
      <c r="F897" s="28"/>
      <c r="G897" s="29"/>
      <c r="H897" s="29"/>
      <c r="I897" s="48" t="str">
        <f t="shared" si="192"/>
        <v/>
      </c>
      <c r="J897" s="48" t="str">
        <f t="shared" si="204"/>
        <v/>
      </c>
      <c r="K897" s="49" t="str">
        <f t="shared" si="205"/>
        <v/>
      </c>
      <c r="L897" s="11"/>
      <c r="M897" s="11"/>
      <c r="N897" s="78"/>
      <c r="O897" s="39" t="str">
        <f t="shared" si="201"/>
        <v>F</v>
      </c>
      <c r="P897" s="11">
        <f t="shared" si="193"/>
        <v>-23.287315649149274</v>
      </c>
      <c r="Q897" s="11"/>
      <c r="R897" s="38">
        <f t="shared" si="197"/>
        <v>0</v>
      </c>
      <c r="S897" s="30">
        <f t="shared" si="198"/>
        <v>0</v>
      </c>
      <c r="T897" s="30">
        <f t="shared" si="199"/>
        <v>0</v>
      </c>
      <c r="U897" s="34"/>
      <c r="V897" s="34"/>
      <c r="X897" s="31">
        <f t="shared" si="194"/>
        <v>9.0359999999999996</v>
      </c>
      <c r="Y897" s="31">
        <f t="shared" si="195"/>
        <v>-184.49199999999999</v>
      </c>
      <c r="Z897" s="30">
        <f t="shared" si="202"/>
        <v>0</v>
      </c>
    </row>
    <row r="898" spans="5:26" x14ac:dyDescent="0.15">
      <c r="E898" s="46"/>
      <c r="F898" s="28"/>
      <c r="G898" s="29"/>
      <c r="H898" s="29"/>
      <c r="I898" s="48" t="str">
        <f t="shared" si="192"/>
        <v/>
      </c>
      <c r="J898" s="48" t="str">
        <f t="shared" si="204"/>
        <v/>
      </c>
      <c r="K898" s="49" t="str">
        <f t="shared" si="205"/>
        <v/>
      </c>
      <c r="L898" s="11"/>
      <c r="M898" s="11"/>
      <c r="N898" s="78"/>
      <c r="O898" s="39" t="str">
        <f t="shared" si="201"/>
        <v>F</v>
      </c>
      <c r="P898" s="11">
        <f t="shared" si="193"/>
        <v>-23.287315649149274</v>
      </c>
      <c r="Q898" s="11"/>
      <c r="R898" s="38">
        <f t="shared" si="197"/>
        <v>0</v>
      </c>
      <c r="S898" s="30">
        <f t="shared" si="198"/>
        <v>0</v>
      </c>
      <c r="T898" s="30">
        <f t="shared" si="199"/>
        <v>0</v>
      </c>
      <c r="U898" s="34"/>
      <c r="V898" s="34"/>
      <c r="X898" s="31">
        <f t="shared" si="194"/>
        <v>9.0359999999999996</v>
      </c>
      <c r="Y898" s="31">
        <f t="shared" si="195"/>
        <v>-184.49199999999999</v>
      </c>
      <c r="Z898" s="30">
        <f t="shared" si="202"/>
        <v>0</v>
      </c>
    </row>
    <row r="899" spans="5:26" x14ac:dyDescent="0.15">
      <c r="E899" s="46"/>
      <c r="F899" s="28"/>
      <c r="G899" s="29"/>
      <c r="H899" s="29"/>
      <c r="I899" s="48" t="str">
        <f t="shared" si="192"/>
        <v/>
      </c>
      <c r="J899" s="48" t="str">
        <f t="shared" si="204"/>
        <v/>
      </c>
      <c r="K899" s="49" t="str">
        <f t="shared" si="205"/>
        <v/>
      </c>
      <c r="L899" s="11"/>
      <c r="M899" s="11"/>
      <c r="N899" s="78"/>
      <c r="O899" s="39" t="str">
        <f t="shared" si="201"/>
        <v>F</v>
      </c>
      <c r="P899" s="11">
        <f t="shared" si="193"/>
        <v>-23.287315649149274</v>
      </c>
      <c r="Q899" s="11"/>
      <c r="R899" s="38">
        <f t="shared" si="197"/>
        <v>0</v>
      </c>
      <c r="S899" s="30">
        <f t="shared" si="198"/>
        <v>0</v>
      </c>
      <c r="T899" s="30">
        <f t="shared" si="199"/>
        <v>0</v>
      </c>
      <c r="U899" s="34"/>
      <c r="V899" s="34"/>
      <c r="X899" s="31">
        <f t="shared" si="194"/>
        <v>9.0359999999999996</v>
      </c>
      <c r="Y899" s="31">
        <f t="shared" si="195"/>
        <v>-184.49199999999999</v>
      </c>
      <c r="Z899" s="30">
        <f t="shared" si="202"/>
        <v>0</v>
      </c>
    </row>
    <row r="900" spans="5:26" x14ac:dyDescent="0.15">
      <c r="E900" s="46"/>
      <c r="F900" s="28"/>
      <c r="G900" s="29"/>
      <c r="H900" s="29"/>
      <c r="I900" s="48" t="str">
        <f t="shared" si="192"/>
        <v/>
      </c>
      <c r="J900" s="48" t="str">
        <f t="shared" si="204"/>
        <v/>
      </c>
      <c r="K900" s="49" t="str">
        <f t="shared" si="205"/>
        <v/>
      </c>
      <c r="L900" s="11"/>
      <c r="M900" s="11"/>
      <c r="N900" s="78"/>
      <c r="O900" s="39" t="str">
        <f t="shared" si="201"/>
        <v>F</v>
      </c>
      <c r="P900" s="11">
        <f t="shared" si="193"/>
        <v>-23.287315649149274</v>
      </c>
      <c r="Q900" s="11"/>
      <c r="R900" s="38">
        <f t="shared" si="197"/>
        <v>0</v>
      </c>
      <c r="S900" s="30">
        <f t="shared" si="198"/>
        <v>0</v>
      </c>
      <c r="T900" s="30">
        <f t="shared" si="199"/>
        <v>0</v>
      </c>
      <c r="U900" s="34"/>
      <c r="V900" s="34"/>
      <c r="X900" s="31">
        <f t="shared" si="194"/>
        <v>9.0359999999999996</v>
      </c>
      <c r="Y900" s="31">
        <f t="shared" si="195"/>
        <v>-184.49199999999999</v>
      </c>
      <c r="Z900" s="30">
        <f t="shared" si="202"/>
        <v>0</v>
      </c>
    </row>
    <row r="901" spans="5:26" x14ac:dyDescent="0.15">
      <c r="E901" s="46"/>
      <c r="F901" s="28"/>
      <c r="G901" s="29"/>
      <c r="H901" s="29"/>
      <c r="I901" s="48" t="str">
        <f t="shared" si="192"/>
        <v/>
      </c>
      <c r="J901" s="48" t="str">
        <f t="shared" si="204"/>
        <v/>
      </c>
      <c r="K901" s="49" t="str">
        <f t="shared" si="205"/>
        <v/>
      </c>
      <c r="L901" s="11"/>
      <c r="M901" s="11"/>
      <c r="N901" s="78"/>
      <c r="O901" s="39" t="str">
        <f t="shared" si="201"/>
        <v>F</v>
      </c>
      <c r="P901" s="11">
        <f t="shared" si="193"/>
        <v>-23.287315649149274</v>
      </c>
      <c r="Q901" s="11"/>
      <c r="R901" s="38">
        <f t="shared" si="197"/>
        <v>0</v>
      </c>
      <c r="S901" s="30">
        <f t="shared" si="198"/>
        <v>0</v>
      </c>
      <c r="T901" s="30">
        <f t="shared" si="199"/>
        <v>0</v>
      </c>
      <c r="U901" s="34"/>
      <c r="V901" s="34"/>
      <c r="X901" s="31">
        <f t="shared" si="194"/>
        <v>9.0359999999999996</v>
      </c>
      <c r="Y901" s="31">
        <f t="shared" si="195"/>
        <v>-184.49199999999999</v>
      </c>
      <c r="Z901" s="30">
        <f t="shared" si="202"/>
        <v>0</v>
      </c>
    </row>
    <row r="902" spans="5:26" x14ac:dyDescent="0.15">
      <c r="E902" s="46"/>
      <c r="F902" s="28"/>
      <c r="G902" s="29"/>
      <c r="H902" s="29"/>
      <c r="I902" s="48" t="str">
        <f t="shared" si="192"/>
        <v/>
      </c>
      <c r="J902" s="48" t="str">
        <f t="shared" si="204"/>
        <v/>
      </c>
      <c r="K902" s="49" t="str">
        <f t="shared" si="205"/>
        <v/>
      </c>
      <c r="L902" s="11"/>
      <c r="M902" s="11"/>
      <c r="N902" s="78"/>
      <c r="O902" s="39" t="str">
        <f t="shared" si="201"/>
        <v>F</v>
      </c>
      <c r="P902" s="11">
        <f t="shared" si="193"/>
        <v>-23.287315649149274</v>
      </c>
      <c r="Q902" s="11"/>
      <c r="R902" s="38">
        <f t="shared" si="197"/>
        <v>0</v>
      </c>
      <c r="S902" s="30">
        <f t="shared" si="198"/>
        <v>0</v>
      </c>
      <c r="T902" s="30">
        <f t="shared" si="199"/>
        <v>0</v>
      </c>
      <c r="U902" s="34"/>
      <c r="V902" s="34"/>
      <c r="X902" s="31">
        <f t="shared" si="194"/>
        <v>9.0359999999999996</v>
      </c>
      <c r="Y902" s="31">
        <f t="shared" si="195"/>
        <v>-184.49199999999999</v>
      </c>
      <c r="Z902" s="30">
        <f t="shared" si="202"/>
        <v>0</v>
      </c>
    </row>
    <row r="903" spans="5:26" x14ac:dyDescent="0.15">
      <c r="E903" s="46"/>
      <c r="F903" s="28"/>
      <c r="G903" s="29"/>
      <c r="H903" s="29"/>
      <c r="I903" s="48" t="str">
        <f t="shared" si="192"/>
        <v/>
      </c>
      <c r="J903" s="48" t="str">
        <f t="shared" si="204"/>
        <v/>
      </c>
      <c r="K903" s="49" t="str">
        <f t="shared" si="205"/>
        <v/>
      </c>
      <c r="L903" s="11"/>
      <c r="M903" s="11"/>
      <c r="N903" s="78"/>
      <c r="O903" s="39" t="str">
        <f t="shared" si="201"/>
        <v>F</v>
      </c>
      <c r="P903" s="11">
        <f t="shared" si="193"/>
        <v>-23.287315649149274</v>
      </c>
      <c r="Q903" s="11"/>
      <c r="R903" s="38">
        <f t="shared" si="197"/>
        <v>0</v>
      </c>
      <c r="S903" s="30">
        <f t="shared" si="198"/>
        <v>0</v>
      </c>
      <c r="T903" s="30">
        <f t="shared" si="199"/>
        <v>0</v>
      </c>
      <c r="U903" s="34"/>
      <c r="V903" s="34"/>
      <c r="X903" s="31">
        <f t="shared" si="194"/>
        <v>9.0359999999999996</v>
      </c>
      <c r="Y903" s="31">
        <f t="shared" si="195"/>
        <v>-184.49199999999999</v>
      </c>
      <c r="Z903" s="30">
        <f t="shared" si="202"/>
        <v>0</v>
      </c>
    </row>
    <row r="904" spans="5:26" x14ac:dyDescent="0.15">
      <c r="E904" s="46"/>
      <c r="F904" s="28"/>
      <c r="G904" s="29"/>
      <c r="H904" s="29"/>
      <c r="I904" s="48" t="str">
        <f t="shared" si="192"/>
        <v/>
      </c>
      <c r="J904" s="48" t="str">
        <f t="shared" si="204"/>
        <v/>
      </c>
      <c r="K904" s="49" t="str">
        <f t="shared" si="205"/>
        <v/>
      </c>
      <c r="L904" s="11"/>
      <c r="M904" s="11"/>
      <c r="N904" s="78"/>
      <c r="O904" s="39" t="str">
        <f t="shared" si="201"/>
        <v>F</v>
      </c>
      <c r="P904" s="11">
        <f t="shared" si="193"/>
        <v>-23.287315649149274</v>
      </c>
      <c r="Q904" s="11"/>
      <c r="R904" s="38">
        <f t="shared" si="197"/>
        <v>0</v>
      </c>
      <c r="S904" s="30">
        <f t="shared" si="198"/>
        <v>0</v>
      </c>
      <c r="T904" s="30">
        <f t="shared" si="199"/>
        <v>0</v>
      </c>
      <c r="U904" s="34"/>
      <c r="V904" s="34"/>
      <c r="X904" s="31">
        <f t="shared" si="194"/>
        <v>9.0359999999999996</v>
      </c>
      <c r="Y904" s="31">
        <f t="shared" si="195"/>
        <v>-184.49199999999999</v>
      </c>
      <c r="Z904" s="30">
        <f t="shared" si="202"/>
        <v>0</v>
      </c>
    </row>
    <row r="905" spans="5:26" x14ac:dyDescent="0.15">
      <c r="E905" s="46"/>
      <c r="F905" s="28"/>
      <c r="G905" s="29"/>
      <c r="H905" s="29"/>
      <c r="I905" s="48" t="str">
        <f t="shared" ref="I905:I936" si="206">IF(COUNTA($F$871,$H$871,F905:H905)=5,P905,"")</f>
        <v/>
      </c>
      <c r="J905" s="48" t="str">
        <f t="shared" si="204"/>
        <v/>
      </c>
      <c r="K905" s="49" t="str">
        <f t="shared" si="205"/>
        <v/>
      </c>
      <c r="L905" s="11"/>
      <c r="M905" s="11"/>
      <c r="N905" s="78"/>
      <c r="O905" s="39" t="str">
        <f t="shared" si="201"/>
        <v>F</v>
      </c>
      <c r="P905" s="11">
        <f t="shared" si="193"/>
        <v>-23.287315649149274</v>
      </c>
      <c r="Q905" s="11"/>
      <c r="R905" s="38">
        <f t="shared" si="197"/>
        <v>0</v>
      </c>
      <c r="S905" s="30">
        <f t="shared" si="198"/>
        <v>0</v>
      </c>
      <c r="T905" s="30">
        <f t="shared" si="199"/>
        <v>0</v>
      </c>
      <c r="U905" s="34"/>
      <c r="V905" s="34"/>
      <c r="X905" s="31">
        <f t="shared" si="194"/>
        <v>9.0359999999999996</v>
      </c>
      <c r="Y905" s="31">
        <f t="shared" si="195"/>
        <v>-184.49199999999999</v>
      </c>
      <c r="Z905" s="30">
        <f t="shared" si="202"/>
        <v>0</v>
      </c>
    </row>
    <row r="906" spans="5:26" x14ac:dyDescent="0.15">
      <c r="E906" s="46"/>
      <c r="F906" s="28"/>
      <c r="G906" s="29"/>
      <c r="H906" s="29"/>
      <c r="I906" s="48" t="str">
        <f t="shared" si="206"/>
        <v/>
      </c>
      <c r="J906" s="48" t="str">
        <f t="shared" si="204"/>
        <v/>
      </c>
      <c r="K906" s="49" t="str">
        <f t="shared" si="205"/>
        <v/>
      </c>
      <c r="L906" s="11"/>
      <c r="M906" s="11"/>
      <c r="N906" s="78"/>
      <c r="O906" s="39" t="str">
        <f t="shared" si="201"/>
        <v>F</v>
      </c>
      <c r="P906" s="11">
        <f t="shared" si="193"/>
        <v>-23.287315649149274</v>
      </c>
      <c r="Q906" s="11"/>
      <c r="R906" s="38">
        <f t="shared" si="197"/>
        <v>0</v>
      </c>
      <c r="S906" s="30">
        <f t="shared" si="198"/>
        <v>0</v>
      </c>
      <c r="T906" s="30">
        <f t="shared" si="199"/>
        <v>0</v>
      </c>
      <c r="U906" s="34"/>
      <c r="V906" s="34"/>
      <c r="X906" s="31">
        <f t="shared" si="194"/>
        <v>9.0359999999999996</v>
      </c>
      <c r="Y906" s="31">
        <f t="shared" si="195"/>
        <v>-184.49199999999999</v>
      </c>
      <c r="Z906" s="30">
        <f t="shared" si="202"/>
        <v>0</v>
      </c>
    </row>
    <row r="907" spans="5:26" x14ac:dyDescent="0.15">
      <c r="E907" s="46"/>
      <c r="F907" s="28"/>
      <c r="G907" s="29"/>
      <c r="H907" s="29"/>
      <c r="I907" s="48" t="str">
        <f t="shared" si="206"/>
        <v/>
      </c>
      <c r="J907" s="48" t="str">
        <f t="shared" si="204"/>
        <v/>
      </c>
      <c r="K907" s="49" t="str">
        <f t="shared" si="205"/>
        <v/>
      </c>
      <c r="L907" s="11"/>
      <c r="M907" s="11"/>
      <c r="N907" s="78"/>
      <c r="O907" s="39" t="str">
        <f t="shared" si="201"/>
        <v>F</v>
      </c>
      <c r="P907" s="11">
        <f t="shared" si="193"/>
        <v>-23.287315649149274</v>
      </c>
      <c r="Q907" s="11"/>
      <c r="R907" s="38">
        <f t="shared" si="197"/>
        <v>0</v>
      </c>
      <c r="S907" s="30">
        <f t="shared" si="198"/>
        <v>0</v>
      </c>
      <c r="T907" s="30">
        <f t="shared" si="199"/>
        <v>0</v>
      </c>
      <c r="U907" s="34"/>
      <c r="V907" s="34"/>
      <c r="X907" s="31">
        <f t="shared" si="194"/>
        <v>9.0359999999999996</v>
      </c>
      <c r="Y907" s="31">
        <f t="shared" si="195"/>
        <v>-184.49199999999999</v>
      </c>
      <c r="Z907" s="30">
        <f t="shared" si="202"/>
        <v>0</v>
      </c>
    </row>
    <row r="908" spans="5:26" x14ac:dyDescent="0.15">
      <c r="E908" s="46"/>
      <c r="F908" s="28"/>
      <c r="G908" s="29"/>
      <c r="H908" s="29"/>
      <c r="I908" s="48" t="str">
        <f t="shared" si="206"/>
        <v/>
      </c>
      <c r="J908" s="48" t="str">
        <f t="shared" si="204"/>
        <v/>
      </c>
      <c r="K908" s="49" t="str">
        <f t="shared" si="205"/>
        <v/>
      </c>
      <c r="L908" s="11"/>
      <c r="M908" s="11"/>
      <c r="N908" s="78"/>
      <c r="O908" s="39" t="str">
        <f t="shared" si="201"/>
        <v>F</v>
      </c>
      <c r="P908" s="11">
        <f t="shared" si="193"/>
        <v>-23.287315649149274</v>
      </c>
      <c r="Q908" s="11"/>
      <c r="R908" s="38">
        <f t="shared" si="197"/>
        <v>0</v>
      </c>
      <c r="S908" s="30">
        <f t="shared" si="198"/>
        <v>0</v>
      </c>
      <c r="T908" s="30">
        <f t="shared" si="199"/>
        <v>0</v>
      </c>
      <c r="U908" s="34"/>
      <c r="V908" s="34"/>
      <c r="X908" s="31">
        <f t="shared" si="194"/>
        <v>9.0359999999999996</v>
      </c>
      <c r="Y908" s="31">
        <f t="shared" si="195"/>
        <v>-184.49199999999999</v>
      </c>
      <c r="Z908" s="30">
        <f t="shared" si="202"/>
        <v>0</v>
      </c>
    </row>
    <row r="909" spans="5:26" x14ac:dyDescent="0.15">
      <c r="E909" s="46"/>
      <c r="F909" s="28"/>
      <c r="G909" s="29"/>
      <c r="H909" s="29"/>
      <c r="I909" s="48" t="str">
        <f t="shared" si="206"/>
        <v/>
      </c>
      <c r="J909" s="48" t="str">
        <f t="shared" si="204"/>
        <v/>
      </c>
      <c r="K909" s="49" t="str">
        <f t="shared" si="205"/>
        <v/>
      </c>
      <c r="L909" s="11"/>
      <c r="M909" s="11"/>
      <c r="N909" s="78"/>
      <c r="O909" s="39" t="str">
        <f t="shared" si="201"/>
        <v>F</v>
      </c>
      <c r="P909" s="11">
        <f t="shared" si="193"/>
        <v>-23.287315649149274</v>
      </c>
      <c r="Q909" s="11"/>
      <c r="R909" s="38">
        <f t="shared" si="197"/>
        <v>0</v>
      </c>
      <c r="S909" s="30">
        <f t="shared" si="198"/>
        <v>0</v>
      </c>
      <c r="T909" s="30">
        <f t="shared" si="199"/>
        <v>0</v>
      </c>
      <c r="U909" s="34"/>
      <c r="V909" s="34"/>
      <c r="X909" s="31">
        <f t="shared" si="194"/>
        <v>9.0359999999999996</v>
      </c>
      <c r="Y909" s="31">
        <f t="shared" si="195"/>
        <v>-184.49199999999999</v>
      </c>
      <c r="Z909" s="30">
        <f t="shared" si="202"/>
        <v>0</v>
      </c>
    </row>
    <row r="910" spans="5:26" x14ac:dyDescent="0.15">
      <c r="E910" s="46"/>
      <c r="F910" s="28"/>
      <c r="G910" s="29"/>
      <c r="H910" s="29"/>
      <c r="I910" s="48" t="str">
        <f t="shared" si="206"/>
        <v/>
      </c>
      <c r="J910" s="48" t="str">
        <f t="shared" si="204"/>
        <v/>
      </c>
      <c r="K910" s="49" t="str">
        <f t="shared" si="205"/>
        <v/>
      </c>
      <c r="L910" s="11"/>
      <c r="M910" s="11"/>
      <c r="N910" s="78"/>
      <c r="O910" s="39" t="str">
        <f t="shared" si="201"/>
        <v>F</v>
      </c>
      <c r="P910" s="11">
        <f t="shared" si="193"/>
        <v>-23.287315649149274</v>
      </c>
      <c r="Q910" s="11"/>
      <c r="R910" s="38">
        <f t="shared" si="197"/>
        <v>0</v>
      </c>
      <c r="S910" s="30">
        <f t="shared" si="198"/>
        <v>0</v>
      </c>
      <c r="T910" s="30">
        <f t="shared" si="199"/>
        <v>0</v>
      </c>
      <c r="U910" s="34"/>
      <c r="V910" s="34"/>
      <c r="X910" s="31">
        <f t="shared" si="194"/>
        <v>9.0359999999999996</v>
      </c>
      <c r="Y910" s="31">
        <f t="shared" si="195"/>
        <v>-184.49199999999999</v>
      </c>
      <c r="Z910" s="30">
        <f t="shared" si="202"/>
        <v>0</v>
      </c>
    </row>
    <row r="911" spans="5:26" x14ac:dyDescent="0.15">
      <c r="E911" s="46"/>
      <c r="F911" s="28"/>
      <c r="G911" s="29"/>
      <c r="H911" s="29"/>
      <c r="I911" s="48" t="str">
        <f t="shared" si="206"/>
        <v/>
      </c>
      <c r="J911" s="48" t="str">
        <f t="shared" si="204"/>
        <v/>
      </c>
      <c r="K911" s="49" t="str">
        <f t="shared" si="205"/>
        <v/>
      </c>
      <c r="L911" s="11"/>
      <c r="M911" s="11"/>
      <c r="N911" s="78"/>
      <c r="O911" s="39" t="str">
        <f t="shared" si="201"/>
        <v>F</v>
      </c>
      <c r="P911" s="11">
        <f t="shared" si="193"/>
        <v>-23.287315649149274</v>
      </c>
      <c r="Q911" s="11"/>
      <c r="R911" s="38">
        <f t="shared" si="197"/>
        <v>0</v>
      </c>
      <c r="S911" s="30">
        <f t="shared" si="198"/>
        <v>0</v>
      </c>
      <c r="T911" s="30">
        <f t="shared" si="199"/>
        <v>0</v>
      </c>
      <c r="U911" s="34"/>
      <c r="V911" s="34"/>
      <c r="X911" s="31">
        <f t="shared" si="194"/>
        <v>9.0359999999999996</v>
      </c>
      <c r="Y911" s="31">
        <f t="shared" si="195"/>
        <v>-184.49199999999999</v>
      </c>
      <c r="Z911" s="30">
        <f t="shared" si="202"/>
        <v>0</v>
      </c>
    </row>
    <row r="912" spans="5:26" x14ac:dyDescent="0.15">
      <c r="E912" s="46"/>
      <c r="F912" s="28"/>
      <c r="G912" s="29"/>
      <c r="H912" s="29"/>
      <c r="I912" s="48" t="str">
        <f t="shared" si="206"/>
        <v/>
      </c>
      <c r="J912" s="48" t="str">
        <f t="shared" si="204"/>
        <v/>
      </c>
      <c r="K912" s="49" t="str">
        <f t="shared" si="205"/>
        <v/>
      </c>
      <c r="L912" s="11"/>
      <c r="M912" s="11"/>
      <c r="N912" s="78"/>
      <c r="O912" s="39" t="str">
        <f t="shared" si="201"/>
        <v>F</v>
      </c>
      <c r="P912" s="11">
        <f t="shared" si="193"/>
        <v>-23.287315649149274</v>
      </c>
      <c r="Q912" s="11"/>
      <c r="R912" s="38">
        <f t="shared" si="197"/>
        <v>0</v>
      </c>
      <c r="S912" s="30">
        <f t="shared" si="198"/>
        <v>0</v>
      </c>
      <c r="T912" s="30">
        <f t="shared" si="199"/>
        <v>0</v>
      </c>
      <c r="U912" s="34"/>
      <c r="V912" s="34"/>
      <c r="X912" s="31">
        <f t="shared" si="194"/>
        <v>9.0359999999999996</v>
      </c>
      <c r="Y912" s="31">
        <f t="shared" si="195"/>
        <v>-184.49199999999999</v>
      </c>
      <c r="Z912" s="30">
        <f t="shared" si="202"/>
        <v>0</v>
      </c>
    </row>
    <row r="913" spans="5:26" x14ac:dyDescent="0.15">
      <c r="E913" s="46"/>
      <c r="F913" s="28"/>
      <c r="G913" s="29"/>
      <c r="H913" s="29"/>
      <c r="I913" s="48" t="str">
        <f t="shared" si="206"/>
        <v/>
      </c>
      <c r="J913" s="48" t="str">
        <f t="shared" si="204"/>
        <v/>
      </c>
      <c r="K913" s="49" t="str">
        <f t="shared" si="205"/>
        <v/>
      </c>
      <c r="L913" s="11"/>
      <c r="M913" s="11"/>
      <c r="N913" s="78"/>
      <c r="O913" s="39" t="str">
        <f t="shared" si="201"/>
        <v>F</v>
      </c>
      <c r="P913" s="11">
        <f t="shared" si="193"/>
        <v>-23.287315649149274</v>
      </c>
      <c r="Q913" s="11"/>
      <c r="R913" s="38">
        <f t="shared" si="197"/>
        <v>0</v>
      </c>
      <c r="S913" s="30">
        <f t="shared" si="198"/>
        <v>0</v>
      </c>
      <c r="T913" s="30">
        <f t="shared" si="199"/>
        <v>0</v>
      </c>
      <c r="U913" s="34"/>
      <c r="V913" s="34"/>
      <c r="X913" s="31">
        <f t="shared" si="194"/>
        <v>9.0359999999999996</v>
      </c>
      <c r="Y913" s="31">
        <f t="shared" si="195"/>
        <v>-184.49199999999999</v>
      </c>
      <c r="Z913" s="30">
        <f t="shared" si="202"/>
        <v>0</v>
      </c>
    </row>
    <row r="914" spans="5:26" x14ac:dyDescent="0.15">
      <c r="E914" s="46"/>
      <c r="F914" s="28"/>
      <c r="G914" s="29"/>
      <c r="H914" s="29"/>
      <c r="I914" s="48" t="str">
        <f t="shared" si="206"/>
        <v/>
      </c>
      <c r="J914" s="48" t="str">
        <f t="shared" si="204"/>
        <v/>
      </c>
      <c r="K914" s="49" t="str">
        <f t="shared" si="205"/>
        <v/>
      </c>
      <c r="L914" s="11"/>
      <c r="M914" s="11"/>
      <c r="N914" s="78"/>
      <c r="O914" s="39" t="str">
        <f t="shared" si="201"/>
        <v>F</v>
      </c>
      <c r="P914" s="11">
        <f t="shared" si="193"/>
        <v>-23.287315649149274</v>
      </c>
      <c r="Q914" s="11"/>
      <c r="R914" s="38">
        <f t="shared" si="197"/>
        <v>0</v>
      </c>
      <c r="S914" s="30">
        <f t="shared" si="198"/>
        <v>0</v>
      </c>
      <c r="T914" s="30">
        <f t="shared" si="199"/>
        <v>0</v>
      </c>
      <c r="U914" s="34"/>
      <c r="V914" s="34"/>
      <c r="X914" s="31">
        <f t="shared" si="194"/>
        <v>9.0359999999999996</v>
      </c>
      <c r="Y914" s="31">
        <f t="shared" si="195"/>
        <v>-184.49199999999999</v>
      </c>
      <c r="Z914" s="30">
        <f t="shared" si="202"/>
        <v>0</v>
      </c>
    </row>
    <row r="915" spans="5:26" x14ac:dyDescent="0.15">
      <c r="E915" s="46"/>
      <c r="F915" s="28"/>
      <c r="G915" s="29"/>
      <c r="H915" s="29"/>
      <c r="I915" s="48" t="str">
        <f t="shared" si="206"/>
        <v/>
      </c>
      <c r="J915" s="48" t="str">
        <f t="shared" si="204"/>
        <v/>
      </c>
      <c r="K915" s="49" t="str">
        <f t="shared" si="205"/>
        <v/>
      </c>
      <c r="L915" s="11"/>
      <c r="M915" s="11"/>
      <c r="N915" s="78"/>
      <c r="O915" s="39" t="str">
        <f t="shared" si="201"/>
        <v>F</v>
      </c>
      <c r="P915" s="11">
        <f t="shared" si="193"/>
        <v>-23.287315649149274</v>
      </c>
      <c r="Q915" s="11"/>
      <c r="R915" s="38">
        <f t="shared" si="197"/>
        <v>0</v>
      </c>
      <c r="S915" s="30">
        <f t="shared" si="198"/>
        <v>0</v>
      </c>
      <c r="T915" s="30">
        <f t="shared" si="199"/>
        <v>0</v>
      </c>
      <c r="U915" s="34"/>
      <c r="V915" s="34"/>
      <c r="X915" s="31">
        <f t="shared" si="194"/>
        <v>9.0359999999999996</v>
      </c>
      <c r="Y915" s="31">
        <f t="shared" si="195"/>
        <v>-184.49199999999999</v>
      </c>
      <c r="Z915" s="30">
        <f t="shared" si="202"/>
        <v>0</v>
      </c>
    </row>
    <row r="916" spans="5:26" x14ac:dyDescent="0.15">
      <c r="E916" s="46"/>
      <c r="F916" s="28"/>
      <c r="G916" s="29"/>
      <c r="H916" s="29"/>
      <c r="I916" s="48" t="str">
        <f t="shared" si="206"/>
        <v/>
      </c>
      <c r="J916" s="48" t="str">
        <f t="shared" si="204"/>
        <v/>
      </c>
      <c r="K916" s="49" t="str">
        <f t="shared" si="205"/>
        <v/>
      </c>
      <c r="L916" s="11"/>
      <c r="M916" s="11"/>
      <c r="N916" s="78"/>
      <c r="O916" s="39" t="str">
        <f t="shared" si="201"/>
        <v>F</v>
      </c>
      <c r="P916" s="11">
        <f t="shared" si="193"/>
        <v>-23.287315649149274</v>
      </c>
      <c r="Q916" s="11"/>
      <c r="R916" s="38">
        <f t="shared" si="197"/>
        <v>0</v>
      </c>
      <c r="S916" s="30">
        <f t="shared" si="198"/>
        <v>0</v>
      </c>
      <c r="T916" s="30">
        <f t="shared" si="199"/>
        <v>0</v>
      </c>
      <c r="U916" s="34"/>
      <c r="V916" s="34"/>
      <c r="X916" s="31">
        <f t="shared" si="194"/>
        <v>9.0359999999999996</v>
      </c>
      <c r="Y916" s="31">
        <f t="shared" si="195"/>
        <v>-184.49199999999999</v>
      </c>
      <c r="Z916" s="30">
        <f t="shared" si="202"/>
        <v>0</v>
      </c>
    </row>
    <row r="917" spans="5:26" x14ac:dyDescent="0.15">
      <c r="E917" s="46"/>
      <c r="F917" s="28"/>
      <c r="G917" s="29"/>
      <c r="H917" s="29"/>
      <c r="I917" s="48" t="str">
        <f t="shared" si="206"/>
        <v/>
      </c>
      <c r="J917" s="48" t="str">
        <f t="shared" si="204"/>
        <v/>
      </c>
      <c r="K917" s="49" t="str">
        <f t="shared" si="205"/>
        <v/>
      </c>
      <c r="L917" s="11"/>
      <c r="M917" s="11"/>
      <c r="N917" s="78"/>
      <c r="O917" s="39" t="str">
        <f t="shared" si="201"/>
        <v>F</v>
      </c>
      <c r="P917" s="11">
        <f t="shared" si="193"/>
        <v>-23.287315649149274</v>
      </c>
      <c r="Q917" s="11"/>
      <c r="R917" s="38">
        <f t="shared" si="197"/>
        <v>0</v>
      </c>
      <c r="S917" s="30">
        <f t="shared" si="198"/>
        <v>0</v>
      </c>
      <c r="T917" s="30">
        <f t="shared" si="199"/>
        <v>0</v>
      </c>
      <c r="U917" s="34"/>
      <c r="V917" s="34"/>
      <c r="X917" s="31">
        <f t="shared" si="194"/>
        <v>9.0359999999999996</v>
      </c>
      <c r="Y917" s="31">
        <f t="shared" si="195"/>
        <v>-184.49199999999999</v>
      </c>
      <c r="Z917" s="30">
        <f t="shared" si="202"/>
        <v>0</v>
      </c>
    </row>
    <row r="918" spans="5:26" x14ac:dyDescent="0.15">
      <c r="E918" s="46"/>
      <c r="F918" s="28"/>
      <c r="G918" s="29"/>
      <c r="H918" s="29"/>
      <c r="I918" s="48" t="str">
        <f t="shared" si="206"/>
        <v/>
      </c>
      <c r="J918" s="48" t="str">
        <f t="shared" si="204"/>
        <v/>
      </c>
      <c r="K918" s="49" t="str">
        <f t="shared" si="205"/>
        <v/>
      </c>
      <c r="L918" s="11"/>
      <c r="M918" s="11"/>
      <c r="N918" s="78"/>
      <c r="O918" s="39" t="str">
        <f t="shared" si="201"/>
        <v>F</v>
      </c>
      <c r="P918" s="11">
        <f t="shared" si="193"/>
        <v>-23.287315649149274</v>
      </c>
      <c r="Q918" s="11"/>
      <c r="R918" s="38">
        <f t="shared" si="197"/>
        <v>0</v>
      </c>
      <c r="S918" s="30">
        <f t="shared" si="198"/>
        <v>0</v>
      </c>
      <c r="T918" s="30">
        <f t="shared" si="199"/>
        <v>0</v>
      </c>
      <c r="U918" s="34"/>
      <c r="V918" s="34"/>
      <c r="X918" s="31">
        <f t="shared" si="194"/>
        <v>9.0359999999999996</v>
      </c>
      <c r="Y918" s="31">
        <f t="shared" si="195"/>
        <v>-184.49199999999999</v>
      </c>
      <c r="Z918" s="30">
        <f t="shared" si="202"/>
        <v>0</v>
      </c>
    </row>
    <row r="919" spans="5:26" x14ac:dyDescent="0.15">
      <c r="E919" s="46"/>
      <c r="F919" s="28"/>
      <c r="G919" s="29"/>
      <c r="H919" s="29"/>
      <c r="I919" s="48" t="str">
        <f t="shared" si="206"/>
        <v/>
      </c>
      <c r="J919" s="48" t="str">
        <f t="shared" si="204"/>
        <v/>
      </c>
      <c r="K919" s="49" t="str">
        <f t="shared" si="205"/>
        <v/>
      </c>
      <c r="L919" s="11"/>
      <c r="M919" s="11"/>
      <c r="N919" s="78"/>
      <c r="O919" s="39" t="str">
        <f t="shared" si="201"/>
        <v>F</v>
      </c>
      <c r="P919" s="11">
        <f t="shared" si="193"/>
        <v>-23.287315649149274</v>
      </c>
      <c r="Q919" s="11"/>
      <c r="R919" s="38">
        <f t="shared" si="197"/>
        <v>0</v>
      </c>
      <c r="S919" s="30">
        <f t="shared" si="198"/>
        <v>0</v>
      </c>
      <c r="T919" s="30">
        <f t="shared" si="199"/>
        <v>0</v>
      </c>
      <c r="U919" s="34"/>
      <c r="V919" s="34"/>
      <c r="X919" s="31">
        <f t="shared" si="194"/>
        <v>9.0359999999999996</v>
      </c>
      <c r="Y919" s="31">
        <f t="shared" si="195"/>
        <v>-184.49199999999999</v>
      </c>
      <c r="Z919" s="30">
        <f t="shared" si="202"/>
        <v>0</v>
      </c>
    </row>
    <row r="920" spans="5:26" x14ac:dyDescent="0.15">
      <c r="E920" s="46"/>
      <c r="F920" s="28"/>
      <c r="G920" s="29"/>
      <c r="H920" s="29"/>
      <c r="I920" s="48" t="str">
        <f t="shared" si="206"/>
        <v/>
      </c>
      <c r="J920" s="48" t="str">
        <f t="shared" si="204"/>
        <v/>
      </c>
      <c r="K920" s="49" t="str">
        <f t="shared" si="205"/>
        <v/>
      </c>
      <c r="L920" s="11"/>
      <c r="M920" s="11"/>
      <c r="N920" s="78"/>
      <c r="O920" s="39" t="str">
        <f t="shared" si="201"/>
        <v>F</v>
      </c>
      <c r="P920" s="11">
        <f t="shared" si="193"/>
        <v>-23.287315649149274</v>
      </c>
      <c r="Q920" s="11"/>
      <c r="R920" s="38">
        <f t="shared" si="197"/>
        <v>0</v>
      </c>
      <c r="S920" s="30">
        <f t="shared" si="198"/>
        <v>0</v>
      </c>
      <c r="T920" s="30">
        <f t="shared" si="199"/>
        <v>0</v>
      </c>
      <c r="U920" s="34"/>
      <c r="V920" s="34"/>
      <c r="X920" s="31">
        <f t="shared" si="194"/>
        <v>9.0359999999999996</v>
      </c>
      <c r="Y920" s="31">
        <f t="shared" si="195"/>
        <v>-184.49199999999999</v>
      </c>
      <c r="Z920" s="30">
        <f t="shared" si="202"/>
        <v>0</v>
      </c>
    </row>
    <row r="921" spans="5:26" x14ac:dyDescent="0.15">
      <c r="E921" s="46"/>
      <c r="F921" s="28"/>
      <c r="G921" s="29"/>
      <c r="H921" s="29"/>
      <c r="I921" s="48" t="str">
        <f t="shared" si="206"/>
        <v/>
      </c>
      <c r="J921" s="48" t="str">
        <f t="shared" si="204"/>
        <v/>
      </c>
      <c r="K921" s="49" t="str">
        <f t="shared" si="205"/>
        <v/>
      </c>
      <c r="L921" s="11"/>
      <c r="M921" s="11"/>
      <c r="N921" s="78"/>
      <c r="O921" s="39" t="str">
        <f t="shared" si="201"/>
        <v>F</v>
      </c>
      <c r="P921" s="11">
        <f t="shared" si="193"/>
        <v>-23.287315649149274</v>
      </c>
      <c r="Q921" s="11"/>
      <c r="R921" s="38">
        <f t="shared" si="197"/>
        <v>0</v>
      </c>
      <c r="S921" s="30">
        <f t="shared" si="198"/>
        <v>0</v>
      </c>
      <c r="T921" s="30">
        <f t="shared" si="199"/>
        <v>0</v>
      </c>
      <c r="U921" s="34"/>
      <c r="V921" s="34"/>
      <c r="X921" s="31">
        <f t="shared" si="194"/>
        <v>9.0359999999999996</v>
      </c>
      <c r="Y921" s="31">
        <f t="shared" si="195"/>
        <v>-184.49199999999999</v>
      </c>
      <c r="Z921" s="30">
        <f t="shared" si="202"/>
        <v>0</v>
      </c>
    </row>
    <row r="922" spans="5:26" x14ac:dyDescent="0.15">
      <c r="E922" s="46"/>
      <c r="F922" s="28"/>
      <c r="G922" s="29"/>
      <c r="H922" s="29"/>
      <c r="I922" s="48" t="str">
        <f t="shared" si="206"/>
        <v/>
      </c>
      <c r="J922" s="48" t="str">
        <f t="shared" si="204"/>
        <v/>
      </c>
      <c r="K922" s="49" t="str">
        <f t="shared" si="205"/>
        <v/>
      </c>
      <c r="L922" s="11"/>
      <c r="M922" s="11"/>
      <c r="N922" s="78"/>
      <c r="O922" s="39" t="str">
        <f t="shared" si="201"/>
        <v>F</v>
      </c>
      <c r="P922" s="11">
        <f t="shared" si="193"/>
        <v>-23.287315649149274</v>
      </c>
      <c r="Q922" s="11"/>
      <c r="R922" s="38">
        <f t="shared" si="197"/>
        <v>0</v>
      </c>
      <c r="S922" s="30">
        <f t="shared" si="198"/>
        <v>0</v>
      </c>
      <c r="T922" s="30">
        <f t="shared" si="199"/>
        <v>0</v>
      </c>
      <c r="U922" s="34"/>
      <c r="V922" s="34"/>
      <c r="X922" s="31">
        <f t="shared" si="194"/>
        <v>9.0359999999999996</v>
      </c>
      <c r="Y922" s="31">
        <f t="shared" si="195"/>
        <v>-184.49199999999999</v>
      </c>
      <c r="Z922" s="30">
        <f t="shared" si="202"/>
        <v>0</v>
      </c>
    </row>
    <row r="923" spans="5:26" x14ac:dyDescent="0.15">
      <c r="E923" s="46"/>
      <c r="F923" s="28"/>
      <c r="G923" s="29"/>
      <c r="H923" s="29"/>
      <c r="I923" s="48" t="str">
        <f t="shared" si="206"/>
        <v/>
      </c>
      <c r="J923" s="48" t="str">
        <f t="shared" si="204"/>
        <v/>
      </c>
      <c r="K923" s="49" t="str">
        <f t="shared" si="205"/>
        <v/>
      </c>
      <c r="L923" s="11"/>
      <c r="M923" s="11"/>
      <c r="N923" s="78"/>
      <c r="O923" s="39" t="str">
        <f t="shared" si="201"/>
        <v>F</v>
      </c>
      <c r="P923" s="11">
        <f t="shared" si="193"/>
        <v>-23.287315649149274</v>
      </c>
      <c r="Q923" s="11"/>
      <c r="R923" s="38">
        <f t="shared" si="197"/>
        <v>0</v>
      </c>
      <c r="S923" s="30">
        <f t="shared" si="198"/>
        <v>0</v>
      </c>
      <c r="T923" s="30">
        <f t="shared" si="199"/>
        <v>0</v>
      </c>
      <c r="U923" s="34"/>
      <c r="V923" s="34"/>
      <c r="X923" s="31">
        <f t="shared" si="194"/>
        <v>9.0359999999999996</v>
      </c>
      <c r="Y923" s="31">
        <f t="shared" si="195"/>
        <v>-184.49199999999999</v>
      </c>
      <c r="Z923" s="30">
        <f t="shared" si="202"/>
        <v>0</v>
      </c>
    </row>
    <row r="924" spans="5:26" x14ac:dyDescent="0.15">
      <c r="E924" s="46"/>
      <c r="F924" s="28"/>
      <c r="G924" s="29"/>
      <c r="H924" s="29"/>
      <c r="I924" s="48" t="str">
        <f t="shared" si="206"/>
        <v/>
      </c>
      <c r="J924" s="48" t="str">
        <f t="shared" si="204"/>
        <v/>
      </c>
      <c r="K924" s="49" t="str">
        <f t="shared" si="205"/>
        <v/>
      </c>
      <c r="L924" s="11"/>
      <c r="M924" s="11"/>
      <c r="N924" s="78"/>
      <c r="O924" s="39" t="str">
        <f t="shared" si="201"/>
        <v>F</v>
      </c>
      <c r="P924" s="11">
        <f t="shared" si="193"/>
        <v>-23.287315649149274</v>
      </c>
      <c r="Q924" s="11"/>
      <c r="R924" s="38">
        <f t="shared" si="197"/>
        <v>0</v>
      </c>
      <c r="S924" s="30">
        <f t="shared" si="198"/>
        <v>0</v>
      </c>
      <c r="T924" s="30">
        <f t="shared" si="199"/>
        <v>0</v>
      </c>
      <c r="U924" s="34"/>
      <c r="V924" s="34"/>
      <c r="X924" s="31">
        <f t="shared" si="194"/>
        <v>9.0359999999999996</v>
      </c>
      <c r="Y924" s="31">
        <f t="shared" si="195"/>
        <v>-184.49199999999999</v>
      </c>
      <c r="Z924" s="30">
        <f t="shared" si="202"/>
        <v>0</v>
      </c>
    </row>
    <row r="925" spans="5:26" x14ac:dyDescent="0.15">
      <c r="E925" s="46"/>
      <c r="F925" s="28"/>
      <c r="G925" s="29"/>
      <c r="H925" s="29"/>
      <c r="I925" s="48" t="str">
        <f t="shared" si="206"/>
        <v/>
      </c>
      <c r="J925" s="48" t="str">
        <f t="shared" si="204"/>
        <v/>
      </c>
      <c r="K925" s="49" t="str">
        <f t="shared" si="205"/>
        <v/>
      </c>
      <c r="L925" s="11"/>
      <c r="M925" s="11"/>
      <c r="N925" s="78"/>
      <c r="O925" s="39" t="str">
        <f t="shared" si="201"/>
        <v>F</v>
      </c>
      <c r="P925" s="11">
        <f t="shared" si="193"/>
        <v>-23.287315649149274</v>
      </c>
      <c r="Q925" s="11"/>
      <c r="R925" s="38">
        <f t="shared" si="197"/>
        <v>0</v>
      </c>
      <c r="S925" s="30">
        <f t="shared" si="198"/>
        <v>0</v>
      </c>
      <c r="T925" s="30">
        <f t="shared" si="199"/>
        <v>0</v>
      </c>
      <c r="U925" s="34"/>
      <c r="V925" s="34"/>
      <c r="X925" s="31">
        <f t="shared" si="194"/>
        <v>9.0359999999999996</v>
      </c>
      <c r="Y925" s="31">
        <f t="shared" si="195"/>
        <v>-184.49199999999999</v>
      </c>
      <c r="Z925" s="30">
        <f t="shared" si="202"/>
        <v>0</v>
      </c>
    </row>
    <row r="926" spans="5:26" x14ac:dyDescent="0.15">
      <c r="E926" s="46"/>
      <c r="F926" s="28"/>
      <c r="G926" s="29"/>
      <c r="H926" s="29"/>
      <c r="I926" s="48" t="str">
        <f t="shared" si="206"/>
        <v/>
      </c>
      <c r="J926" s="48" t="str">
        <f t="shared" si="204"/>
        <v/>
      </c>
      <c r="K926" s="49" t="str">
        <f t="shared" si="205"/>
        <v/>
      </c>
      <c r="L926" s="11"/>
      <c r="M926" s="11"/>
      <c r="N926" s="78"/>
      <c r="O926" s="39" t="str">
        <f t="shared" si="201"/>
        <v>F</v>
      </c>
      <c r="P926" s="11">
        <f t="shared" si="193"/>
        <v>-23.287315649149274</v>
      </c>
      <c r="Q926" s="11"/>
      <c r="R926" s="38">
        <f t="shared" si="197"/>
        <v>0</v>
      </c>
      <c r="S926" s="30">
        <f t="shared" si="198"/>
        <v>0</v>
      </c>
      <c r="T926" s="30">
        <f t="shared" si="199"/>
        <v>0</v>
      </c>
      <c r="U926" s="34"/>
      <c r="V926" s="34"/>
      <c r="X926" s="31">
        <f t="shared" si="194"/>
        <v>9.0359999999999996</v>
      </c>
      <c r="Y926" s="31">
        <f t="shared" si="195"/>
        <v>-184.49199999999999</v>
      </c>
      <c r="Z926" s="30">
        <f t="shared" si="202"/>
        <v>0</v>
      </c>
    </row>
    <row r="927" spans="5:26" x14ac:dyDescent="0.15">
      <c r="E927" s="46"/>
      <c r="F927" s="28"/>
      <c r="G927" s="29"/>
      <c r="H927" s="29"/>
      <c r="I927" s="48" t="str">
        <f t="shared" si="206"/>
        <v/>
      </c>
      <c r="J927" s="48" t="str">
        <f t="shared" si="204"/>
        <v/>
      </c>
      <c r="K927" s="49" t="str">
        <f t="shared" si="205"/>
        <v/>
      </c>
      <c r="L927" s="11"/>
      <c r="M927" s="11"/>
      <c r="N927" s="78"/>
      <c r="O927" s="39" t="str">
        <f t="shared" si="201"/>
        <v>F</v>
      </c>
      <c r="P927" s="11">
        <f t="shared" si="193"/>
        <v>-23.287315649149274</v>
      </c>
      <c r="Q927" s="11"/>
      <c r="R927" s="38">
        <f t="shared" si="197"/>
        <v>0</v>
      </c>
      <c r="S927" s="30">
        <f t="shared" si="198"/>
        <v>0</v>
      </c>
      <c r="T927" s="30">
        <f t="shared" si="199"/>
        <v>0</v>
      </c>
      <c r="U927" s="34"/>
      <c r="V927" s="34"/>
      <c r="X927" s="31">
        <f t="shared" si="194"/>
        <v>9.0359999999999996</v>
      </c>
      <c r="Y927" s="31">
        <f t="shared" si="195"/>
        <v>-184.49199999999999</v>
      </c>
      <c r="Z927" s="30">
        <f t="shared" si="202"/>
        <v>0</v>
      </c>
    </row>
    <row r="928" spans="5:26" x14ac:dyDescent="0.15">
      <c r="E928" s="46"/>
      <c r="F928" s="28"/>
      <c r="G928" s="29"/>
      <c r="H928" s="29"/>
      <c r="I928" s="48" t="str">
        <f t="shared" si="206"/>
        <v/>
      </c>
      <c r="J928" s="48" t="str">
        <f t="shared" si="204"/>
        <v/>
      </c>
      <c r="K928" s="49" t="str">
        <f t="shared" si="205"/>
        <v/>
      </c>
      <c r="L928" s="11"/>
      <c r="M928" s="11"/>
      <c r="N928" s="78"/>
      <c r="O928" s="39" t="str">
        <f t="shared" si="201"/>
        <v>F</v>
      </c>
      <c r="P928" s="11">
        <f t="shared" si="193"/>
        <v>-23.287315649149274</v>
      </c>
      <c r="Q928" s="11"/>
      <c r="R928" s="38">
        <f t="shared" si="197"/>
        <v>0</v>
      </c>
      <c r="S928" s="30">
        <f t="shared" si="198"/>
        <v>0</v>
      </c>
      <c r="T928" s="30">
        <f t="shared" si="199"/>
        <v>0</v>
      </c>
      <c r="U928" s="34"/>
      <c r="V928" s="34"/>
      <c r="X928" s="31">
        <f t="shared" si="194"/>
        <v>9.0359999999999996</v>
      </c>
      <c r="Y928" s="31">
        <f t="shared" si="195"/>
        <v>-184.49199999999999</v>
      </c>
      <c r="Z928" s="30">
        <f t="shared" si="202"/>
        <v>0</v>
      </c>
    </row>
    <row r="929" spans="5:26" x14ac:dyDescent="0.15">
      <c r="E929" s="46"/>
      <c r="F929" s="28"/>
      <c r="G929" s="29"/>
      <c r="H929" s="29"/>
      <c r="I929" s="48" t="str">
        <f t="shared" si="206"/>
        <v/>
      </c>
      <c r="J929" s="48" t="str">
        <f t="shared" si="204"/>
        <v/>
      </c>
      <c r="K929" s="49" t="str">
        <f t="shared" si="205"/>
        <v/>
      </c>
      <c r="L929" s="11"/>
      <c r="M929" s="11"/>
      <c r="N929" s="78"/>
      <c r="O929" s="39" t="str">
        <f t="shared" si="201"/>
        <v>F</v>
      </c>
      <c r="P929" s="11">
        <f t="shared" si="193"/>
        <v>-23.287315649149274</v>
      </c>
      <c r="Q929" s="11"/>
      <c r="R929" s="38">
        <f t="shared" si="197"/>
        <v>0</v>
      </c>
      <c r="S929" s="30">
        <f t="shared" si="198"/>
        <v>0</v>
      </c>
      <c r="T929" s="30">
        <f t="shared" si="199"/>
        <v>0</v>
      </c>
      <c r="U929" s="34"/>
      <c r="V929" s="34"/>
      <c r="X929" s="31">
        <f t="shared" si="194"/>
        <v>9.0359999999999996</v>
      </c>
      <c r="Y929" s="31">
        <f t="shared" si="195"/>
        <v>-184.49199999999999</v>
      </c>
      <c r="Z929" s="30">
        <f t="shared" si="202"/>
        <v>0</v>
      </c>
    </row>
    <row r="930" spans="5:26" x14ac:dyDescent="0.15">
      <c r="E930" s="46"/>
      <c r="F930" s="28"/>
      <c r="G930" s="29"/>
      <c r="H930" s="29"/>
      <c r="I930" s="48" t="str">
        <f t="shared" si="206"/>
        <v/>
      </c>
      <c r="J930" s="48" t="str">
        <f t="shared" si="204"/>
        <v/>
      </c>
      <c r="K930" s="49" t="str">
        <f t="shared" si="205"/>
        <v/>
      </c>
      <c r="L930" s="11"/>
      <c r="M930" s="11"/>
      <c r="N930" s="78"/>
      <c r="O930" s="39" t="str">
        <f t="shared" si="201"/>
        <v>F</v>
      </c>
      <c r="P930" s="11">
        <f t="shared" si="193"/>
        <v>-23.287315649149274</v>
      </c>
      <c r="Q930" s="11"/>
      <c r="R930" s="38">
        <f t="shared" si="197"/>
        <v>0</v>
      </c>
      <c r="S930" s="30">
        <f t="shared" si="198"/>
        <v>0</v>
      </c>
      <c r="T930" s="30">
        <f t="shared" si="199"/>
        <v>0</v>
      </c>
      <c r="U930" s="34"/>
      <c r="V930" s="34"/>
      <c r="X930" s="31">
        <f t="shared" si="194"/>
        <v>9.0359999999999996</v>
      </c>
      <c r="Y930" s="31">
        <f t="shared" si="195"/>
        <v>-184.49199999999999</v>
      </c>
      <c r="Z930" s="30">
        <f t="shared" si="202"/>
        <v>0</v>
      </c>
    </row>
    <row r="931" spans="5:26" x14ac:dyDescent="0.15">
      <c r="E931" s="46"/>
      <c r="F931" s="28"/>
      <c r="G931" s="29"/>
      <c r="H931" s="29"/>
      <c r="I931" s="48" t="str">
        <f t="shared" si="206"/>
        <v/>
      </c>
      <c r="J931" s="48" t="str">
        <f t="shared" si="204"/>
        <v/>
      </c>
      <c r="K931" s="49" t="str">
        <f t="shared" si="205"/>
        <v/>
      </c>
      <c r="L931" s="11"/>
      <c r="M931" s="11"/>
      <c r="N931" s="78"/>
      <c r="O931" s="39" t="str">
        <f t="shared" si="201"/>
        <v>F</v>
      </c>
      <c r="P931" s="11">
        <f t="shared" si="193"/>
        <v>-23.287315649149274</v>
      </c>
      <c r="Q931" s="11"/>
      <c r="R931" s="38">
        <f t="shared" si="197"/>
        <v>0</v>
      </c>
      <c r="S931" s="30">
        <f t="shared" si="198"/>
        <v>0</v>
      </c>
      <c r="T931" s="30">
        <f t="shared" si="199"/>
        <v>0</v>
      </c>
      <c r="U931" s="34"/>
      <c r="V931" s="34"/>
      <c r="X931" s="31">
        <f t="shared" si="194"/>
        <v>9.0359999999999996</v>
      </c>
      <c r="Y931" s="31">
        <f t="shared" si="195"/>
        <v>-184.49199999999999</v>
      </c>
      <c r="Z931" s="30">
        <f t="shared" si="202"/>
        <v>0</v>
      </c>
    </row>
    <row r="932" spans="5:26" x14ac:dyDescent="0.15">
      <c r="E932" s="46"/>
      <c r="F932" s="28"/>
      <c r="G932" s="29"/>
      <c r="H932" s="29"/>
      <c r="I932" s="48" t="str">
        <f t="shared" si="206"/>
        <v/>
      </c>
      <c r="J932" s="48" t="str">
        <f t="shared" si="204"/>
        <v/>
      </c>
      <c r="K932" s="49" t="str">
        <f t="shared" si="205"/>
        <v/>
      </c>
      <c r="L932" s="11"/>
      <c r="M932" s="11"/>
      <c r="N932" s="78"/>
      <c r="O932" s="39" t="str">
        <f t="shared" si="201"/>
        <v>F</v>
      </c>
      <c r="P932" s="11">
        <f t="shared" si="193"/>
        <v>-23.287315649149274</v>
      </c>
      <c r="Q932" s="11"/>
      <c r="R932" s="38">
        <f t="shared" si="197"/>
        <v>0</v>
      </c>
      <c r="S932" s="30">
        <f t="shared" si="198"/>
        <v>0</v>
      </c>
      <c r="T932" s="30">
        <f t="shared" si="199"/>
        <v>0</v>
      </c>
      <c r="U932" s="34"/>
      <c r="V932" s="34"/>
      <c r="X932" s="31">
        <f t="shared" si="194"/>
        <v>9.0359999999999996</v>
      </c>
      <c r="Y932" s="31">
        <f t="shared" si="195"/>
        <v>-184.49199999999999</v>
      </c>
      <c r="Z932" s="30">
        <f t="shared" si="202"/>
        <v>0</v>
      </c>
    </row>
    <row r="933" spans="5:26" x14ac:dyDescent="0.15">
      <c r="E933" s="46"/>
      <c r="F933" s="28"/>
      <c r="G933" s="29"/>
      <c r="H933" s="29"/>
      <c r="I933" s="48" t="str">
        <f t="shared" si="206"/>
        <v/>
      </c>
      <c r="J933" s="48" t="str">
        <f t="shared" si="204"/>
        <v/>
      </c>
      <c r="K933" s="49" t="str">
        <f t="shared" si="205"/>
        <v/>
      </c>
      <c r="L933" s="11"/>
      <c r="M933" s="11"/>
      <c r="N933" s="78"/>
      <c r="O933" s="39" t="str">
        <f t="shared" si="201"/>
        <v>F</v>
      </c>
      <c r="P933" s="11">
        <f t="shared" si="193"/>
        <v>-23.287315649149274</v>
      </c>
      <c r="Q933" s="11"/>
      <c r="R933" s="38">
        <f t="shared" si="197"/>
        <v>0</v>
      </c>
      <c r="S933" s="30">
        <f t="shared" si="198"/>
        <v>0</v>
      </c>
      <c r="T933" s="30">
        <f t="shared" si="199"/>
        <v>0</v>
      </c>
      <c r="U933" s="34"/>
      <c r="V933" s="34"/>
      <c r="X933" s="31">
        <f t="shared" si="194"/>
        <v>9.0359999999999996</v>
      </c>
      <c r="Y933" s="31">
        <f t="shared" si="195"/>
        <v>-184.49199999999999</v>
      </c>
      <c r="Z933" s="30">
        <f t="shared" si="202"/>
        <v>0</v>
      </c>
    </row>
    <row r="934" spans="5:26" x14ac:dyDescent="0.15">
      <c r="E934" s="46"/>
      <c r="F934" s="28"/>
      <c r="G934" s="29"/>
      <c r="H934" s="29"/>
      <c r="I934" s="48" t="str">
        <f t="shared" si="206"/>
        <v/>
      </c>
      <c r="J934" s="48" t="str">
        <f t="shared" si="204"/>
        <v/>
      </c>
      <c r="K934" s="49" t="str">
        <f t="shared" si="205"/>
        <v/>
      </c>
      <c r="L934" s="11"/>
      <c r="M934" s="11"/>
      <c r="N934" s="78"/>
      <c r="O934" s="39" t="str">
        <f t="shared" si="201"/>
        <v>F</v>
      </c>
      <c r="P934" s="11">
        <f t="shared" si="193"/>
        <v>-23.287315649149274</v>
      </c>
      <c r="Q934" s="11"/>
      <c r="R934" s="38">
        <f t="shared" si="197"/>
        <v>0</v>
      </c>
      <c r="S934" s="30">
        <f t="shared" si="198"/>
        <v>0</v>
      </c>
      <c r="T934" s="30">
        <f t="shared" si="199"/>
        <v>0</v>
      </c>
      <c r="U934" s="34"/>
      <c r="V934" s="34"/>
      <c r="X934" s="31">
        <f t="shared" si="194"/>
        <v>9.0359999999999996</v>
      </c>
      <c r="Y934" s="31">
        <f t="shared" si="195"/>
        <v>-184.49199999999999</v>
      </c>
      <c r="Z934" s="30">
        <f t="shared" si="202"/>
        <v>0</v>
      </c>
    </row>
    <row r="935" spans="5:26" x14ac:dyDescent="0.15">
      <c r="E935" s="46"/>
      <c r="F935" s="28"/>
      <c r="G935" s="29"/>
      <c r="H935" s="29"/>
      <c r="I935" s="48" t="str">
        <f t="shared" si="206"/>
        <v/>
      </c>
      <c r="J935" s="48" t="str">
        <f t="shared" si="204"/>
        <v/>
      </c>
      <c r="K935" s="49" t="str">
        <f t="shared" si="205"/>
        <v/>
      </c>
      <c r="L935" s="11"/>
      <c r="M935" s="11"/>
      <c r="N935" s="78"/>
      <c r="O935" s="39" t="str">
        <f t="shared" si="201"/>
        <v>F</v>
      </c>
      <c r="P935" s="11">
        <f t="shared" si="193"/>
        <v>-23.287315649149274</v>
      </c>
      <c r="Q935" s="11"/>
      <c r="R935" s="38">
        <f t="shared" si="197"/>
        <v>0</v>
      </c>
      <c r="S935" s="30">
        <f t="shared" si="198"/>
        <v>0</v>
      </c>
      <c r="T935" s="30">
        <f t="shared" si="199"/>
        <v>0</v>
      </c>
      <c r="U935" s="34"/>
      <c r="V935" s="34"/>
      <c r="X935" s="31">
        <f t="shared" si="194"/>
        <v>9.0359999999999996</v>
      </c>
      <c r="Y935" s="31">
        <f t="shared" si="195"/>
        <v>-184.49199999999999</v>
      </c>
      <c r="Z935" s="30">
        <f t="shared" si="202"/>
        <v>0</v>
      </c>
    </row>
    <row r="936" spans="5:26" x14ac:dyDescent="0.15">
      <c r="E936" s="46"/>
      <c r="F936" s="28"/>
      <c r="G936" s="29"/>
      <c r="H936" s="29"/>
      <c r="I936" s="48" t="str">
        <f t="shared" si="206"/>
        <v/>
      </c>
      <c r="J936" s="48" t="str">
        <f t="shared" si="204"/>
        <v/>
      </c>
      <c r="K936" s="49" t="str">
        <f t="shared" si="205"/>
        <v/>
      </c>
      <c r="L936" s="11"/>
      <c r="M936" s="11"/>
      <c r="N936" s="78"/>
      <c r="O936" s="39" t="str">
        <f t="shared" si="201"/>
        <v>F</v>
      </c>
      <c r="P936" s="11">
        <f t="shared" si="193"/>
        <v>-23.287315649149274</v>
      </c>
      <c r="Q936" s="11"/>
      <c r="R936" s="38">
        <f t="shared" si="197"/>
        <v>0</v>
      </c>
      <c r="S936" s="30">
        <f t="shared" si="198"/>
        <v>0</v>
      </c>
      <c r="T936" s="30">
        <f t="shared" si="199"/>
        <v>0</v>
      </c>
      <c r="U936" s="34"/>
      <c r="V936" s="34"/>
      <c r="X936" s="31">
        <f t="shared" si="194"/>
        <v>9.0359999999999996</v>
      </c>
      <c r="Y936" s="31">
        <f t="shared" si="195"/>
        <v>-184.49199999999999</v>
      </c>
      <c r="Z936" s="30">
        <f t="shared" si="202"/>
        <v>0</v>
      </c>
    </row>
    <row r="937" spans="5:26" x14ac:dyDescent="0.15">
      <c r="E937" s="46"/>
      <c r="F937" s="28"/>
      <c r="G937" s="29"/>
      <c r="H937" s="29"/>
      <c r="I937" s="48" t="str">
        <f t="shared" ref="I937:I968" si="207">IF(COUNTA($F$871,$H$871,F937:H937)=5,P937,"")</f>
        <v/>
      </c>
      <c r="J937" s="48" t="str">
        <f t="shared" si="204"/>
        <v/>
      </c>
      <c r="K937" s="49" t="str">
        <f t="shared" si="205"/>
        <v/>
      </c>
      <c r="L937" s="11"/>
      <c r="M937" s="11"/>
      <c r="N937" s="78"/>
      <c r="O937" s="39" t="str">
        <f t="shared" si="201"/>
        <v>F</v>
      </c>
      <c r="P937" s="11">
        <f t="shared" ref="P937:P991" si="208">IF(T937&gt;17.583,"*",(G937-(INDEX(IF(O937="F",Hfemalemean,Hmalemean),S937+1,R937+1)))/(INDEX(IF(O937="F",Hfemalesd,Hmalesd),S937+1,R937+1)))</f>
        <v>-23.287315649149274</v>
      </c>
      <c r="Q937" s="11"/>
      <c r="R937" s="38">
        <f t="shared" si="197"/>
        <v>0</v>
      </c>
      <c r="S937" s="30">
        <f t="shared" si="198"/>
        <v>0</v>
      </c>
      <c r="T937" s="30">
        <f t="shared" si="199"/>
        <v>0</v>
      </c>
      <c r="U937" s="34"/>
      <c r="V937" s="34"/>
      <c r="X937" s="31">
        <f t="shared" ref="X937:X992" si="209">IF(O937="M",2.06*10^-3*G937^2-0.1166*G937+6.5273,2.49*10^-3*G937^2-0.1858*G937+9.036)</f>
        <v>9.0359999999999996</v>
      </c>
      <c r="Y937" s="31">
        <f t="shared" ref="Y937:Y992" si="210">((G937/100)^3*INDEX(itoOI,IF(O937="M",0,3)+IF(G937&lt;140,1,IF(G937&lt;=149,2,3)),1)+(G937/100)^2*INDEX(itoOI,IF(O937="M",0,3)+IF(G937&lt;140,1,IF(G937&lt;=149,2,3)),2)+(G937/100)*INDEX(itoOI,IF(O937="M",0,3)+IF(G937&lt;140,1,IF(G937&lt;=149,2,3)),3)+INDEX(itoOI,IF(O937="M",0,3)+IF(G937&lt;140,1,IF(G937&lt;=149,2,3)),4))</f>
        <v>-184.49199999999999</v>
      </c>
      <c r="Z937" s="30">
        <f t="shared" si="202"/>
        <v>0</v>
      </c>
    </row>
    <row r="938" spans="5:26" x14ac:dyDescent="0.15">
      <c r="E938" s="46"/>
      <c r="F938" s="28"/>
      <c r="G938" s="29"/>
      <c r="H938" s="29"/>
      <c r="I938" s="48" t="str">
        <f t="shared" si="207"/>
        <v/>
      </c>
      <c r="J938" s="48" t="str">
        <f t="shared" si="204"/>
        <v/>
      </c>
      <c r="K938" s="49" t="str">
        <f t="shared" si="205"/>
        <v/>
      </c>
      <c r="L938" s="11"/>
      <c r="M938" s="11"/>
      <c r="N938" s="78"/>
      <c r="O938" s="39" t="str">
        <f t="shared" si="201"/>
        <v>F</v>
      </c>
      <c r="P938" s="11">
        <f t="shared" si="208"/>
        <v>-23.287315649149274</v>
      </c>
      <c r="Q938" s="11"/>
      <c r="R938" s="38">
        <f t="shared" ref="R938:R992" si="211">DATEDIF($F$871,F938,"Y")</f>
        <v>0</v>
      </c>
      <c r="S938" s="30">
        <f t="shared" ref="S938:S992" si="212">DATEDIF($F$871,F938,"YM")</f>
        <v>0</v>
      </c>
      <c r="T938" s="30">
        <f t="shared" ref="T938:T992" si="213">DATEDIF($F$871,F938,"Y")+DATEDIF($F$871,F938,"YD")/(365+IF(MOD(YEAR(DATE(YEAR(F938)-1,MONTH($F$871),DAY($F$871))),4)=0,IF(DATE(YEAR(DATE(YEAR(F938)-1,MONTH($F$871),DAY($F$871))),2,29)&gt;=DATE(YEAR(F938)-1,MONTH($F$871),DAY($F$871)),1,0),0)+IF(MOD(YEAR(F938),4)=0,IF(DATE(YEAR(F938),2,29)&lt;=F938,1,0),0))</f>
        <v>0</v>
      </c>
      <c r="U938" s="34"/>
      <c r="V938" s="34"/>
      <c r="X938" s="31">
        <f t="shared" si="209"/>
        <v>9.0359999999999996</v>
      </c>
      <c r="Y938" s="31">
        <f t="shared" si="210"/>
        <v>-184.49199999999999</v>
      </c>
      <c r="Z938" s="30">
        <f t="shared" si="202"/>
        <v>0</v>
      </c>
    </row>
    <row r="939" spans="5:26" x14ac:dyDescent="0.15">
      <c r="E939" s="46"/>
      <c r="F939" s="28"/>
      <c r="G939" s="29"/>
      <c r="H939" s="29"/>
      <c r="I939" s="48" t="str">
        <f t="shared" si="207"/>
        <v/>
      </c>
      <c r="J939" s="48" t="str">
        <f t="shared" si="204"/>
        <v/>
      </c>
      <c r="K939" s="49" t="str">
        <f t="shared" si="205"/>
        <v/>
      </c>
      <c r="L939" s="11"/>
      <c r="M939" s="11"/>
      <c r="N939" s="78"/>
      <c r="O939" s="39" t="str">
        <f t="shared" ref="O939:O992" si="214">+O938</f>
        <v>F</v>
      </c>
      <c r="P939" s="11">
        <f t="shared" si="208"/>
        <v>-23.287315649149274</v>
      </c>
      <c r="Q939" s="11"/>
      <c r="R939" s="38">
        <f t="shared" si="211"/>
        <v>0</v>
      </c>
      <c r="S939" s="30">
        <f t="shared" si="212"/>
        <v>0</v>
      </c>
      <c r="T939" s="30">
        <f t="shared" si="213"/>
        <v>0</v>
      </c>
      <c r="U939" s="34"/>
      <c r="V939" s="34"/>
      <c r="X939" s="31">
        <f t="shared" si="209"/>
        <v>9.0359999999999996</v>
      </c>
      <c r="Y939" s="31">
        <f t="shared" si="210"/>
        <v>-184.49199999999999</v>
      </c>
      <c r="Z939" s="30">
        <f t="shared" ref="Z939:Z992" si="215">22*G939^2/10000</f>
        <v>0</v>
      </c>
    </row>
    <row r="940" spans="5:26" x14ac:dyDescent="0.15">
      <c r="E940" s="46"/>
      <c r="F940" s="28"/>
      <c r="G940" s="29"/>
      <c r="H940" s="29"/>
      <c r="I940" s="48" t="str">
        <f t="shared" si="207"/>
        <v/>
      </c>
      <c r="J940" s="48" t="str">
        <f t="shared" si="204"/>
        <v/>
      </c>
      <c r="K940" s="49" t="str">
        <f t="shared" si="205"/>
        <v/>
      </c>
      <c r="L940" s="11"/>
      <c r="M940" s="11"/>
      <c r="N940" s="78"/>
      <c r="O940" s="39" t="str">
        <f t="shared" si="214"/>
        <v>F</v>
      </c>
      <c r="P940" s="11">
        <f t="shared" si="208"/>
        <v>-23.287315649149274</v>
      </c>
      <c r="Q940" s="11"/>
      <c r="R940" s="38">
        <f t="shared" si="211"/>
        <v>0</v>
      </c>
      <c r="S940" s="30">
        <f t="shared" si="212"/>
        <v>0</v>
      </c>
      <c r="T940" s="30">
        <f t="shared" si="213"/>
        <v>0</v>
      </c>
      <c r="U940" s="34"/>
      <c r="V940" s="34"/>
      <c r="X940" s="31">
        <f t="shared" si="209"/>
        <v>9.0359999999999996</v>
      </c>
      <c r="Y940" s="31">
        <f t="shared" si="210"/>
        <v>-184.49199999999999</v>
      </c>
      <c r="Z940" s="30">
        <f t="shared" si="215"/>
        <v>0</v>
      </c>
    </row>
    <row r="941" spans="5:26" x14ac:dyDescent="0.15">
      <c r="E941" s="46"/>
      <c r="F941" s="28"/>
      <c r="G941" s="29"/>
      <c r="H941" s="29"/>
      <c r="I941" s="48" t="str">
        <f t="shared" si="207"/>
        <v/>
      </c>
      <c r="J941" s="48" t="str">
        <f t="shared" si="204"/>
        <v/>
      </c>
      <c r="K941" s="49" t="str">
        <f t="shared" si="205"/>
        <v/>
      </c>
      <c r="L941" s="11"/>
      <c r="M941" s="11"/>
      <c r="N941" s="78"/>
      <c r="O941" s="39" t="str">
        <f t="shared" si="214"/>
        <v>F</v>
      </c>
      <c r="P941" s="11">
        <f t="shared" si="208"/>
        <v>-23.287315649149274</v>
      </c>
      <c r="Q941" s="11"/>
      <c r="R941" s="38">
        <f t="shared" si="211"/>
        <v>0</v>
      </c>
      <c r="S941" s="30">
        <f t="shared" si="212"/>
        <v>0</v>
      </c>
      <c r="T941" s="30">
        <f t="shared" si="213"/>
        <v>0</v>
      </c>
      <c r="U941" s="34"/>
      <c r="V941" s="34"/>
      <c r="X941" s="31">
        <f t="shared" si="209"/>
        <v>9.0359999999999996</v>
      </c>
      <c r="Y941" s="31">
        <f t="shared" si="210"/>
        <v>-184.49199999999999</v>
      </c>
      <c r="Z941" s="30">
        <f t="shared" si="215"/>
        <v>0</v>
      </c>
    </row>
    <row r="942" spans="5:26" x14ac:dyDescent="0.15">
      <c r="E942" s="46"/>
      <c r="F942" s="28"/>
      <c r="G942" s="29"/>
      <c r="H942" s="29"/>
      <c r="I942" s="48" t="str">
        <f t="shared" si="207"/>
        <v/>
      </c>
      <c r="J942" s="48" t="str">
        <f t="shared" ref="J942:J968" si="216">IF(COUNTA($F$871,$H$871,F942:H942)=5,IF(T942&lt;6,"*",IF(T942&gt;=17.583,"*",(H942-G942*INDEX(IF(O942="F",muratafemale,muratamale),R942-4,1)-INDEX(IF(O942="F",muratafemale,muratamale),R942-4,2))/(G942*INDEX(IF(O942="F",muratafemale,muratamale),R942-4,1)+INDEX(IF(O942="F",muratafemale,muratamale),R942-4,2))*100)),"")</f>
        <v/>
      </c>
      <c r="K942" s="49" t="str">
        <f t="shared" ref="K942:K968" si="217">IF(COUNTA($F$871,$H$871,F942:H942)=5,IF(OR(T942&lt;1,G942&lt;70),"*",IF(G942&gt;=IF(O942="M",181,174),(H942-Z942)/Z942*100,IF(G942&lt;101,(H942-X942)/X942*100,IF(T942&lt;6,(H942-X942)/X942*100,IF(T942&gt;=17.583,(H942-Z942)/Z942*100,(H942-Y942)/Y942*100))))),"")</f>
        <v/>
      </c>
      <c r="L942" s="11"/>
      <c r="M942" s="11"/>
      <c r="N942" s="78"/>
      <c r="O942" s="39" t="str">
        <f t="shared" si="214"/>
        <v>F</v>
      </c>
      <c r="P942" s="11">
        <f t="shared" si="208"/>
        <v>-23.287315649149274</v>
      </c>
      <c r="Q942" s="11"/>
      <c r="R942" s="38">
        <f t="shared" si="211"/>
        <v>0</v>
      </c>
      <c r="S942" s="30">
        <f t="shared" si="212"/>
        <v>0</v>
      </c>
      <c r="T942" s="30">
        <f t="shared" si="213"/>
        <v>0</v>
      </c>
      <c r="U942" s="34"/>
      <c r="V942" s="34"/>
      <c r="X942" s="31">
        <f t="shared" si="209"/>
        <v>9.0359999999999996</v>
      </c>
      <c r="Y942" s="31">
        <f t="shared" si="210"/>
        <v>-184.49199999999999</v>
      </c>
      <c r="Z942" s="30">
        <f t="shared" si="215"/>
        <v>0</v>
      </c>
    </row>
    <row r="943" spans="5:26" x14ac:dyDescent="0.15">
      <c r="E943" s="46"/>
      <c r="F943" s="28"/>
      <c r="G943" s="29"/>
      <c r="H943" s="29"/>
      <c r="I943" s="48" t="str">
        <f t="shared" si="207"/>
        <v/>
      </c>
      <c r="J943" s="48" t="str">
        <f t="shared" si="216"/>
        <v/>
      </c>
      <c r="K943" s="49" t="str">
        <f t="shared" si="217"/>
        <v/>
      </c>
      <c r="L943" s="11"/>
      <c r="M943" s="11"/>
      <c r="N943" s="78"/>
      <c r="O943" s="39" t="str">
        <f t="shared" si="214"/>
        <v>F</v>
      </c>
      <c r="P943" s="11">
        <f t="shared" si="208"/>
        <v>-23.287315649149274</v>
      </c>
      <c r="Q943" s="11"/>
      <c r="R943" s="38">
        <f t="shared" si="211"/>
        <v>0</v>
      </c>
      <c r="S943" s="30">
        <f t="shared" si="212"/>
        <v>0</v>
      </c>
      <c r="T943" s="30">
        <f t="shared" si="213"/>
        <v>0</v>
      </c>
      <c r="U943" s="34"/>
      <c r="V943" s="34"/>
      <c r="X943" s="31">
        <f t="shared" si="209"/>
        <v>9.0359999999999996</v>
      </c>
      <c r="Y943" s="31">
        <f t="shared" si="210"/>
        <v>-184.49199999999999</v>
      </c>
      <c r="Z943" s="30">
        <f t="shared" si="215"/>
        <v>0</v>
      </c>
    </row>
    <row r="944" spans="5:26" x14ac:dyDescent="0.15">
      <c r="E944" s="46"/>
      <c r="F944" s="28"/>
      <c r="G944" s="29"/>
      <c r="H944" s="29"/>
      <c r="I944" s="48" t="str">
        <f t="shared" si="207"/>
        <v/>
      </c>
      <c r="J944" s="48" t="str">
        <f t="shared" si="216"/>
        <v/>
      </c>
      <c r="K944" s="49" t="str">
        <f t="shared" si="217"/>
        <v/>
      </c>
      <c r="L944" s="11"/>
      <c r="M944" s="11"/>
      <c r="N944" s="78"/>
      <c r="O944" s="39" t="str">
        <f t="shared" si="214"/>
        <v>F</v>
      </c>
      <c r="P944" s="11">
        <f t="shared" si="208"/>
        <v>-23.287315649149274</v>
      </c>
      <c r="Q944" s="11"/>
      <c r="R944" s="38">
        <f t="shared" si="211"/>
        <v>0</v>
      </c>
      <c r="S944" s="30">
        <f t="shared" si="212"/>
        <v>0</v>
      </c>
      <c r="T944" s="30">
        <f t="shared" si="213"/>
        <v>0</v>
      </c>
      <c r="U944" s="34"/>
      <c r="V944" s="34"/>
      <c r="X944" s="31">
        <f t="shared" si="209"/>
        <v>9.0359999999999996</v>
      </c>
      <c r="Y944" s="31">
        <f t="shared" si="210"/>
        <v>-184.49199999999999</v>
      </c>
      <c r="Z944" s="30">
        <f t="shared" si="215"/>
        <v>0</v>
      </c>
    </row>
    <row r="945" spans="5:26" x14ac:dyDescent="0.15">
      <c r="E945" s="46"/>
      <c r="F945" s="28"/>
      <c r="G945" s="29"/>
      <c r="H945" s="29"/>
      <c r="I945" s="48" t="str">
        <f t="shared" si="207"/>
        <v/>
      </c>
      <c r="J945" s="48" t="str">
        <f t="shared" si="216"/>
        <v/>
      </c>
      <c r="K945" s="49" t="str">
        <f t="shared" si="217"/>
        <v/>
      </c>
      <c r="L945" s="11"/>
      <c r="M945" s="11"/>
      <c r="N945" s="78"/>
      <c r="O945" s="39" t="str">
        <f t="shared" si="214"/>
        <v>F</v>
      </c>
      <c r="P945" s="11">
        <f t="shared" si="208"/>
        <v>-23.287315649149274</v>
      </c>
      <c r="Q945" s="11"/>
      <c r="R945" s="38">
        <f t="shared" si="211"/>
        <v>0</v>
      </c>
      <c r="S945" s="30">
        <f t="shared" si="212"/>
        <v>0</v>
      </c>
      <c r="T945" s="30">
        <f t="shared" si="213"/>
        <v>0</v>
      </c>
      <c r="U945" s="34"/>
      <c r="V945" s="34"/>
      <c r="X945" s="31">
        <f t="shared" si="209"/>
        <v>9.0359999999999996</v>
      </c>
      <c r="Y945" s="31">
        <f t="shared" si="210"/>
        <v>-184.49199999999999</v>
      </c>
      <c r="Z945" s="30">
        <f t="shared" si="215"/>
        <v>0</v>
      </c>
    </row>
    <row r="946" spans="5:26" x14ac:dyDescent="0.15">
      <c r="E946" s="46"/>
      <c r="F946" s="28"/>
      <c r="G946" s="29"/>
      <c r="H946" s="29"/>
      <c r="I946" s="48" t="str">
        <f t="shared" si="207"/>
        <v/>
      </c>
      <c r="J946" s="48" t="str">
        <f t="shared" si="216"/>
        <v/>
      </c>
      <c r="K946" s="49" t="str">
        <f t="shared" si="217"/>
        <v/>
      </c>
      <c r="L946" s="11"/>
      <c r="M946" s="11"/>
      <c r="N946" s="78"/>
      <c r="O946" s="39" t="str">
        <f t="shared" si="214"/>
        <v>F</v>
      </c>
      <c r="P946" s="11">
        <f t="shared" si="208"/>
        <v>-23.287315649149274</v>
      </c>
      <c r="Q946" s="11"/>
      <c r="R946" s="38">
        <f t="shared" si="211"/>
        <v>0</v>
      </c>
      <c r="S946" s="30">
        <f t="shared" si="212"/>
        <v>0</v>
      </c>
      <c r="T946" s="30">
        <f t="shared" si="213"/>
        <v>0</v>
      </c>
      <c r="U946" s="34"/>
      <c r="V946" s="34"/>
      <c r="X946" s="31">
        <f t="shared" si="209"/>
        <v>9.0359999999999996</v>
      </c>
      <c r="Y946" s="31">
        <f t="shared" si="210"/>
        <v>-184.49199999999999</v>
      </c>
      <c r="Z946" s="30">
        <f t="shared" si="215"/>
        <v>0</v>
      </c>
    </row>
    <row r="947" spans="5:26" x14ac:dyDescent="0.15">
      <c r="E947" s="46"/>
      <c r="F947" s="28"/>
      <c r="G947" s="29"/>
      <c r="H947" s="29"/>
      <c r="I947" s="48" t="str">
        <f t="shared" si="207"/>
        <v/>
      </c>
      <c r="J947" s="48" t="str">
        <f t="shared" si="216"/>
        <v/>
      </c>
      <c r="K947" s="49" t="str">
        <f t="shared" si="217"/>
        <v/>
      </c>
      <c r="L947" s="11"/>
      <c r="M947" s="11"/>
      <c r="N947" s="78"/>
      <c r="O947" s="39" t="str">
        <f t="shared" si="214"/>
        <v>F</v>
      </c>
      <c r="P947" s="11">
        <f t="shared" si="208"/>
        <v>-23.287315649149274</v>
      </c>
      <c r="Q947" s="11"/>
      <c r="R947" s="38">
        <f t="shared" si="211"/>
        <v>0</v>
      </c>
      <c r="S947" s="30">
        <f t="shared" si="212"/>
        <v>0</v>
      </c>
      <c r="T947" s="30">
        <f t="shared" si="213"/>
        <v>0</v>
      </c>
      <c r="U947" s="34"/>
      <c r="V947" s="34"/>
      <c r="X947" s="31">
        <f t="shared" si="209"/>
        <v>9.0359999999999996</v>
      </c>
      <c r="Y947" s="31">
        <f t="shared" si="210"/>
        <v>-184.49199999999999</v>
      </c>
      <c r="Z947" s="30">
        <f t="shared" si="215"/>
        <v>0</v>
      </c>
    </row>
    <row r="948" spans="5:26" x14ac:dyDescent="0.15">
      <c r="E948" s="46"/>
      <c r="F948" s="28"/>
      <c r="G948" s="29"/>
      <c r="H948" s="29"/>
      <c r="I948" s="48" t="str">
        <f t="shared" si="207"/>
        <v/>
      </c>
      <c r="J948" s="48" t="str">
        <f t="shared" si="216"/>
        <v/>
      </c>
      <c r="K948" s="49" t="str">
        <f t="shared" si="217"/>
        <v/>
      </c>
      <c r="L948" s="11"/>
      <c r="M948" s="11"/>
      <c r="N948" s="78"/>
      <c r="O948" s="39" t="str">
        <f t="shared" si="214"/>
        <v>F</v>
      </c>
      <c r="P948" s="11">
        <f t="shared" si="208"/>
        <v>-23.287315649149274</v>
      </c>
      <c r="Q948" s="11"/>
      <c r="R948" s="38">
        <f t="shared" si="211"/>
        <v>0</v>
      </c>
      <c r="S948" s="30">
        <f t="shared" si="212"/>
        <v>0</v>
      </c>
      <c r="T948" s="30">
        <f t="shared" si="213"/>
        <v>0</v>
      </c>
      <c r="U948" s="34"/>
      <c r="V948" s="34"/>
      <c r="X948" s="31">
        <f t="shared" si="209"/>
        <v>9.0359999999999996</v>
      </c>
      <c r="Y948" s="31">
        <f t="shared" si="210"/>
        <v>-184.49199999999999</v>
      </c>
      <c r="Z948" s="30">
        <f t="shared" si="215"/>
        <v>0</v>
      </c>
    </row>
    <row r="949" spans="5:26" x14ac:dyDescent="0.15">
      <c r="E949" s="46"/>
      <c r="F949" s="28"/>
      <c r="G949" s="29"/>
      <c r="H949" s="29"/>
      <c r="I949" s="48" t="str">
        <f t="shared" si="207"/>
        <v/>
      </c>
      <c r="J949" s="48" t="str">
        <f t="shared" si="216"/>
        <v/>
      </c>
      <c r="K949" s="49" t="str">
        <f t="shared" si="217"/>
        <v/>
      </c>
      <c r="L949" s="11"/>
      <c r="M949" s="11"/>
      <c r="N949" s="78"/>
      <c r="O949" s="39" t="str">
        <f t="shared" si="214"/>
        <v>F</v>
      </c>
      <c r="P949" s="11">
        <f t="shared" si="208"/>
        <v>-23.287315649149274</v>
      </c>
      <c r="Q949" s="11"/>
      <c r="R949" s="38">
        <f t="shared" si="211"/>
        <v>0</v>
      </c>
      <c r="S949" s="30">
        <f t="shared" si="212"/>
        <v>0</v>
      </c>
      <c r="T949" s="30">
        <f t="shared" si="213"/>
        <v>0</v>
      </c>
      <c r="U949" s="34"/>
      <c r="V949" s="34"/>
      <c r="X949" s="31">
        <f t="shared" si="209"/>
        <v>9.0359999999999996</v>
      </c>
      <c r="Y949" s="31">
        <f t="shared" si="210"/>
        <v>-184.49199999999999</v>
      </c>
      <c r="Z949" s="30">
        <f t="shared" si="215"/>
        <v>0</v>
      </c>
    </row>
    <row r="950" spans="5:26" x14ac:dyDescent="0.15">
      <c r="E950" s="46"/>
      <c r="F950" s="28"/>
      <c r="G950" s="29"/>
      <c r="H950" s="29"/>
      <c r="I950" s="48" t="str">
        <f t="shared" si="207"/>
        <v/>
      </c>
      <c r="J950" s="48" t="str">
        <f t="shared" si="216"/>
        <v/>
      </c>
      <c r="K950" s="49" t="str">
        <f t="shared" si="217"/>
        <v/>
      </c>
      <c r="L950" s="11"/>
      <c r="M950" s="11"/>
      <c r="N950" s="78"/>
      <c r="O950" s="39" t="str">
        <f t="shared" si="214"/>
        <v>F</v>
      </c>
      <c r="P950" s="11">
        <f t="shared" si="208"/>
        <v>-23.287315649149274</v>
      </c>
      <c r="Q950" s="11"/>
      <c r="R950" s="38">
        <f t="shared" si="211"/>
        <v>0</v>
      </c>
      <c r="S950" s="30">
        <f t="shared" si="212"/>
        <v>0</v>
      </c>
      <c r="T950" s="30">
        <f t="shared" si="213"/>
        <v>0</v>
      </c>
      <c r="U950" s="34"/>
      <c r="V950" s="34"/>
      <c r="X950" s="31">
        <f t="shared" si="209"/>
        <v>9.0359999999999996</v>
      </c>
      <c r="Y950" s="31">
        <f t="shared" si="210"/>
        <v>-184.49199999999999</v>
      </c>
      <c r="Z950" s="30">
        <f t="shared" si="215"/>
        <v>0</v>
      </c>
    </row>
    <row r="951" spans="5:26" x14ac:dyDescent="0.15">
      <c r="E951" s="46"/>
      <c r="F951" s="28"/>
      <c r="G951" s="29"/>
      <c r="H951" s="29"/>
      <c r="I951" s="48" t="str">
        <f t="shared" si="207"/>
        <v/>
      </c>
      <c r="J951" s="48" t="str">
        <f t="shared" si="216"/>
        <v/>
      </c>
      <c r="K951" s="49" t="str">
        <f t="shared" si="217"/>
        <v/>
      </c>
      <c r="L951" s="11"/>
      <c r="M951" s="11"/>
      <c r="N951" s="78"/>
      <c r="O951" s="39" t="str">
        <f t="shared" si="214"/>
        <v>F</v>
      </c>
      <c r="P951" s="11">
        <f t="shared" si="208"/>
        <v>-23.287315649149274</v>
      </c>
      <c r="Q951" s="11"/>
      <c r="R951" s="38">
        <f t="shared" si="211"/>
        <v>0</v>
      </c>
      <c r="S951" s="30">
        <f t="shared" si="212"/>
        <v>0</v>
      </c>
      <c r="T951" s="30">
        <f t="shared" si="213"/>
        <v>0</v>
      </c>
      <c r="U951" s="34"/>
      <c r="V951" s="34"/>
      <c r="X951" s="31">
        <f t="shared" si="209"/>
        <v>9.0359999999999996</v>
      </c>
      <c r="Y951" s="31">
        <f t="shared" si="210"/>
        <v>-184.49199999999999</v>
      </c>
      <c r="Z951" s="30">
        <f t="shared" si="215"/>
        <v>0</v>
      </c>
    </row>
    <row r="952" spans="5:26" x14ac:dyDescent="0.15">
      <c r="E952" s="46"/>
      <c r="F952" s="28"/>
      <c r="G952" s="29"/>
      <c r="H952" s="29"/>
      <c r="I952" s="48" t="str">
        <f t="shared" si="207"/>
        <v/>
      </c>
      <c r="J952" s="48" t="str">
        <f t="shared" si="216"/>
        <v/>
      </c>
      <c r="K952" s="49" t="str">
        <f t="shared" si="217"/>
        <v/>
      </c>
      <c r="L952" s="11"/>
      <c r="M952" s="11"/>
      <c r="N952" s="78"/>
      <c r="O952" s="39" t="str">
        <f t="shared" si="214"/>
        <v>F</v>
      </c>
      <c r="P952" s="11">
        <f t="shared" si="208"/>
        <v>-23.287315649149274</v>
      </c>
      <c r="Q952" s="11"/>
      <c r="R952" s="38">
        <f t="shared" si="211"/>
        <v>0</v>
      </c>
      <c r="S952" s="30">
        <f t="shared" si="212"/>
        <v>0</v>
      </c>
      <c r="T952" s="30">
        <f t="shared" si="213"/>
        <v>0</v>
      </c>
      <c r="U952" s="34"/>
      <c r="V952" s="34"/>
      <c r="X952" s="31">
        <f t="shared" si="209"/>
        <v>9.0359999999999996</v>
      </c>
      <c r="Y952" s="31">
        <f t="shared" si="210"/>
        <v>-184.49199999999999</v>
      </c>
      <c r="Z952" s="30">
        <f t="shared" si="215"/>
        <v>0</v>
      </c>
    </row>
    <row r="953" spans="5:26" x14ac:dyDescent="0.15">
      <c r="E953" s="46"/>
      <c r="F953" s="28"/>
      <c r="G953" s="29"/>
      <c r="H953" s="29"/>
      <c r="I953" s="48" t="str">
        <f t="shared" si="207"/>
        <v/>
      </c>
      <c r="J953" s="48" t="str">
        <f t="shared" si="216"/>
        <v/>
      </c>
      <c r="K953" s="49" t="str">
        <f t="shared" si="217"/>
        <v/>
      </c>
      <c r="L953" s="11"/>
      <c r="M953" s="11"/>
      <c r="N953" s="78"/>
      <c r="O953" s="39" t="str">
        <f t="shared" si="214"/>
        <v>F</v>
      </c>
      <c r="P953" s="11">
        <f t="shared" si="208"/>
        <v>-23.287315649149274</v>
      </c>
      <c r="Q953" s="11"/>
      <c r="R953" s="38">
        <f t="shared" si="211"/>
        <v>0</v>
      </c>
      <c r="S953" s="30">
        <f t="shared" si="212"/>
        <v>0</v>
      </c>
      <c r="T953" s="30">
        <f t="shared" si="213"/>
        <v>0</v>
      </c>
      <c r="U953" s="34"/>
      <c r="V953" s="34"/>
      <c r="X953" s="31">
        <f t="shared" si="209"/>
        <v>9.0359999999999996</v>
      </c>
      <c r="Y953" s="31">
        <f t="shared" si="210"/>
        <v>-184.49199999999999</v>
      </c>
      <c r="Z953" s="30">
        <f t="shared" si="215"/>
        <v>0</v>
      </c>
    </row>
    <row r="954" spans="5:26" x14ac:dyDescent="0.15">
      <c r="E954" s="46"/>
      <c r="F954" s="28"/>
      <c r="G954" s="29"/>
      <c r="H954" s="29"/>
      <c r="I954" s="48" t="str">
        <f t="shared" si="207"/>
        <v/>
      </c>
      <c r="J954" s="48" t="str">
        <f t="shared" si="216"/>
        <v/>
      </c>
      <c r="K954" s="49" t="str">
        <f t="shared" si="217"/>
        <v/>
      </c>
      <c r="L954" s="11"/>
      <c r="M954" s="11"/>
      <c r="N954" s="78"/>
      <c r="O954" s="39" t="str">
        <f t="shared" si="214"/>
        <v>F</v>
      </c>
      <c r="P954" s="11">
        <f t="shared" si="208"/>
        <v>-23.287315649149274</v>
      </c>
      <c r="Q954" s="11"/>
      <c r="R954" s="38">
        <f t="shared" si="211"/>
        <v>0</v>
      </c>
      <c r="S954" s="30">
        <f t="shared" si="212"/>
        <v>0</v>
      </c>
      <c r="T954" s="30">
        <f t="shared" si="213"/>
        <v>0</v>
      </c>
      <c r="U954" s="34"/>
      <c r="V954" s="34"/>
      <c r="X954" s="31">
        <f t="shared" si="209"/>
        <v>9.0359999999999996</v>
      </c>
      <c r="Y954" s="31">
        <f t="shared" si="210"/>
        <v>-184.49199999999999</v>
      </c>
      <c r="Z954" s="30">
        <f t="shared" si="215"/>
        <v>0</v>
      </c>
    </row>
    <row r="955" spans="5:26" x14ac:dyDescent="0.15">
      <c r="E955" s="46"/>
      <c r="F955" s="28"/>
      <c r="G955" s="29"/>
      <c r="H955" s="29"/>
      <c r="I955" s="48" t="str">
        <f t="shared" si="207"/>
        <v/>
      </c>
      <c r="J955" s="48" t="str">
        <f t="shared" si="216"/>
        <v/>
      </c>
      <c r="K955" s="49" t="str">
        <f t="shared" si="217"/>
        <v/>
      </c>
      <c r="L955" s="11"/>
      <c r="M955" s="11"/>
      <c r="N955" s="78"/>
      <c r="O955" s="39" t="str">
        <f t="shared" si="214"/>
        <v>F</v>
      </c>
      <c r="P955" s="11">
        <f t="shared" si="208"/>
        <v>-23.287315649149274</v>
      </c>
      <c r="Q955" s="11"/>
      <c r="R955" s="38">
        <f t="shared" si="211"/>
        <v>0</v>
      </c>
      <c r="S955" s="30">
        <f t="shared" si="212"/>
        <v>0</v>
      </c>
      <c r="T955" s="30">
        <f t="shared" si="213"/>
        <v>0</v>
      </c>
      <c r="U955" s="34"/>
      <c r="V955" s="34"/>
      <c r="X955" s="31">
        <f t="shared" si="209"/>
        <v>9.0359999999999996</v>
      </c>
      <c r="Y955" s="31">
        <f t="shared" si="210"/>
        <v>-184.49199999999999</v>
      </c>
      <c r="Z955" s="30">
        <f t="shared" si="215"/>
        <v>0</v>
      </c>
    </row>
    <row r="956" spans="5:26" x14ac:dyDescent="0.15">
      <c r="E956" s="46"/>
      <c r="F956" s="28"/>
      <c r="G956" s="29"/>
      <c r="H956" s="29"/>
      <c r="I956" s="48" t="str">
        <f t="shared" si="207"/>
        <v/>
      </c>
      <c r="J956" s="48" t="str">
        <f t="shared" si="216"/>
        <v/>
      </c>
      <c r="K956" s="49" t="str">
        <f t="shared" si="217"/>
        <v/>
      </c>
      <c r="L956" s="11"/>
      <c r="M956" s="11"/>
      <c r="N956" s="78"/>
      <c r="O956" s="39" t="str">
        <f t="shared" si="214"/>
        <v>F</v>
      </c>
      <c r="P956" s="11">
        <f t="shared" si="208"/>
        <v>-23.287315649149274</v>
      </c>
      <c r="Q956" s="11"/>
      <c r="R956" s="38">
        <f t="shared" si="211"/>
        <v>0</v>
      </c>
      <c r="S956" s="30">
        <f t="shared" si="212"/>
        <v>0</v>
      </c>
      <c r="T956" s="30">
        <f t="shared" si="213"/>
        <v>0</v>
      </c>
      <c r="U956" s="34"/>
      <c r="V956" s="34"/>
      <c r="X956" s="31">
        <f t="shared" si="209"/>
        <v>9.0359999999999996</v>
      </c>
      <c r="Y956" s="31">
        <f t="shared" si="210"/>
        <v>-184.49199999999999</v>
      </c>
      <c r="Z956" s="30">
        <f t="shared" si="215"/>
        <v>0</v>
      </c>
    </row>
    <row r="957" spans="5:26" x14ac:dyDescent="0.15">
      <c r="E957" s="46"/>
      <c r="F957" s="28"/>
      <c r="G957" s="29"/>
      <c r="H957" s="29"/>
      <c r="I957" s="48" t="str">
        <f t="shared" si="207"/>
        <v/>
      </c>
      <c r="J957" s="48" t="str">
        <f t="shared" si="216"/>
        <v/>
      </c>
      <c r="K957" s="49" t="str">
        <f t="shared" si="217"/>
        <v/>
      </c>
      <c r="L957" s="11"/>
      <c r="M957" s="11"/>
      <c r="N957" s="78"/>
      <c r="O957" s="39" t="str">
        <f t="shared" si="214"/>
        <v>F</v>
      </c>
      <c r="P957" s="11">
        <f t="shared" si="208"/>
        <v>-23.287315649149274</v>
      </c>
      <c r="Q957" s="11"/>
      <c r="R957" s="38">
        <f t="shared" si="211"/>
        <v>0</v>
      </c>
      <c r="S957" s="30">
        <f t="shared" si="212"/>
        <v>0</v>
      </c>
      <c r="T957" s="30">
        <f t="shared" si="213"/>
        <v>0</v>
      </c>
      <c r="U957" s="34"/>
      <c r="V957" s="34"/>
      <c r="X957" s="31">
        <f t="shared" si="209"/>
        <v>9.0359999999999996</v>
      </c>
      <c r="Y957" s="31">
        <f t="shared" si="210"/>
        <v>-184.49199999999999</v>
      </c>
      <c r="Z957" s="30">
        <f t="shared" si="215"/>
        <v>0</v>
      </c>
    </row>
    <row r="958" spans="5:26" x14ac:dyDescent="0.15">
      <c r="E958" s="46"/>
      <c r="F958" s="28"/>
      <c r="G958" s="29"/>
      <c r="H958" s="29"/>
      <c r="I958" s="48" t="str">
        <f t="shared" si="207"/>
        <v/>
      </c>
      <c r="J958" s="48" t="str">
        <f t="shared" si="216"/>
        <v/>
      </c>
      <c r="K958" s="49" t="str">
        <f t="shared" si="217"/>
        <v/>
      </c>
      <c r="L958" s="11"/>
      <c r="M958" s="11"/>
      <c r="N958" s="78"/>
      <c r="O958" s="39" t="str">
        <f t="shared" si="214"/>
        <v>F</v>
      </c>
      <c r="P958" s="11">
        <f t="shared" si="208"/>
        <v>-23.287315649149274</v>
      </c>
      <c r="Q958" s="11"/>
      <c r="R958" s="38">
        <f t="shared" si="211"/>
        <v>0</v>
      </c>
      <c r="S958" s="30">
        <f t="shared" si="212"/>
        <v>0</v>
      </c>
      <c r="T958" s="30">
        <f t="shared" si="213"/>
        <v>0</v>
      </c>
      <c r="U958" s="34"/>
      <c r="V958" s="34"/>
      <c r="X958" s="31">
        <f t="shared" si="209"/>
        <v>9.0359999999999996</v>
      </c>
      <c r="Y958" s="31">
        <f t="shared" si="210"/>
        <v>-184.49199999999999</v>
      </c>
      <c r="Z958" s="30">
        <f t="shared" si="215"/>
        <v>0</v>
      </c>
    </row>
    <row r="959" spans="5:26" x14ac:dyDescent="0.15">
      <c r="E959" s="46"/>
      <c r="F959" s="28"/>
      <c r="G959" s="29"/>
      <c r="H959" s="29"/>
      <c r="I959" s="48" t="str">
        <f t="shared" si="207"/>
        <v/>
      </c>
      <c r="J959" s="48" t="str">
        <f t="shared" si="216"/>
        <v/>
      </c>
      <c r="K959" s="49" t="str">
        <f t="shared" si="217"/>
        <v/>
      </c>
      <c r="L959" s="11"/>
      <c r="M959" s="11"/>
      <c r="N959" s="78"/>
      <c r="O959" s="39" t="str">
        <f t="shared" si="214"/>
        <v>F</v>
      </c>
      <c r="P959" s="11">
        <f t="shared" si="208"/>
        <v>-23.287315649149274</v>
      </c>
      <c r="Q959" s="11"/>
      <c r="R959" s="38">
        <f t="shared" si="211"/>
        <v>0</v>
      </c>
      <c r="S959" s="30">
        <f t="shared" si="212"/>
        <v>0</v>
      </c>
      <c r="T959" s="30">
        <f t="shared" si="213"/>
        <v>0</v>
      </c>
      <c r="U959" s="34"/>
      <c r="V959" s="34"/>
      <c r="X959" s="31">
        <f t="shared" si="209"/>
        <v>9.0359999999999996</v>
      </c>
      <c r="Y959" s="31">
        <f t="shared" si="210"/>
        <v>-184.49199999999999</v>
      </c>
      <c r="Z959" s="30">
        <f t="shared" si="215"/>
        <v>0</v>
      </c>
    </row>
    <row r="960" spans="5:26" x14ac:dyDescent="0.15">
      <c r="E960" s="46"/>
      <c r="F960" s="28"/>
      <c r="G960" s="29"/>
      <c r="H960" s="29"/>
      <c r="I960" s="48" t="str">
        <f t="shared" si="207"/>
        <v/>
      </c>
      <c r="J960" s="48" t="str">
        <f t="shared" si="216"/>
        <v/>
      </c>
      <c r="K960" s="49" t="str">
        <f t="shared" si="217"/>
        <v/>
      </c>
      <c r="L960" s="11"/>
      <c r="M960" s="11"/>
      <c r="N960" s="78"/>
      <c r="O960" s="39" t="str">
        <f t="shared" si="214"/>
        <v>F</v>
      </c>
      <c r="P960" s="11">
        <f t="shared" si="208"/>
        <v>-23.287315649149274</v>
      </c>
      <c r="Q960" s="11"/>
      <c r="R960" s="38">
        <f t="shared" si="211"/>
        <v>0</v>
      </c>
      <c r="S960" s="30">
        <f t="shared" si="212"/>
        <v>0</v>
      </c>
      <c r="T960" s="30">
        <f t="shared" si="213"/>
        <v>0</v>
      </c>
      <c r="U960" s="34"/>
      <c r="V960" s="34"/>
      <c r="X960" s="31">
        <f t="shared" si="209"/>
        <v>9.0359999999999996</v>
      </c>
      <c r="Y960" s="31">
        <f t="shared" si="210"/>
        <v>-184.49199999999999</v>
      </c>
      <c r="Z960" s="30">
        <f t="shared" si="215"/>
        <v>0</v>
      </c>
    </row>
    <row r="961" spans="5:26" x14ac:dyDescent="0.15">
      <c r="E961" s="46"/>
      <c r="F961" s="28"/>
      <c r="G961" s="29"/>
      <c r="H961" s="29"/>
      <c r="I961" s="48" t="str">
        <f t="shared" si="207"/>
        <v/>
      </c>
      <c r="J961" s="48" t="str">
        <f t="shared" si="216"/>
        <v/>
      </c>
      <c r="K961" s="49" t="str">
        <f t="shared" si="217"/>
        <v/>
      </c>
      <c r="L961" s="11"/>
      <c r="M961" s="11"/>
      <c r="N961" s="78"/>
      <c r="O961" s="39" t="str">
        <f t="shared" si="214"/>
        <v>F</v>
      </c>
      <c r="P961" s="11">
        <f t="shared" si="208"/>
        <v>-23.287315649149274</v>
      </c>
      <c r="Q961" s="11"/>
      <c r="R961" s="38">
        <f t="shared" si="211"/>
        <v>0</v>
      </c>
      <c r="S961" s="30">
        <f t="shared" si="212"/>
        <v>0</v>
      </c>
      <c r="T961" s="30">
        <f t="shared" si="213"/>
        <v>0</v>
      </c>
      <c r="U961" s="34"/>
      <c r="V961" s="34"/>
      <c r="X961" s="31">
        <f t="shared" si="209"/>
        <v>9.0359999999999996</v>
      </c>
      <c r="Y961" s="31">
        <f t="shared" si="210"/>
        <v>-184.49199999999999</v>
      </c>
      <c r="Z961" s="30">
        <f t="shared" si="215"/>
        <v>0</v>
      </c>
    </row>
    <row r="962" spans="5:26" x14ac:dyDescent="0.15">
      <c r="E962" s="46"/>
      <c r="F962" s="28"/>
      <c r="G962" s="29"/>
      <c r="H962" s="29"/>
      <c r="I962" s="48" t="str">
        <f t="shared" si="207"/>
        <v/>
      </c>
      <c r="J962" s="48" t="str">
        <f t="shared" si="216"/>
        <v/>
      </c>
      <c r="K962" s="49" t="str">
        <f t="shared" si="217"/>
        <v/>
      </c>
      <c r="L962" s="11"/>
      <c r="M962" s="11"/>
      <c r="N962" s="78"/>
      <c r="O962" s="39" t="str">
        <f t="shared" si="214"/>
        <v>F</v>
      </c>
      <c r="P962" s="11">
        <f t="shared" si="208"/>
        <v>-23.287315649149274</v>
      </c>
      <c r="Q962" s="11"/>
      <c r="R962" s="38">
        <f t="shared" si="211"/>
        <v>0</v>
      </c>
      <c r="S962" s="30">
        <f t="shared" si="212"/>
        <v>0</v>
      </c>
      <c r="T962" s="30">
        <f t="shared" si="213"/>
        <v>0</v>
      </c>
      <c r="U962" s="34"/>
      <c r="V962" s="34"/>
      <c r="X962" s="31">
        <f t="shared" si="209"/>
        <v>9.0359999999999996</v>
      </c>
      <c r="Y962" s="31">
        <f t="shared" si="210"/>
        <v>-184.49199999999999</v>
      </c>
      <c r="Z962" s="30">
        <f t="shared" si="215"/>
        <v>0</v>
      </c>
    </row>
    <row r="963" spans="5:26" x14ac:dyDescent="0.15">
      <c r="E963" s="46"/>
      <c r="F963" s="28"/>
      <c r="G963" s="29"/>
      <c r="H963" s="29"/>
      <c r="I963" s="48" t="str">
        <f t="shared" si="207"/>
        <v/>
      </c>
      <c r="J963" s="48" t="str">
        <f t="shared" si="216"/>
        <v/>
      </c>
      <c r="K963" s="49" t="str">
        <f t="shared" si="217"/>
        <v/>
      </c>
      <c r="L963" s="11"/>
      <c r="M963" s="11"/>
      <c r="N963" s="78"/>
      <c r="O963" s="39" t="str">
        <f t="shared" si="214"/>
        <v>F</v>
      </c>
      <c r="P963" s="11">
        <f t="shared" si="208"/>
        <v>-23.287315649149274</v>
      </c>
      <c r="Q963" s="11"/>
      <c r="R963" s="38">
        <f t="shared" si="211"/>
        <v>0</v>
      </c>
      <c r="S963" s="30">
        <f t="shared" si="212"/>
        <v>0</v>
      </c>
      <c r="T963" s="30">
        <f t="shared" si="213"/>
        <v>0</v>
      </c>
      <c r="U963" s="34"/>
      <c r="V963" s="34"/>
      <c r="X963" s="31">
        <f t="shared" si="209"/>
        <v>9.0359999999999996</v>
      </c>
      <c r="Y963" s="31">
        <f t="shared" si="210"/>
        <v>-184.49199999999999</v>
      </c>
      <c r="Z963" s="30">
        <f t="shared" si="215"/>
        <v>0</v>
      </c>
    </row>
    <row r="964" spans="5:26" x14ac:dyDescent="0.15">
      <c r="E964" s="46"/>
      <c r="F964" s="28"/>
      <c r="G964" s="29"/>
      <c r="H964" s="29"/>
      <c r="I964" s="48" t="str">
        <f t="shared" si="207"/>
        <v/>
      </c>
      <c r="J964" s="48" t="str">
        <f t="shared" si="216"/>
        <v/>
      </c>
      <c r="K964" s="49" t="str">
        <f t="shared" si="217"/>
        <v/>
      </c>
      <c r="L964" s="11"/>
      <c r="M964" s="11"/>
      <c r="N964" s="78"/>
      <c r="O964" s="39" t="str">
        <f t="shared" si="214"/>
        <v>F</v>
      </c>
      <c r="P964" s="11">
        <f t="shared" si="208"/>
        <v>-23.287315649149274</v>
      </c>
      <c r="Q964" s="11"/>
      <c r="R964" s="38">
        <f t="shared" si="211"/>
        <v>0</v>
      </c>
      <c r="S964" s="30">
        <f t="shared" si="212"/>
        <v>0</v>
      </c>
      <c r="T964" s="30">
        <f t="shared" si="213"/>
        <v>0</v>
      </c>
      <c r="U964" s="34"/>
      <c r="V964" s="34"/>
      <c r="X964" s="31">
        <f t="shared" si="209"/>
        <v>9.0359999999999996</v>
      </c>
      <c r="Y964" s="31">
        <f t="shared" si="210"/>
        <v>-184.49199999999999</v>
      </c>
      <c r="Z964" s="30">
        <f t="shared" si="215"/>
        <v>0</v>
      </c>
    </row>
    <row r="965" spans="5:26" x14ac:dyDescent="0.15">
      <c r="E965" s="46"/>
      <c r="F965" s="28"/>
      <c r="G965" s="29"/>
      <c r="H965" s="29"/>
      <c r="I965" s="48" t="str">
        <f t="shared" si="207"/>
        <v/>
      </c>
      <c r="J965" s="48" t="str">
        <f t="shared" si="216"/>
        <v/>
      </c>
      <c r="K965" s="49" t="str">
        <f t="shared" si="217"/>
        <v/>
      </c>
      <c r="L965" s="11"/>
      <c r="M965" s="11"/>
      <c r="N965" s="78"/>
      <c r="O965" s="39" t="str">
        <f t="shared" si="214"/>
        <v>F</v>
      </c>
      <c r="P965" s="11">
        <f t="shared" si="208"/>
        <v>-23.287315649149274</v>
      </c>
      <c r="Q965" s="11"/>
      <c r="R965" s="38">
        <f t="shared" si="211"/>
        <v>0</v>
      </c>
      <c r="S965" s="30">
        <f t="shared" si="212"/>
        <v>0</v>
      </c>
      <c r="T965" s="30">
        <f t="shared" si="213"/>
        <v>0</v>
      </c>
      <c r="U965" s="34"/>
      <c r="V965" s="34"/>
      <c r="X965" s="31">
        <f t="shared" si="209"/>
        <v>9.0359999999999996</v>
      </c>
      <c r="Y965" s="31">
        <f t="shared" si="210"/>
        <v>-184.49199999999999</v>
      </c>
      <c r="Z965" s="30">
        <f t="shared" si="215"/>
        <v>0</v>
      </c>
    </row>
    <row r="966" spans="5:26" x14ac:dyDescent="0.15">
      <c r="E966" s="46"/>
      <c r="F966" s="28"/>
      <c r="G966" s="29"/>
      <c r="H966" s="29"/>
      <c r="I966" s="48" t="str">
        <f t="shared" si="207"/>
        <v/>
      </c>
      <c r="J966" s="48" t="str">
        <f t="shared" si="216"/>
        <v/>
      </c>
      <c r="K966" s="49" t="str">
        <f t="shared" si="217"/>
        <v/>
      </c>
      <c r="L966" s="11"/>
      <c r="M966" s="11"/>
      <c r="N966" s="78"/>
      <c r="O966" s="39" t="str">
        <f t="shared" si="214"/>
        <v>F</v>
      </c>
      <c r="P966" s="11">
        <f t="shared" si="208"/>
        <v>-23.287315649149274</v>
      </c>
      <c r="Q966" s="11"/>
      <c r="R966" s="38">
        <f t="shared" si="211"/>
        <v>0</v>
      </c>
      <c r="S966" s="30">
        <f t="shared" si="212"/>
        <v>0</v>
      </c>
      <c r="T966" s="30">
        <f t="shared" si="213"/>
        <v>0</v>
      </c>
      <c r="U966" s="34"/>
      <c r="V966" s="34"/>
      <c r="X966" s="31">
        <f t="shared" si="209"/>
        <v>9.0359999999999996</v>
      </c>
      <c r="Y966" s="31">
        <f t="shared" si="210"/>
        <v>-184.49199999999999</v>
      </c>
      <c r="Z966" s="30">
        <f t="shared" si="215"/>
        <v>0</v>
      </c>
    </row>
    <row r="967" spans="5:26" x14ac:dyDescent="0.15">
      <c r="E967" s="46"/>
      <c r="F967" s="28"/>
      <c r="G967" s="29"/>
      <c r="H967" s="29"/>
      <c r="I967" s="48" t="str">
        <f t="shared" si="207"/>
        <v/>
      </c>
      <c r="J967" s="48" t="str">
        <f t="shared" si="216"/>
        <v/>
      </c>
      <c r="K967" s="49" t="str">
        <f t="shared" si="217"/>
        <v/>
      </c>
      <c r="L967" s="11"/>
      <c r="M967" s="11"/>
      <c r="N967" s="78"/>
      <c r="O967" s="39" t="str">
        <f t="shared" si="214"/>
        <v>F</v>
      </c>
      <c r="P967" s="11">
        <f t="shared" si="208"/>
        <v>-23.287315649149274</v>
      </c>
      <c r="Q967" s="11"/>
      <c r="R967" s="38">
        <f t="shared" si="211"/>
        <v>0</v>
      </c>
      <c r="S967" s="30">
        <f t="shared" si="212"/>
        <v>0</v>
      </c>
      <c r="T967" s="30">
        <f t="shared" si="213"/>
        <v>0</v>
      </c>
      <c r="U967" s="34"/>
      <c r="V967" s="34"/>
      <c r="X967" s="31">
        <f t="shared" si="209"/>
        <v>9.0359999999999996</v>
      </c>
      <c r="Y967" s="31">
        <f t="shared" si="210"/>
        <v>-184.49199999999999</v>
      </c>
      <c r="Z967" s="30">
        <f t="shared" si="215"/>
        <v>0</v>
      </c>
    </row>
    <row r="968" spans="5:26" x14ac:dyDescent="0.15">
      <c r="E968" s="46"/>
      <c r="F968" s="28"/>
      <c r="G968" s="29"/>
      <c r="H968" s="29"/>
      <c r="I968" s="48" t="str">
        <f t="shared" si="207"/>
        <v/>
      </c>
      <c r="J968" s="48" t="str">
        <f t="shared" si="216"/>
        <v/>
      </c>
      <c r="K968" s="49" t="str">
        <f t="shared" si="217"/>
        <v/>
      </c>
      <c r="L968" s="11"/>
      <c r="M968" s="11"/>
      <c r="N968" s="78"/>
      <c r="O968" s="39" t="str">
        <f t="shared" si="214"/>
        <v>F</v>
      </c>
      <c r="P968" s="11">
        <f t="shared" si="208"/>
        <v>-23.287315649149274</v>
      </c>
      <c r="Q968" s="11"/>
      <c r="R968" s="38">
        <f t="shared" si="211"/>
        <v>0</v>
      </c>
      <c r="S968" s="30">
        <f t="shared" si="212"/>
        <v>0</v>
      </c>
      <c r="T968" s="30">
        <f t="shared" si="213"/>
        <v>0</v>
      </c>
      <c r="U968" s="34"/>
      <c r="V968" s="34"/>
      <c r="X968" s="31">
        <f t="shared" si="209"/>
        <v>9.0359999999999996</v>
      </c>
      <c r="Y968" s="31">
        <f t="shared" si="210"/>
        <v>-184.49199999999999</v>
      </c>
      <c r="Z968" s="30">
        <f t="shared" si="215"/>
        <v>0</v>
      </c>
    </row>
    <row r="969" spans="5:26" x14ac:dyDescent="0.15">
      <c r="E969" s="46"/>
      <c r="F969" s="28"/>
      <c r="G969" s="29"/>
      <c r="H969" s="29"/>
      <c r="I969" s="48" t="str">
        <f t="shared" ref="I969:I992" si="218">IF(COUNTA($F$871,$H$871,F969:H969)=5,P969,"")</f>
        <v/>
      </c>
      <c r="J969" s="48" t="str">
        <f t="shared" si="200"/>
        <v/>
      </c>
      <c r="K969" s="49" t="str">
        <f t="shared" si="203"/>
        <v/>
      </c>
      <c r="L969" s="11"/>
      <c r="M969" s="11"/>
      <c r="N969" s="78"/>
      <c r="O969" s="39" t="str">
        <f t="shared" si="214"/>
        <v>F</v>
      </c>
      <c r="P969" s="11">
        <f t="shared" si="208"/>
        <v>-23.287315649149274</v>
      </c>
      <c r="Q969" s="11"/>
      <c r="R969" s="38">
        <f t="shared" si="211"/>
        <v>0</v>
      </c>
      <c r="S969" s="30">
        <f t="shared" si="212"/>
        <v>0</v>
      </c>
      <c r="T969" s="30">
        <f t="shared" si="213"/>
        <v>0</v>
      </c>
      <c r="U969" s="34"/>
      <c r="V969" s="34"/>
      <c r="X969" s="31">
        <f t="shared" si="209"/>
        <v>9.0359999999999996</v>
      </c>
      <c r="Y969" s="31">
        <f t="shared" si="210"/>
        <v>-184.49199999999999</v>
      </c>
      <c r="Z969" s="30">
        <f t="shared" si="215"/>
        <v>0</v>
      </c>
    </row>
    <row r="970" spans="5:26" x14ac:dyDescent="0.15">
      <c r="E970" s="46"/>
      <c r="F970" s="28"/>
      <c r="G970" s="29"/>
      <c r="H970" s="29"/>
      <c r="I970" s="48" t="str">
        <f t="shared" si="218"/>
        <v/>
      </c>
      <c r="J970" s="48" t="str">
        <f t="shared" si="200"/>
        <v/>
      </c>
      <c r="K970" s="49" t="str">
        <f t="shared" si="203"/>
        <v/>
      </c>
      <c r="L970" s="11"/>
      <c r="M970" s="11"/>
      <c r="N970" s="78"/>
      <c r="O970" s="39" t="str">
        <f t="shared" si="214"/>
        <v>F</v>
      </c>
      <c r="P970" s="11">
        <f t="shared" si="208"/>
        <v>-23.287315649149274</v>
      </c>
      <c r="Q970" s="11"/>
      <c r="R970" s="38">
        <f t="shared" si="211"/>
        <v>0</v>
      </c>
      <c r="S970" s="30">
        <f t="shared" si="212"/>
        <v>0</v>
      </c>
      <c r="T970" s="30">
        <f t="shared" si="213"/>
        <v>0</v>
      </c>
      <c r="U970" s="34"/>
      <c r="V970" s="34"/>
      <c r="X970" s="31">
        <f t="shared" si="209"/>
        <v>9.0359999999999996</v>
      </c>
      <c r="Y970" s="31">
        <f t="shared" si="210"/>
        <v>-184.49199999999999</v>
      </c>
      <c r="Z970" s="30">
        <f t="shared" si="215"/>
        <v>0</v>
      </c>
    </row>
    <row r="971" spans="5:26" x14ac:dyDescent="0.15">
      <c r="E971" s="46"/>
      <c r="F971" s="28"/>
      <c r="G971" s="29"/>
      <c r="H971" s="29"/>
      <c r="I971" s="48" t="str">
        <f t="shared" si="218"/>
        <v/>
      </c>
      <c r="J971" s="48" t="str">
        <f t="shared" si="200"/>
        <v/>
      </c>
      <c r="K971" s="49" t="str">
        <f t="shared" si="203"/>
        <v/>
      </c>
      <c r="L971" s="11"/>
      <c r="M971" s="11"/>
      <c r="N971" s="78"/>
      <c r="O971" s="39" t="str">
        <f t="shared" si="214"/>
        <v>F</v>
      </c>
      <c r="P971" s="11">
        <f t="shared" si="208"/>
        <v>-23.287315649149274</v>
      </c>
      <c r="Q971" s="11"/>
      <c r="R971" s="38">
        <f t="shared" si="211"/>
        <v>0</v>
      </c>
      <c r="S971" s="30">
        <f t="shared" si="212"/>
        <v>0</v>
      </c>
      <c r="T971" s="30">
        <f t="shared" si="213"/>
        <v>0</v>
      </c>
      <c r="U971" s="34"/>
      <c r="V971" s="34"/>
      <c r="X971" s="31">
        <f t="shared" si="209"/>
        <v>9.0359999999999996</v>
      </c>
      <c r="Y971" s="31">
        <f t="shared" si="210"/>
        <v>-184.49199999999999</v>
      </c>
      <c r="Z971" s="30">
        <f t="shared" si="215"/>
        <v>0</v>
      </c>
    </row>
    <row r="972" spans="5:26" x14ac:dyDescent="0.15">
      <c r="E972" s="46"/>
      <c r="F972" s="28"/>
      <c r="G972" s="29"/>
      <c r="H972" s="29"/>
      <c r="I972" s="48" t="str">
        <f t="shared" si="218"/>
        <v/>
      </c>
      <c r="J972" s="48" t="str">
        <f t="shared" si="200"/>
        <v/>
      </c>
      <c r="K972" s="49" t="str">
        <f t="shared" si="203"/>
        <v/>
      </c>
      <c r="L972" s="11"/>
      <c r="M972" s="11"/>
      <c r="N972" s="78"/>
      <c r="O972" s="39" t="str">
        <f t="shared" si="214"/>
        <v>F</v>
      </c>
      <c r="P972" s="11">
        <f t="shared" si="208"/>
        <v>-23.287315649149274</v>
      </c>
      <c r="Q972" s="11"/>
      <c r="R972" s="38">
        <f t="shared" si="211"/>
        <v>0</v>
      </c>
      <c r="S972" s="30">
        <f t="shared" si="212"/>
        <v>0</v>
      </c>
      <c r="T972" s="30">
        <f t="shared" si="213"/>
        <v>0</v>
      </c>
      <c r="U972" s="34"/>
      <c r="V972" s="34"/>
      <c r="X972" s="31">
        <f t="shared" si="209"/>
        <v>9.0359999999999996</v>
      </c>
      <c r="Y972" s="31">
        <f t="shared" si="210"/>
        <v>-184.49199999999999</v>
      </c>
      <c r="Z972" s="30">
        <f t="shared" si="215"/>
        <v>0</v>
      </c>
    </row>
    <row r="973" spans="5:26" x14ac:dyDescent="0.15">
      <c r="E973" s="46"/>
      <c r="F973" s="28"/>
      <c r="G973" s="29"/>
      <c r="H973" s="29"/>
      <c r="I973" s="48" t="str">
        <f t="shared" si="218"/>
        <v/>
      </c>
      <c r="J973" s="48" t="str">
        <f t="shared" si="200"/>
        <v/>
      </c>
      <c r="K973" s="49" t="str">
        <f t="shared" si="203"/>
        <v/>
      </c>
      <c r="L973" s="11"/>
      <c r="M973" s="11"/>
      <c r="N973" s="78"/>
      <c r="O973" s="39" t="str">
        <f t="shared" si="214"/>
        <v>F</v>
      </c>
      <c r="P973" s="11">
        <f t="shared" si="208"/>
        <v>-23.287315649149274</v>
      </c>
      <c r="Q973" s="11"/>
      <c r="R973" s="38">
        <f t="shared" si="211"/>
        <v>0</v>
      </c>
      <c r="S973" s="30">
        <f t="shared" si="212"/>
        <v>0</v>
      </c>
      <c r="T973" s="30">
        <f t="shared" si="213"/>
        <v>0</v>
      </c>
      <c r="U973" s="34"/>
      <c r="V973" s="34"/>
      <c r="X973" s="31">
        <f t="shared" si="209"/>
        <v>9.0359999999999996</v>
      </c>
      <c r="Y973" s="31">
        <f t="shared" si="210"/>
        <v>-184.49199999999999</v>
      </c>
      <c r="Z973" s="30">
        <f t="shared" si="215"/>
        <v>0</v>
      </c>
    </row>
    <row r="974" spans="5:26" x14ac:dyDescent="0.15">
      <c r="E974" s="46"/>
      <c r="F974" s="28"/>
      <c r="G974" s="29"/>
      <c r="H974" s="29"/>
      <c r="I974" s="48" t="str">
        <f t="shared" si="218"/>
        <v/>
      </c>
      <c r="J974" s="48" t="str">
        <f t="shared" si="200"/>
        <v/>
      </c>
      <c r="K974" s="49" t="str">
        <f t="shared" si="203"/>
        <v/>
      </c>
      <c r="L974" s="11"/>
      <c r="M974" s="11"/>
      <c r="N974" s="78"/>
      <c r="O974" s="39" t="str">
        <f t="shared" si="214"/>
        <v>F</v>
      </c>
      <c r="P974" s="11">
        <f t="shared" si="208"/>
        <v>-23.287315649149274</v>
      </c>
      <c r="Q974" s="11"/>
      <c r="R974" s="38">
        <f t="shared" si="211"/>
        <v>0</v>
      </c>
      <c r="S974" s="30">
        <f t="shared" si="212"/>
        <v>0</v>
      </c>
      <c r="T974" s="30">
        <f t="shared" si="213"/>
        <v>0</v>
      </c>
      <c r="U974" s="34"/>
      <c r="V974" s="34"/>
      <c r="X974" s="31">
        <f t="shared" si="209"/>
        <v>9.0359999999999996</v>
      </c>
      <c r="Y974" s="31">
        <f t="shared" si="210"/>
        <v>-184.49199999999999</v>
      </c>
      <c r="Z974" s="30">
        <f t="shared" si="215"/>
        <v>0</v>
      </c>
    </row>
    <row r="975" spans="5:26" x14ac:dyDescent="0.15">
      <c r="E975" s="46"/>
      <c r="F975" s="28"/>
      <c r="G975" s="29"/>
      <c r="H975" s="29"/>
      <c r="I975" s="48" t="str">
        <f t="shared" si="218"/>
        <v/>
      </c>
      <c r="J975" s="48" t="str">
        <f t="shared" si="200"/>
        <v/>
      </c>
      <c r="K975" s="49" t="str">
        <f t="shared" si="203"/>
        <v/>
      </c>
      <c r="L975" s="11"/>
      <c r="M975" s="11"/>
      <c r="N975" s="78"/>
      <c r="O975" s="39" t="str">
        <f t="shared" si="214"/>
        <v>F</v>
      </c>
      <c r="P975" s="11">
        <f t="shared" si="208"/>
        <v>-23.287315649149274</v>
      </c>
      <c r="Q975" s="11"/>
      <c r="R975" s="38">
        <f t="shared" si="211"/>
        <v>0</v>
      </c>
      <c r="S975" s="30">
        <f t="shared" si="212"/>
        <v>0</v>
      </c>
      <c r="T975" s="30">
        <f t="shared" si="213"/>
        <v>0</v>
      </c>
      <c r="U975" s="34"/>
      <c r="V975" s="34"/>
      <c r="X975" s="31">
        <f t="shared" si="209"/>
        <v>9.0359999999999996</v>
      </c>
      <c r="Y975" s="31">
        <f t="shared" si="210"/>
        <v>-184.49199999999999</v>
      </c>
      <c r="Z975" s="30">
        <f t="shared" si="215"/>
        <v>0</v>
      </c>
    </row>
    <row r="976" spans="5:26" x14ac:dyDescent="0.15">
      <c r="E976" s="46"/>
      <c r="F976" s="28"/>
      <c r="G976" s="29"/>
      <c r="H976" s="29"/>
      <c r="I976" s="48" t="str">
        <f t="shared" si="218"/>
        <v/>
      </c>
      <c r="J976" s="48" t="str">
        <f t="shared" si="200"/>
        <v/>
      </c>
      <c r="K976" s="49" t="str">
        <f t="shared" si="203"/>
        <v/>
      </c>
      <c r="L976" s="11"/>
      <c r="M976" s="11"/>
      <c r="N976" s="78"/>
      <c r="O976" s="39" t="str">
        <f t="shared" si="214"/>
        <v>F</v>
      </c>
      <c r="P976" s="11">
        <f t="shared" si="208"/>
        <v>-23.287315649149274</v>
      </c>
      <c r="Q976" s="11"/>
      <c r="R976" s="38">
        <f t="shared" si="211"/>
        <v>0</v>
      </c>
      <c r="S976" s="30">
        <f t="shared" si="212"/>
        <v>0</v>
      </c>
      <c r="T976" s="30">
        <f t="shared" si="213"/>
        <v>0</v>
      </c>
      <c r="U976" s="34"/>
      <c r="V976" s="34"/>
      <c r="X976" s="31">
        <f t="shared" si="209"/>
        <v>9.0359999999999996</v>
      </c>
      <c r="Y976" s="31">
        <f t="shared" si="210"/>
        <v>-184.49199999999999</v>
      </c>
      <c r="Z976" s="30">
        <f t="shared" si="215"/>
        <v>0</v>
      </c>
    </row>
    <row r="977" spans="5:26" x14ac:dyDescent="0.15">
      <c r="E977" s="46"/>
      <c r="F977" s="28"/>
      <c r="G977" s="29"/>
      <c r="H977" s="29"/>
      <c r="I977" s="48" t="str">
        <f t="shared" si="218"/>
        <v/>
      </c>
      <c r="J977" s="48" t="str">
        <f t="shared" si="200"/>
        <v/>
      </c>
      <c r="K977" s="49" t="str">
        <f t="shared" si="203"/>
        <v/>
      </c>
      <c r="L977" s="11"/>
      <c r="M977" s="11"/>
      <c r="N977" s="78"/>
      <c r="O977" s="39" t="str">
        <f t="shared" si="214"/>
        <v>F</v>
      </c>
      <c r="P977" s="11">
        <f t="shared" si="208"/>
        <v>-23.287315649149274</v>
      </c>
      <c r="Q977" s="11"/>
      <c r="R977" s="38">
        <f t="shared" si="211"/>
        <v>0</v>
      </c>
      <c r="S977" s="30">
        <f t="shared" si="212"/>
        <v>0</v>
      </c>
      <c r="T977" s="30">
        <f t="shared" si="213"/>
        <v>0</v>
      </c>
      <c r="U977" s="34"/>
      <c r="V977" s="34"/>
      <c r="X977" s="31">
        <f t="shared" si="209"/>
        <v>9.0359999999999996</v>
      </c>
      <c r="Y977" s="31">
        <f t="shared" si="210"/>
        <v>-184.49199999999999</v>
      </c>
      <c r="Z977" s="30">
        <f t="shared" si="215"/>
        <v>0</v>
      </c>
    </row>
    <row r="978" spans="5:26" x14ac:dyDescent="0.15">
      <c r="E978" s="46"/>
      <c r="F978" s="28"/>
      <c r="G978" s="29"/>
      <c r="H978" s="29"/>
      <c r="I978" s="48" t="str">
        <f t="shared" si="218"/>
        <v/>
      </c>
      <c r="J978" s="48" t="str">
        <f t="shared" si="200"/>
        <v/>
      </c>
      <c r="K978" s="49" t="str">
        <f t="shared" si="203"/>
        <v/>
      </c>
      <c r="L978" s="11"/>
      <c r="M978" s="11"/>
      <c r="N978" s="78"/>
      <c r="O978" s="39" t="str">
        <f t="shared" si="214"/>
        <v>F</v>
      </c>
      <c r="P978" s="11">
        <f t="shared" si="208"/>
        <v>-23.287315649149274</v>
      </c>
      <c r="Q978" s="11"/>
      <c r="R978" s="38">
        <f t="shared" si="211"/>
        <v>0</v>
      </c>
      <c r="S978" s="30">
        <f t="shared" si="212"/>
        <v>0</v>
      </c>
      <c r="T978" s="30">
        <f t="shared" si="213"/>
        <v>0</v>
      </c>
      <c r="U978" s="34"/>
      <c r="V978" s="34"/>
      <c r="X978" s="31">
        <f t="shared" si="209"/>
        <v>9.0359999999999996</v>
      </c>
      <c r="Y978" s="31">
        <f t="shared" si="210"/>
        <v>-184.49199999999999</v>
      </c>
      <c r="Z978" s="30">
        <f t="shared" si="215"/>
        <v>0</v>
      </c>
    </row>
    <row r="979" spans="5:26" x14ac:dyDescent="0.15">
      <c r="E979" s="46"/>
      <c r="F979" s="28"/>
      <c r="G979" s="29"/>
      <c r="H979" s="29"/>
      <c r="I979" s="48" t="str">
        <f t="shared" si="218"/>
        <v/>
      </c>
      <c r="J979" s="48" t="str">
        <f t="shared" si="200"/>
        <v/>
      </c>
      <c r="K979" s="49" t="str">
        <f t="shared" si="203"/>
        <v/>
      </c>
      <c r="L979" s="11"/>
      <c r="M979" s="11"/>
      <c r="N979" s="78"/>
      <c r="O979" s="39" t="str">
        <f t="shared" si="214"/>
        <v>F</v>
      </c>
      <c r="P979" s="11">
        <f t="shared" si="208"/>
        <v>-23.287315649149274</v>
      </c>
      <c r="Q979" s="11"/>
      <c r="R979" s="38">
        <f t="shared" si="211"/>
        <v>0</v>
      </c>
      <c r="S979" s="30">
        <f t="shared" si="212"/>
        <v>0</v>
      </c>
      <c r="T979" s="30">
        <f t="shared" si="213"/>
        <v>0</v>
      </c>
      <c r="U979" s="34"/>
      <c r="V979" s="34"/>
      <c r="X979" s="31">
        <f t="shared" si="209"/>
        <v>9.0359999999999996</v>
      </c>
      <c r="Y979" s="31">
        <f t="shared" si="210"/>
        <v>-184.49199999999999</v>
      </c>
      <c r="Z979" s="30">
        <f t="shared" si="215"/>
        <v>0</v>
      </c>
    </row>
    <row r="980" spans="5:26" x14ac:dyDescent="0.15">
      <c r="E980" s="46"/>
      <c r="F980" s="28"/>
      <c r="G980" s="29"/>
      <c r="H980" s="29"/>
      <c r="I980" s="48" t="str">
        <f t="shared" si="218"/>
        <v/>
      </c>
      <c r="J980" s="48" t="str">
        <f t="shared" si="200"/>
        <v/>
      </c>
      <c r="K980" s="49" t="str">
        <f t="shared" si="203"/>
        <v/>
      </c>
      <c r="L980" s="11"/>
      <c r="M980" s="11"/>
      <c r="N980" s="78"/>
      <c r="O980" s="39" t="str">
        <f t="shared" si="214"/>
        <v>F</v>
      </c>
      <c r="P980" s="11">
        <f t="shared" si="208"/>
        <v>-23.287315649149274</v>
      </c>
      <c r="Q980" s="11"/>
      <c r="R980" s="38">
        <f t="shared" si="211"/>
        <v>0</v>
      </c>
      <c r="S980" s="30">
        <f t="shared" si="212"/>
        <v>0</v>
      </c>
      <c r="T980" s="30">
        <f t="shared" si="213"/>
        <v>0</v>
      </c>
      <c r="U980" s="34"/>
      <c r="V980" s="34"/>
      <c r="X980" s="31">
        <f t="shared" si="209"/>
        <v>9.0359999999999996</v>
      </c>
      <c r="Y980" s="31">
        <f t="shared" si="210"/>
        <v>-184.49199999999999</v>
      </c>
      <c r="Z980" s="30">
        <f t="shared" si="215"/>
        <v>0</v>
      </c>
    </row>
    <row r="981" spans="5:26" x14ac:dyDescent="0.15">
      <c r="E981" s="46"/>
      <c r="F981" s="28"/>
      <c r="G981" s="29"/>
      <c r="H981" s="29"/>
      <c r="I981" s="48" t="str">
        <f t="shared" si="218"/>
        <v/>
      </c>
      <c r="J981" s="48" t="str">
        <f t="shared" si="200"/>
        <v/>
      </c>
      <c r="K981" s="49" t="str">
        <f t="shared" si="203"/>
        <v/>
      </c>
      <c r="L981" s="11"/>
      <c r="M981" s="11"/>
      <c r="N981" s="78"/>
      <c r="O981" s="39" t="str">
        <f t="shared" si="214"/>
        <v>F</v>
      </c>
      <c r="P981" s="11">
        <f t="shared" si="208"/>
        <v>-23.287315649149274</v>
      </c>
      <c r="Q981" s="11"/>
      <c r="R981" s="38">
        <f t="shared" si="211"/>
        <v>0</v>
      </c>
      <c r="S981" s="30">
        <f t="shared" si="212"/>
        <v>0</v>
      </c>
      <c r="T981" s="30">
        <f t="shared" si="213"/>
        <v>0</v>
      </c>
      <c r="U981" s="34"/>
      <c r="V981" s="34"/>
      <c r="X981" s="31">
        <f t="shared" si="209"/>
        <v>9.0359999999999996</v>
      </c>
      <c r="Y981" s="31">
        <f t="shared" si="210"/>
        <v>-184.49199999999999</v>
      </c>
      <c r="Z981" s="30">
        <f t="shared" si="215"/>
        <v>0</v>
      </c>
    </row>
    <row r="982" spans="5:26" x14ac:dyDescent="0.15">
      <c r="E982" s="46"/>
      <c r="F982" s="28"/>
      <c r="G982" s="29"/>
      <c r="H982" s="29"/>
      <c r="I982" s="48" t="str">
        <f t="shared" si="218"/>
        <v/>
      </c>
      <c r="J982" s="48" t="str">
        <f t="shared" si="200"/>
        <v/>
      </c>
      <c r="K982" s="49" t="str">
        <f t="shared" si="203"/>
        <v/>
      </c>
      <c r="L982" s="11"/>
      <c r="M982" s="11"/>
      <c r="N982" s="78"/>
      <c r="O982" s="39" t="str">
        <f t="shared" si="214"/>
        <v>F</v>
      </c>
      <c r="P982" s="11">
        <f t="shared" si="208"/>
        <v>-23.287315649149274</v>
      </c>
      <c r="Q982" s="11"/>
      <c r="R982" s="38">
        <f t="shared" si="211"/>
        <v>0</v>
      </c>
      <c r="S982" s="30">
        <f t="shared" si="212"/>
        <v>0</v>
      </c>
      <c r="T982" s="30">
        <f t="shared" si="213"/>
        <v>0</v>
      </c>
      <c r="U982" s="34"/>
      <c r="V982" s="34"/>
      <c r="X982" s="31">
        <f t="shared" si="209"/>
        <v>9.0359999999999996</v>
      </c>
      <c r="Y982" s="31">
        <f t="shared" si="210"/>
        <v>-184.49199999999999</v>
      </c>
      <c r="Z982" s="30">
        <f t="shared" si="215"/>
        <v>0</v>
      </c>
    </row>
    <row r="983" spans="5:26" x14ac:dyDescent="0.15">
      <c r="E983" s="46"/>
      <c r="F983" s="28"/>
      <c r="G983" s="29"/>
      <c r="H983" s="29"/>
      <c r="I983" s="48" t="str">
        <f t="shared" si="218"/>
        <v/>
      </c>
      <c r="J983" s="48" t="str">
        <f t="shared" si="200"/>
        <v/>
      </c>
      <c r="K983" s="49" t="str">
        <f t="shared" si="203"/>
        <v/>
      </c>
      <c r="L983" s="11"/>
      <c r="M983" s="11"/>
      <c r="N983" s="78"/>
      <c r="O983" s="39" t="str">
        <f t="shared" si="214"/>
        <v>F</v>
      </c>
      <c r="P983" s="11">
        <f t="shared" si="208"/>
        <v>-23.287315649149274</v>
      </c>
      <c r="Q983" s="11"/>
      <c r="R983" s="38">
        <f t="shared" si="211"/>
        <v>0</v>
      </c>
      <c r="S983" s="30">
        <f t="shared" si="212"/>
        <v>0</v>
      </c>
      <c r="T983" s="30">
        <f t="shared" si="213"/>
        <v>0</v>
      </c>
      <c r="U983" s="34"/>
      <c r="V983" s="34"/>
      <c r="X983" s="31">
        <f t="shared" si="209"/>
        <v>9.0359999999999996</v>
      </c>
      <c r="Y983" s="31">
        <f t="shared" si="210"/>
        <v>-184.49199999999999</v>
      </c>
      <c r="Z983" s="30">
        <f t="shared" si="215"/>
        <v>0</v>
      </c>
    </row>
    <row r="984" spans="5:26" x14ac:dyDescent="0.15">
      <c r="E984" s="46"/>
      <c r="F984" s="28"/>
      <c r="G984" s="29"/>
      <c r="H984" s="29"/>
      <c r="I984" s="48" t="str">
        <f t="shared" si="218"/>
        <v/>
      </c>
      <c r="J984" s="48" t="str">
        <f t="shared" si="200"/>
        <v/>
      </c>
      <c r="K984" s="49" t="str">
        <f t="shared" si="203"/>
        <v/>
      </c>
      <c r="L984" s="11"/>
      <c r="M984" s="11"/>
      <c r="N984" s="78"/>
      <c r="O984" s="39" t="str">
        <f t="shared" si="214"/>
        <v>F</v>
      </c>
      <c r="P984" s="11">
        <f t="shared" si="208"/>
        <v>-23.287315649149274</v>
      </c>
      <c r="Q984" s="11"/>
      <c r="R984" s="38">
        <f t="shared" si="211"/>
        <v>0</v>
      </c>
      <c r="S984" s="30">
        <f t="shared" si="212"/>
        <v>0</v>
      </c>
      <c r="T984" s="30">
        <f t="shared" si="213"/>
        <v>0</v>
      </c>
      <c r="U984" s="34"/>
      <c r="V984" s="34"/>
      <c r="X984" s="31">
        <f t="shared" si="209"/>
        <v>9.0359999999999996</v>
      </c>
      <c r="Y984" s="31">
        <f t="shared" si="210"/>
        <v>-184.49199999999999</v>
      </c>
      <c r="Z984" s="30">
        <f t="shared" si="215"/>
        <v>0</v>
      </c>
    </row>
    <row r="985" spans="5:26" x14ac:dyDescent="0.15">
      <c r="E985" s="46"/>
      <c r="F985" s="28"/>
      <c r="G985" s="29"/>
      <c r="H985" s="29"/>
      <c r="I985" s="48" t="str">
        <f t="shared" si="218"/>
        <v/>
      </c>
      <c r="J985" s="48" t="str">
        <f t="shared" si="200"/>
        <v/>
      </c>
      <c r="K985" s="49" t="str">
        <f t="shared" si="203"/>
        <v/>
      </c>
      <c r="L985" s="11"/>
      <c r="M985" s="11"/>
      <c r="N985" s="78"/>
      <c r="O985" s="39" t="str">
        <f t="shared" si="214"/>
        <v>F</v>
      </c>
      <c r="P985" s="11">
        <f t="shared" si="208"/>
        <v>-23.287315649149274</v>
      </c>
      <c r="Q985" s="11"/>
      <c r="R985" s="38">
        <f t="shared" si="211"/>
        <v>0</v>
      </c>
      <c r="S985" s="30">
        <f t="shared" si="212"/>
        <v>0</v>
      </c>
      <c r="T985" s="30">
        <f t="shared" si="213"/>
        <v>0</v>
      </c>
      <c r="U985" s="34"/>
      <c r="V985" s="34"/>
      <c r="X985" s="31">
        <f t="shared" si="209"/>
        <v>9.0359999999999996</v>
      </c>
      <c r="Y985" s="31">
        <f t="shared" si="210"/>
        <v>-184.49199999999999</v>
      </c>
      <c r="Z985" s="30">
        <f t="shared" si="215"/>
        <v>0</v>
      </c>
    </row>
    <row r="986" spans="5:26" x14ac:dyDescent="0.15">
      <c r="E986" s="46"/>
      <c r="F986" s="28"/>
      <c r="G986" s="29"/>
      <c r="H986" s="29"/>
      <c r="I986" s="48" t="str">
        <f t="shared" si="218"/>
        <v/>
      </c>
      <c r="J986" s="48" t="str">
        <f t="shared" si="200"/>
        <v/>
      </c>
      <c r="K986" s="49" t="str">
        <f t="shared" si="203"/>
        <v/>
      </c>
      <c r="L986" s="11"/>
      <c r="M986" s="11"/>
      <c r="N986" s="78"/>
      <c r="O986" s="39" t="str">
        <f t="shared" si="214"/>
        <v>F</v>
      </c>
      <c r="P986" s="11">
        <f t="shared" si="208"/>
        <v>-23.287315649149274</v>
      </c>
      <c r="Q986" s="11"/>
      <c r="R986" s="38">
        <f t="shared" si="211"/>
        <v>0</v>
      </c>
      <c r="S986" s="30">
        <f t="shared" si="212"/>
        <v>0</v>
      </c>
      <c r="T986" s="30">
        <f t="shared" si="213"/>
        <v>0</v>
      </c>
      <c r="U986" s="34"/>
      <c r="V986" s="34"/>
      <c r="X986" s="31">
        <f t="shared" si="209"/>
        <v>9.0359999999999996</v>
      </c>
      <c r="Y986" s="31">
        <f t="shared" si="210"/>
        <v>-184.49199999999999</v>
      </c>
      <c r="Z986" s="30">
        <f t="shared" si="215"/>
        <v>0</v>
      </c>
    </row>
    <row r="987" spans="5:26" x14ac:dyDescent="0.15">
      <c r="E987" s="46"/>
      <c r="F987" s="28"/>
      <c r="G987" s="29"/>
      <c r="H987" s="29"/>
      <c r="I987" s="48" t="str">
        <f t="shared" si="218"/>
        <v/>
      </c>
      <c r="J987" s="48" t="str">
        <f t="shared" si="200"/>
        <v/>
      </c>
      <c r="K987" s="49" t="str">
        <f t="shared" si="203"/>
        <v/>
      </c>
      <c r="L987" s="11"/>
      <c r="M987" s="11"/>
      <c r="N987" s="78"/>
      <c r="O987" s="39" t="str">
        <f t="shared" si="214"/>
        <v>F</v>
      </c>
      <c r="P987" s="11">
        <f t="shared" si="208"/>
        <v>-23.287315649149274</v>
      </c>
      <c r="Q987" s="11"/>
      <c r="R987" s="38">
        <f t="shared" si="211"/>
        <v>0</v>
      </c>
      <c r="S987" s="30">
        <f t="shared" si="212"/>
        <v>0</v>
      </c>
      <c r="T987" s="30">
        <f t="shared" si="213"/>
        <v>0</v>
      </c>
      <c r="U987" s="34"/>
      <c r="V987" s="34"/>
      <c r="X987" s="31">
        <f t="shared" si="209"/>
        <v>9.0359999999999996</v>
      </c>
      <c r="Y987" s="31">
        <f t="shared" si="210"/>
        <v>-184.49199999999999</v>
      </c>
      <c r="Z987" s="30">
        <f t="shared" si="215"/>
        <v>0</v>
      </c>
    </row>
    <row r="988" spans="5:26" x14ac:dyDescent="0.15">
      <c r="E988" s="46"/>
      <c r="F988" s="28"/>
      <c r="G988" s="29"/>
      <c r="H988" s="29"/>
      <c r="I988" s="48" t="str">
        <f t="shared" si="218"/>
        <v/>
      </c>
      <c r="J988" s="48" t="str">
        <f t="shared" si="200"/>
        <v/>
      </c>
      <c r="K988" s="49" t="str">
        <f t="shared" si="203"/>
        <v/>
      </c>
      <c r="L988" s="11"/>
      <c r="M988" s="11"/>
      <c r="N988" s="78"/>
      <c r="O988" s="39" t="str">
        <f t="shared" si="214"/>
        <v>F</v>
      </c>
      <c r="P988" s="11">
        <f t="shared" si="208"/>
        <v>-23.287315649149274</v>
      </c>
      <c r="Q988" s="11"/>
      <c r="R988" s="38">
        <f t="shared" si="211"/>
        <v>0</v>
      </c>
      <c r="S988" s="30">
        <f t="shared" si="212"/>
        <v>0</v>
      </c>
      <c r="T988" s="30">
        <f t="shared" si="213"/>
        <v>0</v>
      </c>
      <c r="U988" s="34"/>
      <c r="V988" s="34"/>
      <c r="X988" s="31">
        <f t="shared" si="209"/>
        <v>9.0359999999999996</v>
      </c>
      <c r="Y988" s="31">
        <f t="shared" si="210"/>
        <v>-184.49199999999999</v>
      </c>
      <c r="Z988" s="30">
        <f t="shared" si="215"/>
        <v>0</v>
      </c>
    </row>
    <row r="989" spans="5:26" x14ac:dyDescent="0.15">
      <c r="E989" s="46"/>
      <c r="F989" s="28"/>
      <c r="G989" s="29"/>
      <c r="H989" s="29"/>
      <c r="I989" s="48" t="str">
        <f t="shared" si="218"/>
        <v/>
      </c>
      <c r="J989" s="48" t="str">
        <f t="shared" si="200"/>
        <v/>
      </c>
      <c r="K989" s="49" t="str">
        <f t="shared" si="203"/>
        <v/>
      </c>
      <c r="L989" s="11"/>
      <c r="M989" s="11"/>
      <c r="N989" s="78"/>
      <c r="O989" s="39" t="str">
        <f t="shared" si="214"/>
        <v>F</v>
      </c>
      <c r="P989" s="11">
        <f t="shared" si="208"/>
        <v>-23.287315649149274</v>
      </c>
      <c r="Q989" s="11"/>
      <c r="R989" s="38">
        <f t="shared" si="211"/>
        <v>0</v>
      </c>
      <c r="S989" s="30">
        <f t="shared" si="212"/>
        <v>0</v>
      </c>
      <c r="T989" s="30">
        <f t="shared" si="213"/>
        <v>0</v>
      </c>
      <c r="U989" s="34"/>
      <c r="V989" s="34"/>
      <c r="X989" s="31">
        <f t="shared" si="209"/>
        <v>9.0359999999999996</v>
      </c>
      <c r="Y989" s="31">
        <f t="shared" si="210"/>
        <v>-184.49199999999999</v>
      </c>
      <c r="Z989" s="30">
        <f t="shared" si="215"/>
        <v>0</v>
      </c>
    </row>
    <row r="990" spans="5:26" x14ac:dyDescent="0.15">
      <c r="E990" s="46"/>
      <c r="F990" s="28"/>
      <c r="G990" s="29"/>
      <c r="H990" s="29"/>
      <c r="I990" s="48" t="str">
        <f t="shared" si="218"/>
        <v/>
      </c>
      <c r="J990" s="48" t="str">
        <f t="shared" si="200"/>
        <v/>
      </c>
      <c r="K990" s="49" t="str">
        <f t="shared" si="203"/>
        <v/>
      </c>
      <c r="L990" s="11"/>
      <c r="M990" s="11"/>
      <c r="N990" s="78"/>
      <c r="O990" s="39" t="str">
        <f t="shared" si="214"/>
        <v>F</v>
      </c>
      <c r="P990" s="11">
        <f t="shared" si="208"/>
        <v>-23.287315649149274</v>
      </c>
      <c r="Q990" s="11"/>
      <c r="R990" s="38">
        <f t="shared" si="211"/>
        <v>0</v>
      </c>
      <c r="S990" s="30">
        <f t="shared" si="212"/>
        <v>0</v>
      </c>
      <c r="T990" s="30">
        <f t="shared" si="213"/>
        <v>0</v>
      </c>
      <c r="U990" s="34"/>
      <c r="V990" s="34"/>
      <c r="X990" s="31">
        <f t="shared" si="209"/>
        <v>9.0359999999999996</v>
      </c>
      <c r="Y990" s="31">
        <f t="shared" si="210"/>
        <v>-184.49199999999999</v>
      </c>
      <c r="Z990" s="30">
        <f t="shared" si="215"/>
        <v>0</v>
      </c>
    </row>
    <row r="991" spans="5:26" x14ac:dyDescent="0.15">
      <c r="E991" s="46"/>
      <c r="F991" s="28"/>
      <c r="G991" s="29"/>
      <c r="H991" s="29"/>
      <c r="I991" s="48" t="str">
        <f t="shared" si="218"/>
        <v/>
      </c>
      <c r="J991" s="48" t="str">
        <f t="shared" si="200"/>
        <v/>
      </c>
      <c r="K991" s="49" t="str">
        <f t="shared" si="203"/>
        <v/>
      </c>
      <c r="L991" s="11"/>
      <c r="M991" s="11"/>
      <c r="N991" s="78"/>
      <c r="O991" s="39" t="str">
        <f t="shared" si="214"/>
        <v>F</v>
      </c>
      <c r="P991" s="11">
        <f t="shared" si="208"/>
        <v>-23.287315649149274</v>
      </c>
      <c r="Q991" s="11"/>
      <c r="R991" s="38">
        <f t="shared" si="211"/>
        <v>0</v>
      </c>
      <c r="S991" s="30">
        <f t="shared" si="212"/>
        <v>0</v>
      </c>
      <c r="T991" s="30">
        <f t="shared" si="213"/>
        <v>0</v>
      </c>
      <c r="U991" s="34"/>
      <c r="V991" s="34"/>
      <c r="X991" s="31">
        <f t="shared" si="209"/>
        <v>9.0359999999999996</v>
      </c>
      <c r="Y991" s="31">
        <f t="shared" si="210"/>
        <v>-184.49199999999999</v>
      </c>
      <c r="Z991" s="30">
        <f t="shared" si="215"/>
        <v>0</v>
      </c>
    </row>
    <row r="992" spans="5:26" ht="14.25" thickBot="1" x14ac:dyDescent="0.2">
      <c r="E992" s="50"/>
      <c r="F992" s="64"/>
      <c r="G992" s="51"/>
      <c r="H992" s="51"/>
      <c r="I992" s="52" t="str">
        <f t="shared" si="218"/>
        <v/>
      </c>
      <c r="J992" s="52" t="str">
        <f t="shared" si="200"/>
        <v/>
      </c>
      <c r="K992" s="53" t="str">
        <f t="shared" si="203"/>
        <v/>
      </c>
      <c r="L992" s="11"/>
      <c r="M992" s="11"/>
      <c r="N992" s="78"/>
      <c r="O992" s="39" t="str">
        <f t="shared" si="214"/>
        <v>F</v>
      </c>
      <c r="P992" s="11">
        <f>IF(T992&gt;17.583,"*",(G992-(INDEX(IF(O992="F",Hfemalemean,Hmalemean),S992+1,R992+1)))/(INDEX(IF(O992="F",Hfemalesd,Hmalesd),S992+1,R992+1)))</f>
        <v>-23.287315649149274</v>
      </c>
      <c r="Q992" s="11"/>
      <c r="R992" s="38">
        <f t="shared" si="211"/>
        <v>0</v>
      </c>
      <c r="S992" s="30">
        <f t="shared" si="212"/>
        <v>0</v>
      </c>
      <c r="T992" s="30">
        <f t="shared" si="213"/>
        <v>0</v>
      </c>
      <c r="U992" s="34"/>
      <c r="V992" s="34"/>
      <c r="X992" s="31">
        <f t="shared" si="209"/>
        <v>9.0359999999999996</v>
      </c>
      <c r="Y992" s="31">
        <f t="shared" si="210"/>
        <v>-184.49199999999999</v>
      </c>
      <c r="Z992" s="30">
        <f t="shared" si="215"/>
        <v>0</v>
      </c>
    </row>
    <row r="993" spans="4:26" ht="14.25" thickBot="1" x14ac:dyDescent="0.2"/>
    <row r="994" spans="4:26" ht="23.25" customHeight="1" x14ac:dyDescent="0.15">
      <c r="D994" s="72">
        <v>9</v>
      </c>
      <c r="E994" s="42" t="s">
        <v>20</v>
      </c>
      <c r="F994" s="65"/>
      <c r="G994" s="66" t="s">
        <v>115</v>
      </c>
      <c r="H994" s="90"/>
      <c r="I994" s="90"/>
      <c r="J994" s="66"/>
      <c r="K994" s="67"/>
    </row>
    <row r="995" spans="4:26" ht="27.75" customHeight="1" x14ac:dyDescent="0.15">
      <c r="E995" s="43" t="s">
        <v>54</v>
      </c>
      <c r="F995" s="63"/>
      <c r="G995" s="44" t="s">
        <v>75</v>
      </c>
      <c r="H995" s="59"/>
      <c r="I995" s="41"/>
      <c r="J995" s="41"/>
      <c r="K995" s="68"/>
    </row>
    <row r="996" spans="4:26" ht="42" customHeight="1" x14ac:dyDescent="0.15">
      <c r="E996" s="46"/>
      <c r="F996" s="7" t="s">
        <v>30</v>
      </c>
      <c r="G996" s="8" t="s">
        <v>29</v>
      </c>
      <c r="H996" s="8" t="s">
        <v>28</v>
      </c>
      <c r="I996" s="7" t="s">
        <v>23</v>
      </c>
      <c r="J996" s="7" t="s">
        <v>76</v>
      </c>
      <c r="K996" s="47" t="s">
        <v>77</v>
      </c>
      <c r="L996" s="10"/>
      <c r="M996" s="10"/>
      <c r="N996" s="7"/>
      <c r="O996" s="7" t="s">
        <v>31</v>
      </c>
      <c r="P996" s="9" t="s">
        <v>23</v>
      </c>
      <c r="Q996" s="9"/>
      <c r="R996" s="36" t="s">
        <v>21</v>
      </c>
      <c r="S996" s="35" t="s">
        <v>22</v>
      </c>
      <c r="T996" s="35" t="s">
        <v>47</v>
      </c>
      <c r="U996" s="35"/>
      <c r="V996" s="35"/>
      <c r="X996" s="37" t="s">
        <v>45</v>
      </c>
      <c r="Y996" s="37" t="s">
        <v>46</v>
      </c>
      <c r="Z996" s="30" t="s">
        <v>78</v>
      </c>
    </row>
    <row r="997" spans="4:26" x14ac:dyDescent="0.15">
      <c r="E997" s="46"/>
      <c r="F997" s="28"/>
      <c r="G997" s="29"/>
      <c r="H997" s="29"/>
      <c r="I997" s="48" t="str">
        <f t="shared" ref="I997:I1028" si="219">IF(COUNTA($F$995,$H$995,F997:H997)=5,P997,"")</f>
        <v/>
      </c>
      <c r="J997" s="48" t="str">
        <f>IF(COUNTA($F$995,$H$995,F997:H997)=5,IF(T997&lt;6,"*",IF(T997&gt;=17.583,"*",(H997-G997*INDEX(IF(O997="F",muratafemale,muratamale),R997-4,1)-INDEX(IF(O997="F",muratafemale,muratamale),R997-4,2))/(G997*INDEX(IF(O997="F",muratafemale,muratamale),R997-4,1)+INDEX(IF(O997="F",muratafemale,muratamale),R997-4,2))*100)),"")</f>
        <v/>
      </c>
      <c r="K997" s="49" t="str">
        <f>IF(COUNTA($F$995,$H$995,F997:H997)=5,IF(OR(T997&lt;1,G997&lt;70),"*",IF(G997&gt;=IF(O997="M",181,174),(H997-Z997)/Z997*100,IF(G997&lt;101,(H997-X997)/X997*100,IF(T997&lt;6,(H997-X997)/X997*100,IF(T997&gt;=17.583,(H997-Z997)/Z997*100,(H997-Y997)/Y997*100))))),"")</f>
        <v/>
      </c>
      <c r="L997" s="11"/>
      <c r="M997" s="11"/>
      <c r="N997" s="78"/>
      <c r="O997" s="39" t="str">
        <f>IF(OR(+$H$995="男",+$H$995="M"),"M","F")</f>
        <v>F</v>
      </c>
      <c r="P997" s="11">
        <f t="shared" ref="P997:P1060" si="220">IF(T997&gt;17.583,"*",(G997-(INDEX(IF(O997="F",Hfemalemean,Hmalemean),S997+1,R997+1)))/(INDEX(IF(O997="F",Hfemalesd,Hmalesd),S997+1,R997+1)))</f>
        <v>-23.287315649149274</v>
      </c>
      <c r="Q997" s="11"/>
      <c r="R997" s="38">
        <f>DATEDIF($F$995,F997,"Y")</f>
        <v>0</v>
      </c>
      <c r="S997" s="30">
        <f>DATEDIF($F$995,F997,"YM")</f>
        <v>0</v>
      </c>
      <c r="T997" s="30">
        <f>DATEDIF($F$995,F997,"Y")+DATEDIF($F$995,F997,"YD")/(365+IF(MOD(YEAR(DATE(YEAR(F997)-1,MONTH($F$995),DAY($F$995))),4)=0,IF(DATE(YEAR(DATE(YEAR(F997)-1,MONTH($F$995),DAY($F$995))),2,29)&gt;=DATE(YEAR(F997)-1,MONTH($F$995),DAY($F$995)),1,0),0)+IF(MOD(YEAR(F997),4)=0,IF(DATE(YEAR(F997),2,29)&lt;=F997,1,0),0))</f>
        <v>0</v>
      </c>
      <c r="U997" s="34"/>
      <c r="V997" s="34"/>
      <c r="X997" s="31">
        <f t="shared" ref="X997:X1060" si="221">IF(O997="M",2.06*10^-3*G997^2-0.1166*G997+6.5273,2.49*10^-3*G997^2-0.1858*G997+9.036)</f>
        <v>9.0359999999999996</v>
      </c>
      <c r="Y997" s="31">
        <f t="shared" ref="Y997:Y1060" si="222">((G997/100)^3*INDEX(itoOI,IF(O997="M",0,3)+IF(G997&lt;140,1,IF(G997&lt;=149,2,3)),1)+(G997/100)^2*INDEX(itoOI,IF(O997="M",0,3)+IF(G997&lt;140,1,IF(G997&lt;=149,2,3)),2)+(G997/100)*INDEX(itoOI,IF(O997="M",0,3)+IF(G997&lt;140,1,IF(G997&lt;=149,2,3)),3)+INDEX(itoOI,IF(O997="M",0,3)+IF(G997&lt;140,1,IF(G997&lt;=149,2,3)),4))</f>
        <v>-184.49199999999999</v>
      </c>
      <c r="Z997" s="30">
        <f t="shared" ref="Z997:Z998" si="223">22*G997^2/10000</f>
        <v>0</v>
      </c>
    </row>
    <row r="998" spans="4:26" x14ac:dyDescent="0.15">
      <c r="E998" s="46"/>
      <c r="F998" s="28"/>
      <c r="G998" s="29"/>
      <c r="H998" s="29"/>
      <c r="I998" s="48" t="str">
        <f t="shared" si="219"/>
        <v/>
      </c>
      <c r="J998" s="48" t="str">
        <f>IF(COUNTA($F$995,$H$995,F998:H998)=5,IF(T998&lt;6,"*",IF(T998&gt;=17.583,"*",(H998-G998*INDEX(IF(O998="F",muratafemale,muratamale),R998-4,1)-INDEX(IF(O998="F",muratafemale,muratamale),R998-4,2))/(G998*INDEX(IF(O998="F",muratafemale,muratamale),R998-4,1)+INDEX(IF(O998="F",muratafemale,muratamale),R998-4,2))*100)),"")</f>
        <v/>
      </c>
      <c r="K998" s="49" t="str">
        <f>IF(COUNTA($F$995,$H$995,F998:H998)=5,IF(OR(T998&lt;1,G998&lt;70),"*",IF(G998&gt;=IF(O998="M",181,174),(H998-Z998)/Z998*100,IF(G998&lt;101,(H998-X998)/X998*100,IF(T998&lt;6,(H998-X998)/X998*100,IF(T998&gt;=17.583,(H998-Z998)/Z998*100,(H998-Y998)/Y998*100))))),"")</f>
        <v/>
      </c>
      <c r="L998" s="11"/>
      <c r="M998" s="11"/>
      <c r="N998" s="78"/>
      <c r="O998" s="39" t="str">
        <f t="shared" ref="O998:O1061" si="224">IF(OR(+$H$995="男",+$H$995="M"),"M","F")</f>
        <v>F</v>
      </c>
      <c r="P998" s="11">
        <f t="shared" si="220"/>
        <v>-23.287315649149274</v>
      </c>
      <c r="Q998" s="11"/>
      <c r="R998" s="38">
        <f t="shared" ref="R998:R1061" si="225">DATEDIF($F$995,F998,"Y")</f>
        <v>0</v>
      </c>
      <c r="S998" s="30">
        <f t="shared" ref="S998:S1061" si="226">DATEDIF($F$995,F998,"YM")</f>
        <v>0</v>
      </c>
      <c r="T998" s="30">
        <f t="shared" ref="T998:T1061" si="227">DATEDIF($F$995,F998,"Y")+DATEDIF($F$995,F998,"YD")/(365+IF(MOD(YEAR(DATE(YEAR(F998)-1,MONTH($F$995),DAY($F$995))),4)=0,IF(DATE(YEAR(DATE(YEAR(F998)-1,MONTH($F$995),DAY($F$995))),2,29)&gt;=DATE(YEAR(F998)-1,MONTH($F$995),DAY($F$995)),1,0),0)+IF(MOD(YEAR(F998),4)=0,IF(DATE(YEAR(F998),2,29)&lt;=F998,1,0),0))</f>
        <v>0</v>
      </c>
      <c r="U998" s="34"/>
      <c r="V998" s="34"/>
      <c r="X998" s="31">
        <f t="shared" si="221"/>
        <v>9.0359999999999996</v>
      </c>
      <c r="Y998" s="31">
        <f t="shared" si="222"/>
        <v>-184.49199999999999</v>
      </c>
      <c r="Z998" s="30">
        <f t="shared" si="223"/>
        <v>0</v>
      </c>
    </row>
    <row r="999" spans="4:26" x14ac:dyDescent="0.15">
      <c r="E999" s="46"/>
      <c r="F999" s="28"/>
      <c r="G999" s="29"/>
      <c r="H999" s="29"/>
      <c r="I999" s="48" t="str">
        <f t="shared" si="219"/>
        <v/>
      </c>
      <c r="J999" s="48" t="str">
        <f t="shared" ref="J999:J1116" si="228">IF(COUNTA($F$995,$H$995,F999:H999)=5,IF(T999&lt;6,"*",IF(T999&gt;=17.583,"*",(H999-G999*INDEX(IF(O999="F",muratafemale,muratamale),R999-4,1)-INDEX(IF(O999="F",muratafemale,muratamale),R999-4,2))/(G999*INDEX(IF(O999="F",muratafemale,muratamale),R999-4,1)+INDEX(IF(O999="F",muratafemale,muratamale),R999-4,2))*100)),"")</f>
        <v/>
      </c>
      <c r="K999" s="49" t="str">
        <f>IF(COUNTA($F$995,$H$995,F999:H999)=5,IF(OR(T999&lt;1,G999&lt;70),"*",IF(G999&gt;=IF(O999="M",181,174),(H999-Z999)/Z999*100,IF(G999&lt;101,(H999-X999)/X999*100,IF(T999&lt;6,(H999-X999)/X999*100,IF(T999&gt;=17.583,(H999-Z999)/Z999*100,(H999-Y999)/Y999*100))))),"")</f>
        <v/>
      </c>
      <c r="N999" s="78"/>
      <c r="O999" s="39" t="str">
        <f t="shared" si="224"/>
        <v>F</v>
      </c>
      <c r="P999" s="11">
        <f t="shared" si="220"/>
        <v>-23.287315649149274</v>
      </c>
      <c r="Q999" s="11"/>
      <c r="R999" s="38">
        <f t="shared" si="225"/>
        <v>0</v>
      </c>
      <c r="S999" s="30">
        <f t="shared" si="226"/>
        <v>0</v>
      </c>
      <c r="T999" s="30">
        <f t="shared" si="227"/>
        <v>0</v>
      </c>
      <c r="U999" s="34"/>
      <c r="V999" s="34"/>
      <c r="X999" s="31">
        <f t="shared" si="221"/>
        <v>9.0359999999999996</v>
      </c>
      <c r="Y999" s="31">
        <f t="shared" si="222"/>
        <v>-184.49199999999999</v>
      </c>
      <c r="Z999" s="30">
        <f t="shared" ref="Z999:Z1062" si="229">22*G999^2/10000</f>
        <v>0</v>
      </c>
    </row>
    <row r="1000" spans="4:26" x14ac:dyDescent="0.15">
      <c r="E1000" s="46"/>
      <c r="F1000" s="28"/>
      <c r="G1000" s="29"/>
      <c r="H1000" s="29"/>
      <c r="I1000" s="48" t="str">
        <f t="shared" si="219"/>
        <v/>
      </c>
      <c r="J1000" s="48" t="str">
        <f t="shared" ref="J1000:J1063" si="230">IF(COUNTA($F$995,$H$995,F1000:H1000)=5,IF(T1000&lt;6,"*",IF(T1000&gt;=17.583,"*",(H1000-G1000*INDEX(IF(O1000="F",muratafemale,muratamale),R1000-4,1)-INDEX(IF(O1000="F",muratafemale,muratamale),R1000-4,2))/(G1000*INDEX(IF(O1000="F",muratafemale,muratamale),R1000-4,1)+INDEX(IF(O1000="F",muratafemale,muratamale),R1000-4,2))*100)),"")</f>
        <v/>
      </c>
      <c r="K1000" s="49" t="str">
        <f>IF(COUNTA($F$995,$H$995,F1000:H1000)=5,IF(OR(T1000&lt;1,G1000&lt;70),"*",IF(G1000&gt;=IF(O1000="M",181,174),(H1000-Z1000)/Z1000*100,IF(G1000&lt;101,(H1000-X1000)/X1000*100,IF(T1000&lt;6,(H1000-X1000)/X1000*100,IF(T1000&gt;=17.583,(H1000-Z1000)/Z1000*100,(H1000-Y1000)/Y1000*100))))),"")</f>
        <v/>
      </c>
      <c r="N1000" s="78"/>
      <c r="O1000" s="39" t="str">
        <f t="shared" si="224"/>
        <v>F</v>
      </c>
      <c r="P1000" s="11">
        <f t="shared" si="220"/>
        <v>-23.287315649149274</v>
      </c>
      <c r="Q1000" s="11"/>
      <c r="R1000" s="38">
        <f t="shared" si="225"/>
        <v>0</v>
      </c>
      <c r="S1000" s="30">
        <f t="shared" si="226"/>
        <v>0</v>
      </c>
      <c r="T1000" s="30">
        <f t="shared" si="227"/>
        <v>0</v>
      </c>
      <c r="U1000" s="34"/>
      <c r="V1000" s="34"/>
      <c r="X1000" s="31">
        <f t="shared" si="221"/>
        <v>9.0359999999999996</v>
      </c>
      <c r="Y1000" s="31">
        <f t="shared" si="222"/>
        <v>-184.49199999999999</v>
      </c>
      <c r="Z1000" s="30">
        <f t="shared" si="229"/>
        <v>0</v>
      </c>
    </row>
    <row r="1001" spans="4:26" x14ac:dyDescent="0.15">
      <c r="E1001" s="46"/>
      <c r="F1001" s="28"/>
      <c r="G1001" s="29"/>
      <c r="H1001" s="29"/>
      <c r="I1001" s="48" t="str">
        <f t="shared" si="219"/>
        <v/>
      </c>
      <c r="J1001" s="48" t="str">
        <f t="shared" si="230"/>
        <v/>
      </c>
      <c r="K1001" s="49" t="str">
        <f>IF(COUNTA($F$995,$H$995,F1001:H1001)=5,IF(OR(T1001&lt;1,G1001&lt;70),"*",IF(G1001&gt;=IF(O1001="M",181,174),(H1001-Z1001)/Z1001*100,IF(G1001&lt;101,(H1001-X1001)/X1001*100,IF(T1001&lt;6,(H1001-X1001)/X1001*100,IF(T1001&gt;=17.583,(H1001-Z1001)/Z1001*100,(H1001-Y1001)/Y1001*100))))),"")</f>
        <v/>
      </c>
      <c r="N1001" s="78"/>
      <c r="O1001" s="39" t="str">
        <f t="shared" si="224"/>
        <v>F</v>
      </c>
      <c r="P1001" s="11">
        <f t="shared" si="220"/>
        <v>-23.287315649149274</v>
      </c>
      <c r="Q1001" s="11"/>
      <c r="R1001" s="38">
        <f t="shared" si="225"/>
        <v>0</v>
      </c>
      <c r="S1001" s="30">
        <f t="shared" si="226"/>
        <v>0</v>
      </c>
      <c r="T1001" s="30">
        <f t="shared" si="227"/>
        <v>0</v>
      </c>
      <c r="U1001" s="34"/>
      <c r="V1001" s="34"/>
      <c r="X1001" s="31">
        <f t="shared" si="221"/>
        <v>9.0359999999999996</v>
      </c>
      <c r="Y1001" s="31">
        <f t="shared" si="222"/>
        <v>-184.49199999999999</v>
      </c>
      <c r="Z1001" s="30">
        <f t="shared" si="229"/>
        <v>0</v>
      </c>
    </row>
    <row r="1002" spans="4:26" x14ac:dyDescent="0.15">
      <c r="E1002" s="46"/>
      <c r="F1002" s="28"/>
      <c r="G1002" s="29"/>
      <c r="H1002" s="29"/>
      <c r="I1002" s="48" t="str">
        <f t="shared" si="219"/>
        <v/>
      </c>
      <c r="J1002" s="48" t="str">
        <f t="shared" si="230"/>
        <v/>
      </c>
      <c r="K1002" s="49" t="str">
        <f t="shared" ref="K1002:K1061" si="231">IF(COUNTA($F$995,$H$995,F1002:H1002)=5,IF(OR(T1002&lt;1,G1002&lt;70),"*",IF(G1002&gt;=IF(O1002="M",181,174),(H1002-Z1002)/Z1002*100,IF(G1002&lt;101,(H1002-X1002)/X1002*100,IF(T1002&lt;6,(H1002-X1002)/X1002*100,IF(T1002&gt;=17.583,(H1002-Z1002)/Z1002*100,(H1002-Y1002)/Y1002*100))))),"")</f>
        <v/>
      </c>
      <c r="N1002" s="78"/>
      <c r="O1002" s="39" t="str">
        <f t="shared" si="224"/>
        <v>F</v>
      </c>
      <c r="P1002" s="11">
        <f t="shared" si="220"/>
        <v>-23.287315649149274</v>
      </c>
      <c r="Q1002" s="11"/>
      <c r="R1002" s="38">
        <f t="shared" si="225"/>
        <v>0</v>
      </c>
      <c r="S1002" s="30">
        <f t="shared" si="226"/>
        <v>0</v>
      </c>
      <c r="T1002" s="30">
        <f t="shared" si="227"/>
        <v>0</v>
      </c>
      <c r="U1002" s="34"/>
      <c r="V1002" s="34"/>
      <c r="X1002" s="31">
        <f t="shared" si="221"/>
        <v>9.0359999999999996</v>
      </c>
      <c r="Y1002" s="31">
        <f t="shared" si="222"/>
        <v>-184.49199999999999</v>
      </c>
      <c r="Z1002" s="30">
        <f t="shared" si="229"/>
        <v>0</v>
      </c>
    </row>
    <row r="1003" spans="4:26" x14ac:dyDescent="0.15">
      <c r="E1003" s="46"/>
      <c r="F1003" s="28"/>
      <c r="G1003" s="29"/>
      <c r="H1003" s="29"/>
      <c r="I1003" s="48" t="str">
        <f t="shared" si="219"/>
        <v/>
      </c>
      <c r="J1003" s="48" t="str">
        <f t="shared" si="230"/>
        <v/>
      </c>
      <c r="K1003" s="49" t="str">
        <f t="shared" si="231"/>
        <v/>
      </c>
      <c r="N1003" s="78"/>
      <c r="O1003" s="39" t="str">
        <f t="shared" si="224"/>
        <v>F</v>
      </c>
      <c r="P1003" s="11">
        <f t="shared" si="220"/>
        <v>-23.287315649149274</v>
      </c>
      <c r="Q1003" s="11"/>
      <c r="R1003" s="38">
        <f t="shared" si="225"/>
        <v>0</v>
      </c>
      <c r="S1003" s="30">
        <f t="shared" si="226"/>
        <v>0</v>
      </c>
      <c r="T1003" s="30">
        <f t="shared" si="227"/>
        <v>0</v>
      </c>
      <c r="U1003" s="34"/>
      <c r="V1003" s="34"/>
      <c r="X1003" s="31">
        <f t="shared" si="221"/>
        <v>9.0359999999999996</v>
      </c>
      <c r="Y1003" s="31">
        <f t="shared" si="222"/>
        <v>-184.49199999999999</v>
      </c>
      <c r="Z1003" s="30">
        <f t="shared" si="229"/>
        <v>0</v>
      </c>
    </row>
    <row r="1004" spans="4:26" x14ac:dyDescent="0.15">
      <c r="E1004" s="46"/>
      <c r="F1004" s="28"/>
      <c r="G1004" s="29"/>
      <c r="H1004" s="29"/>
      <c r="I1004" s="48" t="str">
        <f t="shared" si="219"/>
        <v/>
      </c>
      <c r="J1004" s="48" t="str">
        <f t="shared" si="230"/>
        <v/>
      </c>
      <c r="K1004" s="49" t="str">
        <f t="shared" si="231"/>
        <v/>
      </c>
      <c r="N1004" s="78"/>
      <c r="O1004" s="39" t="str">
        <f t="shared" si="224"/>
        <v>F</v>
      </c>
      <c r="P1004" s="11">
        <f t="shared" si="220"/>
        <v>-23.287315649149274</v>
      </c>
      <c r="Q1004" s="11"/>
      <c r="R1004" s="38">
        <f t="shared" si="225"/>
        <v>0</v>
      </c>
      <c r="S1004" s="30">
        <f t="shared" si="226"/>
        <v>0</v>
      </c>
      <c r="T1004" s="30">
        <f t="shared" si="227"/>
        <v>0</v>
      </c>
      <c r="U1004" s="34"/>
      <c r="V1004" s="34"/>
      <c r="X1004" s="31">
        <f t="shared" si="221"/>
        <v>9.0359999999999996</v>
      </c>
      <c r="Y1004" s="31">
        <f t="shared" si="222"/>
        <v>-184.49199999999999</v>
      </c>
      <c r="Z1004" s="30">
        <f t="shared" si="229"/>
        <v>0</v>
      </c>
    </row>
    <row r="1005" spans="4:26" x14ac:dyDescent="0.15">
      <c r="E1005" s="46"/>
      <c r="F1005" s="28"/>
      <c r="G1005" s="29"/>
      <c r="H1005" s="29"/>
      <c r="I1005" s="48" t="str">
        <f t="shared" si="219"/>
        <v/>
      </c>
      <c r="J1005" s="48" t="str">
        <f t="shared" si="230"/>
        <v/>
      </c>
      <c r="K1005" s="49" t="str">
        <f t="shared" si="231"/>
        <v/>
      </c>
      <c r="N1005" s="78"/>
      <c r="O1005" s="39" t="str">
        <f t="shared" si="224"/>
        <v>F</v>
      </c>
      <c r="P1005" s="11">
        <f t="shared" si="220"/>
        <v>-23.287315649149274</v>
      </c>
      <c r="Q1005" s="11"/>
      <c r="R1005" s="38">
        <f t="shared" si="225"/>
        <v>0</v>
      </c>
      <c r="S1005" s="30">
        <f t="shared" si="226"/>
        <v>0</v>
      </c>
      <c r="T1005" s="30">
        <f t="shared" si="227"/>
        <v>0</v>
      </c>
      <c r="U1005" s="34"/>
      <c r="V1005" s="34"/>
      <c r="X1005" s="31">
        <f t="shared" si="221"/>
        <v>9.0359999999999996</v>
      </c>
      <c r="Y1005" s="31">
        <f t="shared" si="222"/>
        <v>-184.49199999999999</v>
      </c>
      <c r="Z1005" s="30">
        <f t="shared" si="229"/>
        <v>0</v>
      </c>
    </row>
    <row r="1006" spans="4:26" x14ac:dyDescent="0.15">
      <c r="E1006" s="46"/>
      <c r="F1006" s="28"/>
      <c r="G1006" s="29"/>
      <c r="H1006" s="29"/>
      <c r="I1006" s="48" t="str">
        <f t="shared" si="219"/>
        <v/>
      </c>
      <c r="J1006" s="48" t="str">
        <f t="shared" si="230"/>
        <v/>
      </c>
      <c r="K1006" s="49" t="str">
        <f t="shared" si="231"/>
        <v/>
      </c>
      <c r="N1006" s="78"/>
      <c r="O1006" s="39" t="str">
        <f t="shared" si="224"/>
        <v>F</v>
      </c>
      <c r="P1006" s="11">
        <f t="shared" si="220"/>
        <v>-23.287315649149274</v>
      </c>
      <c r="Q1006" s="11"/>
      <c r="R1006" s="38">
        <f t="shared" si="225"/>
        <v>0</v>
      </c>
      <c r="S1006" s="30">
        <f t="shared" si="226"/>
        <v>0</v>
      </c>
      <c r="T1006" s="30">
        <f t="shared" si="227"/>
        <v>0</v>
      </c>
      <c r="U1006" s="34"/>
      <c r="V1006" s="34"/>
      <c r="X1006" s="31">
        <f t="shared" si="221"/>
        <v>9.0359999999999996</v>
      </c>
      <c r="Y1006" s="31">
        <f t="shared" si="222"/>
        <v>-184.49199999999999</v>
      </c>
      <c r="Z1006" s="30">
        <f t="shared" si="229"/>
        <v>0</v>
      </c>
    </row>
    <row r="1007" spans="4:26" x14ac:dyDescent="0.15">
      <c r="E1007" s="46"/>
      <c r="F1007" s="28"/>
      <c r="G1007" s="29"/>
      <c r="H1007" s="29"/>
      <c r="I1007" s="48" t="str">
        <f t="shared" si="219"/>
        <v/>
      </c>
      <c r="J1007" s="48" t="str">
        <f t="shared" si="230"/>
        <v/>
      </c>
      <c r="K1007" s="49" t="str">
        <f t="shared" si="231"/>
        <v/>
      </c>
      <c r="N1007" s="78"/>
      <c r="O1007" s="39" t="str">
        <f t="shared" si="224"/>
        <v>F</v>
      </c>
      <c r="P1007" s="11">
        <f t="shared" si="220"/>
        <v>-23.287315649149274</v>
      </c>
      <c r="Q1007" s="11"/>
      <c r="R1007" s="38">
        <f t="shared" si="225"/>
        <v>0</v>
      </c>
      <c r="S1007" s="30">
        <f t="shared" si="226"/>
        <v>0</v>
      </c>
      <c r="T1007" s="30">
        <f t="shared" si="227"/>
        <v>0</v>
      </c>
      <c r="U1007" s="34"/>
      <c r="V1007" s="34"/>
      <c r="X1007" s="31">
        <f t="shared" si="221"/>
        <v>9.0359999999999996</v>
      </c>
      <c r="Y1007" s="31">
        <f t="shared" si="222"/>
        <v>-184.49199999999999</v>
      </c>
      <c r="Z1007" s="30">
        <f t="shared" si="229"/>
        <v>0</v>
      </c>
    </row>
    <row r="1008" spans="4:26" x14ac:dyDescent="0.15">
      <c r="E1008" s="46"/>
      <c r="F1008" s="28"/>
      <c r="G1008" s="29"/>
      <c r="H1008" s="29"/>
      <c r="I1008" s="48" t="str">
        <f t="shared" si="219"/>
        <v/>
      </c>
      <c r="J1008" s="48" t="str">
        <f t="shared" si="230"/>
        <v/>
      </c>
      <c r="K1008" s="49" t="str">
        <f t="shared" si="231"/>
        <v/>
      </c>
      <c r="N1008" s="78"/>
      <c r="O1008" s="39" t="str">
        <f t="shared" si="224"/>
        <v>F</v>
      </c>
      <c r="P1008" s="11">
        <f t="shared" si="220"/>
        <v>-23.287315649149274</v>
      </c>
      <c r="Q1008" s="11"/>
      <c r="R1008" s="38">
        <f t="shared" si="225"/>
        <v>0</v>
      </c>
      <c r="S1008" s="30">
        <f t="shared" si="226"/>
        <v>0</v>
      </c>
      <c r="T1008" s="30">
        <f t="shared" si="227"/>
        <v>0</v>
      </c>
      <c r="U1008" s="34"/>
      <c r="V1008" s="34"/>
      <c r="X1008" s="31">
        <f t="shared" si="221"/>
        <v>9.0359999999999996</v>
      </c>
      <c r="Y1008" s="31">
        <f t="shared" si="222"/>
        <v>-184.49199999999999</v>
      </c>
      <c r="Z1008" s="30">
        <f t="shared" si="229"/>
        <v>0</v>
      </c>
    </row>
    <row r="1009" spans="5:26" x14ac:dyDescent="0.15">
      <c r="E1009" s="46"/>
      <c r="F1009" s="28"/>
      <c r="G1009" s="29"/>
      <c r="H1009" s="29"/>
      <c r="I1009" s="48" t="str">
        <f t="shared" si="219"/>
        <v/>
      </c>
      <c r="J1009" s="48" t="str">
        <f t="shared" si="230"/>
        <v/>
      </c>
      <c r="K1009" s="49" t="str">
        <f t="shared" si="231"/>
        <v/>
      </c>
      <c r="N1009" s="78"/>
      <c r="O1009" s="39" t="str">
        <f t="shared" si="224"/>
        <v>F</v>
      </c>
      <c r="P1009" s="11">
        <f t="shared" si="220"/>
        <v>-23.287315649149274</v>
      </c>
      <c r="Q1009" s="11"/>
      <c r="R1009" s="38">
        <f t="shared" si="225"/>
        <v>0</v>
      </c>
      <c r="S1009" s="30">
        <f t="shared" si="226"/>
        <v>0</v>
      </c>
      <c r="T1009" s="30">
        <f t="shared" si="227"/>
        <v>0</v>
      </c>
      <c r="U1009" s="34"/>
      <c r="V1009" s="34"/>
      <c r="X1009" s="31">
        <f t="shared" si="221"/>
        <v>9.0359999999999996</v>
      </c>
      <c r="Y1009" s="31">
        <f t="shared" si="222"/>
        <v>-184.49199999999999</v>
      </c>
      <c r="Z1009" s="30">
        <f t="shared" si="229"/>
        <v>0</v>
      </c>
    </row>
    <row r="1010" spans="5:26" x14ac:dyDescent="0.15">
      <c r="E1010" s="46"/>
      <c r="F1010" s="28"/>
      <c r="G1010" s="29"/>
      <c r="H1010" s="29"/>
      <c r="I1010" s="48" t="str">
        <f t="shared" si="219"/>
        <v/>
      </c>
      <c r="J1010" s="48" t="str">
        <f t="shared" si="230"/>
        <v/>
      </c>
      <c r="K1010" s="49" t="str">
        <f t="shared" si="231"/>
        <v/>
      </c>
      <c r="N1010" s="78"/>
      <c r="O1010" s="39" t="str">
        <f t="shared" si="224"/>
        <v>F</v>
      </c>
      <c r="P1010" s="11">
        <f t="shared" si="220"/>
        <v>-23.287315649149274</v>
      </c>
      <c r="Q1010" s="11"/>
      <c r="R1010" s="38">
        <f t="shared" si="225"/>
        <v>0</v>
      </c>
      <c r="S1010" s="30">
        <f t="shared" si="226"/>
        <v>0</v>
      </c>
      <c r="T1010" s="30">
        <f t="shared" si="227"/>
        <v>0</v>
      </c>
      <c r="U1010" s="34"/>
      <c r="V1010" s="34"/>
      <c r="X1010" s="31">
        <f t="shared" si="221"/>
        <v>9.0359999999999996</v>
      </c>
      <c r="Y1010" s="31">
        <f t="shared" si="222"/>
        <v>-184.49199999999999</v>
      </c>
      <c r="Z1010" s="30">
        <f t="shared" si="229"/>
        <v>0</v>
      </c>
    </row>
    <row r="1011" spans="5:26" x14ac:dyDescent="0.15">
      <c r="E1011" s="46"/>
      <c r="F1011" s="28"/>
      <c r="G1011" s="29"/>
      <c r="H1011" s="29"/>
      <c r="I1011" s="48" t="str">
        <f t="shared" si="219"/>
        <v/>
      </c>
      <c r="J1011" s="48" t="str">
        <f t="shared" si="230"/>
        <v/>
      </c>
      <c r="K1011" s="49" t="str">
        <f t="shared" si="231"/>
        <v/>
      </c>
      <c r="N1011" s="78"/>
      <c r="O1011" s="39" t="str">
        <f t="shared" si="224"/>
        <v>F</v>
      </c>
      <c r="P1011" s="11">
        <f t="shared" si="220"/>
        <v>-23.287315649149274</v>
      </c>
      <c r="Q1011" s="11"/>
      <c r="R1011" s="38">
        <f t="shared" si="225"/>
        <v>0</v>
      </c>
      <c r="S1011" s="30">
        <f t="shared" si="226"/>
        <v>0</v>
      </c>
      <c r="T1011" s="30">
        <f t="shared" si="227"/>
        <v>0</v>
      </c>
      <c r="U1011" s="34"/>
      <c r="V1011" s="34"/>
      <c r="X1011" s="31">
        <f t="shared" si="221"/>
        <v>9.0359999999999996</v>
      </c>
      <c r="Y1011" s="31">
        <f t="shared" si="222"/>
        <v>-184.49199999999999</v>
      </c>
      <c r="Z1011" s="30">
        <f t="shared" si="229"/>
        <v>0</v>
      </c>
    </row>
    <row r="1012" spans="5:26" x14ac:dyDescent="0.15">
      <c r="E1012" s="46"/>
      <c r="F1012" s="28"/>
      <c r="G1012" s="29"/>
      <c r="H1012" s="29"/>
      <c r="I1012" s="48" t="str">
        <f t="shared" si="219"/>
        <v/>
      </c>
      <c r="J1012" s="48" t="str">
        <f t="shared" si="230"/>
        <v/>
      </c>
      <c r="K1012" s="49" t="str">
        <f t="shared" si="231"/>
        <v/>
      </c>
      <c r="N1012" s="78"/>
      <c r="O1012" s="39" t="str">
        <f t="shared" si="224"/>
        <v>F</v>
      </c>
      <c r="P1012" s="11">
        <f t="shared" si="220"/>
        <v>-23.287315649149274</v>
      </c>
      <c r="Q1012" s="11"/>
      <c r="R1012" s="38">
        <f t="shared" si="225"/>
        <v>0</v>
      </c>
      <c r="S1012" s="30">
        <f t="shared" si="226"/>
        <v>0</v>
      </c>
      <c r="T1012" s="30">
        <f t="shared" si="227"/>
        <v>0</v>
      </c>
      <c r="U1012" s="34"/>
      <c r="V1012" s="34"/>
      <c r="X1012" s="31">
        <f t="shared" si="221"/>
        <v>9.0359999999999996</v>
      </c>
      <c r="Y1012" s="31">
        <f t="shared" si="222"/>
        <v>-184.49199999999999</v>
      </c>
      <c r="Z1012" s="30">
        <f t="shared" si="229"/>
        <v>0</v>
      </c>
    </row>
    <row r="1013" spans="5:26" x14ac:dyDescent="0.15">
      <c r="E1013" s="46"/>
      <c r="F1013" s="28"/>
      <c r="G1013" s="29"/>
      <c r="H1013" s="29"/>
      <c r="I1013" s="48" t="str">
        <f t="shared" si="219"/>
        <v/>
      </c>
      <c r="J1013" s="48" t="str">
        <f t="shared" si="230"/>
        <v/>
      </c>
      <c r="K1013" s="49" t="str">
        <f t="shared" si="231"/>
        <v/>
      </c>
      <c r="N1013" s="78"/>
      <c r="O1013" s="39" t="str">
        <f t="shared" si="224"/>
        <v>F</v>
      </c>
      <c r="P1013" s="11">
        <f t="shared" si="220"/>
        <v>-23.287315649149274</v>
      </c>
      <c r="Q1013" s="11"/>
      <c r="R1013" s="38">
        <f t="shared" si="225"/>
        <v>0</v>
      </c>
      <c r="S1013" s="30">
        <f t="shared" si="226"/>
        <v>0</v>
      </c>
      <c r="T1013" s="30">
        <f t="shared" si="227"/>
        <v>0</v>
      </c>
      <c r="U1013" s="34"/>
      <c r="V1013" s="34"/>
      <c r="X1013" s="31">
        <f t="shared" si="221"/>
        <v>9.0359999999999996</v>
      </c>
      <c r="Y1013" s="31">
        <f t="shared" si="222"/>
        <v>-184.49199999999999</v>
      </c>
      <c r="Z1013" s="30">
        <f t="shared" si="229"/>
        <v>0</v>
      </c>
    </row>
    <row r="1014" spans="5:26" x14ac:dyDescent="0.15">
      <c r="E1014" s="46"/>
      <c r="F1014" s="28"/>
      <c r="G1014" s="29"/>
      <c r="H1014" s="29"/>
      <c r="I1014" s="48" t="str">
        <f t="shared" si="219"/>
        <v/>
      </c>
      <c r="J1014" s="48" t="str">
        <f t="shared" si="230"/>
        <v/>
      </c>
      <c r="K1014" s="49" t="str">
        <f t="shared" si="231"/>
        <v/>
      </c>
      <c r="N1014" s="78"/>
      <c r="O1014" s="39" t="str">
        <f t="shared" si="224"/>
        <v>F</v>
      </c>
      <c r="P1014" s="11">
        <f t="shared" si="220"/>
        <v>-23.287315649149274</v>
      </c>
      <c r="Q1014" s="11"/>
      <c r="R1014" s="38">
        <f t="shared" si="225"/>
        <v>0</v>
      </c>
      <c r="S1014" s="30">
        <f t="shared" si="226"/>
        <v>0</v>
      </c>
      <c r="T1014" s="30">
        <f t="shared" si="227"/>
        <v>0</v>
      </c>
      <c r="U1014" s="34"/>
      <c r="V1014" s="34"/>
      <c r="X1014" s="31">
        <f t="shared" si="221"/>
        <v>9.0359999999999996</v>
      </c>
      <c r="Y1014" s="31">
        <f t="shared" si="222"/>
        <v>-184.49199999999999</v>
      </c>
      <c r="Z1014" s="30">
        <f t="shared" si="229"/>
        <v>0</v>
      </c>
    </row>
    <row r="1015" spans="5:26" x14ac:dyDescent="0.15">
      <c r="E1015" s="46"/>
      <c r="F1015" s="28"/>
      <c r="G1015" s="29"/>
      <c r="H1015" s="29"/>
      <c r="I1015" s="48" t="str">
        <f t="shared" si="219"/>
        <v/>
      </c>
      <c r="J1015" s="48" t="str">
        <f t="shared" si="230"/>
        <v/>
      </c>
      <c r="K1015" s="49" t="str">
        <f t="shared" si="231"/>
        <v/>
      </c>
      <c r="N1015" s="78"/>
      <c r="O1015" s="39" t="str">
        <f t="shared" si="224"/>
        <v>F</v>
      </c>
      <c r="P1015" s="11">
        <f t="shared" si="220"/>
        <v>-23.287315649149274</v>
      </c>
      <c r="Q1015" s="11"/>
      <c r="R1015" s="38">
        <f t="shared" si="225"/>
        <v>0</v>
      </c>
      <c r="S1015" s="30">
        <f t="shared" si="226"/>
        <v>0</v>
      </c>
      <c r="T1015" s="30">
        <f t="shared" si="227"/>
        <v>0</v>
      </c>
      <c r="U1015" s="34"/>
      <c r="V1015" s="34"/>
      <c r="X1015" s="31">
        <f t="shared" si="221"/>
        <v>9.0359999999999996</v>
      </c>
      <c r="Y1015" s="31">
        <f t="shared" si="222"/>
        <v>-184.49199999999999</v>
      </c>
      <c r="Z1015" s="30">
        <f t="shared" si="229"/>
        <v>0</v>
      </c>
    </row>
    <row r="1016" spans="5:26" x14ac:dyDescent="0.15">
      <c r="E1016" s="46"/>
      <c r="F1016" s="28"/>
      <c r="G1016" s="29"/>
      <c r="H1016" s="29"/>
      <c r="I1016" s="48" t="str">
        <f t="shared" si="219"/>
        <v/>
      </c>
      <c r="J1016" s="48" t="str">
        <f t="shared" si="230"/>
        <v/>
      </c>
      <c r="K1016" s="49" t="str">
        <f t="shared" si="231"/>
        <v/>
      </c>
      <c r="N1016" s="78"/>
      <c r="O1016" s="39" t="str">
        <f t="shared" si="224"/>
        <v>F</v>
      </c>
      <c r="P1016" s="11">
        <f t="shared" si="220"/>
        <v>-23.287315649149274</v>
      </c>
      <c r="Q1016" s="11"/>
      <c r="R1016" s="38">
        <f t="shared" si="225"/>
        <v>0</v>
      </c>
      <c r="S1016" s="30">
        <f t="shared" si="226"/>
        <v>0</v>
      </c>
      <c r="T1016" s="30">
        <f t="shared" si="227"/>
        <v>0</v>
      </c>
      <c r="U1016" s="34"/>
      <c r="V1016" s="34"/>
      <c r="X1016" s="31">
        <f t="shared" si="221"/>
        <v>9.0359999999999996</v>
      </c>
      <c r="Y1016" s="31">
        <f t="shared" si="222"/>
        <v>-184.49199999999999</v>
      </c>
      <c r="Z1016" s="30">
        <f t="shared" si="229"/>
        <v>0</v>
      </c>
    </row>
    <row r="1017" spans="5:26" x14ac:dyDescent="0.15">
      <c r="E1017" s="46"/>
      <c r="F1017" s="28"/>
      <c r="G1017" s="29"/>
      <c r="H1017" s="29"/>
      <c r="I1017" s="48" t="str">
        <f t="shared" si="219"/>
        <v/>
      </c>
      <c r="J1017" s="48" t="str">
        <f t="shared" si="230"/>
        <v/>
      </c>
      <c r="K1017" s="49" t="str">
        <f t="shared" si="231"/>
        <v/>
      </c>
      <c r="N1017" s="78"/>
      <c r="O1017" s="39" t="str">
        <f t="shared" si="224"/>
        <v>F</v>
      </c>
      <c r="P1017" s="11">
        <f t="shared" si="220"/>
        <v>-23.287315649149274</v>
      </c>
      <c r="Q1017" s="11"/>
      <c r="R1017" s="38">
        <f t="shared" si="225"/>
        <v>0</v>
      </c>
      <c r="S1017" s="30">
        <f t="shared" si="226"/>
        <v>0</v>
      </c>
      <c r="T1017" s="30">
        <f t="shared" si="227"/>
        <v>0</v>
      </c>
      <c r="U1017" s="34"/>
      <c r="V1017" s="34"/>
      <c r="X1017" s="31">
        <f t="shared" si="221"/>
        <v>9.0359999999999996</v>
      </c>
      <c r="Y1017" s="31">
        <f t="shared" si="222"/>
        <v>-184.49199999999999</v>
      </c>
      <c r="Z1017" s="30">
        <f t="shared" si="229"/>
        <v>0</v>
      </c>
    </row>
    <row r="1018" spans="5:26" x14ac:dyDescent="0.15">
      <c r="E1018" s="46"/>
      <c r="F1018" s="28"/>
      <c r="G1018" s="29"/>
      <c r="H1018" s="29"/>
      <c r="I1018" s="48" t="str">
        <f t="shared" si="219"/>
        <v/>
      </c>
      <c r="J1018" s="48" t="str">
        <f t="shared" si="230"/>
        <v/>
      </c>
      <c r="K1018" s="49" t="str">
        <f t="shared" si="231"/>
        <v/>
      </c>
      <c r="N1018" s="78"/>
      <c r="O1018" s="39" t="str">
        <f t="shared" si="224"/>
        <v>F</v>
      </c>
      <c r="P1018" s="11">
        <f t="shared" si="220"/>
        <v>-23.287315649149274</v>
      </c>
      <c r="Q1018" s="11"/>
      <c r="R1018" s="38">
        <f t="shared" si="225"/>
        <v>0</v>
      </c>
      <c r="S1018" s="30">
        <f t="shared" si="226"/>
        <v>0</v>
      </c>
      <c r="T1018" s="30">
        <f t="shared" si="227"/>
        <v>0</v>
      </c>
      <c r="U1018" s="34"/>
      <c r="V1018" s="34"/>
      <c r="X1018" s="31">
        <f t="shared" si="221"/>
        <v>9.0359999999999996</v>
      </c>
      <c r="Y1018" s="31">
        <f t="shared" si="222"/>
        <v>-184.49199999999999</v>
      </c>
      <c r="Z1018" s="30">
        <f t="shared" si="229"/>
        <v>0</v>
      </c>
    </row>
    <row r="1019" spans="5:26" x14ac:dyDescent="0.15">
      <c r="E1019" s="46"/>
      <c r="F1019" s="28"/>
      <c r="G1019" s="29"/>
      <c r="H1019" s="29"/>
      <c r="I1019" s="48" t="str">
        <f t="shared" si="219"/>
        <v/>
      </c>
      <c r="J1019" s="48" t="str">
        <f t="shared" si="230"/>
        <v/>
      </c>
      <c r="K1019" s="49" t="str">
        <f t="shared" si="231"/>
        <v/>
      </c>
      <c r="N1019" s="78"/>
      <c r="O1019" s="39" t="str">
        <f t="shared" si="224"/>
        <v>F</v>
      </c>
      <c r="P1019" s="11">
        <f t="shared" si="220"/>
        <v>-23.287315649149274</v>
      </c>
      <c r="Q1019" s="11"/>
      <c r="R1019" s="38">
        <f t="shared" si="225"/>
        <v>0</v>
      </c>
      <c r="S1019" s="30">
        <f t="shared" si="226"/>
        <v>0</v>
      </c>
      <c r="T1019" s="30">
        <f t="shared" si="227"/>
        <v>0</v>
      </c>
      <c r="U1019" s="34"/>
      <c r="V1019" s="34"/>
      <c r="X1019" s="31">
        <f t="shared" si="221"/>
        <v>9.0359999999999996</v>
      </c>
      <c r="Y1019" s="31">
        <f t="shared" si="222"/>
        <v>-184.49199999999999</v>
      </c>
      <c r="Z1019" s="30">
        <f t="shared" si="229"/>
        <v>0</v>
      </c>
    </row>
    <row r="1020" spans="5:26" x14ac:dyDescent="0.15">
      <c r="E1020" s="46"/>
      <c r="F1020" s="28"/>
      <c r="G1020" s="29"/>
      <c r="H1020" s="29"/>
      <c r="I1020" s="48" t="str">
        <f t="shared" si="219"/>
        <v/>
      </c>
      <c r="J1020" s="48" t="str">
        <f t="shared" si="230"/>
        <v/>
      </c>
      <c r="K1020" s="49" t="str">
        <f t="shared" si="231"/>
        <v/>
      </c>
      <c r="N1020" s="78"/>
      <c r="O1020" s="39" t="str">
        <f t="shared" si="224"/>
        <v>F</v>
      </c>
      <c r="P1020" s="11">
        <f t="shared" si="220"/>
        <v>-23.287315649149274</v>
      </c>
      <c r="Q1020" s="11"/>
      <c r="R1020" s="38">
        <f t="shared" si="225"/>
        <v>0</v>
      </c>
      <c r="S1020" s="30">
        <f t="shared" si="226"/>
        <v>0</v>
      </c>
      <c r="T1020" s="30">
        <f t="shared" si="227"/>
        <v>0</v>
      </c>
      <c r="U1020" s="34"/>
      <c r="V1020" s="34"/>
      <c r="X1020" s="31">
        <f t="shared" si="221"/>
        <v>9.0359999999999996</v>
      </c>
      <c r="Y1020" s="31">
        <f t="shared" si="222"/>
        <v>-184.49199999999999</v>
      </c>
      <c r="Z1020" s="30">
        <f t="shared" si="229"/>
        <v>0</v>
      </c>
    </row>
    <row r="1021" spans="5:26" x14ac:dyDescent="0.15">
      <c r="E1021" s="46"/>
      <c r="F1021" s="28"/>
      <c r="G1021" s="29"/>
      <c r="H1021" s="29"/>
      <c r="I1021" s="48" t="str">
        <f t="shared" si="219"/>
        <v/>
      </c>
      <c r="J1021" s="48" t="str">
        <f t="shared" si="230"/>
        <v/>
      </c>
      <c r="K1021" s="49" t="str">
        <f t="shared" si="231"/>
        <v/>
      </c>
      <c r="N1021" s="78"/>
      <c r="O1021" s="39" t="str">
        <f t="shared" si="224"/>
        <v>F</v>
      </c>
      <c r="P1021" s="11">
        <f t="shared" si="220"/>
        <v>-23.287315649149274</v>
      </c>
      <c r="Q1021" s="11"/>
      <c r="R1021" s="38">
        <f t="shared" si="225"/>
        <v>0</v>
      </c>
      <c r="S1021" s="30">
        <f t="shared" si="226"/>
        <v>0</v>
      </c>
      <c r="T1021" s="30">
        <f t="shared" si="227"/>
        <v>0</v>
      </c>
      <c r="U1021" s="34"/>
      <c r="V1021" s="34"/>
      <c r="X1021" s="31">
        <f t="shared" si="221"/>
        <v>9.0359999999999996</v>
      </c>
      <c r="Y1021" s="31">
        <f t="shared" si="222"/>
        <v>-184.49199999999999</v>
      </c>
      <c r="Z1021" s="30">
        <f t="shared" si="229"/>
        <v>0</v>
      </c>
    </row>
    <row r="1022" spans="5:26" x14ac:dyDescent="0.15">
      <c r="E1022" s="46"/>
      <c r="F1022" s="28"/>
      <c r="G1022" s="29"/>
      <c r="H1022" s="29"/>
      <c r="I1022" s="48" t="str">
        <f t="shared" si="219"/>
        <v/>
      </c>
      <c r="J1022" s="48" t="str">
        <f t="shared" si="230"/>
        <v/>
      </c>
      <c r="K1022" s="49" t="str">
        <f t="shared" si="231"/>
        <v/>
      </c>
      <c r="N1022" s="78"/>
      <c r="O1022" s="39" t="str">
        <f t="shared" si="224"/>
        <v>F</v>
      </c>
      <c r="P1022" s="11">
        <f t="shared" si="220"/>
        <v>-23.287315649149274</v>
      </c>
      <c r="Q1022" s="11"/>
      <c r="R1022" s="38">
        <f t="shared" si="225"/>
        <v>0</v>
      </c>
      <c r="S1022" s="30">
        <f t="shared" si="226"/>
        <v>0</v>
      </c>
      <c r="T1022" s="30">
        <f t="shared" si="227"/>
        <v>0</v>
      </c>
      <c r="U1022" s="34"/>
      <c r="V1022" s="34"/>
      <c r="X1022" s="31">
        <f t="shared" si="221"/>
        <v>9.0359999999999996</v>
      </c>
      <c r="Y1022" s="31">
        <f t="shared" si="222"/>
        <v>-184.49199999999999</v>
      </c>
      <c r="Z1022" s="30">
        <f t="shared" si="229"/>
        <v>0</v>
      </c>
    </row>
    <row r="1023" spans="5:26" x14ac:dyDescent="0.15">
      <c r="E1023" s="46"/>
      <c r="F1023" s="28"/>
      <c r="G1023" s="29"/>
      <c r="H1023" s="29"/>
      <c r="I1023" s="48" t="str">
        <f t="shared" si="219"/>
        <v/>
      </c>
      <c r="J1023" s="48" t="str">
        <f t="shared" si="230"/>
        <v/>
      </c>
      <c r="K1023" s="49" t="str">
        <f t="shared" si="231"/>
        <v/>
      </c>
      <c r="N1023" s="78"/>
      <c r="O1023" s="39" t="str">
        <f t="shared" si="224"/>
        <v>F</v>
      </c>
      <c r="P1023" s="11">
        <f t="shared" si="220"/>
        <v>-23.287315649149274</v>
      </c>
      <c r="Q1023" s="11"/>
      <c r="R1023" s="38">
        <f t="shared" si="225"/>
        <v>0</v>
      </c>
      <c r="S1023" s="30">
        <f t="shared" si="226"/>
        <v>0</v>
      </c>
      <c r="T1023" s="30">
        <f t="shared" si="227"/>
        <v>0</v>
      </c>
      <c r="U1023" s="34"/>
      <c r="V1023" s="34"/>
      <c r="X1023" s="31">
        <f t="shared" si="221"/>
        <v>9.0359999999999996</v>
      </c>
      <c r="Y1023" s="31">
        <f t="shared" si="222"/>
        <v>-184.49199999999999</v>
      </c>
      <c r="Z1023" s="30">
        <f t="shared" si="229"/>
        <v>0</v>
      </c>
    </row>
    <row r="1024" spans="5:26" x14ac:dyDescent="0.15">
      <c r="E1024" s="46"/>
      <c r="F1024" s="28"/>
      <c r="G1024" s="29"/>
      <c r="H1024" s="29"/>
      <c r="I1024" s="48" t="str">
        <f t="shared" si="219"/>
        <v/>
      </c>
      <c r="J1024" s="48" t="str">
        <f t="shared" si="230"/>
        <v/>
      </c>
      <c r="K1024" s="49" t="str">
        <f t="shared" si="231"/>
        <v/>
      </c>
      <c r="N1024" s="78"/>
      <c r="O1024" s="39" t="str">
        <f t="shared" si="224"/>
        <v>F</v>
      </c>
      <c r="P1024" s="11">
        <f t="shared" si="220"/>
        <v>-23.287315649149274</v>
      </c>
      <c r="Q1024" s="11"/>
      <c r="R1024" s="38">
        <f t="shared" si="225"/>
        <v>0</v>
      </c>
      <c r="S1024" s="30">
        <f t="shared" si="226"/>
        <v>0</v>
      </c>
      <c r="T1024" s="30">
        <f t="shared" si="227"/>
        <v>0</v>
      </c>
      <c r="U1024" s="34"/>
      <c r="V1024" s="34"/>
      <c r="X1024" s="31">
        <f t="shared" si="221"/>
        <v>9.0359999999999996</v>
      </c>
      <c r="Y1024" s="31">
        <f t="shared" si="222"/>
        <v>-184.49199999999999</v>
      </c>
      <c r="Z1024" s="30">
        <f t="shared" si="229"/>
        <v>0</v>
      </c>
    </row>
    <row r="1025" spans="5:26" x14ac:dyDescent="0.15">
      <c r="E1025" s="46"/>
      <c r="F1025" s="28"/>
      <c r="G1025" s="29"/>
      <c r="H1025" s="29"/>
      <c r="I1025" s="48" t="str">
        <f t="shared" si="219"/>
        <v/>
      </c>
      <c r="J1025" s="48" t="str">
        <f t="shared" si="230"/>
        <v/>
      </c>
      <c r="K1025" s="49" t="str">
        <f t="shared" si="231"/>
        <v/>
      </c>
      <c r="N1025" s="78"/>
      <c r="O1025" s="39" t="str">
        <f t="shared" si="224"/>
        <v>F</v>
      </c>
      <c r="P1025" s="11">
        <f t="shared" si="220"/>
        <v>-23.287315649149274</v>
      </c>
      <c r="Q1025" s="11"/>
      <c r="R1025" s="38">
        <f t="shared" si="225"/>
        <v>0</v>
      </c>
      <c r="S1025" s="30">
        <f t="shared" si="226"/>
        <v>0</v>
      </c>
      <c r="T1025" s="30">
        <f t="shared" si="227"/>
        <v>0</v>
      </c>
      <c r="U1025" s="34"/>
      <c r="V1025" s="34"/>
      <c r="X1025" s="31">
        <f t="shared" si="221"/>
        <v>9.0359999999999996</v>
      </c>
      <c r="Y1025" s="31">
        <f t="shared" si="222"/>
        <v>-184.49199999999999</v>
      </c>
      <c r="Z1025" s="30">
        <f t="shared" si="229"/>
        <v>0</v>
      </c>
    </row>
    <row r="1026" spans="5:26" x14ac:dyDescent="0.15">
      <c r="E1026" s="46"/>
      <c r="F1026" s="28"/>
      <c r="G1026" s="29"/>
      <c r="H1026" s="29"/>
      <c r="I1026" s="48" t="str">
        <f t="shared" si="219"/>
        <v/>
      </c>
      <c r="J1026" s="48" t="str">
        <f t="shared" si="230"/>
        <v/>
      </c>
      <c r="K1026" s="49" t="str">
        <f t="shared" si="231"/>
        <v/>
      </c>
      <c r="N1026" s="78"/>
      <c r="O1026" s="39" t="str">
        <f t="shared" si="224"/>
        <v>F</v>
      </c>
      <c r="P1026" s="11">
        <f t="shared" si="220"/>
        <v>-23.287315649149274</v>
      </c>
      <c r="Q1026" s="11"/>
      <c r="R1026" s="38">
        <f t="shared" si="225"/>
        <v>0</v>
      </c>
      <c r="S1026" s="30">
        <f t="shared" si="226"/>
        <v>0</v>
      </c>
      <c r="T1026" s="30">
        <f t="shared" si="227"/>
        <v>0</v>
      </c>
      <c r="U1026" s="34"/>
      <c r="V1026" s="34"/>
      <c r="X1026" s="31">
        <f t="shared" si="221"/>
        <v>9.0359999999999996</v>
      </c>
      <c r="Y1026" s="31">
        <f t="shared" si="222"/>
        <v>-184.49199999999999</v>
      </c>
      <c r="Z1026" s="30">
        <f t="shared" si="229"/>
        <v>0</v>
      </c>
    </row>
    <row r="1027" spans="5:26" x14ac:dyDescent="0.15">
      <c r="E1027" s="46"/>
      <c r="F1027" s="28"/>
      <c r="G1027" s="29"/>
      <c r="H1027" s="29"/>
      <c r="I1027" s="48" t="str">
        <f t="shared" si="219"/>
        <v/>
      </c>
      <c r="J1027" s="48" t="str">
        <f t="shared" si="230"/>
        <v/>
      </c>
      <c r="K1027" s="49" t="str">
        <f t="shared" si="231"/>
        <v/>
      </c>
      <c r="N1027" s="78"/>
      <c r="O1027" s="39" t="str">
        <f t="shared" si="224"/>
        <v>F</v>
      </c>
      <c r="P1027" s="11">
        <f t="shared" si="220"/>
        <v>-23.287315649149274</v>
      </c>
      <c r="Q1027" s="11"/>
      <c r="R1027" s="38">
        <f t="shared" si="225"/>
        <v>0</v>
      </c>
      <c r="S1027" s="30">
        <f t="shared" si="226"/>
        <v>0</v>
      </c>
      <c r="T1027" s="30">
        <f t="shared" si="227"/>
        <v>0</v>
      </c>
      <c r="U1027" s="34"/>
      <c r="V1027" s="34"/>
      <c r="X1027" s="31">
        <f t="shared" si="221"/>
        <v>9.0359999999999996</v>
      </c>
      <c r="Y1027" s="31">
        <f t="shared" si="222"/>
        <v>-184.49199999999999</v>
      </c>
      <c r="Z1027" s="30">
        <f t="shared" si="229"/>
        <v>0</v>
      </c>
    </row>
    <row r="1028" spans="5:26" x14ac:dyDescent="0.15">
      <c r="E1028" s="46"/>
      <c r="F1028" s="28"/>
      <c r="G1028" s="29"/>
      <c r="H1028" s="29"/>
      <c r="I1028" s="48" t="str">
        <f t="shared" si="219"/>
        <v/>
      </c>
      <c r="J1028" s="48" t="str">
        <f t="shared" si="230"/>
        <v/>
      </c>
      <c r="K1028" s="49" t="str">
        <f t="shared" si="231"/>
        <v/>
      </c>
      <c r="N1028" s="78"/>
      <c r="O1028" s="39" t="str">
        <f t="shared" si="224"/>
        <v>F</v>
      </c>
      <c r="P1028" s="11">
        <f t="shared" si="220"/>
        <v>-23.287315649149274</v>
      </c>
      <c r="Q1028" s="11"/>
      <c r="R1028" s="38">
        <f t="shared" si="225"/>
        <v>0</v>
      </c>
      <c r="S1028" s="30">
        <f t="shared" si="226"/>
        <v>0</v>
      </c>
      <c r="T1028" s="30">
        <f t="shared" si="227"/>
        <v>0</v>
      </c>
      <c r="U1028" s="34"/>
      <c r="V1028" s="34"/>
      <c r="X1028" s="31">
        <f t="shared" si="221"/>
        <v>9.0359999999999996</v>
      </c>
      <c r="Y1028" s="31">
        <f t="shared" si="222"/>
        <v>-184.49199999999999</v>
      </c>
      <c r="Z1028" s="30">
        <f t="shared" si="229"/>
        <v>0</v>
      </c>
    </row>
    <row r="1029" spans="5:26" x14ac:dyDescent="0.15">
      <c r="E1029" s="46"/>
      <c r="F1029" s="28"/>
      <c r="G1029" s="29"/>
      <c r="H1029" s="29"/>
      <c r="I1029" s="48" t="str">
        <f t="shared" ref="I1029:I1060" si="232">IF(COUNTA($F$995,$H$995,F1029:H1029)=5,P1029,"")</f>
        <v/>
      </c>
      <c r="J1029" s="48" t="str">
        <f t="shared" si="230"/>
        <v/>
      </c>
      <c r="K1029" s="49" t="str">
        <f t="shared" si="231"/>
        <v/>
      </c>
      <c r="N1029" s="78"/>
      <c r="O1029" s="39" t="str">
        <f t="shared" si="224"/>
        <v>F</v>
      </c>
      <c r="P1029" s="11">
        <f t="shared" si="220"/>
        <v>-23.287315649149274</v>
      </c>
      <c r="Q1029" s="11"/>
      <c r="R1029" s="38">
        <f t="shared" si="225"/>
        <v>0</v>
      </c>
      <c r="S1029" s="30">
        <f t="shared" si="226"/>
        <v>0</v>
      </c>
      <c r="T1029" s="30">
        <f t="shared" si="227"/>
        <v>0</v>
      </c>
      <c r="U1029" s="34"/>
      <c r="V1029" s="34"/>
      <c r="X1029" s="31">
        <f t="shared" si="221"/>
        <v>9.0359999999999996</v>
      </c>
      <c r="Y1029" s="31">
        <f t="shared" si="222"/>
        <v>-184.49199999999999</v>
      </c>
      <c r="Z1029" s="30">
        <f t="shared" si="229"/>
        <v>0</v>
      </c>
    </row>
    <row r="1030" spans="5:26" x14ac:dyDescent="0.15">
      <c r="E1030" s="46"/>
      <c r="F1030" s="28"/>
      <c r="G1030" s="29"/>
      <c r="H1030" s="29"/>
      <c r="I1030" s="48" t="str">
        <f t="shared" si="232"/>
        <v/>
      </c>
      <c r="J1030" s="48" t="str">
        <f t="shared" si="230"/>
        <v/>
      </c>
      <c r="K1030" s="49" t="str">
        <f t="shared" si="231"/>
        <v/>
      </c>
      <c r="N1030" s="78"/>
      <c r="O1030" s="39" t="str">
        <f t="shared" si="224"/>
        <v>F</v>
      </c>
      <c r="P1030" s="11">
        <f t="shared" si="220"/>
        <v>-23.287315649149274</v>
      </c>
      <c r="Q1030" s="11"/>
      <c r="R1030" s="38">
        <f t="shared" si="225"/>
        <v>0</v>
      </c>
      <c r="S1030" s="30">
        <f t="shared" si="226"/>
        <v>0</v>
      </c>
      <c r="T1030" s="30">
        <f t="shared" si="227"/>
        <v>0</v>
      </c>
      <c r="U1030" s="34"/>
      <c r="V1030" s="34"/>
      <c r="X1030" s="31">
        <f t="shared" si="221"/>
        <v>9.0359999999999996</v>
      </c>
      <c r="Y1030" s="31">
        <f t="shared" si="222"/>
        <v>-184.49199999999999</v>
      </c>
      <c r="Z1030" s="30">
        <f t="shared" si="229"/>
        <v>0</v>
      </c>
    </row>
    <row r="1031" spans="5:26" x14ac:dyDescent="0.15">
      <c r="E1031" s="46"/>
      <c r="F1031" s="28"/>
      <c r="G1031" s="29"/>
      <c r="H1031" s="29"/>
      <c r="I1031" s="48" t="str">
        <f t="shared" si="232"/>
        <v/>
      </c>
      <c r="J1031" s="48" t="str">
        <f t="shared" si="230"/>
        <v/>
      </c>
      <c r="K1031" s="49" t="str">
        <f t="shared" si="231"/>
        <v/>
      </c>
      <c r="N1031" s="78"/>
      <c r="O1031" s="39" t="str">
        <f t="shared" si="224"/>
        <v>F</v>
      </c>
      <c r="P1031" s="11">
        <f t="shared" si="220"/>
        <v>-23.287315649149274</v>
      </c>
      <c r="Q1031" s="11"/>
      <c r="R1031" s="38">
        <f t="shared" si="225"/>
        <v>0</v>
      </c>
      <c r="S1031" s="30">
        <f t="shared" si="226"/>
        <v>0</v>
      </c>
      <c r="T1031" s="30">
        <f t="shared" si="227"/>
        <v>0</v>
      </c>
      <c r="U1031" s="34"/>
      <c r="V1031" s="34"/>
      <c r="X1031" s="31">
        <f t="shared" si="221"/>
        <v>9.0359999999999996</v>
      </c>
      <c r="Y1031" s="31">
        <f t="shared" si="222"/>
        <v>-184.49199999999999</v>
      </c>
      <c r="Z1031" s="30">
        <f t="shared" si="229"/>
        <v>0</v>
      </c>
    </row>
    <row r="1032" spans="5:26" x14ac:dyDescent="0.15">
      <c r="E1032" s="46"/>
      <c r="F1032" s="28"/>
      <c r="G1032" s="29"/>
      <c r="H1032" s="29"/>
      <c r="I1032" s="48" t="str">
        <f t="shared" si="232"/>
        <v/>
      </c>
      <c r="J1032" s="48" t="str">
        <f t="shared" si="230"/>
        <v/>
      </c>
      <c r="K1032" s="49" t="str">
        <f t="shared" si="231"/>
        <v/>
      </c>
      <c r="N1032" s="78"/>
      <c r="O1032" s="39" t="str">
        <f t="shared" si="224"/>
        <v>F</v>
      </c>
      <c r="P1032" s="11">
        <f t="shared" si="220"/>
        <v>-23.287315649149274</v>
      </c>
      <c r="Q1032" s="11"/>
      <c r="R1032" s="38">
        <f t="shared" si="225"/>
        <v>0</v>
      </c>
      <c r="S1032" s="30">
        <f t="shared" si="226"/>
        <v>0</v>
      </c>
      <c r="T1032" s="30">
        <f t="shared" si="227"/>
        <v>0</v>
      </c>
      <c r="U1032" s="34"/>
      <c r="V1032" s="34"/>
      <c r="X1032" s="31">
        <f t="shared" si="221"/>
        <v>9.0359999999999996</v>
      </c>
      <c r="Y1032" s="31">
        <f t="shared" si="222"/>
        <v>-184.49199999999999</v>
      </c>
      <c r="Z1032" s="30">
        <f t="shared" si="229"/>
        <v>0</v>
      </c>
    </row>
    <row r="1033" spans="5:26" x14ac:dyDescent="0.15">
      <c r="E1033" s="46"/>
      <c r="F1033" s="28"/>
      <c r="G1033" s="29"/>
      <c r="H1033" s="29"/>
      <c r="I1033" s="48" t="str">
        <f t="shared" si="232"/>
        <v/>
      </c>
      <c r="J1033" s="48" t="str">
        <f t="shared" si="230"/>
        <v/>
      </c>
      <c r="K1033" s="49" t="str">
        <f t="shared" si="231"/>
        <v/>
      </c>
      <c r="N1033" s="78"/>
      <c r="O1033" s="39" t="str">
        <f t="shared" si="224"/>
        <v>F</v>
      </c>
      <c r="P1033" s="11">
        <f t="shared" si="220"/>
        <v>-23.287315649149274</v>
      </c>
      <c r="Q1033" s="11"/>
      <c r="R1033" s="38">
        <f t="shared" si="225"/>
        <v>0</v>
      </c>
      <c r="S1033" s="30">
        <f t="shared" si="226"/>
        <v>0</v>
      </c>
      <c r="T1033" s="30">
        <f t="shared" si="227"/>
        <v>0</v>
      </c>
      <c r="U1033" s="34"/>
      <c r="V1033" s="34"/>
      <c r="X1033" s="31">
        <f t="shared" si="221"/>
        <v>9.0359999999999996</v>
      </c>
      <c r="Y1033" s="31">
        <f t="shared" si="222"/>
        <v>-184.49199999999999</v>
      </c>
      <c r="Z1033" s="30">
        <f t="shared" si="229"/>
        <v>0</v>
      </c>
    </row>
    <row r="1034" spans="5:26" x14ac:dyDescent="0.15">
      <c r="E1034" s="46"/>
      <c r="F1034" s="28"/>
      <c r="G1034" s="29"/>
      <c r="H1034" s="29"/>
      <c r="I1034" s="48" t="str">
        <f t="shared" si="232"/>
        <v/>
      </c>
      <c r="J1034" s="48" t="str">
        <f t="shared" si="230"/>
        <v/>
      </c>
      <c r="K1034" s="49" t="str">
        <f t="shared" si="231"/>
        <v/>
      </c>
      <c r="N1034" s="78"/>
      <c r="O1034" s="39" t="str">
        <f t="shared" si="224"/>
        <v>F</v>
      </c>
      <c r="P1034" s="11">
        <f t="shared" si="220"/>
        <v>-23.287315649149274</v>
      </c>
      <c r="Q1034" s="11"/>
      <c r="R1034" s="38">
        <f t="shared" si="225"/>
        <v>0</v>
      </c>
      <c r="S1034" s="30">
        <f t="shared" si="226"/>
        <v>0</v>
      </c>
      <c r="T1034" s="30">
        <f t="shared" si="227"/>
        <v>0</v>
      </c>
      <c r="U1034" s="34"/>
      <c r="V1034" s="34"/>
      <c r="X1034" s="31">
        <f t="shared" si="221"/>
        <v>9.0359999999999996</v>
      </c>
      <c r="Y1034" s="31">
        <f t="shared" si="222"/>
        <v>-184.49199999999999</v>
      </c>
      <c r="Z1034" s="30">
        <f t="shared" si="229"/>
        <v>0</v>
      </c>
    </row>
    <row r="1035" spans="5:26" x14ac:dyDescent="0.15">
      <c r="E1035" s="46"/>
      <c r="F1035" s="28"/>
      <c r="G1035" s="29"/>
      <c r="H1035" s="29"/>
      <c r="I1035" s="48" t="str">
        <f t="shared" si="232"/>
        <v/>
      </c>
      <c r="J1035" s="48" t="str">
        <f t="shared" si="230"/>
        <v/>
      </c>
      <c r="K1035" s="49" t="str">
        <f t="shared" si="231"/>
        <v/>
      </c>
      <c r="N1035" s="78"/>
      <c r="O1035" s="39" t="str">
        <f t="shared" si="224"/>
        <v>F</v>
      </c>
      <c r="P1035" s="11">
        <f t="shared" si="220"/>
        <v>-23.287315649149274</v>
      </c>
      <c r="Q1035" s="11"/>
      <c r="R1035" s="38">
        <f t="shared" si="225"/>
        <v>0</v>
      </c>
      <c r="S1035" s="30">
        <f t="shared" si="226"/>
        <v>0</v>
      </c>
      <c r="T1035" s="30">
        <f t="shared" si="227"/>
        <v>0</v>
      </c>
      <c r="U1035" s="34"/>
      <c r="V1035" s="34"/>
      <c r="X1035" s="31">
        <f t="shared" si="221"/>
        <v>9.0359999999999996</v>
      </c>
      <c r="Y1035" s="31">
        <f t="shared" si="222"/>
        <v>-184.49199999999999</v>
      </c>
      <c r="Z1035" s="30">
        <f t="shared" si="229"/>
        <v>0</v>
      </c>
    </row>
    <row r="1036" spans="5:26" x14ac:dyDescent="0.15">
      <c r="E1036" s="46"/>
      <c r="F1036" s="28"/>
      <c r="G1036" s="29"/>
      <c r="H1036" s="29"/>
      <c r="I1036" s="48" t="str">
        <f t="shared" si="232"/>
        <v/>
      </c>
      <c r="J1036" s="48" t="str">
        <f t="shared" si="230"/>
        <v/>
      </c>
      <c r="K1036" s="49" t="str">
        <f t="shared" si="231"/>
        <v/>
      </c>
      <c r="N1036" s="78"/>
      <c r="O1036" s="39" t="str">
        <f t="shared" si="224"/>
        <v>F</v>
      </c>
      <c r="P1036" s="11">
        <f t="shared" si="220"/>
        <v>-23.287315649149274</v>
      </c>
      <c r="Q1036" s="11"/>
      <c r="R1036" s="38">
        <f t="shared" si="225"/>
        <v>0</v>
      </c>
      <c r="S1036" s="30">
        <f t="shared" si="226"/>
        <v>0</v>
      </c>
      <c r="T1036" s="30">
        <f t="shared" si="227"/>
        <v>0</v>
      </c>
      <c r="U1036" s="34"/>
      <c r="V1036" s="34"/>
      <c r="X1036" s="31">
        <f t="shared" si="221"/>
        <v>9.0359999999999996</v>
      </c>
      <c r="Y1036" s="31">
        <f t="shared" si="222"/>
        <v>-184.49199999999999</v>
      </c>
      <c r="Z1036" s="30">
        <f t="shared" si="229"/>
        <v>0</v>
      </c>
    </row>
    <row r="1037" spans="5:26" x14ac:dyDescent="0.15">
      <c r="E1037" s="46"/>
      <c r="F1037" s="28"/>
      <c r="G1037" s="29"/>
      <c r="H1037" s="29"/>
      <c r="I1037" s="48" t="str">
        <f t="shared" si="232"/>
        <v/>
      </c>
      <c r="J1037" s="48" t="str">
        <f t="shared" si="230"/>
        <v/>
      </c>
      <c r="K1037" s="49" t="str">
        <f t="shared" si="231"/>
        <v/>
      </c>
      <c r="N1037" s="78"/>
      <c r="O1037" s="39" t="str">
        <f t="shared" si="224"/>
        <v>F</v>
      </c>
      <c r="P1037" s="11">
        <f t="shared" si="220"/>
        <v>-23.287315649149274</v>
      </c>
      <c r="Q1037" s="11"/>
      <c r="R1037" s="38">
        <f t="shared" si="225"/>
        <v>0</v>
      </c>
      <c r="S1037" s="30">
        <f t="shared" si="226"/>
        <v>0</v>
      </c>
      <c r="T1037" s="30">
        <f t="shared" si="227"/>
        <v>0</v>
      </c>
      <c r="U1037" s="34"/>
      <c r="V1037" s="34"/>
      <c r="X1037" s="31">
        <f t="shared" si="221"/>
        <v>9.0359999999999996</v>
      </c>
      <c r="Y1037" s="31">
        <f t="shared" si="222"/>
        <v>-184.49199999999999</v>
      </c>
      <c r="Z1037" s="30">
        <f t="shared" si="229"/>
        <v>0</v>
      </c>
    </row>
    <row r="1038" spans="5:26" x14ac:dyDescent="0.15">
      <c r="E1038" s="46"/>
      <c r="F1038" s="28"/>
      <c r="G1038" s="29"/>
      <c r="H1038" s="29"/>
      <c r="I1038" s="48" t="str">
        <f t="shared" si="232"/>
        <v/>
      </c>
      <c r="J1038" s="48" t="str">
        <f t="shared" si="230"/>
        <v/>
      </c>
      <c r="K1038" s="49" t="str">
        <f t="shared" si="231"/>
        <v/>
      </c>
      <c r="N1038" s="78"/>
      <c r="O1038" s="39" t="str">
        <f t="shared" si="224"/>
        <v>F</v>
      </c>
      <c r="P1038" s="11">
        <f t="shared" si="220"/>
        <v>-23.287315649149274</v>
      </c>
      <c r="Q1038" s="11"/>
      <c r="R1038" s="38">
        <f t="shared" si="225"/>
        <v>0</v>
      </c>
      <c r="S1038" s="30">
        <f t="shared" si="226"/>
        <v>0</v>
      </c>
      <c r="T1038" s="30">
        <f t="shared" si="227"/>
        <v>0</v>
      </c>
      <c r="U1038" s="34"/>
      <c r="V1038" s="34"/>
      <c r="X1038" s="31">
        <f t="shared" si="221"/>
        <v>9.0359999999999996</v>
      </c>
      <c r="Y1038" s="31">
        <f t="shared" si="222"/>
        <v>-184.49199999999999</v>
      </c>
      <c r="Z1038" s="30">
        <f t="shared" si="229"/>
        <v>0</v>
      </c>
    </row>
    <row r="1039" spans="5:26" x14ac:dyDescent="0.15">
      <c r="E1039" s="46"/>
      <c r="F1039" s="28"/>
      <c r="G1039" s="29"/>
      <c r="H1039" s="29"/>
      <c r="I1039" s="48" t="str">
        <f t="shared" si="232"/>
        <v/>
      </c>
      <c r="J1039" s="48" t="str">
        <f t="shared" si="230"/>
        <v/>
      </c>
      <c r="K1039" s="49" t="str">
        <f t="shared" si="231"/>
        <v/>
      </c>
      <c r="N1039" s="78"/>
      <c r="O1039" s="39" t="str">
        <f t="shared" si="224"/>
        <v>F</v>
      </c>
      <c r="P1039" s="11">
        <f t="shared" si="220"/>
        <v>-23.287315649149274</v>
      </c>
      <c r="Q1039" s="11"/>
      <c r="R1039" s="38">
        <f t="shared" si="225"/>
        <v>0</v>
      </c>
      <c r="S1039" s="30">
        <f t="shared" si="226"/>
        <v>0</v>
      </c>
      <c r="T1039" s="30">
        <f t="shared" si="227"/>
        <v>0</v>
      </c>
      <c r="U1039" s="34"/>
      <c r="V1039" s="34"/>
      <c r="X1039" s="31">
        <f t="shared" si="221"/>
        <v>9.0359999999999996</v>
      </c>
      <c r="Y1039" s="31">
        <f t="shared" si="222"/>
        <v>-184.49199999999999</v>
      </c>
      <c r="Z1039" s="30">
        <f t="shared" si="229"/>
        <v>0</v>
      </c>
    </row>
    <row r="1040" spans="5:26" x14ac:dyDescent="0.15">
      <c r="E1040" s="46"/>
      <c r="F1040" s="28"/>
      <c r="G1040" s="29"/>
      <c r="H1040" s="29"/>
      <c r="I1040" s="48" t="str">
        <f t="shared" si="232"/>
        <v/>
      </c>
      <c r="J1040" s="48" t="str">
        <f t="shared" si="230"/>
        <v/>
      </c>
      <c r="K1040" s="49" t="str">
        <f t="shared" si="231"/>
        <v/>
      </c>
      <c r="N1040" s="78"/>
      <c r="O1040" s="39" t="str">
        <f t="shared" si="224"/>
        <v>F</v>
      </c>
      <c r="P1040" s="11">
        <f t="shared" si="220"/>
        <v>-23.287315649149274</v>
      </c>
      <c r="Q1040" s="11"/>
      <c r="R1040" s="38">
        <f t="shared" si="225"/>
        <v>0</v>
      </c>
      <c r="S1040" s="30">
        <f t="shared" si="226"/>
        <v>0</v>
      </c>
      <c r="T1040" s="30">
        <f t="shared" si="227"/>
        <v>0</v>
      </c>
      <c r="U1040" s="34"/>
      <c r="V1040" s="34"/>
      <c r="X1040" s="31">
        <f t="shared" si="221"/>
        <v>9.0359999999999996</v>
      </c>
      <c r="Y1040" s="31">
        <f t="shared" si="222"/>
        <v>-184.49199999999999</v>
      </c>
      <c r="Z1040" s="30">
        <f t="shared" si="229"/>
        <v>0</v>
      </c>
    </row>
    <row r="1041" spans="5:26" x14ac:dyDescent="0.15">
      <c r="E1041" s="46"/>
      <c r="F1041" s="28"/>
      <c r="G1041" s="29"/>
      <c r="H1041" s="29"/>
      <c r="I1041" s="48" t="str">
        <f t="shared" si="232"/>
        <v/>
      </c>
      <c r="J1041" s="48" t="str">
        <f t="shared" si="230"/>
        <v/>
      </c>
      <c r="K1041" s="49" t="str">
        <f t="shared" si="231"/>
        <v/>
      </c>
      <c r="N1041" s="78"/>
      <c r="O1041" s="39" t="str">
        <f t="shared" si="224"/>
        <v>F</v>
      </c>
      <c r="P1041" s="11">
        <f t="shared" si="220"/>
        <v>-23.287315649149274</v>
      </c>
      <c r="Q1041" s="11"/>
      <c r="R1041" s="38">
        <f t="shared" si="225"/>
        <v>0</v>
      </c>
      <c r="S1041" s="30">
        <f t="shared" si="226"/>
        <v>0</v>
      </c>
      <c r="T1041" s="30">
        <f t="shared" si="227"/>
        <v>0</v>
      </c>
      <c r="U1041" s="34"/>
      <c r="V1041" s="34"/>
      <c r="X1041" s="31">
        <f t="shared" si="221"/>
        <v>9.0359999999999996</v>
      </c>
      <c r="Y1041" s="31">
        <f t="shared" si="222"/>
        <v>-184.49199999999999</v>
      </c>
      <c r="Z1041" s="30">
        <f t="shared" si="229"/>
        <v>0</v>
      </c>
    </row>
    <row r="1042" spans="5:26" x14ac:dyDescent="0.15">
      <c r="E1042" s="46"/>
      <c r="F1042" s="28"/>
      <c r="G1042" s="29"/>
      <c r="H1042" s="29"/>
      <c r="I1042" s="48" t="str">
        <f t="shared" si="232"/>
        <v/>
      </c>
      <c r="J1042" s="48" t="str">
        <f t="shared" si="230"/>
        <v/>
      </c>
      <c r="K1042" s="49" t="str">
        <f t="shared" si="231"/>
        <v/>
      </c>
      <c r="N1042" s="78"/>
      <c r="O1042" s="39" t="str">
        <f t="shared" si="224"/>
        <v>F</v>
      </c>
      <c r="P1042" s="11">
        <f t="shared" si="220"/>
        <v>-23.287315649149274</v>
      </c>
      <c r="Q1042" s="11"/>
      <c r="R1042" s="38">
        <f t="shared" si="225"/>
        <v>0</v>
      </c>
      <c r="S1042" s="30">
        <f t="shared" si="226"/>
        <v>0</v>
      </c>
      <c r="T1042" s="30">
        <f t="shared" si="227"/>
        <v>0</v>
      </c>
      <c r="U1042" s="34"/>
      <c r="V1042" s="34"/>
      <c r="X1042" s="31">
        <f t="shared" si="221"/>
        <v>9.0359999999999996</v>
      </c>
      <c r="Y1042" s="31">
        <f t="shared" si="222"/>
        <v>-184.49199999999999</v>
      </c>
      <c r="Z1042" s="30">
        <f t="shared" si="229"/>
        <v>0</v>
      </c>
    </row>
    <row r="1043" spans="5:26" x14ac:dyDescent="0.15">
      <c r="E1043" s="46"/>
      <c r="F1043" s="28"/>
      <c r="G1043" s="29"/>
      <c r="H1043" s="29"/>
      <c r="I1043" s="48" t="str">
        <f t="shared" si="232"/>
        <v/>
      </c>
      <c r="J1043" s="48" t="str">
        <f t="shared" si="230"/>
        <v/>
      </c>
      <c r="K1043" s="49" t="str">
        <f t="shared" si="231"/>
        <v/>
      </c>
      <c r="N1043" s="78"/>
      <c r="O1043" s="39" t="str">
        <f t="shared" si="224"/>
        <v>F</v>
      </c>
      <c r="P1043" s="11">
        <f t="shared" si="220"/>
        <v>-23.287315649149274</v>
      </c>
      <c r="Q1043" s="11"/>
      <c r="R1043" s="38">
        <f t="shared" si="225"/>
        <v>0</v>
      </c>
      <c r="S1043" s="30">
        <f t="shared" si="226"/>
        <v>0</v>
      </c>
      <c r="T1043" s="30">
        <f t="shared" si="227"/>
        <v>0</v>
      </c>
      <c r="U1043" s="34"/>
      <c r="V1043" s="34"/>
      <c r="X1043" s="31">
        <f t="shared" si="221"/>
        <v>9.0359999999999996</v>
      </c>
      <c r="Y1043" s="31">
        <f t="shared" si="222"/>
        <v>-184.49199999999999</v>
      </c>
      <c r="Z1043" s="30">
        <f t="shared" si="229"/>
        <v>0</v>
      </c>
    </row>
    <row r="1044" spans="5:26" x14ac:dyDescent="0.15">
      <c r="E1044" s="46"/>
      <c r="F1044" s="28"/>
      <c r="G1044" s="29"/>
      <c r="H1044" s="29"/>
      <c r="I1044" s="48" t="str">
        <f t="shared" si="232"/>
        <v/>
      </c>
      <c r="J1044" s="48" t="str">
        <f t="shared" si="230"/>
        <v/>
      </c>
      <c r="K1044" s="49" t="str">
        <f t="shared" si="231"/>
        <v/>
      </c>
      <c r="N1044" s="78"/>
      <c r="O1044" s="39" t="str">
        <f t="shared" si="224"/>
        <v>F</v>
      </c>
      <c r="P1044" s="11">
        <f t="shared" si="220"/>
        <v>-23.287315649149274</v>
      </c>
      <c r="Q1044" s="11"/>
      <c r="R1044" s="38">
        <f t="shared" si="225"/>
        <v>0</v>
      </c>
      <c r="S1044" s="30">
        <f t="shared" si="226"/>
        <v>0</v>
      </c>
      <c r="T1044" s="30">
        <f t="shared" si="227"/>
        <v>0</v>
      </c>
      <c r="U1044" s="34"/>
      <c r="V1044" s="34"/>
      <c r="X1044" s="31">
        <f t="shared" si="221"/>
        <v>9.0359999999999996</v>
      </c>
      <c r="Y1044" s="31">
        <f t="shared" si="222"/>
        <v>-184.49199999999999</v>
      </c>
      <c r="Z1044" s="30">
        <f t="shared" si="229"/>
        <v>0</v>
      </c>
    </row>
    <row r="1045" spans="5:26" x14ac:dyDescent="0.15">
      <c r="E1045" s="46"/>
      <c r="F1045" s="28"/>
      <c r="G1045" s="29"/>
      <c r="H1045" s="29"/>
      <c r="I1045" s="48" t="str">
        <f t="shared" si="232"/>
        <v/>
      </c>
      <c r="J1045" s="48" t="str">
        <f t="shared" si="230"/>
        <v/>
      </c>
      <c r="K1045" s="49" t="str">
        <f t="shared" si="231"/>
        <v/>
      </c>
      <c r="N1045" s="78"/>
      <c r="O1045" s="39" t="str">
        <f t="shared" si="224"/>
        <v>F</v>
      </c>
      <c r="P1045" s="11">
        <f t="shared" si="220"/>
        <v>-23.287315649149274</v>
      </c>
      <c r="Q1045" s="11"/>
      <c r="R1045" s="38">
        <f t="shared" si="225"/>
        <v>0</v>
      </c>
      <c r="S1045" s="30">
        <f t="shared" si="226"/>
        <v>0</v>
      </c>
      <c r="T1045" s="30">
        <f t="shared" si="227"/>
        <v>0</v>
      </c>
      <c r="U1045" s="34"/>
      <c r="V1045" s="34"/>
      <c r="X1045" s="31">
        <f t="shared" si="221"/>
        <v>9.0359999999999996</v>
      </c>
      <c r="Y1045" s="31">
        <f t="shared" si="222"/>
        <v>-184.49199999999999</v>
      </c>
      <c r="Z1045" s="30">
        <f t="shared" si="229"/>
        <v>0</v>
      </c>
    </row>
    <row r="1046" spans="5:26" x14ac:dyDescent="0.15">
      <c r="E1046" s="46"/>
      <c r="F1046" s="28"/>
      <c r="G1046" s="29"/>
      <c r="H1046" s="29"/>
      <c r="I1046" s="48" t="str">
        <f t="shared" si="232"/>
        <v/>
      </c>
      <c r="J1046" s="48" t="str">
        <f t="shared" si="230"/>
        <v/>
      </c>
      <c r="K1046" s="49" t="str">
        <f t="shared" si="231"/>
        <v/>
      </c>
      <c r="N1046" s="78"/>
      <c r="O1046" s="39" t="str">
        <f t="shared" si="224"/>
        <v>F</v>
      </c>
      <c r="P1046" s="11">
        <f t="shared" si="220"/>
        <v>-23.287315649149274</v>
      </c>
      <c r="Q1046" s="11"/>
      <c r="R1046" s="38">
        <f t="shared" si="225"/>
        <v>0</v>
      </c>
      <c r="S1046" s="30">
        <f t="shared" si="226"/>
        <v>0</v>
      </c>
      <c r="T1046" s="30">
        <f t="shared" si="227"/>
        <v>0</v>
      </c>
      <c r="U1046" s="34"/>
      <c r="V1046" s="34"/>
      <c r="X1046" s="31">
        <f t="shared" si="221"/>
        <v>9.0359999999999996</v>
      </c>
      <c r="Y1046" s="31">
        <f t="shared" si="222"/>
        <v>-184.49199999999999</v>
      </c>
      <c r="Z1046" s="30">
        <f t="shared" si="229"/>
        <v>0</v>
      </c>
    </row>
    <row r="1047" spans="5:26" x14ac:dyDescent="0.15">
      <c r="E1047" s="46"/>
      <c r="F1047" s="28"/>
      <c r="G1047" s="29"/>
      <c r="H1047" s="29"/>
      <c r="I1047" s="48" t="str">
        <f t="shared" si="232"/>
        <v/>
      </c>
      <c r="J1047" s="48" t="str">
        <f t="shared" si="230"/>
        <v/>
      </c>
      <c r="K1047" s="49" t="str">
        <f t="shared" si="231"/>
        <v/>
      </c>
      <c r="N1047" s="78"/>
      <c r="O1047" s="39" t="str">
        <f t="shared" si="224"/>
        <v>F</v>
      </c>
      <c r="P1047" s="11">
        <f t="shared" si="220"/>
        <v>-23.287315649149274</v>
      </c>
      <c r="Q1047" s="11"/>
      <c r="R1047" s="38">
        <f t="shared" si="225"/>
        <v>0</v>
      </c>
      <c r="S1047" s="30">
        <f t="shared" si="226"/>
        <v>0</v>
      </c>
      <c r="T1047" s="30">
        <f t="shared" si="227"/>
        <v>0</v>
      </c>
      <c r="U1047" s="34"/>
      <c r="V1047" s="34"/>
      <c r="X1047" s="31">
        <f t="shared" si="221"/>
        <v>9.0359999999999996</v>
      </c>
      <c r="Y1047" s="31">
        <f t="shared" si="222"/>
        <v>-184.49199999999999</v>
      </c>
      <c r="Z1047" s="30">
        <f t="shared" si="229"/>
        <v>0</v>
      </c>
    </row>
    <row r="1048" spans="5:26" x14ac:dyDescent="0.15">
      <c r="E1048" s="46"/>
      <c r="F1048" s="28"/>
      <c r="G1048" s="29"/>
      <c r="H1048" s="29"/>
      <c r="I1048" s="48" t="str">
        <f t="shared" si="232"/>
        <v/>
      </c>
      <c r="J1048" s="48" t="str">
        <f t="shared" si="230"/>
        <v/>
      </c>
      <c r="K1048" s="49" t="str">
        <f t="shared" si="231"/>
        <v/>
      </c>
      <c r="N1048" s="78"/>
      <c r="O1048" s="39" t="str">
        <f t="shared" si="224"/>
        <v>F</v>
      </c>
      <c r="P1048" s="11">
        <f t="shared" si="220"/>
        <v>-23.287315649149274</v>
      </c>
      <c r="Q1048" s="11"/>
      <c r="R1048" s="38">
        <f t="shared" si="225"/>
        <v>0</v>
      </c>
      <c r="S1048" s="30">
        <f t="shared" si="226"/>
        <v>0</v>
      </c>
      <c r="T1048" s="30">
        <f t="shared" si="227"/>
        <v>0</v>
      </c>
      <c r="U1048" s="34"/>
      <c r="V1048" s="34"/>
      <c r="X1048" s="31">
        <f t="shared" si="221"/>
        <v>9.0359999999999996</v>
      </c>
      <c r="Y1048" s="31">
        <f t="shared" si="222"/>
        <v>-184.49199999999999</v>
      </c>
      <c r="Z1048" s="30">
        <f t="shared" si="229"/>
        <v>0</v>
      </c>
    </row>
    <row r="1049" spans="5:26" x14ac:dyDescent="0.15">
      <c r="E1049" s="46"/>
      <c r="F1049" s="28"/>
      <c r="G1049" s="29"/>
      <c r="H1049" s="29"/>
      <c r="I1049" s="48" t="str">
        <f t="shared" si="232"/>
        <v/>
      </c>
      <c r="J1049" s="48" t="str">
        <f t="shared" si="230"/>
        <v/>
      </c>
      <c r="K1049" s="49" t="str">
        <f t="shared" si="231"/>
        <v/>
      </c>
      <c r="N1049" s="78"/>
      <c r="O1049" s="39" t="str">
        <f t="shared" si="224"/>
        <v>F</v>
      </c>
      <c r="P1049" s="11">
        <f t="shared" si="220"/>
        <v>-23.287315649149274</v>
      </c>
      <c r="Q1049" s="11"/>
      <c r="R1049" s="38">
        <f t="shared" si="225"/>
        <v>0</v>
      </c>
      <c r="S1049" s="30">
        <f t="shared" si="226"/>
        <v>0</v>
      </c>
      <c r="T1049" s="30">
        <f t="shared" si="227"/>
        <v>0</v>
      </c>
      <c r="U1049" s="34"/>
      <c r="V1049" s="34"/>
      <c r="X1049" s="31">
        <f t="shared" si="221"/>
        <v>9.0359999999999996</v>
      </c>
      <c r="Y1049" s="31">
        <f t="shared" si="222"/>
        <v>-184.49199999999999</v>
      </c>
      <c r="Z1049" s="30">
        <f t="shared" si="229"/>
        <v>0</v>
      </c>
    </row>
    <row r="1050" spans="5:26" x14ac:dyDescent="0.15">
      <c r="E1050" s="46"/>
      <c r="F1050" s="28"/>
      <c r="G1050" s="29"/>
      <c r="H1050" s="29"/>
      <c r="I1050" s="48" t="str">
        <f t="shared" si="232"/>
        <v/>
      </c>
      <c r="J1050" s="48" t="str">
        <f t="shared" si="230"/>
        <v/>
      </c>
      <c r="K1050" s="49" t="str">
        <f t="shared" si="231"/>
        <v/>
      </c>
      <c r="N1050" s="78"/>
      <c r="O1050" s="39" t="str">
        <f t="shared" si="224"/>
        <v>F</v>
      </c>
      <c r="P1050" s="11">
        <f t="shared" si="220"/>
        <v>-23.287315649149274</v>
      </c>
      <c r="Q1050" s="11"/>
      <c r="R1050" s="38">
        <f t="shared" si="225"/>
        <v>0</v>
      </c>
      <c r="S1050" s="30">
        <f t="shared" si="226"/>
        <v>0</v>
      </c>
      <c r="T1050" s="30">
        <f t="shared" si="227"/>
        <v>0</v>
      </c>
      <c r="U1050" s="34"/>
      <c r="V1050" s="34"/>
      <c r="X1050" s="31">
        <f t="shared" si="221"/>
        <v>9.0359999999999996</v>
      </c>
      <c r="Y1050" s="31">
        <f t="shared" si="222"/>
        <v>-184.49199999999999</v>
      </c>
      <c r="Z1050" s="30">
        <f t="shared" si="229"/>
        <v>0</v>
      </c>
    </row>
    <row r="1051" spans="5:26" x14ac:dyDescent="0.15">
      <c r="E1051" s="46"/>
      <c r="F1051" s="28"/>
      <c r="G1051" s="29"/>
      <c r="H1051" s="29"/>
      <c r="I1051" s="48" t="str">
        <f t="shared" si="232"/>
        <v/>
      </c>
      <c r="J1051" s="48" t="str">
        <f t="shared" si="230"/>
        <v/>
      </c>
      <c r="K1051" s="49" t="str">
        <f t="shared" si="231"/>
        <v/>
      </c>
      <c r="N1051" s="78"/>
      <c r="O1051" s="39" t="str">
        <f t="shared" si="224"/>
        <v>F</v>
      </c>
      <c r="P1051" s="11">
        <f t="shared" si="220"/>
        <v>-23.287315649149274</v>
      </c>
      <c r="Q1051" s="11"/>
      <c r="R1051" s="38">
        <f t="shared" si="225"/>
        <v>0</v>
      </c>
      <c r="S1051" s="30">
        <f t="shared" si="226"/>
        <v>0</v>
      </c>
      <c r="T1051" s="30">
        <f t="shared" si="227"/>
        <v>0</v>
      </c>
      <c r="U1051" s="34"/>
      <c r="V1051" s="34"/>
      <c r="X1051" s="31">
        <f t="shared" si="221"/>
        <v>9.0359999999999996</v>
      </c>
      <c r="Y1051" s="31">
        <f t="shared" si="222"/>
        <v>-184.49199999999999</v>
      </c>
      <c r="Z1051" s="30">
        <f t="shared" si="229"/>
        <v>0</v>
      </c>
    </row>
    <row r="1052" spans="5:26" x14ac:dyDescent="0.15">
      <c r="E1052" s="46"/>
      <c r="F1052" s="28"/>
      <c r="G1052" s="29"/>
      <c r="H1052" s="29"/>
      <c r="I1052" s="48" t="str">
        <f t="shared" si="232"/>
        <v/>
      </c>
      <c r="J1052" s="48" t="str">
        <f t="shared" si="230"/>
        <v/>
      </c>
      <c r="K1052" s="49" t="str">
        <f t="shared" si="231"/>
        <v/>
      </c>
      <c r="N1052" s="78"/>
      <c r="O1052" s="39" t="str">
        <f t="shared" si="224"/>
        <v>F</v>
      </c>
      <c r="P1052" s="11">
        <f t="shared" si="220"/>
        <v>-23.287315649149274</v>
      </c>
      <c r="Q1052" s="11"/>
      <c r="R1052" s="38">
        <f t="shared" si="225"/>
        <v>0</v>
      </c>
      <c r="S1052" s="30">
        <f t="shared" si="226"/>
        <v>0</v>
      </c>
      <c r="T1052" s="30">
        <f t="shared" si="227"/>
        <v>0</v>
      </c>
      <c r="U1052" s="34"/>
      <c r="V1052" s="34"/>
      <c r="X1052" s="31">
        <f t="shared" si="221"/>
        <v>9.0359999999999996</v>
      </c>
      <c r="Y1052" s="31">
        <f t="shared" si="222"/>
        <v>-184.49199999999999</v>
      </c>
      <c r="Z1052" s="30">
        <f t="shared" si="229"/>
        <v>0</v>
      </c>
    </row>
    <row r="1053" spans="5:26" x14ac:dyDescent="0.15">
      <c r="E1053" s="46"/>
      <c r="F1053" s="28"/>
      <c r="G1053" s="29"/>
      <c r="H1053" s="29"/>
      <c r="I1053" s="48" t="str">
        <f t="shared" si="232"/>
        <v/>
      </c>
      <c r="J1053" s="48" t="str">
        <f t="shared" si="230"/>
        <v/>
      </c>
      <c r="K1053" s="49" t="str">
        <f t="shared" si="231"/>
        <v/>
      </c>
      <c r="N1053" s="78"/>
      <c r="O1053" s="39" t="str">
        <f t="shared" si="224"/>
        <v>F</v>
      </c>
      <c r="P1053" s="11">
        <f t="shared" si="220"/>
        <v>-23.287315649149274</v>
      </c>
      <c r="Q1053" s="11"/>
      <c r="R1053" s="38">
        <f t="shared" si="225"/>
        <v>0</v>
      </c>
      <c r="S1053" s="30">
        <f t="shared" si="226"/>
        <v>0</v>
      </c>
      <c r="T1053" s="30">
        <f t="shared" si="227"/>
        <v>0</v>
      </c>
      <c r="U1053" s="34"/>
      <c r="V1053" s="34"/>
      <c r="X1053" s="31">
        <f t="shared" si="221"/>
        <v>9.0359999999999996</v>
      </c>
      <c r="Y1053" s="31">
        <f t="shared" si="222"/>
        <v>-184.49199999999999</v>
      </c>
      <c r="Z1053" s="30">
        <f t="shared" si="229"/>
        <v>0</v>
      </c>
    </row>
    <row r="1054" spans="5:26" x14ac:dyDescent="0.15">
      <c r="E1054" s="46"/>
      <c r="F1054" s="28"/>
      <c r="G1054" s="29"/>
      <c r="H1054" s="29"/>
      <c r="I1054" s="48" t="str">
        <f t="shared" si="232"/>
        <v/>
      </c>
      <c r="J1054" s="48" t="str">
        <f t="shared" si="230"/>
        <v/>
      </c>
      <c r="K1054" s="49" t="str">
        <f t="shared" si="231"/>
        <v/>
      </c>
      <c r="N1054" s="78"/>
      <c r="O1054" s="39" t="str">
        <f t="shared" si="224"/>
        <v>F</v>
      </c>
      <c r="P1054" s="11">
        <f t="shared" si="220"/>
        <v>-23.287315649149274</v>
      </c>
      <c r="Q1054" s="11"/>
      <c r="R1054" s="38">
        <f t="shared" si="225"/>
        <v>0</v>
      </c>
      <c r="S1054" s="30">
        <f t="shared" si="226"/>
        <v>0</v>
      </c>
      <c r="T1054" s="30">
        <f t="shared" si="227"/>
        <v>0</v>
      </c>
      <c r="U1054" s="34"/>
      <c r="V1054" s="34"/>
      <c r="X1054" s="31">
        <f t="shared" si="221"/>
        <v>9.0359999999999996</v>
      </c>
      <c r="Y1054" s="31">
        <f t="shared" si="222"/>
        <v>-184.49199999999999</v>
      </c>
      <c r="Z1054" s="30">
        <f t="shared" si="229"/>
        <v>0</v>
      </c>
    </row>
    <row r="1055" spans="5:26" x14ac:dyDescent="0.15">
      <c r="E1055" s="46"/>
      <c r="F1055" s="28"/>
      <c r="G1055" s="29"/>
      <c r="H1055" s="29"/>
      <c r="I1055" s="48" t="str">
        <f t="shared" si="232"/>
        <v/>
      </c>
      <c r="J1055" s="48" t="str">
        <f t="shared" si="230"/>
        <v/>
      </c>
      <c r="K1055" s="49" t="str">
        <f t="shared" si="231"/>
        <v/>
      </c>
      <c r="N1055" s="78"/>
      <c r="O1055" s="39" t="str">
        <f t="shared" si="224"/>
        <v>F</v>
      </c>
      <c r="P1055" s="11">
        <f t="shared" si="220"/>
        <v>-23.287315649149274</v>
      </c>
      <c r="Q1055" s="11"/>
      <c r="R1055" s="38">
        <f t="shared" si="225"/>
        <v>0</v>
      </c>
      <c r="S1055" s="30">
        <f t="shared" si="226"/>
        <v>0</v>
      </c>
      <c r="T1055" s="30">
        <f t="shared" si="227"/>
        <v>0</v>
      </c>
      <c r="U1055" s="34"/>
      <c r="V1055" s="34"/>
      <c r="X1055" s="31">
        <f t="shared" si="221"/>
        <v>9.0359999999999996</v>
      </c>
      <c r="Y1055" s="31">
        <f t="shared" si="222"/>
        <v>-184.49199999999999</v>
      </c>
      <c r="Z1055" s="30">
        <f t="shared" si="229"/>
        <v>0</v>
      </c>
    </row>
    <row r="1056" spans="5:26" x14ac:dyDescent="0.15">
      <c r="E1056" s="46"/>
      <c r="F1056" s="28"/>
      <c r="G1056" s="29"/>
      <c r="H1056" s="29"/>
      <c r="I1056" s="48" t="str">
        <f t="shared" si="232"/>
        <v/>
      </c>
      <c r="J1056" s="48" t="str">
        <f t="shared" si="230"/>
        <v/>
      </c>
      <c r="K1056" s="49" t="str">
        <f t="shared" si="231"/>
        <v/>
      </c>
      <c r="N1056" s="78"/>
      <c r="O1056" s="39" t="str">
        <f t="shared" si="224"/>
        <v>F</v>
      </c>
      <c r="P1056" s="11">
        <f t="shared" si="220"/>
        <v>-23.287315649149274</v>
      </c>
      <c r="Q1056" s="11"/>
      <c r="R1056" s="38">
        <f t="shared" si="225"/>
        <v>0</v>
      </c>
      <c r="S1056" s="30">
        <f t="shared" si="226"/>
        <v>0</v>
      </c>
      <c r="T1056" s="30">
        <f t="shared" si="227"/>
        <v>0</v>
      </c>
      <c r="U1056" s="34"/>
      <c r="V1056" s="34"/>
      <c r="X1056" s="31">
        <f t="shared" si="221"/>
        <v>9.0359999999999996</v>
      </c>
      <c r="Y1056" s="31">
        <f t="shared" si="222"/>
        <v>-184.49199999999999</v>
      </c>
      <c r="Z1056" s="30">
        <f t="shared" si="229"/>
        <v>0</v>
      </c>
    </row>
    <row r="1057" spans="5:26" x14ac:dyDescent="0.15">
      <c r="E1057" s="46"/>
      <c r="F1057" s="28"/>
      <c r="G1057" s="29"/>
      <c r="H1057" s="29"/>
      <c r="I1057" s="48" t="str">
        <f t="shared" si="232"/>
        <v/>
      </c>
      <c r="J1057" s="48" t="str">
        <f t="shared" si="230"/>
        <v/>
      </c>
      <c r="K1057" s="49" t="str">
        <f t="shared" si="231"/>
        <v/>
      </c>
      <c r="N1057" s="78"/>
      <c r="O1057" s="39" t="str">
        <f t="shared" si="224"/>
        <v>F</v>
      </c>
      <c r="P1057" s="11">
        <f t="shared" si="220"/>
        <v>-23.287315649149274</v>
      </c>
      <c r="Q1057" s="11"/>
      <c r="R1057" s="38">
        <f t="shared" si="225"/>
        <v>0</v>
      </c>
      <c r="S1057" s="30">
        <f t="shared" si="226"/>
        <v>0</v>
      </c>
      <c r="T1057" s="30">
        <f t="shared" si="227"/>
        <v>0</v>
      </c>
      <c r="U1057" s="34"/>
      <c r="V1057" s="34"/>
      <c r="X1057" s="31">
        <f t="shared" si="221"/>
        <v>9.0359999999999996</v>
      </c>
      <c r="Y1057" s="31">
        <f t="shared" si="222"/>
        <v>-184.49199999999999</v>
      </c>
      <c r="Z1057" s="30">
        <f t="shared" si="229"/>
        <v>0</v>
      </c>
    </row>
    <row r="1058" spans="5:26" x14ac:dyDescent="0.15">
      <c r="E1058" s="46"/>
      <c r="F1058" s="28"/>
      <c r="G1058" s="29"/>
      <c r="H1058" s="29"/>
      <c r="I1058" s="48" t="str">
        <f t="shared" si="232"/>
        <v/>
      </c>
      <c r="J1058" s="48" t="str">
        <f t="shared" si="230"/>
        <v/>
      </c>
      <c r="K1058" s="49" t="str">
        <f t="shared" si="231"/>
        <v/>
      </c>
      <c r="N1058" s="78"/>
      <c r="O1058" s="39" t="str">
        <f t="shared" si="224"/>
        <v>F</v>
      </c>
      <c r="P1058" s="11">
        <f t="shared" si="220"/>
        <v>-23.287315649149274</v>
      </c>
      <c r="Q1058" s="11"/>
      <c r="R1058" s="38">
        <f t="shared" si="225"/>
        <v>0</v>
      </c>
      <c r="S1058" s="30">
        <f t="shared" si="226"/>
        <v>0</v>
      </c>
      <c r="T1058" s="30">
        <f t="shared" si="227"/>
        <v>0</v>
      </c>
      <c r="U1058" s="34"/>
      <c r="V1058" s="34"/>
      <c r="X1058" s="31">
        <f t="shared" si="221"/>
        <v>9.0359999999999996</v>
      </c>
      <c r="Y1058" s="31">
        <f t="shared" si="222"/>
        <v>-184.49199999999999</v>
      </c>
      <c r="Z1058" s="30">
        <f t="shared" si="229"/>
        <v>0</v>
      </c>
    </row>
    <row r="1059" spans="5:26" x14ac:dyDescent="0.15">
      <c r="E1059" s="46"/>
      <c r="F1059" s="28"/>
      <c r="G1059" s="29"/>
      <c r="H1059" s="29"/>
      <c r="I1059" s="48" t="str">
        <f t="shared" si="232"/>
        <v/>
      </c>
      <c r="J1059" s="48" t="str">
        <f t="shared" si="230"/>
        <v/>
      </c>
      <c r="K1059" s="49" t="str">
        <f t="shared" si="231"/>
        <v/>
      </c>
      <c r="N1059" s="78"/>
      <c r="O1059" s="39" t="str">
        <f t="shared" si="224"/>
        <v>F</v>
      </c>
      <c r="P1059" s="11">
        <f t="shared" si="220"/>
        <v>-23.287315649149274</v>
      </c>
      <c r="Q1059" s="11"/>
      <c r="R1059" s="38">
        <f t="shared" si="225"/>
        <v>0</v>
      </c>
      <c r="S1059" s="30">
        <f t="shared" si="226"/>
        <v>0</v>
      </c>
      <c r="T1059" s="30">
        <f t="shared" si="227"/>
        <v>0</v>
      </c>
      <c r="U1059" s="34"/>
      <c r="V1059" s="34"/>
      <c r="X1059" s="31">
        <f t="shared" si="221"/>
        <v>9.0359999999999996</v>
      </c>
      <c r="Y1059" s="31">
        <f t="shared" si="222"/>
        <v>-184.49199999999999</v>
      </c>
      <c r="Z1059" s="30">
        <f t="shared" si="229"/>
        <v>0</v>
      </c>
    </row>
    <row r="1060" spans="5:26" x14ac:dyDescent="0.15">
      <c r="E1060" s="46"/>
      <c r="F1060" s="28"/>
      <c r="G1060" s="29"/>
      <c r="H1060" s="29"/>
      <c r="I1060" s="48" t="str">
        <f t="shared" si="232"/>
        <v/>
      </c>
      <c r="J1060" s="48" t="str">
        <f t="shared" si="230"/>
        <v/>
      </c>
      <c r="K1060" s="49" t="str">
        <f t="shared" si="231"/>
        <v/>
      </c>
      <c r="N1060" s="78"/>
      <c r="O1060" s="39" t="str">
        <f t="shared" si="224"/>
        <v>F</v>
      </c>
      <c r="P1060" s="11">
        <f t="shared" si="220"/>
        <v>-23.287315649149274</v>
      </c>
      <c r="Q1060" s="11"/>
      <c r="R1060" s="38">
        <f t="shared" si="225"/>
        <v>0</v>
      </c>
      <c r="S1060" s="30">
        <f t="shared" si="226"/>
        <v>0</v>
      </c>
      <c r="T1060" s="30">
        <f t="shared" si="227"/>
        <v>0</v>
      </c>
      <c r="U1060" s="34"/>
      <c r="V1060" s="34"/>
      <c r="X1060" s="31">
        <f t="shared" si="221"/>
        <v>9.0359999999999996</v>
      </c>
      <c r="Y1060" s="31">
        <f t="shared" si="222"/>
        <v>-184.49199999999999</v>
      </c>
      <c r="Z1060" s="30">
        <f t="shared" si="229"/>
        <v>0</v>
      </c>
    </row>
    <row r="1061" spans="5:26" x14ac:dyDescent="0.15">
      <c r="E1061" s="46"/>
      <c r="F1061" s="28"/>
      <c r="G1061" s="29"/>
      <c r="H1061" s="29"/>
      <c r="I1061" s="48" t="str">
        <f t="shared" ref="I1061:I1092" si="233">IF(COUNTA($F$995,$H$995,F1061:H1061)=5,P1061,"")</f>
        <v/>
      </c>
      <c r="J1061" s="48" t="str">
        <f t="shared" si="230"/>
        <v/>
      </c>
      <c r="K1061" s="49" t="str">
        <f t="shared" si="231"/>
        <v/>
      </c>
      <c r="N1061" s="78"/>
      <c r="O1061" s="39" t="str">
        <f t="shared" si="224"/>
        <v>F</v>
      </c>
      <c r="P1061" s="11">
        <f t="shared" ref="P1061:P1116" si="234">IF(T1061&gt;17.583,"*",(G1061-(INDEX(IF(O1061="F",Hfemalemean,Hmalemean),S1061+1,R1061+1)))/(INDEX(IF(O1061="F",Hfemalesd,Hmalesd),S1061+1,R1061+1)))</f>
        <v>-23.287315649149274</v>
      </c>
      <c r="Q1061" s="11"/>
      <c r="R1061" s="38">
        <f t="shared" si="225"/>
        <v>0</v>
      </c>
      <c r="S1061" s="30">
        <f t="shared" si="226"/>
        <v>0</v>
      </c>
      <c r="T1061" s="30">
        <f t="shared" si="227"/>
        <v>0</v>
      </c>
      <c r="U1061" s="34"/>
      <c r="V1061" s="34"/>
      <c r="X1061" s="31">
        <f t="shared" ref="X1061:X1116" si="235">IF(O1061="M",2.06*10^-3*G1061^2-0.1166*G1061+6.5273,2.49*10^-3*G1061^2-0.1858*G1061+9.036)</f>
        <v>9.0359999999999996</v>
      </c>
      <c r="Y1061" s="31">
        <f t="shared" ref="Y1061:Y1116" si="236">((G1061/100)^3*INDEX(itoOI,IF(O1061="M",0,3)+IF(G1061&lt;140,1,IF(G1061&lt;=149,2,3)),1)+(G1061/100)^2*INDEX(itoOI,IF(O1061="M",0,3)+IF(G1061&lt;140,1,IF(G1061&lt;=149,2,3)),2)+(G1061/100)*INDEX(itoOI,IF(O1061="M",0,3)+IF(G1061&lt;140,1,IF(G1061&lt;=149,2,3)),3)+INDEX(itoOI,IF(O1061="M",0,3)+IF(G1061&lt;140,1,IF(G1061&lt;=149,2,3)),4))</f>
        <v>-184.49199999999999</v>
      </c>
      <c r="Z1061" s="30">
        <f t="shared" si="229"/>
        <v>0</v>
      </c>
    </row>
    <row r="1062" spans="5:26" x14ac:dyDescent="0.15">
      <c r="E1062" s="46"/>
      <c r="F1062" s="28"/>
      <c r="G1062" s="29"/>
      <c r="H1062" s="29"/>
      <c r="I1062" s="48" t="str">
        <f t="shared" si="233"/>
        <v/>
      </c>
      <c r="J1062" s="48" t="str">
        <f t="shared" si="230"/>
        <v/>
      </c>
      <c r="K1062" s="49" t="str">
        <f t="shared" ref="K1062:K1115" si="237">IF(COUNTA($F$995,$H$995,F1062:H1062)=5,IF(OR(T1062&lt;1,G1062&lt;70),"*",IF(G1062&gt;=IF(O1062="M",181,174),(H1062-Z1062)/Z1062*100,IF(G1062&lt;101,(H1062-X1062)/X1062*100,IF(T1062&lt;6,(H1062-X1062)/X1062*100,IF(T1062&gt;=17.583,(H1062-Z1062)/Z1062*100,(H1062-Y1062)/Y1062*100))))),"")</f>
        <v/>
      </c>
      <c r="N1062" s="78"/>
      <c r="O1062" s="39" t="str">
        <f t="shared" ref="O1062:O1116" si="238">IF(OR(+$H$995="男",+$H$995="M"),"M","F")</f>
        <v>F</v>
      </c>
      <c r="P1062" s="11">
        <f t="shared" si="234"/>
        <v>-23.287315649149274</v>
      </c>
      <c r="Q1062" s="11"/>
      <c r="R1062" s="38">
        <f t="shared" ref="R1062:R1116" si="239">DATEDIF($F$995,F1062,"Y")</f>
        <v>0</v>
      </c>
      <c r="S1062" s="30">
        <f t="shared" ref="S1062:S1116" si="240">DATEDIF($F$995,F1062,"YM")</f>
        <v>0</v>
      </c>
      <c r="T1062" s="30">
        <f t="shared" ref="T1062:T1116" si="241">DATEDIF($F$995,F1062,"Y")+DATEDIF($F$995,F1062,"YD")/(365+IF(MOD(YEAR(DATE(YEAR(F1062)-1,MONTH($F$995),DAY($F$995))),4)=0,IF(DATE(YEAR(DATE(YEAR(F1062)-1,MONTH($F$995),DAY($F$995))),2,29)&gt;=DATE(YEAR(F1062)-1,MONTH($F$995),DAY($F$995)),1,0),0)+IF(MOD(YEAR(F1062),4)=0,IF(DATE(YEAR(F1062),2,29)&lt;=F1062,1,0),0))</f>
        <v>0</v>
      </c>
      <c r="U1062" s="34"/>
      <c r="V1062" s="34"/>
      <c r="X1062" s="31">
        <f t="shared" si="235"/>
        <v>9.0359999999999996</v>
      </c>
      <c r="Y1062" s="31">
        <f t="shared" si="236"/>
        <v>-184.49199999999999</v>
      </c>
      <c r="Z1062" s="30">
        <f t="shared" si="229"/>
        <v>0</v>
      </c>
    </row>
    <row r="1063" spans="5:26" x14ac:dyDescent="0.15">
      <c r="E1063" s="46"/>
      <c r="F1063" s="28"/>
      <c r="G1063" s="29"/>
      <c r="H1063" s="29"/>
      <c r="I1063" s="48" t="str">
        <f t="shared" si="233"/>
        <v/>
      </c>
      <c r="J1063" s="48" t="str">
        <f t="shared" si="230"/>
        <v/>
      </c>
      <c r="K1063" s="49" t="str">
        <f t="shared" si="237"/>
        <v/>
      </c>
      <c r="N1063" s="78"/>
      <c r="O1063" s="39" t="str">
        <f t="shared" si="238"/>
        <v>F</v>
      </c>
      <c r="P1063" s="11">
        <f t="shared" si="234"/>
        <v>-23.287315649149274</v>
      </c>
      <c r="Q1063" s="11"/>
      <c r="R1063" s="38">
        <f t="shared" si="239"/>
        <v>0</v>
      </c>
      <c r="S1063" s="30">
        <f t="shared" si="240"/>
        <v>0</v>
      </c>
      <c r="T1063" s="30">
        <f t="shared" si="241"/>
        <v>0</v>
      </c>
      <c r="U1063" s="34"/>
      <c r="V1063" s="34"/>
      <c r="X1063" s="31">
        <f t="shared" si="235"/>
        <v>9.0359999999999996</v>
      </c>
      <c r="Y1063" s="31">
        <f t="shared" si="236"/>
        <v>-184.49199999999999</v>
      </c>
      <c r="Z1063" s="30">
        <f t="shared" ref="Z1063:Z1116" si="242">22*G1063^2/10000</f>
        <v>0</v>
      </c>
    </row>
    <row r="1064" spans="5:26" x14ac:dyDescent="0.15">
      <c r="E1064" s="46"/>
      <c r="F1064" s="28"/>
      <c r="G1064" s="29"/>
      <c r="H1064" s="29"/>
      <c r="I1064" s="48" t="str">
        <f t="shared" si="233"/>
        <v/>
      </c>
      <c r="J1064" s="48" t="str">
        <f t="shared" ref="J1064:J1090" si="243">IF(COUNTA($F$995,$H$995,F1064:H1064)=5,IF(T1064&lt;6,"*",IF(T1064&gt;=17.583,"*",(H1064-G1064*INDEX(IF(O1064="F",muratafemale,muratamale),R1064-4,1)-INDEX(IF(O1064="F",muratafemale,muratamale),R1064-4,2))/(G1064*INDEX(IF(O1064="F",muratafemale,muratamale),R1064-4,1)+INDEX(IF(O1064="F",muratafemale,muratamale),R1064-4,2))*100)),"")</f>
        <v/>
      </c>
      <c r="K1064" s="49" t="str">
        <f t="shared" si="237"/>
        <v/>
      </c>
      <c r="N1064" s="78"/>
      <c r="O1064" s="39" t="str">
        <f t="shared" si="238"/>
        <v>F</v>
      </c>
      <c r="P1064" s="11">
        <f t="shared" si="234"/>
        <v>-23.287315649149274</v>
      </c>
      <c r="Q1064" s="11"/>
      <c r="R1064" s="38">
        <f t="shared" si="239"/>
        <v>0</v>
      </c>
      <c r="S1064" s="30">
        <f t="shared" si="240"/>
        <v>0</v>
      </c>
      <c r="T1064" s="30">
        <f t="shared" si="241"/>
        <v>0</v>
      </c>
      <c r="U1064" s="34"/>
      <c r="V1064" s="34"/>
      <c r="X1064" s="31">
        <f t="shared" si="235"/>
        <v>9.0359999999999996</v>
      </c>
      <c r="Y1064" s="31">
        <f t="shared" si="236"/>
        <v>-184.49199999999999</v>
      </c>
      <c r="Z1064" s="30">
        <f t="shared" si="242"/>
        <v>0</v>
      </c>
    </row>
    <row r="1065" spans="5:26" x14ac:dyDescent="0.15">
      <c r="E1065" s="46"/>
      <c r="F1065" s="28"/>
      <c r="G1065" s="29"/>
      <c r="H1065" s="29"/>
      <c r="I1065" s="48" t="str">
        <f t="shared" si="233"/>
        <v/>
      </c>
      <c r="J1065" s="48" t="str">
        <f t="shared" si="243"/>
        <v/>
      </c>
      <c r="K1065" s="49" t="str">
        <f t="shared" si="237"/>
        <v/>
      </c>
      <c r="N1065" s="78"/>
      <c r="O1065" s="39" t="str">
        <f t="shared" si="238"/>
        <v>F</v>
      </c>
      <c r="P1065" s="11">
        <f t="shared" si="234"/>
        <v>-23.287315649149274</v>
      </c>
      <c r="Q1065" s="11"/>
      <c r="R1065" s="38">
        <f t="shared" si="239"/>
        <v>0</v>
      </c>
      <c r="S1065" s="30">
        <f t="shared" si="240"/>
        <v>0</v>
      </c>
      <c r="T1065" s="30">
        <f t="shared" si="241"/>
        <v>0</v>
      </c>
      <c r="U1065" s="34"/>
      <c r="V1065" s="34"/>
      <c r="X1065" s="31">
        <f t="shared" si="235"/>
        <v>9.0359999999999996</v>
      </c>
      <c r="Y1065" s="31">
        <f t="shared" si="236"/>
        <v>-184.49199999999999</v>
      </c>
      <c r="Z1065" s="30">
        <f t="shared" si="242"/>
        <v>0</v>
      </c>
    </row>
    <row r="1066" spans="5:26" x14ac:dyDescent="0.15">
      <c r="E1066" s="46"/>
      <c r="F1066" s="28"/>
      <c r="G1066" s="29"/>
      <c r="H1066" s="29"/>
      <c r="I1066" s="48" t="str">
        <f t="shared" si="233"/>
        <v/>
      </c>
      <c r="J1066" s="48" t="str">
        <f t="shared" si="243"/>
        <v/>
      </c>
      <c r="K1066" s="49" t="str">
        <f t="shared" si="237"/>
        <v/>
      </c>
      <c r="N1066" s="78"/>
      <c r="O1066" s="39" t="str">
        <f t="shared" si="238"/>
        <v>F</v>
      </c>
      <c r="P1066" s="11">
        <f t="shared" si="234"/>
        <v>-23.287315649149274</v>
      </c>
      <c r="Q1066" s="11"/>
      <c r="R1066" s="38">
        <f t="shared" si="239"/>
        <v>0</v>
      </c>
      <c r="S1066" s="30">
        <f t="shared" si="240"/>
        <v>0</v>
      </c>
      <c r="T1066" s="30">
        <f t="shared" si="241"/>
        <v>0</v>
      </c>
      <c r="U1066" s="34"/>
      <c r="V1066" s="34"/>
      <c r="X1066" s="31">
        <f t="shared" si="235"/>
        <v>9.0359999999999996</v>
      </c>
      <c r="Y1066" s="31">
        <f t="shared" si="236"/>
        <v>-184.49199999999999</v>
      </c>
      <c r="Z1066" s="30">
        <f t="shared" si="242"/>
        <v>0</v>
      </c>
    </row>
    <row r="1067" spans="5:26" x14ac:dyDescent="0.15">
      <c r="E1067" s="46"/>
      <c r="F1067" s="28"/>
      <c r="G1067" s="29"/>
      <c r="H1067" s="29"/>
      <c r="I1067" s="48" t="str">
        <f t="shared" si="233"/>
        <v/>
      </c>
      <c r="J1067" s="48" t="str">
        <f t="shared" si="243"/>
        <v/>
      </c>
      <c r="K1067" s="49" t="str">
        <f t="shared" si="237"/>
        <v/>
      </c>
      <c r="N1067" s="78"/>
      <c r="O1067" s="39" t="str">
        <f t="shared" si="238"/>
        <v>F</v>
      </c>
      <c r="P1067" s="11">
        <f t="shared" si="234"/>
        <v>-23.287315649149274</v>
      </c>
      <c r="Q1067" s="11"/>
      <c r="R1067" s="38">
        <f t="shared" si="239"/>
        <v>0</v>
      </c>
      <c r="S1067" s="30">
        <f t="shared" si="240"/>
        <v>0</v>
      </c>
      <c r="T1067" s="30">
        <f t="shared" si="241"/>
        <v>0</v>
      </c>
      <c r="U1067" s="34"/>
      <c r="V1067" s="34"/>
      <c r="X1067" s="31">
        <f t="shared" si="235"/>
        <v>9.0359999999999996</v>
      </c>
      <c r="Y1067" s="31">
        <f t="shared" si="236"/>
        <v>-184.49199999999999</v>
      </c>
      <c r="Z1067" s="30">
        <f t="shared" si="242"/>
        <v>0</v>
      </c>
    </row>
    <row r="1068" spans="5:26" x14ac:dyDescent="0.15">
      <c r="E1068" s="46"/>
      <c r="F1068" s="28"/>
      <c r="G1068" s="29"/>
      <c r="H1068" s="29"/>
      <c r="I1068" s="48" t="str">
        <f t="shared" si="233"/>
        <v/>
      </c>
      <c r="J1068" s="48" t="str">
        <f t="shared" si="243"/>
        <v/>
      </c>
      <c r="K1068" s="49" t="str">
        <f t="shared" si="237"/>
        <v/>
      </c>
      <c r="N1068" s="78"/>
      <c r="O1068" s="39" t="str">
        <f t="shared" si="238"/>
        <v>F</v>
      </c>
      <c r="P1068" s="11">
        <f t="shared" si="234"/>
        <v>-23.287315649149274</v>
      </c>
      <c r="Q1068" s="11"/>
      <c r="R1068" s="38">
        <f t="shared" si="239"/>
        <v>0</v>
      </c>
      <c r="S1068" s="30">
        <f t="shared" si="240"/>
        <v>0</v>
      </c>
      <c r="T1068" s="30">
        <f t="shared" si="241"/>
        <v>0</v>
      </c>
      <c r="U1068" s="34"/>
      <c r="V1068" s="34"/>
      <c r="X1068" s="31">
        <f t="shared" si="235"/>
        <v>9.0359999999999996</v>
      </c>
      <c r="Y1068" s="31">
        <f t="shared" si="236"/>
        <v>-184.49199999999999</v>
      </c>
      <c r="Z1068" s="30">
        <f t="shared" si="242"/>
        <v>0</v>
      </c>
    </row>
    <row r="1069" spans="5:26" x14ac:dyDescent="0.15">
      <c r="E1069" s="46"/>
      <c r="F1069" s="28"/>
      <c r="G1069" s="29"/>
      <c r="H1069" s="29"/>
      <c r="I1069" s="48" t="str">
        <f t="shared" si="233"/>
        <v/>
      </c>
      <c r="J1069" s="48" t="str">
        <f t="shared" si="243"/>
        <v/>
      </c>
      <c r="K1069" s="49" t="str">
        <f t="shared" si="237"/>
        <v/>
      </c>
      <c r="N1069" s="78"/>
      <c r="O1069" s="39" t="str">
        <f t="shared" si="238"/>
        <v>F</v>
      </c>
      <c r="P1069" s="11">
        <f t="shared" si="234"/>
        <v>-23.287315649149274</v>
      </c>
      <c r="Q1069" s="11"/>
      <c r="R1069" s="38">
        <f t="shared" si="239"/>
        <v>0</v>
      </c>
      <c r="S1069" s="30">
        <f t="shared" si="240"/>
        <v>0</v>
      </c>
      <c r="T1069" s="30">
        <f t="shared" si="241"/>
        <v>0</v>
      </c>
      <c r="U1069" s="34"/>
      <c r="V1069" s="34"/>
      <c r="X1069" s="31">
        <f t="shared" si="235"/>
        <v>9.0359999999999996</v>
      </c>
      <c r="Y1069" s="31">
        <f t="shared" si="236"/>
        <v>-184.49199999999999</v>
      </c>
      <c r="Z1069" s="30">
        <f t="shared" si="242"/>
        <v>0</v>
      </c>
    </row>
    <row r="1070" spans="5:26" x14ac:dyDescent="0.15">
      <c r="E1070" s="46"/>
      <c r="F1070" s="28"/>
      <c r="G1070" s="29"/>
      <c r="H1070" s="29"/>
      <c r="I1070" s="48" t="str">
        <f t="shared" si="233"/>
        <v/>
      </c>
      <c r="J1070" s="48" t="str">
        <f t="shared" si="243"/>
        <v/>
      </c>
      <c r="K1070" s="49" t="str">
        <f t="shared" si="237"/>
        <v/>
      </c>
      <c r="N1070" s="78"/>
      <c r="O1070" s="39" t="str">
        <f t="shared" si="238"/>
        <v>F</v>
      </c>
      <c r="P1070" s="11">
        <f t="shared" si="234"/>
        <v>-23.287315649149274</v>
      </c>
      <c r="Q1070" s="11"/>
      <c r="R1070" s="38">
        <f t="shared" si="239"/>
        <v>0</v>
      </c>
      <c r="S1070" s="30">
        <f t="shared" si="240"/>
        <v>0</v>
      </c>
      <c r="T1070" s="30">
        <f t="shared" si="241"/>
        <v>0</v>
      </c>
      <c r="U1070" s="34"/>
      <c r="V1070" s="34"/>
      <c r="X1070" s="31">
        <f t="shared" si="235"/>
        <v>9.0359999999999996</v>
      </c>
      <c r="Y1070" s="31">
        <f t="shared" si="236"/>
        <v>-184.49199999999999</v>
      </c>
      <c r="Z1070" s="30">
        <f t="shared" si="242"/>
        <v>0</v>
      </c>
    </row>
    <row r="1071" spans="5:26" x14ac:dyDescent="0.15">
      <c r="E1071" s="46"/>
      <c r="F1071" s="28"/>
      <c r="G1071" s="29"/>
      <c r="H1071" s="29"/>
      <c r="I1071" s="48" t="str">
        <f t="shared" si="233"/>
        <v/>
      </c>
      <c r="J1071" s="48" t="str">
        <f t="shared" si="243"/>
        <v/>
      </c>
      <c r="K1071" s="49" t="str">
        <f t="shared" si="237"/>
        <v/>
      </c>
      <c r="N1071" s="78"/>
      <c r="O1071" s="39" t="str">
        <f t="shared" si="238"/>
        <v>F</v>
      </c>
      <c r="P1071" s="11">
        <f t="shared" si="234"/>
        <v>-23.287315649149274</v>
      </c>
      <c r="Q1071" s="11"/>
      <c r="R1071" s="38">
        <f t="shared" si="239"/>
        <v>0</v>
      </c>
      <c r="S1071" s="30">
        <f t="shared" si="240"/>
        <v>0</v>
      </c>
      <c r="T1071" s="30">
        <f t="shared" si="241"/>
        <v>0</v>
      </c>
      <c r="U1071" s="34"/>
      <c r="V1071" s="34"/>
      <c r="X1071" s="31">
        <f t="shared" si="235"/>
        <v>9.0359999999999996</v>
      </c>
      <c r="Y1071" s="31">
        <f t="shared" si="236"/>
        <v>-184.49199999999999</v>
      </c>
      <c r="Z1071" s="30">
        <f t="shared" si="242"/>
        <v>0</v>
      </c>
    </row>
    <row r="1072" spans="5:26" x14ac:dyDescent="0.15">
      <c r="E1072" s="46"/>
      <c r="F1072" s="28"/>
      <c r="G1072" s="29"/>
      <c r="H1072" s="29"/>
      <c r="I1072" s="48" t="str">
        <f t="shared" si="233"/>
        <v/>
      </c>
      <c r="J1072" s="48" t="str">
        <f t="shared" si="243"/>
        <v/>
      </c>
      <c r="K1072" s="49" t="str">
        <f t="shared" si="237"/>
        <v/>
      </c>
      <c r="N1072" s="78"/>
      <c r="O1072" s="39" t="str">
        <f t="shared" si="238"/>
        <v>F</v>
      </c>
      <c r="P1072" s="11">
        <f t="shared" si="234"/>
        <v>-23.287315649149274</v>
      </c>
      <c r="Q1072" s="11"/>
      <c r="R1072" s="38">
        <f t="shared" si="239"/>
        <v>0</v>
      </c>
      <c r="S1072" s="30">
        <f t="shared" si="240"/>
        <v>0</v>
      </c>
      <c r="T1072" s="30">
        <f t="shared" si="241"/>
        <v>0</v>
      </c>
      <c r="U1072" s="34"/>
      <c r="V1072" s="34"/>
      <c r="X1072" s="31">
        <f t="shared" si="235"/>
        <v>9.0359999999999996</v>
      </c>
      <c r="Y1072" s="31">
        <f t="shared" si="236"/>
        <v>-184.49199999999999</v>
      </c>
      <c r="Z1072" s="30">
        <f t="shared" si="242"/>
        <v>0</v>
      </c>
    </row>
    <row r="1073" spans="5:26" x14ac:dyDescent="0.15">
      <c r="E1073" s="46"/>
      <c r="F1073" s="28"/>
      <c r="G1073" s="29"/>
      <c r="H1073" s="29"/>
      <c r="I1073" s="48" t="str">
        <f t="shared" si="233"/>
        <v/>
      </c>
      <c r="J1073" s="48" t="str">
        <f t="shared" si="243"/>
        <v/>
      </c>
      <c r="K1073" s="49" t="str">
        <f t="shared" si="237"/>
        <v/>
      </c>
      <c r="N1073" s="78"/>
      <c r="O1073" s="39" t="str">
        <f t="shared" si="238"/>
        <v>F</v>
      </c>
      <c r="P1073" s="11">
        <f t="shared" si="234"/>
        <v>-23.287315649149274</v>
      </c>
      <c r="Q1073" s="11"/>
      <c r="R1073" s="38">
        <f t="shared" si="239"/>
        <v>0</v>
      </c>
      <c r="S1073" s="30">
        <f t="shared" si="240"/>
        <v>0</v>
      </c>
      <c r="T1073" s="30">
        <f t="shared" si="241"/>
        <v>0</v>
      </c>
      <c r="U1073" s="34"/>
      <c r="V1073" s="34"/>
      <c r="X1073" s="31">
        <f t="shared" si="235"/>
        <v>9.0359999999999996</v>
      </c>
      <c r="Y1073" s="31">
        <f t="shared" si="236"/>
        <v>-184.49199999999999</v>
      </c>
      <c r="Z1073" s="30">
        <f t="shared" si="242"/>
        <v>0</v>
      </c>
    </row>
    <row r="1074" spans="5:26" x14ac:dyDescent="0.15">
      <c r="E1074" s="46"/>
      <c r="F1074" s="28"/>
      <c r="G1074" s="29"/>
      <c r="H1074" s="29"/>
      <c r="I1074" s="48" t="str">
        <f t="shared" si="233"/>
        <v/>
      </c>
      <c r="J1074" s="48" t="str">
        <f t="shared" si="243"/>
        <v/>
      </c>
      <c r="K1074" s="49" t="str">
        <f t="shared" si="237"/>
        <v/>
      </c>
      <c r="N1074" s="78"/>
      <c r="O1074" s="39" t="str">
        <f t="shared" si="238"/>
        <v>F</v>
      </c>
      <c r="P1074" s="11">
        <f t="shared" si="234"/>
        <v>-23.287315649149274</v>
      </c>
      <c r="Q1074" s="11"/>
      <c r="R1074" s="38">
        <f t="shared" si="239"/>
        <v>0</v>
      </c>
      <c r="S1074" s="30">
        <f t="shared" si="240"/>
        <v>0</v>
      </c>
      <c r="T1074" s="30">
        <f t="shared" si="241"/>
        <v>0</v>
      </c>
      <c r="U1074" s="34"/>
      <c r="V1074" s="34"/>
      <c r="X1074" s="31">
        <f t="shared" si="235"/>
        <v>9.0359999999999996</v>
      </c>
      <c r="Y1074" s="31">
        <f t="shared" si="236"/>
        <v>-184.49199999999999</v>
      </c>
      <c r="Z1074" s="30">
        <f t="shared" si="242"/>
        <v>0</v>
      </c>
    </row>
    <row r="1075" spans="5:26" x14ac:dyDescent="0.15">
      <c r="E1075" s="46"/>
      <c r="F1075" s="28"/>
      <c r="G1075" s="29"/>
      <c r="H1075" s="29"/>
      <c r="I1075" s="48" t="str">
        <f t="shared" si="233"/>
        <v/>
      </c>
      <c r="J1075" s="48" t="str">
        <f t="shared" si="243"/>
        <v/>
      </c>
      <c r="K1075" s="49" t="str">
        <f t="shared" si="237"/>
        <v/>
      </c>
      <c r="N1075" s="78"/>
      <c r="O1075" s="39" t="str">
        <f t="shared" si="238"/>
        <v>F</v>
      </c>
      <c r="P1075" s="11">
        <f t="shared" si="234"/>
        <v>-23.287315649149274</v>
      </c>
      <c r="Q1075" s="11"/>
      <c r="R1075" s="38">
        <f t="shared" si="239"/>
        <v>0</v>
      </c>
      <c r="S1075" s="30">
        <f t="shared" si="240"/>
        <v>0</v>
      </c>
      <c r="T1075" s="30">
        <f t="shared" si="241"/>
        <v>0</v>
      </c>
      <c r="U1075" s="34"/>
      <c r="V1075" s="34"/>
      <c r="X1075" s="31">
        <f t="shared" si="235"/>
        <v>9.0359999999999996</v>
      </c>
      <c r="Y1075" s="31">
        <f t="shared" si="236"/>
        <v>-184.49199999999999</v>
      </c>
      <c r="Z1075" s="30">
        <f t="shared" si="242"/>
        <v>0</v>
      </c>
    </row>
    <row r="1076" spans="5:26" x14ac:dyDescent="0.15">
      <c r="E1076" s="46"/>
      <c r="F1076" s="28"/>
      <c r="G1076" s="29"/>
      <c r="H1076" s="29"/>
      <c r="I1076" s="48" t="str">
        <f t="shared" si="233"/>
        <v/>
      </c>
      <c r="J1076" s="48" t="str">
        <f t="shared" si="243"/>
        <v/>
      </c>
      <c r="K1076" s="49" t="str">
        <f t="shared" si="237"/>
        <v/>
      </c>
      <c r="N1076" s="78"/>
      <c r="O1076" s="39" t="str">
        <f t="shared" si="238"/>
        <v>F</v>
      </c>
      <c r="P1076" s="11">
        <f t="shared" si="234"/>
        <v>-23.287315649149274</v>
      </c>
      <c r="Q1076" s="11"/>
      <c r="R1076" s="38">
        <f t="shared" si="239"/>
        <v>0</v>
      </c>
      <c r="S1076" s="30">
        <f t="shared" si="240"/>
        <v>0</v>
      </c>
      <c r="T1076" s="30">
        <f t="shared" si="241"/>
        <v>0</v>
      </c>
      <c r="U1076" s="34"/>
      <c r="V1076" s="34"/>
      <c r="X1076" s="31">
        <f t="shared" si="235"/>
        <v>9.0359999999999996</v>
      </c>
      <c r="Y1076" s="31">
        <f t="shared" si="236"/>
        <v>-184.49199999999999</v>
      </c>
      <c r="Z1076" s="30">
        <f t="shared" si="242"/>
        <v>0</v>
      </c>
    </row>
    <row r="1077" spans="5:26" x14ac:dyDescent="0.15">
      <c r="E1077" s="46"/>
      <c r="F1077" s="28"/>
      <c r="G1077" s="29"/>
      <c r="H1077" s="29"/>
      <c r="I1077" s="48" t="str">
        <f t="shared" si="233"/>
        <v/>
      </c>
      <c r="J1077" s="48" t="str">
        <f t="shared" si="243"/>
        <v/>
      </c>
      <c r="K1077" s="49" t="str">
        <f t="shared" si="237"/>
        <v/>
      </c>
      <c r="N1077" s="78"/>
      <c r="O1077" s="39" t="str">
        <f t="shared" si="238"/>
        <v>F</v>
      </c>
      <c r="P1077" s="11">
        <f t="shared" si="234"/>
        <v>-23.287315649149274</v>
      </c>
      <c r="Q1077" s="11"/>
      <c r="R1077" s="38">
        <f t="shared" si="239"/>
        <v>0</v>
      </c>
      <c r="S1077" s="30">
        <f t="shared" si="240"/>
        <v>0</v>
      </c>
      <c r="T1077" s="30">
        <f t="shared" si="241"/>
        <v>0</v>
      </c>
      <c r="U1077" s="34"/>
      <c r="V1077" s="34"/>
      <c r="X1077" s="31">
        <f t="shared" si="235"/>
        <v>9.0359999999999996</v>
      </c>
      <c r="Y1077" s="31">
        <f t="shared" si="236"/>
        <v>-184.49199999999999</v>
      </c>
      <c r="Z1077" s="30">
        <f t="shared" si="242"/>
        <v>0</v>
      </c>
    </row>
    <row r="1078" spans="5:26" x14ac:dyDescent="0.15">
      <c r="E1078" s="46"/>
      <c r="F1078" s="28"/>
      <c r="G1078" s="29"/>
      <c r="H1078" s="29"/>
      <c r="I1078" s="48" t="str">
        <f t="shared" si="233"/>
        <v/>
      </c>
      <c r="J1078" s="48" t="str">
        <f t="shared" si="243"/>
        <v/>
      </c>
      <c r="K1078" s="49" t="str">
        <f t="shared" si="237"/>
        <v/>
      </c>
      <c r="N1078" s="78"/>
      <c r="O1078" s="39" t="str">
        <f t="shared" si="238"/>
        <v>F</v>
      </c>
      <c r="P1078" s="11">
        <f t="shared" si="234"/>
        <v>-23.287315649149274</v>
      </c>
      <c r="Q1078" s="11"/>
      <c r="R1078" s="38">
        <f t="shared" si="239"/>
        <v>0</v>
      </c>
      <c r="S1078" s="30">
        <f t="shared" si="240"/>
        <v>0</v>
      </c>
      <c r="T1078" s="30">
        <f t="shared" si="241"/>
        <v>0</v>
      </c>
      <c r="U1078" s="34"/>
      <c r="V1078" s="34"/>
      <c r="X1078" s="31">
        <f t="shared" si="235"/>
        <v>9.0359999999999996</v>
      </c>
      <c r="Y1078" s="31">
        <f t="shared" si="236"/>
        <v>-184.49199999999999</v>
      </c>
      <c r="Z1078" s="30">
        <f t="shared" si="242"/>
        <v>0</v>
      </c>
    </row>
    <row r="1079" spans="5:26" x14ac:dyDescent="0.15">
      <c r="E1079" s="46"/>
      <c r="F1079" s="28"/>
      <c r="G1079" s="29"/>
      <c r="H1079" s="29"/>
      <c r="I1079" s="48" t="str">
        <f t="shared" si="233"/>
        <v/>
      </c>
      <c r="J1079" s="48" t="str">
        <f t="shared" si="243"/>
        <v/>
      </c>
      <c r="K1079" s="49" t="str">
        <f t="shared" si="237"/>
        <v/>
      </c>
      <c r="N1079" s="78"/>
      <c r="O1079" s="39" t="str">
        <f t="shared" si="238"/>
        <v>F</v>
      </c>
      <c r="P1079" s="11">
        <f t="shared" si="234"/>
        <v>-23.287315649149274</v>
      </c>
      <c r="Q1079" s="11"/>
      <c r="R1079" s="38">
        <f t="shared" si="239"/>
        <v>0</v>
      </c>
      <c r="S1079" s="30">
        <f t="shared" si="240"/>
        <v>0</v>
      </c>
      <c r="T1079" s="30">
        <f t="shared" si="241"/>
        <v>0</v>
      </c>
      <c r="U1079" s="34"/>
      <c r="V1079" s="34"/>
      <c r="X1079" s="31">
        <f t="shared" si="235"/>
        <v>9.0359999999999996</v>
      </c>
      <c r="Y1079" s="31">
        <f t="shared" si="236"/>
        <v>-184.49199999999999</v>
      </c>
      <c r="Z1079" s="30">
        <f t="shared" si="242"/>
        <v>0</v>
      </c>
    </row>
    <row r="1080" spans="5:26" x14ac:dyDescent="0.15">
      <c r="E1080" s="46"/>
      <c r="F1080" s="28"/>
      <c r="G1080" s="29"/>
      <c r="H1080" s="29"/>
      <c r="I1080" s="48" t="str">
        <f t="shared" si="233"/>
        <v/>
      </c>
      <c r="J1080" s="48" t="str">
        <f t="shared" si="243"/>
        <v/>
      </c>
      <c r="K1080" s="49" t="str">
        <f t="shared" si="237"/>
        <v/>
      </c>
      <c r="N1080" s="78"/>
      <c r="O1080" s="39" t="str">
        <f t="shared" si="238"/>
        <v>F</v>
      </c>
      <c r="P1080" s="11">
        <f t="shared" si="234"/>
        <v>-23.287315649149274</v>
      </c>
      <c r="Q1080" s="11"/>
      <c r="R1080" s="38">
        <f t="shared" si="239"/>
        <v>0</v>
      </c>
      <c r="S1080" s="30">
        <f t="shared" si="240"/>
        <v>0</v>
      </c>
      <c r="T1080" s="30">
        <f t="shared" si="241"/>
        <v>0</v>
      </c>
      <c r="U1080" s="34"/>
      <c r="V1080" s="34"/>
      <c r="X1080" s="31">
        <f t="shared" si="235"/>
        <v>9.0359999999999996</v>
      </c>
      <c r="Y1080" s="31">
        <f t="shared" si="236"/>
        <v>-184.49199999999999</v>
      </c>
      <c r="Z1080" s="30">
        <f t="shared" si="242"/>
        <v>0</v>
      </c>
    </row>
    <row r="1081" spans="5:26" x14ac:dyDescent="0.15">
      <c r="E1081" s="46"/>
      <c r="F1081" s="28"/>
      <c r="G1081" s="29"/>
      <c r="H1081" s="29"/>
      <c r="I1081" s="48" t="str">
        <f t="shared" si="233"/>
        <v/>
      </c>
      <c r="J1081" s="48" t="str">
        <f t="shared" si="243"/>
        <v/>
      </c>
      <c r="K1081" s="49" t="str">
        <f t="shared" si="237"/>
        <v/>
      </c>
      <c r="N1081" s="78"/>
      <c r="O1081" s="39" t="str">
        <f t="shared" si="238"/>
        <v>F</v>
      </c>
      <c r="P1081" s="11">
        <f t="shared" si="234"/>
        <v>-23.287315649149274</v>
      </c>
      <c r="Q1081" s="11"/>
      <c r="R1081" s="38">
        <f t="shared" si="239"/>
        <v>0</v>
      </c>
      <c r="S1081" s="30">
        <f t="shared" si="240"/>
        <v>0</v>
      </c>
      <c r="T1081" s="30">
        <f t="shared" si="241"/>
        <v>0</v>
      </c>
      <c r="U1081" s="34"/>
      <c r="V1081" s="34"/>
      <c r="X1081" s="31">
        <f t="shared" si="235"/>
        <v>9.0359999999999996</v>
      </c>
      <c r="Y1081" s="31">
        <f t="shared" si="236"/>
        <v>-184.49199999999999</v>
      </c>
      <c r="Z1081" s="30">
        <f t="shared" si="242"/>
        <v>0</v>
      </c>
    </row>
    <row r="1082" spans="5:26" x14ac:dyDescent="0.15">
      <c r="E1082" s="46"/>
      <c r="F1082" s="28"/>
      <c r="G1082" s="29"/>
      <c r="H1082" s="29"/>
      <c r="I1082" s="48" t="str">
        <f t="shared" si="233"/>
        <v/>
      </c>
      <c r="J1082" s="48" t="str">
        <f t="shared" si="243"/>
        <v/>
      </c>
      <c r="K1082" s="49" t="str">
        <f t="shared" si="237"/>
        <v/>
      </c>
      <c r="N1082" s="78"/>
      <c r="O1082" s="39" t="str">
        <f t="shared" si="238"/>
        <v>F</v>
      </c>
      <c r="P1082" s="11">
        <f t="shared" si="234"/>
        <v>-23.287315649149274</v>
      </c>
      <c r="Q1082" s="11"/>
      <c r="R1082" s="38">
        <f t="shared" si="239"/>
        <v>0</v>
      </c>
      <c r="S1082" s="30">
        <f t="shared" si="240"/>
        <v>0</v>
      </c>
      <c r="T1082" s="30">
        <f t="shared" si="241"/>
        <v>0</v>
      </c>
      <c r="U1082" s="34"/>
      <c r="V1082" s="34"/>
      <c r="X1082" s="31">
        <f t="shared" si="235"/>
        <v>9.0359999999999996</v>
      </c>
      <c r="Y1082" s="31">
        <f t="shared" si="236"/>
        <v>-184.49199999999999</v>
      </c>
      <c r="Z1082" s="30">
        <f t="shared" si="242"/>
        <v>0</v>
      </c>
    </row>
    <row r="1083" spans="5:26" x14ac:dyDescent="0.15">
      <c r="E1083" s="46"/>
      <c r="F1083" s="28"/>
      <c r="G1083" s="29"/>
      <c r="H1083" s="29"/>
      <c r="I1083" s="48" t="str">
        <f t="shared" si="233"/>
        <v/>
      </c>
      <c r="J1083" s="48" t="str">
        <f t="shared" si="243"/>
        <v/>
      </c>
      <c r="K1083" s="49" t="str">
        <f t="shared" si="237"/>
        <v/>
      </c>
      <c r="N1083" s="78"/>
      <c r="O1083" s="39" t="str">
        <f t="shared" si="238"/>
        <v>F</v>
      </c>
      <c r="P1083" s="11">
        <f t="shared" si="234"/>
        <v>-23.287315649149274</v>
      </c>
      <c r="Q1083" s="11"/>
      <c r="R1083" s="38">
        <f t="shared" si="239"/>
        <v>0</v>
      </c>
      <c r="S1083" s="30">
        <f t="shared" si="240"/>
        <v>0</v>
      </c>
      <c r="T1083" s="30">
        <f t="shared" si="241"/>
        <v>0</v>
      </c>
      <c r="U1083" s="34"/>
      <c r="V1083" s="34"/>
      <c r="X1083" s="31">
        <f t="shared" si="235"/>
        <v>9.0359999999999996</v>
      </c>
      <c r="Y1083" s="31">
        <f t="shared" si="236"/>
        <v>-184.49199999999999</v>
      </c>
      <c r="Z1083" s="30">
        <f t="shared" si="242"/>
        <v>0</v>
      </c>
    </row>
    <row r="1084" spans="5:26" x14ac:dyDescent="0.15">
      <c r="E1084" s="46"/>
      <c r="F1084" s="28"/>
      <c r="G1084" s="29"/>
      <c r="H1084" s="29"/>
      <c r="I1084" s="48" t="str">
        <f t="shared" si="233"/>
        <v/>
      </c>
      <c r="J1084" s="48" t="str">
        <f t="shared" si="243"/>
        <v/>
      </c>
      <c r="K1084" s="49" t="str">
        <f t="shared" si="237"/>
        <v/>
      </c>
      <c r="N1084" s="78"/>
      <c r="O1084" s="39" t="str">
        <f t="shared" si="238"/>
        <v>F</v>
      </c>
      <c r="P1084" s="11">
        <f t="shared" si="234"/>
        <v>-23.287315649149274</v>
      </c>
      <c r="Q1084" s="11"/>
      <c r="R1084" s="38">
        <f t="shared" si="239"/>
        <v>0</v>
      </c>
      <c r="S1084" s="30">
        <f t="shared" si="240"/>
        <v>0</v>
      </c>
      <c r="T1084" s="30">
        <f t="shared" si="241"/>
        <v>0</v>
      </c>
      <c r="U1084" s="34"/>
      <c r="V1084" s="34"/>
      <c r="X1084" s="31">
        <f t="shared" si="235"/>
        <v>9.0359999999999996</v>
      </c>
      <c r="Y1084" s="31">
        <f t="shared" si="236"/>
        <v>-184.49199999999999</v>
      </c>
      <c r="Z1084" s="30">
        <f t="shared" si="242"/>
        <v>0</v>
      </c>
    </row>
    <row r="1085" spans="5:26" x14ac:dyDescent="0.15">
      <c r="E1085" s="46"/>
      <c r="F1085" s="28"/>
      <c r="G1085" s="29"/>
      <c r="H1085" s="29"/>
      <c r="I1085" s="48" t="str">
        <f t="shared" si="233"/>
        <v/>
      </c>
      <c r="J1085" s="48" t="str">
        <f t="shared" si="243"/>
        <v/>
      </c>
      <c r="K1085" s="49" t="str">
        <f t="shared" si="237"/>
        <v/>
      </c>
      <c r="N1085" s="78"/>
      <c r="O1085" s="39" t="str">
        <f t="shared" si="238"/>
        <v>F</v>
      </c>
      <c r="P1085" s="11">
        <f t="shared" si="234"/>
        <v>-23.287315649149274</v>
      </c>
      <c r="Q1085" s="11"/>
      <c r="R1085" s="38">
        <f t="shared" si="239"/>
        <v>0</v>
      </c>
      <c r="S1085" s="30">
        <f t="shared" si="240"/>
        <v>0</v>
      </c>
      <c r="T1085" s="30">
        <f t="shared" si="241"/>
        <v>0</v>
      </c>
      <c r="U1085" s="34"/>
      <c r="V1085" s="34"/>
      <c r="X1085" s="31">
        <f t="shared" si="235"/>
        <v>9.0359999999999996</v>
      </c>
      <c r="Y1085" s="31">
        <f t="shared" si="236"/>
        <v>-184.49199999999999</v>
      </c>
      <c r="Z1085" s="30">
        <f t="shared" si="242"/>
        <v>0</v>
      </c>
    </row>
    <row r="1086" spans="5:26" x14ac:dyDescent="0.15">
      <c r="E1086" s="46"/>
      <c r="F1086" s="28"/>
      <c r="G1086" s="29"/>
      <c r="H1086" s="29"/>
      <c r="I1086" s="48" t="str">
        <f t="shared" si="233"/>
        <v/>
      </c>
      <c r="J1086" s="48" t="str">
        <f t="shared" si="243"/>
        <v/>
      </c>
      <c r="K1086" s="49" t="str">
        <f t="shared" si="237"/>
        <v/>
      </c>
      <c r="N1086" s="78"/>
      <c r="O1086" s="39" t="str">
        <f t="shared" si="238"/>
        <v>F</v>
      </c>
      <c r="P1086" s="11">
        <f t="shared" si="234"/>
        <v>-23.287315649149274</v>
      </c>
      <c r="Q1086" s="11"/>
      <c r="R1086" s="38">
        <f t="shared" si="239"/>
        <v>0</v>
      </c>
      <c r="S1086" s="30">
        <f t="shared" si="240"/>
        <v>0</v>
      </c>
      <c r="T1086" s="30">
        <f t="shared" si="241"/>
        <v>0</v>
      </c>
      <c r="U1086" s="34"/>
      <c r="V1086" s="34"/>
      <c r="X1086" s="31">
        <f t="shared" si="235"/>
        <v>9.0359999999999996</v>
      </c>
      <c r="Y1086" s="31">
        <f t="shared" si="236"/>
        <v>-184.49199999999999</v>
      </c>
      <c r="Z1086" s="30">
        <f t="shared" si="242"/>
        <v>0</v>
      </c>
    </row>
    <row r="1087" spans="5:26" x14ac:dyDescent="0.15">
      <c r="E1087" s="46"/>
      <c r="F1087" s="28"/>
      <c r="G1087" s="29"/>
      <c r="H1087" s="29"/>
      <c r="I1087" s="48" t="str">
        <f t="shared" si="233"/>
        <v/>
      </c>
      <c r="J1087" s="48" t="str">
        <f t="shared" si="243"/>
        <v/>
      </c>
      <c r="K1087" s="49" t="str">
        <f t="shared" si="237"/>
        <v/>
      </c>
      <c r="N1087" s="78"/>
      <c r="O1087" s="39" t="str">
        <f t="shared" si="238"/>
        <v>F</v>
      </c>
      <c r="P1087" s="11">
        <f t="shared" si="234"/>
        <v>-23.287315649149274</v>
      </c>
      <c r="Q1087" s="11"/>
      <c r="R1087" s="38">
        <f t="shared" si="239"/>
        <v>0</v>
      </c>
      <c r="S1087" s="30">
        <f t="shared" si="240"/>
        <v>0</v>
      </c>
      <c r="T1087" s="30">
        <f t="shared" si="241"/>
        <v>0</v>
      </c>
      <c r="U1087" s="34"/>
      <c r="V1087" s="34"/>
      <c r="X1087" s="31">
        <f t="shared" si="235"/>
        <v>9.0359999999999996</v>
      </c>
      <c r="Y1087" s="31">
        <f t="shared" si="236"/>
        <v>-184.49199999999999</v>
      </c>
      <c r="Z1087" s="30">
        <f t="shared" si="242"/>
        <v>0</v>
      </c>
    </row>
    <row r="1088" spans="5:26" x14ac:dyDescent="0.15">
      <c r="E1088" s="46"/>
      <c r="F1088" s="28"/>
      <c r="G1088" s="29"/>
      <c r="H1088" s="29"/>
      <c r="I1088" s="48" t="str">
        <f t="shared" si="233"/>
        <v/>
      </c>
      <c r="J1088" s="48" t="str">
        <f t="shared" si="243"/>
        <v/>
      </c>
      <c r="K1088" s="49" t="str">
        <f t="shared" si="237"/>
        <v/>
      </c>
      <c r="N1088" s="78"/>
      <c r="O1088" s="39" t="str">
        <f t="shared" si="238"/>
        <v>F</v>
      </c>
      <c r="P1088" s="11">
        <f t="shared" si="234"/>
        <v>-23.287315649149274</v>
      </c>
      <c r="Q1088" s="11"/>
      <c r="R1088" s="38">
        <f t="shared" si="239"/>
        <v>0</v>
      </c>
      <c r="S1088" s="30">
        <f t="shared" si="240"/>
        <v>0</v>
      </c>
      <c r="T1088" s="30">
        <f t="shared" si="241"/>
        <v>0</v>
      </c>
      <c r="U1088" s="34"/>
      <c r="V1088" s="34"/>
      <c r="X1088" s="31">
        <f t="shared" si="235"/>
        <v>9.0359999999999996</v>
      </c>
      <c r="Y1088" s="31">
        <f t="shared" si="236"/>
        <v>-184.49199999999999</v>
      </c>
      <c r="Z1088" s="30">
        <f t="shared" si="242"/>
        <v>0</v>
      </c>
    </row>
    <row r="1089" spans="5:26" x14ac:dyDescent="0.15">
      <c r="E1089" s="46"/>
      <c r="F1089" s="28"/>
      <c r="G1089" s="29"/>
      <c r="H1089" s="29"/>
      <c r="I1089" s="48" t="str">
        <f t="shared" si="233"/>
        <v/>
      </c>
      <c r="J1089" s="48" t="str">
        <f t="shared" si="243"/>
        <v/>
      </c>
      <c r="K1089" s="49" t="str">
        <f t="shared" si="237"/>
        <v/>
      </c>
      <c r="N1089" s="78"/>
      <c r="O1089" s="39" t="str">
        <f t="shared" si="238"/>
        <v>F</v>
      </c>
      <c r="P1089" s="11">
        <f t="shared" si="234"/>
        <v>-23.287315649149274</v>
      </c>
      <c r="Q1089" s="11"/>
      <c r="R1089" s="38">
        <f t="shared" si="239"/>
        <v>0</v>
      </c>
      <c r="S1089" s="30">
        <f t="shared" si="240"/>
        <v>0</v>
      </c>
      <c r="T1089" s="30">
        <f t="shared" si="241"/>
        <v>0</v>
      </c>
      <c r="U1089" s="34"/>
      <c r="V1089" s="34"/>
      <c r="X1089" s="31">
        <f t="shared" si="235"/>
        <v>9.0359999999999996</v>
      </c>
      <c r="Y1089" s="31">
        <f t="shared" si="236"/>
        <v>-184.49199999999999</v>
      </c>
      <c r="Z1089" s="30">
        <f t="shared" si="242"/>
        <v>0</v>
      </c>
    </row>
    <row r="1090" spans="5:26" x14ac:dyDescent="0.15">
      <c r="E1090" s="46"/>
      <c r="F1090" s="28"/>
      <c r="G1090" s="29"/>
      <c r="H1090" s="29"/>
      <c r="I1090" s="48" t="str">
        <f t="shared" si="233"/>
        <v/>
      </c>
      <c r="J1090" s="48" t="str">
        <f t="shared" si="243"/>
        <v/>
      </c>
      <c r="K1090" s="49" t="str">
        <f t="shared" si="237"/>
        <v/>
      </c>
      <c r="L1090" s="11"/>
      <c r="M1090" s="11"/>
      <c r="N1090" s="78"/>
      <c r="O1090" s="39" t="str">
        <f t="shared" si="238"/>
        <v>F</v>
      </c>
      <c r="P1090" s="11">
        <f t="shared" si="234"/>
        <v>-23.287315649149274</v>
      </c>
      <c r="Q1090" s="11"/>
      <c r="R1090" s="38">
        <f t="shared" si="239"/>
        <v>0</v>
      </c>
      <c r="S1090" s="30">
        <f t="shared" si="240"/>
        <v>0</v>
      </c>
      <c r="T1090" s="30">
        <f t="shared" si="241"/>
        <v>0</v>
      </c>
      <c r="U1090" s="34"/>
      <c r="V1090" s="34"/>
      <c r="X1090" s="31">
        <f t="shared" si="235"/>
        <v>9.0359999999999996</v>
      </c>
      <c r="Y1090" s="31">
        <f t="shared" si="236"/>
        <v>-184.49199999999999</v>
      </c>
      <c r="Z1090" s="30">
        <f t="shared" si="242"/>
        <v>0</v>
      </c>
    </row>
    <row r="1091" spans="5:26" x14ac:dyDescent="0.15">
      <c r="E1091" s="46"/>
      <c r="F1091" s="28"/>
      <c r="G1091" s="29"/>
      <c r="H1091" s="29"/>
      <c r="I1091" s="48" t="str">
        <f t="shared" si="233"/>
        <v/>
      </c>
      <c r="J1091" s="48" t="str">
        <f t="shared" si="228"/>
        <v/>
      </c>
      <c r="K1091" s="49" t="str">
        <f t="shared" si="237"/>
        <v/>
      </c>
      <c r="L1091" s="11"/>
      <c r="M1091" s="11"/>
      <c r="N1091" s="78"/>
      <c r="O1091" s="39" t="str">
        <f t="shared" si="238"/>
        <v>F</v>
      </c>
      <c r="P1091" s="11">
        <f t="shared" si="234"/>
        <v>-23.287315649149274</v>
      </c>
      <c r="Q1091" s="11"/>
      <c r="R1091" s="38">
        <f t="shared" si="239"/>
        <v>0</v>
      </c>
      <c r="S1091" s="30">
        <f t="shared" si="240"/>
        <v>0</v>
      </c>
      <c r="T1091" s="30">
        <f t="shared" si="241"/>
        <v>0</v>
      </c>
      <c r="U1091" s="34"/>
      <c r="V1091" s="34"/>
      <c r="X1091" s="31">
        <f t="shared" si="235"/>
        <v>9.0359999999999996</v>
      </c>
      <c r="Y1091" s="31">
        <f t="shared" si="236"/>
        <v>-184.49199999999999</v>
      </c>
      <c r="Z1091" s="30">
        <f t="shared" si="242"/>
        <v>0</v>
      </c>
    </row>
    <row r="1092" spans="5:26" x14ac:dyDescent="0.15">
      <c r="E1092" s="46"/>
      <c r="F1092" s="28"/>
      <c r="G1092" s="29"/>
      <c r="H1092" s="29"/>
      <c r="I1092" s="48" t="str">
        <f t="shared" si="233"/>
        <v/>
      </c>
      <c r="J1092" s="48" t="str">
        <f t="shared" si="228"/>
        <v/>
      </c>
      <c r="K1092" s="49" t="str">
        <f t="shared" si="237"/>
        <v/>
      </c>
      <c r="L1092" s="11"/>
      <c r="M1092" s="11"/>
      <c r="N1092" s="78"/>
      <c r="O1092" s="39" t="str">
        <f t="shared" si="238"/>
        <v>F</v>
      </c>
      <c r="P1092" s="11">
        <f t="shared" si="234"/>
        <v>-23.287315649149274</v>
      </c>
      <c r="Q1092" s="11"/>
      <c r="R1092" s="38">
        <f t="shared" si="239"/>
        <v>0</v>
      </c>
      <c r="S1092" s="30">
        <f t="shared" si="240"/>
        <v>0</v>
      </c>
      <c r="T1092" s="30">
        <f t="shared" si="241"/>
        <v>0</v>
      </c>
      <c r="U1092" s="34"/>
      <c r="V1092" s="34"/>
      <c r="X1092" s="31">
        <f t="shared" si="235"/>
        <v>9.0359999999999996</v>
      </c>
      <c r="Y1092" s="31">
        <f t="shared" si="236"/>
        <v>-184.49199999999999</v>
      </c>
      <c r="Z1092" s="30">
        <f t="shared" si="242"/>
        <v>0</v>
      </c>
    </row>
    <row r="1093" spans="5:26" x14ac:dyDescent="0.15">
      <c r="E1093" s="46"/>
      <c r="F1093" s="28"/>
      <c r="G1093" s="29"/>
      <c r="H1093" s="29"/>
      <c r="I1093" s="48" t="str">
        <f t="shared" ref="I1093:I1116" si="244">IF(COUNTA($F$995,$H$995,F1093:H1093)=5,P1093,"")</f>
        <v/>
      </c>
      <c r="J1093" s="48" t="str">
        <f t="shared" si="228"/>
        <v/>
      </c>
      <c r="K1093" s="49" t="str">
        <f t="shared" si="237"/>
        <v/>
      </c>
      <c r="L1093" s="11"/>
      <c r="M1093" s="11"/>
      <c r="N1093" s="78"/>
      <c r="O1093" s="39" t="str">
        <f t="shared" si="238"/>
        <v>F</v>
      </c>
      <c r="P1093" s="11">
        <f t="shared" si="234"/>
        <v>-23.287315649149274</v>
      </c>
      <c r="Q1093" s="11"/>
      <c r="R1093" s="38">
        <f t="shared" si="239"/>
        <v>0</v>
      </c>
      <c r="S1093" s="30">
        <f t="shared" si="240"/>
        <v>0</v>
      </c>
      <c r="T1093" s="30">
        <f t="shared" si="241"/>
        <v>0</v>
      </c>
      <c r="U1093" s="34"/>
      <c r="V1093" s="34"/>
      <c r="X1093" s="31">
        <f t="shared" si="235"/>
        <v>9.0359999999999996</v>
      </c>
      <c r="Y1093" s="31">
        <f t="shared" si="236"/>
        <v>-184.49199999999999</v>
      </c>
      <c r="Z1093" s="30">
        <f t="shared" si="242"/>
        <v>0</v>
      </c>
    </row>
    <row r="1094" spans="5:26" x14ac:dyDescent="0.15">
      <c r="E1094" s="46"/>
      <c r="F1094" s="28"/>
      <c r="G1094" s="29"/>
      <c r="H1094" s="29"/>
      <c r="I1094" s="48" t="str">
        <f t="shared" si="244"/>
        <v/>
      </c>
      <c r="J1094" s="48" t="str">
        <f t="shared" si="228"/>
        <v/>
      </c>
      <c r="K1094" s="49" t="str">
        <f t="shared" si="237"/>
        <v/>
      </c>
      <c r="L1094" s="11"/>
      <c r="M1094" s="11"/>
      <c r="N1094" s="78"/>
      <c r="O1094" s="39" t="str">
        <f t="shared" si="238"/>
        <v>F</v>
      </c>
      <c r="P1094" s="11">
        <f t="shared" si="234"/>
        <v>-23.287315649149274</v>
      </c>
      <c r="Q1094" s="11"/>
      <c r="R1094" s="38">
        <f t="shared" si="239"/>
        <v>0</v>
      </c>
      <c r="S1094" s="30">
        <f t="shared" si="240"/>
        <v>0</v>
      </c>
      <c r="T1094" s="30">
        <f t="shared" si="241"/>
        <v>0</v>
      </c>
      <c r="U1094" s="34"/>
      <c r="V1094" s="34"/>
      <c r="X1094" s="31">
        <f t="shared" si="235"/>
        <v>9.0359999999999996</v>
      </c>
      <c r="Y1094" s="31">
        <f t="shared" si="236"/>
        <v>-184.49199999999999</v>
      </c>
      <c r="Z1094" s="30">
        <f t="shared" si="242"/>
        <v>0</v>
      </c>
    </row>
    <row r="1095" spans="5:26" x14ac:dyDescent="0.15">
      <c r="E1095" s="46"/>
      <c r="F1095" s="28"/>
      <c r="G1095" s="29"/>
      <c r="H1095" s="29"/>
      <c r="I1095" s="48" t="str">
        <f t="shared" si="244"/>
        <v/>
      </c>
      <c r="J1095" s="48" t="str">
        <f t="shared" si="228"/>
        <v/>
      </c>
      <c r="K1095" s="49" t="str">
        <f t="shared" si="237"/>
        <v/>
      </c>
      <c r="L1095" s="11"/>
      <c r="M1095" s="11"/>
      <c r="N1095" s="78"/>
      <c r="O1095" s="39" t="str">
        <f t="shared" si="238"/>
        <v>F</v>
      </c>
      <c r="P1095" s="11">
        <f t="shared" si="234"/>
        <v>-23.287315649149274</v>
      </c>
      <c r="Q1095" s="11"/>
      <c r="R1095" s="38">
        <f t="shared" si="239"/>
        <v>0</v>
      </c>
      <c r="S1095" s="30">
        <f t="shared" si="240"/>
        <v>0</v>
      </c>
      <c r="T1095" s="30">
        <f t="shared" si="241"/>
        <v>0</v>
      </c>
      <c r="U1095" s="34"/>
      <c r="V1095" s="34"/>
      <c r="X1095" s="31">
        <f t="shared" si="235"/>
        <v>9.0359999999999996</v>
      </c>
      <c r="Y1095" s="31">
        <f t="shared" si="236"/>
        <v>-184.49199999999999</v>
      </c>
      <c r="Z1095" s="30">
        <f t="shared" si="242"/>
        <v>0</v>
      </c>
    </row>
    <row r="1096" spans="5:26" x14ac:dyDescent="0.15">
      <c r="E1096" s="46"/>
      <c r="F1096" s="28"/>
      <c r="G1096" s="29"/>
      <c r="H1096" s="29"/>
      <c r="I1096" s="48" t="str">
        <f t="shared" si="244"/>
        <v/>
      </c>
      <c r="J1096" s="48" t="str">
        <f t="shared" si="228"/>
        <v/>
      </c>
      <c r="K1096" s="49" t="str">
        <f t="shared" si="237"/>
        <v/>
      </c>
      <c r="L1096" s="11"/>
      <c r="M1096" s="11"/>
      <c r="N1096" s="78"/>
      <c r="O1096" s="39" t="str">
        <f t="shared" si="238"/>
        <v>F</v>
      </c>
      <c r="P1096" s="11">
        <f t="shared" si="234"/>
        <v>-23.287315649149274</v>
      </c>
      <c r="Q1096" s="11"/>
      <c r="R1096" s="38">
        <f t="shared" si="239"/>
        <v>0</v>
      </c>
      <c r="S1096" s="30">
        <f t="shared" si="240"/>
        <v>0</v>
      </c>
      <c r="T1096" s="30">
        <f t="shared" si="241"/>
        <v>0</v>
      </c>
      <c r="U1096" s="34"/>
      <c r="V1096" s="34"/>
      <c r="X1096" s="31">
        <f t="shared" si="235"/>
        <v>9.0359999999999996</v>
      </c>
      <c r="Y1096" s="31">
        <f t="shared" si="236"/>
        <v>-184.49199999999999</v>
      </c>
      <c r="Z1096" s="30">
        <f t="shared" si="242"/>
        <v>0</v>
      </c>
    </row>
    <row r="1097" spans="5:26" x14ac:dyDescent="0.15">
      <c r="E1097" s="46"/>
      <c r="F1097" s="28"/>
      <c r="G1097" s="29"/>
      <c r="H1097" s="29"/>
      <c r="I1097" s="48" t="str">
        <f t="shared" si="244"/>
        <v/>
      </c>
      <c r="J1097" s="48" t="str">
        <f t="shared" si="228"/>
        <v/>
      </c>
      <c r="K1097" s="49" t="str">
        <f t="shared" si="237"/>
        <v/>
      </c>
      <c r="L1097" s="11"/>
      <c r="M1097" s="11"/>
      <c r="N1097" s="78"/>
      <c r="O1097" s="39" t="str">
        <f t="shared" si="238"/>
        <v>F</v>
      </c>
      <c r="P1097" s="11">
        <f t="shared" si="234"/>
        <v>-23.287315649149274</v>
      </c>
      <c r="Q1097" s="11"/>
      <c r="R1097" s="38">
        <f t="shared" si="239"/>
        <v>0</v>
      </c>
      <c r="S1097" s="30">
        <f t="shared" si="240"/>
        <v>0</v>
      </c>
      <c r="T1097" s="30">
        <f t="shared" si="241"/>
        <v>0</v>
      </c>
      <c r="U1097" s="34"/>
      <c r="V1097" s="34"/>
      <c r="X1097" s="31">
        <f t="shared" si="235"/>
        <v>9.0359999999999996</v>
      </c>
      <c r="Y1097" s="31">
        <f t="shared" si="236"/>
        <v>-184.49199999999999</v>
      </c>
      <c r="Z1097" s="30">
        <f t="shared" si="242"/>
        <v>0</v>
      </c>
    </row>
    <row r="1098" spans="5:26" x14ac:dyDescent="0.15">
      <c r="E1098" s="46"/>
      <c r="F1098" s="28"/>
      <c r="G1098" s="29"/>
      <c r="H1098" s="29"/>
      <c r="I1098" s="48" t="str">
        <f t="shared" si="244"/>
        <v/>
      </c>
      <c r="J1098" s="48" t="str">
        <f t="shared" si="228"/>
        <v/>
      </c>
      <c r="K1098" s="49" t="str">
        <f t="shared" si="237"/>
        <v/>
      </c>
      <c r="L1098" s="11"/>
      <c r="M1098" s="11"/>
      <c r="N1098" s="78"/>
      <c r="O1098" s="39" t="str">
        <f t="shared" si="238"/>
        <v>F</v>
      </c>
      <c r="P1098" s="11">
        <f t="shared" si="234"/>
        <v>-23.287315649149274</v>
      </c>
      <c r="Q1098" s="11"/>
      <c r="R1098" s="38">
        <f t="shared" si="239"/>
        <v>0</v>
      </c>
      <c r="S1098" s="30">
        <f t="shared" si="240"/>
        <v>0</v>
      </c>
      <c r="T1098" s="30">
        <f t="shared" si="241"/>
        <v>0</v>
      </c>
      <c r="U1098" s="34"/>
      <c r="V1098" s="34"/>
      <c r="X1098" s="31">
        <f t="shared" si="235"/>
        <v>9.0359999999999996</v>
      </c>
      <c r="Y1098" s="31">
        <f t="shared" si="236"/>
        <v>-184.49199999999999</v>
      </c>
      <c r="Z1098" s="30">
        <f t="shared" si="242"/>
        <v>0</v>
      </c>
    </row>
    <row r="1099" spans="5:26" x14ac:dyDescent="0.15">
      <c r="E1099" s="46"/>
      <c r="F1099" s="28"/>
      <c r="G1099" s="29"/>
      <c r="H1099" s="29"/>
      <c r="I1099" s="48" t="str">
        <f t="shared" si="244"/>
        <v/>
      </c>
      <c r="J1099" s="48" t="str">
        <f t="shared" si="228"/>
        <v/>
      </c>
      <c r="K1099" s="49" t="str">
        <f t="shared" si="237"/>
        <v/>
      </c>
      <c r="L1099" s="11"/>
      <c r="M1099" s="11"/>
      <c r="N1099" s="78"/>
      <c r="O1099" s="39" t="str">
        <f t="shared" si="238"/>
        <v>F</v>
      </c>
      <c r="P1099" s="11">
        <f t="shared" si="234"/>
        <v>-23.287315649149274</v>
      </c>
      <c r="Q1099" s="11"/>
      <c r="R1099" s="38">
        <f t="shared" si="239"/>
        <v>0</v>
      </c>
      <c r="S1099" s="30">
        <f t="shared" si="240"/>
        <v>0</v>
      </c>
      <c r="T1099" s="30">
        <f t="shared" si="241"/>
        <v>0</v>
      </c>
      <c r="U1099" s="34"/>
      <c r="V1099" s="34"/>
      <c r="X1099" s="31">
        <f t="shared" si="235"/>
        <v>9.0359999999999996</v>
      </c>
      <c r="Y1099" s="31">
        <f t="shared" si="236"/>
        <v>-184.49199999999999</v>
      </c>
      <c r="Z1099" s="30">
        <f t="shared" si="242"/>
        <v>0</v>
      </c>
    </row>
    <row r="1100" spans="5:26" x14ac:dyDescent="0.15">
      <c r="E1100" s="46"/>
      <c r="F1100" s="28"/>
      <c r="G1100" s="29"/>
      <c r="H1100" s="29"/>
      <c r="I1100" s="48" t="str">
        <f t="shared" si="244"/>
        <v/>
      </c>
      <c r="J1100" s="48" t="str">
        <f t="shared" si="228"/>
        <v/>
      </c>
      <c r="K1100" s="49" t="str">
        <f t="shared" si="237"/>
        <v/>
      </c>
      <c r="L1100" s="11"/>
      <c r="M1100" s="11"/>
      <c r="N1100" s="78"/>
      <c r="O1100" s="39" t="str">
        <f t="shared" si="238"/>
        <v>F</v>
      </c>
      <c r="P1100" s="11">
        <f t="shared" si="234"/>
        <v>-23.287315649149274</v>
      </c>
      <c r="Q1100" s="11"/>
      <c r="R1100" s="38">
        <f t="shared" si="239"/>
        <v>0</v>
      </c>
      <c r="S1100" s="30">
        <f t="shared" si="240"/>
        <v>0</v>
      </c>
      <c r="T1100" s="30">
        <f t="shared" si="241"/>
        <v>0</v>
      </c>
      <c r="U1100" s="34"/>
      <c r="V1100" s="34"/>
      <c r="X1100" s="31">
        <f t="shared" si="235"/>
        <v>9.0359999999999996</v>
      </c>
      <c r="Y1100" s="31">
        <f t="shared" si="236"/>
        <v>-184.49199999999999</v>
      </c>
      <c r="Z1100" s="30">
        <f t="shared" si="242"/>
        <v>0</v>
      </c>
    </row>
    <row r="1101" spans="5:26" x14ac:dyDescent="0.15">
      <c r="E1101" s="46"/>
      <c r="F1101" s="28"/>
      <c r="G1101" s="29"/>
      <c r="H1101" s="29"/>
      <c r="I1101" s="48" t="str">
        <f t="shared" si="244"/>
        <v/>
      </c>
      <c r="J1101" s="48" t="str">
        <f t="shared" si="228"/>
        <v/>
      </c>
      <c r="K1101" s="49" t="str">
        <f t="shared" si="237"/>
        <v/>
      </c>
      <c r="L1101" s="11"/>
      <c r="M1101" s="11"/>
      <c r="N1101" s="78"/>
      <c r="O1101" s="39" t="str">
        <f t="shared" si="238"/>
        <v>F</v>
      </c>
      <c r="P1101" s="11">
        <f t="shared" si="234"/>
        <v>-23.287315649149274</v>
      </c>
      <c r="Q1101" s="11"/>
      <c r="R1101" s="38">
        <f t="shared" si="239"/>
        <v>0</v>
      </c>
      <c r="S1101" s="30">
        <f t="shared" si="240"/>
        <v>0</v>
      </c>
      <c r="T1101" s="30">
        <f t="shared" si="241"/>
        <v>0</v>
      </c>
      <c r="U1101" s="34"/>
      <c r="V1101" s="34"/>
      <c r="X1101" s="31">
        <f t="shared" si="235"/>
        <v>9.0359999999999996</v>
      </c>
      <c r="Y1101" s="31">
        <f t="shared" si="236"/>
        <v>-184.49199999999999</v>
      </c>
      <c r="Z1101" s="30">
        <f t="shared" si="242"/>
        <v>0</v>
      </c>
    </row>
    <row r="1102" spans="5:26" x14ac:dyDescent="0.15">
      <c r="E1102" s="46"/>
      <c r="F1102" s="28"/>
      <c r="G1102" s="29"/>
      <c r="H1102" s="29"/>
      <c r="I1102" s="48" t="str">
        <f t="shared" si="244"/>
        <v/>
      </c>
      <c r="J1102" s="48" t="str">
        <f t="shared" si="228"/>
        <v/>
      </c>
      <c r="K1102" s="49" t="str">
        <f t="shared" si="237"/>
        <v/>
      </c>
      <c r="L1102" s="11"/>
      <c r="M1102" s="11"/>
      <c r="N1102" s="78"/>
      <c r="O1102" s="39" t="str">
        <f t="shared" si="238"/>
        <v>F</v>
      </c>
      <c r="P1102" s="11">
        <f t="shared" si="234"/>
        <v>-23.287315649149274</v>
      </c>
      <c r="Q1102" s="11"/>
      <c r="R1102" s="38">
        <f t="shared" si="239"/>
        <v>0</v>
      </c>
      <c r="S1102" s="30">
        <f t="shared" si="240"/>
        <v>0</v>
      </c>
      <c r="T1102" s="30">
        <f t="shared" si="241"/>
        <v>0</v>
      </c>
      <c r="U1102" s="34"/>
      <c r="V1102" s="34"/>
      <c r="X1102" s="31">
        <f t="shared" si="235"/>
        <v>9.0359999999999996</v>
      </c>
      <c r="Y1102" s="31">
        <f t="shared" si="236"/>
        <v>-184.49199999999999</v>
      </c>
      <c r="Z1102" s="30">
        <f t="shared" si="242"/>
        <v>0</v>
      </c>
    </row>
    <row r="1103" spans="5:26" x14ac:dyDescent="0.15">
      <c r="E1103" s="46"/>
      <c r="F1103" s="28"/>
      <c r="G1103" s="29"/>
      <c r="H1103" s="29"/>
      <c r="I1103" s="48" t="str">
        <f t="shared" si="244"/>
        <v/>
      </c>
      <c r="J1103" s="48" t="str">
        <f t="shared" si="228"/>
        <v/>
      </c>
      <c r="K1103" s="49" t="str">
        <f t="shared" si="237"/>
        <v/>
      </c>
      <c r="L1103" s="11"/>
      <c r="M1103" s="11"/>
      <c r="N1103" s="78"/>
      <c r="O1103" s="39" t="str">
        <f t="shared" si="238"/>
        <v>F</v>
      </c>
      <c r="P1103" s="11">
        <f t="shared" si="234"/>
        <v>-23.287315649149274</v>
      </c>
      <c r="Q1103" s="11"/>
      <c r="R1103" s="38">
        <f t="shared" si="239"/>
        <v>0</v>
      </c>
      <c r="S1103" s="30">
        <f t="shared" si="240"/>
        <v>0</v>
      </c>
      <c r="T1103" s="30">
        <f t="shared" si="241"/>
        <v>0</v>
      </c>
      <c r="U1103" s="34"/>
      <c r="V1103" s="34"/>
      <c r="X1103" s="31">
        <f t="shared" si="235"/>
        <v>9.0359999999999996</v>
      </c>
      <c r="Y1103" s="31">
        <f t="shared" si="236"/>
        <v>-184.49199999999999</v>
      </c>
      <c r="Z1103" s="30">
        <f t="shared" si="242"/>
        <v>0</v>
      </c>
    </row>
    <row r="1104" spans="5:26" x14ac:dyDescent="0.15">
      <c r="E1104" s="46"/>
      <c r="F1104" s="28"/>
      <c r="G1104" s="29"/>
      <c r="H1104" s="29"/>
      <c r="I1104" s="48" t="str">
        <f t="shared" si="244"/>
        <v/>
      </c>
      <c r="J1104" s="48" t="str">
        <f t="shared" si="228"/>
        <v/>
      </c>
      <c r="K1104" s="49" t="str">
        <f t="shared" si="237"/>
        <v/>
      </c>
      <c r="L1104" s="11"/>
      <c r="M1104" s="11"/>
      <c r="N1104" s="78"/>
      <c r="O1104" s="39" t="str">
        <f t="shared" si="238"/>
        <v>F</v>
      </c>
      <c r="P1104" s="11">
        <f t="shared" si="234"/>
        <v>-23.287315649149274</v>
      </c>
      <c r="Q1104" s="11"/>
      <c r="R1104" s="38">
        <f t="shared" si="239"/>
        <v>0</v>
      </c>
      <c r="S1104" s="30">
        <f t="shared" si="240"/>
        <v>0</v>
      </c>
      <c r="T1104" s="30">
        <f t="shared" si="241"/>
        <v>0</v>
      </c>
      <c r="U1104" s="34"/>
      <c r="V1104" s="34"/>
      <c r="X1104" s="31">
        <f t="shared" si="235"/>
        <v>9.0359999999999996</v>
      </c>
      <c r="Y1104" s="31">
        <f t="shared" si="236"/>
        <v>-184.49199999999999</v>
      </c>
      <c r="Z1104" s="30">
        <f t="shared" si="242"/>
        <v>0</v>
      </c>
    </row>
    <row r="1105" spans="4:26" x14ac:dyDescent="0.15">
      <c r="E1105" s="46"/>
      <c r="F1105" s="28"/>
      <c r="G1105" s="29"/>
      <c r="H1105" s="29"/>
      <c r="I1105" s="48" t="str">
        <f t="shared" si="244"/>
        <v/>
      </c>
      <c r="J1105" s="48" t="str">
        <f t="shared" si="228"/>
        <v/>
      </c>
      <c r="K1105" s="49" t="str">
        <f t="shared" si="237"/>
        <v/>
      </c>
      <c r="L1105" s="11"/>
      <c r="M1105" s="11"/>
      <c r="N1105" s="78"/>
      <c r="O1105" s="39" t="str">
        <f t="shared" si="238"/>
        <v>F</v>
      </c>
      <c r="P1105" s="11">
        <f t="shared" si="234"/>
        <v>-23.287315649149274</v>
      </c>
      <c r="Q1105" s="11"/>
      <c r="R1105" s="38">
        <f t="shared" si="239"/>
        <v>0</v>
      </c>
      <c r="S1105" s="30">
        <f t="shared" si="240"/>
        <v>0</v>
      </c>
      <c r="T1105" s="30">
        <f t="shared" si="241"/>
        <v>0</v>
      </c>
      <c r="U1105" s="34"/>
      <c r="V1105" s="34"/>
      <c r="X1105" s="31">
        <f t="shared" si="235"/>
        <v>9.0359999999999996</v>
      </c>
      <c r="Y1105" s="31">
        <f t="shared" si="236"/>
        <v>-184.49199999999999</v>
      </c>
      <c r="Z1105" s="30">
        <f t="shared" si="242"/>
        <v>0</v>
      </c>
    </row>
    <row r="1106" spans="4:26" x14ac:dyDescent="0.15">
      <c r="E1106" s="46"/>
      <c r="F1106" s="28"/>
      <c r="G1106" s="29"/>
      <c r="H1106" s="29"/>
      <c r="I1106" s="48" t="str">
        <f t="shared" si="244"/>
        <v/>
      </c>
      <c r="J1106" s="48" t="str">
        <f t="shared" si="228"/>
        <v/>
      </c>
      <c r="K1106" s="49" t="str">
        <f t="shared" si="237"/>
        <v/>
      </c>
      <c r="L1106" s="11"/>
      <c r="M1106" s="11"/>
      <c r="N1106" s="78"/>
      <c r="O1106" s="39" t="str">
        <f t="shared" si="238"/>
        <v>F</v>
      </c>
      <c r="P1106" s="11">
        <f t="shared" si="234"/>
        <v>-23.287315649149274</v>
      </c>
      <c r="Q1106" s="11"/>
      <c r="R1106" s="38">
        <f t="shared" si="239"/>
        <v>0</v>
      </c>
      <c r="S1106" s="30">
        <f t="shared" si="240"/>
        <v>0</v>
      </c>
      <c r="T1106" s="30">
        <f t="shared" si="241"/>
        <v>0</v>
      </c>
      <c r="U1106" s="34"/>
      <c r="V1106" s="34"/>
      <c r="X1106" s="31">
        <f t="shared" si="235"/>
        <v>9.0359999999999996</v>
      </c>
      <c r="Y1106" s="31">
        <f t="shared" si="236"/>
        <v>-184.49199999999999</v>
      </c>
      <c r="Z1106" s="30">
        <f t="shared" si="242"/>
        <v>0</v>
      </c>
    </row>
    <row r="1107" spans="4:26" x14ac:dyDescent="0.15">
      <c r="E1107" s="46"/>
      <c r="F1107" s="28"/>
      <c r="G1107" s="29"/>
      <c r="H1107" s="29"/>
      <c r="I1107" s="48" t="str">
        <f t="shared" si="244"/>
        <v/>
      </c>
      <c r="J1107" s="48" t="str">
        <f t="shared" si="228"/>
        <v/>
      </c>
      <c r="K1107" s="49" t="str">
        <f t="shared" si="237"/>
        <v/>
      </c>
      <c r="L1107" s="11"/>
      <c r="M1107" s="11"/>
      <c r="N1107" s="78"/>
      <c r="O1107" s="39" t="str">
        <f t="shared" si="238"/>
        <v>F</v>
      </c>
      <c r="P1107" s="11">
        <f t="shared" si="234"/>
        <v>-23.287315649149274</v>
      </c>
      <c r="Q1107" s="11"/>
      <c r="R1107" s="38">
        <f t="shared" si="239"/>
        <v>0</v>
      </c>
      <c r="S1107" s="30">
        <f t="shared" si="240"/>
        <v>0</v>
      </c>
      <c r="T1107" s="30">
        <f t="shared" si="241"/>
        <v>0</v>
      </c>
      <c r="U1107" s="34"/>
      <c r="V1107" s="34"/>
      <c r="X1107" s="31">
        <f t="shared" si="235"/>
        <v>9.0359999999999996</v>
      </c>
      <c r="Y1107" s="31">
        <f t="shared" si="236"/>
        <v>-184.49199999999999</v>
      </c>
      <c r="Z1107" s="30">
        <f t="shared" si="242"/>
        <v>0</v>
      </c>
    </row>
    <row r="1108" spans="4:26" x14ac:dyDescent="0.15">
      <c r="E1108" s="46"/>
      <c r="F1108" s="28"/>
      <c r="G1108" s="29"/>
      <c r="H1108" s="29"/>
      <c r="I1108" s="48" t="str">
        <f t="shared" si="244"/>
        <v/>
      </c>
      <c r="J1108" s="48" t="str">
        <f t="shared" si="228"/>
        <v/>
      </c>
      <c r="K1108" s="49" t="str">
        <f t="shared" si="237"/>
        <v/>
      </c>
      <c r="L1108" s="11"/>
      <c r="M1108" s="11"/>
      <c r="N1108" s="78"/>
      <c r="O1108" s="39" t="str">
        <f t="shared" si="238"/>
        <v>F</v>
      </c>
      <c r="P1108" s="11">
        <f t="shared" si="234"/>
        <v>-23.287315649149274</v>
      </c>
      <c r="Q1108" s="11"/>
      <c r="R1108" s="38">
        <f t="shared" si="239"/>
        <v>0</v>
      </c>
      <c r="S1108" s="30">
        <f t="shared" si="240"/>
        <v>0</v>
      </c>
      <c r="T1108" s="30">
        <f t="shared" si="241"/>
        <v>0</v>
      </c>
      <c r="U1108" s="34"/>
      <c r="V1108" s="34"/>
      <c r="X1108" s="31">
        <f t="shared" si="235"/>
        <v>9.0359999999999996</v>
      </c>
      <c r="Y1108" s="31">
        <f t="shared" si="236"/>
        <v>-184.49199999999999</v>
      </c>
      <c r="Z1108" s="30">
        <f t="shared" si="242"/>
        <v>0</v>
      </c>
    </row>
    <row r="1109" spans="4:26" x14ac:dyDescent="0.15">
      <c r="E1109" s="46"/>
      <c r="F1109" s="28"/>
      <c r="G1109" s="29"/>
      <c r="H1109" s="29"/>
      <c r="I1109" s="48" t="str">
        <f t="shared" si="244"/>
        <v/>
      </c>
      <c r="J1109" s="48" t="str">
        <f t="shared" si="228"/>
        <v/>
      </c>
      <c r="K1109" s="49" t="str">
        <f t="shared" si="237"/>
        <v/>
      </c>
      <c r="L1109" s="11"/>
      <c r="M1109" s="11"/>
      <c r="N1109" s="78"/>
      <c r="O1109" s="39" t="str">
        <f t="shared" si="238"/>
        <v>F</v>
      </c>
      <c r="P1109" s="11">
        <f t="shared" si="234"/>
        <v>-23.287315649149274</v>
      </c>
      <c r="Q1109" s="11"/>
      <c r="R1109" s="38">
        <f t="shared" si="239"/>
        <v>0</v>
      </c>
      <c r="S1109" s="30">
        <f t="shared" si="240"/>
        <v>0</v>
      </c>
      <c r="T1109" s="30">
        <f t="shared" si="241"/>
        <v>0</v>
      </c>
      <c r="U1109" s="34"/>
      <c r="V1109" s="34"/>
      <c r="X1109" s="31">
        <f t="shared" si="235"/>
        <v>9.0359999999999996</v>
      </c>
      <c r="Y1109" s="31">
        <f t="shared" si="236"/>
        <v>-184.49199999999999</v>
      </c>
      <c r="Z1109" s="30">
        <f t="shared" si="242"/>
        <v>0</v>
      </c>
    </row>
    <row r="1110" spans="4:26" x14ac:dyDescent="0.15">
      <c r="E1110" s="46"/>
      <c r="F1110" s="28"/>
      <c r="G1110" s="29"/>
      <c r="H1110" s="29"/>
      <c r="I1110" s="48" t="str">
        <f t="shared" si="244"/>
        <v/>
      </c>
      <c r="J1110" s="48" t="str">
        <f t="shared" si="228"/>
        <v/>
      </c>
      <c r="K1110" s="49" t="str">
        <f t="shared" si="237"/>
        <v/>
      </c>
      <c r="L1110" s="11"/>
      <c r="M1110" s="11"/>
      <c r="N1110" s="78"/>
      <c r="O1110" s="39" t="str">
        <f t="shared" si="238"/>
        <v>F</v>
      </c>
      <c r="P1110" s="11">
        <f t="shared" si="234"/>
        <v>-23.287315649149274</v>
      </c>
      <c r="Q1110" s="11"/>
      <c r="R1110" s="38">
        <f t="shared" si="239"/>
        <v>0</v>
      </c>
      <c r="S1110" s="30">
        <f t="shared" si="240"/>
        <v>0</v>
      </c>
      <c r="T1110" s="30">
        <f t="shared" si="241"/>
        <v>0</v>
      </c>
      <c r="U1110" s="34"/>
      <c r="V1110" s="34"/>
      <c r="X1110" s="31">
        <f t="shared" si="235"/>
        <v>9.0359999999999996</v>
      </c>
      <c r="Y1110" s="31">
        <f t="shared" si="236"/>
        <v>-184.49199999999999</v>
      </c>
      <c r="Z1110" s="30">
        <f t="shared" si="242"/>
        <v>0</v>
      </c>
    </row>
    <row r="1111" spans="4:26" x14ac:dyDescent="0.15">
      <c r="E1111" s="46"/>
      <c r="F1111" s="28"/>
      <c r="G1111" s="29"/>
      <c r="H1111" s="29"/>
      <c r="I1111" s="48" t="str">
        <f t="shared" si="244"/>
        <v/>
      </c>
      <c r="J1111" s="48" t="str">
        <f t="shared" si="228"/>
        <v/>
      </c>
      <c r="K1111" s="49" t="str">
        <f t="shared" si="237"/>
        <v/>
      </c>
      <c r="L1111" s="11"/>
      <c r="M1111" s="11"/>
      <c r="N1111" s="78"/>
      <c r="O1111" s="39" t="str">
        <f t="shared" si="238"/>
        <v>F</v>
      </c>
      <c r="P1111" s="11">
        <f t="shared" si="234"/>
        <v>-23.287315649149274</v>
      </c>
      <c r="Q1111" s="11"/>
      <c r="R1111" s="38">
        <f t="shared" si="239"/>
        <v>0</v>
      </c>
      <c r="S1111" s="30">
        <f t="shared" si="240"/>
        <v>0</v>
      </c>
      <c r="T1111" s="30">
        <f t="shared" si="241"/>
        <v>0</v>
      </c>
      <c r="U1111" s="34"/>
      <c r="V1111" s="34"/>
      <c r="X1111" s="31">
        <f t="shared" si="235"/>
        <v>9.0359999999999996</v>
      </c>
      <c r="Y1111" s="31">
        <f t="shared" si="236"/>
        <v>-184.49199999999999</v>
      </c>
      <c r="Z1111" s="30">
        <f t="shared" si="242"/>
        <v>0</v>
      </c>
    </row>
    <row r="1112" spans="4:26" x14ac:dyDescent="0.15">
      <c r="E1112" s="46"/>
      <c r="F1112" s="28"/>
      <c r="G1112" s="29"/>
      <c r="H1112" s="29"/>
      <c r="I1112" s="48" t="str">
        <f t="shared" si="244"/>
        <v/>
      </c>
      <c r="J1112" s="48" t="str">
        <f t="shared" si="228"/>
        <v/>
      </c>
      <c r="K1112" s="49" t="str">
        <f t="shared" si="237"/>
        <v/>
      </c>
      <c r="L1112" s="11"/>
      <c r="M1112" s="11"/>
      <c r="N1112" s="78"/>
      <c r="O1112" s="39" t="str">
        <f t="shared" si="238"/>
        <v>F</v>
      </c>
      <c r="P1112" s="11">
        <f t="shared" si="234"/>
        <v>-23.287315649149274</v>
      </c>
      <c r="Q1112" s="11"/>
      <c r="R1112" s="38">
        <f t="shared" si="239"/>
        <v>0</v>
      </c>
      <c r="S1112" s="30">
        <f t="shared" si="240"/>
        <v>0</v>
      </c>
      <c r="T1112" s="30">
        <f t="shared" si="241"/>
        <v>0</v>
      </c>
      <c r="U1112" s="34"/>
      <c r="V1112" s="34"/>
      <c r="X1112" s="31">
        <f t="shared" si="235"/>
        <v>9.0359999999999996</v>
      </c>
      <c r="Y1112" s="31">
        <f t="shared" si="236"/>
        <v>-184.49199999999999</v>
      </c>
      <c r="Z1112" s="30">
        <f t="shared" si="242"/>
        <v>0</v>
      </c>
    </row>
    <row r="1113" spans="4:26" x14ac:dyDescent="0.15">
      <c r="E1113" s="46"/>
      <c r="F1113" s="28"/>
      <c r="G1113" s="29"/>
      <c r="H1113" s="29"/>
      <c r="I1113" s="48" t="str">
        <f t="shared" si="244"/>
        <v/>
      </c>
      <c r="J1113" s="48" t="str">
        <f t="shared" si="228"/>
        <v/>
      </c>
      <c r="K1113" s="49" t="str">
        <f t="shared" si="237"/>
        <v/>
      </c>
      <c r="L1113" s="11"/>
      <c r="M1113" s="11"/>
      <c r="N1113" s="78"/>
      <c r="O1113" s="39" t="str">
        <f t="shared" si="238"/>
        <v>F</v>
      </c>
      <c r="P1113" s="11">
        <f t="shared" si="234"/>
        <v>-23.287315649149274</v>
      </c>
      <c r="Q1113" s="11"/>
      <c r="R1113" s="38">
        <f t="shared" si="239"/>
        <v>0</v>
      </c>
      <c r="S1113" s="30">
        <f t="shared" si="240"/>
        <v>0</v>
      </c>
      <c r="T1113" s="30">
        <f t="shared" si="241"/>
        <v>0</v>
      </c>
      <c r="U1113" s="34"/>
      <c r="V1113" s="34"/>
      <c r="X1113" s="31">
        <f t="shared" si="235"/>
        <v>9.0359999999999996</v>
      </c>
      <c r="Y1113" s="31">
        <f t="shared" si="236"/>
        <v>-184.49199999999999</v>
      </c>
      <c r="Z1113" s="30">
        <f t="shared" si="242"/>
        <v>0</v>
      </c>
    </row>
    <row r="1114" spans="4:26" x14ac:dyDescent="0.15">
      <c r="E1114" s="46"/>
      <c r="F1114" s="28"/>
      <c r="G1114" s="29"/>
      <c r="H1114" s="29"/>
      <c r="I1114" s="48" t="str">
        <f t="shared" si="244"/>
        <v/>
      </c>
      <c r="J1114" s="48" t="str">
        <f t="shared" si="228"/>
        <v/>
      </c>
      <c r="K1114" s="49" t="str">
        <f t="shared" si="237"/>
        <v/>
      </c>
      <c r="L1114" s="11"/>
      <c r="M1114" s="11"/>
      <c r="N1114" s="78"/>
      <c r="O1114" s="39" t="str">
        <f t="shared" si="238"/>
        <v>F</v>
      </c>
      <c r="P1114" s="11">
        <f t="shared" si="234"/>
        <v>-23.287315649149274</v>
      </c>
      <c r="Q1114" s="11"/>
      <c r="R1114" s="38">
        <f t="shared" si="239"/>
        <v>0</v>
      </c>
      <c r="S1114" s="30">
        <f t="shared" si="240"/>
        <v>0</v>
      </c>
      <c r="T1114" s="30">
        <f t="shared" si="241"/>
        <v>0</v>
      </c>
      <c r="U1114" s="34"/>
      <c r="V1114" s="34"/>
      <c r="X1114" s="31">
        <f t="shared" si="235"/>
        <v>9.0359999999999996</v>
      </c>
      <c r="Y1114" s="31">
        <f t="shared" si="236"/>
        <v>-184.49199999999999</v>
      </c>
      <c r="Z1114" s="30">
        <f t="shared" si="242"/>
        <v>0</v>
      </c>
    </row>
    <row r="1115" spans="4:26" x14ac:dyDescent="0.15">
      <c r="E1115" s="46"/>
      <c r="F1115" s="28"/>
      <c r="G1115" s="29"/>
      <c r="H1115" s="29"/>
      <c r="I1115" s="48" t="str">
        <f t="shared" si="244"/>
        <v/>
      </c>
      <c r="J1115" s="48" t="str">
        <f t="shared" si="228"/>
        <v/>
      </c>
      <c r="K1115" s="49" t="str">
        <f t="shared" si="237"/>
        <v/>
      </c>
      <c r="L1115" s="11"/>
      <c r="M1115" s="11"/>
      <c r="N1115" s="78"/>
      <c r="O1115" s="39" t="str">
        <f t="shared" si="238"/>
        <v>F</v>
      </c>
      <c r="P1115" s="11">
        <f t="shared" si="234"/>
        <v>-23.287315649149274</v>
      </c>
      <c r="Q1115" s="11"/>
      <c r="R1115" s="38">
        <f t="shared" si="239"/>
        <v>0</v>
      </c>
      <c r="S1115" s="30">
        <f t="shared" si="240"/>
        <v>0</v>
      </c>
      <c r="T1115" s="30">
        <f t="shared" si="241"/>
        <v>0</v>
      </c>
      <c r="U1115" s="34"/>
      <c r="V1115" s="34"/>
      <c r="X1115" s="31">
        <f t="shared" si="235"/>
        <v>9.0359999999999996</v>
      </c>
      <c r="Y1115" s="31">
        <f t="shared" si="236"/>
        <v>-184.49199999999999</v>
      </c>
      <c r="Z1115" s="30">
        <f t="shared" si="242"/>
        <v>0</v>
      </c>
    </row>
    <row r="1116" spans="4:26" ht="14.25" thickBot="1" x14ac:dyDescent="0.2">
      <c r="E1116" s="50"/>
      <c r="F1116" s="64"/>
      <c r="G1116" s="51"/>
      <c r="H1116" s="51"/>
      <c r="I1116" s="52" t="str">
        <f t="shared" si="244"/>
        <v/>
      </c>
      <c r="J1116" s="52" t="str">
        <f t="shared" si="228"/>
        <v/>
      </c>
      <c r="K1116" s="53" t="str">
        <f>IF(COUNTA($F$995,$H$995,F1116:H1116)=5,IF(OR(T1116&lt;1,G1116&lt;70),"*",IF(G1116&gt;=IF(O1116="M",181,174),(H1116-Z1116)/Z1116*100,IF(G1116&lt;101,(H1116-X1116)/X1116*100,IF(T1116&lt;6,(H1116-X1116)/X1116*100,IF(T1116&gt;=17.583,(H1116-Z1116)/Z1116*100,(H1116-Y1116)/Y1116*100))))),"")</f>
        <v/>
      </c>
      <c r="L1116" s="11"/>
      <c r="M1116" s="11"/>
      <c r="N1116" s="78"/>
      <c r="O1116" s="39" t="str">
        <f t="shared" si="238"/>
        <v>F</v>
      </c>
      <c r="P1116" s="11">
        <f t="shared" si="234"/>
        <v>-23.287315649149274</v>
      </c>
      <c r="Q1116" s="11"/>
      <c r="R1116" s="38">
        <f t="shared" si="239"/>
        <v>0</v>
      </c>
      <c r="S1116" s="30">
        <f t="shared" si="240"/>
        <v>0</v>
      </c>
      <c r="T1116" s="30">
        <f t="shared" si="241"/>
        <v>0</v>
      </c>
      <c r="U1116" s="34"/>
      <c r="V1116" s="34"/>
      <c r="X1116" s="31">
        <f t="shared" si="235"/>
        <v>9.0359999999999996</v>
      </c>
      <c r="Y1116" s="31">
        <f t="shared" si="236"/>
        <v>-184.49199999999999</v>
      </c>
      <c r="Z1116" s="30">
        <f t="shared" si="242"/>
        <v>0</v>
      </c>
    </row>
    <row r="1117" spans="4:26" ht="14.25" thickBot="1" x14ac:dyDescent="0.2"/>
    <row r="1118" spans="4:26" ht="23.25" customHeight="1" x14ac:dyDescent="0.15">
      <c r="D1118" s="72">
        <v>10</v>
      </c>
      <c r="E1118" s="42" t="s">
        <v>20</v>
      </c>
      <c r="F1118" s="65"/>
      <c r="G1118" s="66" t="s">
        <v>115</v>
      </c>
      <c r="H1118" s="90"/>
      <c r="I1118" s="90"/>
      <c r="J1118" s="66"/>
      <c r="K1118" s="67"/>
    </row>
    <row r="1119" spans="4:26" ht="27.75" customHeight="1" x14ac:dyDescent="0.15">
      <c r="E1119" s="43" t="s">
        <v>54</v>
      </c>
      <c r="F1119" s="63"/>
      <c r="G1119" s="44" t="s">
        <v>75</v>
      </c>
      <c r="H1119" s="59"/>
      <c r="I1119" s="41"/>
      <c r="J1119" s="41"/>
      <c r="K1119" s="68"/>
    </row>
    <row r="1120" spans="4:26" ht="42" customHeight="1" x14ac:dyDescent="0.15">
      <c r="E1120" s="46"/>
      <c r="F1120" s="7" t="s">
        <v>30</v>
      </c>
      <c r="G1120" s="8" t="s">
        <v>29</v>
      </c>
      <c r="H1120" s="8" t="s">
        <v>28</v>
      </c>
      <c r="I1120" s="7" t="s">
        <v>23</v>
      </c>
      <c r="J1120" s="7" t="s">
        <v>76</v>
      </c>
      <c r="K1120" s="47" t="s">
        <v>77</v>
      </c>
      <c r="L1120" s="10"/>
      <c r="M1120" s="10"/>
      <c r="N1120" s="7"/>
      <c r="O1120" s="7" t="s">
        <v>31</v>
      </c>
      <c r="P1120" s="9" t="s">
        <v>23</v>
      </c>
      <c r="Q1120" s="9"/>
      <c r="R1120" s="36" t="s">
        <v>21</v>
      </c>
      <c r="S1120" s="35" t="s">
        <v>22</v>
      </c>
      <c r="T1120" s="35" t="s">
        <v>47</v>
      </c>
      <c r="U1120" s="35"/>
      <c r="V1120" s="35"/>
      <c r="X1120" s="37" t="s">
        <v>45</v>
      </c>
      <c r="Y1120" s="37" t="s">
        <v>46</v>
      </c>
      <c r="Z1120" s="30" t="s">
        <v>78</v>
      </c>
    </row>
    <row r="1121" spans="5:26" x14ac:dyDescent="0.15">
      <c r="E1121" s="46"/>
      <c r="F1121" s="28"/>
      <c r="G1121" s="29"/>
      <c r="H1121" s="29"/>
      <c r="I1121" s="48" t="str">
        <f>IF(COUNTA($F$1119,$H$1119,F1121:H1121)=5,P1121,"")</f>
        <v/>
      </c>
      <c r="J1121" s="48" t="str">
        <f>IF(COUNTA($F$1119,$H$1119,F1121:H1121)=5,IF(T1121&lt;6,"*",IF(T1121&gt;=17.583,"*",(H1121-G1121*INDEX(IF(O1121="F",muratafemale,muratamale),R1121-4,1)-INDEX(IF(O1121="F",muratafemale,muratamale),R1121-4,2))/(G1121*INDEX(IF(O1121="F",muratafemale,muratamale),R1121-4,1)+INDEX(IF(O1121="F",muratafemale,muratamale),R1121-4,2))*100)),"")</f>
        <v/>
      </c>
      <c r="K1121" s="49" t="str">
        <f t="shared" ref="K1121:K1126" si="245">IF(COUNTA($F$1119,$H$1119,F1121:H1121)=5,IF(OR(T1121&lt;1,G1121&lt;70),"*",IF(G1121&gt;=IF(O1121="M",181,174),(H1121-Z1121)/Z1121*100,IF(G1121&lt;101,(H1121-X1121)/X1121*100,IF(T1121&lt;6,(H1121-X1121)/X1121*100,IF(T1121&gt;=17.583,(H1121-Z1121)/Z1121*100,(H1121-Y1121)/Y1121*100))))),"")</f>
        <v/>
      </c>
      <c r="L1121" s="11"/>
      <c r="M1121" s="11"/>
      <c r="N1121" s="78"/>
      <c r="O1121" s="39" t="str">
        <f>IF(OR(+$H$1119="男",+$H$1119="M"),"M","F")</f>
        <v>F</v>
      </c>
      <c r="P1121" s="11">
        <f>IF(T1121&gt;17.583,"*",(G1121-(INDEX(IF(O1121="F",Hfemalemean,Hmalemean),S1121+1,R1121+1)))/(INDEX(IF(O1121="F",Hfemalesd,Hmalesd),S1121+1,R1121+1)))</f>
        <v>-23.287315649149274</v>
      </c>
      <c r="Q1121" s="11"/>
      <c r="R1121" s="38">
        <f>DATEDIF($F$1119,F1121,"Y")</f>
        <v>0</v>
      </c>
      <c r="S1121" s="30">
        <f>DATEDIF($F$1119,F1121,"YM")</f>
        <v>0</v>
      </c>
      <c r="T1121" s="30">
        <f t="shared" ref="T1121:T1126" si="246">DATEDIF($F$1119,F1121,"Y")+DATEDIF($F$1119,F1121,"YD")/(365+IF(MOD(YEAR(DATE(YEAR(F1121)-1,MONTH($F$1119),DAY($F$1119))),4)=0,IF(DATE(YEAR(DATE(YEAR(F1121)-1,MONTH($F$1119),DAY($F$1119))),2,29)&gt;=DATE(YEAR(F1121)-1,MONTH($F$1119),DAY($F$1119)),1,0),0)+IF(MOD(YEAR(F1121),4)=0,IF(DATE(YEAR(F1121),2,29)&lt;=F1121,1,0),0))</f>
        <v>0</v>
      </c>
      <c r="U1121" s="34"/>
      <c r="V1121" s="34"/>
      <c r="X1121" s="31">
        <f t="shared" ref="X1121:X1184" si="247">IF(O1121="M",2.06*10^-3*G1121^2-0.1166*G1121+6.5273,2.49*10^-3*G1121^2-0.1858*G1121+9.036)</f>
        <v>9.0359999999999996</v>
      </c>
      <c r="Y1121" s="31">
        <f t="shared" ref="Y1121:Y1184" si="248">((G1121/100)^3*INDEX(itoOI,IF(O1121="M",0,3)+IF(G1121&lt;140,1,IF(G1121&lt;=149,2,3)),1)+(G1121/100)^2*INDEX(itoOI,IF(O1121="M",0,3)+IF(G1121&lt;140,1,IF(G1121&lt;=149,2,3)),2)+(G1121/100)*INDEX(itoOI,IF(O1121="M",0,3)+IF(G1121&lt;140,1,IF(G1121&lt;=149,2,3)),3)+INDEX(itoOI,IF(O1121="M",0,3)+IF(G1121&lt;140,1,IF(G1121&lt;=149,2,3)),4))</f>
        <v>-184.49199999999999</v>
      </c>
      <c r="Z1121" s="30">
        <f>22*G1121^2/10000</f>
        <v>0</v>
      </c>
    </row>
    <row r="1122" spans="5:26" x14ac:dyDescent="0.15">
      <c r="E1122" s="46"/>
      <c r="F1122" s="28"/>
      <c r="G1122" s="29"/>
      <c r="H1122" s="29"/>
      <c r="I1122" s="48" t="str">
        <f>IF(COUNTA($F$1119,$H$1119,F1122:H1122)=5,P1122,"")</f>
        <v/>
      </c>
      <c r="J1122" s="48" t="str">
        <f t="shared" ref="J1122:J1152" si="249">IF(COUNTA($F$1119,$H$1119,F1122:H1122)=5,IF(T1122&lt;6,"*",IF(T1122&gt;=17.583,"*",(H1122-G1122*INDEX(IF(O1122="F",muratafemale,muratamale),R1122-4,1)-INDEX(IF(O1122="F",muratafemale,muratamale),R1122-4,2))/(G1122*INDEX(IF(O1122="F",muratafemale,muratamale),R1122-4,1)+INDEX(IF(O1122="F",muratafemale,muratamale),R1122-4,2))*100)),"")</f>
        <v/>
      </c>
      <c r="K1122" s="49" t="str">
        <f t="shared" si="245"/>
        <v/>
      </c>
      <c r="L1122" s="11"/>
      <c r="M1122" s="11"/>
      <c r="N1122" s="78"/>
      <c r="O1122" s="39" t="str">
        <f t="shared" ref="O1122:O1185" si="250">IF(OR(+$H$1119="男",+$H$1119="M"),"M","F")</f>
        <v>F</v>
      </c>
      <c r="P1122" s="11">
        <f t="shared" ref="P1122:P1184" si="251">IF(T1122&gt;17.583,"*",(G1122-(INDEX(IF(O1122="F",Hfemalemean,Hmalemean),S1122+1,R1122+1)))/(INDEX(IF(O1122="F",Hfemalesd,Hmalesd),S1122+1,R1122+1)))</f>
        <v>-23.287315649149274</v>
      </c>
      <c r="Q1122" s="11"/>
      <c r="R1122" s="38">
        <f>DATEDIF($F$1119,F1122,"Y")</f>
        <v>0</v>
      </c>
      <c r="S1122" s="30">
        <f>DATEDIF($F$1119,F1122,"YM")</f>
        <v>0</v>
      </c>
      <c r="T1122" s="30">
        <f t="shared" si="246"/>
        <v>0</v>
      </c>
      <c r="U1122" s="34"/>
      <c r="V1122" s="34"/>
      <c r="X1122" s="31">
        <f t="shared" si="247"/>
        <v>9.0359999999999996</v>
      </c>
      <c r="Y1122" s="31">
        <f t="shared" si="248"/>
        <v>-184.49199999999999</v>
      </c>
      <c r="Z1122" s="30">
        <f>22*G1122^2/10000</f>
        <v>0</v>
      </c>
    </row>
    <row r="1123" spans="5:26" x14ac:dyDescent="0.15">
      <c r="E1123" s="46"/>
      <c r="F1123" s="28"/>
      <c r="G1123" s="29"/>
      <c r="H1123" s="29"/>
      <c r="I1123" s="48" t="str">
        <f>IF(COUNTA($F$1119,$H$1119,F1123:H1123)=5,P1123,"")</f>
        <v/>
      </c>
      <c r="J1123" s="48" t="str">
        <f t="shared" si="249"/>
        <v/>
      </c>
      <c r="K1123" s="49" t="str">
        <f t="shared" si="245"/>
        <v/>
      </c>
      <c r="N1123" s="78"/>
      <c r="O1123" s="39" t="str">
        <f t="shared" si="250"/>
        <v>F</v>
      </c>
      <c r="P1123" s="11">
        <f t="shared" si="251"/>
        <v>-23.287315649149274</v>
      </c>
      <c r="Q1123" s="11"/>
      <c r="R1123" s="38">
        <f>DATEDIF($F$1119,F1123,"Y")</f>
        <v>0</v>
      </c>
      <c r="S1123" s="30">
        <f>DATEDIF($F$1119,F1123,"YM")</f>
        <v>0</v>
      </c>
      <c r="T1123" s="30">
        <f t="shared" si="246"/>
        <v>0</v>
      </c>
      <c r="U1123" s="34"/>
      <c r="V1123" s="34"/>
      <c r="X1123" s="31">
        <f t="shared" si="247"/>
        <v>9.0359999999999996</v>
      </c>
      <c r="Y1123" s="31">
        <f t="shared" si="248"/>
        <v>-184.49199999999999</v>
      </c>
      <c r="Z1123" s="30">
        <f>22*G1123^2/10000</f>
        <v>0</v>
      </c>
    </row>
    <row r="1124" spans="5:26" x14ac:dyDescent="0.15">
      <c r="E1124" s="46"/>
      <c r="F1124" s="28"/>
      <c r="G1124" s="29"/>
      <c r="H1124" s="29"/>
      <c r="I1124" s="48" t="str">
        <f t="shared" ref="I1124:I1152" si="252">IF(COUNTA($F$1119,$H$1119,F1124:H1124)=5,P1124,"")</f>
        <v/>
      </c>
      <c r="J1124" s="48" t="str">
        <f>IF(COUNTA($F$1119,$H$1119,F1124:H1124)=5,IF(T1124&lt;6,"*",IF(T1124&gt;=17.583,"*",(H1124-G1124*INDEX(IF(O1124="F",muratafemale,muratamale),R1124-4,1)-INDEX(IF(O1124="F",muratafemale,muratamale),R1124-4,2))/(G1124*INDEX(IF(O1124="F",muratafemale,muratamale),R1124-4,1)+INDEX(IF(O1124="F",muratafemale,muratamale),R1124-4,2))*100)),"")</f>
        <v/>
      </c>
      <c r="K1124" s="49" t="str">
        <f t="shared" si="245"/>
        <v/>
      </c>
      <c r="N1124" s="78"/>
      <c r="O1124" s="39" t="str">
        <f t="shared" si="250"/>
        <v>F</v>
      </c>
      <c r="P1124" s="11">
        <f t="shared" si="251"/>
        <v>-23.287315649149274</v>
      </c>
      <c r="Q1124" s="11"/>
      <c r="R1124" s="38">
        <f t="shared" ref="R1124:R1131" si="253">DATEDIF($F$1119,F1124,"Y")</f>
        <v>0</v>
      </c>
      <c r="S1124" s="30">
        <f>DATEDIF($F$1119,F1124,"YM")</f>
        <v>0</v>
      </c>
      <c r="T1124" s="30">
        <f t="shared" si="246"/>
        <v>0</v>
      </c>
      <c r="U1124" s="34"/>
      <c r="V1124" s="34"/>
      <c r="X1124" s="31">
        <f t="shared" si="247"/>
        <v>9.0359999999999996</v>
      </c>
      <c r="Y1124" s="31">
        <f t="shared" si="248"/>
        <v>-184.49199999999999</v>
      </c>
      <c r="Z1124" s="30">
        <f t="shared" ref="Z1124:Z1185" si="254">22*G1124^2/10000</f>
        <v>0</v>
      </c>
    </row>
    <row r="1125" spans="5:26" x14ac:dyDescent="0.15">
      <c r="E1125" s="46"/>
      <c r="F1125" s="28"/>
      <c r="G1125" s="29"/>
      <c r="H1125" s="29"/>
      <c r="I1125" s="48" t="str">
        <f t="shared" si="252"/>
        <v/>
      </c>
      <c r="J1125" s="48" t="str">
        <f>IF(COUNTA($F$1119,$H$1119,F1125:H1125)=5,IF(T1125&lt;6,"*",IF(T1125&gt;=17.583,"*",(H1125-G1125*INDEX(IF(O1125="F",muratafemale,muratamale),R1125-4,1)-INDEX(IF(O1125="F",muratafemale,muratamale),R1125-4,2))/(G1125*INDEX(IF(O1125="F",muratafemale,muratamale),R1125-4,1)+INDEX(IF(O1125="F",muratafemale,muratamale),R1125-4,2))*100)),"")</f>
        <v/>
      </c>
      <c r="K1125" s="49" t="str">
        <f t="shared" si="245"/>
        <v/>
      </c>
      <c r="N1125" s="78"/>
      <c r="O1125" s="39" t="str">
        <f t="shared" si="250"/>
        <v>F</v>
      </c>
      <c r="P1125" s="11">
        <f t="shared" si="251"/>
        <v>-23.287315649149274</v>
      </c>
      <c r="Q1125" s="11"/>
      <c r="R1125" s="38">
        <f t="shared" si="253"/>
        <v>0</v>
      </c>
      <c r="S1125" s="30">
        <f>DATEDIF($F$1119,F1125,"YM")</f>
        <v>0</v>
      </c>
      <c r="T1125" s="30">
        <f t="shared" si="246"/>
        <v>0</v>
      </c>
      <c r="U1125" s="34"/>
      <c r="V1125" s="34"/>
      <c r="X1125" s="31">
        <f t="shared" si="247"/>
        <v>9.0359999999999996</v>
      </c>
      <c r="Y1125" s="31">
        <f t="shared" si="248"/>
        <v>-184.49199999999999</v>
      </c>
      <c r="Z1125" s="30">
        <f t="shared" si="254"/>
        <v>0</v>
      </c>
    </row>
    <row r="1126" spans="5:26" x14ac:dyDescent="0.15">
      <c r="E1126" s="46"/>
      <c r="F1126" s="28"/>
      <c r="G1126" s="29"/>
      <c r="H1126" s="29"/>
      <c r="I1126" s="48" t="str">
        <f t="shared" si="252"/>
        <v/>
      </c>
      <c r="J1126" s="48" t="str">
        <f>IF(COUNTA($F$1119,$H$1119,F1126:H1126)=5,IF(T1126&lt;6,"*",IF(T1126&gt;=17.583,"*",(H1126-G1126*INDEX(IF(O1126="F",muratafemale,muratamale),R1126-4,1)-INDEX(IF(O1126="F",muratafemale,muratamale),R1126-4,2))/(G1126*INDEX(IF(O1126="F",muratafemale,muratamale),R1126-4,1)+INDEX(IF(O1126="F",muratafemale,muratamale),R1126-4,2))*100)),"")</f>
        <v/>
      </c>
      <c r="K1126" s="49" t="str">
        <f t="shared" si="245"/>
        <v/>
      </c>
      <c r="N1126" s="78"/>
      <c r="O1126" s="39" t="str">
        <f t="shared" si="250"/>
        <v>F</v>
      </c>
      <c r="P1126" s="11">
        <f t="shared" si="251"/>
        <v>-23.287315649149274</v>
      </c>
      <c r="Q1126" s="11"/>
      <c r="R1126" s="38">
        <f t="shared" si="253"/>
        <v>0</v>
      </c>
      <c r="S1126" s="30">
        <f t="shared" ref="S1126:S1185" si="255">DATEDIF($F$1119,F1126,"YM")</f>
        <v>0</v>
      </c>
      <c r="T1126" s="30">
        <f t="shared" si="246"/>
        <v>0</v>
      </c>
      <c r="U1126" s="34"/>
      <c r="V1126" s="34"/>
      <c r="X1126" s="31">
        <f t="shared" si="247"/>
        <v>9.0359999999999996</v>
      </c>
      <c r="Y1126" s="31">
        <f t="shared" si="248"/>
        <v>-184.49199999999999</v>
      </c>
      <c r="Z1126" s="30">
        <f t="shared" si="254"/>
        <v>0</v>
      </c>
    </row>
    <row r="1127" spans="5:26" x14ac:dyDescent="0.15">
      <c r="E1127" s="46"/>
      <c r="F1127" s="28"/>
      <c r="G1127" s="29"/>
      <c r="H1127" s="29"/>
      <c r="I1127" s="48" t="str">
        <f t="shared" si="252"/>
        <v/>
      </c>
      <c r="J1127" s="48" t="str">
        <f>IF(COUNTA($F$1119,$H$1119,F1127:H1127)=5,IF(T1127&lt;6,"*",IF(T1127&gt;=17.583,"*",(H1127-G1127*INDEX(IF(O1127="F",muratafemale,muratamale),R1127-4,1)-INDEX(IF(O1127="F",muratafemale,muratamale),R1127-4,2))/(G1127*INDEX(IF(O1127="F",muratafemale,muratamale),R1127-4,1)+INDEX(IF(O1127="F",muratafemale,muratamale),R1127-4,2))*100)),"")</f>
        <v/>
      </c>
      <c r="K1127" s="49" t="str">
        <f t="shared" ref="K1127:K1143" si="256">IF(COUNTA($F$1119,$H$1119,F1127:H1127)=5,IF(OR(T1127&lt;1,G1127&lt;70),"*",IF(G1127&gt;=IF(O1127="M",181,174),(H1127-Z1127)/Z1127*100,IF(G1127&lt;101,(H1127-X1127)/X1127*100,IF(T1127&lt;6,(H1127-X1127)/X1127*100,IF(T1127&gt;=17.583,(H1127-Z1127)/Z1127*100,(H1127-Y1127)/Y1127*100))))),"")</f>
        <v/>
      </c>
      <c r="N1127" s="78"/>
      <c r="O1127" s="39" t="str">
        <f t="shared" si="250"/>
        <v>F</v>
      </c>
      <c r="P1127" s="11">
        <f t="shared" si="251"/>
        <v>-23.287315649149274</v>
      </c>
      <c r="Q1127" s="11"/>
      <c r="R1127" s="38">
        <f t="shared" si="253"/>
        <v>0</v>
      </c>
      <c r="S1127" s="30">
        <f t="shared" si="255"/>
        <v>0</v>
      </c>
      <c r="T1127" s="30">
        <f t="shared" ref="T1127:T1185" si="257">DATEDIF($F$1119,F1127,"Y")+DATEDIF($F$1119,F1127,"YD")/(365+IF(MOD(YEAR(DATE(YEAR(F1127)-1,MONTH($F$1119),DAY($F$1119))),4)=0,IF(DATE(YEAR(DATE(YEAR(F1127)-1,MONTH($F$1119),DAY($F$1119))),2,29)&gt;=DATE(YEAR(F1127)-1,MONTH($F$1119),DAY($F$1119)),1,0),0)+IF(MOD(YEAR(F1127),4)=0,IF(DATE(YEAR(F1127),2,29)&lt;=F1127,1,0),0))</f>
        <v>0</v>
      </c>
      <c r="U1127" s="34"/>
      <c r="V1127" s="34"/>
      <c r="X1127" s="31">
        <f t="shared" si="247"/>
        <v>9.0359999999999996</v>
      </c>
      <c r="Y1127" s="31">
        <f t="shared" si="248"/>
        <v>-184.49199999999999</v>
      </c>
      <c r="Z1127" s="30">
        <f t="shared" si="254"/>
        <v>0</v>
      </c>
    </row>
    <row r="1128" spans="5:26" x14ac:dyDescent="0.15">
      <c r="E1128" s="46"/>
      <c r="F1128" s="28"/>
      <c r="G1128" s="29"/>
      <c r="H1128" s="29"/>
      <c r="I1128" s="48" t="str">
        <f t="shared" si="252"/>
        <v/>
      </c>
      <c r="J1128" s="48" t="str">
        <f>IF(COUNTA($F$1119,$H$1119,F1128:H1128)=5,IF(T1128&lt;6,"*",IF(T1128&gt;=17.583,"*",(H1128-G1128*INDEX(IF(O1128="F",muratafemale,muratamale),R1128-4,1)-INDEX(IF(O1128="F",muratafemale,muratamale),R1128-4,2))/(G1128*INDEX(IF(O1128="F",muratafemale,muratamale),R1128-4,1)+INDEX(IF(O1128="F",muratafemale,muratamale),R1128-4,2))*100)),"")</f>
        <v/>
      </c>
      <c r="K1128" s="49" t="str">
        <f t="shared" si="256"/>
        <v/>
      </c>
      <c r="N1128" s="78"/>
      <c r="O1128" s="39" t="str">
        <f t="shared" si="250"/>
        <v>F</v>
      </c>
      <c r="P1128" s="11">
        <f t="shared" si="251"/>
        <v>-23.287315649149274</v>
      </c>
      <c r="Q1128" s="11"/>
      <c r="R1128" s="38">
        <f t="shared" si="253"/>
        <v>0</v>
      </c>
      <c r="S1128" s="30">
        <f t="shared" si="255"/>
        <v>0</v>
      </c>
      <c r="T1128" s="30">
        <f t="shared" si="257"/>
        <v>0</v>
      </c>
      <c r="U1128" s="34"/>
      <c r="V1128" s="34"/>
      <c r="X1128" s="31">
        <f t="shared" si="247"/>
        <v>9.0359999999999996</v>
      </c>
      <c r="Y1128" s="31">
        <f t="shared" si="248"/>
        <v>-184.49199999999999</v>
      </c>
      <c r="Z1128" s="30">
        <f t="shared" si="254"/>
        <v>0</v>
      </c>
    </row>
    <row r="1129" spans="5:26" x14ac:dyDescent="0.15">
      <c r="E1129" s="46"/>
      <c r="F1129" s="28"/>
      <c r="G1129" s="29"/>
      <c r="H1129" s="29"/>
      <c r="I1129" s="48" t="str">
        <f t="shared" si="252"/>
        <v/>
      </c>
      <c r="J1129" s="48" t="str">
        <f t="shared" si="249"/>
        <v/>
      </c>
      <c r="K1129" s="49" t="str">
        <f>IF(COUNTA($F$1119,$H$1119,F1129:H1129)=5,IF(OR(T1129&lt;1,G1129&lt;70),"*",IF(G1129&gt;=IF(O1129="M",181,174),(H1129-Z1129)/Z1129*100,IF(G1129&lt;101,(H1129-X1129)/X1129*100,IF(T1129&lt;6,(H1129-X1129)/X1129*100,IF(T1129&gt;=17.583,(H1129-Z1129)/Z1129*100,(H1129-Y1129)/Y1129*100))))),"")</f>
        <v/>
      </c>
      <c r="N1129" s="78"/>
      <c r="O1129" s="39" t="str">
        <f t="shared" si="250"/>
        <v>F</v>
      </c>
      <c r="P1129" s="11">
        <f t="shared" si="251"/>
        <v>-23.287315649149274</v>
      </c>
      <c r="Q1129" s="11"/>
      <c r="R1129" s="38">
        <f t="shared" si="253"/>
        <v>0</v>
      </c>
      <c r="S1129" s="30">
        <f t="shared" si="255"/>
        <v>0</v>
      </c>
      <c r="T1129" s="30">
        <f t="shared" si="257"/>
        <v>0</v>
      </c>
      <c r="U1129" s="34"/>
      <c r="V1129" s="34"/>
      <c r="X1129" s="31">
        <f t="shared" si="247"/>
        <v>9.0359999999999996</v>
      </c>
      <c r="Y1129" s="31">
        <f t="shared" si="248"/>
        <v>-184.49199999999999</v>
      </c>
      <c r="Z1129" s="30">
        <f t="shared" si="254"/>
        <v>0</v>
      </c>
    </row>
    <row r="1130" spans="5:26" x14ac:dyDescent="0.15">
      <c r="E1130" s="46"/>
      <c r="F1130" s="28"/>
      <c r="G1130" s="29"/>
      <c r="H1130" s="29"/>
      <c r="I1130" s="48" t="str">
        <f t="shared" si="252"/>
        <v/>
      </c>
      <c r="J1130" s="48" t="str">
        <f t="shared" si="249"/>
        <v/>
      </c>
      <c r="K1130" s="49" t="str">
        <f t="shared" si="256"/>
        <v/>
      </c>
      <c r="N1130" s="78"/>
      <c r="O1130" s="39" t="str">
        <f t="shared" si="250"/>
        <v>F</v>
      </c>
      <c r="P1130" s="11">
        <f t="shared" si="251"/>
        <v>-23.287315649149274</v>
      </c>
      <c r="Q1130" s="11"/>
      <c r="R1130" s="38">
        <f t="shared" si="253"/>
        <v>0</v>
      </c>
      <c r="S1130" s="30">
        <f t="shared" si="255"/>
        <v>0</v>
      </c>
      <c r="T1130" s="30">
        <f t="shared" si="257"/>
        <v>0</v>
      </c>
      <c r="U1130" s="34"/>
      <c r="V1130" s="34"/>
      <c r="X1130" s="31">
        <f t="shared" si="247"/>
        <v>9.0359999999999996</v>
      </c>
      <c r="Y1130" s="31">
        <f t="shared" si="248"/>
        <v>-184.49199999999999</v>
      </c>
      <c r="Z1130" s="30">
        <f t="shared" si="254"/>
        <v>0</v>
      </c>
    </row>
    <row r="1131" spans="5:26" x14ac:dyDescent="0.15">
      <c r="E1131" s="46"/>
      <c r="F1131" s="28"/>
      <c r="G1131" s="29"/>
      <c r="H1131" s="29"/>
      <c r="I1131" s="48" t="str">
        <f t="shared" si="252"/>
        <v/>
      </c>
      <c r="J1131" s="48" t="str">
        <f t="shared" si="249"/>
        <v/>
      </c>
      <c r="K1131" s="49" t="str">
        <f t="shared" si="256"/>
        <v/>
      </c>
      <c r="N1131" s="78"/>
      <c r="O1131" s="39" t="str">
        <f t="shared" si="250"/>
        <v>F</v>
      </c>
      <c r="P1131" s="11">
        <f t="shared" si="251"/>
        <v>-23.287315649149274</v>
      </c>
      <c r="Q1131" s="11"/>
      <c r="R1131" s="38">
        <f t="shared" si="253"/>
        <v>0</v>
      </c>
      <c r="S1131" s="30">
        <f t="shared" si="255"/>
        <v>0</v>
      </c>
      <c r="T1131" s="30">
        <f t="shared" si="257"/>
        <v>0</v>
      </c>
      <c r="U1131" s="34"/>
      <c r="V1131" s="34"/>
      <c r="X1131" s="31">
        <f t="shared" si="247"/>
        <v>9.0359999999999996</v>
      </c>
      <c r="Y1131" s="31">
        <f t="shared" si="248"/>
        <v>-184.49199999999999</v>
      </c>
      <c r="Z1131" s="30">
        <f t="shared" si="254"/>
        <v>0</v>
      </c>
    </row>
    <row r="1132" spans="5:26" x14ac:dyDescent="0.15">
      <c r="E1132" s="46"/>
      <c r="F1132" s="28"/>
      <c r="G1132" s="29"/>
      <c r="H1132" s="29"/>
      <c r="I1132" s="48" t="str">
        <f t="shared" si="252"/>
        <v/>
      </c>
      <c r="J1132" s="48" t="str">
        <f t="shared" si="249"/>
        <v/>
      </c>
      <c r="K1132" s="49" t="str">
        <f t="shared" si="256"/>
        <v/>
      </c>
      <c r="N1132" s="78"/>
      <c r="O1132" s="39" t="str">
        <f t="shared" si="250"/>
        <v>F</v>
      </c>
      <c r="P1132" s="11">
        <f t="shared" si="251"/>
        <v>-23.287315649149274</v>
      </c>
      <c r="Q1132" s="11"/>
      <c r="R1132" s="38">
        <f t="shared" ref="R1132:R1185" si="258">DATEDIF($F$1119,F1132,"Y")</f>
        <v>0</v>
      </c>
      <c r="S1132" s="30">
        <f t="shared" si="255"/>
        <v>0</v>
      </c>
      <c r="T1132" s="30">
        <f t="shared" si="257"/>
        <v>0</v>
      </c>
      <c r="U1132" s="34"/>
      <c r="V1132" s="34"/>
      <c r="X1132" s="31">
        <f t="shared" si="247"/>
        <v>9.0359999999999996</v>
      </c>
      <c r="Y1132" s="31">
        <f t="shared" si="248"/>
        <v>-184.49199999999999</v>
      </c>
      <c r="Z1132" s="30">
        <f t="shared" si="254"/>
        <v>0</v>
      </c>
    </row>
    <row r="1133" spans="5:26" x14ac:dyDescent="0.15">
      <c r="E1133" s="46"/>
      <c r="F1133" s="28"/>
      <c r="G1133" s="29"/>
      <c r="H1133" s="29"/>
      <c r="I1133" s="48" t="str">
        <f t="shared" si="252"/>
        <v/>
      </c>
      <c r="J1133" s="48" t="str">
        <f t="shared" si="249"/>
        <v/>
      </c>
      <c r="K1133" s="49" t="str">
        <f t="shared" si="256"/>
        <v/>
      </c>
      <c r="N1133" s="78"/>
      <c r="O1133" s="39" t="str">
        <f t="shared" si="250"/>
        <v>F</v>
      </c>
      <c r="P1133" s="11">
        <f t="shared" si="251"/>
        <v>-23.287315649149274</v>
      </c>
      <c r="Q1133" s="11"/>
      <c r="R1133" s="38">
        <f t="shared" si="258"/>
        <v>0</v>
      </c>
      <c r="S1133" s="30">
        <f t="shared" si="255"/>
        <v>0</v>
      </c>
      <c r="T1133" s="30">
        <f t="shared" si="257"/>
        <v>0</v>
      </c>
      <c r="U1133" s="34"/>
      <c r="V1133" s="34"/>
      <c r="X1133" s="31">
        <f t="shared" si="247"/>
        <v>9.0359999999999996</v>
      </c>
      <c r="Y1133" s="31">
        <f t="shared" si="248"/>
        <v>-184.49199999999999</v>
      </c>
      <c r="Z1133" s="30">
        <f t="shared" si="254"/>
        <v>0</v>
      </c>
    </row>
    <row r="1134" spans="5:26" x14ac:dyDescent="0.15">
      <c r="E1134" s="46"/>
      <c r="F1134" s="28"/>
      <c r="G1134" s="29"/>
      <c r="H1134" s="29"/>
      <c r="I1134" s="48" t="str">
        <f t="shared" si="252"/>
        <v/>
      </c>
      <c r="J1134" s="48" t="str">
        <f t="shared" si="249"/>
        <v/>
      </c>
      <c r="K1134" s="49" t="str">
        <f t="shared" si="256"/>
        <v/>
      </c>
      <c r="N1134" s="78"/>
      <c r="O1134" s="39" t="str">
        <f t="shared" si="250"/>
        <v>F</v>
      </c>
      <c r="P1134" s="11">
        <f t="shared" si="251"/>
        <v>-23.287315649149274</v>
      </c>
      <c r="Q1134" s="11"/>
      <c r="R1134" s="38">
        <f t="shared" si="258"/>
        <v>0</v>
      </c>
      <c r="S1134" s="30">
        <f t="shared" si="255"/>
        <v>0</v>
      </c>
      <c r="T1134" s="30">
        <f t="shared" si="257"/>
        <v>0</v>
      </c>
      <c r="U1134" s="34"/>
      <c r="V1134" s="34"/>
      <c r="X1134" s="31">
        <f t="shared" si="247"/>
        <v>9.0359999999999996</v>
      </c>
      <c r="Y1134" s="31">
        <f t="shared" si="248"/>
        <v>-184.49199999999999</v>
      </c>
      <c r="Z1134" s="30">
        <f t="shared" si="254"/>
        <v>0</v>
      </c>
    </row>
    <row r="1135" spans="5:26" x14ac:dyDescent="0.15">
      <c r="E1135" s="46"/>
      <c r="F1135" s="28"/>
      <c r="G1135" s="29"/>
      <c r="H1135" s="29"/>
      <c r="I1135" s="48" t="str">
        <f t="shared" si="252"/>
        <v/>
      </c>
      <c r="J1135" s="48" t="str">
        <f t="shared" si="249"/>
        <v/>
      </c>
      <c r="K1135" s="49" t="str">
        <f t="shared" si="256"/>
        <v/>
      </c>
      <c r="N1135" s="78"/>
      <c r="O1135" s="39" t="str">
        <f t="shared" si="250"/>
        <v>F</v>
      </c>
      <c r="P1135" s="11">
        <f t="shared" si="251"/>
        <v>-23.287315649149274</v>
      </c>
      <c r="Q1135" s="11"/>
      <c r="R1135" s="38">
        <f t="shared" si="258"/>
        <v>0</v>
      </c>
      <c r="S1135" s="30">
        <f t="shared" si="255"/>
        <v>0</v>
      </c>
      <c r="T1135" s="30">
        <f t="shared" si="257"/>
        <v>0</v>
      </c>
      <c r="U1135" s="34"/>
      <c r="V1135" s="34"/>
      <c r="X1135" s="31">
        <f t="shared" si="247"/>
        <v>9.0359999999999996</v>
      </c>
      <c r="Y1135" s="31">
        <f t="shared" si="248"/>
        <v>-184.49199999999999</v>
      </c>
      <c r="Z1135" s="30">
        <f t="shared" si="254"/>
        <v>0</v>
      </c>
    </row>
    <row r="1136" spans="5:26" x14ac:dyDescent="0.15">
      <c r="E1136" s="46"/>
      <c r="F1136" s="28"/>
      <c r="G1136" s="29"/>
      <c r="H1136" s="29"/>
      <c r="I1136" s="48" t="str">
        <f t="shared" si="252"/>
        <v/>
      </c>
      <c r="J1136" s="48" t="str">
        <f t="shared" si="249"/>
        <v/>
      </c>
      <c r="K1136" s="49" t="str">
        <f t="shared" si="256"/>
        <v/>
      </c>
      <c r="N1136" s="78"/>
      <c r="O1136" s="39" t="str">
        <f t="shared" si="250"/>
        <v>F</v>
      </c>
      <c r="P1136" s="11">
        <f t="shared" si="251"/>
        <v>-23.287315649149274</v>
      </c>
      <c r="Q1136" s="11"/>
      <c r="R1136" s="38">
        <f t="shared" si="258"/>
        <v>0</v>
      </c>
      <c r="S1136" s="30">
        <f t="shared" si="255"/>
        <v>0</v>
      </c>
      <c r="T1136" s="30">
        <f t="shared" si="257"/>
        <v>0</v>
      </c>
      <c r="U1136" s="34"/>
      <c r="V1136" s="34"/>
      <c r="X1136" s="31">
        <f t="shared" si="247"/>
        <v>9.0359999999999996</v>
      </c>
      <c r="Y1136" s="31">
        <f t="shared" si="248"/>
        <v>-184.49199999999999</v>
      </c>
      <c r="Z1136" s="30">
        <f t="shared" si="254"/>
        <v>0</v>
      </c>
    </row>
    <row r="1137" spans="5:26" x14ac:dyDescent="0.15">
      <c r="E1137" s="46"/>
      <c r="F1137" s="28"/>
      <c r="G1137" s="29"/>
      <c r="H1137" s="29"/>
      <c r="I1137" s="48" t="str">
        <f t="shared" si="252"/>
        <v/>
      </c>
      <c r="J1137" s="48" t="str">
        <f t="shared" si="249"/>
        <v/>
      </c>
      <c r="K1137" s="49" t="str">
        <f t="shared" si="256"/>
        <v/>
      </c>
      <c r="N1137" s="78"/>
      <c r="O1137" s="39" t="str">
        <f t="shared" si="250"/>
        <v>F</v>
      </c>
      <c r="P1137" s="11">
        <f t="shared" si="251"/>
        <v>-23.287315649149274</v>
      </c>
      <c r="Q1137" s="11"/>
      <c r="R1137" s="38">
        <f t="shared" si="258"/>
        <v>0</v>
      </c>
      <c r="S1137" s="30">
        <f t="shared" si="255"/>
        <v>0</v>
      </c>
      <c r="T1137" s="30">
        <f t="shared" si="257"/>
        <v>0</v>
      </c>
      <c r="U1137" s="34"/>
      <c r="V1137" s="34"/>
      <c r="X1137" s="31">
        <f t="shared" si="247"/>
        <v>9.0359999999999996</v>
      </c>
      <c r="Y1137" s="31">
        <f t="shared" si="248"/>
        <v>-184.49199999999999</v>
      </c>
      <c r="Z1137" s="30">
        <f t="shared" si="254"/>
        <v>0</v>
      </c>
    </row>
    <row r="1138" spans="5:26" x14ac:dyDescent="0.15">
      <c r="E1138" s="46"/>
      <c r="F1138" s="28"/>
      <c r="G1138" s="29"/>
      <c r="H1138" s="29"/>
      <c r="I1138" s="48" t="str">
        <f t="shared" si="252"/>
        <v/>
      </c>
      <c r="J1138" s="48" t="str">
        <f t="shared" si="249"/>
        <v/>
      </c>
      <c r="K1138" s="49" t="str">
        <f t="shared" si="256"/>
        <v/>
      </c>
      <c r="N1138" s="78"/>
      <c r="O1138" s="39" t="str">
        <f t="shared" si="250"/>
        <v>F</v>
      </c>
      <c r="P1138" s="11">
        <f t="shared" si="251"/>
        <v>-23.287315649149274</v>
      </c>
      <c r="Q1138" s="11"/>
      <c r="R1138" s="38">
        <f t="shared" si="258"/>
        <v>0</v>
      </c>
      <c r="S1138" s="30">
        <f t="shared" si="255"/>
        <v>0</v>
      </c>
      <c r="T1138" s="30">
        <f t="shared" si="257"/>
        <v>0</v>
      </c>
      <c r="U1138" s="34"/>
      <c r="V1138" s="34"/>
      <c r="X1138" s="31">
        <f t="shared" si="247"/>
        <v>9.0359999999999996</v>
      </c>
      <c r="Y1138" s="31">
        <f t="shared" si="248"/>
        <v>-184.49199999999999</v>
      </c>
      <c r="Z1138" s="30">
        <f t="shared" si="254"/>
        <v>0</v>
      </c>
    </row>
    <row r="1139" spans="5:26" x14ac:dyDescent="0.15">
      <c r="E1139" s="46"/>
      <c r="F1139" s="28"/>
      <c r="G1139" s="29"/>
      <c r="H1139" s="29"/>
      <c r="I1139" s="48" t="str">
        <f t="shared" si="252"/>
        <v/>
      </c>
      <c r="J1139" s="48" t="str">
        <f t="shared" si="249"/>
        <v/>
      </c>
      <c r="K1139" s="49" t="str">
        <f t="shared" si="256"/>
        <v/>
      </c>
      <c r="N1139" s="78"/>
      <c r="O1139" s="39" t="str">
        <f t="shared" si="250"/>
        <v>F</v>
      </c>
      <c r="P1139" s="11">
        <f t="shared" si="251"/>
        <v>-23.287315649149274</v>
      </c>
      <c r="Q1139" s="11"/>
      <c r="R1139" s="38">
        <f t="shared" si="258"/>
        <v>0</v>
      </c>
      <c r="S1139" s="30">
        <f t="shared" si="255"/>
        <v>0</v>
      </c>
      <c r="T1139" s="30">
        <f t="shared" si="257"/>
        <v>0</v>
      </c>
      <c r="U1139" s="34"/>
      <c r="V1139" s="34"/>
      <c r="X1139" s="31">
        <f t="shared" si="247"/>
        <v>9.0359999999999996</v>
      </c>
      <c r="Y1139" s="31">
        <f t="shared" si="248"/>
        <v>-184.49199999999999</v>
      </c>
      <c r="Z1139" s="30">
        <f t="shared" si="254"/>
        <v>0</v>
      </c>
    </row>
    <row r="1140" spans="5:26" x14ac:dyDescent="0.15">
      <c r="E1140" s="46"/>
      <c r="F1140" s="28"/>
      <c r="G1140" s="29"/>
      <c r="H1140" s="29"/>
      <c r="I1140" s="48" t="str">
        <f t="shared" si="252"/>
        <v/>
      </c>
      <c r="J1140" s="48" t="str">
        <f t="shared" si="249"/>
        <v/>
      </c>
      <c r="K1140" s="49" t="str">
        <f t="shared" si="256"/>
        <v/>
      </c>
      <c r="N1140" s="78"/>
      <c r="O1140" s="39" t="str">
        <f t="shared" si="250"/>
        <v>F</v>
      </c>
      <c r="P1140" s="11">
        <f t="shared" si="251"/>
        <v>-23.287315649149274</v>
      </c>
      <c r="Q1140" s="11"/>
      <c r="R1140" s="38">
        <f t="shared" si="258"/>
        <v>0</v>
      </c>
      <c r="S1140" s="30">
        <f t="shared" si="255"/>
        <v>0</v>
      </c>
      <c r="T1140" s="30">
        <f t="shared" si="257"/>
        <v>0</v>
      </c>
      <c r="U1140" s="34"/>
      <c r="V1140" s="34"/>
      <c r="X1140" s="31">
        <f t="shared" si="247"/>
        <v>9.0359999999999996</v>
      </c>
      <c r="Y1140" s="31">
        <f t="shared" si="248"/>
        <v>-184.49199999999999</v>
      </c>
      <c r="Z1140" s="30">
        <f t="shared" si="254"/>
        <v>0</v>
      </c>
    </row>
    <row r="1141" spans="5:26" x14ac:dyDescent="0.15">
      <c r="E1141" s="46"/>
      <c r="F1141" s="28"/>
      <c r="G1141" s="29"/>
      <c r="H1141" s="29"/>
      <c r="I1141" s="48" t="str">
        <f t="shared" si="252"/>
        <v/>
      </c>
      <c r="J1141" s="48" t="str">
        <f t="shared" si="249"/>
        <v/>
      </c>
      <c r="K1141" s="49" t="str">
        <f t="shared" si="256"/>
        <v/>
      </c>
      <c r="N1141" s="78"/>
      <c r="O1141" s="39" t="str">
        <f t="shared" si="250"/>
        <v>F</v>
      </c>
      <c r="P1141" s="11">
        <f t="shared" si="251"/>
        <v>-23.287315649149274</v>
      </c>
      <c r="Q1141" s="11"/>
      <c r="R1141" s="38">
        <f t="shared" si="258"/>
        <v>0</v>
      </c>
      <c r="S1141" s="30">
        <f t="shared" si="255"/>
        <v>0</v>
      </c>
      <c r="T1141" s="30">
        <f t="shared" si="257"/>
        <v>0</v>
      </c>
      <c r="U1141" s="34"/>
      <c r="V1141" s="34"/>
      <c r="X1141" s="31">
        <f t="shared" si="247"/>
        <v>9.0359999999999996</v>
      </c>
      <c r="Y1141" s="31">
        <f t="shared" si="248"/>
        <v>-184.49199999999999</v>
      </c>
      <c r="Z1141" s="30">
        <f t="shared" si="254"/>
        <v>0</v>
      </c>
    </row>
    <row r="1142" spans="5:26" x14ac:dyDescent="0.15">
      <c r="E1142" s="46"/>
      <c r="F1142" s="28"/>
      <c r="G1142" s="29"/>
      <c r="H1142" s="29"/>
      <c r="I1142" s="48" t="str">
        <f t="shared" si="252"/>
        <v/>
      </c>
      <c r="J1142" s="48" t="str">
        <f t="shared" si="249"/>
        <v/>
      </c>
      <c r="K1142" s="49" t="str">
        <f t="shared" si="256"/>
        <v/>
      </c>
      <c r="N1142" s="78"/>
      <c r="O1142" s="39" t="str">
        <f t="shared" si="250"/>
        <v>F</v>
      </c>
      <c r="P1142" s="11">
        <f t="shared" si="251"/>
        <v>-23.287315649149274</v>
      </c>
      <c r="Q1142" s="11"/>
      <c r="R1142" s="38">
        <f t="shared" si="258"/>
        <v>0</v>
      </c>
      <c r="S1142" s="30">
        <f t="shared" si="255"/>
        <v>0</v>
      </c>
      <c r="T1142" s="30">
        <f t="shared" si="257"/>
        <v>0</v>
      </c>
      <c r="U1142" s="34"/>
      <c r="V1142" s="34"/>
      <c r="X1142" s="31">
        <f t="shared" si="247"/>
        <v>9.0359999999999996</v>
      </c>
      <c r="Y1142" s="31">
        <f t="shared" si="248"/>
        <v>-184.49199999999999</v>
      </c>
      <c r="Z1142" s="30">
        <f t="shared" si="254"/>
        <v>0</v>
      </c>
    </row>
    <row r="1143" spans="5:26" x14ac:dyDescent="0.15">
      <c r="E1143" s="46"/>
      <c r="F1143" s="28"/>
      <c r="G1143" s="29"/>
      <c r="H1143" s="29"/>
      <c r="I1143" s="48" t="str">
        <f t="shared" si="252"/>
        <v/>
      </c>
      <c r="J1143" s="48" t="str">
        <f t="shared" si="249"/>
        <v/>
      </c>
      <c r="K1143" s="49" t="str">
        <f t="shared" si="256"/>
        <v/>
      </c>
      <c r="N1143" s="78"/>
      <c r="O1143" s="39" t="str">
        <f t="shared" si="250"/>
        <v>F</v>
      </c>
      <c r="P1143" s="11">
        <f t="shared" si="251"/>
        <v>-23.287315649149274</v>
      </c>
      <c r="Q1143" s="11"/>
      <c r="R1143" s="38">
        <f t="shared" si="258"/>
        <v>0</v>
      </c>
      <c r="S1143" s="30">
        <f t="shared" si="255"/>
        <v>0</v>
      </c>
      <c r="T1143" s="30">
        <f t="shared" si="257"/>
        <v>0</v>
      </c>
      <c r="U1143" s="34"/>
      <c r="V1143" s="34"/>
      <c r="X1143" s="31">
        <f t="shared" si="247"/>
        <v>9.0359999999999996</v>
      </c>
      <c r="Y1143" s="31">
        <f t="shared" si="248"/>
        <v>-184.49199999999999</v>
      </c>
      <c r="Z1143" s="30">
        <f t="shared" si="254"/>
        <v>0</v>
      </c>
    </row>
    <row r="1144" spans="5:26" x14ac:dyDescent="0.15">
      <c r="E1144" s="46"/>
      <c r="F1144" s="28"/>
      <c r="G1144" s="29"/>
      <c r="H1144" s="29"/>
      <c r="I1144" s="48" t="str">
        <f t="shared" si="252"/>
        <v/>
      </c>
      <c r="J1144" s="48" t="str">
        <f t="shared" si="249"/>
        <v/>
      </c>
      <c r="K1144" s="49" t="str">
        <f t="shared" ref="K1144:K1185" si="259">IF(COUNTA($F$1119,$H$1119,F1144:H1144)=5,IF(OR(T1144&lt;1,G1144&lt;70),"*",IF(G1144&gt;=IF(O1144="M",181,174),(H1144-Z1144)/Z1144*100,IF(G1144&lt;101,(H1144-X1144)/X1144*100,IF(T1144&lt;6,(H1144-X1144)/X1144*100,IF(T1144&gt;=17.583,(H1144-Z1144)/Z1144*100,(H1144-Y1144)/Y1144*100))))),"")</f>
        <v/>
      </c>
      <c r="N1144" s="78"/>
      <c r="O1144" s="39" t="str">
        <f t="shared" si="250"/>
        <v>F</v>
      </c>
      <c r="P1144" s="11">
        <f t="shared" si="251"/>
        <v>-23.287315649149274</v>
      </c>
      <c r="Q1144" s="11"/>
      <c r="R1144" s="38">
        <f t="shared" si="258"/>
        <v>0</v>
      </c>
      <c r="S1144" s="30">
        <f t="shared" si="255"/>
        <v>0</v>
      </c>
      <c r="T1144" s="30">
        <f t="shared" si="257"/>
        <v>0</v>
      </c>
      <c r="U1144" s="34"/>
      <c r="V1144" s="34"/>
      <c r="X1144" s="31">
        <f t="shared" si="247"/>
        <v>9.0359999999999996</v>
      </c>
      <c r="Y1144" s="31">
        <f t="shared" si="248"/>
        <v>-184.49199999999999</v>
      </c>
      <c r="Z1144" s="30">
        <f t="shared" si="254"/>
        <v>0</v>
      </c>
    </row>
    <row r="1145" spans="5:26" x14ac:dyDescent="0.15">
      <c r="E1145" s="46"/>
      <c r="F1145" s="28"/>
      <c r="G1145" s="29"/>
      <c r="H1145" s="29"/>
      <c r="I1145" s="48" t="str">
        <f t="shared" si="252"/>
        <v/>
      </c>
      <c r="J1145" s="48" t="str">
        <f t="shared" si="249"/>
        <v/>
      </c>
      <c r="K1145" s="49" t="str">
        <f t="shared" si="259"/>
        <v/>
      </c>
      <c r="N1145" s="78"/>
      <c r="O1145" s="39" t="str">
        <f t="shared" si="250"/>
        <v>F</v>
      </c>
      <c r="P1145" s="11">
        <f t="shared" si="251"/>
        <v>-23.287315649149274</v>
      </c>
      <c r="Q1145" s="11"/>
      <c r="R1145" s="38">
        <f t="shared" si="258"/>
        <v>0</v>
      </c>
      <c r="S1145" s="30">
        <f t="shared" si="255"/>
        <v>0</v>
      </c>
      <c r="T1145" s="30">
        <f t="shared" si="257"/>
        <v>0</v>
      </c>
      <c r="U1145" s="34"/>
      <c r="V1145" s="34"/>
      <c r="X1145" s="31">
        <f t="shared" si="247"/>
        <v>9.0359999999999996</v>
      </c>
      <c r="Y1145" s="31">
        <f t="shared" si="248"/>
        <v>-184.49199999999999</v>
      </c>
      <c r="Z1145" s="30">
        <f t="shared" si="254"/>
        <v>0</v>
      </c>
    </row>
    <row r="1146" spans="5:26" x14ac:dyDescent="0.15">
      <c r="E1146" s="46"/>
      <c r="F1146" s="28"/>
      <c r="G1146" s="29"/>
      <c r="H1146" s="29"/>
      <c r="I1146" s="48" t="str">
        <f t="shared" si="252"/>
        <v/>
      </c>
      <c r="J1146" s="48" t="str">
        <f t="shared" si="249"/>
        <v/>
      </c>
      <c r="K1146" s="49" t="str">
        <f t="shared" si="259"/>
        <v/>
      </c>
      <c r="N1146" s="78"/>
      <c r="O1146" s="39" t="str">
        <f t="shared" si="250"/>
        <v>F</v>
      </c>
      <c r="P1146" s="11">
        <f t="shared" si="251"/>
        <v>-23.287315649149274</v>
      </c>
      <c r="Q1146" s="11"/>
      <c r="R1146" s="38">
        <f t="shared" si="258"/>
        <v>0</v>
      </c>
      <c r="S1146" s="30">
        <f t="shared" si="255"/>
        <v>0</v>
      </c>
      <c r="T1146" s="30">
        <f t="shared" si="257"/>
        <v>0</v>
      </c>
      <c r="U1146" s="34"/>
      <c r="V1146" s="34"/>
      <c r="X1146" s="31">
        <f t="shared" si="247"/>
        <v>9.0359999999999996</v>
      </c>
      <c r="Y1146" s="31">
        <f t="shared" si="248"/>
        <v>-184.49199999999999</v>
      </c>
      <c r="Z1146" s="30">
        <f t="shared" si="254"/>
        <v>0</v>
      </c>
    </row>
    <row r="1147" spans="5:26" x14ac:dyDescent="0.15">
      <c r="E1147" s="46"/>
      <c r="F1147" s="28"/>
      <c r="G1147" s="29"/>
      <c r="H1147" s="29"/>
      <c r="I1147" s="48" t="str">
        <f t="shared" si="252"/>
        <v/>
      </c>
      <c r="J1147" s="48" t="str">
        <f t="shared" si="249"/>
        <v/>
      </c>
      <c r="K1147" s="49" t="str">
        <f t="shared" si="259"/>
        <v/>
      </c>
      <c r="N1147" s="78"/>
      <c r="O1147" s="39" t="str">
        <f t="shared" si="250"/>
        <v>F</v>
      </c>
      <c r="P1147" s="11">
        <f t="shared" si="251"/>
        <v>-23.287315649149274</v>
      </c>
      <c r="Q1147" s="11"/>
      <c r="R1147" s="38">
        <f t="shared" si="258"/>
        <v>0</v>
      </c>
      <c r="S1147" s="30">
        <f t="shared" si="255"/>
        <v>0</v>
      </c>
      <c r="T1147" s="30">
        <f t="shared" si="257"/>
        <v>0</v>
      </c>
      <c r="U1147" s="34"/>
      <c r="V1147" s="34"/>
      <c r="X1147" s="31">
        <f t="shared" si="247"/>
        <v>9.0359999999999996</v>
      </c>
      <c r="Y1147" s="31">
        <f t="shared" si="248"/>
        <v>-184.49199999999999</v>
      </c>
      <c r="Z1147" s="30">
        <f t="shared" si="254"/>
        <v>0</v>
      </c>
    </row>
    <row r="1148" spans="5:26" x14ac:dyDescent="0.15">
      <c r="E1148" s="46"/>
      <c r="F1148" s="28"/>
      <c r="G1148" s="29"/>
      <c r="H1148" s="29"/>
      <c r="I1148" s="48" t="str">
        <f t="shared" si="252"/>
        <v/>
      </c>
      <c r="J1148" s="48" t="str">
        <f t="shared" si="249"/>
        <v/>
      </c>
      <c r="K1148" s="49" t="str">
        <f t="shared" si="259"/>
        <v/>
      </c>
      <c r="N1148" s="78"/>
      <c r="O1148" s="39" t="str">
        <f t="shared" si="250"/>
        <v>F</v>
      </c>
      <c r="P1148" s="11">
        <f t="shared" si="251"/>
        <v>-23.287315649149274</v>
      </c>
      <c r="Q1148" s="11"/>
      <c r="R1148" s="38">
        <f t="shared" si="258"/>
        <v>0</v>
      </c>
      <c r="S1148" s="30">
        <f t="shared" si="255"/>
        <v>0</v>
      </c>
      <c r="T1148" s="30">
        <f t="shared" si="257"/>
        <v>0</v>
      </c>
      <c r="U1148" s="34"/>
      <c r="V1148" s="34"/>
      <c r="X1148" s="31">
        <f t="shared" si="247"/>
        <v>9.0359999999999996</v>
      </c>
      <c r="Y1148" s="31">
        <f t="shared" si="248"/>
        <v>-184.49199999999999</v>
      </c>
      <c r="Z1148" s="30">
        <f t="shared" si="254"/>
        <v>0</v>
      </c>
    </row>
    <row r="1149" spans="5:26" x14ac:dyDescent="0.15">
      <c r="E1149" s="46"/>
      <c r="F1149" s="28"/>
      <c r="G1149" s="29"/>
      <c r="H1149" s="29"/>
      <c r="I1149" s="48" t="str">
        <f t="shared" si="252"/>
        <v/>
      </c>
      <c r="J1149" s="48" t="str">
        <f t="shared" si="249"/>
        <v/>
      </c>
      <c r="K1149" s="49" t="str">
        <f t="shared" si="259"/>
        <v/>
      </c>
      <c r="N1149" s="78"/>
      <c r="O1149" s="39" t="str">
        <f t="shared" si="250"/>
        <v>F</v>
      </c>
      <c r="P1149" s="11">
        <f t="shared" si="251"/>
        <v>-23.287315649149274</v>
      </c>
      <c r="Q1149" s="11"/>
      <c r="R1149" s="38">
        <f t="shared" si="258"/>
        <v>0</v>
      </c>
      <c r="S1149" s="30">
        <f t="shared" si="255"/>
        <v>0</v>
      </c>
      <c r="T1149" s="30">
        <f t="shared" si="257"/>
        <v>0</v>
      </c>
      <c r="U1149" s="34"/>
      <c r="V1149" s="34"/>
      <c r="X1149" s="31">
        <f t="shared" si="247"/>
        <v>9.0359999999999996</v>
      </c>
      <c r="Y1149" s="31">
        <f t="shared" si="248"/>
        <v>-184.49199999999999</v>
      </c>
      <c r="Z1149" s="30">
        <f t="shared" si="254"/>
        <v>0</v>
      </c>
    </row>
    <row r="1150" spans="5:26" x14ac:dyDescent="0.15">
      <c r="E1150" s="46"/>
      <c r="F1150" s="28"/>
      <c r="G1150" s="29"/>
      <c r="H1150" s="29"/>
      <c r="I1150" s="48" t="str">
        <f t="shared" si="252"/>
        <v/>
      </c>
      <c r="J1150" s="48" t="str">
        <f t="shared" si="249"/>
        <v/>
      </c>
      <c r="K1150" s="49" t="str">
        <f t="shared" si="259"/>
        <v/>
      </c>
      <c r="N1150" s="78"/>
      <c r="O1150" s="39" t="str">
        <f t="shared" si="250"/>
        <v>F</v>
      </c>
      <c r="P1150" s="11">
        <f t="shared" si="251"/>
        <v>-23.287315649149274</v>
      </c>
      <c r="Q1150" s="11"/>
      <c r="R1150" s="38">
        <f t="shared" si="258"/>
        <v>0</v>
      </c>
      <c r="S1150" s="30">
        <f t="shared" si="255"/>
        <v>0</v>
      </c>
      <c r="T1150" s="30">
        <f t="shared" si="257"/>
        <v>0</v>
      </c>
      <c r="U1150" s="34"/>
      <c r="V1150" s="34"/>
      <c r="X1150" s="31">
        <f t="shared" si="247"/>
        <v>9.0359999999999996</v>
      </c>
      <c r="Y1150" s="31">
        <f t="shared" si="248"/>
        <v>-184.49199999999999</v>
      </c>
      <c r="Z1150" s="30">
        <f t="shared" si="254"/>
        <v>0</v>
      </c>
    </row>
    <row r="1151" spans="5:26" x14ac:dyDescent="0.15">
      <c r="E1151" s="46"/>
      <c r="F1151" s="28"/>
      <c r="G1151" s="29"/>
      <c r="H1151" s="29"/>
      <c r="I1151" s="48" t="str">
        <f t="shared" si="252"/>
        <v/>
      </c>
      <c r="J1151" s="48" t="str">
        <f t="shared" si="249"/>
        <v/>
      </c>
      <c r="K1151" s="49" t="str">
        <f t="shared" si="259"/>
        <v/>
      </c>
      <c r="N1151" s="78"/>
      <c r="O1151" s="39" t="str">
        <f t="shared" si="250"/>
        <v>F</v>
      </c>
      <c r="P1151" s="11">
        <f t="shared" si="251"/>
        <v>-23.287315649149274</v>
      </c>
      <c r="Q1151" s="11"/>
      <c r="R1151" s="38">
        <f t="shared" si="258"/>
        <v>0</v>
      </c>
      <c r="S1151" s="30">
        <f t="shared" si="255"/>
        <v>0</v>
      </c>
      <c r="T1151" s="30">
        <f t="shared" si="257"/>
        <v>0</v>
      </c>
      <c r="U1151" s="34"/>
      <c r="V1151" s="34"/>
      <c r="X1151" s="31">
        <f t="shared" si="247"/>
        <v>9.0359999999999996</v>
      </c>
      <c r="Y1151" s="31">
        <f t="shared" si="248"/>
        <v>-184.49199999999999</v>
      </c>
      <c r="Z1151" s="30">
        <f t="shared" si="254"/>
        <v>0</v>
      </c>
    </row>
    <row r="1152" spans="5:26" x14ac:dyDescent="0.15">
      <c r="E1152" s="46"/>
      <c r="F1152" s="28"/>
      <c r="G1152" s="29"/>
      <c r="H1152" s="29"/>
      <c r="I1152" s="48" t="str">
        <f t="shared" si="252"/>
        <v/>
      </c>
      <c r="J1152" s="48" t="str">
        <f t="shared" si="249"/>
        <v/>
      </c>
      <c r="K1152" s="49" t="str">
        <f t="shared" si="259"/>
        <v/>
      </c>
      <c r="N1152" s="78"/>
      <c r="O1152" s="39" t="str">
        <f t="shared" si="250"/>
        <v>F</v>
      </c>
      <c r="P1152" s="11">
        <f t="shared" si="251"/>
        <v>-23.287315649149274</v>
      </c>
      <c r="Q1152" s="11"/>
      <c r="R1152" s="38">
        <f t="shared" si="258"/>
        <v>0</v>
      </c>
      <c r="S1152" s="30">
        <f t="shared" si="255"/>
        <v>0</v>
      </c>
      <c r="T1152" s="30">
        <f t="shared" si="257"/>
        <v>0</v>
      </c>
      <c r="U1152" s="34"/>
      <c r="V1152" s="34"/>
      <c r="X1152" s="31">
        <f t="shared" si="247"/>
        <v>9.0359999999999996</v>
      </c>
      <c r="Y1152" s="31">
        <f t="shared" si="248"/>
        <v>-184.49199999999999</v>
      </c>
      <c r="Z1152" s="30">
        <f t="shared" si="254"/>
        <v>0</v>
      </c>
    </row>
    <row r="1153" spans="5:26" x14ac:dyDescent="0.15">
      <c r="E1153" s="46"/>
      <c r="F1153" s="28"/>
      <c r="G1153" s="29"/>
      <c r="H1153" s="29"/>
      <c r="I1153" s="48" t="str">
        <f t="shared" ref="I1153:I1184" si="260">IF(COUNTA($F$1119,$H$1119,F1153:H1153)=5,P1153,"")</f>
        <v/>
      </c>
      <c r="J1153" s="48" t="str">
        <f t="shared" ref="J1153:J1184" si="261">IF(COUNTA($F$1119,$H$1119,F1153:H1153)=5,IF(T1153&lt;6,"*",IF(T1153&gt;=17.583,"*",(H1153-G1153*INDEX(IF(O1153="F",muratafemale,muratamale),R1153-4,1)-INDEX(IF(O1153="F",muratafemale,muratamale),R1153-4,2))/(G1153*INDEX(IF(O1153="F",muratafemale,muratamale),R1153-4,1)+INDEX(IF(O1153="F",muratafemale,muratamale),R1153-4,2))*100)),"")</f>
        <v/>
      </c>
      <c r="K1153" s="49" t="str">
        <f t="shared" si="259"/>
        <v/>
      </c>
      <c r="N1153" s="78"/>
      <c r="O1153" s="39" t="str">
        <f t="shared" si="250"/>
        <v>F</v>
      </c>
      <c r="P1153" s="11">
        <f t="shared" si="251"/>
        <v>-23.287315649149274</v>
      </c>
      <c r="Q1153" s="11"/>
      <c r="R1153" s="38">
        <f t="shared" si="258"/>
        <v>0</v>
      </c>
      <c r="S1153" s="30">
        <f t="shared" si="255"/>
        <v>0</v>
      </c>
      <c r="T1153" s="30">
        <f t="shared" si="257"/>
        <v>0</v>
      </c>
      <c r="U1153" s="34"/>
      <c r="V1153" s="34"/>
      <c r="X1153" s="31">
        <f t="shared" si="247"/>
        <v>9.0359999999999996</v>
      </c>
      <c r="Y1153" s="31">
        <f t="shared" si="248"/>
        <v>-184.49199999999999</v>
      </c>
      <c r="Z1153" s="30">
        <f t="shared" si="254"/>
        <v>0</v>
      </c>
    </row>
    <row r="1154" spans="5:26" x14ac:dyDescent="0.15">
      <c r="E1154" s="46"/>
      <c r="F1154" s="28"/>
      <c r="G1154" s="29"/>
      <c r="H1154" s="29"/>
      <c r="I1154" s="48" t="str">
        <f t="shared" si="260"/>
        <v/>
      </c>
      <c r="J1154" s="48" t="str">
        <f t="shared" si="261"/>
        <v/>
      </c>
      <c r="K1154" s="49" t="str">
        <f t="shared" si="259"/>
        <v/>
      </c>
      <c r="N1154" s="78"/>
      <c r="O1154" s="39" t="str">
        <f t="shared" si="250"/>
        <v>F</v>
      </c>
      <c r="P1154" s="11">
        <f t="shared" si="251"/>
        <v>-23.287315649149274</v>
      </c>
      <c r="Q1154" s="11"/>
      <c r="R1154" s="38">
        <f t="shared" si="258"/>
        <v>0</v>
      </c>
      <c r="S1154" s="30">
        <f t="shared" si="255"/>
        <v>0</v>
      </c>
      <c r="T1154" s="30">
        <f t="shared" si="257"/>
        <v>0</v>
      </c>
      <c r="U1154" s="34"/>
      <c r="V1154" s="34"/>
      <c r="X1154" s="31">
        <f t="shared" si="247"/>
        <v>9.0359999999999996</v>
      </c>
      <c r="Y1154" s="31">
        <f t="shared" si="248"/>
        <v>-184.49199999999999</v>
      </c>
      <c r="Z1154" s="30">
        <f t="shared" si="254"/>
        <v>0</v>
      </c>
    </row>
    <row r="1155" spans="5:26" x14ac:dyDescent="0.15">
      <c r="E1155" s="46"/>
      <c r="F1155" s="28"/>
      <c r="G1155" s="29"/>
      <c r="H1155" s="29"/>
      <c r="I1155" s="48" t="str">
        <f t="shared" si="260"/>
        <v/>
      </c>
      <c r="J1155" s="48" t="str">
        <f t="shared" si="261"/>
        <v/>
      </c>
      <c r="K1155" s="49" t="str">
        <f t="shared" si="259"/>
        <v/>
      </c>
      <c r="N1155" s="78"/>
      <c r="O1155" s="39" t="str">
        <f t="shared" si="250"/>
        <v>F</v>
      </c>
      <c r="P1155" s="11">
        <f t="shared" si="251"/>
        <v>-23.287315649149274</v>
      </c>
      <c r="Q1155" s="11"/>
      <c r="R1155" s="38">
        <f t="shared" si="258"/>
        <v>0</v>
      </c>
      <c r="S1155" s="30">
        <f t="shared" si="255"/>
        <v>0</v>
      </c>
      <c r="T1155" s="30">
        <f t="shared" si="257"/>
        <v>0</v>
      </c>
      <c r="U1155" s="34"/>
      <c r="V1155" s="34"/>
      <c r="X1155" s="31">
        <f t="shared" si="247"/>
        <v>9.0359999999999996</v>
      </c>
      <c r="Y1155" s="31">
        <f t="shared" si="248"/>
        <v>-184.49199999999999</v>
      </c>
      <c r="Z1155" s="30">
        <f t="shared" si="254"/>
        <v>0</v>
      </c>
    </row>
    <row r="1156" spans="5:26" x14ac:dyDescent="0.15">
      <c r="E1156" s="46"/>
      <c r="F1156" s="28"/>
      <c r="G1156" s="29"/>
      <c r="H1156" s="29"/>
      <c r="I1156" s="48" t="str">
        <f t="shared" si="260"/>
        <v/>
      </c>
      <c r="J1156" s="48" t="str">
        <f t="shared" si="261"/>
        <v/>
      </c>
      <c r="K1156" s="49" t="str">
        <f t="shared" si="259"/>
        <v/>
      </c>
      <c r="N1156" s="78"/>
      <c r="O1156" s="39" t="str">
        <f t="shared" si="250"/>
        <v>F</v>
      </c>
      <c r="P1156" s="11">
        <f t="shared" si="251"/>
        <v>-23.287315649149274</v>
      </c>
      <c r="Q1156" s="11"/>
      <c r="R1156" s="38">
        <f t="shared" si="258"/>
        <v>0</v>
      </c>
      <c r="S1156" s="30">
        <f t="shared" si="255"/>
        <v>0</v>
      </c>
      <c r="T1156" s="30">
        <f t="shared" si="257"/>
        <v>0</v>
      </c>
      <c r="U1156" s="34"/>
      <c r="V1156" s="34"/>
      <c r="X1156" s="31">
        <f t="shared" si="247"/>
        <v>9.0359999999999996</v>
      </c>
      <c r="Y1156" s="31">
        <f t="shared" si="248"/>
        <v>-184.49199999999999</v>
      </c>
      <c r="Z1156" s="30">
        <f t="shared" si="254"/>
        <v>0</v>
      </c>
    </row>
    <row r="1157" spans="5:26" x14ac:dyDescent="0.15">
      <c r="E1157" s="46"/>
      <c r="F1157" s="28"/>
      <c r="G1157" s="29"/>
      <c r="H1157" s="29"/>
      <c r="I1157" s="48" t="str">
        <f t="shared" si="260"/>
        <v/>
      </c>
      <c r="J1157" s="48" t="str">
        <f t="shared" si="261"/>
        <v/>
      </c>
      <c r="K1157" s="49" t="str">
        <f t="shared" si="259"/>
        <v/>
      </c>
      <c r="N1157" s="78"/>
      <c r="O1157" s="39" t="str">
        <f t="shared" si="250"/>
        <v>F</v>
      </c>
      <c r="P1157" s="11">
        <f t="shared" si="251"/>
        <v>-23.287315649149274</v>
      </c>
      <c r="Q1157" s="11"/>
      <c r="R1157" s="38">
        <f t="shared" si="258"/>
        <v>0</v>
      </c>
      <c r="S1157" s="30">
        <f t="shared" si="255"/>
        <v>0</v>
      </c>
      <c r="T1157" s="30">
        <f t="shared" si="257"/>
        <v>0</v>
      </c>
      <c r="U1157" s="34"/>
      <c r="V1157" s="34"/>
      <c r="X1157" s="31">
        <f t="shared" si="247"/>
        <v>9.0359999999999996</v>
      </c>
      <c r="Y1157" s="31">
        <f t="shared" si="248"/>
        <v>-184.49199999999999</v>
      </c>
      <c r="Z1157" s="30">
        <f t="shared" si="254"/>
        <v>0</v>
      </c>
    </row>
    <row r="1158" spans="5:26" x14ac:dyDescent="0.15">
      <c r="E1158" s="46"/>
      <c r="F1158" s="28"/>
      <c r="G1158" s="29"/>
      <c r="H1158" s="29"/>
      <c r="I1158" s="48" t="str">
        <f t="shared" si="260"/>
        <v/>
      </c>
      <c r="J1158" s="48" t="str">
        <f t="shared" si="261"/>
        <v/>
      </c>
      <c r="K1158" s="49" t="str">
        <f t="shared" si="259"/>
        <v/>
      </c>
      <c r="N1158" s="78"/>
      <c r="O1158" s="39" t="str">
        <f t="shared" si="250"/>
        <v>F</v>
      </c>
      <c r="P1158" s="11">
        <f t="shared" si="251"/>
        <v>-23.287315649149274</v>
      </c>
      <c r="Q1158" s="11"/>
      <c r="R1158" s="38">
        <f t="shared" si="258"/>
        <v>0</v>
      </c>
      <c r="S1158" s="30">
        <f t="shared" si="255"/>
        <v>0</v>
      </c>
      <c r="T1158" s="30">
        <f t="shared" si="257"/>
        <v>0</v>
      </c>
      <c r="U1158" s="34"/>
      <c r="V1158" s="34"/>
      <c r="X1158" s="31">
        <f t="shared" si="247"/>
        <v>9.0359999999999996</v>
      </c>
      <c r="Y1158" s="31">
        <f t="shared" si="248"/>
        <v>-184.49199999999999</v>
      </c>
      <c r="Z1158" s="30">
        <f t="shared" si="254"/>
        <v>0</v>
      </c>
    </row>
    <row r="1159" spans="5:26" x14ac:dyDescent="0.15">
      <c r="E1159" s="46"/>
      <c r="F1159" s="28"/>
      <c r="G1159" s="29"/>
      <c r="H1159" s="29"/>
      <c r="I1159" s="48" t="str">
        <f t="shared" si="260"/>
        <v/>
      </c>
      <c r="J1159" s="48" t="str">
        <f t="shared" si="261"/>
        <v/>
      </c>
      <c r="K1159" s="49" t="str">
        <f t="shared" si="259"/>
        <v/>
      </c>
      <c r="N1159" s="78"/>
      <c r="O1159" s="39" t="str">
        <f t="shared" si="250"/>
        <v>F</v>
      </c>
      <c r="P1159" s="11">
        <f t="shared" si="251"/>
        <v>-23.287315649149274</v>
      </c>
      <c r="Q1159" s="11"/>
      <c r="R1159" s="38">
        <f t="shared" si="258"/>
        <v>0</v>
      </c>
      <c r="S1159" s="30">
        <f t="shared" si="255"/>
        <v>0</v>
      </c>
      <c r="T1159" s="30">
        <f t="shared" si="257"/>
        <v>0</v>
      </c>
      <c r="U1159" s="34"/>
      <c r="V1159" s="34"/>
      <c r="X1159" s="31">
        <f t="shared" si="247"/>
        <v>9.0359999999999996</v>
      </c>
      <c r="Y1159" s="31">
        <f t="shared" si="248"/>
        <v>-184.49199999999999</v>
      </c>
      <c r="Z1159" s="30">
        <f t="shared" si="254"/>
        <v>0</v>
      </c>
    </row>
    <row r="1160" spans="5:26" x14ac:dyDescent="0.15">
      <c r="E1160" s="46"/>
      <c r="F1160" s="28"/>
      <c r="G1160" s="29"/>
      <c r="H1160" s="29"/>
      <c r="I1160" s="48" t="str">
        <f t="shared" si="260"/>
        <v/>
      </c>
      <c r="J1160" s="48" t="str">
        <f t="shared" si="261"/>
        <v/>
      </c>
      <c r="K1160" s="49" t="str">
        <f t="shared" si="259"/>
        <v/>
      </c>
      <c r="N1160" s="78"/>
      <c r="O1160" s="39" t="str">
        <f t="shared" si="250"/>
        <v>F</v>
      </c>
      <c r="P1160" s="11">
        <f t="shared" si="251"/>
        <v>-23.287315649149274</v>
      </c>
      <c r="Q1160" s="11"/>
      <c r="R1160" s="38">
        <f t="shared" si="258"/>
        <v>0</v>
      </c>
      <c r="S1160" s="30">
        <f t="shared" si="255"/>
        <v>0</v>
      </c>
      <c r="T1160" s="30">
        <f t="shared" si="257"/>
        <v>0</v>
      </c>
      <c r="U1160" s="34"/>
      <c r="V1160" s="34"/>
      <c r="X1160" s="31">
        <f t="shared" si="247"/>
        <v>9.0359999999999996</v>
      </c>
      <c r="Y1160" s="31">
        <f t="shared" si="248"/>
        <v>-184.49199999999999</v>
      </c>
      <c r="Z1160" s="30">
        <f t="shared" si="254"/>
        <v>0</v>
      </c>
    </row>
    <row r="1161" spans="5:26" x14ac:dyDescent="0.15">
      <c r="E1161" s="46"/>
      <c r="F1161" s="28"/>
      <c r="G1161" s="29"/>
      <c r="H1161" s="29"/>
      <c r="I1161" s="48" t="str">
        <f t="shared" si="260"/>
        <v/>
      </c>
      <c r="J1161" s="48" t="str">
        <f t="shared" si="261"/>
        <v/>
      </c>
      <c r="K1161" s="49" t="str">
        <f t="shared" si="259"/>
        <v/>
      </c>
      <c r="N1161" s="78"/>
      <c r="O1161" s="39" t="str">
        <f t="shared" si="250"/>
        <v>F</v>
      </c>
      <c r="P1161" s="11">
        <f t="shared" si="251"/>
        <v>-23.287315649149274</v>
      </c>
      <c r="Q1161" s="11"/>
      <c r="R1161" s="38">
        <f t="shared" si="258"/>
        <v>0</v>
      </c>
      <c r="S1161" s="30">
        <f t="shared" si="255"/>
        <v>0</v>
      </c>
      <c r="T1161" s="30">
        <f t="shared" si="257"/>
        <v>0</v>
      </c>
      <c r="U1161" s="34"/>
      <c r="V1161" s="34"/>
      <c r="X1161" s="31">
        <f t="shared" si="247"/>
        <v>9.0359999999999996</v>
      </c>
      <c r="Y1161" s="31">
        <f t="shared" si="248"/>
        <v>-184.49199999999999</v>
      </c>
      <c r="Z1161" s="30">
        <f t="shared" si="254"/>
        <v>0</v>
      </c>
    </row>
    <row r="1162" spans="5:26" x14ac:dyDescent="0.15">
      <c r="E1162" s="46"/>
      <c r="F1162" s="28"/>
      <c r="G1162" s="29"/>
      <c r="H1162" s="29"/>
      <c r="I1162" s="48" t="str">
        <f t="shared" si="260"/>
        <v/>
      </c>
      <c r="J1162" s="48" t="str">
        <f t="shared" si="261"/>
        <v/>
      </c>
      <c r="K1162" s="49" t="str">
        <f t="shared" si="259"/>
        <v/>
      </c>
      <c r="N1162" s="78"/>
      <c r="O1162" s="39" t="str">
        <f t="shared" si="250"/>
        <v>F</v>
      </c>
      <c r="P1162" s="11">
        <f t="shared" si="251"/>
        <v>-23.287315649149274</v>
      </c>
      <c r="Q1162" s="11"/>
      <c r="R1162" s="38">
        <f t="shared" si="258"/>
        <v>0</v>
      </c>
      <c r="S1162" s="30">
        <f t="shared" si="255"/>
        <v>0</v>
      </c>
      <c r="T1162" s="30">
        <f t="shared" si="257"/>
        <v>0</v>
      </c>
      <c r="U1162" s="34"/>
      <c r="V1162" s="34"/>
      <c r="X1162" s="31">
        <f t="shared" si="247"/>
        <v>9.0359999999999996</v>
      </c>
      <c r="Y1162" s="31">
        <f t="shared" si="248"/>
        <v>-184.49199999999999</v>
      </c>
      <c r="Z1162" s="30">
        <f t="shared" si="254"/>
        <v>0</v>
      </c>
    </row>
    <row r="1163" spans="5:26" x14ac:dyDescent="0.15">
      <c r="E1163" s="46"/>
      <c r="F1163" s="28"/>
      <c r="G1163" s="29"/>
      <c r="H1163" s="29"/>
      <c r="I1163" s="48" t="str">
        <f t="shared" si="260"/>
        <v/>
      </c>
      <c r="J1163" s="48" t="str">
        <f t="shared" si="261"/>
        <v/>
      </c>
      <c r="K1163" s="49" t="str">
        <f t="shared" si="259"/>
        <v/>
      </c>
      <c r="N1163" s="78"/>
      <c r="O1163" s="39" t="str">
        <f t="shared" si="250"/>
        <v>F</v>
      </c>
      <c r="P1163" s="11">
        <f t="shared" si="251"/>
        <v>-23.287315649149274</v>
      </c>
      <c r="Q1163" s="11"/>
      <c r="R1163" s="38">
        <f t="shared" si="258"/>
        <v>0</v>
      </c>
      <c r="S1163" s="30">
        <f t="shared" si="255"/>
        <v>0</v>
      </c>
      <c r="T1163" s="30">
        <f t="shared" si="257"/>
        <v>0</v>
      </c>
      <c r="U1163" s="34"/>
      <c r="V1163" s="34"/>
      <c r="X1163" s="31">
        <f t="shared" si="247"/>
        <v>9.0359999999999996</v>
      </c>
      <c r="Y1163" s="31">
        <f t="shared" si="248"/>
        <v>-184.49199999999999</v>
      </c>
      <c r="Z1163" s="30">
        <f t="shared" si="254"/>
        <v>0</v>
      </c>
    </row>
    <row r="1164" spans="5:26" x14ac:dyDescent="0.15">
      <c r="E1164" s="46"/>
      <c r="F1164" s="28"/>
      <c r="G1164" s="29"/>
      <c r="H1164" s="29"/>
      <c r="I1164" s="48" t="str">
        <f t="shared" si="260"/>
        <v/>
      </c>
      <c r="J1164" s="48" t="str">
        <f t="shared" si="261"/>
        <v/>
      </c>
      <c r="K1164" s="49" t="str">
        <f t="shared" si="259"/>
        <v/>
      </c>
      <c r="N1164" s="78"/>
      <c r="O1164" s="39" t="str">
        <f t="shared" si="250"/>
        <v>F</v>
      </c>
      <c r="P1164" s="11">
        <f t="shared" si="251"/>
        <v>-23.287315649149274</v>
      </c>
      <c r="Q1164" s="11"/>
      <c r="R1164" s="38">
        <f t="shared" si="258"/>
        <v>0</v>
      </c>
      <c r="S1164" s="30">
        <f t="shared" si="255"/>
        <v>0</v>
      </c>
      <c r="T1164" s="30">
        <f t="shared" si="257"/>
        <v>0</v>
      </c>
      <c r="U1164" s="34"/>
      <c r="V1164" s="34"/>
      <c r="X1164" s="31">
        <f t="shared" si="247"/>
        <v>9.0359999999999996</v>
      </c>
      <c r="Y1164" s="31">
        <f t="shared" si="248"/>
        <v>-184.49199999999999</v>
      </c>
      <c r="Z1164" s="30">
        <f t="shared" si="254"/>
        <v>0</v>
      </c>
    </row>
    <row r="1165" spans="5:26" x14ac:dyDescent="0.15">
      <c r="E1165" s="46"/>
      <c r="F1165" s="28"/>
      <c r="G1165" s="29"/>
      <c r="H1165" s="29"/>
      <c r="I1165" s="48" t="str">
        <f t="shared" si="260"/>
        <v/>
      </c>
      <c r="J1165" s="48" t="str">
        <f t="shared" si="261"/>
        <v/>
      </c>
      <c r="K1165" s="49" t="str">
        <f t="shared" si="259"/>
        <v/>
      </c>
      <c r="N1165" s="78"/>
      <c r="O1165" s="39" t="str">
        <f t="shared" si="250"/>
        <v>F</v>
      </c>
      <c r="P1165" s="11">
        <f t="shared" si="251"/>
        <v>-23.287315649149274</v>
      </c>
      <c r="Q1165" s="11"/>
      <c r="R1165" s="38">
        <f t="shared" si="258"/>
        <v>0</v>
      </c>
      <c r="S1165" s="30">
        <f t="shared" si="255"/>
        <v>0</v>
      </c>
      <c r="T1165" s="30">
        <f t="shared" si="257"/>
        <v>0</v>
      </c>
      <c r="U1165" s="34"/>
      <c r="V1165" s="34"/>
      <c r="X1165" s="31">
        <f t="shared" si="247"/>
        <v>9.0359999999999996</v>
      </c>
      <c r="Y1165" s="31">
        <f t="shared" si="248"/>
        <v>-184.49199999999999</v>
      </c>
      <c r="Z1165" s="30">
        <f t="shared" si="254"/>
        <v>0</v>
      </c>
    </row>
    <row r="1166" spans="5:26" x14ac:dyDescent="0.15">
      <c r="E1166" s="46"/>
      <c r="F1166" s="28"/>
      <c r="G1166" s="29"/>
      <c r="H1166" s="29"/>
      <c r="I1166" s="48" t="str">
        <f t="shared" si="260"/>
        <v/>
      </c>
      <c r="J1166" s="48" t="str">
        <f t="shared" si="261"/>
        <v/>
      </c>
      <c r="K1166" s="49" t="str">
        <f t="shared" si="259"/>
        <v/>
      </c>
      <c r="N1166" s="78"/>
      <c r="O1166" s="39" t="str">
        <f t="shared" si="250"/>
        <v>F</v>
      </c>
      <c r="P1166" s="11">
        <f t="shared" si="251"/>
        <v>-23.287315649149274</v>
      </c>
      <c r="Q1166" s="11"/>
      <c r="R1166" s="38">
        <f t="shared" si="258"/>
        <v>0</v>
      </c>
      <c r="S1166" s="30">
        <f t="shared" si="255"/>
        <v>0</v>
      </c>
      <c r="T1166" s="30">
        <f t="shared" si="257"/>
        <v>0</v>
      </c>
      <c r="U1166" s="34"/>
      <c r="V1166" s="34"/>
      <c r="X1166" s="31">
        <f t="shared" si="247"/>
        <v>9.0359999999999996</v>
      </c>
      <c r="Y1166" s="31">
        <f t="shared" si="248"/>
        <v>-184.49199999999999</v>
      </c>
      <c r="Z1166" s="30">
        <f t="shared" si="254"/>
        <v>0</v>
      </c>
    </row>
    <row r="1167" spans="5:26" x14ac:dyDescent="0.15">
      <c r="E1167" s="46"/>
      <c r="F1167" s="28"/>
      <c r="G1167" s="29"/>
      <c r="H1167" s="29"/>
      <c r="I1167" s="48" t="str">
        <f t="shared" si="260"/>
        <v/>
      </c>
      <c r="J1167" s="48" t="str">
        <f t="shared" si="261"/>
        <v/>
      </c>
      <c r="K1167" s="49" t="str">
        <f t="shared" si="259"/>
        <v/>
      </c>
      <c r="N1167" s="78"/>
      <c r="O1167" s="39" t="str">
        <f t="shared" si="250"/>
        <v>F</v>
      </c>
      <c r="P1167" s="11">
        <f t="shared" si="251"/>
        <v>-23.287315649149274</v>
      </c>
      <c r="Q1167" s="11"/>
      <c r="R1167" s="38">
        <f t="shared" si="258"/>
        <v>0</v>
      </c>
      <c r="S1167" s="30">
        <f t="shared" si="255"/>
        <v>0</v>
      </c>
      <c r="T1167" s="30">
        <f t="shared" si="257"/>
        <v>0</v>
      </c>
      <c r="U1167" s="34"/>
      <c r="V1167" s="34"/>
      <c r="X1167" s="31">
        <f t="shared" si="247"/>
        <v>9.0359999999999996</v>
      </c>
      <c r="Y1167" s="31">
        <f t="shared" si="248"/>
        <v>-184.49199999999999</v>
      </c>
      <c r="Z1167" s="30">
        <f t="shared" si="254"/>
        <v>0</v>
      </c>
    </row>
    <row r="1168" spans="5:26" x14ac:dyDescent="0.15">
      <c r="E1168" s="46"/>
      <c r="F1168" s="28"/>
      <c r="G1168" s="29"/>
      <c r="H1168" s="29"/>
      <c r="I1168" s="48" t="str">
        <f t="shared" si="260"/>
        <v/>
      </c>
      <c r="J1168" s="48" t="str">
        <f t="shared" si="261"/>
        <v/>
      </c>
      <c r="K1168" s="49" t="str">
        <f t="shared" si="259"/>
        <v/>
      </c>
      <c r="N1168" s="78"/>
      <c r="O1168" s="39" t="str">
        <f t="shared" si="250"/>
        <v>F</v>
      </c>
      <c r="P1168" s="11">
        <f t="shared" si="251"/>
        <v>-23.287315649149274</v>
      </c>
      <c r="Q1168" s="11"/>
      <c r="R1168" s="38">
        <f t="shared" si="258"/>
        <v>0</v>
      </c>
      <c r="S1168" s="30">
        <f t="shared" si="255"/>
        <v>0</v>
      </c>
      <c r="T1168" s="30">
        <f t="shared" si="257"/>
        <v>0</v>
      </c>
      <c r="U1168" s="34"/>
      <c r="V1168" s="34"/>
      <c r="X1168" s="31">
        <f t="shared" si="247"/>
        <v>9.0359999999999996</v>
      </c>
      <c r="Y1168" s="31">
        <f t="shared" si="248"/>
        <v>-184.49199999999999</v>
      </c>
      <c r="Z1168" s="30">
        <f t="shared" si="254"/>
        <v>0</v>
      </c>
    </row>
    <row r="1169" spans="5:26" x14ac:dyDescent="0.15">
      <c r="E1169" s="46"/>
      <c r="F1169" s="28"/>
      <c r="G1169" s="29"/>
      <c r="H1169" s="29"/>
      <c r="I1169" s="48" t="str">
        <f t="shared" si="260"/>
        <v/>
      </c>
      <c r="J1169" s="48" t="str">
        <f t="shared" si="261"/>
        <v/>
      </c>
      <c r="K1169" s="49" t="str">
        <f t="shared" si="259"/>
        <v/>
      </c>
      <c r="N1169" s="78"/>
      <c r="O1169" s="39" t="str">
        <f t="shared" si="250"/>
        <v>F</v>
      </c>
      <c r="P1169" s="11">
        <f t="shared" si="251"/>
        <v>-23.287315649149274</v>
      </c>
      <c r="Q1169" s="11"/>
      <c r="R1169" s="38">
        <f t="shared" si="258"/>
        <v>0</v>
      </c>
      <c r="S1169" s="30">
        <f t="shared" si="255"/>
        <v>0</v>
      </c>
      <c r="T1169" s="30">
        <f t="shared" si="257"/>
        <v>0</v>
      </c>
      <c r="U1169" s="34"/>
      <c r="V1169" s="34"/>
      <c r="X1169" s="31">
        <f t="shared" si="247"/>
        <v>9.0359999999999996</v>
      </c>
      <c r="Y1169" s="31">
        <f t="shared" si="248"/>
        <v>-184.49199999999999</v>
      </c>
      <c r="Z1169" s="30">
        <f t="shared" si="254"/>
        <v>0</v>
      </c>
    </row>
    <row r="1170" spans="5:26" x14ac:dyDescent="0.15">
      <c r="E1170" s="46"/>
      <c r="F1170" s="28"/>
      <c r="G1170" s="29"/>
      <c r="H1170" s="29"/>
      <c r="I1170" s="48" t="str">
        <f t="shared" si="260"/>
        <v/>
      </c>
      <c r="J1170" s="48" t="str">
        <f t="shared" si="261"/>
        <v/>
      </c>
      <c r="K1170" s="49" t="str">
        <f t="shared" si="259"/>
        <v/>
      </c>
      <c r="N1170" s="78"/>
      <c r="O1170" s="39" t="str">
        <f t="shared" si="250"/>
        <v>F</v>
      </c>
      <c r="P1170" s="11">
        <f t="shared" si="251"/>
        <v>-23.287315649149274</v>
      </c>
      <c r="Q1170" s="11"/>
      <c r="R1170" s="38">
        <f t="shared" si="258"/>
        <v>0</v>
      </c>
      <c r="S1170" s="30">
        <f t="shared" si="255"/>
        <v>0</v>
      </c>
      <c r="T1170" s="30">
        <f t="shared" si="257"/>
        <v>0</v>
      </c>
      <c r="U1170" s="34"/>
      <c r="V1170" s="34"/>
      <c r="X1170" s="31">
        <f t="shared" si="247"/>
        <v>9.0359999999999996</v>
      </c>
      <c r="Y1170" s="31">
        <f t="shared" si="248"/>
        <v>-184.49199999999999</v>
      </c>
      <c r="Z1170" s="30">
        <f t="shared" si="254"/>
        <v>0</v>
      </c>
    </row>
    <row r="1171" spans="5:26" x14ac:dyDescent="0.15">
      <c r="E1171" s="46"/>
      <c r="F1171" s="28"/>
      <c r="G1171" s="29"/>
      <c r="H1171" s="29"/>
      <c r="I1171" s="48" t="str">
        <f t="shared" si="260"/>
        <v/>
      </c>
      <c r="J1171" s="48" t="str">
        <f t="shared" si="261"/>
        <v/>
      </c>
      <c r="K1171" s="49" t="str">
        <f t="shared" si="259"/>
        <v/>
      </c>
      <c r="N1171" s="78"/>
      <c r="O1171" s="39" t="str">
        <f t="shared" si="250"/>
        <v>F</v>
      </c>
      <c r="P1171" s="11">
        <f t="shared" si="251"/>
        <v>-23.287315649149274</v>
      </c>
      <c r="Q1171" s="11"/>
      <c r="R1171" s="38">
        <f t="shared" si="258"/>
        <v>0</v>
      </c>
      <c r="S1171" s="30">
        <f t="shared" si="255"/>
        <v>0</v>
      </c>
      <c r="T1171" s="30">
        <f t="shared" si="257"/>
        <v>0</v>
      </c>
      <c r="U1171" s="34"/>
      <c r="V1171" s="34"/>
      <c r="X1171" s="31">
        <f t="shared" si="247"/>
        <v>9.0359999999999996</v>
      </c>
      <c r="Y1171" s="31">
        <f t="shared" si="248"/>
        <v>-184.49199999999999</v>
      </c>
      <c r="Z1171" s="30">
        <f t="shared" si="254"/>
        <v>0</v>
      </c>
    </row>
    <row r="1172" spans="5:26" x14ac:dyDescent="0.15">
      <c r="E1172" s="46"/>
      <c r="F1172" s="28"/>
      <c r="G1172" s="29"/>
      <c r="H1172" s="29"/>
      <c r="I1172" s="48" t="str">
        <f t="shared" si="260"/>
        <v/>
      </c>
      <c r="J1172" s="48" t="str">
        <f t="shared" si="261"/>
        <v/>
      </c>
      <c r="K1172" s="49" t="str">
        <f t="shared" si="259"/>
        <v/>
      </c>
      <c r="N1172" s="78"/>
      <c r="O1172" s="39" t="str">
        <f t="shared" si="250"/>
        <v>F</v>
      </c>
      <c r="P1172" s="11">
        <f t="shared" si="251"/>
        <v>-23.287315649149274</v>
      </c>
      <c r="Q1172" s="11"/>
      <c r="R1172" s="38">
        <f t="shared" si="258"/>
        <v>0</v>
      </c>
      <c r="S1172" s="30">
        <f t="shared" si="255"/>
        <v>0</v>
      </c>
      <c r="T1172" s="30">
        <f t="shared" si="257"/>
        <v>0</v>
      </c>
      <c r="U1172" s="34"/>
      <c r="V1172" s="34"/>
      <c r="X1172" s="31">
        <f t="shared" si="247"/>
        <v>9.0359999999999996</v>
      </c>
      <c r="Y1172" s="31">
        <f t="shared" si="248"/>
        <v>-184.49199999999999</v>
      </c>
      <c r="Z1172" s="30">
        <f t="shared" si="254"/>
        <v>0</v>
      </c>
    </row>
    <row r="1173" spans="5:26" x14ac:dyDescent="0.15">
      <c r="E1173" s="46"/>
      <c r="F1173" s="28"/>
      <c r="G1173" s="29"/>
      <c r="H1173" s="29"/>
      <c r="I1173" s="48" t="str">
        <f t="shared" si="260"/>
        <v/>
      </c>
      <c r="J1173" s="48" t="str">
        <f t="shared" si="261"/>
        <v/>
      </c>
      <c r="K1173" s="49" t="str">
        <f t="shared" si="259"/>
        <v/>
      </c>
      <c r="N1173" s="78"/>
      <c r="O1173" s="39" t="str">
        <f t="shared" si="250"/>
        <v>F</v>
      </c>
      <c r="P1173" s="11">
        <f t="shared" si="251"/>
        <v>-23.287315649149274</v>
      </c>
      <c r="Q1173" s="11"/>
      <c r="R1173" s="38">
        <f t="shared" si="258"/>
        <v>0</v>
      </c>
      <c r="S1173" s="30">
        <f t="shared" si="255"/>
        <v>0</v>
      </c>
      <c r="T1173" s="30">
        <f t="shared" si="257"/>
        <v>0</v>
      </c>
      <c r="U1173" s="34"/>
      <c r="V1173" s="34"/>
      <c r="X1173" s="31">
        <f t="shared" si="247"/>
        <v>9.0359999999999996</v>
      </c>
      <c r="Y1173" s="31">
        <f t="shared" si="248"/>
        <v>-184.49199999999999</v>
      </c>
      <c r="Z1173" s="30">
        <f t="shared" si="254"/>
        <v>0</v>
      </c>
    </row>
    <row r="1174" spans="5:26" x14ac:dyDescent="0.15">
      <c r="E1174" s="46"/>
      <c r="F1174" s="28"/>
      <c r="G1174" s="29"/>
      <c r="H1174" s="29"/>
      <c r="I1174" s="48" t="str">
        <f t="shared" si="260"/>
        <v/>
      </c>
      <c r="J1174" s="48" t="str">
        <f t="shared" si="261"/>
        <v/>
      </c>
      <c r="K1174" s="49" t="str">
        <f t="shared" si="259"/>
        <v/>
      </c>
      <c r="N1174" s="78"/>
      <c r="O1174" s="39" t="str">
        <f t="shared" si="250"/>
        <v>F</v>
      </c>
      <c r="P1174" s="11">
        <f t="shared" si="251"/>
        <v>-23.287315649149274</v>
      </c>
      <c r="Q1174" s="11"/>
      <c r="R1174" s="38">
        <f t="shared" si="258"/>
        <v>0</v>
      </c>
      <c r="S1174" s="30">
        <f t="shared" si="255"/>
        <v>0</v>
      </c>
      <c r="T1174" s="30">
        <f t="shared" si="257"/>
        <v>0</v>
      </c>
      <c r="U1174" s="34"/>
      <c r="V1174" s="34"/>
      <c r="X1174" s="31">
        <f t="shared" si="247"/>
        <v>9.0359999999999996</v>
      </c>
      <c r="Y1174" s="31">
        <f t="shared" si="248"/>
        <v>-184.49199999999999</v>
      </c>
      <c r="Z1174" s="30">
        <f t="shared" si="254"/>
        <v>0</v>
      </c>
    </row>
    <row r="1175" spans="5:26" x14ac:dyDescent="0.15">
      <c r="E1175" s="46"/>
      <c r="F1175" s="28"/>
      <c r="G1175" s="29"/>
      <c r="H1175" s="29"/>
      <c r="I1175" s="48" t="str">
        <f t="shared" si="260"/>
        <v/>
      </c>
      <c r="J1175" s="48" t="str">
        <f t="shared" si="261"/>
        <v/>
      </c>
      <c r="K1175" s="49" t="str">
        <f t="shared" si="259"/>
        <v/>
      </c>
      <c r="N1175" s="78"/>
      <c r="O1175" s="39" t="str">
        <f t="shared" si="250"/>
        <v>F</v>
      </c>
      <c r="P1175" s="11">
        <f t="shared" si="251"/>
        <v>-23.287315649149274</v>
      </c>
      <c r="Q1175" s="11"/>
      <c r="R1175" s="38">
        <f t="shared" si="258"/>
        <v>0</v>
      </c>
      <c r="S1175" s="30">
        <f t="shared" si="255"/>
        <v>0</v>
      </c>
      <c r="T1175" s="30">
        <f t="shared" si="257"/>
        <v>0</v>
      </c>
      <c r="U1175" s="34"/>
      <c r="V1175" s="34"/>
      <c r="X1175" s="31">
        <f t="shared" si="247"/>
        <v>9.0359999999999996</v>
      </c>
      <c r="Y1175" s="31">
        <f t="shared" si="248"/>
        <v>-184.49199999999999</v>
      </c>
      <c r="Z1175" s="30">
        <f t="shared" si="254"/>
        <v>0</v>
      </c>
    </row>
    <row r="1176" spans="5:26" x14ac:dyDescent="0.15">
      <c r="E1176" s="46"/>
      <c r="F1176" s="28"/>
      <c r="G1176" s="29"/>
      <c r="H1176" s="29"/>
      <c r="I1176" s="48" t="str">
        <f t="shared" si="260"/>
        <v/>
      </c>
      <c r="J1176" s="48" t="str">
        <f t="shared" si="261"/>
        <v/>
      </c>
      <c r="K1176" s="49" t="str">
        <f t="shared" si="259"/>
        <v/>
      </c>
      <c r="N1176" s="78"/>
      <c r="O1176" s="39" t="str">
        <f t="shared" si="250"/>
        <v>F</v>
      </c>
      <c r="P1176" s="11">
        <f t="shared" si="251"/>
        <v>-23.287315649149274</v>
      </c>
      <c r="Q1176" s="11"/>
      <c r="R1176" s="38">
        <f t="shared" si="258"/>
        <v>0</v>
      </c>
      <c r="S1176" s="30">
        <f t="shared" si="255"/>
        <v>0</v>
      </c>
      <c r="T1176" s="30">
        <f t="shared" si="257"/>
        <v>0</v>
      </c>
      <c r="U1176" s="34"/>
      <c r="V1176" s="34"/>
      <c r="X1176" s="31">
        <f t="shared" si="247"/>
        <v>9.0359999999999996</v>
      </c>
      <c r="Y1176" s="31">
        <f t="shared" si="248"/>
        <v>-184.49199999999999</v>
      </c>
      <c r="Z1176" s="30">
        <f t="shared" si="254"/>
        <v>0</v>
      </c>
    </row>
    <row r="1177" spans="5:26" x14ac:dyDescent="0.15">
      <c r="E1177" s="46"/>
      <c r="F1177" s="28"/>
      <c r="G1177" s="29"/>
      <c r="H1177" s="29"/>
      <c r="I1177" s="48" t="str">
        <f t="shared" si="260"/>
        <v/>
      </c>
      <c r="J1177" s="48" t="str">
        <f t="shared" si="261"/>
        <v/>
      </c>
      <c r="K1177" s="49" t="str">
        <f t="shared" si="259"/>
        <v/>
      </c>
      <c r="N1177" s="78"/>
      <c r="O1177" s="39" t="str">
        <f t="shared" si="250"/>
        <v>F</v>
      </c>
      <c r="P1177" s="11">
        <f t="shared" si="251"/>
        <v>-23.287315649149274</v>
      </c>
      <c r="Q1177" s="11"/>
      <c r="R1177" s="38">
        <f t="shared" si="258"/>
        <v>0</v>
      </c>
      <c r="S1177" s="30">
        <f t="shared" si="255"/>
        <v>0</v>
      </c>
      <c r="T1177" s="30">
        <f t="shared" si="257"/>
        <v>0</v>
      </c>
      <c r="U1177" s="34"/>
      <c r="V1177" s="34"/>
      <c r="X1177" s="31">
        <f t="shared" si="247"/>
        <v>9.0359999999999996</v>
      </c>
      <c r="Y1177" s="31">
        <f t="shared" si="248"/>
        <v>-184.49199999999999</v>
      </c>
      <c r="Z1177" s="30">
        <f t="shared" si="254"/>
        <v>0</v>
      </c>
    </row>
    <row r="1178" spans="5:26" x14ac:dyDescent="0.15">
      <c r="E1178" s="46"/>
      <c r="F1178" s="28"/>
      <c r="G1178" s="29"/>
      <c r="H1178" s="29"/>
      <c r="I1178" s="48" t="str">
        <f t="shared" si="260"/>
        <v/>
      </c>
      <c r="J1178" s="48" t="str">
        <f t="shared" si="261"/>
        <v/>
      </c>
      <c r="K1178" s="49" t="str">
        <f t="shared" si="259"/>
        <v/>
      </c>
      <c r="N1178" s="78"/>
      <c r="O1178" s="39" t="str">
        <f t="shared" si="250"/>
        <v>F</v>
      </c>
      <c r="P1178" s="11">
        <f t="shared" si="251"/>
        <v>-23.287315649149274</v>
      </c>
      <c r="Q1178" s="11"/>
      <c r="R1178" s="38">
        <f t="shared" si="258"/>
        <v>0</v>
      </c>
      <c r="S1178" s="30">
        <f t="shared" si="255"/>
        <v>0</v>
      </c>
      <c r="T1178" s="30">
        <f t="shared" si="257"/>
        <v>0</v>
      </c>
      <c r="U1178" s="34"/>
      <c r="V1178" s="34"/>
      <c r="X1178" s="31">
        <f t="shared" si="247"/>
        <v>9.0359999999999996</v>
      </c>
      <c r="Y1178" s="31">
        <f t="shared" si="248"/>
        <v>-184.49199999999999</v>
      </c>
      <c r="Z1178" s="30">
        <f t="shared" si="254"/>
        <v>0</v>
      </c>
    </row>
    <row r="1179" spans="5:26" x14ac:dyDescent="0.15">
      <c r="E1179" s="46"/>
      <c r="F1179" s="28"/>
      <c r="G1179" s="29"/>
      <c r="H1179" s="29"/>
      <c r="I1179" s="48" t="str">
        <f t="shared" si="260"/>
        <v/>
      </c>
      <c r="J1179" s="48" t="str">
        <f t="shared" si="261"/>
        <v/>
      </c>
      <c r="K1179" s="49" t="str">
        <f t="shared" si="259"/>
        <v/>
      </c>
      <c r="N1179" s="78"/>
      <c r="O1179" s="39" t="str">
        <f t="shared" si="250"/>
        <v>F</v>
      </c>
      <c r="P1179" s="11">
        <f t="shared" si="251"/>
        <v>-23.287315649149274</v>
      </c>
      <c r="Q1179" s="11"/>
      <c r="R1179" s="38">
        <f t="shared" si="258"/>
        <v>0</v>
      </c>
      <c r="S1179" s="30">
        <f t="shared" si="255"/>
        <v>0</v>
      </c>
      <c r="T1179" s="30">
        <f t="shared" si="257"/>
        <v>0</v>
      </c>
      <c r="U1179" s="34"/>
      <c r="V1179" s="34"/>
      <c r="X1179" s="31">
        <f t="shared" si="247"/>
        <v>9.0359999999999996</v>
      </c>
      <c r="Y1179" s="31">
        <f t="shared" si="248"/>
        <v>-184.49199999999999</v>
      </c>
      <c r="Z1179" s="30">
        <f t="shared" si="254"/>
        <v>0</v>
      </c>
    </row>
    <row r="1180" spans="5:26" x14ac:dyDescent="0.15">
      <c r="E1180" s="46"/>
      <c r="F1180" s="28"/>
      <c r="G1180" s="29"/>
      <c r="H1180" s="29"/>
      <c r="I1180" s="48" t="str">
        <f t="shared" si="260"/>
        <v/>
      </c>
      <c r="J1180" s="48" t="str">
        <f t="shared" si="261"/>
        <v/>
      </c>
      <c r="K1180" s="49" t="str">
        <f t="shared" si="259"/>
        <v/>
      </c>
      <c r="N1180" s="78"/>
      <c r="O1180" s="39" t="str">
        <f t="shared" si="250"/>
        <v>F</v>
      </c>
      <c r="P1180" s="11">
        <f t="shared" si="251"/>
        <v>-23.287315649149274</v>
      </c>
      <c r="Q1180" s="11"/>
      <c r="R1180" s="38">
        <f t="shared" si="258"/>
        <v>0</v>
      </c>
      <c r="S1180" s="30">
        <f t="shared" si="255"/>
        <v>0</v>
      </c>
      <c r="T1180" s="30">
        <f t="shared" si="257"/>
        <v>0</v>
      </c>
      <c r="U1180" s="34"/>
      <c r="V1180" s="34"/>
      <c r="X1180" s="31">
        <f t="shared" si="247"/>
        <v>9.0359999999999996</v>
      </c>
      <c r="Y1180" s="31">
        <f t="shared" si="248"/>
        <v>-184.49199999999999</v>
      </c>
      <c r="Z1180" s="30">
        <f t="shared" si="254"/>
        <v>0</v>
      </c>
    </row>
    <row r="1181" spans="5:26" x14ac:dyDescent="0.15">
      <c r="E1181" s="46"/>
      <c r="F1181" s="28"/>
      <c r="G1181" s="29"/>
      <c r="H1181" s="29"/>
      <c r="I1181" s="48" t="str">
        <f t="shared" si="260"/>
        <v/>
      </c>
      <c r="J1181" s="48" t="str">
        <f t="shared" si="261"/>
        <v/>
      </c>
      <c r="K1181" s="49" t="str">
        <f t="shared" si="259"/>
        <v/>
      </c>
      <c r="N1181" s="78"/>
      <c r="O1181" s="39" t="str">
        <f t="shared" si="250"/>
        <v>F</v>
      </c>
      <c r="P1181" s="11">
        <f t="shared" si="251"/>
        <v>-23.287315649149274</v>
      </c>
      <c r="Q1181" s="11"/>
      <c r="R1181" s="38">
        <f t="shared" si="258"/>
        <v>0</v>
      </c>
      <c r="S1181" s="30">
        <f t="shared" si="255"/>
        <v>0</v>
      </c>
      <c r="T1181" s="30">
        <f t="shared" si="257"/>
        <v>0</v>
      </c>
      <c r="U1181" s="34"/>
      <c r="V1181" s="34"/>
      <c r="X1181" s="31">
        <f t="shared" si="247"/>
        <v>9.0359999999999996</v>
      </c>
      <c r="Y1181" s="31">
        <f t="shared" si="248"/>
        <v>-184.49199999999999</v>
      </c>
      <c r="Z1181" s="30">
        <f t="shared" si="254"/>
        <v>0</v>
      </c>
    </row>
    <row r="1182" spans="5:26" x14ac:dyDescent="0.15">
      <c r="E1182" s="46"/>
      <c r="F1182" s="28"/>
      <c r="G1182" s="29"/>
      <c r="H1182" s="29"/>
      <c r="I1182" s="48" t="str">
        <f t="shared" si="260"/>
        <v/>
      </c>
      <c r="J1182" s="48" t="str">
        <f t="shared" si="261"/>
        <v/>
      </c>
      <c r="K1182" s="49" t="str">
        <f t="shared" si="259"/>
        <v/>
      </c>
      <c r="N1182" s="78"/>
      <c r="O1182" s="39" t="str">
        <f t="shared" si="250"/>
        <v>F</v>
      </c>
      <c r="P1182" s="11">
        <f t="shared" si="251"/>
        <v>-23.287315649149274</v>
      </c>
      <c r="Q1182" s="11"/>
      <c r="R1182" s="38">
        <f t="shared" si="258"/>
        <v>0</v>
      </c>
      <c r="S1182" s="30">
        <f t="shared" si="255"/>
        <v>0</v>
      </c>
      <c r="T1182" s="30">
        <f t="shared" si="257"/>
        <v>0</v>
      </c>
      <c r="U1182" s="34"/>
      <c r="V1182" s="34"/>
      <c r="X1182" s="31">
        <f t="shared" si="247"/>
        <v>9.0359999999999996</v>
      </c>
      <c r="Y1182" s="31">
        <f t="shared" si="248"/>
        <v>-184.49199999999999</v>
      </c>
      <c r="Z1182" s="30">
        <f t="shared" si="254"/>
        <v>0</v>
      </c>
    </row>
    <row r="1183" spans="5:26" x14ac:dyDescent="0.15">
      <c r="E1183" s="46"/>
      <c r="F1183" s="28"/>
      <c r="G1183" s="29"/>
      <c r="H1183" s="29"/>
      <c r="I1183" s="48" t="str">
        <f t="shared" si="260"/>
        <v/>
      </c>
      <c r="J1183" s="48" t="str">
        <f t="shared" si="261"/>
        <v/>
      </c>
      <c r="K1183" s="49" t="str">
        <f t="shared" si="259"/>
        <v/>
      </c>
      <c r="N1183" s="78"/>
      <c r="O1183" s="39" t="str">
        <f t="shared" si="250"/>
        <v>F</v>
      </c>
      <c r="P1183" s="11">
        <f t="shared" si="251"/>
        <v>-23.287315649149274</v>
      </c>
      <c r="Q1183" s="11"/>
      <c r="R1183" s="38">
        <f t="shared" si="258"/>
        <v>0</v>
      </c>
      <c r="S1183" s="30">
        <f t="shared" si="255"/>
        <v>0</v>
      </c>
      <c r="T1183" s="30">
        <f t="shared" si="257"/>
        <v>0</v>
      </c>
      <c r="U1183" s="34"/>
      <c r="V1183" s="34"/>
      <c r="X1183" s="31">
        <f t="shared" si="247"/>
        <v>9.0359999999999996</v>
      </c>
      <c r="Y1183" s="31">
        <f t="shared" si="248"/>
        <v>-184.49199999999999</v>
      </c>
      <c r="Z1183" s="30">
        <f t="shared" si="254"/>
        <v>0</v>
      </c>
    </row>
    <row r="1184" spans="5:26" x14ac:dyDescent="0.15">
      <c r="E1184" s="46"/>
      <c r="F1184" s="28"/>
      <c r="G1184" s="29"/>
      <c r="H1184" s="29"/>
      <c r="I1184" s="48" t="str">
        <f t="shared" si="260"/>
        <v/>
      </c>
      <c r="J1184" s="48" t="str">
        <f t="shared" si="261"/>
        <v/>
      </c>
      <c r="K1184" s="49" t="str">
        <f t="shared" si="259"/>
        <v/>
      </c>
      <c r="N1184" s="78"/>
      <c r="O1184" s="39" t="str">
        <f t="shared" si="250"/>
        <v>F</v>
      </c>
      <c r="P1184" s="11">
        <f t="shared" si="251"/>
        <v>-23.287315649149274</v>
      </c>
      <c r="Q1184" s="11"/>
      <c r="R1184" s="38">
        <f t="shared" si="258"/>
        <v>0</v>
      </c>
      <c r="S1184" s="30">
        <f t="shared" si="255"/>
        <v>0</v>
      </c>
      <c r="T1184" s="30">
        <f t="shared" si="257"/>
        <v>0</v>
      </c>
      <c r="U1184" s="34"/>
      <c r="V1184" s="34"/>
      <c r="X1184" s="31">
        <f t="shared" si="247"/>
        <v>9.0359999999999996</v>
      </c>
      <c r="Y1184" s="31">
        <f t="shared" si="248"/>
        <v>-184.49199999999999</v>
      </c>
      <c r="Z1184" s="30">
        <f t="shared" si="254"/>
        <v>0</v>
      </c>
    </row>
    <row r="1185" spans="5:26" x14ac:dyDescent="0.15">
      <c r="E1185" s="46"/>
      <c r="F1185" s="28"/>
      <c r="G1185" s="29"/>
      <c r="H1185" s="29"/>
      <c r="I1185" s="48" t="str">
        <f t="shared" ref="I1185:I1216" si="262">IF(COUNTA($F$1119,$H$1119,F1185:H1185)=5,P1185,"")</f>
        <v/>
      </c>
      <c r="J1185" s="48" t="str">
        <f t="shared" ref="J1185:J1216" si="263">IF(COUNTA($F$1119,$H$1119,F1185:H1185)=5,IF(T1185&lt;6,"*",IF(T1185&gt;=17.583,"*",(H1185-G1185*INDEX(IF(O1185="F",muratafemale,muratamale),R1185-4,1)-INDEX(IF(O1185="F",muratafemale,muratamale),R1185-4,2))/(G1185*INDEX(IF(O1185="F",muratafemale,muratamale),R1185-4,1)+INDEX(IF(O1185="F",muratafemale,muratamale),R1185-4,2))*100)),"")</f>
        <v/>
      </c>
      <c r="K1185" s="49" t="str">
        <f t="shared" si="259"/>
        <v/>
      </c>
      <c r="N1185" s="78"/>
      <c r="O1185" s="39" t="str">
        <f t="shared" si="250"/>
        <v>F</v>
      </c>
      <c r="P1185" s="11">
        <f t="shared" ref="P1185:P1240" si="264">IF(T1185&gt;17.583,"*",(G1185-(INDEX(IF(O1185="F",Hfemalemean,Hmalemean),S1185+1,R1185+1)))/(INDEX(IF(O1185="F",Hfemalesd,Hmalesd),S1185+1,R1185+1)))</f>
        <v>-23.287315649149274</v>
      </c>
      <c r="Q1185" s="11"/>
      <c r="R1185" s="38">
        <f t="shared" si="258"/>
        <v>0</v>
      </c>
      <c r="S1185" s="30">
        <f t="shared" si="255"/>
        <v>0</v>
      </c>
      <c r="T1185" s="30">
        <f t="shared" si="257"/>
        <v>0</v>
      </c>
      <c r="U1185" s="34"/>
      <c r="V1185" s="34"/>
      <c r="X1185" s="31">
        <f t="shared" ref="X1185:X1240" si="265">IF(O1185="M",2.06*10^-3*G1185^2-0.1166*G1185+6.5273,2.49*10^-3*G1185^2-0.1858*G1185+9.036)</f>
        <v>9.0359999999999996</v>
      </c>
      <c r="Y1185" s="31">
        <f t="shared" ref="Y1185:Y1240" si="266">((G1185/100)^3*INDEX(itoOI,IF(O1185="M",0,3)+IF(G1185&lt;140,1,IF(G1185&lt;=149,2,3)),1)+(G1185/100)^2*INDEX(itoOI,IF(O1185="M",0,3)+IF(G1185&lt;140,1,IF(G1185&lt;=149,2,3)),2)+(G1185/100)*INDEX(itoOI,IF(O1185="M",0,3)+IF(G1185&lt;140,1,IF(G1185&lt;=149,2,3)),3)+INDEX(itoOI,IF(O1185="M",0,3)+IF(G1185&lt;140,1,IF(G1185&lt;=149,2,3)),4))</f>
        <v>-184.49199999999999</v>
      </c>
      <c r="Z1185" s="30">
        <f t="shared" si="254"/>
        <v>0</v>
      </c>
    </row>
    <row r="1186" spans="5:26" x14ac:dyDescent="0.15">
      <c r="E1186" s="46"/>
      <c r="F1186" s="28"/>
      <c r="G1186" s="29"/>
      <c r="H1186" s="29"/>
      <c r="I1186" s="48" t="str">
        <f t="shared" si="262"/>
        <v/>
      </c>
      <c r="J1186" s="48" t="str">
        <f t="shared" si="263"/>
        <v/>
      </c>
      <c r="K1186" s="49" t="str">
        <f t="shared" ref="K1186:K1239" si="267">IF(COUNTA($F$1119,$H$1119,F1186:H1186)=5,IF(OR(T1186&lt;1,G1186&lt;70),"*",IF(G1186&gt;=IF(O1186="M",181,174),(H1186-Z1186)/Z1186*100,IF(G1186&lt;101,(H1186-X1186)/X1186*100,IF(T1186&lt;6,(H1186-X1186)/X1186*100,IF(T1186&gt;=17.583,(H1186-Z1186)/Z1186*100,(H1186-Y1186)/Y1186*100))))),"")</f>
        <v/>
      </c>
      <c r="N1186" s="78"/>
      <c r="O1186" s="39" t="str">
        <f t="shared" ref="O1186:O1240" si="268">IF(OR(+$H$1119="男",+$H$1119="M"),"M","F")</f>
        <v>F</v>
      </c>
      <c r="P1186" s="11">
        <f t="shared" si="264"/>
        <v>-23.287315649149274</v>
      </c>
      <c r="Q1186" s="11"/>
      <c r="R1186" s="38">
        <f t="shared" ref="R1186:R1240" si="269">DATEDIF($F$1119,F1186,"Y")</f>
        <v>0</v>
      </c>
      <c r="S1186" s="30">
        <f t="shared" ref="S1186:S1240" si="270">DATEDIF($F$1119,F1186,"YM")</f>
        <v>0</v>
      </c>
      <c r="T1186" s="30">
        <f t="shared" ref="T1186:T1240" si="271">DATEDIF($F$1119,F1186,"Y")+DATEDIF($F$1119,F1186,"YD")/(365+IF(MOD(YEAR(DATE(YEAR(F1186)-1,MONTH($F$1119),DAY($F$1119))),4)=0,IF(DATE(YEAR(DATE(YEAR(F1186)-1,MONTH($F$1119),DAY($F$1119))),2,29)&gt;=DATE(YEAR(F1186)-1,MONTH($F$1119),DAY($F$1119)),1,0),0)+IF(MOD(YEAR(F1186),4)=0,IF(DATE(YEAR(F1186),2,29)&lt;=F1186,1,0),0))</f>
        <v>0</v>
      </c>
      <c r="U1186" s="34"/>
      <c r="V1186" s="34"/>
      <c r="X1186" s="31">
        <f t="shared" si="265"/>
        <v>9.0359999999999996</v>
      </c>
      <c r="Y1186" s="31">
        <f t="shared" si="266"/>
        <v>-184.49199999999999</v>
      </c>
      <c r="Z1186" s="30">
        <f t="shared" ref="Z1186:Z1240" si="272">22*G1186^2/10000</f>
        <v>0</v>
      </c>
    </row>
    <row r="1187" spans="5:26" x14ac:dyDescent="0.15">
      <c r="E1187" s="46"/>
      <c r="F1187" s="28"/>
      <c r="G1187" s="29"/>
      <c r="H1187" s="29"/>
      <c r="I1187" s="48" t="str">
        <f t="shared" si="262"/>
        <v/>
      </c>
      <c r="J1187" s="48" t="str">
        <f t="shared" si="263"/>
        <v/>
      </c>
      <c r="K1187" s="49" t="str">
        <f t="shared" si="267"/>
        <v/>
      </c>
      <c r="N1187" s="78"/>
      <c r="O1187" s="39" t="str">
        <f t="shared" si="268"/>
        <v>F</v>
      </c>
      <c r="P1187" s="11">
        <f t="shared" si="264"/>
        <v>-23.287315649149274</v>
      </c>
      <c r="Q1187" s="11"/>
      <c r="R1187" s="38">
        <f t="shared" si="269"/>
        <v>0</v>
      </c>
      <c r="S1187" s="30">
        <f t="shared" si="270"/>
        <v>0</v>
      </c>
      <c r="T1187" s="30">
        <f t="shared" si="271"/>
        <v>0</v>
      </c>
      <c r="U1187" s="34"/>
      <c r="V1187" s="34"/>
      <c r="X1187" s="31">
        <f t="shared" si="265"/>
        <v>9.0359999999999996</v>
      </c>
      <c r="Y1187" s="31">
        <f t="shared" si="266"/>
        <v>-184.49199999999999</v>
      </c>
      <c r="Z1187" s="30">
        <f t="shared" si="272"/>
        <v>0</v>
      </c>
    </row>
    <row r="1188" spans="5:26" x14ac:dyDescent="0.15">
      <c r="E1188" s="46"/>
      <c r="F1188" s="28"/>
      <c r="G1188" s="29"/>
      <c r="H1188" s="29"/>
      <c r="I1188" s="48" t="str">
        <f t="shared" si="262"/>
        <v/>
      </c>
      <c r="J1188" s="48" t="str">
        <f t="shared" si="263"/>
        <v/>
      </c>
      <c r="K1188" s="49" t="str">
        <f t="shared" si="267"/>
        <v/>
      </c>
      <c r="N1188" s="78"/>
      <c r="O1188" s="39" t="str">
        <f t="shared" si="268"/>
        <v>F</v>
      </c>
      <c r="P1188" s="11">
        <f t="shared" si="264"/>
        <v>-23.287315649149274</v>
      </c>
      <c r="Q1188" s="11"/>
      <c r="R1188" s="38">
        <f t="shared" si="269"/>
        <v>0</v>
      </c>
      <c r="S1188" s="30">
        <f t="shared" si="270"/>
        <v>0</v>
      </c>
      <c r="T1188" s="30">
        <f t="shared" si="271"/>
        <v>0</v>
      </c>
      <c r="U1188" s="34"/>
      <c r="V1188" s="34"/>
      <c r="X1188" s="31">
        <f t="shared" si="265"/>
        <v>9.0359999999999996</v>
      </c>
      <c r="Y1188" s="31">
        <f t="shared" si="266"/>
        <v>-184.49199999999999</v>
      </c>
      <c r="Z1188" s="30">
        <f t="shared" si="272"/>
        <v>0</v>
      </c>
    </row>
    <row r="1189" spans="5:26" x14ac:dyDescent="0.15">
      <c r="E1189" s="46"/>
      <c r="F1189" s="28"/>
      <c r="G1189" s="29"/>
      <c r="H1189" s="29"/>
      <c r="I1189" s="48" t="str">
        <f t="shared" si="262"/>
        <v/>
      </c>
      <c r="J1189" s="48" t="str">
        <f t="shared" si="263"/>
        <v/>
      </c>
      <c r="K1189" s="49" t="str">
        <f t="shared" si="267"/>
        <v/>
      </c>
      <c r="N1189" s="78"/>
      <c r="O1189" s="39" t="str">
        <f t="shared" si="268"/>
        <v>F</v>
      </c>
      <c r="P1189" s="11">
        <f t="shared" si="264"/>
        <v>-23.287315649149274</v>
      </c>
      <c r="Q1189" s="11"/>
      <c r="R1189" s="38">
        <f t="shared" si="269"/>
        <v>0</v>
      </c>
      <c r="S1189" s="30">
        <f t="shared" si="270"/>
        <v>0</v>
      </c>
      <c r="T1189" s="30">
        <f t="shared" si="271"/>
        <v>0</v>
      </c>
      <c r="U1189" s="34"/>
      <c r="V1189" s="34"/>
      <c r="X1189" s="31">
        <f t="shared" si="265"/>
        <v>9.0359999999999996</v>
      </c>
      <c r="Y1189" s="31">
        <f t="shared" si="266"/>
        <v>-184.49199999999999</v>
      </c>
      <c r="Z1189" s="30">
        <f t="shared" si="272"/>
        <v>0</v>
      </c>
    </row>
    <row r="1190" spans="5:26" x14ac:dyDescent="0.15">
      <c r="E1190" s="46"/>
      <c r="F1190" s="28"/>
      <c r="G1190" s="29"/>
      <c r="H1190" s="29"/>
      <c r="I1190" s="48" t="str">
        <f t="shared" si="262"/>
        <v/>
      </c>
      <c r="J1190" s="48" t="str">
        <f t="shared" si="263"/>
        <v/>
      </c>
      <c r="K1190" s="49" t="str">
        <f t="shared" si="267"/>
        <v/>
      </c>
      <c r="N1190" s="78"/>
      <c r="O1190" s="39" t="str">
        <f t="shared" si="268"/>
        <v>F</v>
      </c>
      <c r="P1190" s="11">
        <f t="shared" si="264"/>
        <v>-23.287315649149274</v>
      </c>
      <c r="Q1190" s="11"/>
      <c r="R1190" s="38">
        <f t="shared" si="269"/>
        <v>0</v>
      </c>
      <c r="S1190" s="30">
        <f t="shared" si="270"/>
        <v>0</v>
      </c>
      <c r="T1190" s="30">
        <f t="shared" si="271"/>
        <v>0</v>
      </c>
      <c r="U1190" s="34"/>
      <c r="V1190" s="34"/>
      <c r="X1190" s="31">
        <f t="shared" si="265"/>
        <v>9.0359999999999996</v>
      </c>
      <c r="Y1190" s="31">
        <f t="shared" si="266"/>
        <v>-184.49199999999999</v>
      </c>
      <c r="Z1190" s="30">
        <f t="shared" si="272"/>
        <v>0</v>
      </c>
    </row>
    <row r="1191" spans="5:26" x14ac:dyDescent="0.15">
      <c r="E1191" s="46"/>
      <c r="F1191" s="28"/>
      <c r="G1191" s="29"/>
      <c r="H1191" s="29"/>
      <c r="I1191" s="48" t="str">
        <f t="shared" si="262"/>
        <v/>
      </c>
      <c r="J1191" s="48" t="str">
        <f t="shared" si="263"/>
        <v/>
      </c>
      <c r="K1191" s="49" t="str">
        <f t="shared" si="267"/>
        <v/>
      </c>
      <c r="N1191" s="78"/>
      <c r="O1191" s="39" t="str">
        <f t="shared" si="268"/>
        <v>F</v>
      </c>
      <c r="P1191" s="11">
        <f t="shared" si="264"/>
        <v>-23.287315649149274</v>
      </c>
      <c r="Q1191" s="11"/>
      <c r="R1191" s="38">
        <f t="shared" si="269"/>
        <v>0</v>
      </c>
      <c r="S1191" s="30">
        <f t="shared" si="270"/>
        <v>0</v>
      </c>
      <c r="T1191" s="30">
        <f t="shared" si="271"/>
        <v>0</v>
      </c>
      <c r="U1191" s="34"/>
      <c r="V1191" s="34"/>
      <c r="X1191" s="31">
        <f t="shared" si="265"/>
        <v>9.0359999999999996</v>
      </c>
      <c r="Y1191" s="31">
        <f t="shared" si="266"/>
        <v>-184.49199999999999</v>
      </c>
      <c r="Z1191" s="30">
        <f t="shared" si="272"/>
        <v>0</v>
      </c>
    </row>
    <row r="1192" spans="5:26" x14ac:dyDescent="0.15">
      <c r="E1192" s="46"/>
      <c r="F1192" s="28"/>
      <c r="G1192" s="29"/>
      <c r="H1192" s="29"/>
      <c r="I1192" s="48" t="str">
        <f t="shared" si="262"/>
        <v/>
      </c>
      <c r="J1192" s="48" t="str">
        <f t="shared" si="263"/>
        <v/>
      </c>
      <c r="K1192" s="49" t="str">
        <f t="shared" si="267"/>
        <v/>
      </c>
      <c r="N1192" s="78"/>
      <c r="O1192" s="39" t="str">
        <f t="shared" si="268"/>
        <v>F</v>
      </c>
      <c r="P1192" s="11">
        <f t="shared" si="264"/>
        <v>-23.287315649149274</v>
      </c>
      <c r="Q1192" s="11"/>
      <c r="R1192" s="38">
        <f t="shared" si="269"/>
        <v>0</v>
      </c>
      <c r="S1192" s="30">
        <f t="shared" si="270"/>
        <v>0</v>
      </c>
      <c r="T1192" s="30">
        <f t="shared" si="271"/>
        <v>0</v>
      </c>
      <c r="U1192" s="34"/>
      <c r="V1192" s="34"/>
      <c r="X1192" s="31">
        <f t="shared" si="265"/>
        <v>9.0359999999999996</v>
      </c>
      <c r="Y1192" s="31">
        <f t="shared" si="266"/>
        <v>-184.49199999999999</v>
      </c>
      <c r="Z1192" s="30">
        <f t="shared" si="272"/>
        <v>0</v>
      </c>
    </row>
    <row r="1193" spans="5:26" x14ac:dyDescent="0.15">
      <c r="E1193" s="46"/>
      <c r="F1193" s="28"/>
      <c r="G1193" s="29"/>
      <c r="H1193" s="29"/>
      <c r="I1193" s="48" t="str">
        <f t="shared" si="262"/>
        <v/>
      </c>
      <c r="J1193" s="48" t="str">
        <f t="shared" si="263"/>
        <v/>
      </c>
      <c r="K1193" s="49" t="str">
        <f t="shared" si="267"/>
        <v/>
      </c>
      <c r="N1193" s="78"/>
      <c r="O1193" s="39" t="str">
        <f t="shared" si="268"/>
        <v>F</v>
      </c>
      <c r="P1193" s="11">
        <f t="shared" si="264"/>
        <v>-23.287315649149274</v>
      </c>
      <c r="Q1193" s="11"/>
      <c r="R1193" s="38">
        <f t="shared" si="269"/>
        <v>0</v>
      </c>
      <c r="S1193" s="30">
        <f t="shared" si="270"/>
        <v>0</v>
      </c>
      <c r="T1193" s="30">
        <f t="shared" si="271"/>
        <v>0</v>
      </c>
      <c r="U1193" s="34"/>
      <c r="V1193" s="34"/>
      <c r="X1193" s="31">
        <f t="shared" si="265"/>
        <v>9.0359999999999996</v>
      </c>
      <c r="Y1193" s="31">
        <f t="shared" si="266"/>
        <v>-184.49199999999999</v>
      </c>
      <c r="Z1193" s="30">
        <f t="shared" si="272"/>
        <v>0</v>
      </c>
    </row>
    <row r="1194" spans="5:26" x14ac:dyDescent="0.15">
      <c r="E1194" s="46"/>
      <c r="F1194" s="28"/>
      <c r="G1194" s="29"/>
      <c r="H1194" s="29"/>
      <c r="I1194" s="48" t="str">
        <f t="shared" si="262"/>
        <v/>
      </c>
      <c r="J1194" s="48" t="str">
        <f t="shared" si="263"/>
        <v/>
      </c>
      <c r="K1194" s="49" t="str">
        <f t="shared" si="267"/>
        <v/>
      </c>
      <c r="N1194" s="78"/>
      <c r="O1194" s="39" t="str">
        <f t="shared" si="268"/>
        <v>F</v>
      </c>
      <c r="P1194" s="11">
        <f t="shared" si="264"/>
        <v>-23.287315649149274</v>
      </c>
      <c r="Q1194" s="11"/>
      <c r="R1194" s="38">
        <f t="shared" si="269"/>
        <v>0</v>
      </c>
      <c r="S1194" s="30">
        <f t="shared" si="270"/>
        <v>0</v>
      </c>
      <c r="T1194" s="30">
        <f t="shared" si="271"/>
        <v>0</v>
      </c>
      <c r="U1194" s="34"/>
      <c r="V1194" s="34"/>
      <c r="X1194" s="31">
        <f t="shared" si="265"/>
        <v>9.0359999999999996</v>
      </c>
      <c r="Y1194" s="31">
        <f t="shared" si="266"/>
        <v>-184.49199999999999</v>
      </c>
      <c r="Z1194" s="30">
        <f t="shared" si="272"/>
        <v>0</v>
      </c>
    </row>
    <row r="1195" spans="5:26" x14ac:dyDescent="0.15">
      <c r="E1195" s="46"/>
      <c r="F1195" s="28"/>
      <c r="G1195" s="29"/>
      <c r="H1195" s="29"/>
      <c r="I1195" s="48" t="str">
        <f t="shared" si="262"/>
        <v/>
      </c>
      <c r="J1195" s="48" t="str">
        <f t="shared" si="263"/>
        <v/>
      </c>
      <c r="K1195" s="49" t="str">
        <f t="shared" si="267"/>
        <v/>
      </c>
      <c r="N1195" s="78"/>
      <c r="O1195" s="39" t="str">
        <f t="shared" si="268"/>
        <v>F</v>
      </c>
      <c r="P1195" s="11">
        <f t="shared" si="264"/>
        <v>-23.287315649149274</v>
      </c>
      <c r="Q1195" s="11"/>
      <c r="R1195" s="38">
        <f t="shared" si="269"/>
        <v>0</v>
      </c>
      <c r="S1195" s="30">
        <f t="shared" si="270"/>
        <v>0</v>
      </c>
      <c r="T1195" s="30">
        <f t="shared" si="271"/>
        <v>0</v>
      </c>
      <c r="U1195" s="34"/>
      <c r="V1195" s="34"/>
      <c r="X1195" s="31">
        <f t="shared" si="265"/>
        <v>9.0359999999999996</v>
      </c>
      <c r="Y1195" s="31">
        <f t="shared" si="266"/>
        <v>-184.49199999999999</v>
      </c>
      <c r="Z1195" s="30">
        <f t="shared" si="272"/>
        <v>0</v>
      </c>
    </row>
    <row r="1196" spans="5:26" x14ac:dyDescent="0.15">
      <c r="E1196" s="46"/>
      <c r="F1196" s="28"/>
      <c r="G1196" s="29"/>
      <c r="H1196" s="29"/>
      <c r="I1196" s="48" t="str">
        <f t="shared" si="262"/>
        <v/>
      </c>
      <c r="J1196" s="48" t="str">
        <f t="shared" si="263"/>
        <v/>
      </c>
      <c r="K1196" s="49" t="str">
        <f t="shared" si="267"/>
        <v/>
      </c>
      <c r="N1196" s="78"/>
      <c r="O1196" s="39" t="str">
        <f t="shared" si="268"/>
        <v>F</v>
      </c>
      <c r="P1196" s="11">
        <f t="shared" si="264"/>
        <v>-23.287315649149274</v>
      </c>
      <c r="Q1196" s="11"/>
      <c r="R1196" s="38">
        <f t="shared" si="269"/>
        <v>0</v>
      </c>
      <c r="S1196" s="30">
        <f t="shared" si="270"/>
        <v>0</v>
      </c>
      <c r="T1196" s="30">
        <f t="shared" si="271"/>
        <v>0</v>
      </c>
      <c r="U1196" s="34"/>
      <c r="V1196" s="34"/>
      <c r="X1196" s="31">
        <f t="shared" si="265"/>
        <v>9.0359999999999996</v>
      </c>
      <c r="Y1196" s="31">
        <f t="shared" si="266"/>
        <v>-184.49199999999999</v>
      </c>
      <c r="Z1196" s="30">
        <f t="shared" si="272"/>
        <v>0</v>
      </c>
    </row>
    <row r="1197" spans="5:26" x14ac:dyDescent="0.15">
      <c r="E1197" s="46"/>
      <c r="F1197" s="28"/>
      <c r="G1197" s="29"/>
      <c r="H1197" s="29"/>
      <c r="I1197" s="48" t="str">
        <f t="shared" si="262"/>
        <v/>
      </c>
      <c r="J1197" s="48" t="str">
        <f t="shared" si="263"/>
        <v/>
      </c>
      <c r="K1197" s="49" t="str">
        <f t="shared" si="267"/>
        <v/>
      </c>
      <c r="N1197" s="78"/>
      <c r="O1197" s="39" t="str">
        <f t="shared" si="268"/>
        <v>F</v>
      </c>
      <c r="P1197" s="11">
        <f t="shared" si="264"/>
        <v>-23.287315649149274</v>
      </c>
      <c r="Q1197" s="11"/>
      <c r="R1197" s="38">
        <f t="shared" si="269"/>
        <v>0</v>
      </c>
      <c r="S1197" s="30">
        <f t="shared" si="270"/>
        <v>0</v>
      </c>
      <c r="T1197" s="30">
        <f t="shared" si="271"/>
        <v>0</v>
      </c>
      <c r="U1197" s="34"/>
      <c r="V1197" s="34"/>
      <c r="X1197" s="31">
        <f t="shared" si="265"/>
        <v>9.0359999999999996</v>
      </c>
      <c r="Y1197" s="31">
        <f t="shared" si="266"/>
        <v>-184.49199999999999</v>
      </c>
      <c r="Z1197" s="30">
        <f t="shared" si="272"/>
        <v>0</v>
      </c>
    </row>
    <row r="1198" spans="5:26" x14ac:dyDescent="0.15">
      <c r="E1198" s="46"/>
      <c r="F1198" s="28"/>
      <c r="G1198" s="29"/>
      <c r="H1198" s="29"/>
      <c r="I1198" s="48" t="str">
        <f t="shared" si="262"/>
        <v/>
      </c>
      <c r="J1198" s="48" t="str">
        <f t="shared" si="263"/>
        <v/>
      </c>
      <c r="K1198" s="49" t="str">
        <f t="shared" si="267"/>
        <v/>
      </c>
      <c r="N1198" s="78"/>
      <c r="O1198" s="39" t="str">
        <f t="shared" si="268"/>
        <v>F</v>
      </c>
      <c r="P1198" s="11">
        <f t="shared" si="264"/>
        <v>-23.287315649149274</v>
      </c>
      <c r="Q1198" s="11"/>
      <c r="R1198" s="38">
        <f t="shared" si="269"/>
        <v>0</v>
      </c>
      <c r="S1198" s="30">
        <f t="shared" si="270"/>
        <v>0</v>
      </c>
      <c r="T1198" s="30">
        <f t="shared" si="271"/>
        <v>0</v>
      </c>
      <c r="U1198" s="34"/>
      <c r="V1198" s="34"/>
      <c r="X1198" s="31">
        <f t="shared" si="265"/>
        <v>9.0359999999999996</v>
      </c>
      <c r="Y1198" s="31">
        <f t="shared" si="266"/>
        <v>-184.49199999999999</v>
      </c>
      <c r="Z1198" s="30">
        <f t="shared" si="272"/>
        <v>0</v>
      </c>
    </row>
    <row r="1199" spans="5:26" x14ac:dyDescent="0.15">
      <c r="E1199" s="46"/>
      <c r="F1199" s="28"/>
      <c r="G1199" s="29"/>
      <c r="H1199" s="29"/>
      <c r="I1199" s="48" t="str">
        <f t="shared" si="262"/>
        <v/>
      </c>
      <c r="J1199" s="48" t="str">
        <f t="shared" si="263"/>
        <v/>
      </c>
      <c r="K1199" s="49" t="str">
        <f t="shared" si="267"/>
        <v/>
      </c>
      <c r="N1199" s="78"/>
      <c r="O1199" s="39" t="str">
        <f t="shared" si="268"/>
        <v>F</v>
      </c>
      <c r="P1199" s="11">
        <f t="shared" si="264"/>
        <v>-23.287315649149274</v>
      </c>
      <c r="Q1199" s="11"/>
      <c r="R1199" s="38">
        <f t="shared" si="269"/>
        <v>0</v>
      </c>
      <c r="S1199" s="30">
        <f t="shared" si="270"/>
        <v>0</v>
      </c>
      <c r="T1199" s="30">
        <f t="shared" si="271"/>
        <v>0</v>
      </c>
      <c r="U1199" s="34"/>
      <c r="V1199" s="34"/>
      <c r="X1199" s="31">
        <f t="shared" si="265"/>
        <v>9.0359999999999996</v>
      </c>
      <c r="Y1199" s="31">
        <f t="shared" si="266"/>
        <v>-184.49199999999999</v>
      </c>
      <c r="Z1199" s="30">
        <f t="shared" si="272"/>
        <v>0</v>
      </c>
    </row>
    <row r="1200" spans="5:26" x14ac:dyDescent="0.15">
      <c r="E1200" s="46"/>
      <c r="F1200" s="28"/>
      <c r="G1200" s="29"/>
      <c r="H1200" s="29"/>
      <c r="I1200" s="48" t="str">
        <f t="shared" si="262"/>
        <v/>
      </c>
      <c r="J1200" s="48" t="str">
        <f t="shared" si="263"/>
        <v/>
      </c>
      <c r="K1200" s="49" t="str">
        <f t="shared" si="267"/>
        <v/>
      </c>
      <c r="N1200" s="78"/>
      <c r="O1200" s="39" t="str">
        <f t="shared" si="268"/>
        <v>F</v>
      </c>
      <c r="P1200" s="11">
        <f t="shared" si="264"/>
        <v>-23.287315649149274</v>
      </c>
      <c r="Q1200" s="11"/>
      <c r="R1200" s="38">
        <f t="shared" si="269"/>
        <v>0</v>
      </c>
      <c r="S1200" s="30">
        <f t="shared" si="270"/>
        <v>0</v>
      </c>
      <c r="T1200" s="30">
        <f t="shared" si="271"/>
        <v>0</v>
      </c>
      <c r="U1200" s="34"/>
      <c r="V1200" s="34"/>
      <c r="X1200" s="31">
        <f t="shared" si="265"/>
        <v>9.0359999999999996</v>
      </c>
      <c r="Y1200" s="31">
        <f t="shared" si="266"/>
        <v>-184.49199999999999</v>
      </c>
      <c r="Z1200" s="30">
        <f t="shared" si="272"/>
        <v>0</v>
      </c>
    </row>
    <row r="1201" spans="5:26" x14ac:dyDescent="0.15">
      <c r="E1201" s="46"/>
      <c r="F1201" s="28"/>
      <c r="G1201" s="29"/>
      <c r="H1201" s="29"/>
      <c r="I1201" s="48" t="str">
        <f t="shared" si="262"/>
        <v/>
      </c>
      <c r="J1201" s="48" t="str">
        <f t="shared" si="263"/>
        <v/>
      </c>
      <c r="K1201" s="49" t="str">
        <f t="shared" si="267"/>
        <v/>
      </c>
      <c r="N1201" s="78"/>
      <c r="O1201" s="39" t="str">
        <f t="shared" si="268"/>
        <v>F</v>
      </c>
      <c r="P1201" s="11">
        <f t="shared" si="264"/>
        <v>-23.287315649149274</v>
      </c>
      <c r="Q1201" s="11"/>
      <c r="R1201" s="38">
        <f t="shared" si="269"/>
        <v>0</v>
      </c>
      <c r="S1201" s="30">
        <f t="shared" si="270"/>
        <v>0</v>
      </c>
      <c r="T1201" s="30">
        <f t="shared" si="271"/>
        <v>0</v>
      </c>
      <c r="U1201" s="34"/>
      <c r="V1201" s="34"/>
      <c r="X1201" s="31">
        <f t="shared" si="265"/>
        <v>9.0359999999999996</v>
      </c>
      <c r="Y1201" s="31">
        <f t="shared" si="266"/>
        <v>-184.49199999999999</v>
      </c>
      <c r="Z1201" s="30">
        <f t="shared" si="272"/>
        <v>0</v>
      </c>
    </row>
    <row r="1202" spans="5:26" x14ac:dyDescent="0.15">
      <c r="E1202" s="46"/>
      <c r="F1202" s="28"/>
      <c r="G1202" s="29"/>
      <c r="H1202" s="29"/>
      <c r="I1202" s="48" t="str">
        <f t="shared" si="262"/>
        <v/>
      </c>
      <c r="J1202" s="48" t="str">
        <f t="shared" si="263"/>
        <v/>
      </c>
      <c r="K1202" s="49" t="str">
        <f t="shared" si="267"/>
        <v/>
      </c>
      <c r="N1202" s="78"/>
      <c r="O1202" s="39" t="str">
        <f t="shared" si="268"/>
        <v>F</v>
      </c>
      <c r="P1202" s="11">
        <f t="shared" si="264"/>
        <v>-23.287315649149274</v>
      </c>
      <c r="Q1202" s="11"/>
      <c r="R1202" s="38">
        <f t="shared" si="269"/>
        <v>0</v>
      </c>
      <c r="S1202" s="30">
        <f t="shared" si="270"/>
        <v>0</v>
      </c>
      <c r="T1202" s="30">
        <f t="shared" si="271"/>
        <v>0</v>
      </c>
      <c r="U1202" s="34"/>
      <c r="V1202" s="34"/>
      <c r="X1202" s="31">
        <f t="shared" si="265"/>
        <v>9.0359999999999996</v>
      </c>
      <c r="Y1202" s="31">
        <f t="shared" si="266"/>
        <v>-184.49199999999999</v>
      </c>
      <c r="Z1202" s="30">
        <f t="shared" si="272"/>
        <v>0</v>
      </c>
    </row>
    <row r="1203" spans="5:26" x14ac:dyDescent="0.15">
      <c r="E1203" s="46"/>
      <c r="F1203" s="28"/>
      <c r="G1203" s="29"/>
      <c r="H1203" s="29"/>
      <c r="I1203" s="48" t="str">
        <f t="shared" si="262"/>
        <v/>
      </c>
      <c r="J1203" s="48" t="str">
        <f t="shared" si="263"/>
        <v/>
      </c>
      <c r="K1203" s="49" t="str">
        <f t="shared" si="267"/>
        <v/>
      </c>
      <c r="N1203" s="78"/>
      <c r="O1203" s="39" t="str">
        <f t="shared" si="268"/>
        <v>F</v>
      </c>
      <c r="P1203" s="11">
        <f t="shared" si="264"/>
        <v>-23.287315649149274</v>
      </c>
      <c r="Q1203" s="11"/>
      <c r="R1203" s="38">
        <f t="shared" si="269"/>
        <v>0</v>
      </c>
      <c r="S1203" s="30">
        <f t="shared" si="270"/>
        <v>0</v>
      </c>
      <c r="T1203" s="30">
        <f t="shared" si="271"/>
        <v>0</v>
      </c>
      <c r="U1203" s="34"/>
      <c r="V1203" s="34"/>
      <c r="X1203" s="31">
        <f t="shared" si="265"/>
        <v>9.0359999999999996</v>
      </c>
      <c r="Y1203" s="31">
        <f t="shared" si="266"/>
        <v>-184.49199999999999</v>
      </c>
      <c r="Z1203" s="30">
        <f t="shared" si="272"/>
        <v>0</v>
      </c>
    </row>
    <row r="1204" spans="5:26" x14ac:dyDescent="0.15">
      <c r="E1204" s="46"/>
      <c r="F1204" s="28"/>
      <c r="G1204" s="29"/>
      <c r="H1204" s="29"/>
      <c r="I1204" s="48" t="str">
        <f t="shared" si="262"/>
        <v/>
      </c>
      <c r="J1204" s="48" t="str">
        <f t="shared" si="263"/>
        <v/>
      </c>
      <c r="K1204" s="49" t="str">
        <f t="shared" si="267"/>
        <v/>
      </c>
      <c r="N1204" s="78"/>
      <c r="O1204" s="39" t="str">
        <f t="shared" si="268"/>
        <v>F</v>
      </c>
      <c r="P1204" s="11">
        <f t="shared" si="264"/>
        <v>-23.287315649149274</v>
      </c>
      <c r="Q1204" s="11"/>
      <c r="R1204" s="38">
        <f t="shared" si="269"/>
        <v>0</v>
      </c>
      <c r="S1204" s="30">
        <f t="shared" si="270"/>
        <v>0</v>
      </c>
      <c r="T1204" s="30">
        <f t="shared" si="271"/>
        <v>0</v>
      </c>
      <c r="U1204" s="34"/>
      <c r="V1204" s="34"/>
      <c r="X1204" s="31">
        <f t="shared" si="265"/>
        <v>9.0359999999999996</v>
      </c>
      <c r="Y1204" s="31">
        <f t="shared" si="266"/>
        <v>-184.49199999999999</v>
      </c>
      <c r="Z1204" s="30">
        <f t="shared" si="272"/>
        <v>0</v>
      </c>
    </row>
    <row r="1205" spans="5:26" x14ac:dyDescent="0.15">
      <c r="E1205" s="46"/>
      <c r="F1205" s="28"/>
      <c r="G1205" s="29"/>
      <c r="H1205" s="29"/>
      <c r="I1205" s="48" t="str">
        <f t="shared" si="262"/>
        <v/>
      </c>
      <c r="J1205" s="48" t="str">
        <f t="shared" si="263"/>
        <v/>
      </c>
      <c r="K1205" s="49" t="str">
        <f t="shared" si="267"/>
        <v/>
      </c>
      <c r="N1205" s="78"/>
      <c r="O1205" s="39" t="str">
        <f t="shared" si="268"/>
        <v>F</v>
      </c>
      <c r="P1205" s="11">
        <f t="shared" si="264"/>
        <v>-23.287315649149274</v>
      </c>
      <c r="Q1205" s="11"/>
      <c r="R1205" s="38">
        <f t="shared" si="269"/>
        <v>0</v>
      </c>
      <c r="S1205" s="30">
        <f t="shared" si="270"/>
        <v>0</v>
      </c>
      <c r="T1205" s="30">
        <f t="shared" si="271"/>
        <v>0</v>
      </c>
      <c r="U1205" s="34"/>
      <c r="V1205" s="34"/>
      <c r="X1205" s="31">
        <f t="shared" si="265"/>
        <v>9.0359999999999996</v>
      </c>
      <c r="Y1205" s="31">
        <f t="shared" si="266"/>
        <v>-184.49199999999999</v>
      </c>
      <c r="Z1205" s="30">
        <f t="shared" si="272"/>
        <v>0</v>
      </c>
    </row>
    <row r="1206" spans="5:26" x14ac:dyDescent="0.15">
      <c r="E1206" s="46"/>
      <c r="F1206" s="28"/>
      <c r="G1206" s="29"/>
      <c r="H1206" s="29"/>
      <c r="I1206" s="48" t="str">
        <f t="shared" si="262"/>
        <v/>
      </c>
      <c r="J1206" s="48" t="str">
        <f t="shared" si="263"/>
        <v/>
      </c>
      <c r="K1206" s="49" t="str">
        <f t="shared" si="267"/>
        <v/>
      </c>
      <c r="N1206" s="78"/>
      <c r="O1206" s="39" t="str">
        <f t="shared" si="268"/>
        <v>F</v>
      </c>
      <c r="P1206" s="11">
        <f t="shared" si="264"/>
        <v>-23.287315649149274</v>
      </c>
      <c r="Q1206" s="11"/>
      <c r="R1206" s="38">
        <f t="shared" si="269"/>
        <v>0</v>
      </c>
      <c r="S1206" s="30">
        <f t="shared" si="270"/>
        <v>0</v>
      </c>
      <c r="T1206" s="30">
        <f t="shared" si="271"/>
        <v>0</v>
      </c>
      <c r="U1206" s="34"/>
      <c r="V1206" s="34"/>
      <c r="X1206" s="31">
        <f t="shared" si="265"/>
        <v>9.0359999999999996</v>
      </c>
      <c r="Y1206" s="31">
        <f t="shared" si="266"/>
        <v>-184.49199999999999</v>
      </c>
      <c r="Z1206" s="30">
        <f t="shared" si="272"/>
        <v>0</v>
      </c>
    </row>
    <row r="1207" spans="5:26" x14ac:dyDescent="0.15">
      <c r="E1207" s="46"/>
      <c r="F1207" s="28"/>
      <c r="G1207" s="29"/>
      <c r="H1207" s="29"/>
      <c r="I1207" s="48" t="str">
        <f t="shared" si="262"/>
        <v/>
      </c>
      <c r="J1207" s="48" t="str">
        <f t="shared" si="263"/>
        <v/>
      </c>
      <c r="K1207" s="49" t="str">
        <f t="shared" si="267"/>
        <v/>
      </c>
      <c r="N1207" s="78"/>
      <c r="O1207" s="39" t="str">
        <f t="shared" si="268"/>
        <v>F</v>
      </c>
      <c r="P1207" s="11">
        <f t="shared" si="264"/>
        <v>-23.287315649149274</v>
      </c>
      <c r="Q1207" s="11"/>
      <c r="R1207" s="38">
        <f t="shared" si="269"/>
        <v>0</v>
      </c>
      <c r="S1207" s="30">
        <f t="shared" si="270"/>
        <v>0</v>
      </c>
      <c r="T1207" s="30">
        <f t="shared" si="271"/>
        <v>0</v>
      </c>
      <c r="U1207" s="34"/>
      <c r="V1207" s="34"/>
      <c r="X1207" s="31">
        <f t="shared" si="265"/>
        <v>9.0359999999999996</v>
      </c>
      <c r="Y1207" s="31">
        <f t="shared" si="266"/>
        <v>-184.49199999999999</v>
      </c>
      <c r="Z1207" s="30">
        <f t="shared" si="272"/>
        <v>0</v>
      </c>
    </row>
    <row r="1208" spans="5:26" x14ac:dyDescent="0.15">
      <c r="E1208" s="46"/>
      <c r="F1208" s="28"/>
      <c r="G1208" s="29"/>
      <c r="H1208" s="29"/>
      <c r="I1208" s="48" t="str">
        <f t="shared" si="262"/>
        <v/>
      </c>
      <c r="J1208" s="48" t="str">
        <f t="shared" si="263"/>
        <v/>
      </c>
      <c r="K1208" s="49" t="str">
        <f t="shared" si="267"/>
        <v/>
      </c>
      <c r="N1208" s="78"/>
      <c r="O1208" s="39" t="str">
        <f t="shared" si="268"/>
        <v>F</v>
      </c>
      <c r="P1208" s="11">
        <f t="shared" si="264"/>
        <v>-23.287315649149274</v>
      </c>
      <c r="Q1208" s="11"/>
      <c r="R1208" s="38">
        <f t="shared" si="269"/>
        <v>0</v>
      </c>
      <c r="S1208" s="30">
        <f t="shared" si="270"/>
        <v>0</v>
      </c>
      <c r="T1208" s="30">
        <f t="shared" si="271"/>
        <v>0</v>
      </c>
      <c r="U1208" s="34"/>
      <c r="V1208" s="34"/>
      <c r="X1208" s="31">
        <f t="shared" si="265"/>
        <v>9.0359999999999996</v>
      </c>
      <c r="Y1208" s="31">
        <f t="shared" si="266"/>
        <v>-184.49199999999999</v>
      </c>
      <c r="Z1208" s="30">
        <f t="shared" si="272"/>
        <v>0</v>
      </c>
    </row>
    <row r="1209" spans="5:26" x14ac:dyDescent="0.15">
      <c r="E1209" s="46"/>
      <c r="F1209" s="28"/>
      <c r="G1209" s="29"/>
      <c r="H1209" s="29"/>
      <c r="I1209" s="48" t="str">
        <f t="shared" si="262"/>
        <v/>
      </c>
      <c r="J1209" s="48" t="str">
        <f t="shared" si="263"/>
        <v/>
      </c>
      <c r="K1209" s="49" t="str">
        <f t="shared" si="267"/>
        <v/>
      </c>
      <c r="N1209" s="78"/>
      <c r="O1209" s="39" t="str">
        <f t="shared" si="268"/>
        <v>F</v>
      </c>
      <c r="P1209" s="11">
        <f t="shared" si="264"/>
        <v>-23.287315649149274</v>
      </c>
      <c r="Q1209" s="11"/>
      <c r="R1209" s="38">
        <f t="shared" si="269"/>
        <v>0</v>
      </c>
      <c r="S1209" s="30">
        <f t="shared" si="270"/>
        <v>0</v>
      </c>
      <c r="T1209" s="30">
        <f t="shared" si="271"/>
        <v>0</v>
      </c>
      <c r="U1209" s="34"/>
      <c r="V1209" s="34"/>
      <c r="X1209" s="31">
        <f t="shared" si="265"/>
        <v>9.0359999999999996</v>
      </c>
      <c r="Y1209" s="31">
        <f t="shared" si="266"/>
        <v>-184.49199999999999</v>
      </c>
      <c r="Z1209" s="30">
        <f t="shared" si="272"/>
        <v>0</v>
      </c>
    </row>
    <row r="1210" spans="5:26" x14ac:dyDescent="0.15">
      <c r="E1210" s="46"/>
      <c r="F1210" s="28"/>
      <c r="G1210" s="29"/>
      <c r="H1210" s="29"/>
      <c r="I1210" s="48" t="str">
        <f t="shared" si="262"/>
        <v/>
      </c>
      <c r="J1210" s="48" t="str">
        <f t="shared" si="263"/>
        <v/>
      </c>
      <c r="K1210" s="49" t="str">
        <f t="shared" si="267"/>
        <v/>
      </c>
      <c r="N1210" s="78"/>
      <c r="O1210" s="39" t="str">
        <f t="shared" si="268"/>
        <v>F</v>
      </c>
      <c r="P1210" s="11">
        <f t="shared" si="264"/>
        <v>-23.287315649149274</v>
      </c>
      <c r="Q1210" s="11"/>
      <c r="R1210" s="38">
        <f t="shared" si="269"/>
        <v>0</v>
      </c>
      <c r="S1210" s="30">
        <f t="shared" si="270"/>
        <v>0</v>
      </c>
      <c r="T1210" s="30">
        <f t="shared" si="271"/>
        <v>0</v>
      </c>
      <c r="U1210" s="34"/>
      <c r="V1210" s="34"/>
      <c r="X1210" s="31">
        <f t="shared" si="265"/>
        <v>9.0359999999999996</v>
      </c>
      <c r="Y1210" s="31">
        <f t="shared" si="266"/>
        <v>-184.49199999999999</v>
      </c>
      <c r="Z1210" s="30">
        <f t="shared" si="272"/>
        <v>0</v>
      </c>
    </row>
    <row r="1211" spans="5:26" x14ac:dyDescent="0.15">
      <c r="E1211" s="46"/>
      <c r="F1211" s="28"/>
      <c r="G1211" s="29"/>
      <c r="H1211" s="29"/>
      <c r="I1211" s="48" t="str">
        <f t="shared" si="262"/>
        <v/>
      </c>
      <c r="J1211" s="48" t="str">
        <f t="shared" si="263"/>
        <v/>
      </c>
      <c r="K1211" s="49" t="str">
        <f t="shared" si="267"/>
        <v/>
      </c>
      <c r="N1211" s="78"/>
      <c r="O1211" s="39" t="str">
        <f t="shared" si="268"/>
        <v>F</v>
      </c>
      <c r="P1211" s="11">
        <f t="shared" si="264"/>
        <v>-23.287315649149274</v>
      </c>
      <c r="Q1211" s="11"/>
      <c r="R1211" s="38">
        <f t="shared" si="269"/>
        <v>0</v>
      </c>
      <c r="S1211" s="30">
        <f t="shared" si="270"/>
        <v>0</v>
      </c>
      <c r="T1211" s="30">
        <f t="shared" si="271"/>
        <v>0</v>
      </c>
      <c r="U1211" s="34"/>
      <c r="V1211" s="34"/>
      <c r="X1211" s="31">
        <f t="shared" si="265"/>
        <v>9.0359999999999996</v>
      </c>
      <c r="Y1211" s="31">
        <f t="shared" si="266"/>
        <v>-184.49199999999999</v>
      </c>
      <c r="Z1211" s="30">
        <f t="shared" si="272"/>
        <v>0</v>
      </c>
    </row>
    <row r="1212" spans="5:26" x14ac:dyDescent="0.15">
      <c r="E1212" s="46"/>
      <c r="F1212" s="28"/>
      <c r="G1212" s="29"/>
      <c r="H1212" s="29"/>
      <c r="I1212" s="48" t="str">
        <f t="shared" si="262"/>
        <v/>
      </c>
      <c r="J1212" s="48" t="str">
        <f t="shared" si="263"/>
        <v/>
      </c>
      <c r="K1212" s="49" t="str">
        <f t="shared" si="267"/>
        <v/>
      </c>
      <c r="N1212" s="78"/>
      <c r="O1212" s="39" t="str">
        <f t="shared" si="268"/>
        <v>F</v>
      </c>
      <c r="P1212" s="11">
        <f t="shared" si="264"/>
        <v>-23.287315649149274</v>
      </c>
      <c r="Q1212" s="11"/>
      <c r="R1212" s="38">
        <f t="shared" si="269"/>
        <v>0</v>
      </c>
      <c r="S1212" s="30">
        <f t="shared" si="270"/>
        <v>0</v>
      </c>
      <c r="T1212" s="30">
        <f t="shared" si="271"/>
        <v>0</v>
      </c>
      <c r="U1212" s="34"/>
      <c r="V1212" s="34"/>
      <c r="X1212" s="31">
        <f t="shared" si="265"/>
        <v>9.0359999999999996</v>
      </c>
      <c r="Y1212" s="31">
        <f t="shared" si="266"/>
        <v>-184.49199999999999</v>
      </c>
      <c r="Z1212" s="30">
        <f t="shared" si="272"/>
        <v>0</v>
      </c>
    </row>
    <row r="1213" spans="5:26" x14ac:dyDescent="0.15">
      <c r="E1213" s="46"/>
      <c r="F1213" s="28"/>
      <c r="G1213" s="29"/>
      <c r="H1213" s="29"/>
      <c r="I1213" s="48" t="str">
        <f t="shared" si="262"/>
        <v/>
      </c>
      <c r="J1213" s="48" t="str">
        <f t="shared" si="263"/>
        <v/>
      </c>
      <c r="K1213" s="49" t="str">
        <f t="shared" si="267"/>
        <v/>
      </c>
      <c r="N1213" s="78"/>
      <c r="O1213" s="39" t="str">
        <f t="shared" si="268"/>
        <v>F</v>
      </c>
      <c r="P1213" s="11">
        <f t="shared" si="264"/>
        <v>-23.287315649149274</v>
      </c>
      <c r="Q1213" s="11"/>
      <c r="R1213" s="38">
        <f t="shared" si="269"/>
        <v>0</v>
      </c>
      <c r="S1213" s="30">
        <f t="shared" si="270"/>
        <v>0</v>
      </c>
      <c r="T1213" s="30">
        <f t="shared" si="271"/>
        <v>0</v>
      </c>
      <c r="U1213" s="34"/>
      <c r="V1213" s="34"/>
      <c r="X1213" s="31">
        <f t="shared" si="265"/>
        <v>9.0359999999999996</v>
      </c>
      <c r="Y1213" s="31">
        <f t="shared" si="266"/>
        <v>-184.49199999999999</v>
      </c>
      <c r="Z1213" s="30">
        <f t="shared" si="272"/>
        <v>0</v>
      </c>
    </row>
    <row r="1214" spans="5:26" x14ac:dyDescent="0.15">
      <c r="E1214" s="46"/>
      <c r="F1214" s="28"/>
      <c r="G1214" s="29"/>
      <c r="H1214" s="29"/>
      <c r="I1214" s="48" t="str">
        <f t="shared" si="262"/>
        <v/>
      </c>
      <c r="J1214" s="48" t="str">
        <f t="shared" si="263"/>
        <v/>
      </c>
      <c r="K1214" s="49" t="str">
        <f t="shared" si="267"/>
        <v/>
      </c>
      <c r="L1214" s="11"/>
      <c r="M1214" s="11"/>
      <c r="N1214" s="78"/>
      <c r="O1214" s="39" t="str">
        <f t="shared" si="268"/>
        <v>F</v>
      </c>
      <c r="P1214" s="11">
        <f t="shared" si="264"/>
        <v>-23.287315649149274</v>
      </c>
      <c r="Q1214" s="11"/>
      <c r="R1214" s="38">
        <f t="shared" si="269"/>
        <v>0</v>
      </c>
      <c r="S1214" s="30">
        <f t="shared" si="270"/>
        <v>0</v>
      </c>
      <c r="T1214" s="30">
        <f t="shared" si="271"/>
        <v>0</v>
      </c>
      <c r="U1214" s="34"/>
      <c r="V1214" s="34"/>
      <c r="X1214" s="31">
        <f t="shared" si="265"/>
        <v>9.0359999999999996</v>
      </c>
      <c r="Y1214" s="31">
        <f t="shared" si="266"/>
        <v>-184.49199999999999</v>
      </c>
      <c r="Z1214" s="30">
        <f t="shared" si="272"/>
        <v>0</v>
      </c>
    </row>
    <row r="1215" spans="5:26" x14ac:dyDescent="0.15">
      <c r="E1215" s="46"/>
      <c r="F1215" s="28"/>
      <c r="G1215" s="29"/>
      <c r="H1215" s="29"/>
      <c r="I1215" s="48" t="str">
        <f t="shared" si="262"/>
        <v/>
      </c>
      <c r="J1215" s="48" t="str">
        <f t="shared" si="263"/>
        <v/>
      </c>
      <c r="K1215" s="49" t="str">
        <f t="shared" si="267"/>
        <v/>
      </c>
      <c r="L1215" s="11"/>
      <c r="M1215" s="11"/>
      <c r="N1215" s="78"/>
      <c r="O1215" s="39" t="str">
        <f t="shared" si="268"/>
        <v>F</v>
      </c>
      <c r="P1215" s="11">
        <f t="shared" si="264"/>
        <v>-23.287315649149274</v>
      </c>
      <c r="Q1215" s="11"/>
      <c r="R1215" s="38">
        <f t="shared" si="269"/>
        <v>0</v>
      </c>
      <c r="S1215" s="30">
        <f t="shared" si="270"/>
        <v>0</v>
      </c>
      <c r="T1215" s="30">
        <f t="shared" si="271"/>
        <v>0</v>
      </c>
      <c r="U1215" s="34"/>
      <c r="V1215" s="34"/>
      <c r="X1215" s="31">
        <f t="shared" si="265"/>
        <v>9.0359999999999996</v>
      </c>
      <c r="Y1215" s="31">
        <f t="shared" si="266"/>
        <v>-184.49199999999999</v>
      </c>
      <c r="Z1215" s="30">
        <f t="shared" si="272"/>
        <v>0</v>
      </c>
    </row>
    <row r="1216" spans="5:26" x14ac:dyDescent="0.15">
      <c r="E1216" s="46"/>
      <c r="F1216" s="28"/>
      <c r="G1216" s="29"/>
      <c r="H1216" s="29"/>
      <c r="I1216" s="48" t="str">
        <f t="shared" si="262"/>
        <v/>
      </c>
      <c r="J1216" s="48" t="str">
        <f t="shared" si="263"/>
        <v/>
      </c>
      <c r="K1216" s="49" t="str">
        <f t="shared" si="267"/>
        <v/>
      </c>
      <c r="L1216" s="11"/>
      <c r="M1216" s="11"/>
      <c r="N1216" s="78"/>
      <c r="O1216" s="39" t="str">
        <f t="shared" si="268"/>
        <v>F</v>
      </c>
      <c r="P1216" s="11">
        <f t="shared" si="264"/>
        <v>-23.287315649149274</v>
      </c>
      <c r="Q1216" s="11"/>
      <c r="R1216" s="38">
        <f t="shared" si="269"/>
        <v>0</v>
      </c>
      <c r="S1216" s="30">
        <f t="shared" si="270"/>
        <v>0</v>
      </c>
      <c r="T1216" s="30">
        <f t="shared" si="271"/>
        <v>0</v>
      </c>
      <c r="U1216" s="34"/>
      <c r="V1216" s="34"/>
      <c r="X1216" s="31">
        <f t="shared" si="265"/>
        <v>9.0359999999999996</v>
      </c>
      <c r="Y1216" s="31">
        <f t="shared" si="266"/>
        <v>-184.49199999999999</v>
      </c>
      <c r="Z1216" s="30">
        <f t="shared" si="272"/>
        <v>0</v>
      </c>
    </row>
    <row r="1217" spans="5:26" x14ac:dyDescent="0.15">
      <c r="E1217" s="46"/>
      <c r="F1217" s="28"/>
      <c r="G1217" s="29"/>
      <c r="H1217" s="29"/>
      <c r="I1217" s="48" t="str">
        <f t="shared" ref="I1217:I1240" si="273">IF(COUNTA($F$1119,$H$1119,F1217:H1217)=5,P1217,"")</f>
        <v/>
      </c>
      <c r="J1217" s="48" t="str">
        <f t="shared" ref="J1217:J1240" si="274">IF(COUNTA($F$1119,$H$1119,F1217:H1217)=5,IF(T1217&lt;6,"*",IF(T1217&gt;=17.583,"*",(H1217-G1217*INDEX(IF(O1217="F",muratafemale,muratamale),R1217-4,1)-INDEX(IF(O1217="F",muratafemale,muratamale),R1217-4,2))/(G1217*INDEX(IF(O1217="F",muratafemale,muratamale),R1217-4,1)+INDEX(IF(O1217="F",muratafemale,muratamale),R1217-4,2))*100)),"")</f>
        <v/>
      </c>
      <c r="K1217" s="49" t="str">
        <f t="shared" si="267"/>
        <v/>
      </c>
      <c r="L1217" s="11"/>
      <c r="M1217" s="11"/>
      <c r="N1217" s="78"/>
      <c r="O1217" s="39" t="str">
        <f t="shared" si="268"/>
        <v>F</v>
      </c>
      <c r="P1217" s="11">
        <f t="shared" si="264"/>
        <v>-23.287315649149274</v>
      </c>
      <c r="Q1217" s="11"/>
      <c r="R1217" s="38">
        <f t="shared" si="269"/>
        <v>0</v>
      </c>
      <c r="S1217" s="30">
        <f t="shared" si="270"/>
        <v>0</v>
      </c>
      <c r="T1217" s="30">
        <f t="shared" si="271"/>
        <v>0</v>
      </c>
      <c r="U1217" s="34"/>
      <c r="V1217" s="34"/>
      <c r="X1217" s="31">
        <f t="shared" si="265"/>
        <v>9.0359999999999996</v>
      </c>
      <c r="Y1217" s="31">
        <f t="shared" si="266"/>
        <v>-184.49199999999999</v>
      </c>
      <c r="Z1217" s="30">
        <f t="shared" si="272"/>
        <v>0</v>
      </c>
    </row>
    <row r="1218" spans="5:26" x14ac:dyDescent="0.15">
      <c r="E1218" s="46"/>
      <c r="F1218" s="28"/>
      <c r="G1218" s="29"/>
      <c r="H1218" s="29"/>
      <c r="I1218" s="48" t="str">
        <f t="shared" si="273"/>
        <v/>
      </c>
      <c r="J1218" s="48" t="str">
        <f t="shared" si="274"/>
        <v/>
      </c>
      <c r="K1218" s="49" t="str">
        <f t="shared" si="267"/>
        <v/>
      </c>
      <c r="L1218" s="11"/>
      <c r="M1218" s="11"/>
      <c r="N1218" s="78"/>
      <c r="O1218" s="39" t="str">
        <f t="shared" si="268"/>
        <v>F</v>
      </c>
      <c r="P1218" s="11">
        <f t="shared" si="264"/>
        <v>-23.287315649149274</v>
      </c>
      <c r="Q1218" s="11"/>
      <c r="R1218" s="38">
        <f t="shared" si="269"/>
        <v>0</v>
      </c>
      <c r="S1218" s="30">
        <f t="shared" si="270"/>
        <v>0</v>
      </c>
      <c r="T1218" s="30">
        <f t="shared" si="271"/>
        <v>0</v>
      </c>
      <c r="U1218" s="34"/>
      <c r="V1218" s="34"/>
      <c r="X1218" s="31">
        <f t="shared" si="265"/>
        <v>9.0359999999999996</v>
      </c>
      <c r="Y1218" s="31">
        <f t="shared" si="266"/>
        <v>-184.49199999999999</v>
      </c>
      <c r="Z1218" s="30">
        <f t="shared" si="272"/>
        <v>0</v>
      </c>
    </row>
    <row r="1219" spans="5:26" x14ac:dyDescent="0.15">
      <c r="E1219" s="46"/>
      <c r="F1219" s="28"/>
      <c r="G1219" s="29"/>
      <c r="H1219" s="29"/>
      <c r="I1219" s="48" t="str">
        <f t="shared" si="273"/>
        <v/>
      </c>
      <c r="J1219" s="48" t="str">
        <f t="shared" si="274"/>
        <v/>
      </c>
      <c r="K1219" s="49" t="str">
        <f t="shared" si="267"/>
        <v/>
      </c>
      <c r="L1219" s="11"/>
      <c r="M1219" s="11"/>
      <c r="N1219" s="78"/>
      <c r="O1219" s="39" t="str">
        <f t="shared" si="268"/>
        <v>F</v>
      </c>
      <c r="P1219" s="11">
        <f t="shared" si="264"/>
        <v>-23.287315649149274</v>
      </c>
      <c r="Q1219" s="11"/>
      <c r="R1219" s="38">
        <f t="shared" si="269"/>
        <v>0</v>
      </c>
      <c r="S1219" s="30">
        <f t="shared" si="270"/>
        <v>0</v>
      </c>
      <c r="T1219" s="30">
        <f t="shared" si="271"/>
        <v>0</v>
      </c>
      <c r="U1219" s="34"/>
      <c r="V1219" s="34"/>
      <c r="X1219" s="31">
        <f t="shared" si="265"/>
        <v>9.0359999999999996</v>
      </c>
      <c r="Y1219" s="31">
        <f t="shared" si="266"/>
        <v>-184.49199999999999</v>
      </c>
      <c r="Z1219" s="30">
        <f t="shared" si="272"/>
        <v>0</v>
      </c>
    </row>
    <row r="1220" spans="5:26" x14ac:dyDescent="0.15">
      <c r="E1220" s="46"/>
      <c r="F1220" s="28"/>
      <c r="G1220" s="29"/>
      <c r="H1220" s="29"/>
      <c r="I1220" s="48" t="str">
        <f t="shared" si="273"/>
        <v/>
      </c>
      <c r="J1220" s="48" t="str">
        <f t="shared" si="274"/>
        <v/>
      </c>
      <c r="K1220" s="49" t="str">
        <f t="shared" si="267"/>
        <v/>
      </c>
      <c r="L1220" s="11"/>
      <c r="M1220" s="11"/>
      <c r="N1220" s="78"/>
      <c r="O1220" s="39" t="str">
        <f t="shared" si="268"/>
        <v>F</v>
      </c>
      <c r="P1220" s="11">
        <f t="shared" si="264"/>
        <v>-23.287315649149274</v>
      </c>
      <c r="Q1220" s="11"/>
      <c r="R1220" s="38">
        <f t="shared" si="269"/>
        <v>0</v>
      </c>
      <c r="S1220" s="30">
        <f t="shared" si="270"/>
        <v>0</v>
      </c>
      <c r="T1220" s="30">
        <f t="shared" si="271"/>
        <v>0</v>
      </c>
      <c r="U1220" s="34"/>
      <c r="V1220" s="34"/>
      <c r="X1220" s="31">
        <f t="shared" si="265"/>
        <v>9.0359999999999996</v>
      </c>
      <c r="Y1220" s="31">
        <f t="shared" si="266"/>
        <v>-184.49199999999999</v>
      </c>
      <c r="Z1220" s="30">
        <f t="shared" si="272"/>
        <v>0</v>
      </c>
    </row>
    <row r="1221" spans="5:26" x14ac:dyDescent="0.15">
      <c r="E1221" s="46"/>
      <c r="F1221" s="28"/>
      <c r="G1221" s="29"/>
      <c r="H1221" s="29"/>
      <c r="I1221" s="48" t="str">
        <f t="shared" si="273"/>
        <v/>
      </c>
      <c r="J1221" s="48" t="str">
        <f t="shared" si="274"/>
        <v/>
      </c>
      <c r="K1221" s="49" t="str">
        <f t="shared" si="267"/>
        <v/>
      </c>
      <c r="L1221" s="11"/>
      <c r="M1221" s="11"/>
      <c r="N1221" s="78"/>
      <c r="O1221" s="39" t="str">
        <f t="shared" si="268"/>
        <v>F</v>
      </c>
      <c r="P1221" s="11">
        <f t="shared" si="264"/>
        <v>-23.287315649149274</v>
      </c>
      <c r="Q1221" s="11"/>
      <c r="R1221" s="38">
        <f t="shared" si="269"/>
        <v>0</v>
      </c>
      <c r="S1221" s="30">
        <f t="shared" si="270"/>
        <v>0</v>
      </c>
      <c r="T1221" s="30">
        <f t="shared" si="271"/>
        <v>0</v>
      </c>
      <c r="U1221" s="34"/>
      <c r="V1221" s="34"/>
      <c r="X1221" s="31">
        <f t="shared" si="265"/>
        <v>9.0359999999999996</v>
      </c>
      <c r="Y1221" s="31">
        <f t="shared" si="266"/>
        <v>-184.49199999999999</v>
      </c>
      <c r="Z1221" s="30">
        <f t="shared" si="272"/>
        <v>0</v>
      </c>
    </row>
    <row r="1222" spans="5:26" x14ac:dyDescent="0.15">
      <c r="E1222" s="46"/>
      <c r="F1222" s="28"/>
      <c r="G1222" s="29"/>
      <c r="H1222" s="29"/>
      <c r="I1222" s="48" t="str">
        <f t="shared" si="273"/>
        <v/>
      </c>
      <c r="J1222" s="48" t="str">
        <f t="shared" si="274"/>
        <v/>
      </c>
      <c r="K1222" s="49" t="str">
        <f t="shared" si="267"/>
        <v/>
      </c>
      <c r="L1222" s="11"/>
      <c r="M1222" s="11"/>
      <c r="N1222" s="78"/>
      <c r="O1222" s="39" t="str">
        <f t="shared" si="268"/>
        <v>F</v>
      </c>
      <c r="P1222" s="11">
        <f t="shared" si="264"/>
        <v>-23.287315649149274</v>
      </c>
      <c r="Q1222" s="11"/>
      <c r="R1222" s="38">
        <f t="shared" si="269"/>
        <v>0</v>
      </c>
      <c r="S1222" s="30">
        <f t="shared" si="270"/>
        <v>0</v>
      </c>
      <c r="T1222" s="30">
        <f t="shared" si="271"/>
        <v>0</v>
      </c>
      <c r="U1222" s="34"/>
      <c r="V1222" s="34"/>
      <c r="X1222" s="31">
        <f t="shared" si="265"/>
        <v>9.0359999999999996</v>
      </c>
      <c r="Y1222" s="31">
        <f t="shared" si="266"/>
        <v>-184.49199999999999</v>
      </c>
      <c r="Z1222" s="30">
        <f t="shared" si="272"/>
        <v>0</v>
      </c>
    </row>
    <row r="1223" spans="5:26" x14ac:dyDescent="0.15">
      <c r="E1223" s="46"/>
      <c r="F1223" s="28"/>
      <c r="G1223" s="29"/>
      <c r="H1223" s="29"/>
      <c r="I1223" s="48" t="str">
        <f t="shared" si="273"/>
        <v/>
      </c>
      <c r="J1223" s="48" t="str">
        <f t="shared" si="274"/>
        <v/>
      </c>
      <c r="K1223" s="49" t="str">
        <f t="shared" si="267"/>
        <v/>
      </c>
      <c r="L1223" s="11"/>
      <c r="M1223" s="11"/>
      <c r="N1223" s="78"/>
      <c r="O1223" s="39" t="str">
        <f t="shared" si="268"/>
        <v>F</v>
      </c>
      <c r="P1223" s="11">
        <f t="shared" si="264"/>
        <v>-23.287315649149274</v>
      </c>
      <c r="Q1223" s="11"/>
      <c r="R1223" s="38">
        <f t="shared" si="269"/>
        <v>0</v>
      </c>
      <c r="S1223" s="30">
        <f t="shared" si="270"/>
        <v>0</v>
      </c>
      <c r="T1223" s="30">
        <f t="shared" si="271"/>
        <v>0</v>
      </c>
      <c r="U1223" s="34"/>
      <c r="V1223" s="34"/>
      <c r="X1223" s="31">
        <f t="shared" si="265"/>
        <v>9.0359999999999996</v>
      </c>
      <c r="Y1223" s="31">
        <f t="shared" si="266"/>
        <v>-184.49199999999999</v>
      </c>
      <c r="Z1223" s="30">
        <f t="shared" si="272"/>
        <v>0</v>
      </c>
    </row>
    <row r="1224" spans="5:26" x14ac:dyDescent="0.15">
      <c r="E1224" s="46"/>
      <c r="F1224" s="28"/>
      <c r="G1224" s="29"/>
      <c r="H1224" s="29"/>
      <c r="I1224" s="48" t="str">
        <f t="shared" si="273"/>
        <v/>
      </c>
      <c r="J1224" s="48" t="str">
        <f t="shared" si="274"/>
        <v/>
      </c>
      <c r="K1224" s="49" t="str">
        <f t="shared" si="267"/>
        <v/>
      </c>
      <c r="L1224" s="11"/>
      <c r="M1224" s="11"/>
      <c r="N1224" s="78"/>
      <c r="O1224" s="39" t="str">
        <f t="shared" si="268"/>
        <v>F</v>
      </c>
      <c r="P1224" s="11">
        <f t="shared" si="264"/>
        <v>-23.287315649149274</v>
      </c>
      <c r="Q1224" s="11"/>
      <c r="R1224" s="38">
        <f t="shared" si="269"/>
        <v>0</v>
      </c>
      <c r="S1224" s="30">
        <f t="shared" si="270"/>
        <v>0</v>
      </c>
      <c r="T1224" s="30">
        <f t="shared" si="271"/>
        <v>0</v>
      </c>
      <c r="U1224" s="34"/>
      <c r="V1224" s="34"/>
      <c r="X1224" s="31">
        <f t="shared" si="265"/>
        <v>9.0359999999999996</v>
      </c>
      <c r="Y1224" s="31">
        <f t="shared" si="266"/>
        <v>-184.49199999999999</v>
      </c>
      <c r="Z1224" s="30">
        <f t="shared" si="272"/>
        <v>0</v>
      </c>
    </row>
    <row r="1225" spans="5:26" x14ac:dyDescent="0.15">
      <c r="E1225" s="46"/>
      <c r="F1225" s="28"/>
      <c r="G1225" s="29"/>
      <c r="H1225" s="29"/>
      <c r="I1225" s="48" t="str">
        <f t="shared" si="273"/>
        <v/>
      </c>
      <c r="J1225" s="48" t="str">
        <f t="shared" si="274"/>
        <v/>
      </c>
      <c r="K1225" s="49" t="str">
        <f t="shared" si="267"/>
        <v/>
      </c>
      <c r="L1225" s="11"/>
      <c r="M1225" s="11"/>
      <c r="N1225" s="78"/>
      <c r="O1225" s="39" t="str">
        <f t="shared" si="268"/>
        <v>F</v>
      </c>
      <c r="P1225" s="11">
        <f t="shared" si="264"/>
        <v>-23.287315649149274</v>
      </c>
      <c r="Q1225" s="11"/>
      <c r="R1225" s="38">
        <f t="shared" si="269"/>
        <v>0</v>
      </c>
      <c r="S1225" s="30">
        <f t="shared" si="270"/>
        <v>0</v>
      </c>
      <c r="T1225" s="30">
        <f t="shared" si="271"/>
        <v>0</v>
      </c>
      <c r="U1225" s="34"/>
      <c r="V1225" s="34"/>
      <c r="X1225" s="31">
        <f t="shared" si="265"/>
        <v>9.0359999999999996</v>
      </c>
      <c r="Y1225" s="31">
        <f t="shared" si="266"/>
        <v>-184.49199999999999</v>
      </c>
      <c r="Z1225" s="30">
        <f t="shared" si="272"/>
        <v>0</v>
      </c>
    </row>
    <row r="1226" spans="5:26" x14ac:dyDescent="0.15">
      <c r="E1226" s="46"/>
      <c r="F1226" s="28"/>
      <c r="G1226" s="29"/>
      <c r="H1226" s="29"/>
      <c r="I1226" s="48" t="str">
        <f t="shared" si="273"/>
        <v/>
      </c>
      <c r="J1226" s="48" t="str">
        <f t="shared" si="274"/>
        <v/>
      </c>
      <c r="K1226" s="49" t="str">
        <f t="shared" si="267"/>
        <v/>
      </c>
      <c r="L1226" s="11"/>
      <c r="M1226" s="11"/>
      <c r="N1226" s="78"/>
      <c r="O1226" s="39" t="str">
        <f t="shared" si="268"/>
        <v>F</v>
      </c>
      <c r="P1226" s="11">
        <f t="shared" si="264"/>
        <v>-23.287315649149274</v>
      </c>
      <c r="Q1226" s="11"/>
      <c r="R1226" s="38">
        <f t="shared" si="269"/>
        <v>0</v>
      </c>
      <c r="S1226" s="30">
        <f t="shared" si="270"/>
        <v>0</v>
      </c>
      <c r="T1226" s="30">
        <f t="shared" si="271"/>
        <v>0</v>
      </c>
      <c r="U1226" s="34"/>
      <c r="V1226" s="34"/>
      <c r="X1226" s="31">
        <f t="shared" si="265"/>
        <v>9.0359999999999996</v>
      </c>
      <c r="Y1226" s="31">
        <f t="shared" si="266"/>
        <v>-184.49199999999999</v>
      </c>
      <c r="Z1226" s="30">
        <f t="shared" si="272"/>
        <v>0</v>
      </c>
    </row>
    <row r="1227" spans="5:26" x14ac:dyDescent="0.15">
      <c r="E1227" s="46"/>
      <c r="F1227" s="28"/>
      <c r="G1227" s="29"/>
      <c r="H1227" s="29"/>
      <c r="I1227" s="48" t="str">
        <f t="shared" si="273"/>
        <v/>
      </c>
      <c r="J1227" s="48" t="str">
        <f t="shared" si="274"/>
        <v/>
      </c>
      <c r="K1227" s="49" t="str">
        <f t="shared" si="267"/>
        <v/>
      </c>
      <c r="L1227" s="11"/>
      <c r="M1227" s="11"/>
      <c r="N1227" s="78"/>
      <c r="O1227" s="39" t="str">
        <f t="shared" si="268"/>
        <v>F</v>
      </c>
      <c r="P1227" s="11">
        <f t="shared" si="264"/>
        <v>-23.287315649149274</v>
      </c>
      <c r="Q1227" s="11"/>
      <c r="R1227" s="38">
        <f t="shared" si="269"/>
        <v>0</v>
      </c>
      <c r="S1227" s="30">
        <f t="shared" si="270"/>
        <v>0</v>
      </c>
      <c r="T1227" s="30">
        <f t="shared" si="271"/>
        <v>0</v>
      </c>
      <c r="U1227" s="34"/>
      <c r="V1227" s="34"/>
      <c r="X1227" s="31">
        <f t="shared" si="265"/>
        <v>9.0359999999999996</v>
      </c>
      <c r="Y1227" s="31">
        <f t="shared" si="266"/>
        <v>-184.49199999999999</v>
      </c>
      <c r="Z1227" s="30">
        <f t="shared" si="272"/>
        <v>0</v>
      </c>
    </row>
    <row r="1228" spans="5:26" x14ac:dyDescent="0.15">
      <c r="E1228" s="46"/>
      <c r="F1228" s="28"/>
      <c r="G1228" s="29"/>
      <c r="H1228" s="29"/>
      <c r="I1228" s="48" t="str">
        <f t="shared" si="273"/>
        <v/>
      </c>
      <c r="J1228" s="48" t="str">
        <f t="shared" si="274"/>
        <v/>
      </c>
      <c r="K1228" s="49" t="str">
        <f t="shared" si="267"/>
        <v/>
      </c>
      <c r="L1228" s="11"/>
      <c r="M1228" s="11"/>
      <c r="N1228" s="78"/>
      <c r="O1228" s="39" t="str">
        <f t="shared" si="268"/>
        <v>F</v>
      </c>
      <c r="P1228" s="11">
        <f t="shared" si="264"/>
        <v>-23.287315649149274</v>
      </c>
      <c r="Q1228" s="11"/>
      <c r="R1228" s="38">
        <f t="shared" si="269"/>
        <v>0</v>
      </c>
      <c r="S1228" s="30">
        <f t="shared" si="270"/>
        <v>0</v>
      </c>
      <c r="T1228" s="30">
        <f t="shared" si="271"/>
        <v>0</v>
      </c>
      <c r="U1228" s="34"/>
      <c r="V1228" s="34"/>
      <c r="X1228" s="31">
        <f t="shared" si="265"/>
        <v>9.0359999999999996</v>
      </c>
      <c r="Y1228" s="31">
        <f t="shared" si="266"/>
        <v>-184.49199999999999</v>
      </c>
      <c r="Z1228" s="30">
        <f t="shared" si="272"/>
        <v>0</v>
      </c>
    </row>
    <row r="1229" spans="5:26" x14ac:dyDescent="0.15">
      <c r="E1229" s="46"/>
      <c r="F1229" s="28"/>
      <c r="G1229" s="29"/>
      <c r="H1229" s="29"/>
      <c r="I1229" s="48" t="str">
        <f t="shared" si="273"/>
        <v/>
      </c>
      <c r="J1229" s="48" t="str">
        <f t="shared" si="274"/>
        <v/>
      </c>
      <c r="K1229" s="49" t="str">
        <f t="shared" si="267"/>
        <v/>
      </c>
      <c r="L1229" s="11"/>
      <c r="M1229" s="11"/>
      <c r="N1229" s="78"/>
      <c r="O1229" s="39" t="str">
        <f t="shared" si="268"/>
        <v>F</v>
      </c>
      <c r="P1229" s="11">
        <f t="shared" si="264"/>
        <v>-23.287315649149274</v>
      </c>
      <c r="Q1229" s="11"/>
      <c r="R1229" s="38">
        <f t="shared" si="269"/>
        <v>0</v>
      </c>
      <c r="S1229" s="30">
        <f t="shared" si="270"/>
        <v>0</v>
      </c>
      <c r="T1229" s="30">
        <f t="shared" si="271"/>
        <v>0</v>
      </c>
      <c r="U1229" s="34"/>
      <c r="V1229" s="34"/>
      <c r="X1229" s="31">
        <f t="shared" si="265"/>
        <v>9.0359999999999996</v>
      </c>
      <c r="Y1229" s="31">
        <f t="shared" si="266"/>
        <v>-184.49199999999999</v>
      </c>
      <c r="Z1229" s="30">
        <f t="shared" si="272"/>
        <v>0</v>
      </c>
    </row>
    <row r="1230" spans="5:26" x14ac:dyDescent="0.15">
      <c r="E1230" s="46"/>
      <c r="F1230" s="28"/>
      <c r="G1230" s="29"/>
      <c r="H1230" s="29"/>
      <c r="I1230" s="48" t="str">
        <f t="shared" si="273"/>
        <v/>
      </c>
      <c r="J1230" s="48" t="str">
        <f t="shared" si="274"/>
        <v/>
      </c>
      <c r="K1230" s="49" t="str">
        <f t="shared" si="267"/>
        <v/>
      </c>
      <c r="L1230" s="11"/>
      <c r="M1230" s="11"/>
      <c r="N1230" s="78"/>
      <c r="O1230" s="39" t="str">
        <f t="shared" si="268"/>
        <v>F</v>
      </c>
      <c r="P1230" s="11">
        <f t="shared" si="264"/>
        <v>-23.287315649149274</v>
      </c>
      <c r="Q1230" s="11"/>
      <c r="R1230" s="38">
        <f t="shared" si="269"/>
        <v>0</v>
      </c>
      <c r="S1230" s="30">
        <f t="shared" si="270"/>
        <v>0</v>
      </c>
      <c r="T1230" s="30">
        <f t="shared" si="271"/>
        <v>0</v>
      </c>
      <c r="U1230" s="34"/>
      <c r="V1230" s="34"/>
      <c r="X1230" s="31">
        <f t="shared" si="265"/>
        <v>9.0359999999999996</v>
      </c>
      <c r="Y1230" s="31">
        <f t="shared" si="266"/>
        <v>-184.49199999999999</v>
      </c>
      <c r="Z1230" s="30">
        <f t="shared" si="272"/>
        <v>0</v>
      </c>
    </row>
    <row r="1231" spans="5:26" x14ac:dyDescent="0.15">
      <c r="E1231" s="46"/>
      <c r="F1231" s="28"/>
      <c r="G1231" s="29"/>
      <c r="H1231" s="29"/>
      <c r="I1231" s="48" t="str">
        <f t="shared" si="273"/>
        <v/>
      </c>
      <c r="J1231" s="48" t="str">
        <f t="shared" si="274"/>
        <v/>
      </c>
      <c r="K1231" s="49" t="str">
        <f t="shared" si="267"/>
        <v/>
      </c>
      <c r="L1231" s="11"/>
      <c r="M1231" s="11"/>
      <c r="N1231" s="78"/>
      <c r="O1231" s="39" t="str">
        <f t="shared" si="268"/>
        <v>F</v>
      </c>
      <c r="P1231" s="11">
        <f t="shared" si="264"/>
        <v>-23.287315649149274</v>
      </c>
      <c r="Q1231" s="11"/>
      <c r="R1231" s="38">
        <f t="shared" si="269"/>
        <v>0</v>
      </c>
      <c r="S1231" s="30">
        <f t="shared" si="270"/>
        <v>0</v>
      </c>
      <c r="T1231" s="30">
        <f t="shared" si="271"/>
        <v>0</v>
      </c>
      <c r="U1231" s="34"/>
      <c r="V1231" s="34"/>
      <c r="X1231" s="31">
        <f t="shared" si="265"/>
        <v>9.0359999999999996</v>
      </c>
      <c r="Y1231" s="31">
        <f t="shared" si="266"/>
        <v>-184.49199999999999</v>
      </c>
      <c r="Z1231" s="30">
        <f t="shared" si="272"/>
        <v>0</v>
      </c>
    </row>
    <row r="1232" spans="5:26" x14ac:dyDescent="0.15">
      <c r="E1232" s="46"/>
      <c r="F1232" s="28"/>
      <c r="G1232" s="29"/>
      <c r="H1232" s="29"/>
      <c r="I1232" s="48" t="str">
        <f t="shared" si="273"/>
        <v/>
      </c>
      <c r="J1232" s="48" t="str">
        <f t="shared" si="274"/>
        <v/>
      </c>
      <c r="K1232" s="49" t="str">
        <f t="shared" si="267"/>
        <v/>
      </c>
      <c r="L1232" s="11"/>
      <c r="M1232" s="11"/>
      <c r="N1232" s="78"/>
      <c r="O1232" s="39" t="str">
        <f t="shared" si="268"/>
        <v>F</v>
      </c>
      <c r="P1232" s="11">
        <f t="shared" si="264"/>
        <v>-23.287315649149274</v>
      </c>
      <c r="Q1232" s="11"/>
      <c r="R1232" s="38">
        <f t="shared" si="269"/>
        <v>0</v>
      </c>
      <c r="S1232" s="30">
        <f t="shared" si="270"/>
        <v>0</v>
      </c>
      <c r="T1232" s="30">
        <f t="shared" si="271"/>
        <v>0</v>
      </c>
      <c r="U1232" s="34"/>
      <c r="V1232" s="34"/>
      <c r="X1232" s="31">
        <f t="shared" si="265"/>
        <v>9.0359999999999996</v>
      </c>
      <c r="Y1232" s="31">
        <f t="shared" si="266"/>
        <v>-184.49199999999999</v>
      </c>
      <c r="Z1232" s="30">
        <f t="shared" si="272"/>
        <v>0</v>
      </c>
    </row>
    <row r="1233" spans="5:26" x14ac:dyDescent="0.15">
      <c r="E1233" s="46"/>
      <c r="F1233" s="28"/>
      <c r="G1233" s="29"/>
      <c r="H1233" s="29"/>
      <c r="I1233" s="48" t="str">
        <f t="shared" si="273"/>
        <v/>
      </c>
      <c r="J1233" s="48" t="str">
        <f t="shared" si="274"/>
        <v/>
      </c>
      <c r="K1233" s="49" t="str">
        <f t="shared" si="267"/>
        <v/>
      </c>
      <c r="L1233" s="11"/>
      <c r="M1233" s="11"/>
      <c r="N1233" s="78"/>
      <c r="O1233" s="39" t="str">
        <f t="shared" si="268"/>
        <v>F</v>
      </c>
      <c r="P1233" s="11">
        <f t="shared" si="264"/>
        <v>-23.287315649149274</v>
      </c>
      <c r="Q1233" s="11"/>
      <c r="R1233" s="38">
        <f t="shared" si="269"/>
        <v>0</v>
      </c>
      <c r="S1233" s="30">
        <f t="shared" si="270"/>
        <v>0</v>
      </c>
      <c r="T1233" s="30">
        <f t="shared" si="271"/>
        <v>0</v>
      </c>
      <c r="U1233" s="34"/>
      <c r="V1233" s="34"/>
      <c r="X1233" s="31">
        <f t="shared" si="265"/>
        <v>9.0359999999999996</v>
      </c>
      <c r="Y1233" s="31">
        <f t="shared" si="266"/>
        <v>-184.49199999999999</v>
      </c>
      <c r="Z1233" s="30">
        <f t="shared" si="272"/>
        <v>0</v>
      </c>
    </row>
    <row r="1234" spans="5:26" x14ac:dyDescent="0.15">
      <c r="E1234" s="46"/>
      <c r="F1234" s="28"/>
      <c r="G1234" s="29"/>
      <c r="H1234" s="29"/>
      <c r="I1234" s="48" t="str">
        <f t="shared" si="273"/>
        <v/>
      </c>
      <c r="J1234" s="48" t="str">
        <f t="shared" si="274"/>
        <v/>
      </c>
      <c r="K1234" s="49" t="str">
        <f t="shared" si="267"/>
        <v/>
      </c>
      <c r="L1234" s="11"/>
      <c r="M1234" s="11"/>
      <c r="N1234" s="78"/>
      <c r="O1234" s="39" t="str">
        <f t="shared" si="268"/>
        <v>F</v>
      </c>
      <c r="P1234" s="11">
        <f t="shared" si="264"/>
        <v>-23.287315649149274</v>
      </c>
      <c r="Q1234" s="11"/>
      <c r="R1234" s="38">
        <f t="shared" si="269"/>
        <v>0</v>
      </c>
      <c r="S1234" s="30">
        <f t="shared" si="270"/>
        <v>0</v>
      </c>
      <c r="T1234" s="30">
        <f t="shared" si="271"/>
        <v>0</v>
      </c>
      <c r="U1234" s="34"/>
      <c r="V1234" s="34"/>
      <c r="X1234" s="31">
        <f t="shared" si="265"/>
        <v>9.0359999999999996</v>
      </c>
      <c r="Y1234" s="31">
        <f t="shared" si="266"/>
        <v>-184.49199999999999</v>
      </c>
      <c r="Z1234" s="30">
        <f t="shared" si="272"/>
        <v>0</v>
      </c>
    </row>
    <row r="1235" spans="5:26" x14ac:dyDescent="0.15">
      <c r="E1235" s="46"/>
      <c r="F1235" s="28"/>
      <c r="G1235" s="29"/>
      <c r="H1235" s="29"/>
      <c r="I1235" s="48" t="str">
        <f t="shared" si="273"/>
        <v/>
      </c>
      <c r="J1235" s="48" t="str">
        <f t="shared" si="274"/>
        <v/>
      </c>
      <c r="K1235" s="49" t="str">
        <f t="shared" si="267"/>
        <v/>
      </c>
      <c r="L1235" s="11"/>
      <c r="M1235" s="11"/>
      <c r="N1235" s="78"/>
      <c r="O1235" s="39" t="str">
        <f t="shared" si="268"/>
        <v>F</v>
      </c>
      <c r="P1235" s="11">
        <f t="shared" si="264"/>
        <v>-23.287315649149274</v>
      </c>
      <c r="Q1235" s="11"/>
      <c r="R1235" s="38">
        <f t="shared" si="269"/>
        <v>0</v>
      </c>
      <c r="S1235" s="30">
        <f t="shared" si="270"/>
        <v>0</v>
      </c>
      <c r="T1235" s="30">
        <f t="shared" si="271"/>
        <v>0</v>
      </c>
      <c r="U1235" s="34"/>
      <c r="V1235" s="34"/>
      <c r="X1235" s="31">
        <f t="shared" si="265"/>
        <v>9.0359999999999996</v>
      </c>
      <c r="Y1235" s="31">
        <f t="shared" si="266"/>
        <v>-184.49199999999999</v>
      </c>
      <c r="Z1235" s="30">
        <f t="shared" si="272"/>
        <v>0</v>
      </c>
    </row>
    <row r="1236" spans="5:26" x14ac:dyDescent="0.15">
      <c r="E1236" s="46"/>
      <c r="F1236" s="28"/>
      <c r="G1236" s="29"/>
      <c r="H1236" s="29"/>
      <c r="I1236" s="48" t="str">
        <f t="shared" si="273"/>
        <v/>
      </c>
      <c r="J1236" s="48" t="str">
        <f t="shared" si="274"/>
        <v/>
      </c>
      <c r="K1236" s="49" t="str">
        <f t="shared" si="267"/>
        <v/>
      </c>
      <c r="L1236" s="11"/>
      <c r="M1236" s="11"/>
      <c r="N1236" s="78"/>
      <c r="O1236" s="39" t="str">
        <f t="shared" si="268"/>
        <v>F</v>
      </c>
      <c r="P1236" s="11">
        <f t="shared" si="264"/>
        <v>-23.287315649149274</v>
      </c>
      <c r="Q1236" s="11"/>
      <c r="R1236" s="38">
        <f t="shared" si="269"/>
        <v>0</v>
      </c>
      <c r="S1236" s="30">
        <f t="shared" si="270"/>
        <v>0</v>
      </c>
      <c r="T1236" s="30">
        <f t="shared" si="271"/>
        <v>0</v>
      </c>
      <c r="U1236" s="34"/>
      <c r="V1236" s="34"/>
      <c r="X1236" s="31">
        <f t="shared" si="265"/>
        <v>9.0359999999999996</v>
      </c>
      <c r="Y1236" s="31">
        <f t="shared" si="266"/>
        <v>-184.49199999999999</v>
      </c>
      <c r="Z1236" s="30">
        <f t="shared" si="272"/>
        <v>0</v>
      </c>
    </row>
    <row r="1237" spans="5:26" x14ac:dyDescent="0.15">
      <c r="E1237" s="46"/>
      <c r="F1237" s="28"/>
      <c r="G1237" s="29"/>
      <c r="H1237" s="29"/>
      <c r="I1237" s="48" t="str">
        <f t="shared" si="273"/>
        <v/>
      </c>
      <c r="J1237" s="48" t="str">
        <f t="shared" si="274"/>
        <v/>
      </c>
      <c r="K1237" s="49" t="str">
        <f t="shared" si="267"/>
        <v/>
      </c>
      <c r="L1237" s="11"/>
      <c r="M1237" s="11"/>
      <c r="N1237" s="78"/>
      <c r="O1237" s="39" t="str">
        <f t="shared" si="268"/>
        <v>F</v>
      </c>
      <c r="P1237" s="11">
        <f t="shared" si="264"/>
        <v>-23.287315649149274</v>
      </c>
      <c r="Q1237" s="11"/>
      <c r="R1237" s="38">
        <f t="shared" si="269"/>
        <v>0</v>
      </c>
      <c r="S1237" s="30">
        <f t="shared" si="270"/>
        <v>0</v>
      </c>
      <c r="T1237" s="30">
        <f t="shared" si="271"/>
        <v>0</v>
      </c>
      <c r="U1237" s="34"/>
      <c r="V1237" s="34"/>
      <c r="X1237" s="31">
        <f t="shared" si="265"/>
        <v>9.0359999999999996</v>
      </c>
      <c r="Y1237" s="31">
        <f t="shared" si="266"/>
        <v>-184.49199999999999</v>
      </c>
      <c r="Z1237" s="30">
        <f t="shared" si="272"/>
        <v>0</v>
      </c>
    </row>
    <row r="1238" spans="5:26" x14ac:dyDescent="0.15">
      <c r="E1238" s="46"/>
      <c r="F1238" s="28"/>
      <c r="G1238" s="29"/>
      <c r="H1238" s="29"/>
      <c r="I1238" s="48" t="str">
        <f t="shared" si="273"/>
        <v/>
      </c>
      <c r="J1238" s="48" t="str">
        <f t="shared" si="274"/>
        <v/>
      </c>
      <c r="K1238" s="49" t="str">
        <f t="shared" si="267"/>
        <v/>
      </c>
      <c r="L1238" s="11"/>
      <c r="M1238" s="11"/>
      <c r="N1238" s="78"/>
      <c r="O1238" s="39" t="str">
        <f t="shared" si="268"/>
        <v>F</v>
      </c>
      <c r="P1238" s="11">
        <f t="shared" si="264"/>
        <v>-23.287315649149274</v>
      </c>
      <c r="Q1238" s="11"/>
      <c r="R1238" s="38">
        <f t="shared" si="269"/>
        <v>0</v>
      </c>
      <c r="S1238" s="30">
        <f t="shared" si="270"/>
        <v>0</v>
      </c>
      <c r="T1238" s="30">
        <f t="shared" si="271"/>
        <v>0</v>
      </c>
      <c r="U1238" s="34"/>
      <c r="V1238" s="34"/>
      <c r="X1238" s="31">
        <f t="shared" si="265"/>
        <v>9.0359999999999996</v>
      </c>
      <c r="Y1238" s="31">
        <f t="shared" si="266"/>
        <v>-184.49199999999999</v>
      </c>
      <c r="Z1238" s="30">
        <f t="shared" si="272"/>
        <v>0</v>
      </c>
    </row>
    <row r="1239" spans="5:26" x14ac:dyDescent="0.15">
      <c r="E1239" s="46"/>
      <c r="F1239" s="28"/>
      <c r="G1239" s="29"/>
      <c r="H1239" s="29"/>
      <c r="I1239" s="48" t="str">
        <f t="shared" si="273"/>
        <v/>
      </c>
      <c r="J1239" s="48" t="str">
        <f t="shared" si="274"/>
        <v/>
      </c>
      <c r="K1239" s="49" t="str">
        <f t="shared" si="267"/>
        <v/>
      </c>
      <c r="L1239" s="11"/>
      <c r="M1239" s="11"/>
      <c r="N1239" s="78"/>
      <c r="O1239" s="39" t="str">
        <f t="shared" si="268"/>
        <v>F</v>
      </c>
      <c r="P1239" s="11">
        <f t="shared" si="264"/>
        <v>-23.287315649149274</v>
      </c>
      <c r="Q1239" s="11"/>
      <c r="R1239" s="38">
        <f t="shared" si="269"/>
        <v>0</v>
      </c>
      <c r="S1239" s="30">
        <f t="shared" si="270"/>
        <v>0</v>
      </c>
      <c r="T1239" s="30">
        <f t="shared" si="271"/>
        <v>0</v>
      </c>
      <c r="U1239" s="34"/>
      <c r="V1239" s="34"/>
      <c r="X1239" s="31">
        <f t="shared" si="265"/>
        <v>9.0359999999999996</v>
      </c>
      <c r="Y1239" s="31">
        <f t="shared" si="266"/>
        <v>-184.49199999999999</v>
      </c>
      <c r="Z1239" s="30">
        <f t="shared" si="272"/>
        <v>0</v>
      </c>
    </row>
    <row r="1240" spans="5:26" ht="14.25" thickBot="1" x14ac:dyDescent="0.2">
      <c r="E1240" s="50"/>
      <c r="F1240" s="64"/>
      <c r="G1240" s="51"/>
      <c r="H1240" s="51"/>
      <c r="I1240" s="52" t="str">
        <f t="shared" si="273"/>
        <v/>
      </c>
      <c r="J1240" s="52" t="str">
        <f t="shared" si="274"/>
        <v/>
      </c>
      <c r="K1240" s="53" t="str">
        <f>IF(COUNTA($F$1119,$H$1119,F1240:H1240)=5,IF(OR(T1240&lt;1,G1240&lt;70),"*",IF(G1240&gt;=IF(O1240="M",181,174),(H1240-Z1240)/Z1240*100,IF(G1240&lt;101,(H1240-X1240)/X1240*100,IF(T1240&lt;6,(H1240-X1240)/X1240*100,IF(T1240&gt;=17.583,(H1240-Z1240)/Z1240*100,(H1240-Y1240)/Y1240*100))))),"")</f>
        <v/>
      </c>
      <c r="L1240" s="11"/>
      <c r="M1240" s="11"/>
      <c r="N1240" s="78"/>
      <c r="O1240" s="39" t="str">
        <f t="shared" si="268"/>
        <v>F</v>
      </c>
      <c r="P1240" s="11">
        <f t="shared" si="264"/>
        <v>-23.287315649149274</v>
      </c>
      <c r="Q1240" s="11"/>
      <c r="R1240" s="38">
        <f t="shared" si="269"/>
        <v>0</v>
      </c>
      <c r="S1240" s="30">
        <f t="shared" si="270"/>
        <v>0</v>
      </c>
      <c r="T1240" s="30">
        <f t="shared" si="271"/>
        <v>0</v>
      </c>
      <c r="U1240" s="34"/>
      <c r="V1240" s="34"/>
      <c r="X1240" s="31">
        <f t="shared" si="265"/>
        <v>9.0359999999999996</v>
      </c>
      <c r="Y1240" s="31">
        <f t="shared" si="266"/>
        <v>-184.49199999999999</v>
      </c>
      <c r="Z1240" s="30">
        <f t="shared" si="272"/>
        <v>0</v>
      </c>
    </row>
  </sheetData>
  <sheetProtection algorithmName="SHA-512" hashValue="aGpdWbNavBEbQEjyNQNQOOmhwWqTCUqhiPYGkNhurwI46tF+2pVGgDbuYq0Nskk5l6QKPyKsrTbQccqZY6lBhg==" saltValue="WVv5kJrZO87g6GAYcbiXXA==" spinCount="100000" sheet="1" objects="1" scenarios="1"/>
  <mergeCells count="10">
    <mergeCell ref="H746:I746"/>
    <mergeCell ref="H870:I870"/>
    <mergeCell ref="H994:I994"/>
    <mergeCell ref="H1118:I1118"/>
    <mergeCell ref="H2:I2"/>
    <mergeCell ref="H126:I126"/>
    <mergeCell ref="H250:I250"/>
    <mergeCell ref="H374:I374"/>
    <mergeCell ref="H498:I498"/>
    <mergeCell ref="H622:I622"/>
  </mergeCells>
  <phoneticPr fontId="2"/>
  <hyperlinks>
    <hyperlink ref="A5" location="入力シート1!D2" display="入力シート1!D2" xr:uid="{00000000-0004-0000-0000-000000000000}"/>
    <hyperlink ref="A6" location="入力シート1!D126" display="入力シート1!D126" xr:uid="{00000000-0004-0000-0000-000001000000}"/>
    <hyperlink ref="A7" location="入力シート1!D250" display="入力シート1!D250" xr:uid="{00000000-0004-0000-0000-000002000000}"/>
    <hyperlink ref="A8" location="入力シート1!D374" display="入力シート1!D374" xr:uid="{00000000-0004-0000-0000-000003000000}"/>
    <hyperlink ref="A9" location="入力シート1!D498" display="入力シート1!D498" xr:uid="{00000000-0004-0000-0000-000004000000}"/>
    <hyperlink ref="A10" location="入力シート1!D622" display="入力シート1!D622" xr:uid="{00000000-0004-0000-0000-000005000000}"/>
    <hyperlink ref="A11" location="入力シート1!D746" display="入力シート1!D746" xr:uid="{00000000-0004-0000-0000-000006000000}"/>
    <hyperlink ref="A12" location="入力シート1!D870" display="入力シート1!D870" xr:uid="{00000000-0004-0000-0000-000007000000}"/>
    <hyperlink ref="A13" location="入力シート1!D994" display="入力シート1!D994" xr:uid="{00000000-0004-0000-0000-000008000000}"/>
    <hyperlink ref="A14" location="入力シート1!D1118" display="入力シート1!D1118" xr:uid="{00000000-0004-0000-0000-000009000000}"/>
    <hyperlink ref="D1118" location="入力シート1!A5" display="入力シート1!A5" xr:uid="{00000000-0004-0000-0000-00000A000000}"/>
    <hyperlink ref="D994" location="入力シート1!A5" display="入力シート1!A5" xr:uid="{00000000-0004-0000-0000-00000B000000}"/>
    <hyperlink ref="D870" location="入力シート1!A5" display="入力シート1!A5" xr:uid="{00000000-0004-0000-0000-00000C000000}"/>
    <hyperlink ref="D746" location="入力シート1!A5" display="入力シート1!A5" xr:uid="{00000000-0004-0000-0000-00000D000000}"/>
    <hyperlink ref="D622" location="入力シート1!A5" display="入力シート1!A5" xr:uid="{00000000-0004-0000-0000-00000E000000}"/>
    <hyperlink ref="D498" location="入力シート1!A5" display="入力シート1!A5" xr:uid="{00000000-0004-0000-0000-00000F000000}"/>
    <hyperlink ref="D374" location="入力シート1!A5" display="入力シート1!A5" xr:uid="{00000000-0004-0000-0000-000010000000}"/>
    <hyperlink ref="D250" location="入力シート1!A5" display="入力シート1!A5" xr:uid="{00000000-0004-0000-0000-000011000000}"/>
    <hyperlink ref="D126" location="入力シート1!A5" display="入力シート1!A5" xr:uid="{00000000-0004-0000-0000-000012000000}"/>
    <hyperlink ref="D2" location="入力シート1!A5" display="入力シート1!A5" xr:uid="{00000000-0004-0000-0000-000013000000}"/>
    <hyperlink ref="A1" location="グラフを描く!C4" display="グラフを描くシートへ" xr:uid="{00000000-0004-0000-0000-000014000000}"/>
  </hyperlinks>
  <pageMargins left="0.7" right="0.7" top="0.75" bottom="0.75" header="0.3" footer="0.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000-000000000000}">
          <x14:formula1>
            <xm:f>DropDownList!$B$3:$B$4</xm:f>
          </x14:formula1>
          <xm:sqref>I251</xm:sqref>
        </x14:dataValidation>
        <x14:dataValidation type="list" allowBlank="1" showInputMessage="1" showErrorMessage="1" xr:uid="{00000000-0002-0000-0000-000001000000}">
          <x14:formula1>
            <xm:f>DropDownList!$B$3:$B$6</xm:f>
          </x14:formula1>
          <xm:sqref>H3 H995 H251 H127 H375 H499 H623 H747 H871 H1119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AL33"/>
  <sheetViews>
    <sheetView topLeftCell="AM1" workbookViewId="0">
      <selection activeCell="AT8" sqref="AT8"/>
    </sheetView>
  </sheetViews>
  <sheetFormatPr defaultRowHeight="13.5" x14ac:dyDescent="0.15"/>
  <cols>
    <col min="1" max="1" width="0" hidden="1" customWidth="1"/>
    <col min="2" max="19" width="7.625" hidden="1" customWidth="1"/>
    <col min="20" max="20" width="0" hidden="1" customWidth="1"/>
    <col min="21" max="38" width="6" hidden="1" customWidth="1"/>
  </cols>
  <sheetData>
    <row r="3" spans="1:38" x14ac:dyDescent="0.15">
      <c r="A3" t="s">
        <v>1</v>
      </c>
      <c r="G3" s="2"/>
      <c r="H3" s="2"/>
      <c r="I3" s="2"/>
      <c r="J3" s="2"/>
      <c r="K3" s="2"/>
      <c r="L3" s="2"/>
      <c r="M3" s="2"/>
      <c r="N3" s="2"/>
      <c r="O3" s="2"/>
      <c r="P3" s="2"/>
      <c r="Q3" s="2"/>
      <c r="R3" s="2"/>
      <c r="S3" s="2"/>
    </row>
    <row r="4" spans="1:38" x14ac:dyDescent="0.15">
      <c r="A4" t="s">
        <v>2</v>
      </c>
      <c r="B4">
        <v>0</v>
      </c>
      <c r="C4">
        <v>1</v>
      </c>
      <c r="D4">
        <v>2</v>
      </c>
      <c r="E4">
        <v>3</v>
      </c>
      <c r="F4">
        <v>4</v>
      </c>
      <c r="G4">
        <v>5</v>
      </c>
      <c r="H4">
        <v>6</v>
      </c>
      <c r="I4">
        <v>7</v>
      </c>
      <c r="J4">
        <v>8</v>
      </c>
      <c r="K4">
        <v>9</v>
      </c>
      <c r="L4">
        <v>10</v>
      </c>
      <c r="M4">
        <v>11</v>
      </c>
      <c r="N4">
        <v>12</v>
      </c>
      <c r="O4">
        <v>13</v>
      </c>
      <c r="P4">
        <v>14</v>
      </c>
      <c r="Q4">
        <v>15</v>
      </c>
      <c r="R4">
        <v>16</v>
      </c>
      <c r="S4">
        <v>17</v>
      </c>
      <c r="T4" t="s">
        <v>3</v>
      </c>
      <c r="U4">
        <v>0</v>
      </c>
      <c r="V4">
        <v>1</v>
      </c>
      <c r="W4">
        <v>2</v>
      </c>
      <c r="X4">
        <v>3</v>
      </c>
      <c r="Y4">
        <v>4</v>
      </c>
      <c r="Z4">
        <v>5</v>
      </c>
      <c r="AA4">
        <v>6</v>
      </c>
      <c r="AB4">
        <v>7</v>
      </c>
      <c r="AC4">
        <v>8</v>
      </c>
      <c r="AD4">
        <v>9</v>
      </c>
      <c r="AE4">
        <v>10</v>
      </c>
      <c r="AF4">
        <v>11</v>
      </c>
      <c r="AG4">
        <v>12</v>
      </c>
      <c r="AH4">
        <v>13</v>
      </c>
      <c r="AI4">
        <v>14</v>
      </c>
      <c r="AJ4">
        <v>15</v>
      </c>
      <c r="AK4">
        <v>16</v>
      </c>
      <c r="AL4">
        <v>17</v>
      </c>
    </row>
    <row r="5" spans="1:38" x14ac:dyDescent="0.15">
      <c r="A5">
        <v>0</v>
      </c>
      <c r="B5" s="3">
        <v>48.958803165183006</v>
      </c>
      <c r="C5" s="3">
        <v>74.971453324549486</v>
      </c>
      <c r="D5" s="3">
        <v>85.440164365065002</v>
      </c>
      <c r="E5" s="3">
        <v>93.344917302741422</v>
      </c>
      <c r="F5" s="3">
        <v>100.24438282655422</v>
      </c>
      <c r="G5" s="3">
        <v>106.71697926139842</v>
      </c>
      <c r="H5" s="3">
        <v>113.31100147370799</v>
      </c>
      <c r="I5" s="3">
        <v>119.6</v>
      </c>
      <c r="J5" s="3">
        <v>125.3</v>
      </c>
      <c r="K5" s="3">
        <v>130.85</v>
      </c>
      <c r="L5" s="3">
        <v>136.35</v>
      </c>
      <c r="M5" s="3">
        <v>142.19999999999999</v>
      </c>
      <c r="N5" s="3">
        <v>149.1</v>
      </c>
      <c r="O5" s="3">
        <v>156.44999999999999</v>
      </c>
      <c r="P5" s="3">
        <v>162.75</v>
      </c>
      <c r="Q5" s="3">
        <v>167.05</v>
      </c>
      <c r="R5" s="3">
        <v>169.35</v>
      </c>
      <c r="S5" s="3">
        <v>170.45</v>
      </c>
      <c r="T5">
        <v>0</v>
      </c>
      <c r="U5" s="3">
        <v>2.1387425846000028</v>
      </c>
      <c r="V5" s="3">
        <v>2.5760125846000079</v>
      </c>
      <c r="W5" s="3">
        <v>3.0144805846000082</v>
      </c>
      <c r="X5" s="3">
        <v>3.4517505845999921</v>
      </c>
      <c r="Y5" s="3">
        <v>3.8890205845999901</v>
      </c>
      <c r="Z5" s="3">
        <v>4.3262905845999882</v>
      </c>
      <c r="AA5" s="3">
        <v>4.7647585846000027</v>
      </c>
      <c r="AB5" s="3">
        <v>5.05</v>
      </c>
      <c r="AC5" s="3">
        <v>5.2949999999999999</v>
      </c>
      <c r="AD5" s="3">
        <v>5.5949999999999998</v>
      </c>
      <c r="AE5" s="3">
        <v>5.9349999999999996</v>
      </c>
      <c r="AF5" s="3">
        <v>6.6349999999999998</v>
      </c>
      <c r="AG5" s="3">
        <v>7.6</v>
      </c>
      <c r="AH5" s="3">
        <v>7.875</v>
      </c>
      <c r="AI5" s="3">
        <v>7.09</v>
      </c>
      <c r="AJ5" s="3">
        <v>6.19</v>
      </c>
      <c r="AK5" s="3">
        <v>5.84</v>
      </c>
      <c r="AL5" s="3">
        <v>5.81</v>
      </c>
    </row>
    <row r="6" spans="1:38" x14ac:dyDescent="0.15">
      <c r="A6">
        <v>1</v>
      </c>
      <c r="B6" s="3">
        <v>53.474314135411497</v>
      </c>
      <c r="C6" s="3">
        <v>75.986046101408277</v>
      </c>
      <c r="D6" s="3">
        <v>86.176114928900063</v>
      </c>
      <c r="E6" s="3">
        <v>93.953603077506884</v>
      </c>
      <c r="F6" s="3">
        <v>100.78905930833906</v>
      </c>
      <c r="G6" s="3">
        <v>107.25432489519144</v>
      </c>
      <c r="H6" s="3">
        <v>113.88118398224867</v>
      </c>
      <c r="I6" s="3">
        <v>120.08329999999999</v>
      </c>
      <c r="J6" s="3">
        <v>125.7667</v>
      </c>
      <c r="K6" s="3">
        <v>131.3083</v>
      </c>
      <c r="L6" s="3">
        <v>136.8083</v>
      </c>
      <c r="M6" s="3">
        <v>142.7167</v>
      </c>
      <c r="N6" s="3">
        <v>149.73330000000001</v>
      </c>
      <c r="O6" s="3">
        <v>157.04169999999999</v>
      </c>
      <c r="P6" s="3">
        <v>163.20830000000001</v>
      </c>
      <c r="Q6" s="3">
        <v>167.3083</v>
      </c>
      <c r="R6" s="3">
        <v>169.47499999999999</v>
      </c>
      <c r="S6" s="3">
        <v>170.50829999999999</v>
      </c>
      <c r="T6">
        <v>1</v>
      </c>
      <c r="U6" s="3">
        <v>2.1746825845999993</v>
      </c>
      <c r="V6" s="3">
        <v>2.6131505846000209</v>
      </c>
      <c r="W6" s="3">
        <v>3.0509447095999889</v>
      </c>
      <c r="X6" s="3">
        <v>3.4882147096000011</v>
      </c>
      <c r="Y6" s="3">
        <v>3.9254847096000134</v>
      </c>
      <c r="Z6" s="3">
        <v>4.3627547096000114</v>
      </c>
      <c r="AA6" s="3">
        <v>4.8012227095999975</v>
      </c>
      <c r="AB6" s="3">
        <v>5.0650000000000004</v>
      </c>
      <c r="AC6" s="3">
        <v>5.3208330000000004</v>
      </c>
      <c r="AD6" s="3">
        <v>5.619167</v>
      </c>
      <c r="AE6" s="3">
        <v>5.9675000000000002</v>
      </c>
      <c r="AF6" s="3">
        <v>6.7191669999999997</v>
      </c>
      <c r="AG6" s="3">
        <v>7.6766670000000001</v>
      </c>
      <c r="AH6" s="3">
        <v>7.8441669999999997</v>
      </c>
      <c r="AI6" s="3">
        <v>6.99</v>
      </c>
      <c r="AJ6" s="3">
        <v>6.14</v>
      </c>
      <c r="AK6" s="3">
        <v>5.8316670000000004</v>
      </c>
      <c r="AL6" s="3">
        <v>5.8133330000000001</v>
      </c>
    </row>
    <row r="7" spans="1:38" x14ac:dyDescent="0.15">
      <c r="A7">
        <v>2</v>
      </c>
      <c r="B7" s="3">
        <v>57.864633683635361</v>
      </c>
      <c r="C7" s="3">
        <v>76.9107746715095</v>
      </c>
      <c r="D7" s="3">
        <v>86.893901043259746</v>
      </c>
      <c r="E7" s="3">
        <v>94.555103426662868</v>
      </c>
      <c r="F7" s="3">
        <v>101.33058188324316</v>
      </c>
      <c r="G7" s="3">
        <v>107.79254814083257</v>
      </c>
      <c r="H7" s="3">
        <v>114.45628666662307</v>
      </c>
      <c r="I7" s="3">
        <v>120.5667</v>
      </c>
      <c r="J7" s="3">
        <v>126.2333</v>
      </c>
      <c r="K7" s="3">
        <v>131.76669999999999</v>
      </c>
      <c r="L7" s="3">
        <v>137.26669999999999</v>
      </c>
      <c r="M7" s="3">
        <v>143.23330000000001</v>
      </c>
      <c r="N7" s="3">
        <v>150.36670000000001</v>
      </c>
      <c r="O7" s="3">
        <v>157.63329999999999</v>
      </c>
      <c r="P7" s="3">
        <v>163.66669999999999</v>
      </c>
      <c r="Q7" s="3">
        <v>167.5667</v>
      </c>
      <c r="R7" s="3">
        <v>169.6</v>
      </c>
      <c r="S7" s="3">
        <v>170.5667</v>
      </c>
      <c r="T7">
        <v>2</v>
      </c>
      <c r="U7" s="3">
        <v>2.2118205845999981</v>
      </c>
      <c r="V7" s="3">
        <v>2.6490905846000032</v>
      </c>
      <c r="W7" s="3">
        <v>3.0874088345999979</v>
      </c>
      <c r="X7" s="3">
        <v>3.5246788346000102</v>
      </c>
      <c r="Y7" s="3">
        <v>3.961948834599994</v>
      </c>
      <c r="Z7" s="3">
        <v>4.3992188345999921</v>
      </c>
      <c r="AA7" s="3">
        <v>4.8376868345999924</v>
      </c>
      <c r="AB7" s="3">
        <v>5.08</v>
      </c>
      <c r="AC7" s="3">
        <v>5.3466670000000001</v>
      </c>
      <c r="AD7" s="3">
        <v>5.6433330000000002</v>
      </c>
      <c r="AE7" s="3">
        <v>6</v>
      </c>
      <c r="AF7" s="3">
        <v>6.8033330000000003</v>
      </c>
      <c r="AG7" s="3">
        <v>7.7533329999999996</v>
      </c>
      <c r="AH7" s="3">
        <v>7.8133330000000001</v>
      </c>
      <c r="AI7" s="3">
        <v>6.89</v>
      </c>
      <c r="AJ7" s="3">
        <v>6.09</v>
      </c>
      <c r="AK7" s="3">
        <v>5.8233329999999999</v>
      </c>
      <c r="AL7" s="3">
        <v>5.8166669999999998</v>
      </c>
    </row>
    <row r="8" spans="1:38" x14ac:dyDescent="0.15">
      <c r="A8">
        <v>3</v>
      </c>
      <c r="B8" s="3">
        <v>61.366264206336027</v>
      </c>
      <c r="C8" s="3">
        <v>77.849697710042349</v>
      </c>
      <c r="D8" s="3">
        <v>87.586727974499027</v>
      </c>
      <c r="E8" s="3">
        <v>95.143682959109114</v>
      </c>
      <c r="F8" s="3">
        <v>101.8637690738403</v>
      </c>
      <c r="G8" s="3">
        <v>108.34418623349831</v>
      </c>
      <c r="H8" s="3">
        <v>115</v>
      </c>
      <c r="I8" s="3">
        <v>121.05</v>
      </c>
      <c r="J8" s="3">
        <v>126.7</v>
      </c>
      <c r="K8" s="3">
        <v>132.22499999999999</v>
      </c>
      <c r="L8" s="3">
        <v>137.72499999999999</v>
      </c>
      <c r="M8" s="3">
        <v>143.75</v>
      </c>
      <c r="N8" s="3">
        <v>151</v>
      </c>
      <c r="O8" s="3">
        <v>158.22499999999999</v>
      </c>
      <c r="P8" s="3">
        <v>164.125</v>
      </c>
      <c r="Q8" s="3">
        <v>167.82499999999999</v>
      </c>
      <c r="R8" s="3">
        <v>169.72499999999999</v>
      </c>
      <c r="S8" s="3">
        <v>170.625</v>
      </c>
      <c r="T8">
        <v>3</v>
      </c>
      <c r="U8" s="3">
        <v>2.2477605845999946</v>
      </c>
      <c r="V8" s="3">
        <v>2.686228584600002</v>
      </c>
      <c r="W8" s="3">
        <v>3.1234985846000143</v>
      </c>
      <c r="X8" s="3">
        <v>3.5607685845999981</v>
      </c>
      <c r="Y8" s="3">
        <v>3.9980385845999962</v>
      </c>
      <c r="Z8" s="3">
        <v>4.4365065845999965</v>
      </c>
      <c r="AA8" s="3">
        <v>4.8733329999999997</v>
      </c>
      <c r="AB8" s="3">
        <v>5.0949999999999998</v>
      </c>
      <c r="AC8" s="3">
        <v>5.3724999999999996</v>
      </c>
      <c r="AD8" s="3">
        <v>5.6675000000000004</v>
      </c>
      <c r="AE8" s="3">
        <v>6.0324999999999998</v>
      </c>
      <c r="AF8" s="3">
        <v>6.8875000000000002</v>
      </c>
      <c r="AG8" s="3">
        <v>7.83</v>
      </c>
      <c r="AH8" s="3">
        <v>7.7824999999999998</v>
      </c>
      <c r="AI8" s="3">
        <v>6.79</v>
      </c>
      <c r="AJ8" s="3">
        <v>6.04</v>
      </c>
      <c r="AK8" s="3">
        <v>5.8150000000000004</v>
      </c>
      <c r="AL8" s="3">
        <v>5.82</v>
      </c>
    </row>
    <row r="9" spans="1:38" x14ac:dyDescent="0.15">
      <c r="A9">
        <v>4</v>
      </c>
      <c r="B9" s="3">
        <v>64.163967723577471</v>
      </c>
      <c r="C9" s="3">
        <v>78.746065071779611</v>
      </c>
      <c r="D9" s="3">
        <v>88.269585807618469</v>
      </c>
      <c r="E9" s="3">
        <v>95.731886188005817</v>
      </c>
      <c r="F9" s="3">
        <v>102.40834950791343</v>
      </c>
      <c r="G9" s="3">
        <v>108.88521216549601</v>
      </c>
      <c r="H9" s="3">
        <v>115.5667</v>
      </c>
      <c r="I9" s="3">
        <v>121.5333</v>
      </c>
      <c r="J9" s="3">
        <v>127.16670000000001</v>
      </c>
      <c r="K9" s="3">
        <v>132.6833</v>
      </c>
      <c r="L9" s="3">
        <v>138.1833</v>
      </c>
      <c r="M9" s="3">
        <v>144.26669999999999</v>
      </c>
      <c r="N9" s="3">
        <v>151.63329999999999</v>
      </c>
      <c r="O9" s="3">
        <v>158.8167</v>
      </c>
      <c r="P9" s="3">
        <v>164.58330000000001</v>
      </c>
      <c r="Q9" s="3">
        <v>168.08330000000001</v>
      </c>
      <c r="R9" s="3">
        <v>169.85</v>
      </c>
      <c r="S9" s="3">
        <v>170.6833</v>
      </c>
      <c r="T9">
        <v>4</v>
      </c>
      <c r="U9" s="3">
        <v>2.2848985846000005</v>
      </c>
      <c r="V9" s="3">
        <v>2.7221685846000128</v>
      </c>
      <c r="W9" s="3">
        <v>3.1599627095999949</v>
      </c>
      <c r="X9" s="3">
        <v>3.597232709599993</v>
      </c>
      <c r="Y9" s="3">
        <v>4.0345027096000052</v>
      </c>
      <c r="Z9" s="3">
        <v>4.4729707096000055</v>
      </c>
      <c r="AA9" s="3">
        <v>4.9022220000000001</v>
      </c>
      <c r="AB9" s="3">
        <v>5.1100000000000003</v>
      </c>
      <c r="AC9" s="3">
        <v>5.398333</v>
      </c>
      <c r="AD9" s="3">
        <v>5.6916669999999998</v>
      </c>
      <c r="AE9" s="3">
        <v>6.0650000000000004</v>
      </c>
      <c r="AF9" s="3">
        <v>6.9716670000000001</v>
      </c>
      <c r="AG9" s="3">
        <v>7.9066669999999997</v>
      </c>
      <c r="AH9" s="3">
        <v>7.7516670000000003</v>
      </c>
      <c r="AI9" s="3">
        <v>6.69</v>
      </c>
      <c r="AJ9" s="3">
        <v>5.99</v>
      </c>
      <c r="AK9" s="3">
        <v>5.806667</v>
      </c>
      <c r="AL9" s="3">
        <v>5.8233329999999999</v>
      </c>
    </row>
    <row r="10" spans="1:38" x14ac:dyDescent="0.15">
      <c r="A10">
        <v>5</v>
      </c>
      <c r="B10" s="3">
        <v>66.204590992976961</v>
      </c>
      <c r="C10" s="3">
        <v>79.631733189740459</v>
      </c>
      <c r="D10" s="3">
        <v>88.936112098158048</v>
      </c>
      <c r="E10" s="3">
        <v>96.313909109661125</v>
      </c>
      <c r="F10" s="3">
        <v>102.95078115347388</v>
      </c>
      <c r="G10" s="3">
        <v>109.42813187296663</v>
      </c>
      <c r="H10" s="3">
        <v>116.13330000000001</v>
      </c>
      <c r="I10" s="3">
        <v>122.0167</v>
      </c>
      <c r="J10" s="3">
        <v>127.63330000000001</v>
      </c>
      <c r="K10" s="3">
        <v>133.14169999999999</v>
      </c>
      <c r="L10" s="3">
        <v>138.64169999999999</v>
      </c>
      <c r="M10" s="3">
        <v>144.7833</v>
      </c>
      <c r="N10" s="3">
        <v>152.26669999999999</v>
      </c>
      <c r="O10" s="3">
        <v>159.4083</v>
      </c>
      <c r="P10" s="3">
        <v>165.04169999999999</v>
      </c>
      <c r="Q10" s="3">
        <v>168.3417</v>
      </c>
      <c r="R10" s="3">
        <v>169.97499999999999</v>
      </c>
      <c r="S10" s="3">
        <v>170.74170000000001</v>
      </c>
      <c r="T10">
        <v>5</v>
      </c>
      <c r="U10" s="3">
        <v>2.3208385846000041</v>
      </c>
      <c r="V10" s="3">
        <v>2.7581085845999951</v>
      </c>
      <c r="W10" s="3">
        <v>3.196426834600004</v>
      </c>
      <c r="X10" s="3">
        <v>3.6336968346000162</v>
      </c>
      <c r="Y10" s="3">
        <v>4.0709668346000143</v>
      </c>
      <c r="Z10" s="3">
        <v>4.5094348346000004</v>
      </c>
      <c r="AA10" s="3">
        <v>4.9311109999999996</v>
      </c>
      <c r="AB10" s="3">
        <v>5.125</v>
      </c>
      <c r="AC10" s="3">
        <v>5.4241669999999997</v>
      </c>
      <c r="AD10" s="3">
        <v>5.7158329999999999</v>
      </c>
      <c r="AE10" s="3">
        <v>6.0975000000000001</v>
      </c>
      <c r="AF10" s="3">
        <v>7.0558329999999998</v>
      </c>
      <c r="AG10" s="3">
        <v>7.983333</v>
      </c>
      <c r="AH10" s="3">
        <v>7.7208329999999998</v>
      </c>
      <c r="AI10" s="3">
        <v>6.59</v>
      </c>
      <c r="AJ10" s="3">
        <v>5.94</v>
      </c>
      <c r="AK10" s="3">
        <v>5.7983330000000004</v>
      </c>
      <c r="AL10" s="3">
        <v>5.8266669999999996</v>
      </c>
    </row>
    <row r="11" spans="1:38" x14ac:dyDescent="0.15">
      <c r="A11">
        <v>6</v>
      </c>
      <c r="B11" s="3">
        <v>67.826752484010797</v>
      </c>
      <c r="C11" s="3">
        <v>80.535316655231952</v>
      </c>
      <c r="D11" s="3">
        <v>89.58086595407309</v>
      </c>
      <c r="E11" s="3">
        <v>96.884200880302089</v>
      </c>
      <c r="F11" s="3">
        <v>103.503592992769</v>
      </c>
      <c r="G11" s="3">
        <v>109.9676720638641</v>
      </c>
      <c r="H11" s="3">
        <v>116.7</v>
      </c>
      <c r="I11" s="3">
        <v>122.5</v>
      </c>
      <c r="J11" s="3">
        <v>128.1</v>
      </c>
      <c r="K11" s="3">
        <v>133.6</v>
      </c>
      <c r="L11" s="3">
        <v>139.1</v>
      </c>
      <c r="M11" s="3">
        <v>145.30000000000001</v>
      </c>
      <c r="N11" s="3">
        <v>152.9</v>
      </c>
      <c r="O11" s="3">
        <v>160</v>
      </c>
      <c r="P11" s="3">
        <v>165.5</v>
      </c>
      <c r="Q11" s="3">
        <v>168.6</v>
      </c>
      <c r="R11" s="3">
        <v>170.1</v>
      </c>
      <c r="S11" s="3">
        <v>170.8</v>
      </c>
      <c r="T11">
        <v>6</v>
      </c>
      <c r="U11" s="3">
        <v>2.3579765846000029</v>
      </c>
      <c r="V11" s="3">
        <v>2.7952465845999939</v>
      </c>
      <c r="W11" s="3">
        <v>3.2325165846000061</v>
      </c>
      <c r="X11" s="3">
        <v>3.6697865846000042</v>
      </c>
      <c r="Y11" s="3">
        <v>4.1082545846000045</v>
      </c>
      <c r="Z11" s="3">
        <v>4.5455245846000025</v>
      </c>
      <c r="AA11" s="3">
        <v>4.96</v>
      </c>
      <c r="AB11" s="3">
        <v>5.14</v>
      </c>
      <c r="AC11" s="3">
        <v>5.45</v>
      </c>
      <c r="AD11" s="3">
        <v>5.74</v>
      </c>
      <c r="AE11" s="3">
        <v>6.13</v>
      </c>
      <c r="AF11" s="3">
        <v>7.14</v>
      </c>
      <c r="AG11" s="3">
        <v>8.06</v>
      </c>
      <c r="AH11" s="3">
        <v>7.69</v>
      </c>
      <c r="AI11" s="3">
        <v>6.49</v>
      </c>
      <c r="AJ11" s="3">
        <v>5.89</v>
      </c>
      <c r="AK11" s="3">
        <v>5.79</v>
      </c>
      <c r="AL11" s="3">
        <v>5.83</v>
      </c>
    </row>
    <row r="12" spans="1:38" x14ac:dyDescent="0.15">
      <c r="A12">
        <v>7</v>
      </c>
      <c r="B12" s="3">
        <v>69.17092982706049</v>
      </c>
      <c r="C12" s="3">
        <v>81.39702509158289</v>
      </c>
      <c r="D12" s="3">
        <v>90.218598089856471</v>
      </c>
      <c r="E12" s="3">
        <v>97.454926598943644</v>
      </c>
      <c r="F12" s="3">
        <v>104.04270616584536</v>
      </c>
      <c r="G12" s="3">
        <v>110.51535983762344</v>
      </c>
      <c r="H12" s="3">
        <v>117.1833</v>
      </c>
      <c r="I12" s="3">
        <v>122.9667</v>
      </c>
      <c r="J12" s="3">
        <v>128.5583</v>
      </c>
      <c r="K12" s="3">
        <v>134.0583</v>
      </c>
      <c r="L12" s="3">
        <v>139.61670000000001</v>
      </c>
      <c r="M12" s="3">
        <v>145.9333</v>
      </c>
      <c r="N12" s="3">
        <v>153.49170000000001</v>
      </c>
      <c r="O12" s="3">
        <v>160.45830000000001</v>
      </c>
      <c r="P12" s="3">
        <v>165.75829999999999</v>
      </c>
      <c r="Q12" s="3">
        <v>168.72499999999999</v>
      </c>
      <c r="R12" s="3">
        <v>170.1583</v>
      </c>
      <c r="S12" s="3">
        <v>170.8</v>
      </c>
      <c r="T12">
        <v>7</v>
      </c>
      <c r="U12" s="3">
        <v>2.3939165846000066</v>
      </c>
      <c r="V12" s="3">
        <v>2.8311865846000046</v>
      </c>
      <c r="W12" s="3">
        <v>3.2689807096000152</v>
      </c>
      <c r="X12" s="3">
        <v>3.706250709599999</v>
      </c>
      <c r="Y12" s="3">
        <v>4.1447187095999993</v>
      </c>
      <c r="Z12" s="3">
        <v>4.5819887095999974</v>
      </c>
      <c r="AA12" s="3">
        <v>4.9749999999999996</v>
      </c>
      <c r="AB12" s="3">
        <v>5.1658330000000001</v>
      </c>
      <c r="AC12" s="3">
        <v>5.4741669999999996</v>
      </c>
      <c r="AD12" s="3">
        <v>5.7725</v>
      </c>
      <c r="AE12" s="3">
        <v>6.2141669999999998</v>
      </c>
      <c r="AF12" s="3">
        <v>7.2166670000000002</v>
      </c>
      <c r="AG12" s="3">
        <v>8.0291669999999993</v>
      </c>
      <c r="AH12" s="3">
        <v>7.59</v>
      </c>
      <c r="AI12" s="3">
        <v>6.44</v>
      </c>
      <c r="AJ12" s="3">
        <v>5.8816670000000002</v>
      </c>
      <c r="AK12" s="3">
        <v>5.7933329999999996</v>
      </c>
      <c r="AL12" s="3">
        <v>5.83</v>
      </c>
    </row>
    <row r="13" spans="1:38" x14ac:dyDescent="0.15">
      <c r="A13">
        <v>8</v>
      </c>
      <c r="B13" s="3">
        <v>70.476840412879653</v>
      </c>
      <c r="C13" s="3">
        <v>82.272057428138226</v>
      </c>
      <c r="D13" s="3">
        <v>90.844090202619952</v>
      </c>
      <c r="E13" s="3">
        <v>98.020477128711718</v>
      </c>
      <c r="F13" s="3">
        <v>104.58068671403383</v>
      </c>
      <c r="G13" s="3">
        <v>111.06594650522372</v>
      </c>
      <c r="H13" s="3">
        <v>117.66670000000001</v>
      </c>
      <c r="I13" s="3">
        <v>123.4333</v>
      </c>
      <c r="J13" s="3">
        <v>129.01669999999999</v>
      </c>
      <c r="K13" s="3">
        <v>134.51669999999999</v>
      </c>
      <c r="L13" s="3">
        <v>140.13329999999999</v>
      </c>
      <c r="M13" s="3">
        <v>146.5667</v>
      </c>
      <c r="N13" s="3">
        <v>154.08330000000001</v>
      </c>
      <c r="O13" s="3">
        <v>160.91669999999999</v>
      </c>
      <c r="P13" s="3">
        <v>166.01669999999999</v>
      </c>
      <c r="Q13" s="3">
        <v>168.85</v>
      </c>
      <c r="R13" s="3">
        <v>170.2167</v>
      </c>
      <c r="S13" s="3">
        <v>170.8</v>
      </c>
      <c r="T13">
        <v>8</v>
      </c>
      <c r="U13" s="3">
        <v>2.4310545846000053</v>
      </c>
      <c r="V13" s="3">
        <v>2.8683245846000176</v>
      </c>
      <c r="W13" s="3">
        <v>3.3054448345999958</v>
      </c>
      <c r="X13" s="3">
        <v>3.7427148345999939</v>
      </c>
      <c r="Y13" s="3">
        <v>4.1811828345999942</v>
      </c>
      <c r="Z13" s="3">
        <v>4.6184528346000064</v>
      </c>
      <c r="AA13" s="3">
        <v>4.99</v>
      </c>
      <c r="AB13" s="3">
        <v>5.1916669999999998</v>
      </c>
      <c r="AC13" s="3">
        <v>5.4983329999999997</v>
      </c>
      <c r="AD13" s="3">
        <v>5.8049999999999997</v>
      </c>
      <c r="AE13" s="3">
        <v>6.2983330000000004</v>
      </c>
      <c r="AF13" s="3">
        <v>7.2933329999999996</v>
      </c>
      <c r="AG13" s="3">
        <v>7.9983329999999997</v>
      </c>
      <c r="AH13" s="3">
        <v>7.49</v>
      </c>
      <c r="AI13" s="3">
        <v>6.39</v>
      </c>
      <c r="AJ13" s="3">
        <v>5.8733329999999997</v>
      </c>
      <c r="AK13" s="3">
        <v>5.7966670000000002</v>
      </c>
      <c r="AL13" s="3">
        <v>5.83</v>
      </c>
    </row>
    <row r="14" spans="1:38" x14ac:dyDescent="0.15">
      <c r="A14">
        <v>9</v>
      </c>
      <c r="B14" s="3">
        <v>71.651840465202014</v>
      </c>
      <c r="C14" s="3">
        <v>83.107174801501898</v>
      </c>
      <c r="D14" s="3">
        <v>91.458007268490562</v>
      </c>
      <c r="E14" s="3">
        <v>98.593800335119994</v>
      </c>
      <c r="F14" s="3">
        <v>105.1123585036445</v>
      </c>
      <c r="G14" s="3">
        <v>111.61406463213486</v>
      </c>
      <c r="H14" s="3">
        <v>118.15</v>
      </c>
      <c r="I14" s="3">
        <v>123.9</v>
      </c>
      <c r="J14" s="3">
        <v>129.47499999999999</v>
      </c>
      <c r="K14" s="3">
        <v>134.97499999999999</v>
      </c>
      <c r="L14" s="3">
        <v>140.65</v>
      </c>
      <c r="M14" s="3">
        <v>147.19999999999999</v>
      </c>
      <c r="N14" s="3">
        <v>154.67500000000001</v>
      </c>
      <c r="O14" s="3">
        <v>161.375</v>
      </c>
      <c r="P14" s="3">
        <v>166.27500000000001</v>
      </c>
      <c r="Q14" s="3">
        <v>168.97499999999999</v>
      </c>
      <c r="R14" s="3">
        <v>170.27500000000001</v>
      </c>
      <c r="S14" s="3">
        <v>170.8</v>
      </c>
      <c r="T14">
        <v>9</v>
      </c>
      <c r="U14" s="3">
        <v>2.4669945846000019</v>
      </c>
      <c r="V14" s="3">
        <v>2.9042645845999999</v>
      </c>
      <c r="W14" s="3">
        <v>3.341534584599998</v>
      </c>
      <c r="X14" s="3">
        <v>3.7800025845999983</v>
      </c>
      <c r="Y14" s="3">
        <v>4.2172725845999963</v>
      </c>
      <c r="Z14" s="3">
        <v>4.6545425846000086</v>
      </c>
      <c r="AA14" s="3">
        <v>5.0049999999999999</v>
      </c>
      <c r="AB14" s="3">
        <v>5.2175000000000002</v>
      </c>
      <c r="AC14" s="3">
        <v>5.5225</v>
      </c>
      <c r="AD14" s="3">
        <v>5.8375000000000004</v>
      </c>
      <c r="AE14" s="3">
        <v>6.3825000000000003</v>
      </c>
      <c r="AF14" s="3">
        <v>7.37</v>
      </c>
      <c r="AG14" s="3">
        <v>7.9675000000000002</v>
      </c>
      <c r="AH14" s="3">
        <v>7.39</v>
      </c>
      <c r="AI14" s="3">
        <v>6.34</v>
      </c>
      <c r="AJ14" s="3">
        <v>5.8650000000000002</v>
      </c>
      <c r="AK14" s="3">
        <v>5.8</v>
      </c>
      <c r="AL14" s="3">
        <v>5.83</v>
      </c>
    </row>
    <row r="15" spans="1:38" x14ac:dyDescent="0.15">
      <c r="A15">
        <v>10</v>
      </c>
      <c r="B15" s="3">
        <v>72.780054455515398</v>
      </c>
      <c r="C15" s="3">
        <v>83.910998885104988</v>
      </c>
      <c r="D15" s="3">
        <v>92.09045542265558</v>
      </c>
      <c r="E15" s="3">
        <v>99.149911233563415</v>
      </c>
      <c r="F15" s="3">
        <v>105.64908538927239</v>
      </c>
      <c r="G15" s="3">
        <v>112.17141928326934</v>
      </c>
      <c r="H15" s="3">
        <v>118.63330000000001</v>
      </c>
      <c r="I15" s="3">
        <v>124.36669999999999</v>
      </c>
      <c r="J15" s="3">
        <v>129.9333</v>
      </c>
      <c r="K15" s="3">
        <v>135.4333</v>
      </c>
      <c r="L15" s="3">
        <v>141.16669999999999</v>
      </c>
      <c r="M15" s="3">
        <v>147.83330000000001</v>
      </c>
      <c r="N15" s="3">
        <v>155.26669999999999</v>
      </c>
      <c r="O15" s="3">
        <v>161.83330000000001</v>
      </c>
      <c r="P15" s="3">
        <v>166.5333</v>
      </c>
      <c r="Q15" s="3">
        <v>169.1</v>
      </c>
      <c r="R15" s="3">
        <v>170.33330000000001</v>
      </c>
      <c r="S15" s="3">
        <v>170.8</v>
      </c>
      <c r="T15">
        <v>10</v>
      </c>
      <c r="U15" s="3">
        <v>2.5029345845999842</v>
      </c>
      <c r="V15" s="3">
        <v>2.9414025845999845</v>
      </c>
      <c r="W15" s="3">
        <v>3.3779987095999928</v>
      </c>
      <c r="X15" s="3">
        <v>3.8164667096000073</v>
      </c>
      <c r="Y15" s="3">
        <v>4.2537367095999912</v>
      </c>
      <c r="Z15" s="3">
        <v>4.6910067095999892</v>
      </c>
      <c r="AA15" s="3">
        <v>5.0199999999999996</v>
      </c>
      <c r="AB15" s="3">
        <v>5.2433329999999998</v>
      </c>
      <c r="AC15" s="3">
        <v>5.5466670000000002</v>
      </c>
      <c r="AD15" s="3">
        <v>5.87</v>
      </c>
      <c r="AE15" s="3">
        <v>6.4666670000000002</v>
      </c>
      <c r="AF15" s="3">
        <v>7.4466669999999997</v>
      </c>
      <c r="AG15" s="3">
        <v>7.9366669999999999</v>
      </c>
      <c r="AH15" s="3">
        <v>7.29</v>
      </c>
      <c r="AI15" s="3">
        <v>6.29</v>
      </c>
      <c r="AJ15" s="3">
        <v>5.8566669999999998</v>
      </c>
      <c r="AK15" s="3">
        <v>5.8033330000000003</v>
      </c>
      <c r="AL15" s="3">
        <v>5.83</v>
      </c>
    </row>
    <row r="16" spans="1:38" x14ac:dyDescent="0.15">
      <c r="A16">
        <v>11</v>
      </c>
      <c r="B16" s="3">
        <v>73.911783804340175</v>
      </c>
      <c r="C16" s="3">
        <v>84.671972659755511</v>
      </c>
      <c r="D16" s="3">
        <v>92.714701987586395</v>
      </c>
      <c r="E16" s="3">
        <v>99.701863106758111</v>
      </c>
      <c r="F16" s="3">
        <v>106.18568476838043</v>
      </c>
      <c r="G16" s="3">
        <v>112.73267794661288</v>
      </c>
      <c r="H16" s="3">
        <v>119.11669999999999</v>
      </c>
      <c r="I16" s="3">
        <v>124.83329999999999</v>
      </c>
      <c r="J16" s="3">
        <v>130.39169999999999</v>
      </c>
      <c r="K16" s="3">
        <v>135.89169999999999</v>
      </c>
      <c r="L16" s="3">
        <v>141.6833</v>
      </c>
      <c r="M16" s="3">
        <v>148.4667</v>
      </c>
      <c r="N16" s="3">
        <v>155.85830000000001</v>
      </c>
      <c r="O16" s="3">
        <v>162.29169999999999</v>
      </c>
      <c r="P16" s="3">
        <v>166.79169999999999</v>
      </c>
      <c r="Q16" s="3">
        <v>169.22499999999999</v>
      </c>
      <c r="R16" s="3">
        <v>170.39169999999999</v>
      </c>
      <c r="S16" s="3">
        <v>170.8</v>
      </c>
      <c r="T16">
        <v>11</v>
      </c>
      <c r="U16" s="3">
        <v>2.5400725845999972</v>
      </c>
      <c r="V16" s="3">
        <v>2.9773425846000094</v>
      </c>
      <c r="W16" s="3">
        <v>3.4144628346000019</v>
      </c>
      <c r="X16" s="3">
        <v>3.852930834599988</v>
      </c>
      <c r="Y16" s="3">
        <v>4.2902008346000002</v>
      </c>
      <c r="Z16" s="3">
        <v>4.7274708346000125</v>
      </c>
      <c r="AA16" s="3">
        <v>5.0350000000000001</v>
      </c>
      <c r="AB16" s="3">
        <v>5.2691670000000004</v>
      </c>
      <c r="AC16" s="3">
        <v>5.5708330000000004</v>
      </c>
      <c r="AD16" s="3">
        <v>5.9024999999999999</v>
      </c>
      <c r="AE16" s="3">
        <v>6.5508329999999999</v>
      </c>
      <c r="AF16" s="3">
        <v>7.523333</v>
      </c>
      <c r="AG16" s="3">
        <v>7.9058330000000003</v>
      </c>
      <c r="AH16" s="3">
        <v>7.19</v>
      </c>
      <c r="AI16" s="3">
        <v>6.24</v>
      </c>
      <c r="AJ16" s="3">
        <v>5.8483330000000002</v>
      </c>
      <c r="AK16" s="3">
        <v>5.806667</v>
      </c>
      <c r="AL16" s="3">
        <v>5.83</v>
      </c>
    </row>
    <row r="20" spans="1:38" x14ac:dyDescent="0.15">
      <c r="A20" s="1" t="s">
        <v>0</v>
      </c>
      <c r="B20" s="1"/>
      <c r="C20" s="1"/>
      <c r="D20" s="1"/>
      <c r="E20" s="1"/>
      <c r="F20" s="1"/>
      <c r="G20" s="2"/>
      <c r="H20" s="2"/>
      <c r="I20" s="2"/>
      <c r="J20" s="2"/>
      <c r="K20" s="2"/>
      <c r="L20" s="2"/>
      <c r="M20" s="2"/>
      <c r="N20" s="2"/>
      <c r="O20" s="2"/>
      <c r="P20" s="2"/>
      <c r="Q20" s="2"/>
      <c r="R20" s="2"/>
      <c r="S20" s="2"/>
      <c r="T20" s="1"/>
      <c r="U20" s="1"/>
      <c r="V20" s="1"/>
      <c r="W20" s="1"/>
      <c r="X20" s="1"/>
      <c r="Y20" s="1"/>
      <c r="Z20" s="1"/>
      <c r="AA20" s="1"/>
      <c r="AB20" s="1"/>
      <c r="AC20" s="1"/>
      <c r="AD20" s="1"/>
      <c r="AE20" s="1"/>
      <c r="AF20" s="1"/>
      <c r="AG20" s="1"/>
      <c r="AH20" s="1"/>
      <c r="AI20" s="1"/>
      <c r="AJ20" s="1"/>
      <c r="AK20" s="1"/>
      <c r="AL20" s="1"/>
    </row>
    <row r="21" spans="1:38" x14ac:dyDescent="0.15">
      <c r="A21" t="s">
        <v>2</v>
      </c>
      <c r="B21" s="1">
        <v>0</v>
      </c>
      <c r="C21" s="1">
        <v>1</v>
      </c>
      <c r="D21" s="1">
        <v>2</v>
      </c>
      <c r="E21" s="1">
        <v>3</v>
      </c>
      <c r="F21" s="1">
        <v>4</v>
      </c>
      <c r="G21" s="1">
        <v>5</v>
      </c>
      <c r="H21" s="1">
        <v>6</v>
      </c>
      <c r="I21" s="1">
        <v>7</v>
      </c>
      <c r="J21" s="1">
        <v>8</v>
      </c>
      <c r="K21" s="1">
        <v>9</v>
      </c>
      <c r="L21" s="1">
        <v>10</v>
      </c>
      <c r="M21" s="1">
        <v>11</v>
      </c>
      <c r="N21" s="1">
        <v>12</v>
      </c>
      <c r="O21" s="1">
        <v>13</v>
      </c>
      <c r="P21" s="1">
        <v>14</v>
      </c>
      <c r="Q21" s="1">
        <v>15</v>
      </c>
      <c r="R21" s="1">
        <v>16</v>
      </c>
      <c r="S21" s="1">
        <v>17</v>
      </c>
      <c r="T21" s="1" t="s">
        <v>3</v>
      </c>
      <c r="U21" s="1">
        <v>0</v>
      </c>
      <c r="V21" s="1">
        <v>1</v>
      </c>
      <c r="W21" s="1">
        <v>2</v>
      </c>
      <c r="X21" s="1">
        <v>3</v>
      </c>
      <c r="Y21" s="1">
        <v>4</v>
      </c>
      <c r="Z21" s="1">
        <v>5</v>
      </c>
      <c r="AA21" s="1">
        <v>6</v>
      </c>
      <c r="AB21" s="1">
        <v>7</v>
      </c>
      <c r="AC21" s="1">
        <v>8</v>
      </c>
      <c r="AD21" s="1">
        <v>9</v>
      </c>
      <c r="AE21" s="1">
        <v>10</v>
      </c>
      <c r="AF21" s="1">
        <v>11</v>
      </c>
      <c r="AG21" s="1">
        <v>12</v>
      </c>
      <c r="AH21" s="1">
        <v>13</v>
      </c>
      <c r="AI21" s="1">
        <v>14</v>
      </c>
      <c r="AJ21" s="1">
        <v>15</v>
      </c>
      <c r="AK21" s="1">
        <v>16</v>
      </c>
      <c r="AL21" s="1">
        <v>17</v>
      </c>
    </row>
    <row r="22" spans="1:38" x14ac:dyDescent="0.15">
      <c r="A22" s="1">
        <v>0</v>
      </c>
      <c r="B22" s="3">
        <v>48.403121748179018</v>
      </c>
      <c r="C22" s="3">
        <v>73.375284889913331</v>
      </c>
      <c r="D22" s="3">
        <v>84.293911109437914</v>
      </c>
      <c r="E22" s="3">
        <v>92.214427495343784</v>
      </c>
      <c r="F22" s="3">
        <v>99.454292099204409</v>
      </c>
      <c r="G22" s="3">
        <v>106.16575185412472</v>
      </c>
      <c r="H22" s="3">
        <v>112.73309581868564</v>
      </c>
      <c r="I22" s="2">
        <v>118.75</v>
      </c>
      <c r="J22" s="2">
        <v>124.6</v>
      </c>
      <c r="K22" s="2">
        <v>130.5</v>
      </c>
      <c r="L22" s="2">
        <v>136.9</v>
      </c>
      <c r="M22" s="2">
        <v>143.69999999999999</v>
      </c>
      <c r="N22" s="2">
        <v>149.6</v>
      </c>
      <c r="O22" s="2">
        <v>153.6</v>
      </c>
      <c r="P22" s="2">
        <v>155.94999999999999</v>
      </c>
      <c r="Q22" s="2">
        <v>157.05000000000001</v>
      </c>
      <c r="R22" s="2">
        <v>157.5</v>
      </c>
      <c r="S22" s="2">
        <v>157.9</v>
      </c>
      <c r="T22" s="1">
        <v>0</v>
      </c>
      <c r="U22" s="3">
        <v>2.0785187300000061</v>
      </c>
      <c r="V22" s="3">
        <v>2.5062987299999975</v>
      </c>
      <c r="W22" s="3">
        <v>2.9352507299999928</v>
      </c>
      <c r="X22" s="3">
        <v>3.3630307299999913</v>
      </c>
      <c r="Y22" s="3">
        <v>3.790810730000004</v>
      </c>
      <c r="Z22" s="3">
        <v>4.2185907300000025</v>
      </c>
      <c r="AA22" s="3">
        <v>4.6475427300000121</v>
      </c>
      <c r="AB22" s="2">
        <v>5</v>
      </c>
      <c r="AC22" s="2">
        <v>5.35</v>
      </c>
      <c r="AD22" s="2">
        <v>5.87</v>
      </c>
      <c r="AE22" s="2">
        <v>6.48</v>
      </c>
      <c r="AF22" s="2">
        <v>6.73</v>
      </c>
      <c r="AG22" s="2">
        <v>6.3</v>
      </c>
      <c r="AH22" s="2">
        <v>5.665</v>
      </c>
      <c r="AI22" s="2">
        <v>5.35</v>
      </c>
      <c r="AJ22" s="2">
        <v>5.26</v>
      </c>
      <c r="AK22" s="2">
        <v>5.2249999999999996</v>
      </c>
      <c r="AL22" s="2">
        <v>5.24</v>
      </c>
    </row>
    <row r="23" spans="1:38" x14ac:dyDescent="0.15">
      <c r="A23" s="1">
        <v>1</v>
      </c>
      <c r="B23" s="3">
        <v>52.601481267943271</v>
      </c>
      <c r="C23" s="3">
        <v>74.456771262361599</v>
      </c>
      <c r="D23" s="3">
        <v>85.00792341769322</v>
      </c>
      <c r="E23" s="3">
        <v>92.841384975115304</v>
      </c>
      <c r="F23" s="3">
        <v>100.02796668401568</v>
      </c>
      <c r="G23" s="3">
        <v>106.72713874975474</v>
      </c>
      <c r="H23" s="3">
        <v>113.26135057239921</v>
      </c>
      <c r="I23" s="2">
        <v>119.24169999999999</v>
      </c>
      <c r="J23" s="2">
        <v>125.08329999999999</v>
      </c>
      <c r="K23" s="2">
        <v>131</v>
      </c>
      <c r="L23" s="2">
        <v>137.4667</v>
      </c>
      <c r="M23" s="2">
        <v>144.26669999999999</v>
      </c>
      <c r="N23" s="2">
        <v>150.01669999999999</v>
      </c>
      <c r="O23" s="2">
        <v>153.85</v>
      </c>
      <c r="P23" s="2">
        <v>156.0917</v>
      </c>
      <c r="Q23" s="2">
        <v>157.0917</v>
      </c>
      <c r="R23" s="2">
        <v>157.5333</v>
      </c>
      <c r="S23" s="2">
        <v>157.9333</v>
      </c>
      <c r="T23" s="1">
        <v>1</v>
      </c>
      <c r="U23" s="3">
        <v>2.1136787299999966</v>
      </c>
      <c r="V23" s="3">
        <v>2.5426307299999991</v>
      </c>
      <c r="W23" s="3">
        <v>2.9703374799999978</v>
      </c>
      <c r="X23" s="3">
        <v>3.3984104799999955</v>
      </c>
      <c r="Y23" s="3">
        <v>3.8264834799999932</v>
      </c>
      <c r="Z23" s="3">
        <v>4.2545564800000051</v>
      </c>
      <c r="AA23" s="3">
        <v>4.6826294799999886</v>
      </c>
      <c r="AB23" s="2">
        <v>5.0216669999999999</v>
      </c>
      <c r="AC23" s="2">
        <v>5.3866670000000001</v>
      </c>
      <c r="AD23" s="2">
        <v>5.92</v>
      </c>
      <c r="AE23" s="2">
        <v>6.5316669999999997</v>
      </c>
      <c r="AF23" s="2">
        <v>6.72</v>
      </c>
      <c r="AG23" s="2">
        <v>6.2383329999999999</v>
      </c>
      <c r="AH23" s="2">
        <v>5.6208330000000002</v>
      </c>
      <c r="AI23" s="2">
        <v>5.3416670000000002</v>
      </c>
      <c r="AJ23" s="2">
        <v>5.2533329999999996</v>
      </c>
      <c r="AK23" s="2">
        <v>5.2258329999999997</v>
      </c>
      <c r="AL23" s="2">
        <v>5.2416669999999996</v>
      </c>
    </row>
    <row r="24" spans="1:38" x14ac:dyDescent="0.15">
      <c r="A24" s="1">
        <v>2</v>
      </c>
      <c r="B24" s="3">
        <v>56.677829855424577</v>
      </c>
      <c r="C24" s="3">
        <v>75.47857512411889</v>
      </c>
      <c r="D24" s="3">
        <v>85.714842385355979</v>
      </c>
      <c r="E24" s="3">
        <v>93.467942618423464</v>
      </c>
      <c r="F24" s="3">
        <v>100.5976416267718</v>
      </c>
      <c r="G24" s="3">
        <v>107.28155824409532</v>
      </c>
      <c r="H24" s="3">
        <v>113.79766698461601</v>
      </c>
      <c r="I24" s="2">
        <v>119.7333</v>
      </c>
      <c r="J24" s="2">
        <v>125.5667</v>
      </c>
      <c r="K24" s="2">
        <v>131.5</v>
      </c>
      <c r="L24" s="2">
        <v>138.0333</v>
      </c>
      <c r="M24" s="2">
        <v>144.83330000000001</v>
      </c>
      <c r="N24" s="2">
        <v>150.4333</v>
      </c>
      <c r="O24" s="2">
        <v>154.1</v>
      </c>
      <c r="P24" s="2">
        <v>156.23330000000001</v>
      </c>
      <c r="Q24" s="2">
        <v>157.13329999999999</v>
      </c>
      <c r="R24" s="2">
        <v>157.5667</v>
      </c>
      <c r="S24" s="2">
        <v>157.9667</v>
      </c>
      <c r="T24" s="1">
        <v>2</v>
      </c>
      <c r="U24" s="3">
        <v>2.1500107299999911</v>
      </c>
      <c r="V24" s="3">
        <v>2.5777907300000038</v>
      </c>
      <c r="W24" s="3">
        <v>3.0060102300000011</v>
      </c>
      <c r="X24" s="3">
        <v>3.4340832299999988</v>
      </c>
      <c r="Y24" s="3">
        <v>3.8621562299999965</v>
      </c>
      <c r="Z24" s="3">
        <v>4.2902292300000084</v>
      </c>
      <c r="AA24" s="3">
        <v>4.7183022300000061</v>
      </c>
      <c r="AB24" s="2">
        <v>5.0433329999999996</v>
      </c>
      <c r="AC24" s="2">
        <v>5.4233330000000004</v>
      </c>
      <c r="AD24" s="2">
        <v>5.97</v>
      </c>
      <c r="AE24" s="2">
        <v>6.5833329999999997</v>
      </c>
      <c r="AF24" s="2">
        <v>6.71</v>
      </c>
      <c r="AG24" s="2">
        <v>6.1766670000000001</v>
      </c>
      <c r="AH24" s="2">
        <v>5.5766669999999996</v>
      </c>
      <c r="AI24" s="2">
        <v>5.3333329999999997</v>
      </c>
      <c r="AJ24" s="2">
        <v>5.2466670000000004</v>
      </c>
      <c r="AK24" s="2">
        <v>5.226667</v>
      </c>
      <c r="AL24" s="2">
        <v>5.2433329999999998</v>
      </c>
    </row>
    <row r="25" spans="1:38" x14ac:dyDescent="0.15">
      <c r="A25" s="1">
        <v>3</v>
      </c>
      <c r="B25" s="3">
        <v>59.956753963437343</v>
      </c>
      <c r="C25" s="3">
        <v>76.507800491253647</v>
      </c>
      <c r="D25" s="3">
        <v>86.407481182616479</v>
      </c>
      <c r="E25" s="3">
        <v>94.087749665596164</v>
      </c>
      <c r="F25" s="3">
        <v>101.15766162520259</v>
      </c>
      <c r="G25" s="3">
        <v>107.84164956728844</v>
      </c>
      <c r="H25" s="2">
        <v>114.0667</v>
      </c>
      <c r="I25" s="2">
        <v>120.22499999999999</v>
      </c>
      <c r="J25" s="2">
        <v>126.05</v>
      </c>
      <c r="K25" s="2">
        <v>132</v>
      </c>
      <c r="L25" s="2">
        <v>138.6</v>
      </c>
      <c r="M25" s="2">
        <v>145.4</v>
      </c>
      <c r="N25" s="2">
        <v>150.85</v>
      </c>
      <c r="O25" s="2">
        <v>154.35</v>
      </c>
      <c r="P25" s="2">
        <v>156.375</v>
      </c>
      <c r="Q25" s="2">
        <v>157.17500000000001</v>
      </c>
      <c r="R25" s="2">
        <v>157.6</v>
      </c>
      <c r="S25" s="2">
        <v>158</v>
      </c>
      <c r="T25" s="1">
        <v>3</v>
      </c>
      <c r="U25" s="3">
        <v>2.1851707300000029</v>
      </c>
      <c r="V25" s="3">
        <v>2.6141227300000054</v>
      </c>
      <c r="W25" s="3">
        <v>3.0419027300000039</v>
      </c>
      <c r="X25" s="3">
        <v>3.4696827300000024</v>
      </c>
      <c r="Y25" s="3">
        <v>3.8974627299999867</v>
      </c>
      <c r="Z25" s="3">
        <v>4.3264147300000104</v>
      </c>
      <c r="AA25" s="2">
        <v>4.6466669999999999</v>
      </c>
      <c r="AB25" s="2">
        <v>5.0650000000000004</v>
      </c>
      <c r="AC25" s="2">
        <v>5.46</v>
      </c>
      <c r="AD25" s="2">
        <v>6.02</v>
      </c>
      <c r="AE25" s="2">
        <v>6.6349999999999998</v>
      </c>
      <c r="AF25" s="2">
        <v>6.7</v>
      </c>
      <c r="AG25" s="2">
        <v>6.1150000000000002</v>
      </c>
      <c r="AH25" s="2">
        <v>5.5324999999999998</v>
      </c>
      <c r="AI25" s="2">
        <v>5.3250000000000002</v>
      </c>
      <c r="AJ25" s="2">
        <v>5.24</v>
      </c>
      <c r="AK25" s="2">
        <v>5.2275</v>
      </c>
      <c r="AL25" s="2">
        <v>5.2450000000000001</v>
      </c>
    </row>
    <row r="26" spans="1:38" x14ac:dyDescent="0.15">
      <c r="A26" s="1">
        <v>4</v>
      </c>
      <c r="B26" s="3">
        <v>62.618945240707419</v>
      </c>
      <c r="C26" s="3">
        <v>77.461733341242535</v>
      </c>
      <c r="D26" s="3">
        <v>87.074364538717077</v>
      </c>
      <c r="E26" s="3">
        <v>94.704750132382188</v>
      </c>
      <c r="F26" s="3">
        <v>101.72553119193002</v>
      </c>
      <c r="G26" s="3">
        <v>108.38378436472584</v>
      </c>
      <c r="H26" s="2">
        <v>114.6444</v>
      </c>
      <c r="I26" s="2">
        <v>120.7167</v>
      </c>
      <c r="J26" s="2">
        <v>126.5333</v>
      </c>
      <c r="K26" s="2">
        <v>132.5</v>
      </c>
      <c r="L26" s="2">
        <v>139.16669999999999</v>
      </c>
      <c r="M26" s="2">
        <v>145.9667</v>
      </c>
      <c r="N26" s="2">
        <v>151.26669999999999</v>
      </c>
      <c r="O26" s="2">
        <v>154.6</v>
      </c>
      <c r="P26" s="2">
        <v>156.51669999999999</v>
      </c>
      <c r="Q26" s="2">
        <v>157.2167</v>
      </c>
      <c r="R26" s="2">
        <v>157.63329999999999</v>
      </c>
      <c r="S26" s="2">
        <v>158.0333</v>
      </c>
      <c r="T26" s="1">
        <v>4</v>
      </c>
      <c r="U26" s="3">
        <v>2.2215027299999974</v>
      </c>
      <c r="V26" s="3">
        <v>2.6492827300000101</v>
      </c>
      <c r="W26" s="3">
        <v>3.0773557300000078</v>
      </c>
      <c r="X26" s="3">
        <v>3.5054287300000055</v>
      </c>
      <c r="Y26" s="3">
        <v>3.9335017300000032</v>
      </c>
      <c r="Z26" s="3">
        <v>4.3615747299999867</v>
      </c>
      <c r="AA26" s="2">
        <v>4.7211109999999996</v>
      </c>
      <c r="AB26" s="2">
        <v>5.0866670000000003</v>
      </c>
      <c r="AC26" s="2">
        <v>5.4966670000000004</v>
      </c>
      <c r="AD26" s="2">
        <v>6.07</v>
      </c>
      <c r="AE26" s="2">
        <v>6.6866669999999999</v>
      </c>
      <c r="AF26" s="2">
        <v>6.69</v>
      </c>
      <c r="AG26" s="2">
        <v>6.0533330000000003</v>
      </c>
      <c r="AH26" s="2">
        <v>5.4883329999999999</v>
      </c>
      <c r="AI26" s="2">
        <v>5.3166669999999998</v>
      </c>
      <c r="AJ26" s="2">
        <v>5.233333</v>
      </c>
      <c r="AK26" s="2">
        <v>5.2283330000000001</v>
      </c>
      <c r="AL26" s="2">
        <v>5.2466670000000004</v>
      </c>
    </row>
    <row r="27" spans="1:38" x14ac:dyDescent="0.15">
      <c r="A27" s="1">
        <v>5</v>
      </c>
      <c r="B27" s="3">
        <v>64.607606263077145</v>
      </c>
      <c r="C27" s="3">
        <v>78.399812084560708</v>
      </c>
      <c r="D27" s="3">
        <v>87.729460756254298</v>
      </c>
      <c r="E27" s="3">
        <v>95.315269305938472</v>
      </c>
      <c r="F27" s="3">
        <v>102.28401511723784</v>
      </c>
      <c r="G27" s="3">
        <v>108.93186029392166</v>
      </c>
      <c r="H27" s="2">
        <v>115.2222</v>
      </c>
      <c r="I27" s="2">
        <v>121.20829999999999</v>
      </c>
      <c r="J27" s="2">
        <v>127.0167</v>
      </c>
      <c r="K27" s="2">
        <v>133</v>
      </c>
      <c r="L27" s="2">
        <v>139.73330000000001</v>
      </c>
      <c r="M27" s="2">
        <v>146.5333</v>
      </c>
      <c r="N27" s="2">
        <v>151.6833</v>
      </c>
      <c r="O27" s="2">
        <v>154.85</v>
      </c>
      <c r="P27" s="2">
        <v>156.6583</v>
      </c>
      <c r="Q27" s="2">
        <v>157.25829999999999</v>
      </c>
      <c r="R27" s="2">
        <v>157.66669999999999</v>
      </c>
      <c r="S27" s="2">
        <v>158.0667</v>
      </c>
      <c r="T27" s="1">
        <v>5</v>
      </c>
      <c r="U27" s="3">
        <v>2.2566627300000022</v>
      </c>
      <c r="V27" s="3">
        <v>2.6844427300000007</v>
      </c>
      <c r="W27" s="3">
        <v>3.1130284800000112</v>
      </c>
      <c r="X27" s="3">
        <v>3.5411014799999947</v>
      </c>
      <c r="Y27" s="3">
        <v>3.9691744800000066</v>
      </c>
      <c r="Z27" s="3">
        <v>4.3972474799999901</v>
      </c>
      <c r="AA27" s="2">
        <v>4.7955560000000004</v>
      </c>
      <c r="AB27" s="2">
        <v>5.108333</v>
      </c>
      <c r="AC27" s="2">
        <v>5.5333329999999998</v>
      </c>
      <c r="AD27" s="2">
        <v>6.12</v>
      </c>
      <c r="AE27" s="2">
        <v>6.7383329999999999</v>
      </c>
      <c r="AF27" s="2">
        <v>6.68</v>
      </c>
      <c r="AG27" s="2">
        <v>5.9916669999999996</v>
      </c>
      <c r="AH27" s="2">
        <v>5.4441670000000002</v>
      </c>
      <c r="AI27" s="2">
        <v>5.3083330000000002</v>
      </c>
      <c r="AJ27" s="2">
        <v>5.226667</v>
      </c>
      <c r="AK27" s="2">
        <v>5.2291670000000003</v>
      </c>
      <c r="AL27" s="2">
        <v>5.2483329999999997</v>
      </c>
    </row>
    <row r="28" spans="1:38" x14ac:dyDescent="0.15">
      <c r="A28" s="1">
        <v>6</v>
      </c>
      <c r="B28" s="3">
        <v>66.230348380164259</v>
      </c>
      <c r="C28" s="3">
        <v>79.350755047066613</v>
      </c>
      <c r="D28" s="3">
        <v>88.367665719181929</v>
      </c>
      <c r="E28" s="3">
        <v>95.91328272366006</v>
      </c>
      <c r="F28" s="3">
        <v>102.84585505066036</v>
      </c>
      <c r="G28" s="3">
        <v>109.480330632533</v>
      </c>
      <c r="H28" s="2">
        <v>115.8</v>
      </c>
      <c r="I28" s="2">
        <v>121.7</v>
      </c>
      <c r="J28" s="2">
        <v>127.5</v>
      </c>
      <c r="K28" s="2">
        <v>133.5</v>
      </c>
      <c r="L28" s="2">
        <v>140.30000000000001</v>
      </c>
      <c r="M28" s="2">
        <v>147.1</v>
      </c>
      <c r="N28" s="2">
        <v>152.1</v>
      </c>
      <c r="O28" s="2">
        <v>155.1</v>
      </c>
      <c r="P28" s="2">
        <v>156.80000000000001</v>
      </c>
      <c r="Q28" s="2">
        <v>157.30000000000001</v>
      </c>
      <c r="R28" s="2">
        <v>157.69999999999999</v>
      </c>
      <c r="S28" s="2">
        <v>158.1</v>
      </c>
      <c r="T28" s="1">
        <v>6</v>
      </c>
      <c r="U28" s="3">
        <v>2.2929947300000109</v>
      </c>
      <c r="V28" s="3">
        <v>2.7207747300000023</v>
      </c>
      <c r="W28" s="3">
        <v>3.1485547300000007</v>
      </c>
      <c r="X28" s="3">
        <v>3.5763347299999992</v>
      </c>
      <c r="Y28" s="3">
        <v>4.0052867300000088</v>
      </c>
      <c r="Z28" s="3">
        <v>4.4330667299999931</v>
      </c>
      <c r="AA28" s="2">
        <v>4.87</v>
      </c>
      <c r="AB28" s="2">
        <v>5.13</v>
      </c>
      <c r="AC28" s="2">
        <v>5.57</v>
      </c>
      <c r="AD28" s="2">
        <v>6.17</v>
      </c>
      <c r="AE28" s="2">
        <v>6.79</v>
      </c>
      <c r="AF28" s="2">
        <v>6.67</v>
      </c>
      <c r="AG28" s="2">
        <v>5.93</v>
      </c>
      <c r="AH28" s="2">
        <v>5.4</v>
      </c>
      <c r="AI28" s="2">
        <v>5.3</v>
      </c>
      <c r="AJ28" s="2">
        <v>5.22</v>
      </c>
      <c r="AK28" s="2">
        <v>5.23</v>
      </c>
      <c r="AL28" s="2">
        <v>5.25</v>
      </c>
    </row>
    <row r="29" spans="1:38" x14ac:dyDescent="0.15">
      <c r="A29" s="1">
        <v>7</v>
      </c>
      <c r="B29" s="3">
        <v>67.53821287457184</v>
      </c>
      <c r="C29" s="3">
        <v>80.250761534110495</v>
      </c>
      <c r="D29" s="3">
        <v>88.998695626144197</v>
      </c>
      <c r="E29" s="3">
        <v>96.521211743469422</v>
      </c>
      <c r="F29" s="3">
        <v>103.3907345105753</v>
      </c>
      <c r="G29" s="3">
        <v>110.02261114733859</v>
      </c>
      <c r="H29" s="2">
        <v>116.29170000000001</v>
      </c>
      <c r="I29" s="2">
        <v>122.1833</v>
      </c>
      <c r="J29" s="2">
        <v>128</v>
      </c>
      <c r="K29" s="2">
        <v>134.0667</v>
      </c>
      <c r="L29" s="2">
        <v>140.86670000000001</v>
      </c>
      <c r="M29" s="2">
        <v>147.51669999999999</v>
      </c>
      <c r="N29" s="2">
        <v>152.35</v>
      </c>
      <c r="O29" s="2">
        <v>155.24170000000001</v>
      </c>
      <c r="P29" s="2">
        <v>156.8417</v>
      </c>
      <c r="Q29" s="2">
        <v>157.33330000000001</v>
      </c>
      <c r="R29" s="2">
        <v>157.73330000000001</v>
      </c>
      <c r="S29" s="2">
        <v>158.1</v>
      </c>
      <c r="T29" s="1">
        <v>7</v>
      </c>
      <c r="U29" s="3">
        <v>2.3281547299999943</v>
      </c>
      <c r="V29" s="3">
        <v>2.755934730000007</v>
      </c>
      <c r="W29" s="3">
        <v>3.1843739800000037</v>
      </c>
      <c r="X29" s="3">
        <v>3.6124469800000014</v>
      </c>
      <c r="Y29" s="3">
        <v>4.0405199799999991</v>
      </c>
      <c r="Z29" s="3">
        <v>4.4685929799999968</v>
      </c>
      <c r="AA29" s="2">
        <v>4.891667</v>
      </c>
      <c r="AB29" s="2">
        <v>5.1666670000000003</v>
      </c>
      <c r="AC29" s="2">
        <v>5.62</v>
      </c>
      <c r="AD29" s="2">
        <v>6.2216670000000001</v>
      </c>
      <c r="AE29" s="2">
        <v>6.78</v>
      </c>
      <c r="AF29" s="2">
        <v>6.608333</v>
      </c>
      <c r="AG29" s="2">
        <v>5.8858329999999999</v>
      </c>
      <c r="AH29" s="2">
        <v>5.391667</v>
      </c>
      <c r="AI29" s="2">
        <v>5.2933329999999996</v>
      </c>
      <c r="AJ29" s="2">
        <v>5.2208329999999998</v>
      </c>
      <c r="AK29" s="2">
        <v>5.2316669999999998</v>
      </c>
      <c r="AL29" s="2">
        <v>5.25</v>
      </c>
    </row>
    <row r="30" spans="1:38" x14ac:dyDescent="0.15">
      <c r="A30" s="1">
        <v>8</v>
      </c>
      <c r="B30" s="3">
        <v>68.851906654146376</v>
      </c>
      <c r="C30" s="3">
        <v>81.156960722898646</v>
      </c>
      <c r="D30" s="3">
        <v>89.616784585697019</v>
      </c>
      <c r="E30" s="3">
        <v>97.11690431034981</v>
      </c>
      <c r="F30" s="3">
        <v>103.93923928151064</v>
      </c>
      <c r="G30" s="3">
        <v>110.56555537446548</v>
      </c>
      <c r="H30" s="2">
        <v>116.7833</v>
      </c>
      <c r="I30" s="2">
        <v>122.66670000000001</v>
      </c>
      <c r="J30" s="2">
        <v>128.5</v>
      </c>
      <c r="K30" s="2">
        <v>134.63329999999999</v>
      </c>
      <c r="L30" s="2">
        <v>141.4333</v>
      </c>
      <c r="M30" s="2">
        <v>147.9333</v>
      </c>
      <c r="N30" s="2">
        <v>152.6</v>
      </c>
      <c r="O30" s="2">
        <v>155.38329999999999</v>
      </c>
      <c r="P30" s="2">
        <v>156.88329999999999</v>
      </c>
      <c r="Q30" s="2">
        <v>157.36670000000001</v>
      </c>
      <c r="R30" s="2">
        <v>157.76669999999999</v>
      </c>
      <c r="S30" s="2">
        <v>158.1</v>
      </c>
      <c r="T30" s="1">
        <v>8</v>
      </c>
      <c r="U30" s="3">
        <v>2.364486730000003</v>
      </c>
      <c r="V30" s="3">
        <v>2.7922667299999944</v>
      </c>
      <c r="W30" s="3">
        <v>3.2200467300000071</v>
      </c>
      <c r="X30" s="3">
        <v>3.6481197300000048</v>
      </c>
      <c r="Y30" s="3">
        <v>4.0761927299999883</v>
      </c>
      <c r="Z30" s="3">
        <v>4.5042657300000002</v>
      </c>
      <c r="AA30" s="2">
        <v>4.9133329999999997</v>
      </c>
      <c r="AB30" s="2">
        <v>5.2033329999999998</v>
      </c>
      <c r="AC30" s="2">
        <v>5.67</v>
      </c>
      <c r="AD30" s="2">
        <v>6.273333</v>
      </c>
      <c r="AE30" s="2">
        <v>6.77</v>
      </c>
      <c r="AF30" s="2">
        <v>6.5466670000000002</v>
      </c>
      <c r="AG30" s="2">
        <v>5.8416670000000002</v>
      </c>
      <c r="AH30" s="2">
        <v>5.3833330000000004</v>
      </c>
      <c r="AI30" s="2">
        <v>5.2866669999999996</v>
      </c>
      <c r="AJ30" s="2">
        <v>5.2216670000000001</v>
      </c>
      <c r="AK30" s="2">
        <v>5.233333</v>
      </c>
      <c r="AL30" s="2">
        <v>5.25</v>
      </c>
    </row>
    <row r="31" spans="1:38" x14ac:dyDescent="0.15">
      <c r="A31" s="1">
        <v>9</v>
      </c>
      <c r="B31" s="3">
        <v>70.03460237841243</v>
      </c>
      <c r="C31" s="3">
        <v>81.98243469616267</v>
      </c>
      <c r="D31" s="3">
        <v>90.268268316078618</v>
      </c>
      <c r="E31" s="3">
        <v>97.713968175108974</v>
      </c>
      <c r="F31" s="3">
        <v>104.48543863686125</v>
      </c>
      <c r="G31" s="3">
        <v>111.10372672786301</v>
      </c>
      <c r="H31" s="2">
        <v>117.27500000000001</v>
      </c>
      <c r="I31" s="2">
        <v>123.15</v>
      </c>
      <c r="J31" s="2">
        <v>129</v>
      </c>
      <c r="K31" s="2">
        <v>135.19999999999999</v>
      </c>
      <c r="L31" s="2">
        <v>142</v>
      </c>
      <c r="M31" s="2">
        <v>148.35</v>
      </c>
      <c r="N31" s="2">
        <v>152.85</v>
      </c>
      <c r="O31" s="2">
        <v>155.52500000000001</v>
      </c>
      <c r="P31" s="2">
        <v>156.92500000000001</v>
      </c>
      <c r="Q31" s="2">
        <v>157.4</v>
      </c>
      <c r="R31" s="2">
        <v>157.80000000000001</v>
      </c>
      <c r="S31" s="2">
        <v>158.1</v>
      </c>
      <c r="T31" s="1">
        <v>9</v>
      </c>
      <c r="U31" s="3">
        <v>2.3996467299999935</v>
      </c>
      <c r="V31" s="3">
        <v>2.8274267299999991</v>
      </c>
      <c r="W31" s="3">
        <v>3.2552067300000118</v>
      </c>
      <c r="X31" s="3">
        <v>3.6841587299999929</v>
      </c>
      <c r="Y31" s="3">
        <v>4.1119387300000056</v>
      </c>
      <c r="Z31" s="3">
        <v>4.5397187300000041</v>
      </c>
      <c r="AA31" s="2">
        <v>4.9349999999999996</v>
      </c>
      <c r="AB31" s="2">
        <v>5.24</v>
      </c>
      <c r="AC31" s="2">
        <v>5.72</v>
      </c>
      <c r="AD31" s="2">
        <v>6.3250000000000002</v>
      </c>
      <c r="AE31" s="2">
        <v>6.76</v>
      </c>
      <c r="AF31" s="2">
        <v>6.4850000000000003</v>
      </c>
      <c r="AG31" s="2">
        <v>5.7975000000000003</v>
      </c>
      <c r="AH31" s="2">
        <v>5.375</v>
      </c>
      <c r="AI31" s="2">
        <v>5.28</v>
      </c>
      <c r="AJ31" s="2">
        <v>5.2225000000000001</v>
      </c>
      <c r="AK31" s="2">
        <v>5.2350000000000003</v>
      </c>
      <c r="AL31" s="2">
        <v>5.25</v>
      </c>
    </row>
    <row r="32" spans="1:38" x14ac:dyDescent="0.15">
      <c r="A32" s="1">
        <v>10</v>
      </c>
      <c r="B32" s="3">
        <v>71.167016505363051</v>
      </c>
      <c r="C32" s="3">
        <v>82.780781449147298</v>
      </c>
      <c r="D32" s="3">
        <v>90.927480682441214</v>
      </c>
      <c r="E32" s="3">
        <v>98.294405397604706</v>
      </c>
      <c r="F32" s="3">
        <v>105.04903871319746</v>
      </c>
      <c r="G32" s="3">
        <v>111.6472546868205</v>
      </c>
      <c r="H32" s="2">
        <v>117.7667</v>
      </c>
      <c r="I32" s="2">
        <v>123.63330000000001</v>
      </c>
      <c r="J32" s="2">
        <v>129.5</v>
      </c>
      <c r="K32" s="2">
        <v>135.76669999999999</v>
      </c>
      <c r="L32" s="2">
        <v>142.5667</v>
      </c>
      <c r="M32" s="2">
        <v>148.76669999999999</v>
      </c>
      <c r="N32" s="2">
        <v>153.1</v>
      </c>
      <c r="O32" s="2">
        <v>155.66669999999999</v>
      </c>
      <c r="P32" s="2">
        <v>156.9667</v>
      </c>
      <c r="Q32" s="2">
        <v>157.4333</v>
      </c>
      <c r="R32" s="2">
        <v>157.83330000000001</v>
      </c>
      <c r="S32" s="2">
        <v>158.1</v>
      </c>
      <c r="T32" s="1">
        <v>10</v>
      </c>
      <c r="U32" s="3">
        <v>2.4348067299999911</v>
      </c>
      <c r="V32" s="3">
        <v>2.8637587300000007</v>
      </c>
      <c r="W32" s="3">
        <v>3.2913922299999996</v>
      </c>
      <c r="X32" s="3">
        <v>3.7194652299999973</v>
      </c>
      <c r="Y32" s="3">
        <v>4.1475382300000092</v>
      </c>
      <c r="Z32" s="3">
        <v>4.5756112299999927</v>
      </c>
      <c r="AA32" s="2">
        <v>4.9566670000000004</v>
      </c>
      <c r="AB32" s="2">
        <v>5.2766669999999998</v>
      </c>
      <c r="AC32" s="2">
        <v>5.77</v>
      </c>
      <c r="AD32" s="2">
        <v>6.3766670000000003</v>
      </c>
      <c r="AE32" s="2">
        <v>6.75</v>
      </c>
      <c r="AF32" s="2">
        <v>6.4233330000000004</v>
      </c>
      <c r="AG32" s="2">
        <v>5.7533329999999996</v>
      </c>
      <c r="AH32" s="2">
        <v>5.3666669999999996</v>
      </c>
      <c r="AI32" s="2">
        <v>5.273333</v>
      </c>
      <c r="AJ32" s="2">
        <v>5.2233330000000002</v>
      </c>
      <c r="AK32" s="2">
        <v>5.2366669999999997</v>
      </c>
      <c r="AL32" s="2">
        <v>5.25</v>
      </c>
    </row>
    <row r="33" spans="1:38" x14ac:dyDescent="0.15">
      <c r="A33" s="1">
        <v>11</v>
      </c>
      <c r="B33" s="3">
        <v>72.30293726020362</v>
      </c>
      <c r="C33" s="3">
        <v>83.534684276484512</v>
      </c>
      <c r="D33" s="3">
        <v>91.571288658577089</v>
      </c>
      <c r="E33" s="3">
        <v>98.876483220885035</v>
      </c>
      <c r="F33" s="3">
        <v>105.61101363575867</v>
      </c>
      <c r="G33" s="3">
        <v>112.18627907495441</v>
      </c>
      <c r="H33" s="2">
        <v>118.25830000000001</v>
      </c>
      <c r="I33" s="2">
        <v>124.11669999999999</v>
      </c>
      <c r="J33" s="2">
        <v>130</v>
      </c>
      <c r="K33" s="2">
        <v>136.33330000000001</v>
      </c>
      <c r="L33" s="2">
        <v>143.13329999999999</v>
      </c>
      <c r="M33" s="2">
        <v>149.1833</v>
      </c>
      <c r="N33" s="2">
        <v>153.35</v>
      </c>
      <c r="O33" s="2">
        <v>155.8083</v>
      </c>
      <c r="P33" s="2">
        <v>157.00829999999999</v>
      </c>
      <c r="Q33" s="2">
        <v>157.4667</v>
      </c>
      <c r="R33" s="2">
        <v>157.86670000000001</v>
      </c>
      <c r="S33" s="2">
        <v>158.1</v>
      </c>
      <c r="T33" s="1">
        <v>11</v>
      </c>
      <c r="U33" s="3">
        <v>2.4711387299999927</v>
      </c>
      <c r="V33" s="3">
        <v>2.8989187299999912</v>
      </c>
      <c r="W33" s="3">
        <v>3.3270649800000029</v>
      </c>
      <c r="X33" s="3">
        <v>3.7551379800000007</v>
      </c>
      <c r="Y33" s="3">
        <v>4.1832109799999984</v>
      </c>
      <c r="Z33" s="3">
        <v>4.6112839800000103</v>
      </c>
      <c r="AA33" s="2">
        <v>4.9783330000000001</v>
      </c>
      <c r="AB33" s="2">
        <v>5.3133330000000001</v>
      </c>
      <c r="AC33" s="2">
        <v>5.82</v>
      </c>
      <c r="AD33" s="2">
        <v>6.4283330000000003</v>
      </c>
      <c r="AE33" s="2">
        <v>6.74</v>
      </c>
      <c r="AF33" s="2">
        <v>6.3616669999999997</v>
      </c>
      <c r="AG33" s="2">
        <v>5.7091669999999999</v>
      </c>
      <c r="AH33" s="2">
        <v>5.358333</v>
      </c>
      <c r="AI33" s="2">
        <v>5.266667</v>
      </c>
      <c r="AJ33" s="2">
        <v>5.2241669999999996</v>
      </c>
      <c r="AK33" s="2">
        <v>5.2383329999999999</v>
      </c>
      <c r="AL33" s="2">
        <v>5.25</v>
      </c>
    </row>
  </sheetData>
  <sheetProtection algorithmName="SHA-512" hashValue="eY55EU230QTz0OUf8KEJg8RZXjTcmYudEmOSjTXjt6ouwWWBufYRKR/fankpBWqelfKf/Hc0vXVUns1Q736QkQ==" saltValue="WZfMuRsyR4IdwdTplag/ow==" spinCount="100000" sheet="1" objects="1" scenarios="1"/>
  <phoneticPr fontId="1"/>
  <pageMargins left="0.78700000000000003" right="0.78700000000000003" top="0.98399999999999999" bottom="0.98399999999999999"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30"/>
  <sheetViews>
    <sheetView topLeftCell="A4" workbookViewId="0">
      <selection activeCell="H29" sqref="H29"/>
    </sheetView>
  </sheetViews>
  <sheetFormatPr defaultRowHeight="13.5" x14ac:dyDescent="0.15"/>
  <cols>
    <col min="1" max="11" width="9" customWidth="1"/>
  </cols>
  <sheetData>
    <row r="1" spans="1:11" x14ac:dyDescent="0.15">
      <c r="C1" t="s">
        <v>14</v>
      </c>
      <c r="G1" t="s">
        <v>13</v>
      </c>
    </row>
    <row r="2" spans="1:11" x14ac:dyDescent="0.15">
      <c r="C2" t="s">
        <v>4</v>
      </c>
    </row>
    <row r="3" spans="1:11" x14ac:dyDescent="0.15">
      <c r="F3" s="20" t="s">
        <v>25</v>
      </c>
      <c r="G3" s="13"/>
      <c r="H3" s="13"/>
      <c r="I3" s="13"/>
      <c r="J3" s="13"/>
      <c r="K3" s="14"/>
    </row>
    <row r="4" spans="1:11" x14ac:dyDescent="0.15">
      <c r="A4" t="s">
        <v>5</v>
      </c>
      <c r="B4">
        <v>5</v>
      </c>
      <c r="C4" s="4">
        <v>0.38600000000000001</v>
      </c>
      <c r="D4" s="4">
        <v>-23.699000000000002</v>
      </c>
      <c r="F4" s="15" t="s">
        <v>24</v>
      </c>
      <c r="G4" t="s">
        <v>6</v>
      </c>
      <c r="K4" s="16"/>
    </row>
    <row r="5" spans="1:11" x14ac:dyDescent="0.15">
      <c r="B5">
        <v>6</v>
      </c>
      <c r="C5" s="4">
        <v>0.46100000000000002</v>
      </c>
      <c r="D5" s="4">
        <v>-32.381999999999998</v>
      </c>
      <c r="F5" s="15"/>
      <c r="H5">
        <v>3</v>
      </c>
      <c r="I5">
        <v>2</v>
      </c>
      <c r="J5">
        <v>1</v>
      </c>
      <c r="K5" s="16">
        <v>0</v>
      </c>
    </row>
    <row r="6" spans="1:11" x14ac:dyDescent="0.15">
      <c r="B6">
        <v>7</v>
      </c>
      <c r="C6" s="4">
        <v>0.51300000000000001</v>
      </c>
      <c r="D6" s="4">
        <v>-38.878</v>
      </c>
      <c r="F6" s="15" t="s">
        <v>26</v>
      </c>
      <c r="G6" t="s">
        <v>7</v>
      </c>
      <c r="H6">
        <v>30.388200000000001</v>
      </c>
      <c r="I6">
        <v>-57.149500000000003</v>
      </c>
      <c r="J6">
        <v>50.812399999999997</v>
      </c>
      <c r="K6" s="16">
        <v>-9.1779100000000007</v>
      </c>
    </row>
    <row r="7" spans="1:11" x14ac:dyDescent="0.15">
      <c r="B7">
        <v>8</v>
      </c>
      <c r="C7" s="4">
        <v>0.59199999999999997</v>
      </c>
      <c r="D7" s="4">
        <v>-48.804000000000002</v>
      </c>
      <c r="F7" s="15"/>
      <c r="G7" t="s">
        <v>8</v>
      </c>
      <c r="H7">
        <v>-85.013000000000005</v>
      </c>
      <c r="I7">
        <v>370.69200000000001</v>
      </c>
      <c r="J7">
        <v>-465.58</v>
      </c>
      <c r="K7" s="16">
        <v>191.84700000000001</v>
      </c>
    </row>
    <row r="8" spans="1:11" x14ac:dyDescent="0.15">
      <c r="B8">
        <v>9</v>
      </c>
      <c r="C8" s="4">
        <v>0.68700000000000006</v>
      </c>
      <c r="D8" s="4">
        <v>-61.39</v>
      </c>
      <c r="F8" s="21"/>
      <c r="G8" s="18" t="s">
        <v>9</v>
      </c>
      <c r="H8" s="18">
        <v>-310.20499999999998</v>
      </c>
      <c r="I8" s="18">
        <v>1511.59</v>
      </c>
      <c r="J8" s="18">
        <v>-2363.0300000000002</v>
      </c>
      <c r="K8" s="19">
        <v>1231.04</v>
      </c>
    </row>
    <row r="9" spans="1:11" x14ac:dyDescent="0.15">
      <c r="B9">
        <v>10</v>
      </c>
      <c r="C9" s="4">
        <v>0.752</v>
      </c>
      <c r="D9" s="4">
        <v>-70.460999999999999</v>
      </c>
      <c r="F9" s="12" t="s">
        <v>26</v>
      </c>
      <c r="G9" s="13" t="s">
        <v>7</v>
      </c>
      <c r="H9" s="13">
        <v>127.71899999999999</v>
      </c>
      <c r="I9" s="13">
        <v>-414.71199999999999</v>
      </c>
      <c r="J9" s="13">
        <v>485.75</v>
      </c>
      <c r="K9" s="14">
        <v>-184.49199999999999</v>
      </c>
    </row>
    <row r="10" spans="1:11" x14ac:dyDescent="0.15">
      <c r="B10">
        <v>11</v>
      </c>
      <c r="C10" s="4">
        <v>0.78200000000000003</v>
      </c>
      <c r="D10" s="4">
        <v>-75.105999999999995</v>
      </c>
      <c r="F10" s="15"/>
      <c r="G10" t="s">
        <v>8</v>
      </c>
      <c r="H10">
        <v>-1787.66</v>
      </c>
      <c r="I10">
        <v>8039.22</v>
      </c>
      <c r="J10">
        <v>-11931</v>
      </c>
      <c r="K10" s="16">
        <v>5885.03</v>
      </c>
    </row>
    <row r="11" spans="1:11" x14ac:dyDescent="0.15">
      <c r="B11">
        <v>12</v>
      </c>
      <c r="C11" s="4">
        <v>0.78300000000000003</v>
      </c>
      <c r="D11" s="4">
        <v>-75.641999999999996</v>
      </c>
      <c r="F11" s="15"/>
      <c r="G11" t="s">
        <v>10</v>
      </c>
      <c r="H11">
        <v>956.40099999999995</v>
      </c>
      <c r="I11">
        <v>-4627.55</v>
      </c>
      <c r="J11">
        <v>7530.58</v>
      </c>
      <c r="K11" s="16">
        <v>-4068.31</v>
      </c>
    </row>
    <row r="12" spans="1:11" x14ac:dyDescent="0.15">
      <c r="B12">
        <v>13</v>
      </c>
      <c r="C12" s="4">
        <v>0.81499999999999995</v>
      </c>
      <c r="D12" s="4">
        <v>-81.347999999999999</v>
      </c>
      <c r="F12" s="15" t="s">
        <v>24</v>
      </c>
      <c r="G12" t="s">
        <v>12</v>
      </c>
      <c r="K12" s="16"/>
    </row>
    <row r="13" spans="1:11" x14ac:dyDescent="0.15">
      <c r="B13">
        <v>14</v>
      </c>
      <c r="C13" s="4">
        <v>0.83199999999999996</v>
      </c>
      <c r="D13" s="4">
        <v>-83.694999999999993</v>
      </c>
      <c r="F13" s="17" t="s">
        <v>27</v>
      </c>
      <c r="G13" s="18"/>
      <c r="H13" s="18"/>
      <c r="I13" s="18"/>
      <c r="J13" s="18"/>
      <c r="K13" s="19"/>
    </row>
    <row r="14" spans="1:11" x14ac:dyDescent="0.15">
      <c r="B14">
        <v>15</v>
      </c>
      <c r="C14" s="4">
        <v>0.76600000000000001</v>
      </c>
      <c r="D14" s="4">
        <v>-70.989000000000004</v>
      </c>
    </row>
    <row r="15" spans="1:11" x14ac:dyDescent="0.15">
      <c r="B15">
        <v>16</v>
      </c>
      <c r="C15" s="4">
        <v>0.65600000000000003</v>
      </c>
      <c r="D15" s="4">
        <v>-51.822000000000003</v>
      </c>
    </row>
    <row r="16" spans="1:11" x14ac:dyDescent="0.15">
      <c r="B16">
        <v>17</v>
      </c>
      <c r="C16" s="4">
        <v>0.67200000000000004</v>
      </c>
      <c r="D16" s="4">
        <v>-53.642000000000003</v>
      </c>
    </row>
    <row r="17" spans="1:4" x14ac:dyDescent="0.15">
      <c r="C17" s="4"/>
      <c r="D17" s="4"/>
    </row>
    <row r="18" spans="1:4" x14ac:dyDescent="0.15">
      <c r="A18" t="s">
        <v>11</v>
      </c>
      <c r="B18">
        <v>5</v>
      </c>
      <c r="C18" s="4">
        <v>0.377</v>
      </c>
      <c r="D18" s="4">
        <v>-22.75</v>
      </c>
    </row>
    <row r="19" spans="1:4" x14ac:dyDescent="0.15">
      <c r="B19">
        <v>6</v>
      </c>
      <c r="C19" s="4">
        <v>0.45800000000000002</v>
      </c>
      <c r="D19" s="4">
        <v>-32.079000000000001</v>
      </c>
    </row>
    <row r="20" spans="1:4" x14ac:dyDescent="0.15">
      <c r="B20">
        <v>7</v>
      </c>
      <c r="C20" s="4">
        <v>0.50800000000000001</v>
      </c>
      <c r="D20" s="4">
        <v>-38.366999999999997</v>
      </c>
    </row>
    <row r="21" spans="1:4" x14ac:dyDescent="0.15">
      <c r="B21">
        <v>8</v>
      </c>
      <c r="C21" s="4">
        <v>0.56100000000000005</v>
      </c>
      <c r="D21" s="4">
        <v>-45.006</v>
      </c>
    </row>
    <row r="22" spans="1:4" x14ac:dyDescent="0.15">
      <c r="B22">
        <v>9</v>
      </c>
      <c r="C22" s="4">
        <v>0.65200000000000002</v>
      </c>
      <c r="D22" s="4">
        <v>-56.991999999999997</v>
      </c>
    </row>
    <row r="23" spans="1:4" x14ac:dyDescent="0.15">
      <c r="B23">
        <v>10</v>
      </c>
      <c r="C23" s="4">
        <v>0.73</v>
      </c>
      <c r="D23" s="4">
        <v>-68.090999999999994</v>
      </c>
    </row>
    <row r="24" spans="1:4" x14ac:dyDescent="0.15">
      <c r="B24">
        <v>11</v>
      </c>
      <c r="C24" s="4">
        <v>0.80300000000000005</v>
      </c>
      <c r="D24" s="4">
        <v>-78.846000000000004</v>
      </c>
    </row>
    <row r="25" spans="1:4" x14ac:dyDescent="0.15">
      <c r="B25">
        <v>12</v>
      </c>
      <c r="C25" s="4">
        <v>0.79600000000000004</v>
      </c>
      <c r="D25" s="4">
        <v>-76.933999999999997</v>
      </c>
    </row>
    <row r="26" spans="1:4" x14ac:dyDescent="0.15">
      <c r="B26">
        <v>13</v>
      </c>
      <c r="C26" s="4">
        <v>0.65500000000000003</v>
      </c>
      <c r="D26" s="4">
        <v>-54.234000000000002</v>
      </c>
    </row>
    <row r="27" spans="1:4" x14ac:dyDescent="0.15">
      <c r="B27">
        <v>14</v>
      </c>
      <c r="C27" s="4">
        <v>0.59399999999999997</v>
      </c>
      <c r="D27" s="4">
        <v>-43.264000000000003</v>
      </c>
    </row>
    <row r="28" spans="1:4" x14ac:dyDescent="0.15">
      <c r="B28">
        <v>15</v>
      </c>
      <c r="C28" s="4">
        <v>0.56000000000000005</v>
      </c>
      <c r="D28" s="4">
        <v>-37.002000000000002</v>
      </c>
    </row>
    <row r="29" spans="1:4" x14ac:dyDescent="0.15">
      <c r="B29">
        <v>16</v>
      </c>
      <c r="C29" s="4">
        <v>0.57799999999999996</v>
      </c>
      <c r="D29" s="4">
        <v>-39.057000000000002</v>
      </c>
    </row>
    <row r="30" spans="1:4" x14ac:dyDescent="0.15">
      <c r="B30">
        <v>17</v>
      </c>
      <c r="C30" s="4">
        <v>0.59799999999999998</v>
      </c>
      <c r="D30" s="4">
        <v>-42.338999999999999</v>
      </c>
    </row>
  </sheetData>
  <sheetProtection algorithmName="SHA-512" hashValue="9YTT92LEknZc2LewlLC/VkIkcgnnPRTIBq+sl/2ycUMlBbuRyp2h6g++r2nu8dzNbhIrw4WVavh0tb/3rej1Tg==" saltValue="UeG6c3put3dr3y+stwm+7g==" spinCount="100000" sheet="1" objects="1" scenarios="1"/>
  <phoneticPr fontId="1"/>
  <pageMargins left="0.78700000000000003" right="0.78700000000000003" top="0.98399999999999999" bottom="0.98399999999999999" header="0.51200000000000001" footer="0.5120000000000000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4:G35"/>
  <sheetViews>
    <sheetView workbookViewId="0">
      <selection activeCell="J31" sqref="J31"/>
    </sheetView>
  </sheetViews>
  <sheetFormatPr defaultRowHeight="13.5" x14ac:dyDescent="0.15"/>
  <cols>
    <col min="1" max="3" width="9" customWidth="1"/>
    <col min="4" max="4" width="13.75" customWidth="1"/>
    <col min="5" max="5" width="14.875" customWidth="1"/>
    <col min="6" max="6" width="13.75" customWidth="1"/>
    <col min="7" max="7" width="13.625" customWidth="1"/>
    <col min="8" max="10" width="11.625" customWidth="1"/>
  </cols>
  <sheetData>
    <row r="4" spans="2:7" x14ac:dyDescent="0.15">
      <c r="B4" t="s">
        <v>15</v>
      </c>
      <c r="C4" s="5" t="s">
        <v>16</v>
      </c>
    </row>
    <row r="5" spans="2:7" x14ac:dyDescent="0.15">
      <c r="C5" t="s">
        <v>32</v>
      </c>
      <c r="D5">
        <f>1.4345*10^-6</f>
        <v>1.4345E-6</v>
      </c>
      <c r="E5" s="22">
        <f>-0.000119864</f>
        <v>-1.19864E-4</v>
      </c>
      <c r="F5" s="22">
        <f>-0.037620259</f>
        <v>-3.7620259000000003E-2</v>
      </c>
      <c r="G5" s="22">
        <v>0.62407732199999999</v>
      </c>
    </row>
    <row r="6" spans="2:7" x14ac:dyDescent="0.15">
      <c r="C6" t="s">
        <v>33</v>
      </c>
      <c r="D6">
        <f>-3.06037*10^-6</f>
        <v>-3.0603699999999996E-6</v>
      </c>
      <c r="E6" s="22">
        <v>1.3879490000000001E-3</v>
      </c>
      <c r="F6" s="22">
        <v>-0.19079875399999999</v>
      </c>
      <c r="G6" s="22">
        <v>5.5315144910000003</v>
      </c>
    </row>
    <row r="7" spans="2:7" x14ac:dyDescent="0.15">
      <c r="C7" t="s">
        <v>34</v>
      </c>
      <c r="D7">
        <f>9.04656*10^-7</f>
        <v>9.0465599999999994E-7</v>
      </c>
      <c r="E7" s="22">
        <v>-6.6202999999999998E-4</v>
      </c>
      <c r="F7" s="22">
        <v>0.15655571400000001</v>
      </c>
      <c r="G7" s="22">
        <v>-13.829089850000001</v>
      </c>
    </row>
    <row r="8" spans="2:7" x14ac:dyDescent="0.15">
      <c r="C8" s="6" t="s">
        <v>17</v>
      </c>
      <c r="E8" s="22"/>
      <c r="F8" s="22"/>
      <c r="G8" s="22"/>
    </row>
    <row r="9" spans="2:7" x14ac:dyDescent="0.15">
      <c r="C9" t="s">
        <v>35</v>
      </c>
      <c r="D9">
        <f>3.47613*10^-7</f>
        <v>3.47613E-7</v>
      </c>
      <c r="E9" s="23">
        <f>-2.38575*10^-5</f>
        <v>-2.38575E-5</v>
      </c>
      <c r="F9" s="22">
        <v>-3.7631412000000003E-2</v>
      </c>
      <c r="G9" s="22">
        <v>0.79584630099999998</v>
      </c>
    </row>
    <row r="10" spans="2:7" x14ac:dyDescent="0.15">
      <c r="C10" t="s">
        <v>36</v>
      </c>
      <c r="D10" s="24">
        <f>-5.83768*10^-6</f>
        <v>-5.8376799999999995E-6</v>
      </c>
      <c r="E10" s="22">
        <v>2.1948250000000001E-3</v>
      </c>
      <c r="F10" s="22">
        <v>-0.25546500300000002</v>
      </c>
      <c r="G10" s="22">
        <v>7.2951426289999999</v>
      </c>
    </row>
    <row r="11" spans="2:7" x14ac:dyDescent="0.15">
      <c r="C11" t="s">
        <v>34</v>
      </c>
      <c r="D11">
        <f>5.41432*10^-6</f>
        <v>5.4143199999999997E-6</v>
      </c>
      <c r="E11" s="22">
        <v>-2.9650409999999999E-3</v>
      </c>
      <c r="F11" s="22">
        <v>0.53298464599999995</v>
      </c>
      <c r="G11" s="25">
        <v>-32.850825039999997</v>
      </c>
    </row>
    <row r="12" spans="2:7" x14ac:dyDescent="0.15">
      <c r="E12" s="22"/>
      <c r="F12" s="22"/>
      <c r="G12" s="22"/>
    </row>
    <row r="13" spans="2:7" x14ac:dyDescent="0.15">
      <c r="B13" t="s">
        <v>18</v>
      </c>
      <c r="C13" s="5" t="s">
        <v>16</v>
      </c>
      <c r="E13" s="22"/>
      <c r="F13" s="22"/>
      <c r="G13" s="22"/>
    </row>
    <row r="14" spans="2:7" x14ac:dyDescent="0.15">
      <c r="C14" t="s">
        <v>37</v>
      </c>
      <c r="D14">
        <f>-7.58553*10^-8</f>
        <v>-7.5855300000000003E-8</v>
      </c>
      <c r="E14" s="22">
        <f>2.1302*10^-5</f>
        <v>2.1302E-5</v>
      </c>
      <c r="F14" s="22">
        <v>-1.0948119999999999E-3</v>
      </c>
      <c r="G14" s="22">
        <v>9.0651064000000003E-2</v>
      </c>
    </row>
    <row r="15" spans="2:7" x14ac:dyDescent="0.15">
      <c r="C15" t="s">
        <v>38</v>
      </c>
      <c r="D15">
        <f>1.99415*10^-8</f>
        <v>1.99415E-8</v>
      </c>
      <c r="E15" s="22">
        <f>-1.37006*10^-5</f>
        <v>-1.3700600000000002E-5</v>
      </c>
      <c r="F15" s="22">
        <v>2.877807E-3</v>
      </c>
      <c r="G15" s="22">
        <v>-5.3198892999999997E-2</v>
      </c>
    </row>
    <row r="16" spans="2:7" x14ac:dyDescent="0.15">
      <c r="C16" s="6" t="s">
        <v>17</v>
      </c>
      <c r="E16" s="22"/>
      <c r="F16" s="22"/>
      <c r="G16" s="22"/>
    </row>
    <row r="17" spans="2:7" x14ac:dyDescent="0.15">
      <c r="C17" t="s">
        <v>37</v>
      </c>
      <c r="D17">
        <f>-1.0218*10^-7</f>
        <v>-1.0218000000000001E-7</v>
      </c>
      <c r="E17" s="22">
        <f>2.31971*10^-5</f>
        <v>2.3197100000000002E-5</v>
      </c>
      <c r="F17" s="22">
        <v>-9.2398299999999997E-4</v>
      </c>
      <c r="G17" s="25">
        <v>8.8969350000000003E-2</v>
      </c>
    </row>
    <row r="18" spans="2:7" x14ac:dyDescent="0.15">
      <c r="C18" t="s">
        <v>38</v>
      </c>
      <c r="D18">
        <f>2.10831*10^-8</f>
        <v>2.10831E-8</v>
      </c>
      <c r="E18" s="23">
        <f>-1.43497*10^-5</f>
        <v>-1.4349700000000003E-5</v>
      </c>
      <c r="F18" s="22">
        <v>2.8391459999999999E-3</v>
      </c>
      <c r="G18" s="22">
        <v>-3.5441888999999997E-2</v>
      </c>
    </row>
    <row r="19" spans="2:7" x14ac:dyDescent="0.15">
      <c r="E19" s="22"/>
      <c r="F19" s="22"/>
      <c r="G19" s="22"/>
    </row>
    <row r="20" spans="2:7" x14ac:dyDescent="0.15">
      <c r="B20" t="s">
        <v>19</v>
      </c>
      <c r="C20" s="5" t="s">
        <v>16</v>
      </c>
      <c r="E20" s="22"/>
      <c r="F20" s="22"/>
      <c r="G20" s="22"/>
    </row>
    <row r="21" spans="2:7" x14ac:dyDescent="0.15">
      <c r="C21" t="s">
        <v>39</v>
      </c>
      <c r="D21">
        <v>3.2048516999999999E-2</v>
      </c>
      <c r="E21" s="22">
        <v>-0.49343327300000001</v>
      </c>
      <c r="F21" s="22">
        <v>2.551397766</v>
      </c>
      <c r="G21" s="22">
        <v>12.622545369999999</v>
      </c>
    </row>
    <row r="22" spans="2:7" x14ac:dyDescent="0.15">
      <c r="C22" t="s">
        <v>40</v>
      </c>
      <c r="D22">
        <v>7.9728779999999992E-3</v>
      </c>
      <c r="E22" s="22">
        <v>-0.20199887699999999</v>
      </c>
      <c r="F22" s="22">
        <v>1.5434203399999999</v>
      </c>
      <c r="G22" s="26">
        <v>13.697217</v>
      </c>
    </row>
    <row r="23" spans="2:7" x14ac:dyDescent="0.15">
      <c r="C23" t="s">
        <v>41</v>
      </c>
      <c r="D23">
        <f>-7.67459*10^-5</f>
        <v>-7.6745900000000007E-5</v>
      </c>
      <c r="E23" s="22">
        <v>7.1739009999999999E-3</v>
      </c>
      <c r="F23" s="22">
        <v>-0.25176596400000001</v>
      </c>
      <c r="G23" s="22">
        <v>18.775188279999998</v>
      </c>
    </row>
    <row r="24" spans="2:7" x14ac:dyDescent="0.15">
      <c r="C24" t="s">
        <v>42</v>
      </c>
      <c r="D24">
        <f>-3.88384*10^-6</f>
        <v>-3.8838400000000002E-6</v>
      </c>
      <c r="E24" s="22">
        <v>1.076046E-3</v>
      </c>
      <c r="F24" s="22">
        <v>-8.1944536999999998E-2</v>
      </c>
      <c r="G24" s="22">
        <v>17.201186849999999</v>
      </c>
    </row>
    <row r="25" spans="2:7" x14ac:dyDescent="0.15">
      <c r="C25" t="s">
        <v>38</v>
      </c>
      <c r="D25">
        <f>-3.94748*10^-6</f>
        <v>-3.9474800000000002E-6</v>
      </c>
      <c r="E25" s="22">
        <v>1.7619249999999999E-3</v>
      </c>
      <c r="F25" s="22">
        <v>-0.20385642800000001</v>
      </c>
      <c r="G25" s="22">
        <v>22.664025769999999</v>
      </c>
    </row>
    <row r="26" spans="2:7" x14ac:dyDescent="0.15">
      <c r="C26" s="6" t="s">
        <v>17</v>
      </c>
      <c r="E26" s="22"/>
      <c r="F26" s="22"/>
      <c r="G26" s="22"/>
    </row>
    <row r="27" spans="2:7" x14ac:dyDescent="0.15">
      <c r="C27" t="s">
        <v>39</v>
      </c>
      <c r="D27">
        <v>1.9399718E-2</v>
      </c>
      <c r="E27" s="22">
        <v>-0.359429206</v>
      </c>
      <c r="F27" s="22">
        <v>2.139236779</v>
      </c>
      <c r="G27" s="25">
        <v>12.568967990000001</v>
      </c>
    </row>
    <row r="28" spans="2:7" x14ac:dyDescent="0.15">
      <c r="C28" t="s">
        <v>40</v>
      </c>
      <c r="D28">
        <v>7.3122990000000004E-3</v>
      </c>
      <c r="E28" s="22">
        <v>-0.194108219</v>
      </c>
      <c r="F28" s="22">
        <v>1.537772117</v>
      </c>
      <c r="G28" s="22">
        <v>13.228246929999999</v>
      </c>
    </row>
    <row r="29" spans="2:7" x14ac:dyDescent="0.15">
      <c r="C29" t="s">
        <v>41</v>
      </c>
      <c r="D29">
        <v>-1.68505E-4</v>
      </c>
      <c r="E29" s="22">
        <v>1.3702125000000001E-2</v>
      </c>
      <c r="F29" s="22">
        <v>-0.38528606199999998</v>
      </c>
      <c r="G29" s="25">
        <v>19.156269640000001</v>
      </c>
    </row>
    <row r="30" spans="2:7" x14ac:dyDescent="0.15">
      <c r="C30" t="s">
        <v>42</v>
      </c>
      <c r="D30">
        <f>-4.80005*10^-7</f>
        <v>-4.8000499999999999E-7</v>
      </c>
      <c r="E30" s="22">
        <v>3.5014300000000003E-4</v>
      </c>
      <c r="F30" s="22">
        <v>-3.1651292999999997E-2</v>
      </c>
      <c r="G30" s="25">
        <v>16.034501049999999</v>
      </c>
    </row>
    <row r="31" spans="2:7" x14ac:dyDescent="0.15">
      <c r="C31" t="s">
        <v>43</v>
      </c>
      <c r="D31">
        <f>-3.03967*10^-6</f>
        <v>-3.0396699999999999E-6</v>
      </c>
      <c r="E31" s="22">
        <v>1.541344E-3</v>
      </c>
      <c r="F31" s="22">
        <v>-0.183867689</v>
      </c>
      <c r="G31" s="25">
        <v>21.95124139</v>
      </c>
    </row>
    <row r="32" spans="2:7" x14ac:dyDescent="0.15">
      <c r="C32" t="s">
        <v>34</v>
      </c>
      <c r="D32">
        <f>-2.5069*10^-6</f>
        <v>-2.5068999999999997E-6</v>
      </c>
      <c r="E32" s="25">
        <v>6.4283000000000005E-4</v>
      </c>
      <c r="F32" s="22">
        <v>4.9828797000000001E-2</v>
      </c>
      <c r="G32" s="22">
        <v>5.3230503139999996</v>
      </c>
    </row>
    <row r="33" spans="5:6" x14ac:dyDescent="0.15">
      <c r="E33" s="22"/>
      <c r="F33" s="22"/>
    </row>
    <row r="34" spans="5:6" x14ac:dyDescent="0.15">
      <c r="E34" s="22"/>
      <c r="F34" s="22"/>
    </row>
    <row r="35" spans="5:6" x14ac:dyDescent="0.15">
      <c r="F35" s="22"/>
    </row>
  </sheetData>
  <sheetProtection algorithmName="SHA-512" hashValue="FQEkw+rsIdJnZHw5HHjtpW9YH9wHft4TK6g9Ednid0LlWR0YDSGNOyUIu4ps7pf3MuoJKyhd0vvTiQdpf1N1+g==" saltValue="9Q2mopShWVi/nahmP/qrIw==" spinCount="100000" sheet="1" objects="1" scenarios="1"/>
  <phoneticPr fontId="1"/>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9"/>
  <sheetViews>
    <sheetView tabSelected="1" workbookViewId="0">
      <selection activeCell="B33" sqref="B33"/>
    </sheetView>
  </sheetViews>
  <sheetFormatPr defaultRowHeight="13.5" x14ac:dyDescent="0.15"/>
  <cols>
    <col min="1" max="1" width="18.625" customWidth="1"/>
    <col min="2" max="2" width="61.375" customWidth="1"/>
  </cols>
  <sheetData>
    <row r="1" spans="1:5" x14ac:dyDescent="0.15">
      <c r="A1" t="s">
        <v>109</v>
      </c>
      <c r="B1" t="s">
        <v>110</v>
      </c>
    </row>
    <row r="2" spans="1:5" x14ac:dyDescent="0.15">
      <c r="A2" s="60" t="s">
        <v>106</v>
      </c>
      <c r="B2" s="27" t="s">
        <v>111</v>
      </c>
    </row>
    <row r="3" spans="1:5" ht="27" x14ac:dyDescent="0.15">
      <c r="A3" s="60"/>
      <c r="B3" s="73" t="s">
        <v>122</v>
      </c>
    </row>
    <row r="4" spans="1:5" x14ac:dyDescent="0.15">
      <c r="A4" s="60"/>
      <c r="B4" s="27" t="s">
        <v>107</v>
      </c>
    </row>
    <row r="5" spans="1:5" ht="54" x14ac:dyDescent="0.15">
      <c r="A5" s="74" t="s">
        <v>113</v>
      </c>
      <c r="B5" s="27" t="s">
        <v>112</v>
      </c>
    </row>
    <row r="6" spans="1:5" x14ac:dyDescent="0.15">
      <c r="A6" s="60"/>
      <c r="B6" s="27"/>
    </row>
    <row r="7" spans="1:5" x14ac:dyDescent="0.15">
      <c r="A7" s="60"/>
      <c r="B7" t="s">
        <v>108</v>
      </c>
    </row>
    <row r="8" spans="1:5" x14ac:dyDescent="0.15">
      <c r="A8" s="60"/>
      <c r="B8" s="27"/>
    </row>
    <row r="9" spans="1:5" x14ac:dyDescent="0.15">
      <c r="A9" s="60"/>
    </row>
    <row r="10" spans="1:5" ht="27" x14ac:dyDescent="0.15">
      <c r="A10" s="74" t="s">
        <v>114</v>
      </c>
      <c r="B10" s="27" t="s">
        <v>104</v>
      </c>
      <c r="E10" s="61"/>
    </row>
    <row r="11" spans="1:5" ht="54" x14ac:dyDescent="0.15">
      <c r="A11" s="60"/>
      <c r="B11" s="27" t="s">
        <v>132</v>
      </c>
    </row>
    <row r="12" spans="1:5" ht="40.5" x14ac:dyDescent="0.15">
      <c r="A12" s="60"/>
      <c r="B12" s="27" t="s">
        <v>105</v>
      </c>
    </row>
    <row r="13" spans="1:5" x14ac:dyDescent="0.15">
      <c r="A13" s="60"/>
      <c r="B13" s="27" t="s">
        <v>120</v>
      </c>
    </row>
    <row r="14" spans="1:5" ht="27" x14ac:dyDescent="0.15">
      <c r="A14" s="60"/>
      <c r="B14" s="27" t="s">
        <v>121</v>
      </c>
      <c r="D14" s="41"/>
      <c r="E14" s="41"/>
    </row>
    <row r="15" spans="1:5" x14ac:dyDescent="0.15">
      <c r="A15" s="60"/>
      <c r="D15" s="41"/>
      <c r="E15" s="41"/>
    </row>
    <row r="16" spans="1:5" x14ac:dyDescent="0.15">
      <c r="A16" s="60"/>
      <c r="B16" s="27"/>
      <c r="D16" s="41"/>
      <c r="E16" s="41"/>
    </row>
    <row r="17" spans="1:5" ht="27" x14ac:dyDescent="0.15">
      <c r="A17" s="74" t="s">
        <v>117</v>
      </c>
      <c r="B17" s="27" t="s">
        <v>118</v>
      </c>
      <c r="D17" s="41"/>
      <c r="E17" s="62"/>
    </row>
    <row r="18" spans="1:5" ht="40.5" x14ac:dyDescent="0.15">
      <c r="A18" s="60"/>
      <c r="B18" s="27" t="s">
        <v>116</v>
      </c>
    </row>
    <row r="19" spans="1:5" ht="27" x14ac:dyDescent="0.15">
      <c r="A19" s="60"/>
      <c r="B19" s="27" t="s">
        <v>127</v>
      </c>
    </row>
    <row r="20" spans="1:5" x14ac:dyDescent="0.15">
      <c r="A20" s="60"/>
    </row>
    <row r="21" spans="1:5" ht="27" x14ac:dyDescent="0.15">
      <c r="A21" s="60" t="s">
        <v>135</v>
      </c>
      <c r="B21" s="27" t="s">
        <v>140</v>
      </c>
    </row>
    <row r="22" spans="1:5" x14ac:dyDescent="0.15">
      <c r="A22" s="60" t="s">
        <v>143</v>
      </c>
      <c r="B22" s="27" t="s">
        <v>136</v>
      </c>
    </row>
    <row r="23" spans="1:5" ht="27" x14ac:dyDescent="0.15">
      <c r="A23" s="60"/>
      <c r="B23" s="27" t="s">
        <v>137</v>
      </c>
    </row>
    <row r="24" spans="1:5" ht="27" x14ac:dyDescent="0.15">
      <c r="A24" s="60"/>
      <c r="B24" s="27" t="s">
        <v>141</v>
      </c>
    </row>
    <row r="25" spans="1:5" x14ac:dyDescent="0.15">
      <c r="A25" s="60"/>
      <c r="B25" s="27"/>
    </row>
    <row r="26" spans="1:5" x14ac:dyDescent="0.15">
      <c r="A26" s="60"/>
      <c r="B26" s="27" t="s">
        <v>142</v>
      </c>
    </row>
    <row r="27" spans="1:5" x14ac:dyDescent="0.15">
      <c r="A27" s="60"/>
      <c r="B27" s="27" t="s">
        <v>138</v>
      </c>
    </row>
    <row r="28" spans="1:5" x14ac:dyDescent="0.15">
      <c r="A28" s="60"/>
    </row>
    <row r="29" spans="1:5" ht="27" x14ac:dyDescent="0.15">
      <c r="A29" s="60" t="s">
        <v>149</v>
      </c>
      <c r="B29" s="27" t="s">
        <v>150</v>
      </c>
    </row>
    <row r="30" spans="1:5" x14ac:dyDescent="0.15">
      <c r="B30" s="27"/>
    </row>
    <row r="31" spans="1:5" x14ac:dyDescent="0.15">
      <c r="A31" s="60" t="s">
        <v>153</v>
      </c>
    </row>
    <row r="32" spans="1:5" x14ac:dyDescent="0.15">
      <c r="A32" s="60" t="s">
        <v>154</v>
      </c>
      <c r="B32" t="s">
        <v>155</v>
      </c>
    </row>
    <row r="39" spans="2:2" x14ac:dyDescent="0.15">
      <c r="B39" t="s">
        <v>80</v>
      </c>
    </row>
    <row r="40" spans="2:2" x14ac:dyDescent="0.15">
      <c r="B40" t="s">
        <v>81</v>
      </c>
    </row>
    <row r="41" spans="2:2" x14ac:dyDescent="0.15">
      <c r="B41" t="s">
        <v>82</v>
      </c>
    </row>
    <row r="42" spans="2:2" x14ac:dyDescent="0.15">
      <c r="B42" t="s">
        <v>83</v>
      </c>
    </row>
    <row r="44" spans="2:2" x14ac:dyDescent="0.15">
      <c r="B44" t="s">
        <v>145</v>
      </c>
    </row>
    <row r="45" spans="2:2" x14ac:dyDescent="0.15">
      <c r="B45" t="s">
        <v>146</v>
      </c>
    </row>
    <row r="46" spans="2:2" x14ac:dyDescent="0.15">
      <c r="B46" t="s">
        <v>147</v>
      </c>
    </row>
    <row r="47" spans="2:2" x14ac:dyDescent="0.15">
      <c r="B47" t="s">
        <v>148</v>
      </c>
    </row>
    <row r="49" spans="2:2" ht="27" x14ac:dyDescent="0.15">
      <c r="B49" s="54" t="s">
        <v>144</v>
      </c>
    </row>
  </sheetData>
  <sheetProtection sheet="1" objects="1" scenarios="1"/>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240"/>
  <sheetViews>
    <sheetView zoomScaleNormal="100" workbookViewId="0"/>
  </sheetViews>
  <sheetFormatPr defaultColWidth="9" defaultRowHeight="13.5" x14ac:dyDescent="0.15"/>
  <cols>
    <col min="1" max="2" width="9" style="30"/>
    <col min="3" max="3" width="11.5" style="30" customWidth="1"/>
    <col min="4" max="4" width="9" style="30"/>
    <col min="5" max="5" width="9.5" style="30" customWidth="1"/>
    <col min="6" max="6" width="13.125" style="30" customWidth="1"/>
    <col min="7" max="7" width="7" style="31" customWidth="1"/>
    <col min="8" max="8" width="7.875" style="31" customWidth="1"/>
    <col min="9" max="11" width="8.375" style="45" customWidth="1"/>
    <col min="12" max="14" width="10.625" style="30" customWidth="1"/>
    <col min="15" max="15" width="10.625" style="45" hidden="1" customWidth="1"/>
    <col min="16" max="17" width="10.25" style="32" hidden="1" customWidth="1"/>
    <col min="18" max="18" width="3.625" style="33" hidden="1" customWidth="1"/>
    <col min="19" max="19" width="4.25" style="30" hidden="1" customWidth="1"/>
    <col min="20" max="20" width="12.125" style="30" hidden="1" customWidth="1"/>
    <col min="21" max="22" width="5" style="30" hidden="1" customWidth="1"/>
    <col min="23" max="23" width="0" hidden="1" customWidth="1"/>
    <col min="24" max="24" width="8" style="30" hidden="1" customWidth="1"/>
    <col min="25" max="25" width="14.5" style="30" hidden="1" customWidth="1"/>
    <col min="26" max="26" width="10.875" style="30" hidden="1" customWidth="1"/>
    <col min="27" max="27" width="9" style="30" customWidth="1"/>
    <col min="28" max="16384" width="9" style="30"/>
  </cols>
  <sheetData>
    <row r="1" spans="1:26" ht="14.25" thickBot="1" x14ac:dyDescent="0.2">
      <c r="A1" s="76" t="s">
        <v>119</v>
      </c>
      <c r="I1" s="39"/>
      <c r="J1" s="39"/>
      <c r="K1" s="39"/>
      <c r="P1" s="30"/>
      <c r="Q1" s="30"/>
      <c r="R1" s="30"/>
    </row>
    <row r="2" spans="1:26" ht="23.25" customHeight="1" x14ac:dyDescent="0.15">
      <c r="D2" s="72">
        <v>1</v>
      </c>
      <c r="E2" s="42" t="s">
        <v>20</v>
      </c>
      <c r="F2" s="89"/>
      <c r="G2" s="66" t="s">
        <v>115</v>
      </c>
      <c r="H2" s="90"/>
      <c r="I2" s="90"/>
      <c r="J2" s="66"/>
      <c r="K2" s="67"/>
    </row>
    <row r="3" spans="1:26" ht="27.75" customHeight="1" x14ac:dyDescent="0.15">
      <c r="E3" s="43" t="s">
        <v>54</v>
      </c>
      <c r="F3" s="63"/>
      <c r="G3" s="44" t="s">
        <v>75</v>
      </c>
      <c r="H3" s="59"/>
      <c r="I3" s="41"/>
      <c r="J3" s="41"/>
      <c r="K3" s="68"/>
    </row>
    <row r="4" spans="1:26" ht="42" customHeight="1" x14ac:dyDescent="0.15">
      <c r="A4" t="s">
        <v>87</v>
      </c>
      <c r="B4" s="41" t="s">
        <v>100</v>
      </c>
      <c r="C4" s="41" t="s">
        <v>101</v>
      </c>
      <c r="E4" s="46"/>
      <c r="F4" s="7" t="s">
        <v>30</v>
      </c>
      <c r="G4" s="8" t="s">
        <v>29</v>
      </c>
      <c r="H4" s="8" t="s">
        <v>28</v>
      </c>
      <c r="I4" s="7" t="s">
        <v>123</v>
      </c>
      <c r="J4" s="7" t="s">
        <v>124</v>
      </c>
      <c r="K4" s="47" t="s">
        <v>125</v>
      </c>
      <c r="L4" s="10"/>
      <c r="M4" s="10"/>
      <c r="N4" s="7"/>
      <c r="O4" s="7" t="s">
        <v>31</v>
      </c>
      <c r="P4" s="9" t="s">
        <v>23</v>
      </c>
      <c r="Q4" s="9"/>
      <c r="R4" s="36" t="s">
        <v>21</v>
      </c>
      <c r="S4" s="35" t="s">
        <v>22</v>
      </c>
      <c r="T4" s="35" t="s">
        <v>47</v>
      </c>
      <c r="U4" s="35"/>
      <c r="V4" s="35"/>
      <c r="X4" s="37" t="s">
        <v>45</v>
      </c>
      <c r="Y4" s="37" t="s">
        <v>46</v>
      </c>
      <c r="Z4" s="30" t="s">
        <v>78</v>
      </c>
    </row>
    <row r="5" spans="1:26" x14ac:dyDescent="0.15">
      <c r="A5" s="71">
        <v>1</v>
      </c>
      <c r="B5" s="41" t="str">
        <f>IF(COUNTA(H2)=1,H2,"")</f>
        <v/>
      </c>
      <c r="C5" s="1" t="str">
        <f>IF(COUNTA(F2)=1,F2,"")</f>
        <v/>
      </c>
      <c r="E5" s="46"/>
      <c r="F5" s="28"/>
      <c r="G5" s="29"/>
      <c r="H5" s="29"/>
      <c r="I5" s="48" t="str">
        <f t="shared" ref="I5:I36" si="0">IF(COUNTA($F$3,$H$3,F5:H5)=5,P5,"")</f>
        <v/>
      </c>
      <c r="J5" s="48" t="str">
        <f>IF(COUNTA($F$3,$H$3,F5:H5)=5,IF(T5&lt;6,"*",IF(T5&gt;=17.583,"*",(H5-G5*INDEX(IF(O5="F",muratafemale,muratamale),R5-4,1)-INDEX(IF(O5="F",muratafemale,muratamale),R5-4,2))/(G5*INDEX(IF(O5="F",muratafemale,muratamale),R5-4,1)+INDEX(IF(O5="F",muratafemale,muratamale),R5-4,2))*100)),"")</f>
        <v/>
      </c>
      <c r="K5" s="49" t="str">
        <f>IF(COUNTA($F$3,$H$3,F5:H5)=5,IF(OR(T5&lt;1,G5&lt;70),"*",IF(G5&gt;=IF(O5="M",181,174),(H5-Z5)/Z5*100,IF(G5&lt;101,(H5-X5)/X5*100,IF(T5&lt;6,(H5-X5)/X5*100,IF(T5&gt;=17.583,(H5-Z5)/Z5*100,(H5-Y5)/Y5*100))))),"")</f>
        <v/>
      </c>
      <c r="L5" s="11"/>
      <c r="M5" s="11"/>
      <c r="N5" s="78"/>
      <c r="O5" s="39" t="str">
        <f>IF(OR(+$H$3="男",+$H$3="M"),"M","F")</f>
        <v>F</v>
      </c>
      <c r="P5" s="11">
        <f t="shared" ref="P5:P11" si="1">IF(T5&gt;17.583,"*",(G5-(INDEX(IF(O5="F",Hfemalemean,Hmalemean),S5+1,R5+1)))/(INDEX(IF(O5="F",Hfemalesd,Hmalesd),S5+1,R5+1)))</f>
        <v>-23.287315649149274</v>
      </c>
      <c r="Q5" s="11"/>
      <c r="R5" s="38">
        <f>DATEDIF($F$3,F5,"Y")</f>
        <v>0</v>
      </c>
      <c r="S5" s="30">
        <f>DATEDIF($F$3,F5,"YM")</f>
        <v>0</v>
      </c>
      <c r="T5" s="30">
        <f>DATEDIF($F$3,F5,"Y")+DATEDIF($F$3,F5,"YD")/(365+IF(MOD(YEAR(DATE(YEAR(F5)-1,MONTH($F$3),DAY($F$3))),4)=0,IF(DATE(YEAR(DATE(YEAR(F5)-1,MONTH($F$3),DAY($F$3))),2,29)&gt;=DATE(YEAR(F5)-1,MONTH($F$3),DAY($F$3)),1,0),0)+IF(MOD(YEAR(F5),4)=0,IF(DATE(YEAR(F5),2,29)&lt;=F5,1,0),0))</f>
        <v>0</v>
      </c>
      <c r="U5" s="34"/>
      <c r="V5" s="34"/>
      <c r="X5" s="31">
        <f>IF(O5="M",2.06*10^-3*G5^2-0.1166*G5+6.5273,2.49*10^-3*G5^2-0.1858*G5+9.036)</f>
        <v>9.0359999999999996</v>
      </c>
      <c r="Y5" s="31">
        <f>((G5/100)^3*INDEX(itoOI,IF(O5="M",0,3)+IF(G5&lt;140,1,IF(G5&lt;=149,2,3)),1)+(G5/100)^2*INDEX(itoOI,IF(O5="M",0,3)+IF(G5&lt;140,1,IF(G5&lt;=149,2,3)),2)+(G5/100)*INDEX(itoOI,IF(O5="M",0,3)+IF(G5&lt;140,1,IF(G5&lt;=149,2,3)),3)+INDEX(itoOI,IF(O5="M",0,3)+IF(G5&lt;140,1,IF(G5&lt;=149,2,3)),4))</f>
        <v>-184.49199999999999</v>
      </c>
      <c r="Z5" s="30">
        <f t="shared" ref="Z5:Z6" si="2">22*G5^2/10000</f>
        <v>0</v>
      </c>
    </row>
    <row r="6" spans="1:26" x14ac:dyDescent="0.15">
      <c r="A6" s="71">
        <v>2</v>
      </c>
      <c r="B6" s="41" t="str">
        <f>IF(COUNTA(H126)=1,H126,"")</f>
        <v/>
      </c>
      <c r="C6" s="1" t="str">
        <f>IF(COUNTA(F126)=1,F126,"")</f>
        <v/>
      </c>
      <c r="E6" s="46"/>
      <c r="F6" s="28"/>
      <c r="G6" s="29"/>
      <c r="H6" s="29"/>
      <c r="I6" s="48" t="str">
        <f t="shared" si="0"/>
        <v/>
      </c>
      <c r="J6" s="48" t="str">
        <f>IF(COUNTA($F$3,$H$3,F6:H6)=5,IF(T6&lt;6,"*",IF(T6&gt;=17.583,"*",(H6-G6*INDEX(IF(O6="F",muratafemale,muratamale),R6-4,1)-INDEX(IF(O6="F",muratafemale,muratamale),R6-4,2))/(G6*INDEX(IF(O6="F",muratafemale,muratamale),R6-4,1)+INDEX(IF(O6="F",muratafemale,muratamale),R6-4,2))*100)),"")</f>
        <v/>
      </c>
      <c r="K6" s="49" t="str">
        <f t="shared" ref="K6:K11" si="3">IF(COUNTA($F$3,$H$3,F6:H6)=5,IF(OR(T6&lt;1,G6&lt;70),"*",IF(G6&gt;=IF(O6="M",181,174),(H6-Z6)/Z6*100,IF(G6&lt;101,(H6-X6)/X6*100,IF(T6&lt;6,(H6-X6)/X6*100,IF(T6&gt;=17.583,(H6-Z6)/Z6*100,(H6-Y6)/Y6*100))))),"")</f>
        <v/>
      </c>
      <c r="L6" s="11"/>
      <c r="M6" s="11"/>
      <c r="N6" s="78"/>
      <c r="O6" s="39" t="str">
        <f t="shared" ref="O6:O17" si="4">+O5</f>
        <v>F</v>
      </c>
      <c r="P6" s="11">
        <f t="shared" si="1"/>
        <v>-23.287315649149274</v>
      </c>
      <c r="Q6" s="11"/>
      <c r="R6" s="38">
        <f>DATEDIF($F$3,F6,"Y")</f>
        <v>0</v>
      </c>
      <c r="S6" s="30">
        <f t="shared" ref="S6:S69" si="5">DATEDIF($F$3,F6,"YM")</f>
        <v>0</v>
      </c>
      <c r="T6" s="30">
        <f t="shared" ref="T6:T69" si="6">DATEDIF($F$3,F6,"Y")+DATEDIF($F$3,F6,"YD")/(365+IF(MOD(YEAR(DATE(YEAR(F6)-1,MONTH($F$3),DAY($F$3))),4)=0,IF(DATE(YEAR(DATE(YEAR(F6)-1,MONTH($F$3),DAY($F$3))),2,29)&gt;=DATE(YEAR(F6)-1,MONTH($F$3),DAY($F$3)),1,0),0)+IF(MOD(YEAR(F6),4)=0,IF(DATE(YEAR(F6),2,29)&lt;=F6,1,0),0))</f>
        <v>0</v>
      </c>
      <c r="U6" s="34"/>
      <c r="V6" s="34"/>
      <c r="X6" s="31">
        <f t="shared" ref="X6:X69" si="7">IF(O6="M",2.06*10^-3*G6^2-0.1166*G6+6.5273,2.49*10^-3*G6^2-0.1858*G6+9.036)</f>
        <v>9.0359999999999996</v>
      </c>
      <c r="Y6" s="31">
        <f t="shared" ref="Y6:Y69" si="8">((G6/100)^3*INDEX(itoOI,IF(O6="M",0,3)+IF(G6&lt;140,1,IF(G6&lt;=149,2,3)),1)+(G6/100)^2*INDEX(itoOI,IF(O6="M",0,3)+IF(G6&lt;140,1,IF(G6&lt;=149,2,3)),2)+(G6/100)*INDEX(itoOI,IF(O6="M",0,3)+IF(G6&lt;140,1,IF(G6&lt;=149,2,3)),3)+INDEX(itoOI,IF(O6="M",0,3)+IF(G6&lt;140,1,IF(G6&lt;=149,2,3)),4))</f>
        <v>-184.49199999999999</v>
      </c>
      <c r="Z6" s="30">
        <f t="shared" si="2"/>
        <v>0</v>
      </c>
    </row>
    <row r="7" spans="1:26" x14ac:dyDescent="0.15">
      <c r="A7" s="71">
        <v>3</v>
      </c>
      <c r="B7" s="41" t="str">
        <f>IF(COUNTA(H250)=1,H250,"")</f>
        <v/>
      </c>
      <c r="C7" s="1" t="str">
        <f>IF(COUNTA(F250)=1,F250,"")</f>
        <v/>
      </c>
      <c r="E7" s="46"/>
      <c r="F7" s="28"/>
      <c r="G7" s="29"/>
      <c r="H7" s="29"/>
      <c r="I7" s="48" t="str">
        <f t="shared" si="0"/>
        <v/>
      </c>
      <c r="J7" s="48" t="str">
        <f>IF(COUNTA($F$3,$H$3,F7:H7)=5,IF(T7&lt;6,"*",IF(T7&gt;=17.583,"*",(H7-G7*INDEX(IF(O7="F",muratafemale,muratamale),R7-4,1)-INDEX(IF(O7="F",muratafemale,muratamale),R7-4,2))/(G7*INDEX(IF(O7="F",muratafemale,muratamale),R7-4,1)+INDEX(IF(O7="F",muratafemale,muratamale),R7-4,2))*100)),"")</f>
        <v/>
      </c>
      <c r="K7" s="49" t="str">
        <f t="shared" si="3"/>
        <v/>
      </c>
      <c r="N7" s="78"/>
      <c r="O7" s="39" t="str">
        <f t="shared" si="4"/>
        <v>F</v>
      </c>
      <c r="P7" s="11">
        <f t="shared" si="1"/>
        <v>-23.287315649149274</v>
      </c>
      <c r="Q7" s="11"/>
      <c r="R7" s="38">
        <f>DATEDIF($F$3,F7,"Y")</f>
        <v>0</v>
      </c>
      <c r="S7" s="30">
        <f t="shared" si="5"/>
        <v>0</v>
      </c>
      <c r="T7" s="30">
        <f t="shared" si="6"/>
        <v>0</v>
      </c>
      <c r="U7" s="34"/>
      <c r="V7" s="34"/>
      <c r="X7" s="31">
        <f t="shared" si="7"/>
        <v>9.0359999999999996</v>
      </c>
      <c r="Y7" s="31">
        <f t="shared" si="8"/>
        <v>-184.49199999999999</v>
      </c>
      <c r="Z7" s="30">
        <f t="shared" ref="Z7:Z70" si="9">22*G7^2/10000</f>
        <v>0</v>
      </c>
    </row>
    <row r="8" spans="1:26" x14ac:dyDescent="0.15">
      <c r="A8" s="71">
        <v>4</v>
      </c>
      <c r="B8" s="41" t="str">
        <f>IF(COUNTA(H374)=1,H374,"")</f>
        <v/>
      </c>
      <c r="C8" s="1" t="str">
        <f>IF(COUNTA(F374)=1,F374,"")</f>
        <v/>
      </c>
      <c r="E8" s="46"/>
      <c r="F8" s="28"/>
      <c r="G8" s="29"/>
      <c r="H8" s="29"/>
      <c r="I8" s="48" t="str">
        <f t="shared" si="0"/>
        <v/>
      </c>
      <c r="J8" s="48" t="str">
        <f t="shared" ref="J8:J124" si="10">IF(COUNTA($F$3,$H$3,F8:H8)=5,IF(T8&lt;6,"*",IF(T8&gt;=17.583,"*",(H8-G8*INDEX(IF(O8="F",muratafemale,muratamale),R8-4,1)-INDEX(IF(O8="F",muratafemale,muratamale),R8-4,2))/(G8*INDEX(IF(O8="F",muratafemale,muratamale),R8-4,1)+INDEX(IF(O8="F",muratafemale,muratamale),R8-4,2))*100)),"")</f>
        <v/>
      </c>
      <c r="K8" s="49" t="str">
        <f t="shared" si="3"/>
        <v/>
      </c>
      <c r="L8" s="11"/>
      <c r="M8" s="11"/>
      <c r="N8" s="78"/>
      <c r="O8" s="39" t="str">
        <f t="shared" si="4"/>
        <v>F</v>
      </c>
      <c r="P8" s="11">
        <f t="shared" si="1"/>
        <v>-23.287315649149274</v>
      </c>
      <c r="Q8" s="11"/>
      <c r="R8" s="38">
        <f>DATEDIF($F$3,F8,"Y")</f>
        <v>0</v>
      </c>
      <c r="S8" s="30">
        <f t="shared" si="5"/>
        <v>0</v>
      </c>
      <c r="T8" s="30">
        <f t="shared" si="6"/>
        <v>0</v>
      </c>
      <c r="U8" s="34"/>
      <c r="V8" s="34"/>
      <c r="X8" s="31">
        <f t="shared" si="7"/>
        <v>9.0359999999999996</v>
      </c>
      <c r="Y8" s="31">
        <f t="shared" si="8"/>
        <v>-184.49199999999999</v>
      </c>
      <c r="Z8" s="30">
        <f t="shared" si="9"/>
        <v>0</v>
      </c>
    </row>
    <row r="9" spans="1:26" x14ac:dyDescent="0.15">
      <c r="A9" s="71">
        <v>5</v>
      </c>
      <c r="B9" s="41" t="str">
        <f>IF(COUNTA(H498)=1,H498,"")</f>
        <v/>
      </c>
      <c r="C9" s="1" t="str">
        <f>IF(COUNTA(F498)=1,F498,"")</f>
        <v/>
      </c>
      <c r="E9" s="46"/>
      <c r="F9" s="28"/>
      <c r="G9" s="29"/>
      <c r="H9" s="29"/>
      <c r="I9" s="48" t="str">
        <f t="shared" si="0"/>
        <v/>
      </c>
      <c r="J9" s="48" t="str">
        <f t="shared" si="10"/>
        <v/>
      </c>
      <c r="K9" s="49" t="str">
        <f t="shared" si="3"/>
        <v/>
      </c>
      <c r="L9" s="11"/>
      <c r="M9" s="11"/>
      <c r="N9" s="78"/>
      <c r="O9" s="39" t="str">
        <f t="shared" si="4"/>
        <v>F</v>
      </c>
      <c r="P9" s="11">
        <f t="shared" si="1"/>
        <v>-23.287315649149274</v>
      </c>
      <c r="Q9" s="11"/>
      <c r="R9" s="38">
        <f t="shared" ref="R9:R69" si="11">DATEDIF($F$3,F9,"Y")</f>
        <v>0</v>
      </c>
      <c r="S9" s="30">
        <f t="shared" si="5"/>
        <v>0</v>
      </c>
      <c r="T9" s="30">
        <f t="shared" si="6"/>
        <v>0</v>
      </c>
      <c r="U9" s="34"/>
      <c r="V9" s="34"/>
      <c r="X9" s="31">
        <f t="shared" si="7"/>
        <v>9.0359999999999996</v>
      </c>
      <c r="Y9" s="31">
        <f t="shared" si="8"/>
        <v>-184.49199999999999</v>
      </c>
      <c r="Z9" s="30">
        <f t="shared" si="9"/>
        <v>0</v>
      </c>
    </row>
    <row r="10" spans="1:26" x14ac:dyDescent="0.15">
      <c r="A10" s="71">
        <v>6</v>
      </c>
      <c r="B10" s="41" t="str">
        <f>IF(COUNTA(H622)=1,H622,"")</f>
        <v/>
      </c>
      <c r="C10" s="1" t="str">
        <f>IF(COUNTA(F622)=1,F622,"")</f>
        <v/>
      </c>
      <c r="E10" s="46"/>
      <c r="F10" s="28"/>
      <c r="G10" s="29"/>
      <c r="H10" s="29"/>
      <c r="I10" s="48" t="str">
        <f t="shared" si="0"/>
        <v/>
      </c>
      <c r="J10" s="48" t="str">
        <f t="shared" si="10"/>
        <v/>
      </c>
      <c r="K10" s="49" t="str">
        <f t="shared" si="3"/>
        <v/>
      </c>
      <c r="L10" s="11"/>
      <c r="M10" s="11"/>
      <c r="N10" s="78"/>
      <c r="O10" s="39" t="str">
        <f t="shared" si="4"/>
        <v>F</v>
      </c>
      <c r="P10" s="11">
        <f t="shared" si="1"/>
        <v>-23.287315649149274</v>
      </c>
      <c r="Q10" s="11"/>
      <c r="R10" s="38">
        <f t="shared" si="11"/>
        <v>0</v>
      </c>
      <c r="S10" s="30">
        <f t="shared" si="5"/>
        <v>0</v>
      </c>
      <c r="T10" s="30">
        <f t="shared" si="6"/>
        <v>0</v>
      </c>
      <c r="U10" s="34"/>
      <c r="V10" s="34"/>
      <c r="X10" s="31">
        <f t="shared" si="7"/>
        <v>9.0359999999999996</v>
      </c>
      <c r="Y10" s="31">
        <f t="shared" si="8"/>
        <v>-184.49199999999999</v>
      </c>
      <c r="Z10" s="30">
        <f t="shared" si="9"/>
        <v>0</v>
      </c>
    </row>
    <row r="11" spans="1:26" x14ac:dyDescent="0.15">
      <c r="A11" s="71">
        <v>7</v>
      </c>
      <c r="B11" s="41" t="str">
        <f>IF(COUNTA(H746)=1,H746,"")</f>
        <v/>
      </c>
      <c r="C11" s="1" t="str">
        <f>IF(COUNTA(F746)=1,F746,"")</f>
        <v/>
      </c>
      <c r="E11" s="46"/>
      <c r="F11" s="28"/>
      <c r="G11" s="29"/>
      <c r="H11" s="29"/>
      <c r="I11" s="48" t="str">
        <f t="shared" si="0"/>
        <v/>
      </c>
      <c r="J11" s="48" t="str">
        <f t="shared" si="10"/>
        <v/>
      </c>
      <c r="K11" s="49" t="str">
        <f t="shared" si="3"/>
        <v/>
      </c>
      <c r="L11" s="11"/>
      <c r="M11" s="11"/>
      <c r="N11" s="78"/>
      <c r="O11" s="39" t="str">
        <f t="shared" si="4"/>
        <v>F</v>
      </c>
      <c r="P11" s="11">
        <f t="shared" si="1"/>
        <v>-23.287315649149274</v>
      </c>
      <c r="Q11" s="11"/>
      <c r="R11" s="38">
        <f t="shared" si="11"/>
        <v>0</v>
      </c>
      <c r="S11" s="30">
        <f t="shared" si="5"/>
        <v>0</v>
      </c>
      <c r="T11" s="30">
        <f t="shared" si="6"/>
        <v>0</v>
      </c>
      <c r="U11" s="34"/>
      <c r="V11" s="34"/>
      <c r="X11" s="31">
        <f t="shared" si="7"/>
        <v>9.0359999999999996</v>
      </c>
      <c r="Y11" s="31">
        <f t="shared" si="8"/>
        <v>-184.49199999999999</v>
      </c>
      <c r="Z11" s="30">
        <f t="shared" si="9"/>
        <v>0</v>
      </c>
    </row>
    <row r="12" spans="1:26" x14ac:dyDescent="0.15">
      <c r="A12" s="71">
        <v>8</v>
      </c>
      <c r="B12" s="41" t="str">
        <f>IF(COUNTA(H870)=1,H870,"")</f>
        <v/>
      </c>
      <c r="C12" s="1" t="str">
        <f>IF(COUNTA(F870)=1,F870,"")</f>
        <v/>
      </c>
      <c r="E12" s="46"/>
      <c r="F12" s="28"/>
      <c r="G12" s="29"/>
      <c r="H12" s="29"/>
      <c r="I12" s="48" t="str">
        <f t="shared" si="0"/>
        <v/>
      </c>
      <c r="J12" s="48" t="str">
        <f t="shared" si="10"/>
        <v/>
      </c>
      <c r="K12" s="49" t="str">
        <f t="shared" ref="K12:K124" si="12">IF(COUNTA($F$3,$H$3,F12:H12)=5,IF(OR(T12&lt;1,G12&lt;70),"*",IF(G12&gt;=IF(O12="M",181,174),(H12-Z12)/Z12*100,IF(G12&lt;101,(H12-X12)/X12*100,IF(T12&lt;6,(H12-X12)/X12*100,IF(T12&gt;=17.583,(H12-Z12)/Z12*100,(H12-Y12)/Y12*100))))),"")</f>
        <v/>
      </c>
      <c r="L12" s="11"/>
      <c r="M12" s="11"/>
      <c r="N12" s="78"/>
      <c r="O12" s="39" t="str">
        <f t="shared" si="4"/>
        <v>F</v>
      </c>
      <c r="P12" s="11">
        <f t="shared" ref="P12:P75" si="13">IF(T12&gt;17.583,"*",(G12-(INDEX(IF(O12="F",Hfemalemean,Hmalemean),S12+1,R12+1)))/(INDEX(IF(O12="F",Hfemalesd,Hmalesd),S12+1,R12+1)))</f>
        <v>-23.287315649149274</v>
      </c>
      <c r="Q12" s="11"/>
      <c r="R12" s="38">
        <f t="shared" si="11"/>
        <v>0</v>
      </c>
      <c r="S12" s="30">
        <f t="shared" si="5"/>
        <v>0</v>
      </c>
      <c r="T12" s="30">
        <f t="shared" si="6"/>
        <v>0</v>
      </c>
      <c r="U12" s="34"/>
      <c r="V12" s="34"/>
      <c r="X12" s="31">
        <f t="shared" si="7"/>
        <v>9.0359999999999996</v>
      </c>
      <c r="Y12" s="31">
        <f t="shared" si="8"/>
        <v>-184.49199999999999</v>
      </c>
      <c r="Z12" s="30">
        <f t="shared" si="9"/>
        <v>0</v>
      </c>
    </row>
    <row r="13" spans="1:26" x14ac:dyDescent="0.15">
      <c r="A13" s="71">
        <v>9</v>
      </c>
      <c r="B13" s="41" t="str">
        <f>IF(COUNTA(H994)=1,H994,"")</f>
        <v/>
      </c>
      <c r="C13" s="1" t="str">
        <f>IF(COUNTA(F994)=1,F994,"")</f>
        <v/>
      </c>
      <c r="E13" s="46"/>
      <c r="F13" s="28"/>
      <c r="G13" s="29"/>
      <c r="H13" s="29"/>
      <c r="I13" s="48" t="str">
        <f t="shared" si="0"/>
        <v/>
      </c>
      <c r="J13" s="48" t="str">
        <f t="shared" si="10"/>
        <v/>
      </c>
      <c r="K13" s="49" t="str">
        <f t="shared" si="12"/>
        <v/>
      </c>
      <c r="L13" s="11"/>
      <c r="M13" s="11"/>
      <c r="N13" s="78"/>
      <c r="O13" s="39" t="str">
        <f t="shared" si="4"/>
        <v>F</v>
      </c>
      <c r="P13" s="11">
        <f t="shared" si="13"/>
        <v>-23.287315649149274</v>
      </c>
      <c r="Q13" s="11"/>
      <c r="R13" s="38">
        <f t="shared" si="11"/>
        <v>0</v>
      </c>
      <c r="S13" s="30">
        <f t="shared" si="5"/>
        <v>0</v>
      </c>
      <c r="T13" s="30">
        <f t="shared" si="6"/>
        <v>0</v>
      </c>
      <c r="U13" s="34"/>
      <c r="V13" s="34"/>
      <c r="X13" s="31">
        <f t="shared" si="7"/>
        <v>9.0359999999999996</v>
      </c>
      <c r="Y13" s="31">
        <f t="shared" si="8"/>
        <v>-184.49199999999999</v>
      </c>
      <c r="Z13" s="30">
        <f t="shared" si="9"/>
        <v>0</v>
      </c>
    </row>
    <row r="14" spans="1:26" x14ac:dyDescent="0.15">
      <c r="A14" s="71">
        <v>10</v>
      </c>
      <c r="B14" s="41" t="str">
        <f>IF(COUNTA(H1118)=1,H1118,"")</f>
        <v/>
      </c>
      <c r="C14" s="1" t="str">
        <f>IF(COUNTA(F1118)=1,F1118,"")</f>
        <v/>
      </c>
      <c r="E14" s="46"/>
      <c r="F14" s="28"/>
      <c r="G14" s="29"/>
      <c r="H14" s="29"/>
      <c r="I14" s="48" t="str">
        <f t="shared" si="0"/>
        <v/>
      </c>
      <c r="J14" s="48" t="str">
        <f t="shared" si="10"/>
        <v/>
      </c>
      <c r="K14" s="49" t="str">
        <f t="shared" si="12"/>
        <v/>
      </c>
      <c r="L14" s="11"/>
      <c r="M14" s="11"/>
      <c r="N14" s="78"/>
      <c r="O14" s="39" t="str">
        <f t="shared" si="4"/>
        <v>F</v>
      </c>
      <c r="P14" s="11">
        <f t="shared" si="13"/>
        <v>-23.287315649149274</v>
      </c>
      <c r="Q14" s="11"/>
      <c r="R14" s="38">
        <f t="shared" si="11"/>
        <v>0</v>
      </c>
      <c r="S14" s="30">
        <f t="shared" si="5"/>
        <v>0</v>
      </c>
      <c r="T14" s="30">
        <f t="shared" si="6"/>
        <v>0</v>
      </c>
      <c r="U14" s="34"/>
      <c r="V14" s="34"/>
      <c r="X14" s="31">
        <f t="shared" si="7"/>
        <v>9.0359999999999996</v>
      </c>
      <c r="Y14" s="31">
        <f t="shared" si="8"/>
        <v>-184.49199999999999</v>
      </c>
      <c r="Z14" s="30">
        <f t="shared" si="9"/>
        <v>0</v>
      </c>
    </row>
    <row r="15" spans="1:26" x14ac:dyDescent="0.15">
      <c r="E15" s="46"/>
      <c r="F15" s="28"/>
      <c r="G15" s="29"/>
      <c r="H15" s="29"/>
      <c r="I15" s="48" t="str">
        <f t="shared" si="0"/>
        <v/>
      </c>
      <c r="J15" s="48" t="str">
        <f t="shared" si="10"/>
        <v/>
      </c>
      <c r="K15" s="49" t="str">
        <f t="shared" si="12"/>
        <v/>
      </c>
      <c r="L15" s="11"/>
      <c r="M15" s="11"/>
      <c r="N15" s="78"/>
      <c r="O15" s="39" t="str">
        <f t="shared" si="4"/>
        <v>F</v>
      </c>
      <c r="P15" s="11">
        <f t="shared" si="13"/>
        <v>-23.287315649149274</v>
      </c>
      <c r="Q15" s="11"/>
      <c r="R15" s="38">
        <f t="shared" si="11"/>
        <v>0</v>
      </c>
      <c r="S15" s="30">
        <f t="shared" si="5"/>
        <v>0</v>
      </c>
      <c r="T15" s="30">
        <f t="shared" si="6"/>
        <v>0</v>
      </c>
      <c r="U15" s="34"/>
      <c r="V15" s="34"/>
      <c r="X15" s="31">
        <f t="shared" si="7"/>
        <v>9.0359999999999996</v>
      </c>
      <c r="Y15" s="31">
        <f t="shared" si="8"/>
        <v>-184.49199999999999</v>
      </c>
      <c r="Z15" s="30">
        <f t="shared" si="9"/>
        <v>0</v>
      </c>
    </row>
    <row r="16" spans="1:26" x14ac:dyDescent="0.15">
      <c r="E16" s="46"/>
      <c r="F16" s="28"/>
      <c r="G16" s="29"/>
      <c r="H16" s="29"/>
      <c r="I16" s="48" t="str">
        <f t="shared" si="0"/>
        <v/>
      </c>
      <c r="J16" s="48" t="str">
        <f t="shared" ref="J16:J79" si="14">IF(COUNTA($F$3,$H$3,F16:H16)=5,IF(T16&lt;6,"*",IF(T16&gt;=17.583,"*",(H16-G16*INDEX(IF(O16="F",muratafemale,muratamale),R16-4,1)-INDEX(IF(O16="F",muratafemale,muratamale),R16-4,2))/(G16*INDEX(IF(O16="F",muratafemale,muratamale),R16-4,1)+INDEX(IF(O16="F",muratafemale,muratamale),R16-4,2))*100)),"")</f>
        <v/>
      </c>
      <c r="K16" s="49" t="str">
        <f t="shared" ref="K16:K79" si="15">IF(COUNTA($F$3,$H$3,F16:H16)=5,IF(OR(T16&lt;1,G16&lt;70),"*",IF(G16&gt;=IF(O16="M",181,174),(H16-Z16)/Z16*100,IF(G16&lt;101,(H16-X16)/X16*100,IF(T16&lt;6,(H16-X16)/X16*100,IF(T16&gt;=17.583,(H16-Z16)/Z16*100,(H16-Y16)/Y16*100))))),"")</f>
        <v/>
      </c>
      <c r="L16" s="11"/>
      <c r="M16" s="11"/>
      <c r="N16" s="78"/>
      <c r="O16" s="39" t="str">
        <f t="shared" si="4"/>
        <v>F</v>
      </c>
      <c r="P16" s="11">
        <f t="shared" si="13"/>
        <v>-23.287315649149274</v>
      </c>
      <c r="Q16" s="11"/>
      <c r="R16" s="38">
        <f t="shared" si="11"/>
        <v>0</v>
      </c>
      <c r="S16" s="30">
        <f t="shared" si="5"/>
        <v>0</v>
      </c>
      <c r="T16" s="30">
        <f t="shared" si="6"/>
        <v>0</v>
      </c>
      <c r="U16" s="34"/>
      <c r="V16" s="34"/>
      <c r="X16" s="31">
        <f t="shared" si="7"/>
        <v>9.0359999999999996</v>
      </c>
      <c r="Y16" s="31">
        <f t="shared" si="8"/>
        <v>-184.49199999999999</v>
      </c>
      <c r="Z16" s="30">
        <f t="shared" si="9"/>
        <v>0</v>
      </c>
    </row>
    <row r="17" spans="5:26" x14ac:dyDescent="0.15">
      <c r="E17" s="46"/>
      <c r="F17" s="28"/>
      <c r="G17" s="29"/>
      <c r="H17" s="29"/>
      <c r="I17" s="48" t="str">
        <f t="shared" si="0"/>
        <v/>
      </c>
      <c r="J17" s="48" t="str">
        <f t="shared" si="14"/>
        <v/>
      </c>
      <c r="K17" s="49" t="str">
        <f t="shared" si="15"/>
        <v/>
      </c>
      <c r="L17" s="11"/>
      <c r="M17" s="11"/>
      <c r="N17" s="78"/>
      <c r="O17" s="39" t="str">
        <f t="shared" si="4"/>
        <v>F</v>
      </c>
      <c r="P17" s="11">
        <f t="shared" si="13"/>
        <v>-23.287315649149274</v>
      </c>
      <c r="Q17" s="11"/>
      <c r="R17" s="38">
        <f t="shared" si="11"/>
        <v>0</v>
      </c>
      <c r="S17" s="30">
        <f t="shared" si="5"/>
        <v>0</v>
      </c>
      <c r="T17" s="30">
        <f t="shared" si="6"/>
        <v>0</v>
      </c>
      <c r="U17" s="34"/>
      <c r="V17" s="34"/>
      <c r="X17" s="31">
        <f t="shared" si="7"/>
        <v>9.0359999999999996</v>
      </c>
      <c r="Y17" s="31">
        <f t="shared" si="8"/>
        <v>-184.49199999999999</v>
      </c>
      <c r="Z17" s="30">
        <f t="shared" si="9"/>
        <v>0</v>
      </c>
    </row>
    <row r="18" spans="5:26" x14ac:dyDescent="0.15">
      <c r="E18" s="46"/>
      <c r="F18" s="28"/>
      <c r="G18" s="29"/>
      <c r="H18" s="29"/>
      <c r="I18" s="48" t="str">
        <f t="shared" si="0"/>
        <v/>
      </c>
      <c r="J18" s="48" t="str">
        <f t="shared" si="14"/>
        <v/>
      </c>
      <c r="K18" s="49" t="str">
        <f t="shared" si="15"/>
        <v/>
      </c>
      <c r="L18" s="11"/>
      <c r="M18" s="11"/>
      <c r="N18" s="78"/>
      <c r="O18" s="39" t="str">
        <f t="shared" ref="O18:O81" si="16">+O17</f>
        <v>F</v>
      </c>
      <c r="P18" s="11">
        <f t="shared" si="13"/>
        <v>-23.287315649149274</v>
      </c>
      <c r="Q18" s="11"/>
      <c r="R18" s="38">
        <f t="shared" si="11"/>
        <v>0</v>
      </c>
      <c r="S18" s="30">
        <f t="shared" si="5"/>
        <v>0</v>
      </c>
      <c r="T18" s="30">
        <f t="shared" si="6"/>
        <v>0</v>
      </c>
      <c r="U18" s="34"/>
      <c r="V18" s="34"/>
      <c r="X18" s="31">
        <f t="shared" si="7"/>
        <v>9.0359999999999996</v>
      </c>
      <c r="Y18" s="31">
        <f t="shared" si="8"/>
        <v>-184.49199999999999</v>
      </c>
      <c r="Z18" s="30">
        <f t="shared" si="9"/>
        <v>0</v>
      </c>
    </row>
    <row r="19" spans="5:26" x14ac:dyDescent="0.15">
      <c r="E19" s="46"/>
      <c r="F19" s="28"/>
      <c r="G19" s="29"/>
      <c r="H19" s="29"/>
      <c r="I19" s="48" t="str">
        <f t="shared" si="0"/>
        <v/>
      </c>
      <c r="J19" s="48" t="str">
        <f t="shared" si="14"/>
        <v/>
      </c>
      <c r="K19" s="49" t="str">
        <f t="shared" si="15"/>
        <v/>
      </c>
      <c r="L19" s="11"/>
      <c r="M19" s="11"/>
      <c r="N19" s="78"/>
      <c r="O19" s="39" t="str">
        <f t="shared" si="16"/>
        <v>F</v>
      </c>
      <c r="P19" s="11">
        <f t="shared" si="13"/>
        <v>-23.287315649149274</v>
      </c>
      <c r="Q19" s="11"/>
      <c r="R19" s="38">
        <f t="shared" si="11"/>
        <v>0</v>
      </c>
      <c r="S19" s="30">
        <f t="shared" si="5"/>
        <v>0</v>
      </c>
      <c r="T19" s="30">
        <f t="shared" si="6"/>
        <v>0</v>
      </c>
      <c r="U19" s="34"/>
      <c r="V19" s="34"/>
      <c r="X19" s="31">
        <f t="shared" si="7"/>
        <v>9.0359999999999996</v>
      </c>
      <c r="Y19" s="31">
        <f t="shared" si="8"/>
        <v>-184.49199999999999</v>
      </c>
      <c r="Z19" s="30">
        <f t="shared" si="9"/>
        <v>0</v>
      </c>
    </row>
    <row r="20" spans="5:26" x14ac:dyDescent="0.15">
      <c r="E20" s="46"/>
      <c r="F20" s="28"/>
      <c r="G20" s="29"/>
      <c r="H20" s="29"/>
      <c r="I20" s="48" t="str">
        <f t="shared" si="0"/>
        <v/>
      </c>
      <c r="J20" s="48" t="str">
        <f t="shared" si="14"/>
        <v/>
      </c>
      <c r="K20" s="49" t="str">
        <f t="shared" si="15"/>
        <v/>
      </c>
      <c r="L20" s="11"/>
      <c r="M20" s="11"/>
      <c r="N20" s="78"/>
      <c r="O20" s="39" t="str">
        <f t="shared" si="16"/>
        <v>F</v>
      </c>
      <c r="P20" s="11">
        <f t="shared" si="13"/>
        <v>-23.287315649149274</v>
      </c>
      <c r="Q20" s="11"/>
      <c r="R20" s="38">
        <f t="shared" si="11"/>
        <v>0</v>
      </c>
      <c r="S20" s="30">
        <f t="shared" si="5"/>
        <v>0</v>
      </c>
      <c r="T20" s="30">
        <f t="shared" si="6"/>
        <v>0</v>
      </c>
      <c r="U20" s="34"/>
      <c r="V20" s="34"/>
      <c r="X20" s="31">
        <f t="shared" si="7"/>
        <v>9.0359999999999996</v>
      </c>
      <c r="Y20" s="31">
        <f t="shared" si="8"/>
        <v>-184.49199999999999</v>
      </c>
      <c r="Z20" s="30">
        <f t="shared" si="9"/>
        <v>0</v>
      </c>
    </row>
    <row r="21" spans="5:26" x14ac:dyDescent="0.15">
      <c r="E21" s="46"/>
      <c r="F21" s="28"/>
      <c r="G21" s="29"/>
      <c r="H21" s="29"/>
      <c r="I21" s="48" t="str">
        <f t="shared" si="0"/>
        <v/>
      </c>
      <c r="J21" s="48" t="str">
        <f t="shared" si="14"/>
        <v/>
      </c>
      <c r="K21" s="49" t="str">
        <f t="shared" si="15"/>
        <v/>
      </c>
      <c r="L21" s="11"/>
      <c r="M21" s="11"/>
      <c r="N21" s="78"/>
      <c r="O21" s="39" t="str">
        <f t="shared" si="16"/>
        <v>F</v>
      </c>
      <c r="P21" s="11">
        <f t="shared" si="13"/>
        <v>-23.287315649149274</v>
      </c>
      <c r="Q21" s="11"/>
      <c r="R21" s="38">
        <f t="shared" si="11"/>
        <v>0</v>
      </c>
      <c r="S21" s="30">
        <f t="shared" si="5"/>
        <v>0</v>
      </c>
      <c r="T21" s="30">
        <f t="shared" si="6"/>
        <v>0</v>
      </c>
      <c r="U21" s="34"/>
      <c r="V21" s="34"/>
      <c r="X21" s="31">
        <f t="shared" si="7"/>
        <v>9.0359999999999996</v>
      </c>
      <c r="Y21" s="31">
        <f t="shared" si="8"/>
        <v>-184.49199999999999</v>
      </c>
      <c r="Z21" s="30">
        <f t="shared" si="9"/>
        <v>0</v>
      </c>
    </row>
    <row r="22" spans="5:26" x14ac:dyDescent="0.15">
      <c r="E22" s="46"/>
      <c r="F22" s="28"/>
      <c r="G22" s="29"/>
      <c r="H22" s="29"/>
      <c r="I22" s="48" t="str">
        <f t="shared" si="0"/>
        <v/>
      </c>
      <c r="J22" s="48" t="str">
        <f t="shared" si="14"/>
        <v/>
      </c>
      <c r="K22" s="49" t="str">
        <f t="shared" si="15"/>
        <v/>
      </c>
      <c r="L22" s="11"/>
      <c r="M22" s="11"/>
      <c r="N22" s="78"/>
      <c r="O22" s="39" t="str">
        <f t="shared" si="16"/>
        <v>F</v>
      </c>
      <c r="P22" s="11">
        <f t="shared" si="13"/>
        <v>-23.287315649149274</v>
      </c>
      <c r="Q22" s="11"/>
      <c r="R22" s="38">
        <f t="shared" si="11"/>
        <v>0</v>
      </c>
      <c r="S22" s="30">
        <f t="shared" si="5"/>
        <v>0</v>
      </c>
      <c r="T22" s="30">
        <f t="shared" si="6"/>
        <v>0</v>
      </c>
      <c r="U22" s="34"/>
      <c r="V22" s="34"/>
      <c r="X22" s="31">
        <f t="shared" si="7"/>
        <v>9.0359999999999996</v>
      </c>
      <c r="Y22" s="31">
        <f t="shared" si="8"/>
        <v>-184.49199999999999</v>
      </c>
      <c r="Z22" s="30">
        <f t="shared" si="9"/>
        <v>0</v>
      </c>
    </row>
    <row r="23" spans="5:26" x14ac:dyDescent="0.15">
      <c r="E23" s="46"/>
      <c r="F23" s="28"/>
      <c r="G23" s="29"/>
      <c r="H23" s="29"/>
      <c r="I23" s="48" t="str">
        <f t="shared" si="0"/>
        <v/>
      </c>
      <c r="J23" s="48" t="str">
        <f t="shared" si="14"/>
        <v/>
      </c>
      <c r="K23" s="49" t="str">
        <f t="shared" si="15"/>
        <v/>
      </c>
      <c r="L23" s="11"/>
      <c r="M23" s="11"/>
      <c r="N23" s="78"/>
      <c r="O23" s="39" t="str">
        <f t="shared" si="16"/>
        <v>F</v>
      </c>
      <c r="P23" s="11">
        <f t="shared" si="13"/>
        <v>-23.287315649149274</v>
      </c>
      <c r="Q23" s="11"/>
      <c r="R23" s="38">
        <f t="shared" si="11"/>
        <v>0</v>
      </c>
      <c r="S23" s="30">
        <f t="shared" si="5"/>
        <v>0</v>
      </c>
      <c r="T23" s="30">
        <f t="shared" si="6"/>
        <v>0</v>
      </c>
      <c r="U23" s="34"/>
      <c r="V23" s="34"/>
      <c r="X23" s="31">
        <f t="shared" si="7"/>
        <v>9.0359999999999996</v>
      </c>
      <c r="Y23" s="31">
        <f t="shared" si="8"/>
        <v>-184.49199999999999</v>
      </c>
      <c r="Z23" s="30">
        <f t="shared" si="9"/>
        <v>0</v>
      </c>
    </row>
    <row r="24" spans="5:26" x14ac:dyDescent="0.15">
      <c r="E24" s="46"/>
      <c r="F24" s="28"/>
      <c r="G24" s="29"/>
      <c r="H24" s="29"/>
      <c r="I24" s="48" t="str">
        <f t="shared" si="0"/>
        <v/>
      </c>
      <c r="J24" s="48" t="str">
        <f t="shared" si="14"/>
        <v/>
      </c>
      <c r="K24" s="49" t="str">
        <f t="shared" si="15"/>
        <v/>
      </c>
      <c r="L24" s="11"/>
      <c r="M24" s="11"/>
      <c r="N24" s="78"/>
      <c r="O24" s="39" t="str">
        <f t="shared" si="16"/>
        <v>F</v>
      </c>
      <c r="P24" s="11">
        <f t="shared" si="13"/>
        <v>-23.287315649149274</v>
      </c>
      <c r="Q24" s="11"/>
      <c r="R24" s="38">
        <f t="shared" si="11"/>
        <v>0</v>
      </c>
      <c r="S24" s="30">
        <f t="shared" si="5"/>
        <v>0</v>
      </c>
      <c r="T24" s="30">
        <f t="shared" si="6"/>
        <v>0</v>
      </c>
      <c r="U24" s="34"/>
      <c r="V24" s="34"/>
      <c r="X24" s="31">
        <f t="shared" si="7"/>
        <v>9.0359999999999996</v>
      </c>
      <c r="Y24" s="31">
        <f t="shared" si="8"/>
        <v>-184.49199999999999</v>
      </c>
      <c r="Z24" s="30">
        <f t="shared" si="9"/>
        <v>0</v>
      </c>
    </row>
    <row r="25" spans="5:26" x14ac:dyDescent="0.15">
      <c r="E25" s="46"/>
      <c r="F25" s="28"/>
      <c r="G25" s="29"/>
      <c r="H25" s="29"/>
      <c r="I25" s="48" t="str">
        <f t="shared" si="0"/>
        <v/>
      </c>
      <c r="J25" s="48" t="str">
        <f t="shared" si="14"/>
        <v/>
      </c>
      <c r="K25" s="49" t="str">
        <f t="shared" si="15"/>
        <v/>
      </c>
      <c r="L25" s="11"/>
      <c r="M25" s="11"/>
      <c r="N25" s="78"/>
      <c r="O25" s="39" t="str">
        <f t="shared" si="16"/>
        <v>F</v>
      </c>
      <c r="P25" s="11">
        <f t="shared" si="13"/>
        <v>-23.287315649149274</v>
      </c>
      <c r="Q25" s="11"/>
      <c r="R25" s="38">
        <f t="shared" si="11"/>
        <v>0</v>
      </c>
      <c r="S25" s="30">
        <f t="shared" si="5"/>
        <v>0</v>
      </c>
      <c r="T25" s="30">
        <f t="shared" si="6"/>
        <v>0</v>
      </c>
      <c r="U25" s="34"/>
      <c r="V25" s="34"/>
      <c r="X25" s="31">
        <f t="shared" si="7"/>
        <v>9.0359999999999996</v>
      </c>
      <c r="Y25" s="31">
        <f t="shared" si="8"/>
        <v>-184.49199999999999</v>
      </c>
      <c r="Z25" s="30">
        <f t="shared" si="9"/>
        <v>0</v>
      </c>
    </row>
    <row r="26" spans="5:26" x14ac:dyDescent="0.15">
      <c r="E26" s="46"/>
      <c r="F26" s="28"/>
      <c r="G26" s="29"/>
      <c r="H26" s="29"/>
      <c r="I26" s="48" t="str">
        <f t="shared" si="0"/>
        <v/>
      </c>
      <c r="J26" s="48" t="str">
        <f t="shared" si="14"/>
        <v/>
      </c>
      <c r="K26" s="49" t="str">
        <f t="shared" si="15"/>
        <v/>
      </c>
      <c r="L26" s="11"/>
      <c r="M26" s="11"/>
      <c r="N26" s="78"/>
      <c r="O26" s="39" t="str">
        <f t="shared" si="16"/>
        <v>F</v>
      </c>
      <c r="P26" s="11">
        <f t="shared" si="13"/>
        <v>-23.287315649149274</v>
      </c>
      <c r="Q26" s="11"/>
      <c r="R26" s="38">
        <f t="shared" si="11"/>
        <v>0</v>
      </c>
      <c r="S26" s="30">
        <f t="shared" si="5"/>
        <v>0</v>
      </c>
      <c r="T26" s="30">
        <f t="shared" si="6"/>
        <v>0</v>
      </c>
      <c r="U26" s="34"/>
      <c r="V26" s="34"/>
      <c r="X26" s="31">
        <f t="shared" si="7"/>
        <v>9.0359999999999996</v>
      </c>
      <c r="Y26" s="31">
        <f t="shared" si="8"/>
        <v>-184.49199999999999</v>
      </c>
      <c r="Z26" s="30">
        <f t="shared" si="9"/>
        <v>0</v>
      </c>
    </row>
    <row r="27" spans="5:26" x14ac:dyDescent="0.15">
      <c r="E27" s="46"/>
      <c r="F27" s="28"/>
      <c r="G27" s="29"/>
      <c r="H27" s="29"/>
      <c r="I27" s="48" t="str">
        <f t="shared" si="0"/>
        <v/>
      </c>
      <c r="J27" s="48" t="str">
        <f t="shared" si="14"/>
        <v/>
      </c>
      <c r="K27" s="49" t="str">
        <f t="shared" si="15"/>
        <v/>
      </c>
      <c r="L27" s="11"/>
      <c r="M27" s="11"/>
      <c r="N27" s="78"/>
      <c r="O27" s="39" t="str">
        <f t="shared" si="16"/>
        <v>F</v>
      </c>
      <c r="P27" s="11">
        <f t="shared" si="13"/>
        <v>-23.287315649149274</v>
      </c>
      <c r="Q27" s="11"/>
      <c r="R27" s="38">
        <f t="shared" si="11"/>
        <v>0</v>
      </c>
      <c r="S27" s="30">
        <f t="shared" si="5"/>
        <v>0</v>
      </c>
      <c r="T27" s="30">
        <f t="shared" si="6"/>
        <v>0</v>
      </c>
      <c r="U27" s="34"/>
      <c r="V27" s="34"/>
      <c r="X27" s="31">
        <f t="shared" si="7"/>
        <v>9.0359999999999996</v>
      </c>
      <c r="Y27" s="31">
        <f t="shared" si="8"/>
        <v>-184.49199999999999</v>
      </c>
      <c r="Z27" s="30">
        <f t="shared" si="9"/>
        <v>0</v>
      </c>
    </row>
    <row r="28" spans="5:26" x14ac:dyDescent="0.15">
      <c r="E28" s="46"/>
      <c r="F28" s="28"/>
      <c r="G28" s="29"/>
      <c r="H28" s="29"/>
      <c r="I28" s="48" t="str">
        <f t="shared" si="0"/>
        <v/>
      </c>
      <c r="J28" s="48" t="str">
        <f t="shared" si="14"/>
        <v/>
      </c>
      <c r="K28" s="49" t="str">
        <f t="shared" si="15"/>
        <v/>
      </c>
      <c r="L28" s="11"/>
      <c r="M28" s="11"/>
      <c r="N28" s="78"/>
      <c r="O28" s="39" t="str">
        <f t="shared" si="16"/>
        <v>F</v>
      </c>
      <c r="P28" s="11">
        <f t="shared" si="13"/>
        <v>-23.287315649149274</v>
      </c>
      <c r="Q28" s="11"/>
      <c r="R28" s="38">
        <f t="shared" si="11"/>
        <v>0</v>
      </c>
      <c r="S28" s="30">
        <f t="shared" si="5"/>
        <v>0</v>
      </c>
      <c r="T28" s="30">
        <f t="shared" si="6"/>
        <v>0</v>
      </c>
      <c r="U28" s="34"/>
      <c r="V28" s="34"/>
      <c r="X28" s="31">
        <f t="shared" si="7"/>
        <v>9.0359999999999996</v>
      </c>
      <c r="Y28" s="31">
        <f t="shared" si="8"/>
        <v>-184.49199999999999</v>
      </c>
      <c r="Z28" s="30">
        <f t="shared" si="9"/>
        <v>0</v>
      </c>
    </row>
    <row r="29" spans="5:26" x14ac:dyDescent="0.15">
      <c r="E29" s="46"/>
      <c r="F29" s="28"/>
      <c r="G29" s="29"/>
      <c r="H29" s="29"/>
      <c r="I29" s="48" t="str">
        <f t="shared" si="0"/>
        <v/>
      </c>
      <c r="J29" s="48" t="str">
        <f t="shared" si="14"/>
        <v/>
      </c>
      <c r="K29" s="49" t="str">
        <f t="shared" si="15"/>
        <v/>
      </c>
      <c r="L29" s="11"/>
      <c r="M29" s="11"/>
      <c r="N29" s="78"/>
      <c r="O29" s="39" t="str">
        <f t="shared" si="16"/>
        <v>F</v>
      </c>
      <c r="P29" s="11">
        <f t="shared" si="13"/>
        <v>-23.287315649149274</v>
      </c>
      <c r="Q29" s="11"/>
      <c r="R29" s="38">
        <f t="shared" si="11"/>
        <v>0</v>
      </c>
      <c r="S29" s="30">
        <f t="shared" si="5"/>
        <v>0</v>
      </c>
      <c r="T29" s="30">
        <f t="shared" si="6"/>
        <v>0</v>
      </c>
      <c r="U29" s="34"/>
      <c r="V29" s="34"/>
      <c r="X29" s="31">
        <f t="shared" si="7"/>
        <v>9.0359999999999996</v>
      </c>
      <c r="Y29" s="31">
        <f t="shared" si="8"/>
        <v>-184.49199999999999</v>
      </c>
      <c r="Z29" s="30">
        <f t="shared" si="9"/>
        <v>0</v>
      </c>
    </row>
    <row r="30" spans="5:26" x14ac:dyDescent="0.15">
      <c r="E30" s="46"/>
      <c r="F30" s="28"/>
      <c r="G30" s="29"/>
      <c r="H30" s="29"/>
      <c r="I30" s="48" t="str">
        <f t="shared" si="0"/>
        <v/>
      </c>
      <c r="J30" s="48" t="str">
        <f t="shared" si="14"/>
        <v/>
      </c>
      <c r="K30" s="49" t="str">
        <f t="shared" si="15"/>
        <v/>
      </c>
      <c r="L30" s="11"/>
      <c r="M30" s="11"/>
      <c r="N30" s="78"/>
      <c r="O30" s="39" t="str">
        <f t="shared" si="16"/>
        <v>F</v>
      </c>
      <c r="P30" s="11">
        <f t="shared" si="13"/>
        <v>-23.287315649149274</v>
      </c>
      <c r="Q30" s="11"/>
      <c r="R30" s="38">
        <f t="shared" si="11"/>
        <v>0</v>
      </c>
      <c r="S30" s="30">
        <f t="shared" si="5"/>
        <v>0</v>
      </c>
      <c r="T30" s="30">
        <f t="shared" si="6"/>
        <v>0</v>
      </c>
      <c r="U30" s="34"/>
      <c r="V30" s="34"/>
      <c r="X30" s="31">
        <f t="shared" si="7"/>
        <v>9.0359999999999996</v>
      </c>
      <c r="Y30" s="31">
        <f t="shared" si="8"/>
        <v>-184.49199999999999</v>
      </c>
      <c r="Z30" s="30">
        <f t="shared" si="9"/>
        <v>0</v>
      </c>
    </row>
    <row r="31" spans="5:26" x14ac:dyDescent="0.15">
      <c r="E31" s="46"/>
      <c r="F31" s="28"/>
      <c r="G31" s="29"/>
      <c r="H31" s="29"/>
      <c r="I31" s="48" t="str">
        <f t="shared" si="0"/>
        <v/>
      </c>
      <c r="J31" s="48" t="str">
        <f t="shared" si="14"/>
        <v/>
      </c>
      <c r="K31" s="49" t="str">
        <f t="shared" si="15"/>
        <v/>
      </c>
      <c r="L31" s="11"/>
      <c r="M31" s="11"/>
      <c r="N31" s="78"/>
      <c r="O31" s="39" t="str">
        <f t="shared" si="16"/>
        <v>F</v>
      </c>
      <c r="P31" s="11">
        <f t="shared" si="13"/>
        <v>-23.287315649149274</v>
      </c>
      <c r="Q31" s="11"/>
      <c r="R31" s="38">
        <f t="shared" si="11"/>
        <v>0</v>
      </c>
      <c r="S31" s="30">
        <f t="shared" si="5"/>
        <v>0</v>
      </c>
      <c r="T31" s="30">
        <f t="shared" si="6"/>
        <v>0</v>
      </c>
      <c r="U31" s="34"/>
      <c r="V31" s="34"/>
      <c r="X31" s="31">
        <f t="shared" si="7"/>
        <v>9.0359999999999996</v>
      </c>
      <c r="Y31" s="31">
        <f t="shared" si="8"/>
        <v>-184.49199999999999</v>
      </c>
      <c r="Z31" s="30">
        <f t="shared" si="9"/>
        <v>0</v>
      </c>
    </row>
    <row r="32" spans="5:26" x14ac:dyDescent="0.15">
      <c r="E32" s="46"/>
      <c r="F32" s="28"/>
      <c r="G32" s="29"/>
      <c r="H32" s="29"/>
      <c r="I32" s="48" t="str">
        <f t="shared" si="0"/>
        <v/>
      </c>
      <c r="J32" s="48" t="str">
        <f t="shared" si="14"/>
        <v/>
      </c>
      <c r="K32" s="49" t="str">
        <f t="shared" si="15"/>
        <v/>
      </c>
      <c r="L32" s="11"/>
      <c r="M32" s="11"/>
      <c r="N32" s="78"/>
      <c r="O32" s="39" t="str">
        <f t="shared" si="16"/>
        <v>F</v>
      </c>
      <c r="P32" s="11">
        <f t="shared" si="13"/>
        <v>-23.287315649149274</v>
      </c>
      <c r="Q32" s="11"/>
      <c r="R32" s="38">
        <f t="shared" si="11"/>
        <v>0</v>
      </c>
      <c r="S32" s="30">
        <f t="shared" si="5"/>
        <v>0</v>
      </c>
      <c r="T32" s="30">
        <f t="shared" si="6"/>
        <v>0</v>
      </c>
      <c r="U32" s="34"/>
      <c r="V32" s="34"/>
      <c r="X32" s="31">
        <f t="shared" si="7"/>
        <v>9.0359999999999996</v>
      </c>
      <c r="Y32" s="31">
        <f t="shared" si="8"/>
        <v>-184.49199999999999</v>
      </c>
      <c r="Z32" s="30">
        <f t="shared" si="9"/>
        <v>0</v>
      </c>
    </row>
    <row r="33" spans="5:26" x14ac:dyDescent="0.15">
      <c r="E33" s="46"/>
      <c r="F33" s="28"/>
      <c r="G33" s="29"/>
      <c r="H33" s="29"/>
      <c r="I33" s="48" t="str">
        <f t="shared" si="0"/>
        <v/>
      </c>
      <c r="J33" s="48" t="str">
        <f t="shared" si="14"/>
        <v/>
      </c>
      <c r="K33" s="49" t="str">
        <f t="shared" si="15"/>
        <v/>
      </c>
      <c r="L33" s="11"/>
      <c r="M33" s="11"/>
      <c r="N33" s="78"/>
      <c r="O33" s="39" t="str">
        <f t="shared" si="16"/>
        <v>F</v>
      </c>
      <c r="P33" s="11">
        <f t="shared" si="13"/>
        <v>-23.287315649149274</v>
      </c>
      <c r="Q33" s="11"/>
      <c r="R33" s="38">
        <f t="shared" si="11"/>
        <v>0</v>
      </c>
      <c r="S33" s="30">
        <f t="shared" si="5"/>
        <v>0</v>
      </c>
      <c r="T33" s="30">
        <f t="shared" si="6"/>
        <v>0</v>
      </c>
      <c r="U33" s="34"/>
      <c r="V33" s="34"/>
      <c r="X33" s="31">
        <f t="shared" si="7"/>
        <v>9.0359999999999996</v>
      </c>
      <c r="Y33" s="31">
        <f t="shared" si="8"/>
        <v>-184.49199999999999</v>
      </c>
      <c r="Z33" s="30">
        <f t="shared" si="9"/>
        <v>0</v>
      </c>
    </row>
    <row r="34" spans="5:26" x14ac:dyDescent="0.15">
      <c r="E34" s="46"/>
      <c r="F34" s="28"/>
      <c r="G34" s="29"/>
      <c r="H34" s="29"/>
      <c r="I34" s="48" t="str">
        <f t="shared" si="0"/>
        <v/>
      </c>
      <c r="J34" s="48" t="str">
        <f t="shared" si="14"/>
        <v/>
      </c>
      <c r="K34" s="49" t="str">
        <f t="shared" si="15"/>
        <v/>
      </c>
      <c r="L34" s="11"/>
      <c r="M34" s="11"/>
      <c r="N34" s="78"/>
      <c r="O34" s="39" t="str">
        <f t="shared" si="16"/>
        <v>F</v>
      </c>
      <c r="P34" s="11">
        <f t="shared" si="13"/>
        <v>-23.287315649149274</v>
      </c>
      <c r="Q34" s="11"/>
      <c r="R34" s="38">
        <f t="shared" si="11"/>
        <v>0</v>
      </c>
      <c r="S34" s="30">
        <f t="shared" si="5"/>
        <v>0</v>
      </c>
      <c r="T34" s="30">
        <f t="shared" si="6"/>
        <v>0</v>
      </c>
      <c r="U34" s="34"/>
      <c r="V34" s="34"/>
      <c r="X34" s="31">
        <f t="shared" si="7"/>
        <v>9.0359999999999996</v>
      </c>
      <c r="Y34" s="31">
        <f t="shared" si="8"/>
        <v>-184.49199999999999</v>
      </c>
      <c r="Z34" s="30">
        <f t="shared" si="9"/>
        <v>0</v>
      </c>
    </row>
    <row r="35" spans="5:26" x14ac:dyDescent="0.15">
      <c r="E35" s="46"/>
      <c r="F35" s="28"/>
      <c r="G35" s="29"/>
      <c r="H35" s="29"/>
      <c r="I35" s="48" t="str">
        <f t="shared" si="0"/>
        <v/>
      </c>
      <c r="J35" s="48" t="str">
        <f t="shared" si="14"/>
        <v/>
      </c>
      <c r="K35" s="49" t="str">
        <f t="shared" si="15"/>
        <v/>
      </c>
      <c r="L35" s="11"/>
      <c r="M35" s="11"/>
      <c r="N35" s="78"/>
      <c r="O35" s="39" t="str">
        <f t="shared" si="16"/>
        <v>F</v>
      </c>
      <c r="P35" s="11">
        <f t="shared" si="13"/>
        <v>-23.287315649149274</v>
      </c>
      <c r="Q35" s="11"/>
      <c r="R35" s="38">
        <f t="shared" si="11"/>
        <v>0</v>
      </c>
      <c r="S35" s="30">
        <f t="shared" si="5"/>
        <v>0</v>
      </c>
      <c r="T35" s="30">
        <f t="shared" si="6"/>
        <v>0</v>
      </c>
      <c r="U35" s="34"/>
      <c r="V35" s="34"/>
      <c r="X35" s="31">
        <f t="shared" si="7"/>
        <v>9.0359999999999996</v>
      </c>
      <c r="Y35" s="31">
        <f t="shared" si="8"/>
        <v>-184.49199999999999</v>
      </c>
      <c r="Z35" s="30">
        <f t="shared" si="9"/>
        <v>0</v>
      </c>
    </row>
    <row r="36" spans="5:26" x14ac:dyDescent="0.15">
      <c r="E36" s="46"/>
      <c r="F36" s="28"/>
      <c r="G36" s="29"/>
      <c r="H36" s="29"/>
      <c r="I36" s="48" t="str">
        <f t="shared" si="0"/>
        <v/>
      </c>
      <c r="J36" s="48" t="str">
        <f t="shared" si="14"/>
        <v/>
      </c>
      <c r="K36" s="49" t="str">
        <f t="shared" si="15"/>
        <v/>
      </c>
      <c r="L36" s="11"/>
      <c r="M36" s="11"/>
      <c r="N36" s="78"/>
      <c r="O36" s="39" t="str">
        <f t="shared" si="16"/>
        <v>F</v>
      </c>
      <c r="P36" s="11">
        <f t="shared" si="13"/>
        <v>-23.287315649149274</v>
      </c>
      <c r="Q36" s="11"/>
      <c r="R36" s="38">
        <f t="shared" si="11"/>
        <v>0</v>
      </c>
      <c r="S36" s="30">
        <f t="shared" si="5"/>
        <v>0</v>
      </c>
      <c r="T36" s="30">
        <f t="shared" si="6"/>
        <v>0</v>
      </c>
      <c r="U36" s="34"/>
      <c r="V36" s="34"/>
      <c r="X36" s="31">
        <f t="shared" si="7"/>
        <v>9.0359999999999996</v>
      </c>
      <c r="Y36" s="31">
        <f t="shared" si="8"/>
        <v>-184.49199999999999</v>
      </c>
      <c r="Z36" s="30">
        <f t="shared" si="9"/>
        <v>0</v>
      </c>
    </row>
    <row r="37" spans="5:26" x14ac:dyDescent="0.15">
      <c r="E37" s="46"/>
      <c r="F37" s="28"/>
      <c r="G37" s="29"/>
      <c r="H37" s="29"/>
      <c r="I37" s="48" t="str">
        <f t="shared" ref="I37:I68" si="17">IF(COUNTA($F$3,$H$3,F37:H37)=5,P37,"")</f>
        <v/>
      </c>
      <c r="J37" s="48" t="str">
        <f t="shared" si="14"/>
        <v/>
      </c>
      <c r="K37" s="49" t="str">
        <f t="shared" si="15"/>
        <v/>
      </c>
      <c r="L37" s="11"/>
      <c r="M37" s="11"/>
      <c r="N37" s="78"/>
      <c r="O37" s="39" t="str">
        <f t="shared" si="16"/>
        <v>F</v>
      </c>
      <c r="P37" s="11">
        <f t="shared" si="13"/>
        <v>-23.287315649149274</v>
      </c>
      <c r="Q37" s="11"/>
      <c r="R37" s="38">
        <f t="shared" si="11"/>
        <v>0</v>
      </c>
      <c r="S37" s="30">
        <f t="shared" si="5"/>
        <v>0</v>
      </c>
      <c r="T37" s="30">
        <f t="shared" si="6"/>
        <v>0</v>
      </c>
      <c r="U37" s="34"/>
      <c r="V37" s="34"/>
      <c r="X37" s="31">
        <f t="shared" si="7"/>
        <v>9.0359999999999996</v>
      </c>
      <c r="Y37" s="31">
        <f t="shared" si="8"/>
        <v>-184.49199999999999</v>
      </c>
      <c r="Z37" s="30">
        <f t="shared" si="9"/>
        <v>0</v>
      </c>
    </row>
    <row r="38" spans="5:26" x14ac:dyDescent="0.15">
      <c r="E38" s="46"/>
      <c r="F38" s="28"/>
      <c r="G38" s="29"/>
      <c r="H38" s="29"/>
      <c r="I38" s="48" t="str">
        <f t="shared" si="17"/>
        <v/>
      </c>
      <c r="J38" s="48" t="str">
        <f t="shared" si="14"/>
        <v/>
      </c>
      <c r="K38" s="49" t="str">
        <f t="shared" si="15"/>
        <v/>
      </c>
      <c r="L38" s="11"/>
      <c r="M38" s="11"/>
      <c r="N38" s="78"/>
      <c r="O38" s="39" t="str">
        <f t="shared" si="16"/>
        <v>F</v>
      </c>
      <c r="P38" s="11">
        <f t="shared" si="13"/>
        <v>-23.287315649149274</v>
      </c>
      <c r="Q38" s="11"/>
      <c r="R38" s="38">
        <f t="shared" si="11"/>
        <v>0</v>
      </c>
      <c r="S38" s="30">
        <f t="shared" si="5"/>
        <v>0</v>
      </c>
      <c r="T38" s="30">
        <f t="shared" si="6"/>
        <v>0</v>
      </c>
      <c r="U38" s="34"/>
      <c r="V38" s="34"/>
      <c r="X38" s="31">
        <f t="shared" si="7"/>
        <v>9.0359999999999996</v>
      </c>
      <c r="Y38" s="31">
        <f t="shared" si="8"/>
        <v>-184.49199999999999</v>
      </c>
      <c r="Z38" s="30">
        <f t="shared" si="9"/>
        <v>0</v>
      </c>
    </row>
    <row r="39" spans="5:26" x14ac:dyDescent="0.15">
      <c r="E39" s="46"/>
      <c r="F39" s="28"/>
      <c r="G39" s="29"/>
      <c r="H39" s="29"/>
      <c r="I39" s="48" t="str">
        <f t="shared" si="17"/>
        <v/>
      </c>
      <c r="J39" s="48" t="str">
        <f t="shared" si="14"/>
        <v/>
      </c>
      <c r="K39" s="49" t="str">
        <f t="shared" si="15"/>
        <v/>
      </c>
      <c r="L39" s="11"/>
      <c r="M39" s="11"/>
      <c r="N39" s="78"/>
      <c r="O39" s="39" t="str">
        <f t="shared" si="16"/>
        <v>F</v>
      </c>
      <c r="P39" s="11">
        <f t="shared" si="13"/>
        <v>-23.287315649149274</v>
      </c>
      <c r="Q39" s="11"/>
      <c r="R39" s="38">
        <f t="shared" si="11"/>
        <v>0</v>
      </c>
      <c r="S39" s="30">
        <f t="shared" si="5"/>
        <v>0</v>
      </c>
      <c r="T39" s="30">
        <f t="shared" si="6"/>
        <v>0</v>
      </c>
      <c r="U39" s="34"/>
      <c r="V39" s="34"/>
      <c r="X39" s="31">
        <f t="shared" si="7"/>
        <v>9.0359999999999996</v>
      </c>
      <c r="Y39" s="31">
        <f t="shared" si="8"/>
        <v>-184.49199999999999</v>
      </c>
      <c r="Z39" s="30">
        <f t="shared" si="9"/>
        <v>0</v>
      </c>
    </row>
    <row r="40" spans="5:26" x14ac:dyDescent="0.15">
      <c r="E40" s="46"/>
      <c r="F40" s="28"/>
      <c r="G40" s="29"/>
      <c r="H40" s="29"/>
      <c r="I40" s="48" t="str">
        <f t="shared" si="17"/>
        <v/>
      </c>
      <c r="J40" s="48" t="str">
        <f t="shared" si="14"/>
        <v/>
      </c>
      <c r="K40" s="49" t="str">
        <f t="shared" si="15"/>
        <v/>
      </c>
      <c r="L40" s="11"/>
      <c r="M40" s="11"/>
      <c r="N40" s="78"/>
      <c r="O40" s="39" t="str">
        <f t="shared" si="16"/>
        <v>F</v>
      </c>
      <c r="P40" s="11">
        <f t="shared" si="13"/>
        <v>-23.287315649149274</v>
      </c>
      <c r="Q40" s="11"/>
      <c r="R40" s="38">
        <f t="shared" si="11"/>
        <v>0</v>
      </c>
      <c r="S40" s="30">
        <f t="shared" si="5"/>
        <v>0</v>
      </c>
      <c r="T40" s="30">
        <f t="shared" si="6"/>
        <v>0</v>
      </c>
      <c r="U40" s="34"/>
      <c r="V40" s="34"/>
      <c r="X40" s="31">
        <f t="shared" si="7"/>
        <v>9.0359999999999996</v>
      </c>
      <c r="Y40" s="31">
        <f t="shared" si="8"/>
        <v>-184.49199999999999</v>
      </c>
      <c r="Z40" s="30">
        <f t="shared" si="9"/>
        <v>0</v>
      </c>
    </row>
    <row r="41" spans="5:26" x14ac:dyDescent="0.15">
      <c r="E41" s="46"/>
      <c r="F41" s="28"/>
      <c r="G41" s="29"/>
      <c r="H41" s="29"/>
      <c r="I41" s="48" t="str">
        <f t="shared" si="17"/>
        <v/>
      </c>
      <c r="J41" s="48" t="str">
        <f t="shared" si="14"/>
        <v/>
      </c>
      <c r="K41" s="49" t="str">
        <f t="shared" si="15"/>
        <v/>
      </c>
      <c r="L41" s="11"/>
      <c r="M41" s="11"/>
      <c r="N41" s="78"/>
      <c r="O41" s="39" t="str">
        <f t="shared" si="16"/>
        <v>F</v>
      </c>
      <c r="P41" s="11">
        <f t="shared" si="13"/>
        <v>-23.287315649149274</v>
      </c>
      <c r="Q41" s="11"/>
      <c r="R41" s="38">
        <f t="shared" si="11"/>
        <v>0</v>
      </c>
      <c r="S41" s="30">
        <f t="shared" si="5"/>
        <v>0</v>
      </c>
      <c r="T41" s="30">
        <f t="shared" si="6"/>
        <v>0</v>
      </c>
      <c r="U41" s="34"/>
      <c r="V41" s="34"/>
      <c r="X41" s="31">
        <f t="shared" si="7"/>
        <v>9.0359999999999996</v>
      </c>
      <c r="Y41" s="31">
        <f t="shared" si="8"/>
        <v>-184.49199999999999</v>
      </c>
      <c r="Z41" s="30">
        <f t="shared" si="9"/>
        <v>0</v>
      </c>
    </row>
    <row r="42" spans="5:26" x14ac:dyDescent="0.15">
      <c r="E42" s="46"/>
      <c r="F42" s="28"/>
      <c r="G42" s="29"/>
      <c r="H42" s="29"/>
      <c r="I42" s="48" t="str">
        <f t="shared" si="17"/>
        <v/>
      </c>
      <c r="J42" s="48" t="str">
        <f t="shared" si="14"/>
        <v/>
      </c>
      <c r="K42" s="49" t="str">
        <f t="shared" si="15"/>
        <v/>
      </c>
      <c r="L42" s="11"/>
      <c r="M42" s="11"/>
      <c r="N42" s="78"/>
      <c r="O42" s="39" t="str">
        <f t="shared" si="16"/>
        <v>F</v>
      </c>
      <c r="P42" s="11">
        <f t="shared" si="13"/>
        <v>-23.287315649149274</v>
      </c>
      <c r="Q42" s="11"/>
      <c r="R42" s="38">
        <f t="shared" si="11"/>
        <v>0</v>
      </c>
      <c r="S42" s="30">
        <f t="shared" si="5"/>
        <v>0</v>
      </c>
      <c r="T42" s="30">
        <f t="shared" si="6"/>
        <v>0</v>
      </c>
      <c r="U42" s="34"/>
      <c r="V42" s="34"/>
      <c r="X42" s="31">
        <f t="shared" si="7"/>
        <v>9.0359999999999996</v>
      </c>
      <c r="Y42" s="31">
        <f t="shared" si="8"/>
        <v>-184.49199999999999</v>
      </c>
      <c r="Z42" s="30">
        <f t="shared" si="9"/>
        <v>0</v>
      </c>
    </row>
    <row r="43" spans="5:26" x14ac:dyDescent="0.15">
      <c r="E43" s="46"/>
      <c r="F43" s="28"/>
      <c r="G43" s="29"/>
      <c r="H43" s="29"/>
      <c r="I43" s="48" t="str">
        <f t="shared" si="17"/>
        <v/>
      </c>
      <c r="J43" s="48" t="str">
        <f t="shared" si="14"/>
        <v/>
      </c>
      <c r="K43" s="49" t="str">
        <f t="shared" si="15"/>
        <v/>
      </c>
      <c r="L43" s="11"/>
      <c r="M43" s="11"/>
      <c r="N43" s="78"/>
      <c r="O43" s="39" t="str">
        <f t="shared" si="16"/>
        <v>F</v>
      </c>
      <c r="P43" s="11">
        <f t="shared" si="13"/>
        <v>-23.287315649149274</v>
      </c>
      <c r="Q43" s="11"/>
      <c r="R43" s="38">
        <f t="shared" si="11"/>
        <v>0</v>
      </c>
      <c r="S43" s="30">
        <f t="shared" si="5"/>
        <v>0</v>
      </c>
      <c r="T43" s="30">
        <f t="shared" si="6"/>
        <v>0</v>
      </c>
      <c r="U43" s="34"/>
      <c r="V43" s="34"/>
      <c r="X43" s="31">
        <f t="shared" si="7"/>
        <v>9.0359999999999996</v>
      </c>
      <c r="Y43" s="31">
        <f t="shared" si="8"/>
        <v>-184.49199999999999</v>
      </c>
      <c r="Z43" s="30">
        <f t="shared" si="9"/>
        <v>0</v>
      </c>
    </row>
    <row r="44" spans="5:26" x14ac:dyDescent="0.15">
      <c r="E44" s="46"/>
      <c r="F44" s="28"/>
      <c r="G44" s="29"/>
      <c r="H44" s="29"/>
      <c r="I44" s="48" t="str">
        <f t="shared" si="17"/>
        <v/>
      </c>
      <c r="J44" s="48" t="str">
        <f t="shared" si="14"/>
        <v/>
      </c>
      <c r="K44" s="49" t="str">
        <f t="shared" si="15"/>
        <v/>
      </c>
      <c r="L44" s="11"/>
      <c r="M44" s="11"/>
      <c r="N44" s="78"/>
      <c r="O44" s="39" t="str">
        <f t="shared" si="16"/>
        <v>F</v>
      </c>
      <c r="P44" s="11">
        <f t="shared" si="13"/>
        <v>-23.287315649149274</v>
      </c>
      <c r="Q44" s="11"/>
      <c r="R44" s="38">
        <f t="shared" si="11"/>
        <v>0</v>
      </c>
      <c r="S44" s="30">
        <f t="shared" si="5"/>
        <v>0</v>
      </c>
      <c r="T44" s="30">
        <f t="shared" si="6"/>
        <v>0</v>
      </c>
      <c r="U44" s="34"/>
      <c r="V44" s="34"/>
      <c r="X44" s="31">
        <f t="shared" si="7"/>
        <v>9.0359999999999996</v>
      </c>
      <c r="Y44" s="31">
        <f t="shared" si="8"/>
        <v>-184.49199999999999</v>
      </c>
      <c r="Z44" s="30">
        <f t="shared" si="9"/>
        <v>0</v>
      </c>
    </row>
    <row r="45" spans="5:26" x14ac:dyDescent="0.15">
      <c r="E45" s="46"/>
      <c r="F45" s="28"/>
      <c r="G45" s="29"/>
      <c r="H45" s="29"/>
      <c r="I45" s="48" t="str">
        <f t="shared" si="17"/>
        <v/>
      </c>
      <c r="J45" s="48" t="str">
        <f t="shared" si="14"/>
        <v/>
      </c>
      <c r="K45" s="49" t="str">
        <f t="shared" si="15"/>
        <v/>
      </c>
      <c r="L45" s="11"/>
      <c r="M45" s="11"/>
      <c r="N45" s="78"/>
      <c r="O45" s="39" t="str">
        <f t="shared" si="16"/>
        <v>F</v>
      </c>
      <c r="P45" s="11">
        <f t="shared" si="13"/>
        <v>-23.287315649149274</v>
      </c>
      <c r="Q45" s="11"/>
      <c r="R45" s="38">
        <f t="shared" si="11"/>
        <v>0</v>
      </c>
      <c r="S45" s="30">
        <f t="shared" si="5"/>
        <v>0</v>
      </c>
      <c r="T45" s="30">
        <f t="shared" si="6"/>
        <v>0</v>
      </c>
      <c r="U45" s="34"/>
      <c r="V45" s="34"/>
      <c r="X45" s="31">
        <f t="shared" si="7"/>
        <v>9.0359999999999996</v>
      </c>
      <c r="Y45" s="31">
        <f t="shared" si="8"/>
        <v>-184.49199999999999</v>
      </c>
      <c r="Z45" s="30">
        <f t="shared" si="9"/>
        <v>0</v>
      </c>
    </row>
    <row r="46" spans="5:26" x14ac:dyDescent="0.15">
      <c r="E46" s="46"/>
      <c r="F46" s="28"/>
      <c r="G46" s="29"/>
      <c r="H46" s="29"/>
      <c r="I46" s="48" t="str">
        <f t="shared" si="17"/>
        <v/>
      </c>
      <c r="J46" s="48" t="str">
        <f t="shared" si="14"/>
        <v/>
      </c>
      <c r="K46" s="49" t="str">
        <f t="shared" si="15"/>
        <v/>
      </c>
      <c r="L46" s="11"/>
      <c r="M46" s="11"/>
      <c r="N46" s="78"/>
      <c r="O46" s="39" t="str">
        <f t="shared" si="16"/>
        <v>F</v>
      </c>
      <c r="P46" s="11">
        <f t="shared" si="13"/>
        <v>-23.287315649149274</v>
      </c>
      <c r="Q46" s="11"/>
      <c r="R46" s="38">
        <f t="shared" si="11"/>
        <v>0</v>
      </c>
      <c r="S46" s="30">
        <f t="shared" si="5"/>
        <v>0</v>
      </c>
      <c r="T46" s="30">
        <f t="shared" si="6"/>
        <v>0</v>
      </c>
      <c r="U46" s="34"/>
      <c r="V46" s="34"/>
      <c r="X46" s="31">
        <f t="shared" si="7"/>
        <v>9.0359999999999996</v>
      </c>
      <c r="Y46" s="31">
        <f t="shared" si="8"/>
        <v>-184.49199999999999</v>
      </c>
      <c r="Z46" s="30">
        <f t="shared" si="9"/>
        <v>0</v>
      </c>
    </row>
    <row r="47" spans="5:26" x14ac:dyDescent="0.15">
      <c r="E47" s="46"/>
      <c r="F47" s="28"/>
      <c r="G47" s="29"/>
      <c r="H47" s="29"/>
      <c r="I47" s="48" t="str">
        <f t="shared" si="17"/>
        <v/>
      </c>
      <c r="J47" s="48" t="str">
        <f t="shared" si="14"/>
        <v/>
      </c>
      <c r="K47" s="49" t="str">
        <f t="shared" si="15"/>
        <v/>
      </c>
      <c r="L47" s="11"/>
      <c r="M47" s="11"/>
      <c r="N47" s="78"/>
      <c r="O47" s="39" t="str">
        <f t="shared" si="16"/>
        <v>F</v>
      </c>
      <c r="P47" s="11">
        <f t="shared" si="13"/>
        <v>-23.287315649149274</v>
      </c>
      <c r="Q47" s="11"/>
      <c r="R47" s="38">
        <f t="shared" si="11"/>
        <v>0</v>
      </c>
      <c r="S47" s="30">
        <f t="shared" si="5"/>
        <v>0</v>
      </c>
      <c r="T47" s="30">
        <f t="shared" si="6"/>
        <v>0</v>
      </c>
      <c r="U47" s="34"/>
      <c r="V47" s="34"/>
      <c r="X47" s="31">
        <f t="shared" si="7"/>
        <v>9.0359999999999996</v>
      </c>
      <c r="Y47" s="31">
        <f t="shared" si="8"/>
        <v>-184.49199999999999</v>
      </c>
      <c r="Z47" s="30">
        <f t="shared" si="9"/>
        <v>0</v>
      </c>
    </row>
    <row r="48" spans="5:26" x14ac:dyDescent="0.15">
      <c r="E48" s="46"/>
      <c r="F48" s="28"/>
      <c r="G48" s="29"/>
      <c r="H48" s="29"/>
      <c r="I48" s="48" t="str">
        <f t="shared" si="17"/>
        <v/>
      </c>
      <c r="J48" s="48" t="str">
        <f t="shared" si="14"/>
        <v/>
      </c>
      <c r="K48" s="49" t="str">
        <f t="shared" si="15"/>
        <v/>
      </c>
      <c r="L48" s="11"/>
      <c r="M48" s="11"/>
      <c r="N48" s="78"/>
      <c r="O48" s="39" t="str">
        <f t="shared" si="16"/>
        <v>F</v>
      </c>
      <c r="P48" s="11">
        <f t="shared" si="13"/>
        <v>-23.287315649149274</v>
      </c>
      <c r="Q48" s="11"/>
      <c r="R48" s="38">
        <f t="shared" si="11"/>
        <v>0</v>
      </c>
      <c r="S48" s="30">
        <f t="shared" si="5"/>
        <v>0</v>
      </c>
      <c r="T48" s="30">
        <f t="shared" si="6"/>
        <v>0</v>
      </c>
      <c r="U48" s="34"/>
      <c r="V48" s="34"/>
      <c r="X48" s="31">
        <f t="shared" si="7"/>
        <v>9.0359999999999996</v>
      </c>
      <c r="Y48" s="31">
        <f t="shared" si="8"/>
        <v>-184.49199999999999</v>
      </c>
      <c r="Z48" s="30">
        <f t="shared" si="9"/>
        <v>0</v>
      </c>
    </row>
    <row r="49" spans="5:26" x14ac:dyDescent="0.15">
      <c r="E49" s="46"/>
      <c r="F49" s="28"/>
      <c r="G49" s="29"/>
      <c r="H49" s="29"/>
      <c r="I49" s="48" t="str">
        <f t="shared" si="17"/>
        <v/>
      </c>
      <c r="J49" s="48" t="str">
        <f t="shared" si="14"/>
        <v/>
      </c>
      <c r="K49" s="49" t="str">
        <f t="shared" si="15"/>
        <v/>
      </c>
      <c r="L49" s="11"/>
      <c r="M49" s="11"/>
      <c r="N49" s="78"/>
      <c r="O49" s="39" t="str">
        <f t="shared" si="16"/>
        <v>F</v>
      </c>
      <c r="P49" s="11">
        <f t="shared" si="13"/>
        <v>-23.287315649149274</v>
      </c>
      <c r="Q49" s="11"/>
      <c r="R49" s="38">
        <f t="shared" si="11"/>
        <v>0</v>
      </c>
      <c r="S49" s="30">
        <f t="shared" si="5"/>
        <v>0</v>
      </c>
      <c r="T49" s="30">
        <f t="shared" si="6"/>
        <v>0</v>
      </c>
      <c r="U49" s="34"/>
      <c r="V49" s="34"/>
      <c r="X49" s="31">
        <f t="shared" si="7"/>
        <v>9.0359999999999996</v>
      </c>
      <c r="Y49" s="31">
        <f t="shared" si="8"/>
        <v>-184.49199999999999</v>
      </c>
      <c r="Z49" s="30">
        <f t="shared" si="9"/>
        <v>0</v>
      </c>
    </row>
    <row r="50" spans="5:26" x14ac:dyDescent="0.15">
      <c r="E50" s="46"/>
      <c r="F50" s="28"/>
      <c r="G50" s="29"/>
      <c r="H50" s="29"/>
      <c r="I50" s="48" t="str">
        <f t="shared" si="17"/>
        <v/>
      </c>
      <c r="J50" s="48" t="str">
        <f t="shared" si="14"/>
        <v/>
      </c>
      <c r="K50" s="49" t="str">
        <f t="shared" si="15"/>
        <v/>
      </c>
      <c r="L50" s="11"/>
      <c r="M50" s="11"/>
      <c r="N50" s="78"/>
      <c r="O50" s="39" t="str">
        <f t="shared" si="16"/>
        <v>F</v>
      </c>
      <c r="P50" s="11">
        <f t="shared" si="13"/>
        <v>-23.287315649149274</v>
      </c>
      <c r="Q50" s="11"/>
      <c r="R50" s="38">
        <f t="shared" si="11"/>
        <v>0</v>
      </c>
      <c r="S50" s="30">
        <f t="shared" si="5"/>
        <v>0</v>
      </c>
      <c r="T50" s="30">
        <f t="shared" si="6"/>
        <v>0</v>
      </c>
      <c r="U50" s="34"/>
      <c r="V50" s="34"/>
      <c r="X50" s="31">
        <f t="shared" si="7"/>
        <v>9.0359999999999996</v>
      </c>
      <c r="Y50" s="31">
        <f t="shared" si="8"/>
        <v>-184.49199999999999</v>
      </c>
      <c r="Z50" s="30">
        <f t="shared" si="9"/>
        <v>0</v>
      </c>
    </row>
    <row r="51" spans="5:26" x14ac:dyDescent="0.15">
      <c r="E51" s="46"/>
      <c r="F51" s="28"/>
      <c r="G51" s="29"/>
      <c r="H51" s="29"/>
      <c r="I51" s="48" t="str">
        <f t="shared" si="17"/>
        <v/>
      </c>
      <c r="J51" s="48" t="str">
        <f t="shared" si="14"/>
        <v/>
      </c>
      <c r="K51" s="49" t="str">
        <f t="shared" si="15"/>
        <v/>
      </c>
      <c r="L51" s="11"/>
      <c r="M51" s="11"/>
      <c r="N51" s="78"/>
      <c r="O51" s="39" t="str">
        <f t="shared" si="16"/>
        <v>F</v>
      </c>
      <c r="P51" s="11">
        <f t="shared" si="13"/>
        <v>-23.287315649149274</v>
      </c>
      <c r="Q51" s="11"/>
      <c r="R51" s="38">
        <f t="shared" si="11"/>
        <v>0</v>
      </c>
      <c r="S51" s="30">
        <f t="shared" si="5"/>
        <v>0</v>
      </c>
      <c r="T51" s="30">
        <f t="shared" si="6"/>
        <v>0</v>
      </c>
      <c r="U51" s="34"/>
      <c r="V51" s="34"/>
      <c r="X51" s="31">
        <f t="shared" si="7"/>
        <v>9.0359999999999996</v>
      </c>
      <c r="Y51" s="31">
        <f t="shared" si="8"/>
        <v>-184.49199999999999</v>
      </c>
      <c r="Z51" s="30">
        <f t="shared" si="9"/>
        <v>0</v>
      </c>
    </row>
    <row r="52" spans="5:26" x14ac:dyDescent="0.15">
      <c r="E52" s="46"/>
      <c r="F52" s="28"/>
      <c r="G52" s="29"/>
      <c r="H52" s="29"/>
      <c r="I52" s="48" t="str">
        <f t="shared" si="17"/>
        <v/>
      </c>
      <c r="J52" s="48" t="str">
        <f t="shared" si="14"/>
        <v/>
      </c>
      <c r="K52" s="49" t="str">
        <f t="shared" si="15"/>
        <v/>
      </c>
      <c r="L52" s="11"/>
      <c r="M52" s="11"/>
      <c r="N52" s="78"/>
      <c r="O52" s="39" t="str">
        <f t="shared" si="16"/>
        <v>F</v>
      </c>
      <c r="P52" s="11">
        <f t="shared" si="13"/>
        <v>-23.287315649149274</v>
      </c>
      <c r="Q52" s="11"/>
      <c r="R52" s="38">
        <f t="shared" si="11"/>
        <v>0</v>
      </c>
      <c r="S52" s="30">
        <f t="shared" si="5"/>
        <v>0</v>
      </c>
      <c r="T52" s="30">
        <f t="shared" si="6"/>
        <v>0</v>
      </c>
      <c r="U52" s="34"/>
      <c r="V52" s="34"/>
      <c r="X52" s="31">
        <f t="shared" si="7"/>
        <v>9.0359999999999996</v>
      </c>
      <c r="Y52" s="31">
        <f t="shared" si="8"/>
        <v>-184.49199999999999</v>
      </c>
      <c r="Z52" s="30">
        <f t="shared" si="9"/>
        <v>0</v>
      </c>
    </row>
    <row r="53" spans="5:26" x14ac:dyDescent="0.15">
      <c r="E53" s="46"/>
      <c r="F53" s="28"/>
      <c r="G53" s="29"/>
      <c r="H53" s="29"/>
      <c r="I53" s="48" t="str">
        <f t="shared" si="17"/>
        <v/>
      </c>
      <c r="J53" s="48" t="str">
        <f t="shared" si="14"/>
        <v/>
      </c>
      <c r="K53" s="49" t="str">
        <f t="shared" si="15"/>
        <v/>
      </c>
      <c r="L53" s="11"/>
      <c r="M53" s="11"/>
      <c r="N53" s="78"/>
      <c r="O53" s="39" t="str">
        <f t="shared" si="16"/>
        <v>F</v>
      </c>
      <c r="P53" s="11">
        <f t="shared" si="13"/>
        <v>-23.287315649149274</v>
      </c>
      <c r="Q53" s="11"/>
      <c r="R53" s="38">
        <f t="shared" si="11"/>
        <v>0</v>
      </c>
      <c r="S53" s="30">
        <f t="shared" si="5"/>
        <v>0</v>
      </c>
      <c r="T53" s="30">
        <f t="shared" si="6"/>
        <v>0</v>
      </c>
      <c r="U53" s="34"/>
      <c r="V53" s="34"/>
      <c r="X53" s="31">
        <f t="shared" si="7"/>
        <v>9.0359999999999996</v>
      </c>
      <c r="Y53" s="31">
        <f t="shared" si="8"/>
        <v>-184.49199999999999</v>
      </c>
      <c r="Z53" s="30">
        <f t="shared" si="9"/>
        <v>0</v>
      </c>
    </row>
    <row r="54" spans="5:26" x14ac:dyDescent="0.15">
      <c r="E54" s="46"/>
      <c r="F54" s="28"/>
      <c r="G54" s="29"/>
      <c r="H54" s="29"/>
      <c r="I54" s="48" t="str">
        <f t="shared" si="17"/>
        <v/>
      </c>
      <c r="J54" s="48" t="str">
        <f t="shared" si="14"/>
        <v/>
      </c>
      <c r="K54" s="49" t="str">
        <f t="shared" si="15"/>
        <v/>
      </c>
      <c r="L54" s="11"/>
      <c r="M54" s="11"/>
      <c r="N54" s="78"/>
      <c r="O54" s="39" t="str">
        <f t="shared" si="16"/>
        <v>F</v>
      </c>
      <c r="P54" s="11">
        <f t="shared" si="13"/>
        <v>-23.287315649149274</v>
      </c>
      <c r="Q54" s="11"/>
      <c r="R54" s="38">
        <f t="shared" si="11"/>
        <v>0</v>
      </c>
      <c r="S54" s="30">
        <f t="shared" si="5"/>
        <v>0</v>
      </c>
      <c r="T54" s="30">
        <f t="shared" si="6"/>
        <v>0</v>
      </c>
      <c r="U54" s="34"/>
      <c r="V54" s="34"/>
      <c r="X54" s="31">
        <f t="shared" si="7"/>
        <v>9.0359999999999996</v>
      </c>
      <c r="Y54" s="31">
        <f t="shared" si="8"/>
        <v>-184.49199999999999</v>
      </c>
      <c r="Z54" s="30">
        <f t="shared" si="9"/>
        <v>0</v>
      </c>
    </row>
    <row r="55" spans="5:26" x14ac:dyDescent="0.15">
      <c r="E55" s="46"/>
      <c r="F55" s="28"/>
      <c r="G55" s="29"/>
      <c r="H55" s="29"/>
      <c r="I55" s="48" t="str">
        <f t="shared" si="17"/>
        <v/>
      </c>
      <c r="J55" s="48" t="str">
        <f t="shared" si="14"/>
        <v/>
      </c>
      <c r="K55" s="49" t="str">
        <f t="shared" si="15"/>
        <v/>
      </c>
      <c r="L55" s="11"/>
      <c r="M55" s="11"/>
      <c r="N55" s="78"/>
      <c r="O55" s="39" t="str">
        <f t="shared" si="16"/>
        <v>F</v>
      </c>
      <c r="P55" s="11">
        <f t="shared" si="13"/>
        <v>-23.287315649149274</v>
      </c>
      <c r="Q55" s="11"/>
      <c r="R55" s="38">
        <f t="shared" si="11"/>
        <v>0</v>
      </c>
      <c r="S55" s="30">
        <f t="shared" si="5"/>
        <v>0</v>
      </c>
      <c r="T55" s="30">
        <f t="shared" si="6"/>
        <v>0</v>
      </c>
      <c r="U55" s="34"/>
      <c r="V55" s="34"/>
      <c r="X55" s="31">
        <f t="shared" si="7"/>
        <v>9.0359999999999996</v>
      </c>
      <c r="Y55" s="31">
        <f t="shared" si="8"/>
        <v>-184.49199999999999</v>
      </c>
      <c r="Z55" s="30">
        <f t="shared" si="9"/>
        <v>0</v>
      </c>
    </row>
    <row r="56" spans="5:26" x14ac:dyDescent="0.15">
      <c r="E56" s="46"/>
      <c r="F56" s="28"/>
      <c r="G56" s="29"/>
      <c r="H56" s="29"/>
      <c r="I56" s="48" t="str">
        <f t="shared" si="17"/>
        <v/>
      </c>
      <c r="J56" s="48" t="str">
        <f t="shared" si="14"/>
        <v/>
      </c>
      <c r="K56" s="49" t="str">
        <f t="shared" si="15"/>
        <v/>
      </c>
      <c r="L56" s="11"/>
      <c r="M56" s="11"/>
      <c r="N56" s="78"/>
      <c r="O56" s="39" t="str">
        <f t="shared" si="16"/>
        <v>F</v>
      </c>
      <c r="P56" s="11">
        <f t="shared" si="13"/>
        <v>-23.287315649149274</v>
      </c>
      <c r="Q56" s="11"/>
      <c r="R56" s="38">
        <f t="shared" si="11"/>
        <v>0</v>
      </c>
      <c r="S56" s="30">
        <f t="shared" si="5"/>
        <v>0</v>
      </c>
      <c r="T56" s="30">
        <f t="shared" si="6"/>
        <v>0</v>
      </c>
      <c r="U56" s="34"/>
      <c r="V56" s="34"/>
      <c r="X56" s="31">
        <f t="shared" si="7"/>
        <v>9.0359999999999996</v>
      </c>
      <c r="Y56" s="31">
        <f t="shared" si="8"/>
        <v>-184.49199999999999</v>
      </c>
      <c r="Z56" s="30">
        <f t="shared" si="9"/>
        <v>0</v>
      </c>
    </row>
    <row r="57" spans="5:26" x14ac:dyDescent="0.15">
      <c r="E57" s="46"/>
      <c r="F57" s="28"/>
      <c r="G57" s="29"/>
      <c r="H57" s="29"/>
      <c r="I57" s="48" t="str">
        <f t="shared" si="17"/>
        <v/>
      </c>
      <c r="J57" s="48" t="str">
        <f t="shared" si="14"/>
        <v/>
      </c>
      <c r="K57" s="49" t="str">
        <f t="shared" si="15"/>
        <v/>
      </c>
      <c r="L57" s="11"/>
      <c r="M57" s="11"/>
      <c r="N57" s="78"/>
      <c r="O57" s="39" t="str">
        <f t="shared" si="16"/>
        <v>F</v>
      </c>
      <c r="P57" s="11">
        <f t="shared" si="13"/>
        <v>-23.287315649149274</v>
      </c>
      <c r="Q57" s="11"/>
      <c r="R57" s="38">
        <f t="shared" si="11"/>
        <v>0</v>
      </c>
      <c r="S57" s="30">
        <f t="shared" si="5"/>
        <v>0</v>
      </c>
      <c r="T57" s="30">
        <f t="shared" si="6"/>
        <v>0</v>
      </c>
      <c r="U57" s="34"/>
      <c r="V57" s="34"/>
      <c r="X57" s="31">
        <f t="shared" si="7"/>
        <v>9.0359999999999996</v>
      </c>
      <c r="Y57" s="31">
        <f t="shared" si="8"/>
        <v>-184.49199999999999</v>
      </c>
      <c r="Z57" s="30">
        <f t="shared" si="9"/>
        <v>0</v>
      </c>
    </row>
    <row r="58" spans="5:26" x14ac:dyDescent="0.15">
      <c r="E58" s="46"/>
      <c r="F58" s="28"/>
      <c r="G58" s="29"/>
      <c r="H58" s="29"/>
      <c r="I58" s="48" t="str">
        <f t="shared" si="17"/>
        <v/>
      </c>
      <c r="J58" s="48" t="str">
        <f t="shared" si="14"/>
        <v/>
      </c>
      <c r="K58" s="49" t="str">
        <f t="shared" si="15"/>
        <v/>
      </c>
      <c r="L58" s="11"/>
      <c r="M58" s="11"/>
      <c r="N58" s="78"/>
      <c r="O58" s="39" t="str">
        <f t="shared" si="16"/>
        <v>F</v>
      </c>
      <c r="P58" s="11">
        <f t="shared" si="13"/>
        <v>-23.287315649149274</v>
      </c>
      <c r="Q58" s="11"/>
      <c r="R58" s="38">
        <f t="shared" si="11"/>
        <v>0</v>
      </c>
      <c r="S58" s="30">
        <f t="shared" si="5"/>
        <v>0</v>
      </c>
      <c r="T58" s="30">
        <f t="shared" si="6"/>
        <v>0</v>
      </c>
      <c r="U58" s="34"/>
      <c r="V58" s="34"/>
      <c r="X58" s="31">
        <f t="shared" si="7"/>
        <v>9.0359999999999996</v>
      </c>
      <c r="Y58" s="31">
        <f t="shared" si="8"/>
        <v>-184.49199999999999</v>
      </c>
      <c r="Z58" s="30">
        <f t="shared" si="9"/>
        <v>0</v>
      </c>
    </row>
    <row r="59" spans="5:26" x14ac:dyDescent="0.15">
      <c r="E59" s="46"/>
      <c r="F59" s="28"/>
      <c r="G59" s="29"/>
      <c r="H59" s="29"/>
      <c r="I59" s="48" t="str">
        <f t="shared" si="17"/>
        <v/>
      </c>
      <c r="J59" s="48" t="str">
        <f t="shared" si="14"/>
        <v/>
      </c>
      <c r="K59" s="49" t="str">
        <f t="shared" si="15"/>
        <v/>
      </c>
      <c r="L59" s="11"/>
      <c r="M59" s="11"/>
      <c r="N59" s="78"/>
      <c r="O59" s="39" t="str">
        <f t="shared" si="16"/>
        <v>F</v>
      </c>
      <c r="P59" s="11">
        <f t="shared" si="13"/>
        <v>-23.287315649149274</v>
      </c>
      <c r="Q59" s="11"/>
      <c r="R59" s="38">
        <f t="shared" si="11"/>
        <v>0</v>
      </c>
      <c r="S59" s="30">
        <f t="shared" si="5"/>
        <v>0</v>
      </c>
      <c r="T59" s="30">
        <f t="shared" si="6"/>
        <v>0</v>
      </c>
      <c r="U59" s="34"/>
      <c r="V59" s="34"/>
      <c r="X59" s="31">
        <f t="shared" si="7"/>
        <v>9.0359999999999996</v>
      </c>
      <c r="Y59" s="31">
        <f t="shared" si="8"/>
        <v>-184.49199999999999</v>
      </c>
      <c r="Z59" s="30">
        <f t="shared" si="9"/>
        <v>0</v>
      </c>
    </row>
    <row r="60" spans="5:26" x14ac:dyDescent="0.15">
      <c r="E60" s="46"/>
      <c r="F60" s="28"/>
      <c r="G60" s="29"/>
      <c r="H60" s="29"/>
      <c r="I60" s="48" t="str">
        <f t="shared" si="17"/>
        <v/>
      </c>
      <c r="J60" s="48" t="str">
        <f t="shared" si="14"/>
        <v/>
      </c>
      <c r="K60" s="49" t="str">
        <f t="shared" si="15"/>
        <v/>
      </c>
      <c r="L60" s="11"/>
      <c r="M60" s="11"/>
      <c r="N60" s="78"/>
      <c r="O60" s="39" t="str">
        <f t="shared" si="16"/>
        <v>F</v>
      </c>
      <c r="P60" s="11">
        <f t="shared" si="13"/>
        <v>-23.287315649149274</v>
      </c>
      <c r="Q60" s="11"/>
      <c r="R60" s="38">
        <f t="shared" si="11"/>
        <v>0</v>
      </c>
      <c r="S60" s="30">
        <f t="shared" si="5"/>
        <v>0</v>
      </c>
      <c r="T60" s="30">
        <f t="shared" si="6"/>
        <v>0</v>
      </c>
      <c r="U60" s="34"/>
      <c r="V60" s="34"/>
      <c r="X60" s="31">
        <f t="shared" si="7"/>
        <v>9.0359999999999996</v>
      </c>
      <c r="Y60" s="31">
        <f t="shared" si="8"/>
        <v>-184.49199999999999</v>
      </c>
      <c r="Z60" s="30">
        <f t="shared" si="9"/>
        <v>0</v>
      </c>
    </row>
    <row r="61" spans="5:26" x14ac:dyDescent="0.15">
      <c r="E61" s="46"/>
      <c r="F61" s="28"/>
      <c r="G61" s="29"/>
      <c r="H61" s="29"/>
      <c r="I61" s="48" t="str">
        <f t="shared" si="17"/>
        <v/>
      </c>
      <c r="J61" s="48" t="str">
        <f t="shared" si="14"/>
        <v/>
      </c>
      <c r="K61" s="49" t="str">
        <f t="shared" si="15"/>
        <v/>
      </c>
      <c r="L61" s="11"/>
      <c r="M61" s="11"/>
      <c r="N61" s="78"/>
      <c r="O61" s="39" t="str">
        <f t="shared" si="16"/>
        <v>F</v>
      </c>
      <c r="P61" s="11">
        <f t="shared" si="13"/>
        <v>-23.287315649149274</v>
      </c>
      <c r="Q61" s="11"/>
      <c r="R61" s="38">
        <f t="shared" si="11"/>
        <v>0</v>
      </c>
      <c r="S61" s="30">
        <f t="shared" si="5"/>
        <v>0</v>
      </c>
      <c r="T61" s="30">
        <f t="shared" si="6"/>
        <v>0</v>
      </c>
      <c r="U61" s="34"/>
      <c r="V61" s="34"/>
      <c r="X61" s="31">
        <f t="shared" si="7"/>
        <v>9.0359999999999996</v>
      </c>
      <c r="Y61" s="31">
        <f t="shared" si="8"/>
        <v>-184.49199999999999</v>
      </c>
      <c r="Z61" s="30">
        <f t="shared" si="9"/>
        <v>0</v>
      </c>
    </row>
    <row r="62" spans="5:26" x14ac:dyDescent="0.15">
      <c r="E62" s="46"/>
      <c r="F62" s="28"/>
      <c r="G62" s="29"/>
      <c r="H62" s="29"/>
      <c r="I62" s="48" t="str">
        <f t="shared" si="17"/>
        <v/>
      </c>
      <c r="J62" s="48" t="str">
        <f t="shared" si="14"/>
        <v/>
      </c>
      <c r="K62" s="49" t="str">
        <f t="shared" si="15"/>
        <v/>
      </c>
      <c r="L62" s="11"/>
      <c r="M62" s="11"/>
      <c r="N62" s="78"/>
      <c r="O62" s="39" t="str">
        <f t="shared" si="16"/>
        <v>F</v>
      </c>
      <c r="P62" s="11">
        <f t="shared" si="13"/>
        <v>-23.287315649149274</v>
      </c>
      <c r="Q62" s="11"/>
      <c r="R62" s="38">
        <f t="shared" si="11"/>
        <v>0</v>
      </c>
      <c r="S62" s="30">
        <f t="shared" si="5"/>
        <v>0</v>
      </c>
      <c r="T62" s="30">
        <f t="shared" si="6"/>
        <v>0</v>
      </c>
      <c r="U62" s="34"/>
      <c r="V62" s="34"/>
      <c r="X62" s="31">
        <f t="shared" si="7"/>
        <v>9.0359999999999996</v>
      </c>
      <c r="Y62" s="31">
        <f t="shared" si="8"/>
        <v>-184.49199999999999</v>
      </c>
      <c r="Z62" s="30">
        <f t="shared" si="9"/>
        <v>0</v>
      </c>
    </row>
    <row r="63" spans="5:26" x14ac:dyDescent="0.15">
      <c r="E63" s="46"/>
      <c r="F63" s="28"/>
      <c r="G63" s="29"/>
      <c r="H63" s="29"/>
      <c r="I63" s="48" t="str">
        <f t="shared" si="17"/>
        <v/>
      </c>
      <c r="J63" s="48" t="str">
        <f t="shared" si="14"/>
        <v/>
      </c>
      <c r="K63" s="49" t="str">
        <f t="shared" si="15"/>
        <v/>
      </c>
      <c r="L63" s="11"/>
      <c r="M63" s="11"/>
      <c r="N63" s="78"/>
      <c r="O63" s="39" t="str">
        <f t="shared" si="16"/>
        <v>F</v>
      </c>
      <c r="P63" s="11">
        <f t="shared" si="13"/>
        <v>-23.287315649149274</v>
      </c>
      <c r="Q63" s="11"/>
      <c r="R63" s="38">
        <f t="shared" si="11"/>
        <v>0</v>
      </c>
      <c r="S63" s="30">
        <f t="shared" si="5"/>
        <v>0</v>
      </c>
      <c r="T63" s="30">
        <f t="shared" si="6"/>
        <v>0</v>
      </c>
      <c r="U63" s="34"/>
      <c r="V63" s="34"/>
      <c r="X63" s="31">
        <f t="shared" si="7"/>
        <v>9.0359999999999996</v>
      </c>
      <c r="Y63" s="31">
        <f t="shared" si="8"/>
        <v>-184.49199999999999</v>
      </c>
      <c r="Z63" s="30">
        <f t="shared" si="9"/>
        <v>0</v>
      </c>
    </row>
    <row r="64" spans="5:26" x14ac:dyDescent="0.15">
      <c r="E64" s="46"/>
      <c r="F64" s="28"/>
      <c r="G64" s="29"/>
      <c r="H64" s="29"/>
      <c r="I64" s="48" t="str">
        <f t="shared" si="17"/>
        <v/>
      </c>
      <c r="J64" s="48" t="str">
        <f t="shared" si="14"/>
        <v/>
      </c>
      <c r="K64" s="49" t="str">
        <f t="shared" si="15"/>
        <v/>
      </c>
      <c r="L64" s="11"/>
      <c r="M64" s="11"/>
      <c r="N64" s="78"/>
      <c r="O64" s="39" t="str">
        <f t="shared" si="16"/>
        <v>F</v>
      </c>
      <c r="P64" s="11">
        <f t="shared" si="13"/>
        <v>-23.287315649149274</v>
      </c>
      <c r="Q64" s="11"/>
      <c r="R64" s="38">
        <f t="shared" si="11"/>
        <v>0</v>
      </c>
      <c r="S64" s="30">
        <f t="shared" si="5"/>
        <v>0</v>
      </c>
      <c r="T64" s="30">
        <f t="shared" si="6"/>
        <v>0</v>
      </c>
      <c r="U64" s="34"/>
      <c r="V64" s="34"/>
      <c r="X64" s="31">
        <f t="shared" si="7"/>
        <v>9.0359999999999996</v>
      </c>
      <c r="Y64" s="31">
        <f t="shared" si="8"/>
        <v>-184.49199999999999</v>
      </c>
      <c r="Z64" s="30">
        <f t="shared" si="9"/>
        <v>0</v>
      </c>
    </row>
    <row r="65" spans="5:26" x14ac:dyDescent="0.15">
      <c r="E65" s="46"/>
      <c r="F65" s="28"/>
      <c r="G65" s="29"/>
      <c r="H65" s="29"/>
      <c r="I65" s="48" t="str">
        <f t="shared" si="17"/>
        <v/>
      </c>
      <c r="J65" s="48" t="str">
        <f t="shared" si="14"/>
        <v/>
      </c>
      <c r="K65" s="49" t="str">
        <f t="shared" si="15"/>
        <v/>
      </c>
      <c r="L65" s="11"/>
      <c r="M65" s="11"/>
      <c r="N65" s="78"/>
      <c r="O65" s="39" t="str">
        <f t="shared" si="16"/>
        <v>F</v>
      </c>
      <c r="P65" s="11">
        <f t="shared" si="13"/>
        <v>-23.287315649149274</v>
      </c>
      <c r="Q65" s="11"/>
      <c r="R65" s="38">
        <f t="shared" si="11"/>
        <v>0</v>
      </c>
      <c r="S65" s="30">
        <f t="shared" si="5"/>
        <v>0</v>
      </c>
      <c r="T65" s="30">
        <f t="shared" si="6"/>
        <v>0</v>
      </c>
      <c r="U65" s="34"/>
      <c r="V65" s="34"/>
      <c r="X65" s="31">
        <f t="shared" si="7"/>
        <v>9.0359999999999996</v>
      </c>
      <c r="Y65" s="31">
        <f t="shared" si="8"/>
        <v>-184.49199999999999</v>
      </c>
      <c r="Z65" s="30">
        <f t="shared" si="9"/>
        <v>0</v>
      </c>
    </row>
    <row r="66" spans="5:26" x14ac:dyDescent="0.15">
      <c r="E66" s="46"/>
      <c r="F66" s="28"/>
      <c r="G66" s="29"/>
      <c r="H66" s="29"/>
      <c r="I66" s="48" t="str">
        <f t="shared" si="17"/>
        <v/>
      </c>
      <c r="J66" s="48" t="str">
        <f t="shared" si="14"/>
        <v/>
      </c>
      <c r="K66" s="49" t="str">
        <f t="shared" si="15"/>
        <v/>
      </c>
      <c r="L66" s="11"/>
      <c r="M66" s="11"/>
      <c r="N66" s="78"/>
      <c r="O66" s="39" t="str">
        <f t="shared" si="16"/>
        <v>F</v>
      </c>
      <c r="P66" s="11">
        <f t="shared" si="13"/>
        <v>-23.287315649149274</v>
      </c>
      <c r="Q66" s="11"/>
      <c r="R66" s="38">
        <f t="shared" si="11"/>
        <v>0</v>
      </c>
      <c r="S66" s="30">
        <f t="shared" si="5"/>
        <v>0</v>
      </c>
      <c r="T66" s="30">
        <f t="shared" si="6"/>
        <v>0</v>
      </c>
      <c r="U66" s="34"/>
      <c r="V66" s="34"/>
      <c r="X66" s="31">
        <f t="shared" si="7"/>
        <v>9.0359999999999996</v>
      </c>
      <c r="Y66" s="31">
        <f t="shared" si="8"/>
        <v>-184.49199999999999</v>
      </c>
      <c r="Z66" s="30">
        <f t="shared" si="9"/>
        <v>0</v>
      </c>
    </row>
    <row r="67" spans="5:26" x14ac:dyDescent="0.15">
      <c r="E67" s="46"/>
      <c r="F67" s="28"/>
      <c r="G67" s="29"/>
      <c r="H67" s="29"/>
      <c r="I67" s="48" t="str">
        <f t="shared" si="17"/>
        <v/>
      </c>
      <c r="J67" s="48" t="str">
        <f t="shared" si="14"/>
        <v/>
      </c>
      <c r="K67" s="49" t="str">
        <f t="shared" si="15"/>
        <v/>
      </c>
      <c r="L67" s="11"/>
      <c r="M67" s="11"/>
      <c r="N67" s="78"/>
      <c r="O67" s="39" t="str">
        <f t="shared" si="16"/>
        <v>F</v>
      </c>
      <c r="P67" s="11">
        <f t="shared" si="13"/>
        <v>-23.287315649149274</v>
      </c>
      <c r="Q67" s="11"/>
      <c r="R67" s="38">
        <f t="shared" si="11"/>
        <v>0</v>
      </c>
      <c r="S67" s="30">
        <f t="shared" si="5"/>
        <v>0</v>
      </c>
      <c r="T67" s="30">
        <f t="shared" si="6"/>
        <v>0</v>
      </c>
      <c r="U67" s="34"/>
      <c r="V67" s="34"/>
      <c r="X67" s="31">
        <f t="shared" si="7"/>
        <v>9.0359999999999996</v>
      </c>
      <c r="Y67" s="31">
        <f t="shared" si="8"/>
        <v>-184.49199999999999</v>
      </c>
      <c r="Z67" s="30">
        <f t="shared" si="9"/>
        <v>0</v>
      </c>
    </row>
    <row r="68" spans="5:26" x14ac:dyDescent="0.15">
      <c r="E68" s="46"/>
      <c r="F68" s="28"/>
      <c r="G68" s="29"/>
      <c r="H68" s="29"/>
      <c r="I68" s="48" t="str">
        <f t="shared" si="17"/>
        <v/>
      </c>
      <c r="J68" s="48" t="str">
        <f t="shared" si="14"/>
        <v/>
      </c>
      <c r="K68" s="49" t="str">
        <f t="shared" si="15"/>
        <v/>
      </c>
      <c r="L68" s="11"/>
      <c r="M68" s="11"/>
      <c r="N68" s="78"/>
      <c r="O68" s="39" t="str">
        <f t="shared" si="16"/>
        <v>F</v>
      </c>
      <c r="P68" s="11">
        <f t="shared" si="13"/>
        <v>-23.287315649149274</v>
      </c>
      <c r="Q68" s="11"/>
      <c r="R68" s="38">
        <f t="shared" si="11"/>
        <v>0</v>
      </c>
      <c r="S68" s="30">
        <f t="shared" si="5"/>
        <v>0</v>
      </c>
      <c r="T68" s="30">
        <f t="shared" si="6"/>
        <v>0</v>
      </c>
      <c r="U68" s="34"/>
      <c r="V68" s="34"/>
      <c r="X68" s="31">
        <f t="shared" si="7"/>
        <v>9.0359999999999996</v>
      </c>
      <c r="Y68" s="31">
        <f t="shared" si="8"/>
        <v>-184.49199999999999</v>
      </c>
      <c r="Z68" s="30">
        <f t="shared" si="9"/>
        <v>0</v>
      </c>
    </row>
    <row r="69" spans="5:26" x14ac:dyDescent="0.15">
      <c r="E69" s="46"/>
      <c r="F69" s="28"/>
      <c r="G69" s="29"/>
      <c r="H69" s="29"/>
      <c r="I69" s="48" t="str">
        <f t="shared" ref="I69:I100" si="18">IF(COUNTA($F$3,$H$3,F69:H69)=5,P69,"")</f>
        <v/>
      </c>
      <c r="J69" s="48" t="str">
        <f t="shared" si="14"/>
        <v/>
      </c>
      <c r="K69" s="49" t="str">
        <f t="shared" si="15"/>
        <v/>
      </c>
      <c r="L69" s="11"/>
      <c r="M69" s="11"/>
      <c r="N69" s="78"/>
      <c r="O69" s="39" t="str">
        <f t="shared" si="16"/>
        <v>F</v>
      </c>
      <c r="P69" s="11">
        <f t="shared" si="13"/>
        <v>-23.287315649149274</v>
      </c>
      <c r="Q69" s="11"/>
      <c r="R69" s="38">
        <f t="shared" si="11"/>
        <v>0</v>
      </c>
      <c r="S69" s="30">
        <f t="shared" si="5"/>
        <v>0</v>
      </c>
      <c r="T69" s="30">
        <f t="shared" si="6"/>
        <v>0</v>
      </c>
      <c r="U69" s="34"/>
      <c r="V69" s="34"/>
      <c r="X69" s="31">
        <f t="shared" si="7"/>
        <v>9.0359999999999996</v>
      </c>
      <c r="Y69" s="31">
        <f t="shared" si="8"/>
        <v>-184.49199999999999</v>
      </c>
      <c r="Z69" s="30">
        <f t="shared" si="9"/>
        <v>0</v>
      </c>
    </row>
    <row r="70" spans="5:26" x14ac:dyDescent="0.15">
      <c r="E70" s="46"/>
      <c r="F70" s="28"/>
      <c r="G70" s="29"/>
      <c r="H70" s="29"/>
      <c r="I70" s="48" t="str">
        <f t="shared" si="18"/>
        <v/>
      </c>
      <c r="J70" s="48" t="str">
        <f t="shared" si="14"/>
        <v/>
      </c>
      <c r="K70" s="49" t="str">
        <f t="shared" si="15"/>
        <v/>
      </c>
      <c r="L70" s="11"/>
      <c r="M70" s="11"/>
      <c r="N70" s="78"/>
      <c r="O70" s="39" t="str">
        <f t="shared" si="16"/>
        <v>F</v>
      </c>
      <c r="P70" s="11">
        <f t="shared" si="13"/>
        <v>-23.287315649149274</v>
      </c>
      <c r="Q70" s="11"/>
      <c r="R70" s="38">
        <f t="shared" ref="R70:R124" si="19">DATEDIF($F$3,F70,"Y")</f>
        <v>0</v>
      </c>
      <c r="S70" s="30">
        <f t="shared" ref="S70:S124" si="20">DATEDIF($F$3,F70,"YM")</f>
        <v>0</v>
      </c>
      <c r="T70" s="30">
        <f t="shared" ref="T70:T124" si="21">DATEDIF($F$3,F70,"Y")+DATEDIF($F$3,F70,"YD")/(365+IF(MOD(YEAR(DATE(YEAR(F70)-1,MONTH($F$3),DAY($F$3))),4)=0,IF(DATE(YEAR(DATE(YEAR(F70)-1,MONTH($F$3),DAY($F$3))),2,29)&gt;=DATE(YEAR(F70)-1,MONTH($F$3),DAY($F$3)),1,0),0)+IF(MOD(YEAR(F70),4)=0,IF(DATE(YEAR(F70),2,29)&lt;=F70,1,0),0))</f>
        <v>0</v>
      </c>
      <c r="U70" s="34"/>
      <c r="V70" s="34"/>
      <c r="X70" s="31">
        <f t="shared" ref="X70:X124" si="22">IF(O70="M",2.06*10^-3*G70^2-0.1166*G70+6.5273,2.49*10^-3*G70^2-0.1858*G70+9.036)</f>
        <v>9.0359999999999996</v>
      </c>
      <c r="Y70" s="31">
        <f t="shared" ref="Y70:Y124" si="23">((G70/100)^3*INDEX(itoOI,IF(O70="M",0,3)+IF(G70&lt;140,1,IF(G70&lt;=149,2,3)),1)+(G70/100)^2*INDEX(itoOI,IF(O70="M",0,3)+IF(G70&lt;140,1,IF(G70&lt;=149,2,3)),2)+(G70/100)*INDEX(itoOI,IF(O70="M",0,3)+IF(G70&lt;140,1,IF(G70&lt;=149,2,3)),3)+INDEX(itoOI,IF(O70="M",0,3)+IF(G70&lt;140,1,IF(G70&lt;=149,2,3)),4))</f>
        <v>-184.49199999999999</v>
      </c>
      <c r="Z70" s="30">
        <f t="shared" si="9"/>
        <v>0</v>
      </c>
    </row>
    <row r="71" spans="5:26" x14ac:dyDescent="0.15">
      <c r="E71" s="46"/>
      <c r="F71" s="28"/>
      <c r="G71" s="29"/>
      <c r="H71" s="29"/>
      <c r="I71" s="48" t="str">
        <f t="shared" si="18"/>
        <v/>
      </c>
      <c r="J71" s="48" t="str">
        <f t="shared" si="14"/>
        <v/>
      </c>
      <c r="K71" s="49" t="str">
        <f t="shared" si="15"/>
        <v/>
      </c>
      <c r="L71" s="11"/>
      <c r="M71" s="11"/>
      <c r="N71" s="78"/>
      <c r="O71" s="39" t="str">
        <f t="shared" si="16"/>
        <v>F</v>
      </c>
      <c r="P71" s="11">
        <f t="shared" si="13"/>
        <v>-23.287315649149274</v>
      </c>
      <c r="Q71" s="11"/>
      <c r="R71" s="38">
        <f t="shared" si="19"/>
        <v>0</v>
      </c>
      <c r="S71" s="30">
        <f t="shared" si="20"/>
        <v>0</v>
      </c>
      <c r="T71" s="30">
        <f t="shared" si="21"/>
        <v>0</v>
      </c>
      <c r="U71" s="34"/>
      <c r="V71" s="34"/>
      <c r="X71" s="31">
        <f t="shared" si="22"/>
        <v>9.0359999999999996</v>
      </c>
      <c r="Y71" s="31">
        <f t="shared" si="23"/>
        <v>-184.49199999999999</v>
      </c>
      <c r="Z71" s="30">
        <f t="shared" ref="Z71:Z124" si="24">22*G71^2/10000</f>
        <v>0</v>
      </c>
    </row>
    <row r="72" spans="5:26" x14ac:dyDescent="0.15">
      <c r="E72" s="46"/>
      <c r="F72" s="28"/>
      <c r="G72" s="29"/>
      <c r="H72" s="29"/>
      <c r="I72" s="48" t="str">
        <f t="shared" si="18"/>
        <v/>
      </c>
      <c r="J72" s="48" t="str">
        <f t="shared" si="14"/>
        <v/>
      </c>
      <c r="K72" s="49" t="str">
        <f t="shared" si="15"/>
        <v/>
      </c>
      <c r="L72" s="11"/>
      <c r="M72" s="11"/>
      <c r="N72" s="78"/>
      <c r="O72" s="39" t="str">
        <f t="shared" si="16"/>
        <v>F</v>
      </c>
      <c r="P72" s="11">
        <f t="shared" si="13"/>
        <v>-23.287315649149274</v>
      </c>
      <c r="Q72" s="11"/>
      <c r="R72" s="38">
        <f t="shared" si="19"/>
        <v>0</v>
      </c>
      <c r="S72" s="30">
        <f t="shared" si="20"/>
        <v>0</v>
      </c>
      <c r="T72" s="30">
        <f t="shared" si="21"/>
        <v>0</v>
      </c>
      <c r="U72" s="34"/>
      <c r="V72" s="34"/>
      <c r="X72" s="31">
        <f t="shared" si="22"/>
        <v>9.0359999999999996</v>
      </c>
      <c r="Y72" s="31">
        <f t="shared" si="23"/>
        <v>-184.49199999999999</v>
      </c>
      <c r="Z72" s="30">
        <f t="shared" si="24"/>
        <v>0</v>
      </c>
    </row>
    <row r="73" spans="5:26" x14ac:dyDescent="0.15">
      <c r="E73" s="46"/>
      <c r="F73" s="28"/>
      <c r="G73" s="29"/>
      <c r="H73" s="29"/>
      <c r="I73" s="48" t="str">
        <f t="shared" si="18"/>
        <v/>
      </c>
      <c r="J73" s="48" t="str">
        <f t="shared" si="14"/>
        <v/>
      </c>
      <c r="K73" s="49" t="str">
        <f t="shared" si="15"/>
        <v/>
      </c>
      <c r="L73" s="11"/>
      <c r="M73" s="11"/>
      <c r="N73" s="78"/>
      <c r="O73" s="39" t="str">
        <f t="shared" si="16"/>
        <v>F</v>
      </c>
      <c r="P73" s="11">
        <f t="shared" si="13"/>
        <v>-23.287315649149274</v>
      </c>
      <c r="Q73" s="11"/>
      <c r="R73" s="38">
        <f t="shared" si="19"/>
        <v>0</v>
      </c>
      <c r="S73" s="30">
        <f t="shared" si="20"/>
        <v>0</v>
      </c>
      <c r="T73" s="30">
        <f t="shared" si="21"/>
        <v>0</v>
      </c>
      <c r="U73" s="34"/>
      <c r="V73" s="34"/>
      <c r="X73" s="31">
        <f t="shared" si="22"/>
        <v>9.0359999999999996</v>
      </c>
      <c r="Y73" s="31">
        <f t="shared" si="23"/>
        <v>-184.49199999999999</v>
      </c>
      <c r="Z73" s="30">
        <f t="shared" si="24"/>
        <v>0</v>
      </c>
    </row>
    <row r="74" spans="5:26" x14ac:dyDescent="0.15">
      <c r="E74" s="46"/>
      <c r="F74" s="28"/>
      <c r="G74" s="29"/>
      <c r="H74" s="29"/>
      <c r="I74" s="48" t="str">
        <f t="shared" si="18"/>
        <v/>
      </c>
      <c r="J74" s="48" t="str">
        <f t="shared" si="14"/>
        <v/>
      </c>
      <c r="K74" s="49" t="str">
        <f t="shared" si="15"/>
        <v/>
      </c>
      <c r="L74" s="11"/>
      <c r="M74" s="11"/>
      <c r="N74" s="78"/>
      <c r="O74" s="39" t="str">
        <f t="shared" si="16"/>
        <v>F</v>
      </c>
      <c r="P74" s="11">
        <f t="shared" si="13"/>
        <v>-23.287315649149274</v>
      </c>
      <c r="Q74" s="11"/>
      <c r="R74" s="38">
        <f t="shared" si="19"/>
        <v>0</v>
      </c>
      <c r="S74" s="30">
        <f t="shared" si="20"/>
        <v>0</v>
      </c>
      <c r="T74" s="30">
        <f t="shared" si="21"/>
        <v>0</v>
      </c>
      <c r="U74" s="34"/>
      <c r="V74" s="34"/>
      <c r="X74" s="31">
        <f t="shared" si="22"/>
        <v>9.0359999999999996</v>
      </c>
      <c r="Y74" s="31">
        <f t="shared" si="23"/>
        <v>-184.49199999999999</v>
      </c>
      <c r="Z74" s="30">
        <f t="shared" si="24"/>
        <v>0</v>
      </c>
    </row>
    <row r="75" spans="5:26" x14ac:dyDescent="0.15">
      <c r="E75" s="46"/>
      <c r="F75" s="28"/>
      <c r="G75" s="29"/>
      <c r="H75" s="29"/>
      <c r="I75" s="48" t="str">
        <f t="shared" si="18"/>
        <v/>
      </c>
      <c r="J75" s="48" t="str">
        <f t="shared" si="14"/>
        <v/>
      </c>
      <c r="K75" s="49" t="str">
        <f t="shared" si="15"/>
        <v/>
      </c>
      <c r="L75" s="11"/>
      <c r="M75" s="11"/>
      <c r="N75" s="78"/>
      <c r="O75" s="39" t="str">
        <f t="shared" si="16"/>
        <v>F</v>
      </c>
      <c r="P75" s="11">
        <f t="shared" si="13"/>
        <v>-23.287315649149274</v>
      </c>
      <c r="Q75" s="11"/>
      <c r="R75" s="38">
        <f t="shared" si="19"/>
        <v>0</v>
      </c>
      <c r="S75" s="30">
        <f t="shared" si="20"/>
        <v>0</v>
      </c>
      <c r="T75" s="30">
        <f t="shared" si="21"/>
        <v>0</v>
      </c>
      <c r="U75" s="34"/>
      <c r="V75" s="34"/>
      <c r="X75" s="31">
        <f t="shared" si="22"/>
        <v>9.0359999999999996</v>
      </c>
      <c r="Y75" s="31">
        <f t="shared" si="23"/>
        <v>-184.49199999999999</v>
      </c>
      <c r="Z75" s="30">
        <f t="shared" si="24"/>
        <v>0</v>
      </c>
    </row>
    <row r="76" spans="5:26" x14ac:dyDescent="0.15">
      <c r="E76" s="46"/>
      <c r="F76" s="28"/>
      <c r="G76" s="29"/>
      <c r="H76" s="29"/>
      <c r="I76" s="48" t="str">
        <f t="shared" si="18"/>
        <v/>
      </c>
      <c r="J76" s="48" t="str">
        <f t="shared" si="14"/>
        <v/>
      </c>
      <c r="K76" s="49" t="str">
        <f t="shared" si="15"/>
        <v/>
      </c>
      <c r="L76" s="11"/>
      <c r="M76" s="11"/>
      <c r="N76" s="78"/>
      <c r="O76" s="39" t="str">
        <f t="shared" si="16"/>
        <v>F</v>
      </c>
      <c r="P76" s="11">
        <f t="shared" ref="P76:P124" si="25">IF(T76&gt;17.583,"*",(G76-(INDEX(IF(O76="F",Hfemalemean,Hmalemean),S76+1,R76+1)))/(INDEX(IF(O76="F",Hfemalesd,Hmalesd),S76+1,R76+1)))</f>
        <v>-23.287315649149274</v>
      </c>
      <c r="Q76" s="11"/>
      <c r="R76" s="38">
        <f t="shared" si="19"/>
        <v>0</v>
      </c>
      <c r="S76" s="30">
        <f t="shared" si="20"/>
        <v>0</v>
      </c>
      <c r="T76" s="30">
        <f t="shared" si="21"/>
        <v>0</v>
      </c>
      <c r="U76" s="34"/>
      <c r="V76" s="34"/>
      <c r="X76" s="31">
        <f t="shared" si="22"/>
        <v>9.0359999999999996</v>
      </c>
      <c r="Y76" s="31">
        <f t="shared" si="23"/>
        <v>-184.49199999999999</v>
      </c>
      <c r="Z76" s="30">
        <f t="shared" si="24"/>
        <v>0</v>
      </c>
    </row>
    <row r="77" spans="5:26" x14ac:dyDescent="0.15">
      <c r="E77" s="46"/>
      <c r="F77" s="28"/>
      <c r="G77" s="29"/>
      <c r="H77" s="29"/>
      <c r="I77" s="48" t="str">
        <f t="shared" si="18"/>
        <v/>
      </c>
      <c r="J77" s="48" t="str">
        <f t="shared" si="14"/>
        <v/>
      </c>
      <c r="K77" s="49" t="str">
        <f t="shared" si="15"/>
        <v/>
      </c>
      <c r="L77" s="11"/>
      <c r="M77" s="11"/>
      <c r="N77" s="78"/>
      <c r="O77" s="39" t="str">
        <f t="shared" si="16"/>
        <v>F</v>
      </c>
      <c r="P77" s="11">
        <f t="shared" si="25"/>
        <v>-23.287315649149274</v>
      </c>
      <c r="Q77" s="11"/>
      <c r="R77" s="38">
        <f t="shared" si="19"/>
        <v>0</v>
      </c>
      <c r="S77" s="30">
        <f t="shared" si="20"/>
        <v>0</v>
      </c>
      <c r="T77" s="30">
        <f t="shared" si="21"/>
        <v>0</v>
      </c>
      <c r="U77" s="34"/>
      <c r="V77" s="34"/>
      <c r="X77" s="31">
        <f t="shared" si="22"/>
        <v>9.0359999999999996</v>
      </c>
      <c r="Y77" s="31">
        <f t="shared" si="23"/>
        <v>-184.49199999999999</v>
      </c>
      <c r="Z77" s="30">
        <f t="shared" si="24"/>
        <v>0</v>
      </c>
    </row>
    <row r="78" spans="5:26" x14ac:dyDescent="0.15">
      <c r="E78" s="46"/>
      <c r="F78" s="28"/>
      <c r="G78" s="29"/>
      <c r="H78" s="29"/>
      <c r="I78" s="48" t="str">
        <f t="shared" si="18"/>
        <v/>
      </c>
      <c r="J78" s="48" t="str">
        <f t="shared" si="14"/>
        <v/>
      </c>
      <c r="K78" s="49" t="str">
        <f t="shared" si="15"/>
        <v/>
      </c>
      <c r="L78" s="11"/>
      <c r="M78" s="11"/>
      <c r="N78" s="78"/>
      <c r="O78" s="39" t="str">
        <f t="shared" si="16"/>
        <v>F</v>
      </c>
      <c r="P78" s="11">
        <f t="shared" si="25"/>
        <v>-23.287315649149274</v>
      </c>
      <c r="Q78" s="11"/>
      <c r="R78" s="38">
        <f t="shared" si="19"/>
        <v>0</v>
      </c>
      <c r="S78" s="30">
        <f t="shared" si="20"/>
        <v>0</v>
      </c>
      <c r="T78" s="30">
        <f t="shared" si="21"/>
        <v>0</v>
      </c>
      <c r="U78" s="34"/>
      <c r="V78" s="34"/>
      <c r="X78" s="31">
        <f t="shared" si="22"/>
        <v>9.0359999999999996</v>
      </c>
      <c r="Y78" s="31">
        <f t="shared" si="23"/>
        <v>-184.49199999999999</v>
      </c>
      <c r="Z78" s="30">
        <f t="shared" si="24"/>
        <v>0</v>
      </c>
    </row>
    <row r="79" spans="5:26" x14ac:dyDescent="0.15">
      <c r="E79" s="46"/>
      <c r="F79" s="28"/>
      <c r="G79" s="29"/>
      <c r="H79" s="29"/>
      <c r="I79" s="48" t="str">
        <f t="shared" si="18"/>
        <v/>
      </c>
      <c r="J79" s="48" t="str">
        <f t="shared" si="14"/>
        <v/>
      </c>
      <c r="K79" s="49" t="str">
        <f t="shared" si="15"/>
        <v/>
      </c>
      <c r="L79" s="11"/>
      <c r="M79" s="11"/>
      <c r="N79" s="78"/>
      <c r="O79" s="39" t="str">
        <f t="shared" si="16"/>
        <v>F</v>
      </c>
      <c r="P79" s="11">
        <f t="shared" si="25"/>
        <v>-23.287315649149274</v>
      </c>
      <c r="Q79" s="11"/>
      <c r="R79" s="38">
        <f t="shared" si="19"/>
        <v>0</v>
      </c>
      <c r="S79" s="30">
        <f t="shared" si="20"/>
        <v>0</v>
      </c>
      <c r="T79" s="30">
        <f t="shared" si="21"/>
        <v>0</v>
      </c>
      <c r="U79" s="34"/>
      <c r="V79" s="34"/>
      <c r="X79" s="31">
        <f t="shared" si="22"/>
        <v>9.0359999999999996</v>
      </c>
      <c r="Y79" s="31">
        <f t="shared" si="23"/>
        <v>-184.49199999999999</v>
      </c>
      <c r="Z79" s="30">
        <f t="shared" si="24"/>
        <v>0</v>
      </c>
    </row>
    <row r="80" spans="5:26" x14ac:dyDescent="0.15">
      <c r="E80" s="46"/>
      <c r="F80" s="28"/>
      <c r="G80" s="29"/>
      <c r="H80" s="29"/>
      <c r="I80" s="48" t="str">
        <f t="shared" si="18"/>
        <v/>
      </c>
      <c r="J80" s="48" t="str">
        <f t="shared" ref="J80:J105" si="26">IF(COUNTA($F$3,$H$3,F80:H80)=5,IF(T80&lt;6,"*",IF(T80&gt;=17.583,"*",(H80-G80*INDEX(IF(O80="F",muratafemale,muratamale),R80-4,1)-INDEX(IF(O80="F",muratafemale,muratamale),R80-4,2))/(G80*INDEX(IF(O80="F",muratafemale,muratamale),R80-4,1)+INDEX(IF(O80="F",muratafemale,muratamale),R80-4,2))*100)),"")</f>
        <v/>
      </c>
      <c r="K80" s="49" t="str">
        <f t="shared" ref="K80:K105" si="27">IF(COUNTA($F$3,$H$3,F80:H80)=5,IF(OR(T80&lt;1,G80&lt;70),"*",IF(G80&gt;=IF(O80="M",181,174),(H80-Z80)/Z80*100,IF(G80&lt;101,(H80-X80)/X80*100,IF(T80&lt;6,(H80-X80)/X80*100,IF(T80&gt;=17.583,(H80-Z80)/Z80*100,(H80-Y80)/Y80*100))))),"")</f>
        <v/>
      </c>
      <c r="L80" s="11"/>
      <c r="M80" s="11"/>
      <c r="N80" s="78"/>
      <c r="O80" s="39" t="str">
        <f t="shared" si="16"/>
        <v>F</v>
      </c>
      <c r="P80" s="11">
        <f t="shared" si="25"/>
        <v>-23.287315649149274</v>
      </c>
      <c r="Q80" s="11"/>
      <c r="R80" s="38">
        <f t="shared" si="19"/>
        <v>0</v>
      </c>
      <c r="S80" s="30">
        <f t="shared" si="20"/>
        <v>0</v>
      </c>
      <c r="T80" s="30">
        <f t="shared" si="21"/>
        <v>0</v>
      </c>
      <c r="U80" s="34"/>
      <c r="V80" s="34"/>
      <c r="X80" s="31">
        <f t="shared" si="22"/>
        <v>9.0359999999999996</v>
      </c>
      <c r="Y80" s="31">
        <f t="shared" si="23"/>
        <v>-184.49199999999999</v>
      </c>
      <c r="Z80" s="30">
        <f t="shared" si="24"/>
        <v>0</v>
      </c>
    </row>
    <row r="81" spans="5:26" x14ac:dyDescent="0.15">
      <c r="E81" s="46"/>
      <c r="F81" s="28"/>
      <c r="G81" s="29"/>
      <c r="H81" s="29"/>
      <c r="I81" s="48" t="str">
        <f t="shared" si="18"/>
        <v/>
      </c>
      <c r="J81" s="48" t="str">
        <f t="shared" si="26"/>
        <v/>
      </c>
      <c r="K81" s="49" t="str">
        <f t="shared" si="27"/>
        <v/>
      </c>
      <c r="L81" s="11"/>
      <c r="M81" s="11"/>
      <c r="N81" s="78"/>
      <c r="O81" s="39" t="str">
        <f t="shared" si="16"/>
        <v>F</v>
      </c>
      <c r="P81" s="11">
        <f t="shared" si="25"/>
        <v>-23.287315649149274</v>
      </c>
      <c r="Q81" s="11"/>
      <c r="R81" s="38">
        <f t="shared" si="19"/>
        <v>0</v>
      </c>
      <c r="S81" s="30">
        <f t="shared" si="20"/>
        <v>0</v>
      </c>
      <c r="T81" s="30">
        <f t="shared" si="21"/>
        <v>0</v>
      </c>
      <c r="U81" s="34"/>
      <c r="V81" s="34"/>
      <c r="X81" s="31">
        <f t="shared" si="22"/>
        <v>9.0359999999999996</v>
      </c>
      <c r="Y81" s="31">
        <f t="shared" si="23"/>
        <v>-184.49199999999999</v>
      </c>
      <c r="Z81" s="30">
        <f t="shared" si="24"/>
        <v>0</v>
      </c>
    </row>
    <row r="82" spans="5:26" x14ac:dyDescent="0.15">
      <c r="E82" s="46"/>
      <c r="F82" s="28"/>
      <c r="G82" s="29"/>
      <c r="H82" s="29"/>
      <c r="I82" s="48" t="str">
        <f t="shared" si="18"/>
        <v/>
      </c>
      <c r="J82" s="48" t="str">
        <f t="shared" si="26"/>
        <v/>
      </c>
      <c r="K82" s="49" t="str">
        <f t="shared" si="27"/>
        <v/>
      </c>
      <c r="L82" s="11"/>
      <c r="M82" s="11"/>
      <c r="N82" s="78"/>
      <c r="O82" s="39" t="str">
        <f t="shared" ref="O82:O124" si="28">+O81</f>
        <v>F</v>
      </c>
      <c r="P82" s="11">
        <f t="shared" si="25"/>
        <v>-23.287315649149274</v>
      </c>
      <c r="Q82" s="11"/>
      <c r="R82" s="38">
        <f t="shared" si="19"/>
        <v>0</v>
      </c>
      <c r="S82" s="30">
        <f t="shared" si="20"/>
        <v>0</v>
      </c>
      <c r="T82" s="30">
        <f t="shared" si="21"/>
        <v>0</v>
      </c>
      <c r="U82" s="34"/>
      <c r="V82" s="34"/>
      <c r="X82" s="31">
        <f t="shared" si="22"/>
        <v>9.0359999999999996</v>
      </c>
      <c r="Y82" s="31">
        <f t="shared" si="23"/>
        <v>-184.49199999999999</v>
      </c>
      <c r="Z82" s="30">
        <f t="shared" si="24"/>
        <v>0</v>
      </c>
    </row>
    <row r="83" spans="5:26" x14ac:dyDescent="0.15">
      <c r="E83" s="46"/>
      <c r="F83" s="28"/>
      <c r="G83" s="29"/>
      <c r="H83" s="29"/>
      <c r="I83" s="48" t="str">
        <f t="shared" si="18"/>
        <v/>
      </c>
      <c r="J83" s="48" t="str">
        <f t="shared" si="26"/>
        <v/>
      </c>
      <c r="K83" s="49" t="str">
        <f t="shared" si="27"/>
        <v/>
      </c>
      <c r="L83" s="11"/>
      <c r="M83" s="11"/>
      <c r="N83" s="78"/>
      <c r="O83" s="39" t="str">
        <f t="shared" si="28"/>
        <v>F</v>
      </c>
      <c r="P83" s="11">
        <f t="shared" si="25"/>
        <v>-23.287315649149274</v>
      </c>
      <c r="Q83" s="11"/>
      <c r="R83" s="38">
        <f t="shared" si="19"/>
        <v>0</v>
      </c>
      <c r="S83" s="30">
        <f t="shared" si="20"/>
        <v>0</v>
      </c>
      <c r="T83" s="30">
        <f t="shared" si="21"/>
        <v>0</v>
      </c>
      <c r="U83" s="34"/>
      <c r="V83" s="34"/>
      <c r="X83" s="31">
        <f t="shared" si="22"/>
        <v>9.0359999999999996</v>
      </c>
      <c r="Y83" s="31">
        <f t="shared" si="23"/>
        <v>-184.49199999999999</v>
      </c>
      <c r="Z83" s="30">
        <f t="shared" si="24"/>
        <v>0</v>
      </c>
    </row>
    <row r="84" spans="5:26" x14ac:dyDescent="0.15">
      <c r="E84" s="46"/>
      <c r="F84" s="28"/>
      <c r="G84" s="29"/>
      <c r="H84" s="29"/>
      <c r="I84" s="48" t="str">
        <f t="shared" si="18"/>
        <v/>
      </c>
      <c r="J84" s="48" t="str">
        <f t="shared" si="26"/>
        <v/>
      </c>
      <c r="K84" s="49" t="str">
        <f t="shared" si="27"/>
        <v/>
      </c>
      <c r="L84" s="11"/>
      <c r="M84" s="11"/>
      <c r="N84" s="78"/>
      <c r="O84" s="39" t="str">
        <f t="shared" si="28"/>
        <v>F</v>
      </c>
      <c r="P84" s="11">
        <f t="shared" si="25"/>
        <v>-23.287315649149274</v>
      </c>
      <c r="Q84" s="11"/>
      <c r="R84" s="38">
        <f t="shared" si="19"/>
        <v>0</v>
      </c>
      <c r="S84" s="30">
        <f t="shared" si="20"/>
        <v>0</v>
      </c>
      <c r="T84" s="30">
        <f t="shared" si="21"/>
        <v>0</v>
      </c>
      <c r="U84" s="34"/>
      <c r="V84" s="34"/>
      <c r="X84" s="31">
        <f t="shared" si="22"/>
        <v>9.0359999999999996</v>
      </c>
      <c r="Y84" s="31">
        <f t="shared" si="23"/>
        <v>-184.49199999999999</v>
      </c>
      <c r="Z84" s="30">
        <f t="shared" si="24"/>
        <v>0</v>
      </c>
    </row>
    <row r="85" spans="5:26" x14ac:dyDescent="0.15">
      <c r="E85" s="46"/>
      <c r="F85" s="28"/>
      <c r="G85" s="29"/>
      <c r="H85" s="29"/>
      <c r="I85" s="48" t="str">
        <f t="shared" si="18"/>
        <v/>
      </c>
      <c r="J85" s="48" t="str">
        <f t="shared" si="26"/>
        <v/>
      </c>
      <c r="K85" s="49" t="str">
        <f t="shared" si="27"/>
        <v/>
      </c>
      <c r="L85" s="11"/>
      <c r="M85" s="11"/>
      <c r="N85" s="78"/>
      <c r="O85" s="39" t="str">
        <f t="shared" si="28"/>
        <v>F</v>
      </c>
      <c r="P85" s="11">
        <f t="shared" si="25"/>
        <v>-23.287315649149274</v>
      </c>
      <c r="Q85" s="11"/>
      <c r="R85" s="38">
        <f t="shared" si="19"/>
        <v>0</v>
      </c>
      <c r="S85" s="30">
        <f t="shared" si="20"/>
        <v>0</v>
      </c>
      <c r="T85" s="30">
        <f t="shared" si="21"/>
        <v>0</v>
      </c>
      <c r="U85" s="34"/>
      <c r="V85" s="34"/>
      <c r="X85" s="31">
        <f t="shared" si="22"/>
        <v>9.0359999999999996</v>
      </c>
      <c r="Y85" s="31">
        <f t="shared" si="23"/>
        <v>-184.49199999999999</v>
      </c>
      <c r="Z85" s="30">
        <f t="shared" si="24"/>
        <v>0</v>
      </c>
    </row>
    <row r="86" spans="5:26" x14ac:dyDescent="0.15">
      <c r="E86" s="46"/>
      <c r="F86" s="28"/>
      <c r="G86" s="29"/>
      <c r="H86" s="29"/>
      <c r="I86" s="48" t="str">
        <f t="shared" si="18"/>
        <v/>
      </c>
      <c r="J86" s="48" t="str">
        <f t="shared" si="26"/>
        <v/>
      </c>
      <c r="K86" s="49" t="str">
        <f t="shared" si="27"/>
        <v/>
      </c>
      <c r="L86" s="11"/>
      <c r="M86" s="11"/>
      <c r="N86" s="78"/>
      <c r="O86" s="39" t="str">
        <f t="shared" si="28"/>
        <v>F</v>
      </c>
      <c r="P86" s="11">
        <f t="shared" si="25"/>
        <v>-23.287315649149274</v>
      </c>
      <c r="Q86" s="11"/>
      <c r="R86" s="38">
        <f t="shared" si="19"/>
        <v>0</v>
      </c>
      <c r="S86" s="30">
        <f t="shared" si="20"/>
        <v>0</v>
      </c>
      <c r="T86" s="30">
        <f t="shared" si="21"/>
        <v>0</v>
      </c>
      <c r="U86" s="34"/>
      <c r="V86" s="34"/>
      <c r="X86" s="31">
        <f t="shared" si="22"/>
        <v>9.0359999999999996</v>
      </c>
      <c r="Y86" s="31">
        <f t="shared" si="23"/>
        <v>-184.49199999999999</v>
      </c>
      <c r="Z86" s="30">
        <f t="shared" si="24"/>
        <v>0</v>
      </c>
    </row>
    <row r="87" spans="5:26" x14ac:dyDescent="0.15">
      <c r="E87" s="46"/>
      <c r="F87" s="28"/>
      <c r="G87" s="29"/>
      <c r="H87" s="29"/>
      <c r="I87" s="48" t="str">
        <f t="shared" si="18"/>
        <v/>
      </c>
      <c r="J87" s="48" t="str">
        <f t="shared" si="26"/>
        <v/>
      </c>
      <c r="K87" s="49" t="str">
        <f t="shared" si="27"/>
        <v/>
      </c>
      <c r="L87" s="11"/>
      <c r="M87" s="11"/>
      <c r="N87" s="78"/>
      <c r="O87" s="39" t="str">
        <f t="shared" si="28"/>
        <v>F</v>
      </c>
      <c r="P87" s="11">
        <f t="shared" si="25"/>
        <v>-23.287315649149274</v>
      </c>
      <c r="Q87" s="11"/>
      <c r="R87" s="38">
        <f t="shared" si="19"/>
        <v>0</v>
      </c>
      <c r="S87" s="30">
        <f t="shared" si="20"/>
        <v>0</v>
      </c>
      <c r="T87" s="30">
        <f t="shared" si="21"/>
        <v>0</v>
      </c>
      <c r="U87" s="34"/>
      <c r="V87" s="34"/>
      <c r="X87" s="31">
        <f t="shared" si="22"/>
        <v>9.0359999999999996</v>
      </c>
      <c r="Y87" s="31">
        <f t="shared" si="23"/>
        <v>-184.49199999999999</v>
      </c>
      <c r="Z87" s="30">
        <f t="shared" si="24"/>
        <v>0</v>
      </c>
    </row>
    <row r="88" spans="5:26" x14ac:dyDescent="0.15">
      <c r="E88" s="46"/>
      <c r="F88" s="28"/>
      <c r="G88" s="29"/>
      <c r="H88" s="29"/>
      <c r="I88" s="48" t="str">
        <f t="shared" si="18"/>
        <v/>
      </c>
      <c r="J88" s="48" t="str">
        <f t="shared" si="26"/>
        <v/>
      </c>
      <c r="K88" s="49" t="str">
        <f t="shared" si="27"/>
        <v/>
      </c>
      <c r="L88" s="11"/>
      <c r="M88" s="11"/>
      <c r="N88" s="78"/>
      <c r="O88" s="39" t="str">
        <f t="shared" si="28"/>
        <v>F</v>
      </c>
      <c r="P88" s="11">
        <f t="shared" si="25"/>
        <v>-23.287315649149274</v>
      </c>
      <c r="Q88" s="11"/>
      <c r="R88" s="38">
        <f t="shared" si="19"/>
        <v>0</v>
      </c>
      <c r="S88" s="30">
        <f t="shared" si="20"/>
        <v>0</v>
      </c>
      <c r="T88" s="30">
        <f t="shared" si="21"/>
        <v>0</v>
      </c>
      <c r="U88" s="34"/>
      <c r="V88" s="34"/>
      <c r="X88" s="31">
        <f t="shared" si="22"/>
        <v>9.0359999999999996</v>
      </c>
      <c r="Y88" s="31">
        <f t="shared" si="23"/>
        <v>-184.49199999999999</v>
      </c>
      <c r="Z88" s="30">
        <f t="shared" si="24"/>
        <v>0</v>
      </c>
    </row>
    <row r="89" spans="5:26" x14ac:dyDescent="0.15">
      <c r="E89" s="46"/>
      <c r="F89" s="28"/>
      <c r="G89" s="29"/>
      <c r="H89" s="29"/>
      <c r="I89" s="48" t="str">
        <f t="shared" si="18"/>
        <v/>
      </c>
      <c r="J89" s="48" t="str">
        <f t="shared" si="26"/>
        <v/>
      </c>
      <c r="K89" s="49" t="str">
        <f t="shared" si="27"/>
        <v/>
      </c>
      <c r="L89" s="11"/>
      <c r="M89" s="11"/>
      <c r="N89" s="78"/>
      <c r="O89" s="39" t="str">
        <f t="shared" si="28"/>
        <v>F</v>
      </c>
      <c r="P89" s="11">
        <f t="shared" si="25"/>
        <v>-23.287315649149274</v>
      </c>
      <c r="Q89" s="11"/>
      <c r="R89" s="38">
        <f t="shared" si="19"/>
        <v>0</v>
      </c>
      <c r="S89" s="30">
        <f t="shared" si="20"/>
        <v>0</v>
      </c>
      <c r="T89" s="30">
        <f t="shared" si="21"/>
        <v>0</v>
      </c>
      <c r="U89" s="34"/>
      <c r="V89" s="34"/>
      <c r="X89" s="31">
        <f t="shared" si="22"/>
        <v>9.0359999999999996</v>
      </c>
      <c r="Y89" s="31">
        <f t="shared" si="23"/>
        <v>-184.49199999999999</v>
      </c>
      <c r="Z89" s="30">
        <f t="shared" si="24"/>
        <v>0</v>
      </c>
    </row>
    <row r="90" spans="5:26" x14ac:dyDescent="0.15">
      <c r="E90" s="46"/>
      <c r="F90" s="28"/>
      <c r="G90" s="29"/>
      <c r="H90" s="29"/>
      <c r="I90" s="48" t="str">
        <f t="shared" si="18"/>
        <v/>
      </c>
      <c r="J90" s="48" t="str">
        <f t="shared" si="26"/>
        <v/>
      </c>
      <c r="K90" s="49" t="str">
        <f t="shared" si="27"/>
        <v/>
      </c>
      <c r="L90" s="11"/>
      <c r="M90" s="11"/>
      <c r="N90" s="78"/>
      <c r="O90" s="39" t="str">
        <f t="shared" si="28"/>
        <v>F</v>
      </c>
      <c r="P90" s="11">
        <f t="shared" si="25"/>
        <v>-23.287315649149274</v>
      </c>
      <c r="Q90" s="11"/>
      <c r="R90" s="38">
        <f t="shared" si="19"/>
        <v>0</v>
      </c>
      <c r="S90" s="30">
        <f t="shared" si="20"/>
        <v>0</v>
      </c>
      <c r="T90" s="30">
        <f t="shared" si="21"/>
        <v>0</v>
      </c>
      <c r="U90" s="34"/>
      <c r="V90" s="34"/>
      <c r="X90" s="31">
        <f t="shared" si="22"/>
        <v>9.0359999999999996</v>
      </c>
      <c r="Y90" s="31">
        <f t="shared" si="23"/>
        <v>-184.49199999999999</v>
      </c>
      <c r="Z90" s="30">
        <f t="shared" si="24"/>
        <v>0</v>
      </c>
    </row>
    <row r="91" spans="5:26" x14ac:dyDescent="0.15">
      <c r="E91" s="46"/>
      <c r="F91" s="28"/>
      <c r="G91" s="29"/>
      <c r="H91" s="29"/>
      <c r="I91" s="48" t="str">
        <f t="shared" si="18"/>
        <v/>
      </c>
      <c r="J91" s="48" t="str">
        <f t="shared" si="26"/>
        <v/>
      </c>
      <c r="K91" s="49" t="str">
        <f t="shared" si="27"/>
        <v/>
      </c>
      <c r="L91" s="11"/>
      <c r="M91" s="11"/>
      <c r="N91" s="78"/>
      <c r="O91" s="39" t="str">
        <f t="shared" si="28"/>
        <v>F</v>
      </c>
      <c r="P91" s="11">
        <f t="shared" si="25"/>
        <v>-23.287315649149274</v>
      </c>
      <c r="Q91" s="11"/>
      <c r="R91" s="38">
        <f t="shared" si="19"/>
        <v>0</v>
      </c>
      <c r="S91" s="30">
        <f t="shared" si="20"/>
        <v>0</v>
      </c>
      <c r="T91" s="30">
        <f t="shared" si="21"/>
        <v>0</v>
      </c>
      <c r="U91" s="34"/>
      <c r="V91" s="34"/>
      <c r="X91" s="31">
        <f t="shared" si="22"/>
        <v>9.0359999999999996</v>
      </c>
      <c r="Y91" s="31">
        <f t="shared" si="23"/>
        <v>-184.49199999999999</v>
      </c>
      <c r="Z91" s="30">
        <f t="shared" si="24"/>
        <v>0</v>
      </c>
    </row>
    <row r="92" spans="5:26" x14ac:dyDescent="0.15">
      <c r="E92" s="46"/>
      <c r="F92" s="28"/>
      <c r="G92" s="29"/>
      <c r="H92" s="29"/>
      <c r="I92" s="48" t="str">
        <f t="shared" si="18"/>
        <v/>
      </c>
      <c r="J92" s="48" t="str">
        <f t="shared" si="26"/>
        <v/>
      </c>
      <c r="K92" s="49" t="str">
        <f t="shared" si="27"/>
        <v/>
      </c>
      <c r="L92" s="11"/>
      <c r="M92" s="11"/>
      <c r="N92" s="78"/>
      <c r="O92" s="39" t="str">
        <f t="shared" si="28"/>
        <v>F</v>
      </c>
      <c r="P92" s="11">
        <f t="shared" si="25"/>
        <v>-23.287315649149274</v>
      </c>
      <c r="Q92" s="11"/>
      <c r="R92" s="38">
        <f t="shared" si="19"/>
        <v>0</v>
      </c>
      <c r="S92" s="30">
        <f t="shared" si="20"/>
        <v>0</v>
      </c>
      <c r="T92" s="30">
        <f t="shared" si="21"/>
        <v>0</v>
      </c>
      <c r="U92" s="34"/>
      <c r="V92" s="34"/>
      <c r="X92" s="31">
        <f t="shared" si="22"/>
        <v>9.0359999999999996</v>
      </c>
      <c r="Y92" s="31">
        <f t="shared" si="23"/>
        <v>-184.49199999999999</v>
      </c>
      <c r="Z92" s="30">
        <f t="shared" si="24"/>
        <v>0</v>
      </c>
    </row>
    <row r="93" spans="5:26" x14ac:dyDescent="0.15">
      <c r="E93" s="46"/>
      <c r="F93" s="28"/>
      <c r="G93" s="29"/>
      <c r="H93" s="29"/>
      <c r="I93" s="48" t="str">
        <f t="shared" si="18"/>
        <v/>
      </c>
      <c r="J93" s="48" t="str">
        <f t="shared" si="26"/>
        <v/>
      </c>
      <c r="K93" s="49" t="str">
        <f t="shared" si="27"/>
        <v/>
      </c>
      <c r="L93" s="11"/>
      <c r="M93" s="11"/>
      <c r="N93" s="78"/>
      <c r="O93" s="39" t="str">
        <f t="shared" si="28"/>
        <v>F</v>
      </c>
      <c r="P93" s="11">
        <f t="shared" si="25"/>
        <v>-23.287315649149274</v>
      </c>
      <c r="Q93" s="11"/>
      <c r="R93" s="38">
        <f t="shared" si="19"/>
        <v>0</v>
      </c>
      <c r="S93" s="30">
        <f t="shared" si="20"/>
        <v>0</v>
      </c>
      <c r="T93" s="30">
        <f t="shared" si="21"/>
        <v>0</v>
      </c>
      <c r="U93" s="34"/>
      <c r="V93" s="34"/>
      <c r="X93" s="31">
        <f t="shared" si="22"/>
        <v>9.0359999999999996</v>
      </c>
      <c r="Y93" s="31">
        <f t="shared" si="23"/>
        <v>-184.49199999999999</v>
      </c>
      <c r="Z93" s="30">
        <f t="shared" si="24"/>
        <v>0</v>
      </c>
    </row>
    <row r="94" spans="5:26" x14ac:dyDescent="0.15">
      <c r="E94" s="46"/>
      <c r="F94" s="28"/>
      <c r="G94" s="29"/>
      <c r="H94" s="29"/>
      <c r="I94" s="48" t="str">
        <f t="shared" si="18"/>
        <v/>
      </c>
      <c r="J94" s="48" t="str">
        <f t="shared" si="26"/>
        <v/>
      </c>
      <c r="K94" s="49" t="str">
        <f t="shared" si="27"/>
        <v/>
      </c>
      <c r="L94" s="11"/>
      <c r="M94" s="11"/>
      <c r="N94" s="78"/>
      <c r="O94" s="39" t="str">
        <f t="shared" si="28"/>
        <v>F</v>
      </c>
      <c r="P94" s="11">
        <f t="shared" si="25"/>
        <v>-23.287315649149274</v>
      </c>
      <c r="Q94" s="11"/>
      <c r="R94" s="38">
        <f t="shared" si="19"/>
        <v>0</v>
      </c>
      <c r="S94" s="30">
        <f t="shared" si="20"/>
        <v>0</v>
      </c>
      <c r="T94" s="30">
        <f t="shared" si="21"/>
        <v>0</v>
      </c>
      <c r="U94" s="34"/>
      <c r="V94" s="34"/>
      <c r="X94" s="31">
        <f t="shared" si="22"/>
        <v>9.0359999999999996</v>
      </c>
      <c r="Y94" s="31">
        <f t="shared" si="23"/>
        <v>-184.49199999999999</v>
      </c>
      <c r="Z94" s="30">
        <f t="shared" si="24"/>
        <v>0</v>
      </c>
    </row>
    <row r="95" spans="5:26" x14ac:dyDescent="0.15">
      <c r="E95" s="46"/>
      <c r="F95" s="28"/>
      <c r="G95" s="29"/>
      <c r="H95" s="29"/>
      <c r="I95" s="48" t="str">
        <f t="shared" si="18"/>
        <v/>
      </c>
      <c r="J95" s="48" t="str">
        <f t="shared" si="26"/>
        <v/>
      </c>
      <c r="K95" s="49" t="str">
        <f t="shared" si="27"/>
        <v/>
      </c>
      <c r="L95" s="11"/>
      <c r="M95" s="11"/>
      <c r="N95" s="78"/>
      <c r="O95" s="39" t="str">
        <f t="shared" si="28"/>
        <v>F</v>
      </c>
      <c r="P95" s="11">
        <f t="shared" si="25"/>
        <v>-23.287315649149274</v>
      </c>
      <c r="Q95" s="11"/>
      <c r="R95" s="38">
        <f t="shared" si="19"/>
        <v>0</v>
      </c>
      <c r="S95" s="30">
        <f t="shared" si="20"/>
        <v>0</v>
      </c>
      <c r="T95" s="30">
        <f t="shared" si="21"/>
        <v>0</v>
      </c>
      <c r="U95" s="34"/>
      <c r="V95" s="34"/>
      <c r="X95" s="31">
        <f t="shared" si="22"/>
        <v>9.0359999999999996</v>
      </c>
      <c r="Y95" s="31">
        <f t="shared" si="23"/>
        <v>-184.49199999999999</v>
      </c>
      <c r="Z95" s="30">
        <f t="shared" si="24"/>
        <v>0</v>
      </c>
    </row>
    <row r="96" spans="5:26" x14ac:dyDescent="0.15">
      <c r="E96" s="46"/>
      <c r="F96" s="28"/>
      <c r="G96" s="29"/>
      <c r="H96" s="29"/>
      <c r="I96" s="48" t="str">
        <f t="shared" si="18"/>
        <v/>
      </c>
      <c r="J96" s="48" t="str">
        <f t="shared" si="26"/>
        <v/>
      </c>
      <c r="K96" s="49" t="str">
        <f t="shared" si="27"/>
        <v/>
      </c>
      <c r="L96" s="11"/>
      <c r="M96" s="11"/>
      <c r="N96" s="78"/>
      <c r="O96" s="39" t="str">
        <f t="shared" si="28"/>
        <v>F</v>
      </c>
      <c r="P96" s="11">
        <f t="shared" si="25"/>
        <v>-23.287315649149274</v>
      </c>
      <c r="Q96" s="11"/>
      <c r="R96" s="38">
        <f t="shared" si="19"/>
        <v>0</v>
      </c>
      <c r="S96" s="30">
        <f t="shared" si="20"/>
        <v>0</v>
      </c>
      <c r="T96" s="30">
        <f t="shared" si="21"/>
        <v>0</v>
      </c>
      <c r="U96" s="34"/>
      <c r="V96" s="34"/>
      <c r="X96" s="31">
        <f t="shared" si="22"/>
        <v>9.0359999999999996</v>
      </c>
      <c r="Y96" s="31">
        <f t="shared" si="23"/>
        <v>-184.49199999999999</v>
      </c>
      <c r="Z96" s="30">
        <f t="shared" si="24"/>
        <v>0</v>
      </c>
    </row>
    <row r="97" spans="5:26" x14ac:dyDescent="0.15">
      <c r="E97" s="46"/>
      <c r="F97" s="28"/>
      <c r="G97" s="29"/>
      <c r="H97" s="29"/>
      <c r="I97" s="48" t="str">
        <f t="shared" si="18"/>
        <v/>
      </c>
      <c r="J97" s="48" t="str">
        <f t="shared" si="26"/>
        <v/>
      </c>
      <c r="K97" s="49" t="str">
        <f t="shared" si="27"/>
        <v/>
      </c>
      <c r="L97" s="11"/>
      <c r="M97" s="11"/>
      <c r="N97" s="78"/>
      <c r="O97" s="39" t="str">
        <f t="shared" si="28"/>
        <v>F</v>
      </c>
      <c r="P97" s="11">
        <f t="shared" si="25"/>
        <v>-23.287315649149274</v>
      </c>
      <c r="Q97" s="11"/>
      <c r="R97" s="38">
        <f t="shared" si="19"/>
        <v>0</v>
      </c>
      <c r="S97" s="30">
        <f t="shared" si="20"/>
        <v>0</v>
      </c>
      <c r="T97" s="30">
        <f t="shared" si="21"/>
        <v>0</v>
      </c>
      <c r="U97" s="34"/>
      <c r="V97" s="34"/>
      <c r="X97" s="31">
        <f t="shared" si="22"/>
        <v>9.0359999999999996</v>
      </c>
      <c r="Y97" s="31">
        <f t="shared" si="23"/>
        <v>-184.49199999999999</v>
      </c>
      <c r="Z97" s="30">
        <f t="shared" si="24"/>
        <v>0</v>
      </c>
    </row>
    <row r="98" spans="5:26" x14ac:dyDescent="0.15">
      <c r="E98" s="46"/>
      <c r="F98" s="28"/>
      <c r="G98" s="29"/>
      <c r="H98" s="29"/>
      <c r="I98" s="48" t="str">
        <f t="shared" si="18"/>
        <v/>
      </c>
      <c r="J98" s="48" t="str">
        <f t="shared" si="26"/>
        <v/>
      </c>
      <c r="K98" s="49" t="str">
        <f t="shared" si="27"/>
        <v/>
      </c>
      <c r="L98" s="11"/>
      <c r="M98" s="11"/>
      <c r="N98" s="78"/>
      <c r="O98" s="39" t="str">
        <f t="shared" si="28"/>
        <v>F</v>
      </c>
      <c r="P98" s="11">
        <f t="shared" si="25"/>
        <v>-23.287315649149274</v>
      </c>
      <c r="Q98" s="11"/>
      <c r="R98" s="38">
        <f t="shared" si="19"/>
        <v>0</v>
      </c>
      <c r="S98" s="30">
        <f t="shared" si="20"/>
        <v>0</v>
      </c>
      <c r="T98" s="30">
        <f t="shared" si="21"/>
        <v>0</v>
      </c>
      <c r="U98" s="34"/>
      <c r="V98" s="34"/>
      <c r="X98" s="31">
        <f t="shared" si="22"/>
        <v>9.0359999999999996</v>
      </c>
      <c r="Y98" s="31">
        <f t="shared" si="23"/>
        <v>-184.49199999999999</v>
      </c>
      <c r="Z98" s="30">
        <f t="shared" si="24"/>
        <v>0</v>
      </c>
    </row>
    <row r="99" spans="5:26" x14ac:dyDescent="0.15">
      <c r="E99" s="46"/>
      <c r="F99" s="28"/>
      <c r="G99" s="29"/>
      <c r="H99" s="29"/>
      <c r="I99" s="48" t="str">
        <f t="shared" si="18"/>
        <v/>
      </c>
      <c r="J99" s="48" t="str">
        <f t="shared" si="26"/>
        <v/>
      </c>
      <c r="K99" s="49" t="str">
        <f t="shared" si="27"/>
        <v/>
      </c>
      <c r="L99" s="11"/>
      <c r="M99" s="11"/>
      <c r="N99" s="78"/>
      <c r="O99" s="39" t="str">
        <f t="shared" si="28"/>
        <v>F</v>
      </c>
      <c r="P99" s="11">
        <f t="shared" si="25"/>
        <v>-23.287315649149274</v>
      </c>
      <c r="Q99" s="11"/>
      <c r="R99" s="38">
        <f t="shared" si="19"/>
        <v>0</v>
      </c>
      <c r="S99" s="30">
        <f t="shared" si="20"/>
        <v>0</v>
      </c>
      <c r="T99" s="30">
        <f t="shared" si="21"/>
        <v>0</v>
      </c>
      <c r="U99" s="34"/>
      <c r="V99" s="34"/>
      <c r="X99" s="31">
        <f t="shared" si="22"/>
        <v>9.0359999999999996</v>
      </c>
      <c r="Y99" s="31">
        <f t="shared" si="23"/>
        <v>-184.49199999999999</v>
      </c>
      <c r="Z99" s="30">
        <f t="shared" si="24"/>
        <v>0</v>
      </c>
    </row>
    <row r="100" spans="5:26" x14ac:dyDescent="0.15">
      <c r="E100" s="46"/>
      <c r="F100" s="28"/>
      <c r="G100" s="29"/>
      <c r="H100" s="29"/>
      <c r="I100" s="48" t="str">
        <f t="shared" si="18"/>
        <v/>
      </c>
      <c r="J100" s="48" t="str">
        <f t="shared" si="26"/>
        <v/>
      </c>
      <c r="K100" s="49" t="str">
        <f t="shared" si="27"/>
        <v/>
      </c>
      <c r="L100" s="11"/>
      <c r="M100" s="11"/>
      <c r="N100" s="78"/>
      <c r="O100" s="39" t="str">
        <f t="shared" si="28"/>
        <v>F</v>
      </c>
      <c r="P100" s="11">
        <f t="shared" si="25"/>
        <v>-23.287315649149274</v>
      </c>
      <c r="Q100" s="11"/>
      <c r="R100" s="38">
        <f t="shared" si="19"/>
        <v>0</v>
      </c>
      <c r="S100" s="30">
        <f t="shared" si="20"/>
        <v>0</v>
      </c>
      <c r="T100" s="30">
        <f t="shared" si="21"/>
        <v>0</v>
      </c>
      <c r="U100" s="34"/>
      <c r="V100" s="34"/>
      <c r="X100" s="31">
        <f t="shared" si="22"/>
        <v>9.0359999999999996</v>
      </c>
      <c r="Y100" s="31">
        <f t="shared" si="23"/>
        <v>-184.49199999999999</v>
      </c>
      <c r="Z100" s="30">
        <f t="shared" si="24"/>
        <v>0</v>
      </c>
    </row>
    <row r="101" spans="5:26" x14ac:dyDescent="0.15">
      <c r="E101" s="46"/>
      <c r="F101" s="28"/>
      <c r="G101" s="29"/>
      <c r="H101" s="29"/>
      <c r="I101" s="48" t="str">
        <f t="shared" ref="I101:I124" si="29">IF(COUNTA($F$3,$H$3,F101:H101)=5,P101,"")</f>
        <v/>
      </c>
      <c r="J101" s="48" t="str">
        <f t="shared" si="26"/>
        <v/>
      </c>
      <c r="K101" s="49" t="str">
        <f t="shared" si="27"/>
        <v/>
      </c>
      <c r="L101" s="11"/>
      <c r="M101" s="11"/>
      <c r="N101" s="78"/>
      <c r="O101" s="39" t="str">
        <f t="shared" si="28"/>
        <v>F</v>
      </c>
      <c r="P101" s="11">
        <f t="shared" si="25"/>
        <v>-23.287315649149274</v>
      </c>
      <c r="Q101" s="11"/>
      <c r="R101" s="38">
        <f t="shared" si="19"/>
        <v>0</v>
      </c>
      <c r="S101" s="30">
        <f t="shared" si="20"/>
        <v>0</v>
      </c>
      <c r="T101" s="30">
        <f t="shared" si="21"/>
        <v>0</v>
      </c>
      <c r="U101" s="34"/>
      <c r="V101" s="34"/>
      <c r="X101" s="31">
        <f t="shared" si="22"/>
        <v>9.0359999999999996</v>
      </c>
      <c r="Y101" s="31">
        <f t="shared" si="23"/>
        <v>-184.49199999999999</v>
      </c>
      <c r="Z101" s="30">
        <f t="shared" si="24"/>
        <v>0</v>
      </c>
    </row>
    <row r="102" spans="5:26" x14ac:dyDescent="0.15">
      <c r="E102" s="46"/>
      <c r="F102" s="28"/>
      <c r="G102" s="29"/>
      <c r="H102" s="29"/>
      <c r="I102" s="48" t="str">
        <f t="shared" si="29"/>
        <v/>
      </c>
      <c r="J102" s="48" t="str">
        <f t="shared" si="26"/>
        <v/>
      </c>
      <c r="K102" s="49" t="str">
        <f t="shared" si="27"/>
        <v/>
      </c>
      <c r="L102" s="11"/>
      <c r="M102" s="11"/>
      <c r="N102" s="78"/>
      <c r="O102" s="39" t="str">
        <f t="shared" si="28"/>
        <v>F</v>
      </c>
      <c r="P102" s="11">
        <f t="shared" si="25"/>
        <v>-23.287315649149274</v>
      </c>
      <c r="Q102" s="11"/>
      <c r="R102" s="38">
        <f t="shared" si="19"/>
        <v>0</v>
      </c>
      <c r="S102" s="30">
        <f t="shared" si="20"/>
        <v>0</v>
      </c>
      <c r="T102" s="30">
        <f t="shared" si="21"/>
        <v>0</v>
      </c>
      <c r="U102" s="34"/>
      <c r="V102" s="34"/>
      <c r="X102" s="31">
        <f t="shared" si="22"/>
        <v>9.0359999999999996</v>
      </c>
      <c r="Y102" s="31">
        <f t="shared" si="23"/>
        <v>-184.49199999999999</v>
      </c>
      <c r="Z102" s="30">
        <f t="shared" si="24"/>
        <v>0</v>
      </c>
    </row>
    <row r="103" spans="5:26" x14ac:dyDescent="0.15">
      <c r="E103" s="46"/>
      <c r="F103" s="28"/>
      <c r="G103" s="29"/>
      <c r="H103" s="29"/>
      <c r="I103" s="48" t="str">
        <f t="shared" si="29"/>
        <v/>
      </c>
      <c r="J103" s="48" t="str">
        <f t="shared" si="26"/>
        <v/>
      </c>
      <c r="K103" s="49" t="str">
        <f t="shared" si="27"/>
        <v/>
      </c>
      <c r="L103" s="11"/>
      <c r="M103" s="11"/>
      <c r="N103" s="78"/>
      <c r="O103" s="39" t="str">
        <f t="shared" si="28"/>
        <v>F</v>
      </c>
      <c r="P103" s="11">
        <f t="shared" si="25"/>
        <v>-23.287315649149274</v>
      </c>
      <c r="Q103" s="11"/>
      <c r="R103" s="38">
        <f t="shared" si="19"/>
        <v>0</v>
      </c>
      <c r="S103" s="30">
        <f t="shared" si="20"/>
        <v>0</v>
      </c>
      <c r="T103" s="30">
        <f t="shared" si="21"/>
        <v>0</v>
      </c>
      <c r="U103" s="34"/>
      <c r="V103" s="34"/>
      <c r="X103" s="31">
        <f t="shared" si="22"/>
        <v>9.0359999999999996</v>
      </c>
      <c r="Y103" s="31">
        <f t="shared" si="23"/>
        <v>-184.49199999999999</v>
      </c>
      <c r="Z103" s="30">
        <f t="shared" si="24"/>
        <v>0</v>
      </c>
    </row>
    <row r="104" spans="5:26" x14ac:dyDescent="0.15">
      <c r="E104" s="46"/>
      <c r="F104" s="28"/>
      <c r="G104" s="29"/>
      <c r="H104" s="29"/>
      <c r="I104" s="48" t="str">
        <f t="shared" si="29"/>
        <v/>
      </c>
      <c r="J104" s="48" t="str">
        <f t="shared" si="26"/>
        <v/>
      </c>
      <c r="K104" s="49" t="str">
        <f t="shared" si="27"/>
        <v/>
      </c>
      <c r="L104" s="11"/>
      <c r="M104" s="11"/>
      <c r="N104" s="78"/>
      <c r="O104" s="39" t="str">
        <f t="shared" si="28"/>
        <v>F</v>
      </c>
      <c r="P104" s="11">
        <f t="shared" si="25"/>
        <v>-23.287315649149274</v>
      </c>
      <c r="Q104" s="11"/>
      <c r="R104" s="38">
        <f t="shared" si="19"/>
        <v>0</v>
      </c>
      <c r="S104" s="30">
        <f t="shared" si="20"/>
        <v>0</v>
      </c>
      <c r="T104" s="30">
        <f t="shared" si="21"/>
        <v>0</v>
      </c>
      <c r="U104" s="34"/>
      <c r="V104" s="34"/>
      <c r="X104" s="31">
        <f t="shared" si="22"/>
        <v>9.0359999999999996</v>
      </c>
      <c r="Y104" s="31">
        <f t="shared" si="23"/>
        <v>-184.49199999999999</v>
      </c>
      <c r="Z104" s="30">
        <f t="shared" si="24"/>
        <v>0</v>
      </c>
    </row>
    <row r="105" spans="5:26" x14ac:dyDescent="0.15">
      <c r="E105" s="46"/>
      <c r="F105" s="28"/>
      <c r="G105" s="29"/>
      <c r="H105" s="29"/>
      <c r="I105" s="48" t="str">
        <f t="shared" si="29"/>
        <v/>
      </c>
      <c r="J105" s="48" t="str">
        <f t="shared" si="26"/>
        <v/>
      </c>
      <c r="K105" s="49" t="str">
        <f t="shared" si="27"/>
        <v/>
      </c>
      <c r="L105" s="11"/>
      <c r="M105" s="11"/>
      <c r="N105" s="78"/>
      <c r="O105" s="39" t="str">
        <f t="shared" si="28"/>
        <v>F</v>
      </c>
      <c r="P105" s="11">
        <f t="shared" si="25"/>
        <v>-23.287315649149274</v>
      </c>
      <c r="Q105" s="11"/>
      <c r="R105" s="38">
        <f t="shared" si="19"/>
        <v>0</v>
      </c>
      <c r="S105" s="30">
        <f t="shared" si="20"/>
        <v>0</v>
      </c>
      <c r="T105" s="30">
        <f t="shared" si="21"/>
        <v>0</v>
      </c>
      <c r="U105" s="34"/>
      <c r="V105" s="34"/>
      <c r="X105" s="31">
        <f t="shared" si="22"/>
        <v>9.0359999999999996</v>
      </c>
      <c r="Y105" s="31">
        <f t="shared" si="23"/>
        <v>-184.49199999999999</v>
      </c>
      <c r="Z105" s="30">
        <f t="shared" si="24"/>
        <v>0</v>
      </c>
    </row>
    <row r="106" spans="5:26" x14ac:dyDescent="0.15">
      <c r="E106" s="46"/>
      <c r="F106" s="28"/>
      <c r="G106" s="29"/>
      <c r="H106" s="29"/>
      <c r="I106" s="48" t="str">
        <f t="shared" si="29"/>
        <v/>
      </c>
      <c r="J106" s="48" t="str">
        <f t="shared" si="10"/>
        <v/>
      </c>
      <c r="K106" s="49" t="str">
        <f t="shared" si="12"/>
        <v/>
      </c>
      <c r="L106" s="11"/>
      <c r="M106" s="11"/>
      <c r="N106" s="78"/>
      <c r="O106" s="39" t="str">
        <f t="shared" si="28"/>
        <v>F</v>
      </c>
      <c r="P106" s="11">
        <f t="shared" si="25"/>
        <v>-23.287315649149274</v>
      </c>
      <c r="Q106" s="11"/>
      <c r="R106" s="38">
        <f t="shared" si="19"/>
        <v>0</v>
      </c>
      <c r="S106" s="30">
        <f t="shared" si="20"/>
        <v>0</v>
      </c>
      <c r="T106" s="30">
        <f t="shared" si="21"/>
        <v>0</v>
      </c>
      <c r="U106" s="34"/>
      <c r="V106" s="34"/>
      <c r="X106" s="31">
        <f t="shared" si="22"/>
        <v>9.0359999999999996</v>
      </c>
      <c r="Y106" s="31">
        <f t="shared" si="23"/>
        <v>-184.49199999999999</v>
      </c>
      <c r="Z106" s="30">
        <f t="shared" si="24"/>
        <v>0</v>
      </c>
    </row>
    <row r="107" spans="5:26" x14ac:dyDescent="0.15">
      <c r="E107" s="46"/>
      <c r="F107" s="28"/>
      <c r="G107" s="29"/>
      <c r="H107" s="29"/>
      <c r="I107" s="48" t="str">
        <f t="shared" si="29"/>
        <v/>
      </c>
      <c r="J107" s="48" t="str">
        <f t="shared" si="10"/>
        <v/>
      </c>
      <c r="K107" s="49" t="str">
        <f t="shared" si="12"/>
        <v/>
      </c>
      <c r="L107" s="11"/>
      <c r="M107" s="11"/>
      <c r="N107" s="78"/>
      <c r="O107" s="39" t="str">
        <f t="shared" si="28"/>
        <v>F</v>
      </c>
      <c r="P107" s="11">
        <f t="shared" si="25"/>
        <v>-23.287315649149274</v>
      </c>
      <c r="Q107" s="11"/>
      <c r="R107" s="38">
        <f t="shared" si="19"/>
        <v>0</v>
      </c>
      <c r="S107" s="30">
        <f t="shared" si="20"/>
        <v>0</v>
      </c>
      <c r="T107" s="30">
        <f t="shared" si="21"/>
        <v>0</v>
      </c>
      <c r="U107" s="34"/>
      <c r="V107" s="34"/>
      <c r="X107" s="31">
        <f t="shared" si="22"/>
        <v>9.0359999999999996</v>
      </c>
      <c r="Y107" s="31">
        <f t="shared" si="23"/>
        <v>-184.49199999999999</v>
      </c>
      <c r="Z107" s="30">
        <f t="shared" si="24"/>
        <v>0</v>
      </c>
    </row>
    <row r="108" spans="5:26" x14ac:dyDescent="0.15">
      <c r="E108" s="46"/>
      <c r="F108" s="28"/>
      <c r="G108" s="29"/>
      <c r="H108" s="29"/>
      <c r="I108" s="48" t="str">
        <f t="shared" si="29"/>
        <v/>
      </c>
      <c r="J108" s="48" t="str">
        <f t="shared" si="10"/>
        <v/>
      </c>
      <c r="K108" s="49" t="str">
        <f t="shared" si="12"/>
        <v/>
      </c>
      <c r="L108" s="11"/>
      <c r="M108" s="11"/>
      <c r="N108" s="78"/>
      <c r="O108" s="39" t="str">
        <f t="shared" si="28"/>
        <v>F</v>
      </c>
      <c r="P108" s="11">
        <f t="shared" si="25"/>
        <v>-23.287315649149274</v>
      </c>
      <c r="Q108" s="11"/>
      <c r="R108" s="38">
        <f t="shared" si="19"/>
        <v>0</v>
      </c>
      <c r="S108" s="30">
        <f t="shared" si="20"/>
        <v>0</v>
      </c>
      <c r="T108" s="30">
        <f t="shared" si="21"/>
        <v>0</v>
      </c>
      <c r="U108" s="34"/>
      <c r="V108" s="34"/>
      <c r="X108" s="31">
        <f t="shared" si="22"/>
        <v>9.0359999999999996</v>
      </c>
      <c r="Y108" s="31">
        <f t="shared" si="23"/>
        <v>-184.49199999999999</v>
      </c>
      <c r="Z108" s="30">
        <f t="shared" si="24"/>
        <v>0</v>
      </c>
    </row>
    <row r="109" spans="5:26" x14ac:dyDescent="0.15">
      <c r="E109" s="46"/>
      <c r="F109" s="28"/>
      <c r="G109" s="29"/>
      <c r="H109" s="29"/>
      <c r="I109" s="48" t="str">
        <f t="shared" si="29"/>
        <v/>
      </c>
      <c r="J109" s="48" t="str">
        <f t="shared" si="10"/>
        <v/>
      </c>
      <c r="K109" s="49" t="str">
        <f t="shared" si="12"/>
        <v/>
      </c>
      <c r="L109" s="11"/>
      <c r="M109" s="11"/>
      <c r="N109" s="78"/>
      <c r="O109" s="39" t="str">
        <f t="shared" si="28"/>
        <v>F</v>
      </c>
      <c r="P109" s="11">
        <f t="shared" si="25"/>
        <v>-23.287315649149274</v>
      </c>
      <c r="Q109" s="11"/>
      <c r="R109" s="38">
        <f t="shared" si="19"/>
        <v>0</v>
      </c>
      <c r="S109" s="30">
        <f t="shared" si="20"/>
        <v>0</v>
      </c>
      <c r="T109" s="30">
        <f t="shared" si="21"/>
        <v>0</v>
      </c>
      <c r="U109" s="34"/>
      <c r="V109" s="34"/>
      <c r="X109" s="31">
        <f t="shared" si="22"/>
        <v>9.0359999999999996</v>
      </c>
      <c r="Y109" s="31">
        <f t="shared" si="23"/>
        <v>-184.49199999999999</v>
      </c>
      <c r="Z109" s="30">
        <f t="shared" si="24"/>
        <v>0</v>
      </c>
    </row>
    <row r="110" spans="5:26" x14ac:dyDescent="0.15">
      <c r="E110" s="46"/>
      <c r="F110" s="28"/>
      <c r="G110" s="29"/>
      <c r="H110" s="29"/>
      <c r="I110" s="48" t="str">
        <f t="shared" si="29"/>
        <v/>
      </c>
      <c r="J110" s="48" t="str">
        <f t="shared" si="10"/>
        <v/>
      </c>
      <c r="K110" s="49" t="str">
        <f t="shared" si="12"/>
        <v/>
      </c>
      <c r="L110" s="11"/>
      <c r="M110" s="11"/>
      <c r="N110" s="78"/>
      <c r="O110" s="39" t="str">
        <f t="shared" si="28"/>
        <v>F</v>
      </c>
      <c r="P110" s="11">
        <f t="shared" si="25"/>
        <v>-23.287315649149274</v>
      </c>
      <c r="Q110" s="11"/>
      <c r="R110" s="38">
        <f t="shared" si="19"/>
        <v>0</v>
      </c>
      <c r="S110" s="30">
        <f t="shared" si="20"/>
        <v>0</v>
      </c>
      <c r="T110" s="30">
        <f t="shared" si="21"/>
        <v>0</v>
      </c>
      <c r="U110" s="34"/>
      <c r="V110" s="34"/>
      <c r="X110" s="31">
        <f t="shared" si="22"/>
        <v>9.0359999999999996</v>
      </c>
      <c r="Y110" s="31">
        <f t="shared" si="23"/>
        <v>-184.49199999999999</v>
      </c>
      <c r="Z110" s="30">
        <f t="shared" si="24"/>
        <v>0</v>
      </c>
    </row>
    <row r="111" spans="5:26" x14ac:dyDescent="0.15">
      <c r="E111" s="46"/>
      <c r="F111" s="28"/>
      <c r="G111" s="29"/>
      <c r="H111" s="29"/>
      <c r="I111" s="48" t="str">
        <f t="shared" si="29"/>
        <v/>
      </c>
      <c r="J111" s="48" t="str">
        <f t="shared" si="10"/>
        <v/>
      </c>
      <c r="K111" s="49" t="str">
        <f t="shared" si="12"/>
        <v/>
      </c>
      <c r="L111" s="11"/>
      <c r="M111" s="11"/>
      <c r="N111" s="78"/>
      <c r="O111" s="39" t="str">
        <f t="shared" si="28"/>
        <v>F</v>
      </c>
      <c r="P111" s="11">
        <f t="shared" si="25"/>
        <v>-23.287315649149274</v>
      </c>
      <c r="Q111" s="11"/>
      <c r="R111" s="38">
        <f t="shared" si="19"/>
        <v>0</v>
      </c>
      <c r="S111" s="30">
        <f t="shared" si="20"/>
        <v>0</v>
      </c>
      <c r="T111" s="30">
        <f t="shared" si="21"/>
        <v>0</v>
      </c>
      <c r="U111" s="34"/>
      <c r="V111" s="34"/>
      <c r="X111" s="31">
        <f t="shared" si="22"/>
        <v>9.0359999999999996</v>
      </c>
      <c r="Y111" s="31">
        <f t="shared" si="23"/>
        <v>-184.49199999999999</v>
      </c>
      <c r="Z111" s="30">
        <f t="shared" si="24"/>
        <v>0</v>
      </c>
    </row>
    <row r="112" spans="5:26" x14ac:dyDescent="0.15">
      <c r="E112" s="46"/>
      <c r="F112" s="28"/>
      <c r="G112" s="29"/>
      <c r="H112" s="29"/>
      <c r="I112" s="48" t="str">
        <f t="shared" si="29"/>
        <v/>
      </c>
      <c r="J112" s="48" t="str">
        <f t="shared" si="10"/>
        <v/>
      </c>
      <c r="K112" s="49" t="str">
        <f t="shared" si="12"/>
        <v/>
      </c>
      <c r="L112" s="11"/>
      <c r="M112" s="11"/>
      <c r="N112" s="78"/>
      <c r="O112" s="39" t="str">
        <f t="shared" si="28"/>
        <v>F</v>
      </c>
      <c r="P112" s="11">
        <f t="shared" si="25"/>
        <v>-23.287315649149274</v>
      </c>
      <c r="Q112" s="11"/>
      <c r="R112" s="38">
        <f t="shared" si="19"/>
        <v>0</v>
      </c>
      <c r="S112" s="30">
        <f t="shared" si="20"/>
        <v>0</v>
      </c>
      <c r="T112" s="30">
        <f t="shared" si="21"/>
        <v>0</v>
      </c>
      <c r="U112" s="34"/>
      <c r="V112" s="34"/>
      <c r="X112" s="31">
        <f t="shared" si="22"/>
        <v>9.0359999999999996</v>
      </c>
      <c r="Y112" s="31">
        <f t="shared" si="23"/>
        <v>-184.49199999999999</v>
      </c>
      <c r="Z112" s="30">
        <f t="shared" si="24"/>
        <v>0</v>
      </c>
    </row>
    <row r="113" spans="4:26" x14ac:dyDescent="0.15">
      <c r="E113" s="46"/>
      <c r="F113" s="28"/>
      <c r="G113" s="29"/>
      <c r="H113" s="29"/>
      <c r="I113" s="48" t="str">
        <f t="shared" si="29"/>
        <v/>
      </c>
      <c r="J113" s="48" t="str">
        <f t="shared" si="10"/>
        <v/>
      </c>
      <c r="K113" s="49" t="str">
        <f t="shared" si="12"/>
        <v/>
      </c>
      <c r="L113" s="11"/>
      <c r="M113" s="11"/>
      <c r="N113" s="78"/>
      <c r="O113" s="39" t="str">
        <f t="shared" si="28"/>
        <v>F</v>
      </c>
      <c r="P113" s="11">
        <f t="shared" si="25"/>
        <v>-23.287315649149274</v>
      </c>
      <c r="Q113" s="11"/>
      <c r="R113" s="38">
        <f t="shared" si="19"/>
        <v>0</v>
      </c>
      <c r="S113" s="30">
        <f t="shared" si="20"/>
        <v>0</v>
      </c>
      <c r="T113" s="30">
        <f t="shared" si="21"/>
        <v>0</v>
      </c>
      <c r="U113" s="34"/>
      <c r="V113" s="34"/>
      <c r="X113" s="31">
        <f t="shared" si="22"/>
        <v>9.0359999999999996</v>
      </c>
      <c r="Y113" s="31">
        <f t="shared" si="23"/>
        <v>-184.49199999999999</v>
      </c>
      <c r="Z113" s="30">
        <f t="shared" si="24"/>
        <v>0</v>
      </c>
    </row>
    <row r="114" spans="4:26" x14ac:dyDescent="0.15">
      <c r="E114" s="46"/>
      <c r="F114" s="28"/>
      <c r="G114" s="29"/>
      <c r="H114" s="29"/>
      <c r="I114" s="48" t="str">
        <f t="shared" si="29"/>
        <v/>
      </c>
      <c r="J114" s="48" t="str">
        <f t="shared" si="10"/>
        <v/>
      </c>
      <c r="K114" s="49" t="str">
        <f t="shared" si="12"/>
        <v/>
      </c>
      <c r="L114" s="11"/>
      <c r="M114" s="11"/>
      <c r="N114" s="78"/>
      <c r="O114" s="39" t="str">
        <f t="shared" si="28"/>
        <v>F</v>
      </c>
      <c r="P114" s="11">
        <f t="shared" si="25"/>
        <v>-23.287315649149274</v>
      </c>
      <c r="Q114" s="11"/>
      <c r="R114" s="38">
        <f t="shared" si="19"/>
        <v>0</v>
      </c>
      <c r="S114" s="30">
        <f t="shared" si="20"/>
        <v>0</v>
      </c>
      <c r="T114" s="30">
        <f t="shared" si="21"/>
        <v>0</v>
      </c>
      <c r="U114" s="34"/>
      <c r="V114" s="34"/>
      <c r="X114" s="31">
        <f t="shared" si="22"/>
        <v>9.0359999999999996</v>
      </c>
      <c r="Y114" s="31">
        <f t="shared" si="23"/>
        <v>-184.49199999999999</v>
      </c>
      <c r="Z114" s="30">
        <f t="shared" si="24"/>
        <v>0</v>
      </c>
    </row>
    <row r="115" spans="4:26" x14ac:dyDescent="0.15">
      <c r="E115" s="46"/>
      <c r="F115" s="28"/>
      <c r="G115" s="29"/>
      <c r="H115" s="29"/>
      <c r="I115" s="48" t="str">
        <f t="shared" si="29"/>
        <v/>
      </c>
      <c r="J115" s="48" t="str">
        <f t="shared" si="10"/>
        <v/>
      </c>
      <c r="K115" s="49" t="str">
        <f t="shared" si="12"/>
        <v/>
      </c>
      <c r="L115" s="11"/>
      <c r="M115" s="11"/>
      <c r="N115" s="78"/>
      <c r="O115" s="39" t="str">
        <f t="shared" si="28"/>
        <v>F</v>
      </c>
      <c r="P115" s="11">
        <f t="shared" si="25"/>
        <v>-23.287315649149274</v>
      </c>
      <c r="Q115" s="11"/>
      <c r="R115" s="38">
        <f t="shared" si="19"/>
        <v>0</v>
      </c>
      <c r="S115" s="30">
        <f t="shared" si="20"/>
        <v>0</v>
      </c>
      <c r="T115" s="30">
        <f t="shared" si="21"/>
        <v>0</v>
      </c>
      <c r="U115" s="34"/>
      <c r="V115" s="34"/>
      <c r="X115" s="31">
        <f t="shared" si="22"/>
        <v>9.0359999999999996</v>
      </c>
      <c r="Y115" s="31">
        <f t="shared" si="23"/>
        <v>-184.49199999999999</v>
      </c>
      <c r="Z115" s="30">
        <f t="shared" si="24"/>
        <v>0</v>
      </c>
    </row>
    <row r="116" spans="4:26" x14ac:dyDescent="0.15">
      <c r="E116" s="46"/>
      <c r="F116" s="28"/>
      <c r="G116" s="29"/>
      <c r="H116" s="29"/>
      <c r="I116" s="48" t="str">
        <f t="shared" si="29"/>
        <v/>
      </c>
      <c r="J116" s="48" t="str">
        <f t="shared" si="10"/>
        <v/>
      </c>
      <c r="K116" s="49" t="str">
        <f t="shared" si="12"/>
        <v/>
      </c>
      <c r="L116" s="11"/>
      <c r="M116" s="11"/>
      <c r="N116" s="78"/>
      <c r="O116" s="39" t="str">
        <f t="shared" si="28"/>
        <v>F</v>
      </c>
      <c r="P116" s="11">
        <f t="shared" si="25"/>
        <v>-23.287315649149274</v>
      </c>
      <c r="Q116" s="11"/>
      <c r="R116" s="38">
        <f t="shared" si="19"/>
        <v>0</v>
      </c>
      <c r="S116" s="30">
        <f t="shared" si="20"/>
        <v>0</v>
      </c>
      <c r="T116" s="30">
        <f t="shared" si="21"/>
        <v>0</v>
      </c>
      <c r="U116" s="34"/>
      <c r="V116" s="34"/>
      <c r="X116" s="31">
        <f t="shared" si="22"/>
        <v>9.0359999999999996</v>
      </c>
      <c r="Y116" s="31">
        <f t="shared" si="23"/>
        <v>-184.49199999999999</v>
      </c>
      <c r="Z116" s="30">
        <f t="shared" si="24"/>
        <v>0</v>
      </c>
    </row>
    <row r="117" spans="4:26" x14ac:dyDescent="0.15">
      <c r="E117" s="46"/>
      <c r="F117" s="28"/>
      <c r="G117" s="29"/>
      <c r="H117" s="29"/>
      <c r="I117" s="48" t="str">
        <f t="shared" si="29"/>
        <v/>
      </c>
      <c r="J117" s="48" t="str">
        <f t="shared" si="10"/>
        <v/>
      </c>
      <c r="K117" s="49" t="str">
        <f t="shared" si="12"/>
        <v/>
      </c>
      <c r="L117" s="11"/>
      <c r="M117" s="11"/>
      <c r="N117" s="78"/>
      <c r="O117" s="39" t="str">
        <f t="shared" si="28"/>
        <v>F</v>
      </c>
      <c r="P117" s="11">
        <f t="shared" si="25"/>
        <v>-23.287315649149274</v>
      </c>
      <c r="Q117" s="11"/>
      <c r="R117" s="38">
        <f t="shared" si="19"/>
        <v>0</v>
      </c>
      <c r="S117" s="30">
        <f t="shared" si="20"/>
        <v>0</v>
      </c>
      <c r="T117" s="30">
        <f t="shared" si="21"/>
        <v>0</v>
      </c>
      <c r="U117" s="34"/>
      <c r="V117" s="34"/>
      <c r="X117" s="31">
        <f t="shared" si="22"/>
        <v>9.0359999999999996</v>
      </c>
      <c r="Y117" s="31">
        <f t="shared" si="23"/>
        <v>-184.49199999999999</v>
      </c>
      <c r="Z117" s="30">
        <f t="shared" si="24"/>
        <v>0</v>
      </c>
    </row>
    <row r="118" spans="4:26" x14ac:dyDescent="0.15">
      <c r="E118" s="46"/>
      <c r="F118" s="28"/>
      <c r="G118" s="29"/>
      <c r="H118" s="29"/>
      <c r="I118" s="48" t="str">
        <f t="shared" si="29"/>
        <v/>
      </c>
      <c r="J118" s="48" t="str">
        <f t="shared" si="10"/>
        <v/>
      </c>
      <c r="K118" s="49" t="str">
        <f t="shared" si="12"/>
        <v/>
      </c>
      <c r="L118" s="11"/>
      <c r="M118" s="11"/>
      <c r="N118" s="78"/>
      <c r="O118" s="39" t="str">
        <f t="shared" si="28"/>
        <v>F</v>
      </c>
      <c r="P118" s="11">
        <f t="shared" si="25"/>
        <v>-23.287315649149274</v>
      </c>
      <c r="Q118" s="11"/>
      <c r="R118" s="38">
        <f t="shared" si="19"/>
        <v>0</v>
      </c>
      <c r="S118" s="30">
        <f t="shared" si="20"/>
        <v>0</v>
      </c>
      <c r="T118" s="30">
        <f t="shared" si="21"/>
        <v>0</v>
      </c>
      <c r="U118" s="34"/>
      <c r="V118" s="34"/>
      <c r="X118" s="31">
        <f t="shared" si="22"/>
        <v>9.0359999999999996</v>
      </c>
      <c r="Y118" s="31">
        <f t="shared" si="23"/>
        <v>-184.49199999999999</v>
      </c>
      <c r="Z118" s="30">
        <f t="shared" si="24"/>
        <v>0</v>
      </c>
    </row>
    <row r="119" spans="4:26" x14ac:dyDescent="0.15">
      <c r="E119" s="46"/>
      <c r="F119" s="28"/>
      <c r="G119" s="29"/>
      <c r="H119" s="29"/>
      <c r="I119" s="48" t="str">
        <f t="shared" si="29"/>
        <v/>
      </c>
      <c r="J119" s="48" t="str">
        <f t="shared" si="10"/>
        <v/>
      </c>
      <c r="K119" s="49" t="str">
        <f t="shared" si="12"/>
        <v/>
      </c>
      <c r="L119" s="11"/>
      <c r="M119" s="11"/>
      <c r="N119" s="78"/>
      <c r="O119" s="39" t="str">
        <f t="shared" si="28"/>
        <v>F</v>
      </c>
      <c r="P119" s="11">
        <f t="shared" si="25"/>
        <v>-23.287315649149274</v>
      </c>
      <c r="Q119" s="11"/>
      <c r="R119" s="38">
        <f t="shared" si="19"/>
        <v>0</v>
      </c>
      <c r="S119" s="30">
        <f t="shared" si="20"/>
        <v>0</v>
      </c>
      <c r="T119" s="30">
        <f t="shared" si="21"/>
        <v>0</v>
      </c>
      <c r="U119" s="34"/>
      <c r="V119" s="34"/>
      <c r="X119" s="31">
        <f t="shared" si="22"/>
        <v>9.0359999999999996</v>
      </c>
      <c r="Y119" s="31">
        <f t="shared" si="23"/>
        <v>-184.49199999999999</v>
      </c>
      <c r="Z119" s="30">
        <f t="shared" si="24"/>
        <v>0</v>
      </c>
    </row>
    <row r="120" spans="4:26" x14ac:dyDescent="0.15">
      <c r="E120" s="46"/>
      <c r="F120" s="28"/>
      <c r="G120" s="29"/>
      <c r="H120" s="29"/>
      <c r="I120" s="48" t="str">
        <f t="shared" si="29"/>
        <v/>
      </c>
      <c r="J120" s="48" t="str">
        <f t="shared" si="10"/>
        <v/>
      </c>
      <c r="K120" s="49" t="str">
        <f t="shared" si="12"/>
        <v/>
      </c>
      <c r="L120" s="11"/>
      <c r="M120" s="11"/>
      <c r="N120" s="78"/>
      <c r="O120" s="39" t="str">
        <f t="shared" si="28"/>
        <v>F</v>
      </c>
      <c r="P120" s="11">
        <f t="shared" si="25"/>
        <v>-23.287315649149274</v>
      </c>
      <c r="Q120" s="11"/>
      <c r="R120" s="38">
        <f t="shared" si="19"/>
        <v>0</v>
      </c>
      <c r="S120" s="30">
        <f t="shared" si="20"/>
        <v>0</v>
      </c>
      <c r="T120" s="30">
        <f t="shared" si="21"/>
        <v>0</v>
      </c>
      <c r="U120" s="34"/>
      <c r="V120" s="34"/>
      <c r="X120" s="31">
        <f t="shared" si="22"/>
        <v>9.0359999999999996</v>
      </c>
      <c r="Y120" s="31">
        <f t="shared" si="23"/>
        <v>-184.49199999999999</v>
      </c>
      <c r="Z120" s="30">
        <f t="shared" si="24"/>
        <v>0</v>
      </c>
    </row>
    <row r="121" spans="4:26" x14ac:dyDescent="0.15">
      <c r="E121" s="46"/>
      <c r="F121" s="28"/>
      <c r="G121" s="29"/>
      <c r="H121" s="29"/>
      <c r="I121" s="48" t="str">
        <f t="shared" si="29"/>
        <v/>
      </c>
      <c r="J121" s="48" t="str">
        <f t="shared" si="10"/>
        <v/>
      </c>
      <c r="K121" s="49" t="str">
        <f t="shared" si="12"/>
        <v/>
      </c>
      <c r="L121" s="11"/>
      <c r="M121" s="11"/>
      <c r="N121" s="78"/>
      <c r="O121" s="39" t="str">
        <f t="shared" si="28"/>
        <v>F</v>
      </c>
      <c r="P121" s="11">
        <f t="shared" si="25"/>
        <v>-23.287315649149274</v>
      </c>
      <c r="Q121" s="11"/>
      <c r="R121" s="38">
        <f t="shared" si="19"/>
        <v>0</v>
      </c>
      <c r="S121" s="30">
        <f t="shared" si="20"/>
        <v>0</v>
      </c>
      <c r="T121" s="30">
        <f t="shared" si="21"/>
        <v>0</v>
      </c>
      <c r="U121" s="34"/>
      <c r="V121" s="34"/>
      <c r="X121" s="31">
        <f t="shared" si="22"/>
        <v>9.0359999999999996</v>
      </c>
      <c r="Y121" s="31">
        <f t="shared" si="23"/>
        <v>-184.49199999999999</v>
      </c>
      <c r="Z121" s="30">
        <f t="shared" si="24"/>
        <v>0</v>
      </c>
    </row>
    <row r="122" spans="4:26" x14ac:dyDescent="0.15">
      <c r="E122" s="46"/>
      <c r="F122" s="28"/>
      <c r="G122" s="29"/>
      <c r="H122" s="29"/>
      <c r="I122" s="48" t="str">
        <f t="shared" si="29"/>
        <v/>
      </c>
      <c r="J122" s="48" t="str">
        <f t="shared" si="10"/>
        <v/>
      </c>
      <c r="K122" s="49" t="str">
        <f t="shared" si="12"/>
        <v/>
      </c>
      <c r="L122" s="11"/>
      <c r="M122" s="11"/>
      <c r="N122" s="78"/>
      <c r="O122" s="39" t="str">
        <f t="shared" si="28"/>
        <v>F</v>
      </c>
      <c r="P122" s="11">
        <f t="shared" si="25"/>
        <v>-23.287315649149274</v>
      </c>
      <c r="Q122" s="11"/>
      <c r="R122" s="38">
        <f t="shared" si="19"/>
        <v>0</v>
      </c>
      <c r="S122" s="30">
        <f t="shared" si="20"/>
        <v>0</v>
      </c>
      <c r="T122" s="30">
        <f t="shared" si="21"/>
        <v>0</v>
      </c>
      <c r="U122" s="34"/>
      <c r="V122" s="34"/>
      <c r="X122" s="31">
        <f t="shared" si="22"/>
        <v>9.0359999999999996</v>
      </c>
      <c r="Y122" s="31">
        <f t="shared" si="23"/>
        <v>-184.49199999999999</v>
      </c>
      <c r="Z122" s="30">
        <f t="shared" si="24"/>
        <v>0</v>
      </c>
    </row>
    <row r="123" spans="4:26" x14ac:dyDescent="0.15">
      <c r="E123" s="46"/>
      <c r="F123" s="28"/>
      <c r="G123" s="29"/>
      <c r="H123" s="29"/>
      <c r="I123" s="48" t="str">
        <f t="shared" si="29"/>
        <v/>
      </c>
      <c r="J123" s="48" t="str">
        <f t="shared" si="10"/>
        <v/>
      </c>
      <c r="K123" s="49" t="str">
        <f t="shared" si="12"/>
        <v/>
      </c>
      <c r="L123" s="11"/>
      <c r="M123" s="11"/>
      <c r="N123" s="78"/>
      <c r="O123" s="39" t="str">
        <f t="shared" si="28"/>
        <v>F</v>
      </c>
      <c r="P123" s="11">
        <f t="shared" si="25"/>
        <v>-23.287315649149274</v>
      </c>
      <c r="Q123" s="11"/>
      <c r="R123" s="38">
        <f t="shared" si="19"/>
        <v>0</v>
      </c>
      <c r="S123" s="30">
        <f t="shared" si="20"/>
        <v>0</v>
      </c>
      <c r="T123" s="30">
        <f t="shared" si="21"/>
        <v>0</v>
      </c>
      <c r="U123" s="34"/>
      <c r="V123" s="34"/>
      <c r="X123" s="31">
        <f t="shared" si="22"/>
        <v>9.0359999999999996</v>
      </c>
      <c r="Y123" s="31">
        <f t="shared" si="23"/>
        <v>-184.49199999999999</v>
      </c>
      <c r="Z123" s="30">
        <f t="shared" si="24"/>
        <v>0</v>
      </c>
    </row>
    <row r="124" spans="4:26" ht="14.25" thickBot="1" x14ac:dyDescent="0.2">
      <c r="E124" s="50"/>
      <c r="F124" s="64"/>
      <c r="G124" s="51"/>
      <c r="H124" s="51"/>
      <c r="I124" s="52" t="str">
        <f t="shared" si="29"/>
        <v/>
      </c>
      <c r="J124" s="52" t="str">
        <f t="shared" si="10"/>
        <v/>
      </c>
      <c r="K124" s="53" t="str">
        <f t="shared" si="12"/>
        <v/>
      </c>
      <c r="L124" s="11"/>
      <c r="M124" s="11"/>
      <c r="N124" s="78"/>
      <c r="O124" s="39" t="str">
        <f t="shared" si="28"/>
        <v>F</v>
      </c>
      <c r="P124" s="11">
        <f t="shared" si="25"/>
        <v>-23.287315649149274</v>
      </c>
      <c r="Q124" s="11"/>
      <c r="R124" s="38">
        <f t="shared" si="19"/>
        <v>0</v>
      </c>
      <c r="S124" s="30">
        <f t="shared" si="20"/>
        <v>0</v>
      </c>
      <c r="T124" s="30">
        <f t="shared" si="21"/>
        <v>0</v>
      </c>
      <c r="U124" s="34"/>
      <c r="V124" s="34"/>
      <c r="X124" s="31">
        <f t="shared" si="22"/>
        <v>9.0359999999999996</v>
      </c>
      <c r="Y124" s="31">
        <f t="shared" si="23"/>
        <v>-184.49199999999999</v>
      </c>
      <c r="Z124" s="30">
        <f t="shared" si="24"/>
        <v>0</v>
      </c>
    </row>
    <row r="125" spans="4:26" ht="14.25" thickBot="1" x14ac:dyDescent="0.2">
      <c r="G125" s="30"/>
      <c r="H125" s="30"/>
      <c r="P125" s="30"/>
      <c r="Q125" s="30"/>
      <c r="R125" s="30"/>
    </row>
    <row r="126" spans="4:26" ht="23.25" customHeight="1" x14ac:dyDescent="0.15">
      <c r="D126" s="72">
        <v>2</v>
      </c>
      <c r="E126" s="42" t="s">
        <v>20</v>
      </c>
      <c r="F126" s="65"/>
      <c r="G126" s="66" t="s">
        <v>115</v>
      </c>
      <c r="H126" s="90"/>
      <c r="I126" s="90"/>
      <c r="J126" s="66"/>
      <c r="K126" s="67"/>
    </row>
    <row r="127" spans="4:26" ht="27.75" customHeight="1" x14ac:dyDescent="0.15">
      <c r="E127" s="43" t="s">
        <v>54</v>
      </c>
      <c r="F127" s="63"/>
      <c r="G127" s="44" t="s">
        <v>75</v>
      </c>
      <c r="H127" s="59"/>
      <c r="I127" s="41"/>
      <c r="J127" s="41"/>
      <c r="K127" s="68"/>
    </row>
    <row r="128" spans="4:26" ht="42" customHeight="1" x14ac:dyDescent="0.15">
      <c r="E128" s="46"/>
      <c r="F128" s="7" t="s">
        <v>30</v>
      </c>
      <c r="G128" s="8" t="s">
        <v>29</v>
      </c>
      <c r="H128" s="8" t="s">
        <v>28</v>
      </c>
      <c r="I128" s="7" t="s">
        <v>123</v>
      </c>
      <c r="J128" s="7" t="s">
        <v>124</v>
      </c>
      <c r="K128" s="47" t="s">
        <v>125</v>
      </c>
      <c r="L128" s="10"/>
      <c r="M128" s="10"/>
      <c r="N128" s="7"/>
      <c r="O128" s="7" t="s">
        <v>31</v>
      </c>
      <c r="P128" s="9" t="s">
        <v>23</v>
      </c>
      <c r="Q128" s="9"/>
      <c r="R128" s="36" t="s">
        <v>21</v>
      </c>
      <c r="S128" s="35" t="s">
        <v>22</v>
      </c>
      <c r="T128" s="35" t="s">
        <v>47</v>
      </c>
      <c r="U128" s="35"/>
      <c r="V128" s="35"/>
      <c r="X128" s="37" t="s">
        <v>45</v>
      </c>
      <c r="Y128" s="37" t="s">
        <v>46</v>
      </c>
      <c r="Z128" s="30" t="s">
        <v>78</v>
      </c>
    </row>
    <row r="129" spans="5:26" x14ac:dyDescent="0.15">
      <c r="E129" s="46"/>
      <c r="F129" s="28"/>
      <c r="G129" s="29"/>
      <c r="H129" s="29"/>
      <c r="I129" s="48" t="str">
        <f t="shared" ref="I129:I160" si="30">IF(COUNTA($F$127,$H$127,F129:H129)=5,P129,"")</f>
        <v/>
      </c>
      <c r="J129" s="48" t="str">
        <f>IF(COUNTA($F$127,$H$127,F129:H129)=5,IF(T129&lt;6,"*",IF(T129&gt;=17.583,"*",(H129-G129*INDEX(IF(O129="F",muratafemale,muratamale),R129-4,1)-INDEX(IF(O129="F",muratafemale,muratamale),R129-4,2))/(G129*INDEX(IF(O129="F",muratafemale,muratamale),R129-4,1)+INDEX(IF(O129="F",muratafemale,muratamale),R129-4,2))*100)),"")</f>
        <v/>
      </c>
      <c r="K129" s="49" t="str">
        <f>IF(COUNTA($F$127,$H$127,F129:H129)=5,IF(OR(T129&lt;1,G129&lt;70),"*",IF(G129&gt;=IF(O129="M",181,174),(H129-Z129)/Z129*100,IF(G129&lt;101,(H129-X129)/X129*100,IF(T129&lt;6,(H129-X129)/X129*100,IF(T129&gt;=17.583,(H129-Z129)/Z129*100,(H129-Y129)/Y129*100))))),"")</f>
        <v/>
      </c>
      <c r="L129" s="11"/>
      <c r="M129" s="11"/>
      <c r="N129" s="78"/>
      <c r="O129" s="39" t="str">
        <f>IF(OR(+$H$127="男",+$H$127="M"),"M","F")</f>
        <v>F</v>
      </c>
      <c r="P129" s="11">
        <f>IF(T129&gt;17.583,"*",(G129-(INDEX(IF(O129="F",Hfemalemean,Hmalemean),S129+1,R129+1)))/(INDEX(IF(O129="F",Hfemalesd,Hmalesd),S129+1,R129+1)))</f>
        <v>-23.287315649149274</v>
      </c>
      <c r="Q129" s="11"/>
      <c r="R129" s="38">
        <f>DATEDIF($F$127,F129,"Y")</f>
        <v>0</v>
      </c>
      <c r="S129" s="30">
        <f>DATEDIF($F$127,F129,"YM")</f>
        <v>0</v>
      </c>
      <c r="T129" s="30">
        <f>DATEDIF($F$127,F129,"Y")+DATEDIF($F$127,F129,"YD")/(365+IF(MOD(YEAR(DATE(YEAR(F129)-1,MONTH($F$127),DAY($F$127))),4)=0,IF(DATE(YEAR(DATE(YEAR(F129)-1,MONTH($F$127),DAY($F$127))),2,29)&gt;=DATE(YEAR(F129)-1,MONTH($F$127),DAY($F$127)),1,0),0)+IF(MOD(YEAR(F129),4)=0,IF(DATE(YEAR(F129),2,29)&lt;=F129,1,0),0))</f>
        <v>0</v>
      </c>
      <c r="U129" s="34"/>
      <c r="V129" s="34"/>
      <c r="X129" s="31">
        <f t="shared" ref="X129:X192" si="31">IF(O129="M",2.06*10^-3*G129^2-0.1166*G129+6.5273,2.49*10^-3*G129^2-0.1858*G129+9.036)</f>
        <v>9.0359999999999996</v>
      </c>
      <c r="Y129" s="31">
        <f t="shared" ref="Y129:Y192" si="32">((G129/100)^3*INDEX(itoOI,IF(O129="M",0,3)+IF(G129&lt;140,1,IF(G129&lt;=149,2,3)),1)+(G129/100)^2*INDEX(itoOI,IF(O129="M",0,3)+IF(G129&lt;140,1,IF(G129&lt;=149,2,3)),2)+(G129/100)*INDEX(itoOI,IF(O129="M",0,3)+IF(G129&lt;140,1,IF(G129&lt;=149,2,3)),3)+INDEX(itoOI,IF(O129="M",0,3)+IF(G129&lt;140,1,IF(G129&lt;=149,2,3)),4))</f>
        <v>-184.49199999999999</v>
      </c>
      <c r="Z129" s="30">
        <f t="shared" ref="Z129:Z130" si="33">22*G129^2/10000</f>
        <v>0</v>
      </c>
    </row>
    <row r="130" spans="5:26" x14ac:dyDescent="0.15">
      <c r="E130" s="46"/>
      <c r="F130" s="28"/>
      <c r="G130" s="29"/>
      <c r="H130" s="29"/>
      <c r="I130" s="48" t="str">
        <f t="shared" si="30"/>
        <v/>
      </c>
      <c r="J130" s="48" t="str">
        <f>IF(COUNTA($F$127,$H$127,F130:H130)=5,IF(T130&lt;6,"*",IF(T130&gt;=17.583,"*",(H130-G130*INDEX(IF(O130="F",muratafemale,muratamale),R130-4,1)-INDEX(IF(O130="F",muratafemale,muratamale),R130-4,2))/(G130*INDEX(IF(O130="F",muratafemale,muratamale),R130-4,1)+INDEX(IF(O130="F",muratafemale,muratamale),R130-4,2))*100)),"")</f>
        <v/>
      </c>
      <c r="K130" s="49" t="str">
        <f>IF(COUNTA($F$127,$H$127,F130:H130)=5,IF(OR(T130&lt;1,G130&lt;70),"*",IF(G130&gt;=IF(O130="M",181,174),(H130-Z130)/Z130*100,IF(G130&lt;101,(H130-X130)/X130*100,IF(T130&lt;6,(H130-X130)/X130*100,IF(T130&gt;=17.583,(H130-Z130)/Z130*100,(H130-Y130)/Y130*100))))),"")</f>
        <v/>
      </c>
      <c r="L130" s="11"/>
      <c r="M130" s="11"/>
      <c r="N130" s="78"/>
      <c r="O130" s="39" t="str">
        <f>+O129</f>
        <v>F</v>
      </c>
      <c r="P130" s="11">
        <f t="shared" ref="P130:P193" si="34">IF(T130&gt;17.583,"*",(G130-(INDEX(IF(O130="F",Hfemalemean,Hmalemean),S130+1,R130+1)))/(INDEX(IF(O130="F",Hfemalesd,Hmalesd),S130+1,R130+1)))</f>
        <v>-23.287315649149274</v>
      </c>
      <c r="Q130" s="11"/>
      <c r="R130" s="38">
        <f>DATEDIF($F$127,F130,"Y")</f>
        <v>0</v>
      </c>
      <c r="S130" s="30">
        <f t="shared" ref="S130:S193" si="35">DATEDIF($F$127,F130,"YM")</f>
        <v>0</v>
      </c>
      <c r="T130" s="30">
        <f t="shared" ref="T130:T193" si="36">DATEDIF($F$127,F130,"Y")+DATEDIF($F$127,F130,"YD")/(365+IF(MOD(YEAR(DATE(YEAR(F130)-1,MONTH($F$127),DAY($F$127))),4)=0,IF(DATE(YEAR(DATE(YEAR(F130)-1,MONTH($F$127),DAY($F$127))),2,29)&gt;=DATE(YEAR(F130)-1,MONTH($F$127),DAY($F$127)),1,0),0)+IF(MOD(YEAR(F130),4)=0,IF(DATE(YEAR(F130),2,29)&lt;=F130,1,0),0))</f>
        <v>0</v>
      </c>
      <c r="U130" s="34"/>
      <c r="V130" s="34"/>
      <c r="X130" s="31">
        <f t="shared" si="31"/>
        <v>9.0359999999999996</v>
      </c>
      <c r="Y130" s="31">
        <f t="shared" si="32"/>
        <v>-184.49199999999999</v>
      </c>
      <c r="Z130" s="30">
        <f t="shared" si="33"/>
        <v>0</v>
      </c>
    </row>
    <row r="131" spans="5:26" x14ac:dyDescent="0.15">
      <c r="E131" s="46"/>
      <c r="F131" s="28"/>
      <c r="G131" s="29"/>
      <c r="H131" s="29"/>
      <c r="I131" s="48" t="str">
        <f t="shared" si="30"/>
        <v/>
      </c>
      <c r="J131" s="48" t="str">
        <f t="shared" ref="J131:J194" si="37">IF(COUNTA($F$127,$H$127,F131:H131)=5,IF(T131&lt;6,"*",IF(T131&gt;=17.583,"*",(H131-G131*INDEX(IF(O131="F",muratafemale,muratamale),R131-4,1)-INDEX(IF(O131="F",muratafemale,muratamale),R131-4,2))/(G131*INDEX(IF(O131="F",muratafemale,muratamale),R131-4,1)+INDEX(IF(O131="F",muratafemale,muratamale),R131-4,2))*100)),"")</f>
        <v/>
      </c>
      <c r="K131" s="49" t="str">
        <f t="shared" ref="K131:K194" si="38">IF(COUNTA($F$127,$H$127,F131:H131)=5,IF(OR(T131&lt;1,G131&lt;70),"*",IF(G131&gt;=IF(O131="M",181,174),(H131-Z131)/Z131*100,IF(G131&lt;101,(H131-X131)/X131*100,IF(T131&lt;6,(H131-X131)/X131*100,IF(T131&gt;=17.583,(H131-Z131)/Z131*100,(H131-Y131)/Y131*100))))),"")</f>
        <v/>
      </c>
      <c r="L131" s="11"/>
      <c r="M131" s="11"/>
      <c r="N131" s="78"/>
      <c r="O131" s="39" t="str">
        <f t="shared" ref="O131:O194" si="39">+O130</f>
        <v>F</v>
      </c>
      <c r="P131" s="11">
        <f t="shared" si="34"/>
        <v>-23.287315649149274</v>
      </c>
      <c r="Q131" s="11"/>
      <c r="R131" s="38">
        <f>DATEDIF($F$127,F131,"Y")</f>
        <v>0</v>
      </c>
      <c r="S131" s="30">
        <f t="shared" si="35"/>
        <v>0</v>
      </c>
      <c r="T131" s="30">
        <f t="shared" si="36"/>
        <v>0</v>
      </c>
      <c r="U131" s="34"/>
      <c r="V131" s="34"/>
      <c r="X131" s="31">
        <f t="shared" si="31"/>
        <v>9.0359999999999996</v>
      </c>
      <c r="Y131" s="31">
        <f t="shared" si="32"/>
        <v>-184.49199999999999</v>
      </c>
      <c r="Z131" s="30">
        <f t="shared" ref="Z131:Z194" si="40">22*G131^2/10000</f>
        <v>0</v>
      </c>
    </row>
    <row r="132" spans="5:26" x14ac:dyDescent="0.15">
      <c r="E132" s="46"/>
      <c r="F132" s="28"/>
      <c r="G132" s="29"/>
      <c r="H132" s="29"/>
      <c r="I132" s="48" t="str">
        <f t="shared" si="30"/>
        <v/>
      </c>
      <c r="J132" s="48" t="str">
        <f t="shared" si="37"/>
        <v/>
      </c>
      <c r="K132" s="49" t="str">
        <f t="shared" si="38"/>
        <v/>
      </c>
      <c r="L132" s="11"/>
      <c r="M132" s="11"/>
      <c r="N132" s="78"/>
      <c r="O132" s="39" t="str">
        <f t="shared" si="39"/>
        <v>F</v>
      </c>
      <c r="P132" s="11">
        <f t="shared" si="34"/>
        <v>-23.287315649149274</v>
      </c>
      <c r="Q132" s="11"/>
      <c r="R132" s="38">
        <f>DATEDIF($F$127,F132,"Y")</f>
        <v>0</v>
      </c>
      <c r="S132" s="30">
        <f t="shared" si="35"/>
        <v>0</v>
      </c>
      <c r="T132" s="30">
        <f t="shared" si="36"/>
        <v>0</v>
      </c>
      <c r="U132" s="34"/>
      <c r="V132" s="34"/>
      <c r="X132" s="31">
        <f t="shared" si="31"/>
        <v>9.0359999999999996</v>
      </c>
      <c r="Y132" s="31">
        <f t="shared" si="32"/>
        <v>-184.49199999999999</v>
      </c>
      <c r="Z132" s="30">
        <f t="shared" si="40"/>
        <v>0</v>
      </c>
    </row>
    <row r="133" spans="5:26" x14ac:dyDescent="0.15">
      <c r="E133" s="46"/>
      <c r="F133" s="28"/>
      <c r="G133" s="29"/>
      <c r="H133" s="29"/>
      <c r="I133" s="48" t="str">
        <f t="shared" si="30"/>
        <v/>
      </c>
      <c r="J133" s="48" t="str">
        <f t="shared" si="37"/>
        <v/>
      </c>
      <c r="K133" s="49" t="str">
        <f t="shared" si="38"/>
        <v/>
      </c>
      <c r="L133" s="11"/>
      <c r="M133" s="11"/>
      <c r="N133" s="78"/>
      <c r="O133" s="39" t="str">
        <f t="shared" si="39"/>
        <v>F</v>
      </c>
      <c r="P133" s="11">
        <f>IF(T133&gt;17.583,"*",(G133-(INDEX(IF(O133="F",Hfemalemean,Hmalemean),S133+1,R133+1)))/(INDEX(IF(O133="F",Hfemalesd,Hmalesd),S133+1,R133+1)))</f>
        <v>-23.287315649149274</v>
      </c>
      <c r="Q133" s="11"/>
      <c r="R133" s="38">
        <f t="shared" ref="R133:R193" si="41">DATEDIF($F$127,F133,"Y")</f>
        <v>0</v>
      </c>
      <c r="S133" s="30">
        <f t="shared" si="35"/>
        <v>0</v>
      </c>
      <c r="T133" s="30">
        <f t="shared" si="36"/>
        <v>0</v>
      </c>
      <c r="U133" s="34"/>
      <c r="V133" s="34"/>
      <c r="X133" s="31">
        <f t="shared" si="31"/>
        <v>9.0359999999999996</v>
      </c>
      <c r="Y133" s="31">
        <f t="shared" si="32"/>
        <v>-184.49199999999999</v>
      </c>
      <c r="Z133" s="30">
        <f t="shared" si="40"/>
        <v>0</v>
      </c>
    </row>
    <row r="134" spans="5:26" x14ac:dyDescent="0.15">
      <c r="E134" s="46"/>
      <c r="F134" s="28"/>
      <c r="G134" s="29"/>
      <c r="H134" s="29"/>
      <c r="I134" s="48" t="str">
        <f t="shared" si="30"/>
        <v/>
      </c>
      <c r="J134" s="48" t="str">
        <f t="shared" si="37"/>
        <v/>
      </c>
      <c r="K134" s="49" t="str">
        <f t="shared" si="38"/>
        <v/>
      </c>
      <c r="L134" s="11"/>
      <c r="M134" s="11"/>
      <c r="N134" s="78"/>
      <c r="O134" s="39" t="str">
        <f t="shared" si="39"/>
        <v>F</v>
      </c>
      <c r="P134" s="11">
        <f t="shared" si="34"/>
        <v>-23.287315649149274</v>
      </c>
      <c r="Q134" s="11"/>
      <c r="R134" s="38">
        <f t="shared" si="41"/>
        <v>0</v>
      </c>
      <c r="S134" s="30">
        <f t="shared" si="35"/>
        <v>0</v>
      </c>
      <c r="T134" s="30">
        <f t="shared" si="36"/>
        <v>0</v>
      </c>
      <c r="U134" s="34"/>
      <c r="V134" s="34"/>
      <c r="X134" s="31">
        <f t="shared" si="31"/>
        <v>9.0359999999999996</v>
      </c>
      <c r="Y134" s="31">
        <f t="shared" si="32"/>
        <v>-184.49199999999999</v>
      </c>
      <c r="Z134" s="30">
        <f t="shared" si="40"/>
        <v>0</v>
      </c>
    </row>
    <row r="135" spans="5:26" x14ac:dyDescent="0.15">
      <c r="E135" s="46"/>
      <c r="F135" s="28"/>
      <c r="G135" s="29"/>
      <c r="H135" s="29"/>
      <c r="I135" s="48" t="str">
        <f t="shared" si="30"/>
        <v/>
      </c>
      <c r="J135" s="48" t="str">
        <f t="shared" si="37"/>
        <v/>
      </c>
      <c r="K135" s="49" t="str">
        <f t="shared" si="38"/>
        <v/>
      </c>
      <c r="L135" s="11"/>
      <c r="M135" s="11"/>
      <c r="N135" s="78"/>
      <c r="O135" s="39" t="str">
        <f t="shared" si="39"/>
        <v>F</v>
      </c>
      <c r="P135" s="11">
        <f t="shared" si="34"/>
        <v>-23.287315649149274</v>
      </c>
      <c r="Q135" s="11"/>
      <c r="R135" s="38">
        <f t="shared" si="41"/>
        <v>0</v>
      </c>
      <c r="S135" s="30">
        <f t="shared" si="35"/>
        <v>0</v>
      </c>
      <c r="T135" s="30">
        <f t="shared" si="36"/>
        <v>0</v>
      </c>
      <c r="U135" s="34"/>
      <c r="V135" s="34"/>
      <c r="X135" s="31">
        <f t="shared" si="31"/>
        <v>9.0359999999999996</v>
      </c>
      <c r="Y135" s="31">
        <f t="shared" si="32"/>
        <v>-184.49199999999999</v>
      </c>
      <c r="Z135" s="30">
        <f t="shared" si="40"/>
        <v>0</v>
      </c>
    </row>
    <row r="136" spans="5:26" x14ac:dyDescent="0.15">
      <c r="E136" s="46"/>
      <c r="F136" s="28"/>
      <c r="G136" s="29"/>
      <c r="H136" s="29"/>
      <c r="I136" s="48" t="str">
        <f t="shared" si="30"/>
        <v/>
      </c>
      <c r="J136" s="48" t="str">
        <f t="shared" si="37"/>
        <v/>
      </c>
      <c r="K136" s="49" t="str">
        <f t="shared" si="38"/>
        <v/>
      </c>
      <c r="L136" s="11"/>
      <c r="M136" s="11"/>
      <c r="N136" s="78"/>
      <c r="O136" s="39" t="str">
        <f t="shared" si="39"/>
        <v>F</v>
      </c>
      <c r="P136" s="11">
        <f>IF(T136&gt;17.583,"*",(G136-(INDEX(IF(O136="F",Hfemalemean,Hmalemean),S136+1,R136+1)))/(INDEX(IF(O136="F",Hfemalesd,Hmalesd),S136+1,R136+1)))</f>
        <v>-23.287315649149274</v>
      </c>
      <c r="Q136" s="11"/>
      <c r="R136" s="38">
        <f t="shared" si="41"/>
        <v>0</v>
      </c>
      <c r="S136" s="30">
        <f t="shared" si="35"/>
        <v>0</v>
      </c>
      <c r="T136" s="30">
        <f t="shared" si="36"/>
        <v>0</v>
      </c>
      <c r="U136" s="34"/>
      <c r="V136" s="34"/>
      <c r="X136" s="31">
        <f t="shared" si="31"/>
        <v>9.0359999999999996</v>
      </c>
      <c r="Y136" s="31">
        <f t="shared" si="32"/>
        <v>-184.49199999999999</v>
      </c>
      <c r="Z136" s="30">
        <f t="shared" si="40"/>
        <v>0</v>
      </c>
    </row>
    <row r="137" spans="5:26" x14ac:dyDescent="0.15">
      <c r="E137" s="46"/>
      <c r="F137" s="28"/>
      <c r="G137" s="29"/>
      <c r="H137" s="29"/>
      <c r="I137" s="48" t="str">
        <f t="shared" si="30"/>
        <v/>
      </c>
      <c r="J137" s="48" t="str">
        <f t="shared" si="37"/>
        <v/>
      </c>
      <c r="K137" s="49" t="str">
        <f t="shared" si="38"/>
        <v/>
      </c>
      <c r="L137" s="11"/>
      <c r="M137" s="11"/>
      <c r="N137" s="78"/>
      <c r="O137" s="39" t="str">
        <f t="shared" si="39"/>
        <v>F</v>
      </c>
      <c r="P137" s="11">
        <f t="shared" si="34"/>
        <v>-23.287315649149274</v>
      </c>
      <c r="Q137" s="11"/>
      <c r="R137" s="38">
        <f t="shared" si="41"/>
        <v>0</v>
      </c>
      <c r="S137" s="30">
        <f t="shared" si="35"/>
        <v>0</v>
      </c>
      <c r="T137" s="30">
        <f t="shared" si="36"/>
        <v>0</v>
      </c>
      <c r="U137" s="34"/>
      <c r="V137" s="34"/>
      <c r="X137" s="31">
        <f t="shared" si="31"/>
        <v>9.0359999999999996</v>
      </c>
      <c r="Y137" s="31">
        <f t="shared" si="32"/>
        <v>-184.49199999999999</v>
      </c>
      <c r="Z137" s="30">
        <f t="shared" si="40"/>
        <v>0</v>
      </c>
    </row>
    <row r="138" spans="5:26" x14ac:dyDescent="0.15">
      <c r="E138" s="46"/>
      <c r="F138" s="28"/>
      <c r="G138" s="29"/>
      <c r="H138" s="29"/>
      <c r="I138" s="48" t="str">
        <f t="shared" si="30"/>
        <v/>
      </c>
      <c r="J138" s="48" t="str">
        <f t="shared" si="37"/>
        <v/>
      </c>
      <c r="K138" s="49" t="str">
        <f t="shared" si="38"/>
        <v/>
      </c>
      <c r="L138" s="11"/>
      <c r="M138" s="11"/>
      <c r="N138" s="78"/>
      <c r="O138" s="39" t="str">
        <f t="shared" si="39"/>
        <v>F</v>
      </c>
      <c r="P138" s="11">
        <f t="shared" si="34"/>
        <v>-23.287315649149274</v>
      </c>
      <c r="Q138" s="11"/>
      <c r="R138" s="38">
        <f t="shared" si="41"/>
        <v>0</v>
      </c>
      <c r="S138" s="30">
        <f t="shared" si="35"/>
        <v>0</v>
      </c>
      <c r="T138" s="30">
        <f t="shared" si="36"/>
        <v>0</v>
      </c>
      <c r="U138" s="34"/>
      <c r="V138" s="34"/>
      <c r="X138" s="31">
        <f t="shared" si="31"/>
        <v>9.0359999999999996</v>
      </c>
      <c r="Y138" s="31">
        <f t="shared" si="32"/>
        <v>-184.49199999999999</v>
      </c>
      <c r="Z138" s="30">
        <f t="shared" si="40"/>
        <v>0</v>
      </c>
    </row>
    <row r="139" spans="5:26" x14ac:dyDescent="0.15">
      <c r="E139" s="46"/>
      <c r="F139" s="28"/>
      <c r="G139" s="29"/>
      <c r="H139" s="29"/>
      <c r="I139" s="48" t="str">
        <f t="shared" si="30"/>
        <v/>
      </c>
      <c r="J139" s="48" t="str">
        <f t="shared" si="37"/>
        <v/>
      </c>
      <c r="K139" s="49" t="str">
        <f t="shared" si="38"/>
        <v/>
      </c>
      <c r="L139" s="11"/>
      <c r="M139" s="11"/>
      <c r="N139" s="78"/>
      <c r="O139" s="39" t="str">
        <f t="shared" si="39"/>
        <v>F</v>
      </c>
      <c r="P139" s="11">
        <f t="shared" si="34"/>
        <v>-23.287315649149274</v>
      </c>
      <c r="Q139" s="11"/>
      <c r="R139" s="38">
        <f t="shared" si="41"/>
        <v>0</v>
      </c>
      <c r="S139" s="30">
        <f t="shared" si="35"/>
        <v>0</v>
      </c>
      <c r="T139" s="30">
        <f t="shared" si="36"/>
        <v>0</v>
      </c>
      <c r="U139" s="34"/>
      <c r="V139" s="34"/>
      <c r="X139" s="31">
        <f t="shared" si="31"/>
        <v>9.0359999999999996</v>
      </c>
      <c r="Y139" s="31">
        <f t="shared" si="32"/>
        <v>-184.49199999999999</v>
      </c>
      <c r="Z139" s="30">
        <f t="shared" si="40"/>
        <v>0</v>
      </c>
    </row>
    <row r="140" spans="5:26" x14ac:dyDescent="0.15">
      <c r="E140" s="46"/>
      <c r="F140" s="28"/>
      <c r="G140" s="29"/>
      <c r="H140" s="29"/>
      <c r="I140" s="48" t="str">
        <f t="shared" si="30"/>
        <v/>
      </c>
      <c r="J140" s="48" t="str">
        <f t="shared" si="37"/>
        <v/>
      </c>
      <c r="K140" s="49" t="str">
        <f t="shared" si="38"/>
        <v/>
      </c>
      <c r="L140" s="11"/>
      <c r="M140" s="11"/>
      <c r="N140" s="78"/>
      <c r="O140" s="39" t="str">
        <f t="shared" si="39"/>
        <v>F</v>
      </c>
      <c r="P140" s="11">
        <f t="shared" si="34"/>
        <v>-23.287315649149274</v>
      </c>
      <c r="Q140" s="11"/>
      <c r="R140" s="38">
        <f t="shared" si="41"/>
        <v>0</v>
      </c>
      <c r="S140" s="30">
        <f t="shared" si="35"/>
        <v>0</v>
      </c>
      <c r="T140" s="30">
        <f t="shared" si="36"/>
        <v>0</v>
      </c>
      <c r="U140" s="34"/>
      <c r="V140" s="34"/>
      <c r="X140" s="31">
        <f t="shared" si="31"/>
        <v>9.0359999999999996</v>
      </c>
      <c r="Y140" s="31">
        <f t="shared" si="32"/>
        <v>-184.49199999999999</v>
      </c>
      <c r="Z140" s="30">
        <f t="shared" si="40"/>
        <v>0</v>
      </c>
    </row>
    <row r="141" spans="5:26" x14ac:dyDescent="0.15">
      <c r="E141" s="46"/>
      <c r="F141" s="28"/>
      <c r="G141" s="29"/>
      <c r="H141" s="29"/>
      <c r="I141" s="48" t="str">
        <f t="shared" si="30"/>
        <v/>
      </c>
      <c r="J141" s="48" t="str">
        <f t="shared" si="37"/>
        <v/>
      </c>
      <c r="K141" s="49" t="str">
        <f t="shared" si="38"/>
        <v/>
      </c>
      <c r="L141" s="11"/>
      <c r="M141" s="11"/>
      <c r="N141" s="78"/>
      <c r="O141" s="39" t="str">
        <f t="shared" si="39"/>
        <v>F</v>
      </c>
      <c r="P141" s="11">
        <f t="shared" si="34"/>
        <v>-23.287315649149274</v>
      </c>
      <c r="Q141" s="11"/>
      <c r="R141" s="38">
        <f t="shared" si="41"/>
        <v>0</v>
      </c>
      <c r="S141" s="30">
        <f t="shared" si="35"/>
        <v>0</v>
      </c>
      <c r="T141" s="30">
        <f t="shared" si="36"/>
        <v>0</v>
      </c>
      <c r="U141" s="34"/>
      <c r="V141" s="34"/>
      <c r="X141" s="31">
        <f t="shared" si="31"/>
        <v>9.0359999999999996</v>
      </c>
      <c r="Y141" s="31">
        <f t="shared" si="32"/>
        <v>-184.49199999999999</v>
      </c>
      <c r="Z141" s="30">
        <f t="shared" si="40"/>
        <v>0</v>
      </c>
    </row>
    <row r="142" spans="5:26" x14ac:dyDescent="0.15">
      <c r="E142" s="46"/>
      <c r="F142" s="28"/>
      <c r="G142" s="29"/>
      <c r="H142" s="29"/>
      <c r="I142" s="48" t="str">
        <f t="shared" si="30"/>
        <v/>
      </c>
      <c r="J142" s="48" t="str">
        <f t="shared" si="37"/>
        <v/>
      </c>
      <c r="K142" s="49" t="str">
        <f t="shared" si="38"/>
        <v/>
      </c>
      <c r="L142" s="11"/>
      <c r="M142" s="11"/>
      <c r="N142" s="78"/>
      <c r="O142" s="39" t="str">
        <f t="shared" si="39"/>
        <v>F</v>
      </c>
      <c r="P142" s="11">
        <f t="shared" si="34"/>
        <v>-23.287315649149274</v>
      </c>
      <c r="Q142" s="11"/>
      <c r="R142" s="38">
        <f t="shared" si="41"/>
        <v>0</v>
      </c>
      <c r="S142" s="30">
        <f t="shared" si="35"/>
        <v>0</v>
      </c>
      <c r="T142" s="30">
        <f t="shared" si="36"/>
        <v>0</v>
      </c>
      <c r="U142" s="34"/>
      <c r="V142" s="34"/>
      <c r="X142" s="31">
        <f t="shared" si="31"/>
        <v>9.0359999999999996</v>
      </c>
      <c r="Y142" s="31">
        <f t="shared" si="32"/>
        <v>-184.49199999999999</v>
      </c>
      <c r="Z142" s="30">
        <f t="shared" si="40"/>
        <v>0</v>
      </c>
    </row>
    <row r="143" spans="5:26" x14ac:dyDescent="0.15">
      <c r="E143" s="46"/>
      <c r="F143" s="28"/>
      <c r="G143" s="29"/>
      <c r="H143" s="29"/>
      <c r="I143" s="48" t="str">
        <f t="shared" si="30"/>
        <v/>
      </c>
      <c r="J143" s="48" t="str">
        <f t="shared" si="37"/>
        <v/>
      </c>
      <c r="K143" s="49" t="str">
        <f t="shared" si="38"/>
        <v/>
      </c>
      <c r="L143" s="11"/>
      <c r="M143" s="11"/>
      <c r="N143" s="78"/>
      <c r="O143" s="39" t="str">
        <f t="shared" si="39"/>
        <v>F</v>
      </c>
      <c r="P143" s="11">
        <f t="shared" si="34"/>
        <v>-23.287315649149274</v>
      </c>
      <c r="Q143" s="11"/>
      <c r="R143" s="38">
        <f t="shared" si="41"/>
        <v>0</v>
      </c>
      <c r="S143" s="30">
        <f t="shared" si="35"/>
        <v>0</v>
      </c>
      <c r="T143" s="30">
        <f t="shared" si="36"/>
        <v>0</v>
      </c>
      <c r="U143" s="34"/>
      <c r="V143" s="34"/>
      <c r="X143" s="31">
        <f t="shared" si="31"/>
        <v>9.0359999999999996</v>
      </c>
      <c r="Y143" s="31">
        <f t="shared" si="32"/>
        <v>-184.49199999999999</v>
      </c>
      <c r="Z143" s="30">
        <f t="shared" si="40"/>
        <v>0</v>
      </c>
    </row>
    <row r="144" spans="5:26" x14ac:dyDescent="0.15">
      <c r="E144" s="46"/>
      <c r="F144" s="28"/>
      <c r="G144" s="29"/>
      <c r="H144" s="29"/>
      <c r="I144" s="48" t="str">
        <f t="shared" si="30"/>
        <v/>
      </c>
      <c r="J144" s="48" t="str">
        <f t="shared" si="37"/>
        <v/>
      </c>
      <c r="K144" s="49" t="str">
        <f t="shared" si="38"/>
        <v/>
      </c>
      <c r="L144" s="11"/>
      <c r="M144" s="11"/>
      <c r="N144" s="78"/>
      <c r="O144" s="39" t="str">
        <f t="shared" si="39"/>
        <v>F</v>
      </c>
      <c r="P144" s="11">
        <f t="shared" si="34"/>
        <v>-23.287315649149274</v>
      </c>
      <c r="Q144" s="11"/>
      <c r="R144" s="38">
        <f t="shared" si="41"/>
        <v>0</v>
      </c>
      <c r="S144" s="30">
        <f t="shared" si="35"/>
        <v>0</v>
      </c>
      <c r="T144" s="30">
        <f t="shared" si="36"/>
        <v>0</v>
      </c>
      <c r="U144" s="34"/>
      <c r="V144" s="34"/>
      <c r="X144" s="31">
        <f t="shared" si="31"/>
        <v>9.0359999999999996</v>
      </c>
      <c r="Y144" s="31">
        <f t="shared" si="32"/>
        <v>-184.49199999999999</v>
      </c>
      <c r="Z144" s="30">
        <f t="shared" si="40"/>
        <v>0</v>
      </c>
    </row>
    <row r="145" spans="5:26" x14ac:dyDescent="0.15">
      <c r="E145" s="46"/>
      <c r="F145" s="28"/>
      <c r="G145" s="29"/>
      <c r="H145" s="29"/>
      <c r="I145" s="48" t="str">
        <f t="shared" si="30"/>
        <v/>
      </c>
      <c r="J145" s="48" t="str">
        <f t="shared" si="37"/>
        <v/>
      </c>
      <c r="K145" s="49" t="str">
        <f t="shared" si="38"/>
        <v/>
      </c>
      <c r="L145" s="11"/>
      <c r="M145" s="11"/>
      <c r="N145" s="78"/>
      <c r="O145" s="39" t="str">
        <f t="shared" si="39"/>
        <v>F</v>
      </c>
      <c r="P145" s="11">
        <f t="shared" si="34"/>
        <v>-23.287315649149274</v>
      </c>
      <c r="Q145" s="11"/>
      <c r="R145" s="38">
        <f t="shared" si="41"/>
        <v>0</v>
      </c>
      <c r="S145" s="30">
        <f t="shared" si="35"/>
        <v>0</v>
      </c>
      <c r="T145" s="30">
        <f t="shared" si="36"/>
        <v>0</v>
      </c>
      <c r="U145" s="34"/>
      <c r="V145" s="34"/>
      <c r="X145" s="31">
        <f t="shared" si="31"/>
        <v>9.0359999999999996</v>
      </c>
      <c r="Y145" s="31">
        <f t="shared" si="32"/>
        <v>-184.49199999999999</v>
      </c>
      <c r="Z145" s="30">
        <f t="shared" si="40"/>
        <v>0</v>
      </c>
    </row>
    <row r="146" spans="5:26" x14ac:dyDescent="0.15">
      <c r="E146" s="46"/>
      <c r="F146" s="28"/>
      <c r="G146" s="29"/>
      <c r="H146" s="29"/>
      <c r="I146" s="48" t="str">
        <f t="shared" si="30"/>
        <v/>
      </c>
      <c r="J146" s="48" t="str">
        <f t="shared" si="37"/>
        <v/>
      </c>
      <c r="K146" s="49" t="str">
        <f t="shared" si="38"/>
        <v/>
      </c>
      <c r="L146" s="11"/>
      <c r="M146" s="11"/>
      <c r="N146" s="78"/>
      <c r="O146" s="39" t="str">
        <f t="shared" si="39"/>
        <v>F</v>
      </c>
      <c r="P146" s="11">
        <f t="shared" si="34"/>
        <v>-23.287315649149274</v>
      </c>
      <c r="Q146" s="11"/>
      <c r="R146" s="38">
        <f t="shared" si="41"/>
        <v>0</v>
      </c>
      <c r="S146" s="30">
        <f t="shared" si="35"/>
        <v>0</v>
      </c>
      <c r="T146" s="30">
        <f t="shared" si="36"/>
        <v>0</v>
      </c>
      <c r="U146" s="34"/>
      <c r="V146" s="34"/>
      <c r="X146" s="31">
        <f t="shared" si="31"/>
        <v>9.0359999999999996</v>
      </c>
      <c r="Y146" s="31">
        <f t="shared" si="32"/>
        <v>-184.49199999999999</v>
      </c>
      <c r="Z146" s="30">
        <f t="shared" si="40"/>
        <v>0</v>
      </c>
    </row>
    <row r="147" spans="5:26" x14ac:dyDescent="0.15">
      <c r="E147" s="46"/>
      <c r="F147" s="28"/>
      <c r="G147" s="29"/>
      <c r="H147" s="29"/>
      <c r="I147" s="48" t="str">
        <f t="shared" si="30"/>
        <v/>
      </c>
      <c r="J147" s="48" t="str">
        <f t="shared" si="37"/>
        <v/>
      </c>
      <c r="K147" s="49" t="str">
        <f t="shared" si="38"/>
        <v/>
      </c>
      <c r="L147" s="11"/>
      <c r="M147" s="11"/>
      <c r="N147" s="78"/>
      <c r="O147" s="39" t="str">
        <f t="shared" si="39"/>
        <v>F</v>
      </c>
      <c r="P147" s="11">
        <f t="shared" si="34"/>
        <v>-23.287315649149274</v>
      </c>
      <c r="Q147" s="11"/>
      <c r="R147" s="38">
        <f t="shared" si="41"/>
        <v>0</v>
      </c>
      <c r="S147" s="30">
        <f t="shared" si="35"/>
        <v>0</v>
      </c>
      <c r="T147" s="30">
        <f t="shared" si="36"/>
        <v>0</v>
      </c>
      <c r="U147" s="34"/>
      <c r="V147" s="34"/>
      <c r="X147" s="31">
        <f t="shared" si="31"/>
        <v>9.0359999999999996</v>
      </c>
      <c r="Y147" s="31">
        <f t="shared" si="32"/>
        <v>-184.49199999999999</v>
      </c>
      <c r="Z147" s="30">
        <f t="shared" si="40"/>
        <v>0</v>
      </c>
    </row>
    <row r="148" spans="5:26" x14ac:dyDescent="0.15">
      <c r="E148" s="46"/>
      <c r="F148" s="28"/>
      <c r="G148" s="29"/>
      <c r="H148" s="29"/>
      <c r="I148" s="48" t="str">
        <f t="shared" si="30"/>
        <v/>
      </c>
      <c r="J148" s="48" t="str">
        <f t="shared" si="37"/>
        <v/>
      </c>
      <c r="K148" s="49" t="str">
        <f t="shared" si="38"/>
        <v/>
      </c>
      <c r="L148" s="11"/>
      <c r="M148" s="11"/>
      <c r="N148" s="78"/>
      <c r="O148" s="39" t="str">
        <f t="shared" si="39"/>
        <v>F</v>
      </c>
      <c r="P148" s="11">
        <f t="shared" si="34"/>
        <v>-23.287315649149274</v>
      </c>
      <c r="Q148" s="11"/>
      <c r="R148" s="38">
        <f t="shared" si="41"/>
        <v>0</v>
      </c>
      <c r="S148" s="30">
        <f t="shared" si="35"/>
        <v>0</v>
      </c>
      <c r="T148" s="30">
        <f t="shared" si="36"/>
        <v>0</v>
      </c>
      <c r="U148" s="34"/>
      <c r="V148" s="34"/>
      <c r="X148" s="31">
        <f t="shared" si="31"/>
        <v>9.0359999999999996</v>
      </c>
      <c r="Y148" s="31">
        <f t="shared" si="32"/>
        <v>-184.49199999999999</v>
      </c>
      <c r="Z148" s="30">
        <f t="shared" si="40"/>
        <v>0</v>
      </c>
    </row>
    <row r="149" spans="5:26" x14ac:dyDescent="0.15">
      <c r="E149" s="46"/>
      <c r="F149" s="28"/>
      <c r="G149" s="29"/>
      <c r="H149" s="29"/>
      <c r="I149" s="48" t="str">
        <f t="shared" si="30"/>
        <v/>
      </c>
      <c r="J149" s="48" t="str">
        <f t="shared" si="37"/>
        <v/>
      </c>
      <c r="K149" s="49" t="str">
        <f t="shared" si="38"/>
        <v/>
      </c>
      <c r="L149" s="11"/>
      <c r="M149" s="11"/>
      <c r="N149" s="78"/>
      <c r="O149" s="39" t="str">
        <f t="shared" si="39"/>
        <v>F</v>
      </c>
      <c r="P149" s="11">
        <f t="shared" si="34"/>
        <v>-23.287315649149274</v>
      </c>
      <c r="Q149" s="11"/>
      <c r="R149" s="38">
        <f t="shared" si="41"/>
        <v>0</v>
      </c>
      <c r="S149" s="30">
        <f t="shared" si="35"/>
        <v>0</v>
      </c>
      <c r="T149" s="30">
        <f t="shared" si="36"/>
        <v>0</v>
      </c>
      <c r="U149" s="34"/>
      <c r="V149" s="34"/>
      <c r="X149" s="31">
        <f t="shared" si="31"/>
        <v>9.0359999999999996</v>
      </c>
      <c r="Y149" s="31">
        <f t="shared" si="32"/>
        <v>-184.49199999999999</v>
      </c>
      <c r="Z149" s="30">
        <f t="shared" si="40"/>
        <v>0</v>
      </c>
    </row>
    <row r="150" spans="5:26" x14ac:dyDescent="0.15">
      <c r="E150" s="46"/>
      <c r="F150" s="28"/>
      <c r="G150" s="29"/>
      <c r="H150" s="29"/>
      <c r="I150" s="48" t="str">
        <f t="shared" si="30"/>
        <v/>
      </c>
      <c r="J150" s="48" t="str">
        <f t="shared" si="37"/>
        <v/>
      </c>
      <c r="K150" s="49" t="str">
        <f t="shared" si="38"/>
        <v/>
      </c>
      <c r="L150" s="11"/>
      <c r="M150" s="11"/>
      <c r="N150" s="78"/>
      <c r="O150" s="39" t="str">
        <f t="shared" si="39"/>
        <v>F</v>
      </c>
      <c r="P150" s="11">
        <f t="shared" si="34"/>
        <v>-23.287315649149274</v>
      </c>
      <c r="Q150" s="11"/>
      <c r="R150" s="38">
        <f t="shared" si="41"/>
        <v>0</v>
      </c>
      <c r="S150" s="30">
        <f t="shared" si="35"/>
        <v>0</v>
      </c>
      <c r="T150" s="30">
        <f t="shared" si="36"/>
        <v>0</v>
      </c>
      <c r="U150" s="34"/>
      <c r="V150" s="34"/>
      <c r="X150" s="31">
        <f t="shared" si="31"/>
        <v>9.0359999999999996</v>
      </c>
      <c r="Y150" s="31">
        <f t="shared" si="32"/>
        <v>-184.49199999999999</v>
      </c>
      <c r="Z150" s="30">
        <f t="shared" si="40"/>
        <v>0</v>
      </c>
    </row>
    <row r="151" spans="5:26" x14ac:dyDescent="0.15">
      <c r="E151" s="46"/>
      <c r="F151" s="28"/>
      <c r="G151" s="29"/>
      <c r="H151" s="29"/>
      <c r="I151" s="48" t="str">
        <f t="shared" si="30"/>
        <v/>
      </c>
      <c r="J151" s="48" t="str">
        <f t="shared" si="37"/>
        <v/>
      </c>
      <c r="K151" s="49" t="str">
        <f t="shared" si="38"/>
        <v/>
      </c>
      <c r="L151" s="11"/>
      <c r="M151" s="11"/>
      <c r="N151" s="78"/>
      <c r="O151" s="39" t="str">
        <f t="shared" si="39"/>
        <v>F</v>
      </c>
      <c r="P151" s="11">
        <f t="shared" si="34"/>
        <v>-23.287315649149274</v>
      </c>
      <c r="Q151" s="11"/>
      <c r="R151" s="38">
        <f t="shared" si="41"/>
        <v>0</v>
      </c>
      <c r="S151" s="30">
        <f t="shared" si="35"/>
        <v>0</v>
      </c>
      <c r="T151" s="30">
        <f t="shared" si="36"/>
        <v>0</v>
      </c>
      <c r="U151" s="34"/>
      <c r="V151" s="34"/>
      <c r="X151" s="31">
        <f t="shared" si="31"/>
        <v>9.0359999999999996</v>
      </c>
      <c r="Y151" s="31">
        <f t="shared" si="32"/>
        <v>-184.49199999999999</v>
      </c>
      <c r="Z151" s="30">
        <f t="shared" si="40"/>
        <v>0</v>
      </c>
    </row>
    <row r="152" spans="5:26" x14ac:dyDescent="0.15">
      <c r="E152" s="46"/>
      <c r="F152" s="28"/>
      <c r="G152" s="29"/>
      <c r="H152" s="29"/>
      <c r="I152" s="48" t="str">
        <f t="shared" si="30"/>
        <v/>
      </c>
      <c r="J152" s="48" t="str">
        <f t="shared" si="37"/>
        <v/>
      </c>
      <c r="K152" s="49" t="str">
        <f t="shared" si="38"/>
        <v/>
      </c>
      <c r="L152" s="11"/>
      <c r="M152" s="11"/>
      <c r="N152" s="78"/>
      <c r="O152" s="39" t="str">
        <f t="shared" si="39"/>
        <v>F</v>
      </c>
      <c r="P152" s="11">
        <f t="shared" si="34"/>
        <v>-23.287315649149274</v>
      </c>
      <c r="Q152" s="11"/>
      <c r="R152" s="38">
        <f t="shared" si="41"/>
        <v>0</v>
      </c>
      <c r="S152" s="30">
        <f t="shared" si="35"/>
        <v>0</v>
      </c>
      <c r="T152" s="30">
        <f t="shared" si="36"/>
        <v>0</v>
      </c>
      <c r="U152" s="34"/>
      <c r="V152" s="34"/>
      <c r="X152" s="31">
        <f t="shared" si="31"/>
        <v>9.0359999999999996</v>
      </c>
      <c r="Y152" s="31">
        <f t="shared" si="32"/>
        <v>-184.49199999999999</v>
      </c>
      <c r="Z152" s="30">
        <f t="shared" si="40"/>
        <v>0</v>
      </c>
    </row>
    <row r="153" spans="5:26" x14ac:dyDescent="0.15">
      <c r="E153" s="46"/>
      <c r="F153" s="28"/>
      <c r="G153" s="29"/>
      <c r="H153" s="29"/>
      <c r="I153" s="48" t="str">
        <f t="shared" si="30"/>
        <v/>
      </c>
      <c r="J153" s="48" t="str">
        <f t="shared" si="37"/>
        <v/>
      </c>
      <c r="K153" s="49" t="str">
        <f t="shared" si="38"/>
        <v/>
      </c>
      <c r="L153" s="11"/>
      <c r="M153" s="11"/>
      <c r="N153" s="78"/>
      <c r="O153" s="39" t="str">
        <f t="shared" si="39"/>
        <v>F</v>
      </c>
      <c r="P153" s="11">
        <f t="shared" si="34"/>
        <v>-23.287315649149274</v>
      </c>
      <c r="Q153" s="11"/>
      <c r="R153" s="38">
        <f t="shared" si="41"/>
        <v>0</v>
      </c>
      <c r="S153" s="30">
        <f t="shared" si="35"/>
        <v>0</v>
      </c>
      <c r="T153" s="30">
        <f t="shared" si="36"/>
        <v>0</v>
      </c>
      <c r="U153" s="34"/>
      <c r="V153" s="34"/>
      <c r="X153" s="31">
        <f t="shared" si="31"/>
        <v>9.0359999999999996</v>
      </c>
      <c r="Y153" s="31">
        <f t="shared" si="32"/>
        <v>-184.49199999999999</v>
      </c>
      <c r="Z153" s="30">
        <f t="shared" si="40"/>
        <v>0</v>
      </c>
    </row>
    <row r="154" spans="5:26" x14ac:dyDescent="0.15">
      <c r="E154" s="46"/>
      <c r="F154" s="28"/>
      <c r="G154" s="29"/>
      <c r="H154" s="29"/>
      <c r="I154" s="48" t="str">
        <f t="shared" si="30"/>
        <v/>
      </c>
      <c r="J154" s="48" t="str">
        <f t="shared" si="37"/>
        <v/>
      </c>
      <c r="K154" s="49" t="str">
        <f t="shared" si="38"/>
        <v/>
      </c>
      <c r="L154" s="11"/>
      <c r="M154" s="11"/>
      <c r="N154" s="78"/>
      <c r="O154" s="39" t="str">
        <f t="shared" si="39"/>
        <v>F</v>
      </c>
      <c r="P154" s="11">
        <f t="shared" si="34"/>
        <v>-23.287315649149274</v>
      </c>
      <c r="Q154" s="11"/>
      <c r="R154" s="38">
        <f t="shared" si="41"/>
        <v>0</v>
      </c>
      <c r="S154" s="30">
        <f t="shared" si="35"/>
        <v>0</v>
      </c>
      <c r="T154" s="30">
        <f t="shared" si="36"/>
        <v>0</v>
      </c>
      <c r="U154" s="34"/>
      <c r="V154" s="34"/>
      <c r="X154" s="31">
        <f t="shared" si="31"/>
        <v>9.0359999999999996</v>
      </c>
      <c r="Y154" s="31">
        <f t="shared" si="32"/>
        <v>-184.49199999999999</v>
      </c>
      <c r="Z154" s="30">
        <f t="shared" si="40"/>
        <v>0</v>
      </c>
    </row>
    <row r="155" spans="5:26" x14ac:dyDescent="0.15">
      <c r="E155" s="46"/>
      <c r="F155" s="28"/>
      <c r="G155" s="29"/>
      <c r="H155" s="29"/>
      <c r="I155" s="48" t="str">
        <f t="shared" si="30"/>
        <v/>
      </c>
      <c r="J155" s="48" t="str">
        <f t="shared" si="37"/>
        <v/>
      </c>
      <c r="K155" s="49" t="str">
        <f t="shared" si="38"/>
        <v/>
      </c>
      <c r="L155" s="11"/>
      <c r="M155" s="11"/>
      <c r="N155" s="78"/>
      <c r="O155" s="39" t="str">
        <f t="shared" si="39"/>
        <v>F</v>
      </c>
      <c r="P155" s="11">
        <f t="shared" si="34"/>
        <v>-23.287315649149274</v>
      </c>
      <c r="Q155" s="11"/>
      <c r="R155" s="38">
        <f t="shared" si="41"/>
        <v>0</v>
      </c>
      <c r="S155" s="30">
        <f t="shared" si="35"/>
        <v>0</v>
      </c>
      <c r="T155" s="30">
        <f t="shared" si="36"/>
        <v>0</v>
      </c>
      <c r="U155" s="34"/>
      <c r="V155" s="34"/>
      <c r="X155" s="31">
        <f t="shared" si="31"/>
        <v>9.0359999999999996</v>
      </c>
      <c r="Y155" s="31">
        <f t="shared" si="32"/>
        <v>-184.49199999999999</v>
      </c>
      <c r="Z155" s="30">
        <f t="shared" si="40"/>
        <v>0</v>
      </c>
    </row>
    <row r="156" spans="5:26" x14ac:dyDescent="0.15">
      <c r="E156" s="46"/>
      <c r="F156" s="28"/>
      <c r="G156" s="29"/>
      <c r="H156" s="29"/>
      <c r="I156" s="48" t="str">
        <f t="shared" si="30"/>
        <v/>
      </c>
      <c r="J156" s="48" t="str">
        <f t="shared" si="37"/>
        <v/>
      </c>
      <c r="K156" s="49" t="str">
        <f t="shared" si="38"/>
        <v/>
      </c>
      <c r="L156" s="11"/>
      <c r="M156" s="11"/>
      <c r="N156" s="78"/>
      <c r="O156" s="39" t="str">
        <f t="shared" si="39"/>
        <v>F</v>
      </c>
      <c r="P156" s="11">
        <f t="shared" si="34"/>
        <v>-23.287315649149274</v>
      </c>
      <c r="Q156" s="11"/>
      <c r="R156" s="38">
        <f t="shared" si="41"/>
        <v>0</v>
      </c>
      <c r="S156" s="30">
        <f t="shared" si="35"/>
        <v>0</v>
      </c>
      <c r="T156" s="30">
        <f t="shared" si="36"/>
        <v>0</v>
      </c>
      <c r="U156" s="34"/>
      <c r="V156" s="34"/>
      <c r="X156" s="31">
        <f t="shared" si="31"/>
        <v>9.0359999999999996</v>
      </c>
      <c r="Y156" s="31">
        <f t="shared" si="32"/>
        <v>-184.49199999999999</v>
      </c>
      <c r="Z156" s="30">
        <f t="shared" si="40"/>
        <v>0</v>
      </c>
    </row>
    <row r="157" spans="5:26" x14ac:dyDescent="0.15">
      <c r="E157" s="46"/>
      <c r="F157" s="28"/>
      <c r="G157" s="29"/>
      <c r="H157" s="29"/>
      <c r="I157" s="48" t="str">
        <f t="shared" si="30"/>
        <v/>
      </c>
      <c r="J157" s="48" t="str">
        <f t="shared" si="37"/>
        <v/>
      </c>
      <c r="K157" s="49" t="str">
        <f t="shared" si="38"/>
        <v/>
      </c>
      <c r="L157" s="11"/>
      <c r="M157" s="11"/>
      <c r="N157" s="78"/>
      <c r="O157" s="39" t="str">
        <f t="shared" si="39"/>
        <v>F</v>
      </c>
      <c r="P157" s="11">
        <f t="shared" si="34"/>
        <v>-23.287315649149274</v>
      </c>
      <c r="Q157" s="11"/>
      <c r="R157" s="38">
        <f t="shared" si="41"/>
        <v>0</v>
      </c>
      <c r="S157" s="30">
        <f t="shared" si="35"/>
        <v>0</v>
      </c>
      <c r="T157" s="30">
        <f t="shared" si="36"/>
        <v>0</v>
      </c>
      <c r="U157" s="34"/>
      <c r="V157" s="34"/>
      <c r="X157" s="31">
        <f t="shared" si="31"/>
        <v>9.0359999999999996</v>
      </c>
      <c r="Y157" s="31">
        <f t="shared" si="32"/>
        <v>-184.49199999999999</v>
      </c>
      <c r="Z157" s="30">
        <f t="shared" si="40"/>
        <v>0</v>
      </c>
    </row>
    <row r="158" spans="5:26" x14ac:dyDescent="0.15">
      <c r="E158" s="46"/>
      <c r="F158" s="28"/>
      <c r="G158" s="29"/>
      <c r="H158" s="29"/>
      <c r="I158" s="48" t="str">
        <f t="shared" si="30"/>
        <v/>
      </c>
      <c r="J158" s="48" t="str">
        <f t="shared" si="37"/>
        <v/>
      </c>
      <c r="K158" s="49" t="str">
        <f t="shared" si="38"/>
        <v/>
      </c>
      <c r="L158" s="11"/>
      <c r="M158" s="11"/>
      <c r="N158" s="78"/>
      <c r="O158" s="39" t="str">
        <f t="shared" si="39"/>
        <v>F</v>
      </c>
      <c r="P158" s="11">
        <f t="shared" si="34"/>
        <v>-23.287315649149274</v>
      </c>
      <c r="Q158" s="11"/>
      <c r="R158" s="38">
        <f t="shared" si="41"/>
        <v>0</v>
      </c>
      <c r="S158" s="30">
        <f t="shared" si="35"/>
        <v>0</v>
      </c>
      <c r="T158" s="30">
        <f t="shared" si="36"/>
        <v>0</v>
      </c>
      <c r="U158" s="34"/>
      <c r="V158" s="34"/>
      <c r="X158" s="31">
        <f t="shared" si="31"/>
        <v>9.0359999999999996</v>
      </c>
      <c r="Y158" s="31">
        <f t="shared" si="32"/>
        <v>-184.49199999999999</v>
      </c>
      <c r="Z158" s="30">
        <f t="shared" si="40"/>
        <v>0</v>
      </c>
    </row>
    <row r="159" spans="5:26" x14ac:dyDescent="0.15">
      <c r="E159" s="46"/>
      <c r="F159" s="28"/>
      <c r="G159" s="29"/>
      <c r="H159" s="29"/>
      <c r="I159" s="48" t="str">
        <f t="shared" si="30"/>
        <v/>
      </c>
      <c r="J159" s="48" t="str">
        <f t="shared" si="37"/>
        <v/>
      </c>
      <c r="K159" s="49" t="str">
        <f t="shared" si="38"/>
        <v/>
      </c>
      <c r="L159" s="11"/>
      <c r="M159" s="11"/>
      <c r="N159" s="78"/>
      <c r="O159" s="39" t="str">
        <f t="shared" si="39"/>
        <v>F</v>
      </c>
      <c r="P159" s="11">
        <f t="shared" si="34"/>
        <v>-23.287315649149274</v>
      </c>
      <c r="Q159" s="11"/>
      <c r="R159" s="38">
        <f t="shared" si="41"/>
        <v>0</v>
      </c>
      <c r="S159" s="30">
        <f t="shared" si="35"/>
        <v>0</v>
      </c>
      <c r="T159" s="30">
        <f t="shared" si="36"/>
        <v>0</v>
      </c>
      <c r="U159" s="34"/>
      <c r="V159" s="34"/>
      <c r="X159" s="31">
        <f t="shared" si="31"/>
        <v>9.0359999999999996</v>
      </c>
      <c r="Y159" s="31">
        <f t="shared" si="32"/>
        <v>-184.49199999999999</v>
      </c>
      <c r="Z159" s="30">
        <f t="shared" si="40"/>
        <v>0</v>
      </c>
    </row>
    <row r="160" spans="5:26" x14ac:dyDescent="0.15">
      <c r="E160" s="46"/>
      <c r="F160" s="28"/>
      <c r="G160" s="29"/>
      <c r="H160" s="29"/>
      <c r="I160" s="48" t="str">
        <f t="shared" si="30"/>
        <v/>
      </c>
      <c r="J160" s="48" t="str">
        <f t="shared" si="37"/>
        <v/>
      </c>
      <c r="K160" s="49" t="str">
        <f t="shared" si="38"/>
        <v/>
      </c>
      <c r="L160" s="11"/>
      <c r="M160" s="11"/>
      <c r="N160" s="78"/>
      <c r="O160" s="39" t="str">
        <f t="shared" si="39"/>
        <v>F</v>
      </c>
      <c r="P160" s="11">
        <f t="shared" si="34"/>
        <v>-23.287315649149274</v>
      </c>
      <c r="Q160" s="11"/>
      <c r="R160" s="38">
        <f t="shared" si="41"/>
        <v>0</v>
      </c>
      <c r="S160" s="30">
        <f t="shared" si="35"/>
        <v>0</v>
      </c>
      <c r="T160" s="30">
        <f t="shared" si="36"/>
        <v>0</v>
      </c>
      <c r="U160" s="34"/>
      <c r="V160" s="34"/>
      <c r="X160" s="31">
        <f t="shared" si="31"/>
        <v>9.0359999999999996</v>
      </c>
      <c r="Y160" s="31">
        <f t="shared" si="32"/>
        <v>-184.49199999999999</v>
      </c>
      <c r="Z160" s="30">
        <f t="shared" si="40"/>
        <v>0</v>
      </c>
    </row>
    <row r="161" spans="5:26" x14ac:dyDescent="0.15">
      <c r="E161" s="46"/>
      <c r="F161" s="28"/>
      <c r="G161" s="29"/>
      <c r="H161" s="29"/>
      <c r="I161" s="48" t="str">
        <f t="shared" ref="I161:I192" si="42">IF(COUNTA($F$127,$H$127,F161:H161)=5,P161,"")</f>
        <v/>
      </c>
      <c r="J161" s="48" t="str">
        <f t="shared" si="37"/>
        <v/>
      </c>
      <c r="K161" s="49" t="str">
        <f t="shared" si="38"/>
        <v/>
      </c>
      <c r="L161" s="11"/>
      <c r="M161" s="11"/>
      <c r="N161" s="78"/>
      <c r="O161" s="39" t="str">
        <f t="shared" si="39"/>
        <v>F</v>
      </c>
      <c r="P161" s="11">
        <f t="shared" si="34"/>
        <v>-23.287315649149274</v>
      </c>
      <c r="Q161" s="11"/>
      <c r="R161" s="38">
        <f t="shared" si="41"/>
        <v>0</v>
      </c>
      <c r="S161" s="30">
        <f t="shared" si="35"/>
        <v>0</v>
      </c>
      <c r="T161" s="30">
        <f t="shared" si="36"/>
        <v>0</v>
      </c>
      <c r="U161" s="34"/>
      <c r="V161" s="34"/>
      <c r="X161" s="31">
        <f t="shared" si="31"/>
        <v>9.0359999999999996</v>
      </c>
      <c r="Y161" s="31">
        <f t="shared" si="32"/>
        <v>-184.49199999999999</v>
      </c>
      <c r="Z161" s="30">
        <f t="shared" si="40"/>
        <v>0</v>
      </c>
    </row>
    <row r="162" spans="5:26" x14ac:dyDescent="0.15">
      <c r="E162" s="46"/>
      <c r="F162" s="28"/>
      <c r="G162" s="29"/>
      <c r="H162" s="29"/>
      <c r="I162" s="48" t="str">
        <f t="shared" si="42"/>
        <v/>
      </c>
      <c r="J162" s="48" t="str">
        <f t="shared" si="37"/>
        <v/>
      </c>
      <c r="K162" s="49" t="str">
        <f t="shared" si="38"/>
        <v/>
      </c>
      <c r="L162" s="11"/>
      <c r="M162" s="11"/>
      <c r="N162" s="78"/>
      <c r="O162" s="39" t="str">
        <f t="shared" si="39"/>
        <v>F</v>
      </c>
      <c r="P162" s="11">
        <f t="shared" si="34"/>
        <v>-23.287315649149274</v>
      </c>
      <c r="Q162" s="11"/>
      <c r="R162" s="38">
        <f t="shared" si="41"/>
        <v>0</v>
      </c>
      <c r="S162" s="30">
        <f t="shared" si="35"/>
        <v>0</v>
      </c>
      <c r="T162" s="30">
        <f t="shared" si="36"/>
        <v>0</v>
      </c>
      <c r="U162" s="34"/>
      <c r="V162" s="34"/>
      <c r="X162" s="31">
        <f t="shared" si="31"/>
        <v>9.0359999999999996</v>
      </c>
      <c r="Y162" s="31">
        <f t="shared" si="32"/>
        <v>-184.49199999999999</v>
      </c>
      <c r="Z162" s="30">
        <f t="shared" si="40"/>
        <v>0</v>
      </c>
    </row>
    <row r="163" spans="5:26" x14ac:dyDescent="0.15">
      <c r="E163" s="46"/>
      <c r="F163" s="28"/>
      <c r="G163" s="29"/>
      <c r="H163" s="29"/>
      <c r="I163" s="48" t="str">
        <f t="shared" si="42"/>
        <v/>
      </c>
      <c r="J163" s="48" t="str">
        <f t="shared" si="37"/>
        <v/>
      </c>
      <c r="K163" s="49" t="str">
        <f t="shared" si="38"/>
        <v/>
      </c>
      <c r="L163" s="11"/>
      <c r="M163" s="11"/>
      <c r="N163" s="78"/>
      <c r="O163" s="39" t="str">
        <f t="shared" si="39"/>
        <v>F</v>
      </c>
      <c r="P163" s="11">
        <f t="shared" si="34"/>
        <v>-23.287315649149274</v>
      </c>
      <c r="Q163" s="11"/>
      <c r="R163" s="38">
        <f t="shared" si="41"/>
        <v>0</v>
      </c>
      <c r="S163" s="30">
        <f t="shared" si="35"/>
        <v>0</v>
      </c>
      <c r="T163" s="30">
        <f t="shared" si="36"/>
        <v>0</v>
      </c>
      <c r="U163" s="34"/>
      <c r="V163" s="34"/>
      <c r="X163" s="31">
        <f t="shared" si="31"/>
        <v>9.0359999999999996</v>
      </c>
      <c r="Y163" s="31">
        <f t="shared" si="32"/>
        <v>-184.49199999999999</v>
      </c>
      <c r="Z163" s="30">
        <f t="shared" si="40"/>
        <v>0</v>
      </c>
    </row>
    <row r="164" spans="5:26" x14ac:dyDescent="0.15">
      <c r="E164" s="46"/>
      <c r="F164" s="28"/>
      <c r="G164" s="29"/>
      <c r="H164" s="29"/>
      <c r="I164" s="48" t="str">
        <f t="shared" si="42"/>
        <v/>
      </c>
      <c r="J164" s="48" t="str">
        <f t="shared" si="37"/>
        <v/>
      </c>
      <c r="K164" s="49" t="str">
        <f t="shared" si="38"/>
        <v/>
      </c>
      <c r="L164" s="11"/>
      <c r="M164" s="11"/>
      <c r="N164" s="78"/>
      <c r="O164" s="39" t="str">
        <f t="shared" si="39"/>
        <v>F</v>
      </c>
      <c r="P164" s="11">
        <f t="shared" si="34"/>
        <v>-23.287315649149274</v>
      </c>
      <c r="Q164" s="11"/>
      <c r="R164" s="38">
        <f t="shared" si="41"/>
        <v>0</v>
      </c>
      <c r="S164" s="30">
        <f t="shared" si="35"/>
        <v>0</v>
      </c>
      <c r="T164" s="30">
        <f t="shared" si="36"/>
        <v>0</v>
      </c>
      <c r="U164" s="34"/>
      <c r="V164" s="34"/>
      <c r="X164" s="31">
        <f t="shared" si="31"/>
        <v>9.0359999999999996</v>
      </c>
      <c r="Y164" s="31">
        <f t="shared" si="32"/>
        <v>-184.49199999999999</v>
      </c>
      <c r="Z164" s="30">
        <f t="shared" si="40"/>
        <v>0</v>
      </c>
    </row>
    <row r="165" spans="5:26" x14ac:dyDescent="0.15">
      <c r="E165" s="46"/>
      <c r="F165" s="28"/>
      <c r="G165" s="29"/>
      <c r="H165" s="29"/>
      <c r="I165" s="48" t="str">
        <f t="shared" si="42"/>
        <v/>
      </c>
      <c r="J165" s="48" t="str">
        <f t="shared" si="37"/>
        <v/>
      </c>
      <c r="K165" s="49" t="str">
        <f t="shared" si="38"/>
        <v/>
      </c>
      <c r="L165" s="11"/>
      <c r="M165" s="11"/>
      <c r="N165" s="78"/>
      <c r="O165" s="39" t="str">
        <f t="shared" si="39"/>
        <v>F</v>
      </c>
      <c r="P165" s="11">
        <f t="shared" si="34"/>
        <v>-23.287315649149274</v>
      </c>
      <c r="Q165" s="11"/>
      <c r="R165" s="38">
        <f t="shared" si="41"/>
        <v>0</v>
      </c>
      <c r="S165" s="30">
        <f t="shared" si="35"/>
        <v>0</v>
      </c>
      <c r="T165" s="30">
        <f t="shared" si="36"/>
        <v>0</v>
      </c>
      <c r="U165" s="34"/>
      <c r="V165" s="34"/>
      <c r="X165" s="31">
        <f t="shared" si="31"/>
        <v>9.0359999999999996</v>
      </c>
      <c r="Y165" s="31">
        <f t="shared" si="32"/>
        <v>-184.49199999999999</v>
      </c>
      <c r="Z165" s="30">
        <f t="shared" si="40"/>
        <v>0</v>
      </c>
    </row>
    <row r="166" spans="5:26" x14ac:dyDescent="0.15">
      <c r="E166" s="46"/>
      <c r="F166" s="28"/>
      <c r="G166" s="29"/>
      <c r="H166" s="29"/>
      <c r="I166" s="48" t="str">
        <f t="shared" si="42"/>
        <v/>
      </c>
      <c r="J166" s="48" t="str">
        <f t="shared" si="37"/>
        <v/>
      </c>
      <c r="K166" s="49" t="str">
        <f t="shared" si="38"/>
        <v/>
      </c>
      <c r="L166" s="11"/>
      <c r="M166" s="11"/>
      <c r="N166" s="78"/>
      <c r="O166" s="39" t="str">
        <f t="shared" si="39"/>
        <v>F</v>
      </c>
      <c r="P166" s="11">
        <f t="shared" si="34"/>
        <v>-23.287315649149274</v>
      </c>
      <c r="Q166" s="11"/>
      <c r="R166" s="38">
        <f t="shared" si="41"/>
        <v>0</v>
      </c>
      <c r="S166" s="30">
        <f t="shared" si="35"/>
        <v>0</v>
      </c>
      <c r="T166" s="30">
        <f t="shared" si="36"/>
        <v>0</v>
      </c>
      <c r="U166" s="34"/>
      <c r="V166" s="34"/>
      <c r="X166" s="31">
        <f t="shared" si="31"/>
        <v>9.0359999999999996</v>
      </c>
      <c r="Y166" s="31">
        <f t="shared" si="32"/>
        <v>-184.49199999999999</v>
      </c>
      <c r="Z166" s="30">
        <f t="shared" si="40"/>
        <v>0</v>
      </c>
    </row>
    <row r="167" spans="5:26" x14ac:dyDescent="0.15">
      <c r="E167" s="46"/>
      <c r="F167" s="28"/>
      <c r="G167" s="29"/>
      <c r="H167" s="29"/>
      <c r="I167" s="48" t="str">
        <f t="shared" si="42"/>
        <v/>
      </c>
      <c r="J167" s="48" t="str">
        <f t="shared" si="37"/>
        <v/>
      </c>
      <c r="K167" s="49" t="str">
        <f t="shared" si="38"/>
        <v/>
      </c>
      <c r="L167" s="11"/>
      <c r="M167" s="11"/>
      <c r="N167" s="78"/>
      <c r="O167" s="39" t="str">
        <f t="shared" si="39"/>
        <v>F</v>
      </c>
      <c r="P167" s="11">
        <f t="shared" si="34"/>
        <v>-23.287315649149274</v>
      </c>
      <c r="Q167" s="11"/>
      <c r="R167" s="38">
        <f t="shared" si="41"/>
        <v>0</v>
      </c>
      <c r="S167" s="30">
        <f t="shared" si="35"/>
        <v>0</v>
      </c>
      <c r="T167" s="30">
        <f t="shared" si="36"/>
        <v>0</v>
      </c>
      <c r="U167" s="34"/>
      <c r="V167" s="34"/>
      <c r="X167" s="31">
        <f t="shared" si="31"/>
        <v>9.0359999999999996</v>
      </c>
      <c r="Y167" s="31">
        <f t="shared" si="32"/>
        <v>-184.49199999999999</v>
      </c>
      <c r="Z167" s="30">
        <f t="shared" si="40"/>
        <v>0</v>
      </c>
    </row>
    <row r="168" spans="5:26" x14ac:dyDescent="0.15">
      <c r="E168" s="46"/>
      <c r="F168" s="28"/>
      <c r="G168" s="29"/>
      <c r="H168" s="29"/>
      <c r="I168" s="48" t="str">
        <f t="shared" si="42"/>
        <v/>
      </c>
      <c r="J168" s="48" t="str">
        <f t="shared" si="37"/>
        <v/>
      </c>
      <c r="K168" s="49" t="str">
        <f t="shared" si="38"/>
        <v/>
      </c>
      <c r="L168" s="11"/>
      <c r="M168" s="11"/>
      <c r="N168" s="78"/>
      <c r="O168" s="39" t="str">
        <f t="shared" si="39"/>
        <v>F</v>
      </c>
      <c r="P168" s="11">
        <f t="shared" si="34"/>
        <v>-23.287315649149274</v>
      </c>
      <c r="Q168" s="11"/>
      <c r="R168" s="38">
        <f t="shared" si="41"/>
        <v>0</v>
      </c>
      <c r="S168" s="30">
        <f t="shared" si="35"/>
        <v>0</v>
      </c>
      <c r="T168" s="30">
        <f t="shared" si="36"/>
        <v>0</v>
      </c>
      <c r="U168" s="34"/>
      <c r="V168" s="34"/>
      <c r="X168" s="31">
        <f t="shared" si="31"/>
        <v>9.0359999999999996</v>
      </c>
      <c r="Y168" s="31">
        <f t="shared" si="32"/>
        <v>-184.49199999999999</v>
      </c>
      <c r="Z168" s="30">
        <f t="shared" si="40"/>
        <v>0</v>
      </c>
    </row>
    <row r="169" spans="5:26" x14ac:dyDescent="0.15">
      <c r="E169" s="46"/>
      <c r="F169" s="28"/>
      <c r="G169" s="29"/>
      <c r="H169" s="29"/>
      <c r="I169" s="48" t="str">
        <f t="shared" si="42"/>
        <v/>
      </c>
      <c r="J169" s="48" t="str">
        <f t="shared" si="37"/>
        <v/>
      </c>
      <c r="K169" s="49" t="str">
        <f t="shared" si="38"/>
        <v/>
      </c>
      <c r="L169" s="11"/>
      <c r="M169" s="11"/>
      <c r="N169" s="78"/>
      <c r="O169" s="39" t="str">
        <f t="shared" si="39"/>
        <v>F</v>
      </c>
      <c r="P169" s="11">
        <f t="shared" si="34"/>
        <v>-23.287315649149274</v>
      </c>
      <c r="Q169" s="11"/>
      <c r="R169" s="38">
        <f t="shared" si="41"/>
        <v>0</v>
      </c>
      <c r="S169" s="30">
        <f t="shared" si="35"/>
        <v>0</v>
      </c>
      <c r="T169" s="30">
        <f t="shared" si="36"/>
        <v>0</v>
      </c>
      <c r="U169" s="34"/>
      <c r="V169" s="34"/>
      <c r="X169" s="31">
        <f t="shared" si="31"/>
        <v>9.0359999999999996</v>
      </c>
      <c r="Y169" s="31">
        <f t="shared" si="32"/>
        <v>-184.49199999999999</v>
      </c>
      <c r="Z169" s="30">
        <f t="shared" si="40"/>
        <v>0</v>
      </c>
    </row>
    <row r="170" spans="5:26" x14ac:dyDescent="0.15">
      <c r="E170" s="46"/>
      <c r="F170" s="28"/>
      <c r="G170" s="29"/>
      <c r="H170" s="29"/>
      <c r="I170" s="48" t="str">
        <f t="shared" si="42"/>
        <v/>
      </c>
      <c r="J170" s="48" t="str">
        <f t="shared" si="37"/>
        <v/>
      </c>
      <c r="K170" s="49" t="str">
        <f t="shared" si="38"/>
        <v/>
      </c>
      <c r="L170" s="11"/>
      <c r="M170" s="11"/>
      <c r="N170" s="78"/>
      <c r="O170" s="39" t="str">
        <f t="shared" si="39"/>
        <v>F</v>
      </c>
      <c r="P170" s="11">
        <f t="shared" si="34"/>
        <v>-23.287315649149274</v>
      </c>
      <c r="Q170" s="11"/>
      <c r="R170" s="38">
        <f t="shared" si="41"/>
        <v>0</v>
      </c>
      <c r="S170" s="30">
        <f t="shared" si="35"/>
        <v>0</v>
      </c>
      <c r="T170" s="30">
        <f t="shared" si="36"/>
        <v>0</v>
      </c>
      <c r="U170" s="34"/>
      <c r="V170" s="34"/>
      <c r="X170" s="31">
        <f t="shared" si="31"/>
        <v>9.0359999999999996</v>
      </c>
      <c r="Y170" s="31">
        <f t="shared" si="32"/>
        <v>-184.49199999999999</v>
      </c>
      <c r="Z170" s="30">
        <f t="shared" si="40"/>
        <v>0</v>
      </c>
    </row>
    <row r="171" spans="5:26" x14ac:dyDescent="0.15">
      <c r="E171" s="46"/>
      <c r="F171" s="28"/>
      <c r="G171" s="29"/>
      <c r="H171" s="29"/>
      <c r="I171" s="48" t="str">
        <f t="shared" si="42"/>
        <v/>
      </c>
      <c r="J171" s="48" t="str">
        <f t="shared" si="37"/>
        <v/>
      </c>
      <c r="K171" s="49" t="str">
        <f t="shared" si="38"/>
        <v/>
      </c>
      <c r="L171" s="11"/>
      <c r="M171" s="11"/>
      <c r="N171" s="78"/>
      <c r="O171" s="39" t="str">
        <f t="shared" si="39"/>
        <v>F</v>
      </c>
      <c r="P171" s="11">
        <f t="shared" si="34"/>
        <v>-23.287315649149274</v>
      </c>
      <c r="Q171" s="11"/>
      <c r="R171" s="38">
        <f t="shared" si="41"/>
        <v>0</v>
      </c>
      <c r="S171" s="30">
        <f t="shared" si="35"/>
        <v>0</v>
      </c>
      <c r="T171" s="30">
        <f t="shared" si="36"/>
        <v>0</v>
      </c>
      <c r="U171" s="34"/>
      <c r="V171" s="34"/>
      <c r="X171" s="31">
        <f t="shared" si="31"/>
        <v>9.0359999999999996</v>
      </c>
      <c r="Y171" s="31">
        <f t="shared" si="32"/>
        <v>-184.49199999999999</v>
      </c>
      <c r="Z171" s="30">
        <f t="shared" si="40"/>
        <v>0</v>
      </c>
    </row>
    <row r="172" spans="5:26" x14ac:dyDescent="0.15">
      <c r="E172" s="46"/>
      <c r="F172" s="28"/>
      <c r="G172" s="29"/>
      <c r="H172" s="29"/>
      <c r="I172" s="48" t="str">
        <f t="shared" si="42"/>
        <v/>
      </c>
      <c r="J172" s="48" t="str">
        <f t="shared" si="37"/>
        <v/>
      </c>
      <c r="K172" s="49" t="str">
        <f t="shared" si="38"/>
        <v/>
      </c>
      <c r="L172" s="11"/>
      <c r="M172" s="11"/>
      <c r="N172" s="78"/>
      <c r="O172" s="39" t="str">
        <f t="shared" si="39"/>
        <v>F</v>
      </c>
      <c r="P172" s="11">
        <f t="shared" si="34"/>
        <v>-23.287315649149274</v>
      </c>
      <c r="Q172" s="11"/>
      <c r="R172" s="38">
        <f t="shared" si="41"/>
        <v>0</v>
      </c>
      <c r="S172" s="30">
        <f t="shared" si="35"/>
        <v>0</v>
      </c>
      <c r="T172" s="30">
        <f t="shared" si="36"/>
        <v>0</v>
      </c>
      <c r="U172" s="34"/>
      <c r="V172" s="34"/>
      <c r="X172" s="31">
        <f t="shared" si="31"/>
        <v>9.0359999999999996</v>
      </c>
      <c r="Y172" s="31">
        <f t="shared" si="32"/>
        <v>-184.49199999999999</v>
      </c>
      <c r="Z172" s="30">
        <f t="shared" si="40"/>
        <v>0</v>
      </c>
    </row>
    <row r="173" spans="5:26" x14ac:dyDescent="0.15">
      <c r="E173" s="46"/>
      <c r="F173" s="28"/>
      <c r="G173" s="29"/>
      <c r="H173" s="29"/>
      <c r="I173" s="48" t="str">
        <f t="shared" si="42"/>
        <v/>
      </c>
      <c r="J173" s="48" t="str">
        <f t="shared" si="37"/>
        <v/>
      </c>
      <c r="K173" s="49" t="str">
        <f t="shared" si="38"/>
        <v/>
      </c>
      <c r="L173" s="11"/>
      <c r="M173" s="11"/>
      <c r="N173" s="78"/>
      <c r="O173" s="39" t="str">
        <f t="shared" si="39"/>
        <v>F</v>
      </c>
      <c r="P173" s="11">
        <f t="shared" si="34"/>
        <v>-23.287315649149274</v>
      </c>
      <c r="Q173" s="11"/>
      <c r="R173" s="38">
        <f t="shared" si="41"/>
        <v>0</v>
      </c>
      <c r="S173" s="30">
        <f t="shared" si="35"/>
        <v>0</v>
      </c>
      <c r="T173" s="30">
        <f t="shared" si="36"/>
        <v>0</v>
      </c>
      <c r="U173" s="34"/>
      <c r="V173" s="34"/>
      <c r="X173" s="31">
        <f t="shared" si="31"/>
        <v>9.0359999999999996</v>
      </c>
      <c r="Y173" s="31">
        <f t="shared" si="32"/>
        <v>-184.49199999999999</v>
      </c>
      <c r="Z173" s="30">
        <f t="shared" si="40"/>
        <v>0</v>
      </c>
    </row>
    <row r="174" spans="5:26" x14ac:dyDescent="0.15">
      <c r="E174" s="46"/>
      <c r="F174" s="28"/>
      <c r="G174" s="29"/>
      <c r="H174" s="29"/>
      <c r="I174" s="48" t="str">
        <f t="shared" si="42"/>
        <v/>
      </c>
      <c r="J174" s="48" t="str">
        <f t="shared" si="37"/>
        <v/>
      </c>
      <c r="K174" s="49" t="str">
        <f t="shared" si="38"/>
        <v/>
      </c>
      <c r="L174" s="11"/>
      <c r="M174" s="11"/>
      <c r="N174" s="78"/>
      <c r="O174" s="39" t="str">
        <f t="shared" si="39"/>
        <v>F</v>
      </c>
      <c r="P174" s="11">
        <f t="shared" si="34"/>
        <v>-23.287315649149274</v>
      </c>
      <c r="Q174" s="11"/>
      <c r="R174" s="38">
        <f t="shared" si="41"/>
        <v>0</v>
      </c>
      <c r="S174" s="30">
        <f t="shared" si="35"/>
        <v>0</v>
      </c>
      <c r="T174" s="30">
        <f t="shared" si="36"/>
        <v>0</v>
      </c>
      <c r="U174" s="34"/>
      <c r="V174" s="34"/>
      <c r="X174" s="31">
        <f t="shared" si="31"/>
        <v>9.0359999999999996</v>
      </c>
      <c r="Y174" s="31">
        <f t="shared" si="32"/>
        <v>-184.49199999999999</v>
      </c>
      <c r="Z174" s="30">
        <f t="shared" si="40"/>
        <v>0</v>
      </c>
    </row>
    <row r="175" spans="5:26" x14ac:dyDescent="0.15">
      <c r="E175" s="46"/>
      <c r="F175" s="28"/>
      <c r="G175" s="29"/>
      <c r="H175" s="29"/>
      <c r="I175" s="48" t="str">
        <f t="shared" si="42"/>
        <v/>
      </c>
      <c r="J175" s="48" t="str">
        <f t="shared" si="37"/>
        <v/>
      </c>
      <c r="K175" s="49" t="str">
        <f t="shared" si="38"/>
        <v/>
      </c>
      <c r="L175" s="11"/>
      <c r="M175" s="11"/>
      <c r="N175" s="78"/>
      <c r="O175" s="39" t="str">
        <f t="shared" si="39"/>
        <v>F</v>
      </c>
      <c r="P175" s="11">
        <f t="shared" si="34"/>
        <v>-23.287315649149274</v>
      </c>
      <c r="Q175" s="11"/>
      <c r="R175" s="38">
        <f t="shared" si="41"/>
        <v>0</v>
      </c>
      <c r="S175" s="30">
        <f t="shared" si="35"/>
        <v>0</v>
      </c>
      <c r="T175" s="30">
        <f t="shared" si="36"/>
        <v>0</v>
      </c>
      <c r="U175" s="34"/>
      <c r="V175" s="34"/>
      <c r="X175" s="31">
        <f t="shared" si="31"/>
        <v>9.0359999999999996</v>
      </c>
      <c r="Y175" s="31">
        <f t="shared" si="32"/>
        <v>-184.49199999999999</v>
      </c>
      <c r="Z175" s="30">
        <f t="shared" si="40"/>
        <v>0</v>
      </c>
    </row>
    <row r="176" spans="5:26" x14ac:dyDescent="0.15">
      <c r="E176" s="46"/>
      <c r="F176" s="28"/>
      <c r="G176" s="29"/>
      <c r="H176" s="29"/>
      <c r="I176" s="48" t="str">
        <f t="shared" si="42"/>
        <v/>
      </c>
      <c r="J176" s="48" t="str">
        <f t="shared" si="37"/>
        <v/>
      </c>
      <c r="K176" s="49" t="str">
        <f t="shared" si="38"/>
        <v/>
      </c>
      <c r="L176" s="11"/>
      <c r="M176" s="11"/>
      <c r="N176" s="78"/>
      <c r="O176" s="39" t="str">
        <f t="shared" si="39"/>
        <v>F</v>
      </c>
      <c r="P176" s="11">
        <f t="shared" si="34"/>
        <v>-23.287315649149274</v>
      </c>
      <c r="Q176" s="11"/>
      <c r="R176" s="38">
        <f t="shared" si="41"/>
        <v>0</v>
      </c>
      <c r="S176" s="30">
        <f t="shared" si="35"/>
        <v>0</v>
      </c>
      <c r="T176" s="30">
        <f t="shared" si="36"/>
        <v>0</v>
      </c>
      <c r="U176" s="34"/>
      <c r="V176" s="34"/>
      <c r="X176" s="31">
        <f t="shared" si="31"/>
        <v>9.0359999999999996</v>
      </c>
      <c r="Y176" s="31">
        <f t="shared" si="32"/>
        <v>-184.49199999999999</v>
      </c>
      <c r="Z176" s="30">
        <f t="shared" si="40"/>
        <v>0</v>
      </c>
    </row>
    <row r="177" spans="5:26" x14ac:dyDescent="0.15">
      <c r="E177" s="46"/>
      <c r="F177" s="28"/>
      <c r="G177" s="29"/>
      <c r="H177" s="29"/>
      <c r="I177" s="48" t="str">
        <f t="shared" si="42"/>
        <v/>
      </c>
      <c r="J177" s="48" t="str">
        <f t="shared" si="37"/>
        <v/>
      </c>
      <c r="K177" s="49" t="str">
        <f t="shared" si="38"/>
        <v/>
      </c>
      <c r="L177" s="11"/>
      <c r="M177" s="11"/>
      <c r="N177" s="78"/>
      <c r="O177" s="39" t="str">
        <f t="shared" si="39"/>
        <v>F</v>
      </c>
      <c r="P177" s="11">
        <f t="shared" si="34"/>
        <v>-23.287315649149274</v>
      </c>
      <c r="Q177" s="11"/>
      <c r="R177" s="38">
        <f t="shared" si="41"/>
        <v>0</v>
      </c>
      <c r="S177" s="30">
        <f t="shared" si="35"/>
        <v>0</v>
      </c>
      <c r="T177" s="30">
        <f t="shared" si="36"/>
        <v>0</v>
      </c>
      <c r="U177" s="34"/>
      <c r="V177" s="34"/>
      <c r="X177" s="31">
        <f t="shared" si="31"/>
        <v>9.0359999999999996</v>
      </c>
      <c r="Y177" s="31">
        <f t="shared" si="32"/>
        <v>-184.49199999999999</v>
      </c>
      <c r="Z177" s="30">
        <f t="shared" si="40"/>
        <v>0</v>
      </c>
    </row>
    <row r="178" spans="5:26" x14ac:dyDescent="0.15">
      <c r="E178" s="46"/>
      <c r="F178" s="28"/>
      <c r="G178" s="29"/>
      <c r="H178" s="29"/>
      <c r="I178" s="48" t="str">
        <f t="shared" si="42"/>
        <v/>
      </c>
      <c r="J178" s="48" t="str">
        <f t="shared" si="37"/>
        <v/>
      </c>
      <c r="K178" s="49" t="str">
        <f t="shared" si="38"/>
        <v/>
      </c>
      <c r="L178" s="11"/>
      <c r="M178" s="11"/>
      <c r="N178" s="78"/>
      <c r="O178" s="39" t="str">
        <f t="shared" si="39"/>
        <v>F</v>
      </c>
      <c r="P178" s="11">
        <f t="shared" si="34"/>
        <v>-23.287315649149274</v>
      </c>
      <c r="Q178" s="11"/>
      <c r="R178" s="38">
        <f t="shared" si="41"/>
        <v>0</v>
      </c>
      <c r="S178" s="30">
        <f t="shared" si="35"/>
        <v>0</v>
      </c>
      <c r="T178" s="30">
        <f t="shared" si="36"/>
        <v>0</v>
      </c>
      <c r="U178" s="34"/>
      <c r="V178" s="34"/>
      <c r="X178" s="31">
        <f t="shared" si="31"/>
        <v>9.0359999999999996</v>
      </c>
      <c r="Y178" s="31">
        <f t="shared" si="32"/>
        <v>-184.49199999999999</v>
      </c>
      <c r="Z178" s="30">
        <f t="shared" si="40"/>
        <v>0</v>
      </c>
    </row>
    <row r="179" spans="5:26" x14ac:dyDescent="0.15">
      <c r="E179" s="46"/>
      <c r="F179" s="28"/>
      <c r="G179" s="29"/>
      <c r="H179" s="29"/>
      <c r="I179" s="48" t="str">
        <f t="shared" si="42"/>
        <v/>
      </c>
      <c r="J179" s="48" t="str">
        <f t="shared" si="37"/>
        <v/>
      </c>
      <c r="K179" s="49" t="str">
        <f t="shared" si="38"/>
        <v/>
      </c>
      <c r="L179" s="11"/>
      <c r="M179" s="11"/>
      <c r="N179" s="78"/>
      <c r="O179" s="39" t="str">
        <f t="shared" si="39"/>
        <v>F</v>
      </c>
      <c r="P179" s="11">
        <f t="shared" si="34"/>
        <v>-23.287315649149274</v>
      </c>
      <c r="Q179" s="11"/>
      <c r="R179" s="38">
        <f t="shared" si="41"/>
        <v>0</v>
      </c>
      <c r="S179" s="30">
        <f t="shared" si="35"/>
        <v>0</v>
      </c>
      <c r="T179" s="30">
        <f t="shared" si="36"/>
        <v>0</v>
      </c>
      <c r="U179" s="34"/>
      <c r="V179" s="34"/>
      <c r="X179" s="31">
        <f t="shared" si="31"/>
        <v>9.0359999999999996</v>
      </c>
      <c r="Y179" s="31">
        <f t="shared" si="32"/>
        <v>-184.49199999999999</v>
      </c>
      <c r="Z179" s="30">
        <f t="shared" si="40"/>
        <v>0</v>
      </c>
    </row>
    <row r="180" spans="5:26" x14ac:dyDescent="0.15">
      <c r="E180" s="46"/>
      <c r="F180" s="28"/>
      <c r="G180" s="29"/>
      <c r="H180" s="29"/>
      <c r="I180" s="48" t="str">
        <f t="shared" si="42"/>
        <v/>
      </c>
      <c r="J180" s="48" t="str">
        <f t="shared" si="37"/>
        <v/>
      </c>
      <c r="K180" s="49" t="str">
        <f t="shared" si="38"/>
        <v/>
      </c>
      <c r="L180" s="11"/>
      <c r="M180" s="11"/>
      <c r="N180" s="78"/>
      <c r="O180" s="39" t="str">
        <f t="shared" si="39"/>
        <v>F</v>
      </c>
      <c r="P180" s="11">
        <f t="shared" si="34"/>
        <v>-23.287315649149274</v>
      </c>
      <c r="Q180" s="11"/>
      <c r="R180" s="38">
        <f t="shared" si="41"/>
        <v>0</v>
      </c>
      <c r="S180" s="30">
        <f t="shared" si="35"/>
        <v>0</v>
      </c>
      <c r="T180" s="30">
        <f t="shared" si="36"/>
        <v>0</v>
      </c>
      <c r="U180" s="34"/>
      <c r="V180" s="34"/>
      <c r="X180" s="31">
        <f t="shared" si="31"/>
        <v>9.0359999999999996</v>
      </c>
      <c r="Y180" s="31">
        <f t="shared" si="32"/>
        <v>-184.49199999999999</v>
      </c>
      <c r="Z180" s="30">
        <f t="shared" si="40"/>
        <v>0</v>
      </c>
    </row>
    <row r="181" spans="5:26" x14ac:dyDescent="0.15">
      <c r="E181" s="46"/>
      <c r="F181" s="28"/>
      <c r="G181" s="29"/>
      <c r="H181" s="29"/>
      <c r="I181" s="48" t="str">
        <f t="shared" si="42"/>
        <v/>
      </c>
      <c r="J181" s="48" t="str">
        <f t="shared" si="37"/>
        <v/>
      </c>
      <c r="K181" s="49" t="str">
        <f t="shared" si="38"/>
        <v/>
      </c>
      <c r="L181" s="11"/>
      <c r="M181" s="11"/>
      <c r="N181" s="78"/>
      <c r="O181" s="39" t="str">
        <f t="shared" si="39"/>
        <v>F</v>
      </c>
      <c r="P181" s="11">
        <f t="shared" si="34"/>
        <v>-23.287315649149274</v>
      </c>
      <c r="Q181" s="11"/>
      <c r="R181" s="38">
        <f t="shared" si="41"/>
        <v>0</v>
      </c>
      <c r="S181" s="30">
        <f t="shared" si="35"/>
        <v>0</v>
      </c>
      <c r="T181" s="30">
        <f t="shared" si="36"/>
        <v>0</v>
      </c>
      <c r="U181" s="34"/>
      <c r="V181" s="34"/>
      <c r="X181" s="31">
        <f t="shared" si="31"/>
        <v>9.0359999999999996</v>
      </c>
      <c r="Y181" s="31">
        <f t="shared" si="32"/>
        <v>-184.49199999999999</v>
      </c>
      <c r="Z181" s="30">
        <f t="shared" si="40"/>
        <v>0</v>
      </c>
    </row>
    <row r="182" spans="5:26" x14ac:dyDescent="0.15">
      <c r="E182" s="46"/>
      <c r="F182" s="28"/>
      <c r="G182" s="29"/>
      <c r="H182" s="29"/>
      <c r="I182" s="48" t="str">
        <f t="shared" si="42"/>
        <v/>
      </c>
      <c r="J182" s="48" t="str">
        <f t="shared" si="37"/>
        <v/>
      </c>
      <c r="K182" s="49" t="str">
        <f t="shared" si="38"/>
        <v/>
      </c>
      <c r="L182" s="11"/>
      <c r="M182" s="11"/>
      <c r="N182" s="78"/>
      <c r="O182" s="39" t="str">
        <f t="shared" si="39"/>
        <v>F</v>
      </c>
      <c r="P182" s="11">
        <f t="shared" si="34"/>
        <v>-23.287315649149274</v>
      </c>
      <c r="Q182" s="11"/>
      <c r="R182" s="38">
        <f t="shared" si="41"/>
        <v>0</v>
      </c>
      <c r="S182" s="30">
        <f t="shared" si="35"/>
        <v>0</v>
      </c>
      <c r="T182" s="30">
        <f t="shared" si="36"/>
        <v>0</v>
      </c>
      <c r="U182" s="34"/>
      <c r="V182" s="34"/>
      <c r="X182" s="31">
        <f t="shared" si="31"/>
        <v>9.0359999999999996</v>
      </c>
      <c r="Y182" s="31">
        <f t="shared" si="32"/>
        <v>-184.49199999999999</v>
      </c>
      <c r="Z182" s="30">
        <f t="shared" si="40"/>
        <v>0</v>
      </c>
    </row>
    <row r="183" spans="5:26" x14ac:dyDescent="0.15">
      <c r="E183" s="46"/>
      <c r="F183" s="28"/>
      <c r="G183" s="29"/>
      <c r="H183" s="29"/>
      <c r="I183" s="48" t="str">
        <f t="shared" si="42"/>
        <v/>
      </c>
      <c r="J183" s="48" t="str">
        <f t="shared" si="37"/>
        <v/>
      </c>
      <c r="K183" s="49" t="str">
        <f t="shared" si="38"/>
        <v/>
      </c>
      <c r="L183" s="11"/>
      <c r="M183" s="11"/>
      <c r="N183" s="78"/>
      <c r="O183" s="39" t="str">
        <f t="shared" si="39"/>
        <v>F</v>
      </c>
      <c r="P183" s="11">
        <f t="shared" si="34"/>
        <v>-23.287315649149274</v>
      </c>
      <c r="Q183" s="11"/>
      <c r="R183" s="38">
        <f t="shared" si="41"/>
        <v>0</v>
      </c>
      <c r="S183" s="30">
        <f t="shared" si="35"/>
        <v>0</v>
      </c>
      <c r="T183" s="30">
        <f t="shared" si="36"/>
        <v>0</v>
      </c>
      <c r="U183" s="34"/>
      <c r="V183" s="34"/>
      <c r="X183" s="31">
        <f t="shared" si="31"/>
        <v>9.0359999999999996</v>
      </c>
      <c r="Y183" s="31">
        <f t="shared" si="32"/>
        <v>-184.49199999999999</v>
      </c>
      <c r="Z183" s="30">
        <f t="shared" si="40"/>
        <v>0</v>
      </c>
    </row>
    <row r="184" spans="5:26" x14ac:dyDescent="0.15">
      <c r="E184" s="46"/>
      <c r="F184" s="28"/>
      <c r="G184" s="29"/>
      <c r="H184" s="29"/>
      <c r="I184" s="48" t="str">
        <f t="shared" si="42"/>
        <v/>
      </c>
      <c r="J184" s="48" t="str">
        <f t="shared" si="37"/>
        <v/>
      </c>
      <c r="K184" s="49" t="str">
        <f t="shared" si="38"/>
        <v/>
      </c>
      <c r="L184" s="11"/>
      <c r="M184" s="11"/>
      <c r="N184" s="78"/>
      <c r="O184" s="39" t="str">
        <f t="shared" si="39"/>
        <v>F</v>
      </c>
      <c r="P184" s="11">
        <f t="shared" si="34"/>
        <v>-23.287315649149274</v>
      </c>
      <c r="Q184" s="11"/>
      <c r="R184" s="38">
        <f t="shared" si="41"/>
        <v>0</v>
      </c>
      <c r="S184" s="30">
        <f t="shared" si="35"/>
        <v>0</v>
      </c>
      <c r="T184" s="30">
        <f t="shared" si="36"/>
        <v>0</v>
      </c>
      <c r="U184" s="34"/>
      <c r="V184" s="34"/>
      <c r="X184" s="31">
        <f t="shared" si="31"/>
        <v>9.0359999999999996</v>
      </c>
      <c r="Y184" s="31">
        <f t="shared" si="32"/>
        <v>-184.49199999999999</v>
      </c>
      <c r="Z184" s="30">
        <f t="shared" si="40"/>
        <v>0</v>
      </c>
    </row>
    <row r="185" spans="5:26" x14ac:dyDescent="0.15">
      <c r="E185" s="46"/>
      <c r="F185" s="28"/>
      <c r="G185" s="29"/>
      <c r="H185" s="29"/>
      <c r="I185" s="48" t="str">
        <f t="shared" si="42"/>
        <v/>
      </c>
      <c r="J185" s="48" t="str">
        <f t="shared" si="37"/>
        <v/>
      </c>
      <c r="K185" s="49" t="str">
        <f t="shared" si="38"/>
        <v/>
      </c>
      <c r="L185" s="11"/>
      <c r="M185" s="11"/>
      <c r="N185" s="78"/>
      <c r="O185" s="39" t="str">
        <f t="shared" si="39"/>
        <v>F</v>
      </c>
      <c r="P185" s="11">
        <f t="shared" si="34"/>
        <v>-23.287315649149274</v>
      </c>
      <c r="Q185" s="11"/>
      <c r="R185" s="38">
        <f t="shared" si="41"/>
        <v>0</v>
      </c>
      <c r="S185" s="30">
        <f t="shared" si="35"/>
        <v>0</v>
      </c>
      <c r="T185" s="30">
        <f t="shared" si="36"/>
        <v>0</v>
      </c>
      <c r="U185" s="34"/>
      <c r="V185" s="34"/>
      <c r="X185" s="31">
        <f t="shared" si="31"/>
        <v>9.0359999999999996</v>
      </c>
      <c r="Y185" s="31">
        <f t="shared" si="32"/>
        <v>-184.49199999999999</v>
      </c>
      <c r="Z185" s="30">
        <f t="shared" si="40"/>
        <v>0</v>
      </c>
    </row>
    <row r="186" spans="5:26" x14ac:dyDescent="0.15">
      <c r="E186" s="46"/>
      <c r="F186" s="28"/>
      <c r="G186" s="29"/>
      <c r="H186" s="29"/>
      <c r="I186" s="48" t="str">
        <f t="shared" si="42"/>
        <v/>
      </c>
      <c r="J186" s="48" t="str">
        <f t="shared" si="37"/>
        <v/>
      </c>
      <c r="K186" s="49" t="str">
        <f t="shared" si="38"/>
        <v/>
      </c>
      <c r="L186" s="11"/>
      <c r="M186" s="11"/>
      <c r="N186" s="78"/>
      <c r="O186" s="39" t="str">
        <f t="shared" si="39"/>
        <v>F</v>
      </c>
      <c r="P186" s="11">
        <f t="shared" si="34"/>
        <v>-23.287315649149274</v>
      </c>
      <c r="Q186" s="11"/>
      <c r="R186" s="38">
        <f t="shared" si="41"/>
        <v>0</v>
      </c>
      <c r="S186" s="30">
        <f t="shared" si="35"/>
        <v>0</v>
      </c>
      <c r="T186" s="30">
        <f t="shared" si="36"/>
        <v>0</v>
      </c>
      <c r="U186" s="34"/>
      <c r="V186" s="34"/>
      <c r="X186" s="31">
        <f t="shared" si="31"/>
        <v>9.0359999999999996</v>
      </c>
      <c r="Y186" s="31">
        <f t="shared" si="32"/>
        <v>-184.49199999999999</v>
      </c>
      <c r="Z186" s="30">
        <f t="shared" si="40"/>
        <v>0</v>
      </c>
    </row>
    <row r="187" spans="5:26" x14ac:dyDescent="0.15">
      <c r="E187" s="46"/>
      <c r="F187" s="28"/>
      <c r="G187" s="29"/>
      <c r="H187" s="29"/>
      <c r="I187" s="48" t="str">
        <f t="shared" si="42"/>
        <v/>
      </c>
      <c r="J187" s="48" t="str">
        <f t="shared" si="37"/>
        <v/>
      </c>
      <c r="K187" s="49" t="str">
        <f t="shared" si="38"/>
        <v/>
      </c>
      <c r="L187" s="11"/>
      <c r="M187" s="11"/>
      <c r="N187" s="78"/>
      <c r="O187" s="39" t="str">
        <f t="shared" si="39"/>
        <v>F</v>
      </c>
      <c r="P187" s="11">
        <f t="shared" si="34"/>
        <v>-23.287315649149274</v>
      </c>
      <c r="Q187" s="11"/>
      <c r="R187" s="38">
        <f t="shared" si="41"/>
        <v>0</v>
      </c>
      <c r="S187" s="30">
        <f t="shared" si="35"/>
        <v>0</v>
      </c>
      <c r="T187" s="30">
        <f t="shared" si="36"/>
        <v>0</v>
      </c>
      <c r="U187" s="34"/>
      <c r="V187" s="34"/>
      <c r="X187" s="31">
        <f t="shared" si="31"/>
        <v>9.0359999999999996</v>
      </c>
      <c r="Y187" s="31">
        <f t="shared" si="32"/>
        <v>-184.49199999999999</v>
      </c>
      <c r="Z187" s="30">
        <f t="shared" si="40"/>
        <v>0</v>
      </c>
    </row>
    <row r="188" spans="5:26" x14ac:dyDescent="0.15">
      <c r="E188" s="46"/>
      <c r="F188" s="28"/>
      <c r="G188" s="29"/>
      <c r="H188" s="29"/>
      <c r="I188" s="48" t="str">
        <f t="shared" si="42"/>
        <v/>
      </c>
      <c r="J188" s="48" t="str">
        <f t="shared" si="37"/>
        <v/>
      </c>
      <c r="K188" s="49" t="str">
        <f t="shared" si="38"/>
        <v/>
      </c>
      <c r="L188" s="11"/>
      <c r="M188" s="11"/>
      <c r="N188" s="78"/>
      <c r="O188" s="39" t="str">
        <f t="shared" si="39"/>
        <v>F</v>
      </c>
      <c r="P188" s="11">
        <f t="shared" si="34"/>
        <v>-23.287315649149274</v>
      </c>
      <c r="Q188" s="11"/>
      <c r="R188" s="38">
        <f t="shared" si="41"/>
        <v>0</v>
      </c>
      <c r="S188" s="30">
        <f t="shared" si="35"/>
        <v>0</v>
      </c>
      <c r="T188" s="30">
        <f t="shared" si="36"/>
        <v>0</v>
      </c>
      <c r="U188" s="34"/>
      <c r="V188" s="34"/>
      <c r="X188" s="31">
        <f t="shared" si="31"/>
        <v>9.0359999999999996</v>
      </c>
      <c r="Y188" s="31">
        <f t="shared" si="32"/>
        <v>-184.49199999999999</v>
      </c>
      <c r="Z188" s="30">
        <f t="shared" si="40"/>
        <v>0</v>
      </c>
    </row>
    <row r="189" spans="5:26" x14ac:dyDescent="0.15">
      <c r="E189" s="46"/>
      <c r="F189" s="28"/>
      <c r="G189" s="29"/>
      <c r="H189" s="29"/>
      <c r="I189" s="48" t="str">
        <f t="shared" si="42"/>
        <v/>
      </c>
      <c r="J189" s="48" t="str">
        <f t="shared" si="37"/>
        <v/>
      </c>
      <c r="K189" s="49" t="str">
        <f t="shared" si="38"/>
        <v/>
      </c>
      <c r="L189" s="11"/>
      <c r="M189" s="11"/>
      <c r="N189" s="78"/>
      <c r="O189" s="39" t="str">
        <f t="shared" si="39"/>
        <v>F</v>
      </c>
      <c r="P189" s="11">
        <f t="shared" si="34"/>
        <v>-23.287315649149274</v>
      </c>
      <c r="Q189" s="11"/>
      <c r="R189" s="38">
        <f t="shared" si="41"/>
        <v>0</v>
      </c>
      <c r="S189" s="30">
        <f t="shared" si="35"/>
        <v>0</v>
      </c>
      <c r="T189" s="30">
        <f t="shared" si="36"/>
        <v>0</v>
      </c>
      <c r="U189" s="34"/>
      <c r="V189" s="34"/>
      <c r="X189" s="31">
        <f t="shared" si="31"/>
        <v>9.0359999999999996</v>
      </c>
      <c r="Y189" s="31">
        <f t="shared" si="32"/>
        <v>-184.49199999999999</v>
      </c>
      <c r="Z189" s="30">
        <f t="shared" si="40"/>
        <v>0</v>
      </c>
    </row>
    <row r="190" spans="5:26" x14ac:dyDescent="0.15">
      <c r="E190" s="46"/>
      <c r="F190" s="28"/>
      <c r="G190" s="29"/>
      <c r="H190" s="29"/>
      <c r="I190" s="48" t="str">
        <f t="shared" si="42"/>
        <v/>
      </c>
      <c r="J190" s="48" t="str">
        <f t="shared" si="37"/>
        <v/>
      </c>
      <c r="K190" s="49" t="str">
        <f t="shared" si="38"/>
        <v/>
      </c>
      <c r="L190" s="11"/>
      <c r="M190" s="11"/>
      <c r="N190" s="78"/>
      <c r="O190" s="39" t="str">
        <f t="shared" si="39"/>
        <v>F</v>
      </c>
      <c r="P190" s="11">
        <f t="shared" si="34"/>
        <v>-23.287315649149274</v>
      </c>
      <c r="Q190" s="11"/>
      <c r="R190" s="38">
        <f t="shared" si="41"/>
        <v>0</v>
      </c>
      <c r="S190" s="30">
        <f t="shared" si="35"/>
        <v>0</v>
      </c>
      <c r="T190" s="30">
        <f t="shared" si="36"/>
        <v>0</v>
      </c>
      <c r="U190" s="34"/>
      <c r="V190" s="34"/>
      <c r="X190" s="31">
        <f t="shared" si="31"/>
        <v>9.0359999999999996</v>
      </c>
      <c r="Y190" s="31">
        <f t="shared" si="32"/>
        <v>-184.49199999999999</v>
      </c>
      <c r="Z190" s="30">
        <f t="shared" si="40"/>
        <v>0</v>
      </c>
    </row>
    <row r="191" spans="5:26" x14ac:dyDescent="0.15">
      <c r="E191" s="46"/>
      <c r="F191" s="28"/>
      <c r="G191" s="29"/>
      <c r="H191" s="29"/>
      <c r="I191" s="48" t="str">
        <f t="shared" si="42"/>
        <v/>
      </c>
      <c r="J191" s="48" t="str">
        <f t="shared" si="37"/>
        <v/>
      </c>
      <c r="K191" s="49" t="str">
        <f t="shared" si="38"/>
        <v/>
      </c>
      <c r="L191" s="11"/>
      <c r="M191" s="11"/>
      <c r="N191" s="78"/>
      <c r="O191" s="39" t="str">
        <f t="shared" si="39"/>
        <v>F</v>
      </c>
      <c r="P191" s="11">
        <f t="shared" si="34"/>
        <v>-23.287315649149274</v>
      </c>
      <c r="Q191" s="11"/>
      <c r="R191" s="38">
        <f t="shared" si="41"/>
        <v>0</v>
      </c>
      <c r="S191" s="30">
        <f t="shared" si="35"/>
        <v>0</v>
      </c>
      <c r="T191" s="30">
        <f t="shared" si="36"/>
        <v>0</v>
      </c>
      <c r="U191" s="34"/>
      <c r="V191" s="34"/>
      <c r="X191" s="31">
        <f t="shared" si="31"/>
        <v>9.0359999999999996</v>
      </c>
      <c r="Y191" s="31">
        <f t="shared" si="32"/>
        <v>-184.49199999999999</v>
      </c>
      <c r="Z191" s="30">
        <f t="shared" si="40"/>
        <v>0</v>
      </c>
    </row>
    <row r="192" spans="5:26" x14ac:dyDescent="0.15">
      <c r="E192" s="46"/>
      <c r="F192" s="28"/>
      <c r="G192" s="29"/>
      <c r="H192" s="29"/>
      <c r="I192" s="48" t="str">
        <f t="shared" si="42"/>
        <v/>
      </c>
      <c r="J192" s="48" t="str">
        <f t="shared" si="37"/>
        <v/>
      </c>
      <c r="K192" s="49" t="str">
        <f t="shared" si="38"/>
        <v/>
      </c>
      <c r="L192" s="11"/>
      <c r="M192" s="11"/>
      <c r="N192" s="78"/>
      <c r="O192" s="39" t="str">
        <f t="shared" si="39"/>
        <v>F</v>
      </c>
      <c r="P192" s="11">
        <f t="shared" si="34"/>
        <v>-23.287315649149274</v>
      </c>
      <c r="Q192" s="11"/>
      <c r="R192" s="38">
        <f t="shared" si="41"/>
        <v>0</v>
      </c>
      <c r="S192" s="30">
        <f t="shared" si="35"/>
        <v>0</v>
      </c>
      <c r="T192" s="30">
        <f t="shared" si="36"/>
        <v>0</v>
      </c>
      <c r="U192" s="34"/>
      <c r="V192" s="34"/>
      <c r="X192" s="31">
        <f t="shared" si="31"/>
        <v>9.0359999999999996</v>
      </c>
      <c r="Y192" s="31">
        <f t="shared" si="32"/>
        <v>-184.49199999999999</v>
      </c>
      <c r="Z192" s="30">
        <f t="shared" si="40"/>
        <v>0</v>
      </c>
    </row>
    <row r="193" spans="5:26" x14ac:dyDescent="0.15">
      <c r="E193" s="46"/>
      <c r="F193" s="28"/>
      <c r="G193" s="29"/>
      <c r="H193" s="29"/>
      <c r="I193" s="48" t="str">
        <f t="shared" ref="I193:I224" si="43">IF(COUNTA($F$127,$H$127,F193:H193)=5,P193,"")</f>
        <v/>
      </c>
      <c r="J193" s="48" t="str">
        <f t="shared" si="37"/>
        <v/>
      </c>
      <c r="K193" s="49" t="str">
        <f t="shared" si="38"/>
        <v/>
      </c>
      <c r="L193" s="11"/>
      <c r="M193" s="11"/>
      <c r="N193" s="78"/>
      <c r="O193" s="39" t="str">
        <f t="shared" si="39"/>
        <v>F</v>
      </c>
      <c r="P193" s="11">
        <f t="shared" si="34"/>
        <v>-23.287315649149274</v>
      </c>
      <c r="Q193" s="11"/>
      <c r="R193" s="38">
        <f t="shared" si="41"/>
        <v>0</v>
      </c>
      <c r="S193" s="30">
        <f t="shared" si="35"/>
        <v>0</v>
      </c>
      <c r="T193" s="30">
        <f t="shared" si="36"/>
        <v>0</v>
      </c>
      <c r="U193" s="34"/>
      <c r="V193" s="34"/>
      <c r="X193" s="31">
        <f t="shared" ref="X193:X248" si="44">IF(O193="M",2.06*10^-3*G193^2-0.1166*G193+6.5273,2.49*10^-3*G193^2-0.1858*G193+9.036)</f>
        <v>9.0359999999999996</v>
      </c>
      <c r="Y193" s="31">
        <f t="shared" ref="Y193:Y248" si="45">((G193/100)^3*INDEX(itoOI,IF(O193="M",0,3)+IF(G193&lt;140,1,IF(G193&lt;=149,2,3)),1)+(G193/100)^2*INDEX(itoOI,IF(O193="M",0,3)+IF(G193&lt;140,1,IF(G193&lt;=149,2,3)),2)+(G193/100)*INDEX(itoOI,IF(O193="M",0,3)+IF(G193&lt;140,1,IF(G193&lt;=149,2,3)),3)+INDEX(itoOI,IF(O193="M",0,3)+IF(G193&lt;140,1,IF(G193&lt;=149,2,3)),4))</f>
        <v>-184.49199999999999</v>
      </c>
      <c r="Z193" s="30">
        <f t="shared" si="40"/>
        <v>0</v>
      </c>
    </row>
    <row r="194" spans="5:26" x14ac:dyDescent="0.15">
      <c r="E194" s="46"/>
      <c r="F194" s="28"/>
      <c r="G194" s="29"/>
      <c r="H194" s="29"/>
      <c r="I194" s="48" t="str">
        <f t="shared" si="43"/>
        <v/>
      </c>
      <c r="J194" s="48" t="str">
        <f t="shared" si="37"/>
        <v/>
      </c>
      <c r="K194" s="49" t="str">
        <f t="shared" si="38"/>
        <v/>
      </c>
      <c r="L194" s="11"/>
      <c r="M194" s="11"/>
      <c r="N194" s="78"/>
      <c r="O194" s="39" t="str">
        <f t="shared" si="39"/>
        <v>F</v>
      </c>
      <c r="P194" s="11">
        <f t="shared" ref="P194:P248" si="46">IF(T194&gt;17.583,"*",(G194-(INDEX(IF(O194="F",Hfemalemean,Hmalemean),S194+1,R194+1)))/(INDEX(IF(O194="F",Hfemalesd,Hmalesd),S194+1,R194+1)))</f>
        <v>-23.287315649149274</v>
      </c>
      <c r="Q194" s="11"/>
      <c r="R194" s="38">
        <f t="shared" ref="R194:R248" si="47">DATEDIF($F$127,F194,"Y")</f>
        <v>0</v>
      </c>
      <c r="S194" s="30">
        <f t="shared" ref="S194:S248" si="48">DATEDIF($F$127,F194,"YM")</f>
        <v>0</v>
      </c>
      <c r="T194" s="30">
        <f t="shared" ref="T194:T248" si="49">DATEDIF($F$127,F194,"Y")+DATEDIF($F$127,F194,"YD")/(365+IF(MOD(YEAR(DATE(YEAR(F194)-1,MONTH($F$127),DAY($F$127))),4)=0,IF(DATE(YEAR(DATE(YEAR(F194)-1,MONTH($F$127),DAY($F$127))),2,29)&gt;=DATE(YEAR(F194)-1,MONTH($F$127),DAY($F$127)),1,0),0)+IF(MOD(YEAR(F194),4)=0,IF(DATE(YEAR(F194),2,29)&lt;=F194,1,0),0))</f>
        <v>0</v>
      </c>
      <c r="U194" s="34"/>
      <c r="V194" s="34"/>
      <c r="X194" s="31">
        <f t="shared" si="44"/>
        <v>9.0359999999999996</v>
      </c>
      <c r="Y194" s="31">
        <f t="shared" si="45"/>
        <v>-184.49199999999999</v>
      </c>
      <c r="Z194" s="30">
        <f t="shared" si="40"/>
        <v>0</v>
      </c>
    </row>
    <row r="195" spans="5:26" x14ac:dyDescent="0.15">
      <c r="E195" s="46"/>
      <c r="F195" s="28"/>
      <c r="G195" s="29"/>
      <c r="H195" s="29"/>
      <c r="I195" s="48" t="str">
        <f t="shared" si="43"/>
        <v/>
      </c>
      <c r="J195" s="48" t="str">
        <f t="shared" ref="J195:J220" si="50">IF(COUNTA($F$127,$H$127,F195:H195)=5,IF(T195&lt;6,"*",IF(T195&gt;=17.583,"*",(H195-G195*INDEX(IF(O195="F",muratafemale,muratamale),R195-4,1)-INDEX(IF(O195="F",muratafemale,muratamale),R195-4,2))/(G195*INDEX(IF(O195="F",muratafemale,muratamale),R195-4,1)+INDEX(IF(O195="F",muratafemale,muratamale),R195-4,2))*100)),"")</f>
        <v/>
      </c>
      <c r="K195" s="49" t="str">
        <f t="shared" ref="K195:K220" si="51">IF(COUNTA($F$127,$H$127,F195:H195)=5,IF(OR(T195&lt;1,G195&lt;70),"*",IF(G195&gt;=IF(O195="M",181,174),(H195-Z195)/Z195*100,IF(G195&lt;101,(H195-X195)/X195*100,IF(T195&lt;6,(H195-X195)/X195*100,IF(T195&gt;=17.583,(H195-Z195)/Z195*100,(H195-Y195)/Y195*100))))),"")</f>
        <v/>
      </c>
      <c r="L195" s="11"/>
      <c r="M195" s="11"/>
      <c r="N195" s="78"/>
      <c r="O195" s="39" t="str">
        <f t="shared" ref="O195:O248" si="52">+O194</f>
        <v>F</v>
      </c>
      <c r="P195" s="11">
        <f t="shared" si="46"/>
        <v>-23.287315649149274</v>
      </c>
      <c r="Q195" s="11"/>
      <c r="R195" s="38">
        <f t="shared" si="47"/>
        <v>0</v>
      </c>
      <c r="S195" s="30">
        <f t="shared" si="48"/>
        <v>0</v>
      </c>
      <c r="T195" s="30">
        <f t="shared" si="49"/>
        <v>0</v>
      </c>
      <c r="U195" s="34"/>
      <c r="V195" s="34"/>
      <c r="X195" s="31">
        <f t="shared" si="44"/>
        <v>9.0359999999999996</v>
      </c>
      <c r="Y195" s="31">
        <f t="shared" si="45"/>
        <v>-184.49199999999999</v>
      </c>
      <c r="Z195" s="30">
        <f t="shared" ref="Z195:Z248" si="53">22*G195^2/10000</f>
        <v>0</v>
      </c>
    </row>
    <row r="196" spans="5:26" x14ac:dyDescent="0.15">
      <c r="E196" s="46"/>
      <c r="F196" s="28"/>
      <c r="G196" s="29"/>
      <c r="H196" s="29"/>
      <c r="I196" s="48" t="str">
        <f t="shared" si="43"/>
        <v/>
      </c>
      <c r="J196" s="48" t="str">
        <f t="shared" si="50"/>
        <v/>
      </c>
      <c r="K196" s="49" t="str">
        <f t="shared" si="51"/>
        <v/>
      </c>
      <c r="L196" s="11"/>
      <c r="M196" s="11"/>
      <c r="N196" s="78"/>
      <c r="O196" s="39" t="str">
        <f t="shared" si="52"/>
        <v>F</v>
      </c>
      <c r="P196" s="11">
        <f t="shared" si="46"/>
        <v>-23.287315649149274</v>
      </c>
      <c r="Q196" s="11"/>
      <c r="R196" s="38">
        <f t="shared" si="47"/>
        <v>0</v>
      </c>
      <c r="S196" s="30">
        <f t="shared" si="48"/>
        <v>0</v>
      </c>
      <c r="T196" s="30">
        <f t="shared" si="49"/>
        <v>0</v>
      </c>
      <c r="U196" s="34"/>
      <c r="V196" s="34"/>
      <c r="X196" s="31">
        <f t="shared" si="44"/>
        <v>9.0359999999999996</v>
      </c>
      <c r="Y196" s="31">
        <f t="shared" si="45"/>
        <v>-184.49199999999999</v>
      </c>
      <c r="Z196" s="30">
        <f t="shared" si="53"/>
        <v>0</v>
      </c>
    </row>
    <row r="197" spans="5:26" x14ac:dyDescent="0.15">
      <c r="E197" s="46"/>
      <c r="F197" s="28"/>
      <c r="G197" s="29"/>
      <c r="H197" s="29"/>
      <c r="I197" s="48" t="str">
        <f t="shared" si="43"/>
        <v/>
      </c>
      <c r="J197" s="48" t="str">
        <f t="shared" si="50"/>
        <v/>
      </c>
      <c r="K197" s="49" t="str">
        <f t="shared" si="51"/>
        <v/>
      </c>
      <c r="L197" s="11"/>
      <c r="M197" s="11"/>
      <c r="N197" s="78"/>
      <c r="O197" s="39" t="str">
        <f t="shared" si="52"/>
        <v>F</v>
      </c>
      <c r="P197" s="11">
        <f t="shared" si="46"/>
        <v>-23.287315649149274</v>
      </c>
      <c r="Q197" s="11"/>
      <c r="R197" s="38">
        <f t="shared" si="47"/>
        <v>0</v>
      </c>
      <c r="S197" s="30">
        <f t="shared" si="48"/>
        <v>0</v>
      </c>
      <c r="T197" s="30">
        <f t="shared" si="49"/>
        <v>0</v>
      </c>
      <c r="U197" s="34"/>
      <c r="V197" s="34"/>
      <c r="X197" s="31">
        <f t="shared" si="44"/>
        <v>9.0359999999999996</v>
      </c>
      <c r="Y197" s="31">
        <f t="shared" si="45"/>
        <v>-184.49199999999999</v>
      </c>
      <c r="Z197" s="30">
        <f t="shared" si="53"/>
        <v>0</v>
      </c>
    </row>
    <row r="198" spans="5:26" x14ac:dyDescent="0.15">
      <c r="E198" s="46"/>
      <c r="F198" s="28"/>
      <c r="G198" s="29"/>
      <c r="H198" s="29"/>
      <c r="I198" s="48" t="str">
        <f t="shared" si="43"/>
        <v/>
      </c>
      <c r="J198" s="48" t="str">
        <f t="shared" si="50"/>
        <v/>
      </c>
      <c r="K198" s="49" t="str">
        <f t="shared" si="51"/>
        <v/>
      </c>
      <c r="L198" s="11"/>
      <c r="M198" s="11"/>
      <c r="N198" s="78"/>
      <c r="O198" s="39" t="str">
        <f t="shared" si="52"/>
        <v>F</v>
      </c>
      <c r="P198" s="11">
        <f t="shared" si="46"/>
        <v>-23.287315649149274</v>
      </c>
      <c r="Q198" s="11"/>
      <c r="R198" s="38">
        <f t="shared" si="47"/>
        <v>0</v>
      </c>
      <c r="S198" s="30">
        <f t="shared" si="48"/>
        <v>0</v>
      </c>
      <c r="T198" s="30">
        <f t="shared" si="49"/>
        <v>0</v>
      </c>
      <c r="U198" s="34"/>
      <c r="V198" s="34"/>
      <c r="X198" s="31">
        <f t="shared" si="44"/>
        <v>9.0359999999999996</v>
      </c>
      <c r="Y198" s="31">
        <f t="shared" si="45"/>
        <v>-184.49199999999999</v>
      </c>
      <c r="Z198" s="30">
        <f t="shared" si="53"/>
        <v>0</v>
      </c>
    </row>
    <row r="199" spans="5:26" x14ac:dyDescent="0.15">
      <c r="E199" s="46"/>
      <c r="F199" s="28"/>
      <c r="G199" s="29"/>
      <c r="H199" s="29"/>
      <c r="I199" s="48" t="str">
        <f t="shared" si="43"/>
        <v/>
      </c>
      <c r="J199" s="48" t="str">
        <f t="shared" si="50"/>
        <v/>
      </c>
      <c r="K199" s="49" t="str">
        <f t="shared" si="51"/>
        <v/>
      </c>
      <c r="L199" s="11"/>
      <c r="M199" s="11"/>
      <c r="N199" s="78"/>
      <c r="O199" s="39" t="str">
        <f t="shared" si="52"/>
        <v>F</v>
      </c>
      <c r="P199" s="11">
        <f t="shared" si="46"/>
        <v>-23.287315649149274</v>
      </c>
      <c r="Q199" s="11"/>
      <c r="R199" s="38">
        <f t="shared" si="47"/>
        <v>0</v>
      </c>
      <c r="S199" s="30">
        <f t="shared" si="48"/>
        <v>0</v>
      </c>
      <c r="T199" s="30">
        <f t="shared" si="49"/>
        <v>0</v>
      </c>
      <c r="U199" s="34"/>
      <c r="V199" s="34"/>
      <c r="X199" s="31">
        <f t="shared" si="44"/>
        <v>9.0359999999999996</v>
      </c>
      <c r="Y199" s="31">
        <f t="shared" si="45"/>
        <v>-184.49199999999999</v>
      </c>
      <c r="Z199" s="30">
        <f t="shared" si="53"/>
        <v>0</v>
      </c>
    </row>
    <row r="200" spans="5:26" x14ac:dyDescent="0.15">
      <c r="E200" s="46"/>
      <c r="F200" s="28"/>
      <c r="G200" s="29"/>
      <c r="H200" s="29"/>
      <c r="I200" s="48" t="str">
        <f t="shared" si="43"/>
        <v/>
      </c>
      <c r="J200" s="48" t="str">
        <f t="shared" si="50"/>
        <v/>
      </c>
      <c r="K200" s="49" t="str">
        <f t="shared" si="51"/>
        <v/>
      </c>
      <c r="L200" s="11"/>
      <c r="M200" s="11"/>
      <c r="N200" s="78"/>
      <c r="O200" s="39" t="str">
        <f t="shared" si="52"/>
        <v>F</v>
      </c>
      <c r="P200" s="11">
        <f t="shared" si="46"/>
        <v>-23.287315649149274</v>
      </c>
      <c r="Q200" s="11"/>
      <c r="R200" s="38">
        <f t="shared" si="47"/>
        <v>0</v>
      </c>
      <c r="S200" s="30">
        <f t="shared" si="48"/>
        <v>0</v>
      </c>
      <c r="T200" s="30">
        <f t="shared" si="49"/>
        <v>0</v>
      </c>
      <c r="U200" s="34"/>
      <c r="V200" s="34"/>
      <c r="X200" s="31">
        <f t="shared" si="44"/>
        <v>9.0359999999999996</v>
      </c>
      <c r="Y200" s="31">
        <f t="shared" si="45"/>
        <v>-184.49199999999999</v>
      </c>
      <c r="Z200" s="30">
        <f t="shared" si="53"/>
        <v>0</v>
      </c>
    </row>
    <row r="201" spans="5:26" x14ac:dyDescent="0.15">
      <c r="E201" s="46"/>
      <c r="F201" s="28"/>
      <c r="G201" s="29"/>
      <c r="H201" s="29"/>
      <c r="I201" s="48" t="str">
        <f t="shared" si="43"/>
        <v/>
      </c>
      <c r="J201" s="48" t="str">
        <f t="shared" si="50"/>
        <v/>
      </c>
      <c r="K201" s="49" t="str">
        <f t="shared" si="51"/>
        <v/>
      </c>
      <c r="L201" s="11"/>
      <c r="M201" s="11"/>
      <c r="N201" s="78"/>
      <c r="O201" s="39" t="str">
        <f t="shared" si="52"/>
        <v>F</v>
      </c>
      <c r="P201" s="11">
        <f t="shared" si="46"/>
        <v>-23.287315649149274</v>
      </c>
      <c r="Q201" s="11"/>
      <c r="R201" s="38">
        <f t="shared" si="47"/>
        <v>0</v>
      </c>
      <c r="S201" s="30">
        <f t="shared" si="48"/>
        <v>0</v>
      </c>
      <c r="T201" s="30">
        <f t="shared" si="49"/>
        <v>0</v>
      </c>
      <c r="U201" s="34"/>
      <c r="V201" s="34"/>
      <c r="X201" s="31">
        <f t="shared" si="44"/>
        <v>9.0359999999999996</v>
      </c>
      <c r="Y201" s="31">
        <f t="shared" si="45"/>
        <v>-184.49199999999999</v>
      </c>
      <c r="Z201" s="30">
        <f t="shared" si="53"/>
        <v>0</v>
      </c>
    </row>
    <row r="202" spans="5:26" x14ac:dyDescent="0.15">
      <c r="E202" s="46"/>
      <c r="F202" s="28"/>
      <c r="G202" s="29"/>
      <c r="H202" s="29"/>
      <c r="I202" s="48" t="str">
        <f t="shared" si="43"/>
        <v/>
      </c>
      <c r="J202" s="48" t="str">
        <f t="shared" si="50"/>
        <v/>
      </c>
      <c r="K202" s="49" t="str">
        <f t="shared" si="51"/>
        <v/>
      </c>
      <c r="L202" s="11"/>
      <c r="M202" s="11"/>
      <c r="N202" s="78"/>
      <c r="O202" s="39" t="str">
        <f t="shared" si="52"/>
        <v>F</v>
      </c>
      <c r="P202" s="11">
        <f t="shared" si="46"/>
        <v>-23.287315649149274</v>
      </c>
      <c r="Q202" s="11"/>
      <c r="R202" s="38">
        <f t="shared" si="47"/>
        <v>0</v>
      </c>
      <c r="S202" s="30">
        <f t="shared" si="48"/>
        <v>0</v>
      </c>
      <c r="T202" s="30">
        <f t="shared" si="49"/>
        <v>0</v>
      </c>
      <c r="U202" s="34"/>
      <c r="V202" s="34"/>
      <c r="X202" s="31">
        <f t="shared" si="44"/>
        <v>9.0359999999999996</v>
      </c>
      <c r="Y202" s="31">
        <f t="shared" si="45"/>
        <v>-184.49199999999999</v>
      </c>
      <c r="Z202" s="30">
        <f t="shared" si="53"/>
        <v>0</v>
      </c>
    </row>
    <row r="203" spans="5:26" x14ac:dyDescent="0.15">
      <c r="E203" s="46"/>
      <c r="F203" s="28"/>
      <c r="G203" s="29"/>
      <c r="H203" s="29"/>
      <c r="I203" s="48" t="str">
        <f t="shared" si="43"/>
        <v/>
      </c>
      <c r="J203" s="48" t="str">
        <f t="shared" si="50"/>
        <v/>
      </c>
      <c r="K203" s="49" t="str">
        <f t="shared" si="51"/>
        <v/>
      </c>
      <c r="L203" s="11"/>
      <c r="M203" s="11"/>
      <c r="N203" s="78"/>
      <c r="O203" s="39" t="str">
        <f t="shared" si="52"/>
        <v>F</v>
      </c>
      <c r="P203" s="11">
        <f t="shared" si="46"/>
        <v>-23.287315649149274</v>
      </c>
      <c r="Q203" s="11"/>
      <c r="R203" s="38">
        <f t="shared" si="47"/>
        <v>0</v>
      </c>
      <c r="S203" s="30">
        <f t="shared" si="48"/>
        <v>0</v>
      </c>
      <c r="T203" s="30">
        <f t="shared" si="49"/>
        <v>0</v>
      </c>
      <c r="U203" s="34"/>
      <c r="V203" s="34"/>
      <c r="X203" s="31">
        <f t="shared" si="44"/>
        <v>9.0359999999999996</v>
      </c>
      <c r="Y203" s="31">
        <f t="shared" si="45"/>
        <v>-184.49199999999999</v>
      </c>
      <c r="Z203" s="30">
        <f t="shared" si="53"/>
        <v>0</v>
      </c>
    </row>
    <row r="204" spans="5:26" x14ac:dyDescent="0.15">
      <c r="E204" s="46"/>
      <c r="F204" s="28"/>
      <c r="G204" s="29"/>
      <c r="H204" s="29"/>
      <c r="I204" s="48" t="str">
        <f t="shared" si="43"/>
        <v/>
      </c>
      <c r="J204" s="48" t="str">
        <f t="shared" si="50"/>
        <v/>
      </c>
      <c r="K204" s="49" t="str">
        <f t="shared" si="51"/>
        <v/>
      </c>
      <c r="L204" s="11"/>
      <c r="M204" s="11"/>
      <c r="N204" s="78"/>
      <c r="O204" s="39" t="str">
        <f t="shared" si="52"/>
        <v>F</v>
      </c>
      <c r="P204" s="11">
        <f t="shared" si="46"/>
        <v>-23.287315649149274</v>
      </c>
      <c r="Q204" s="11"/>
      <c r="R204" s="38">
        <f t="shared" si="47"/>
        <v>0</v>
      </c>
      <c r="S204" s="30">
        <f t="shared" si="48"/>
        <v>0</v>
      </c>
      <c r="T204" s="30">
        <f t="shared" si="49"/>
        <v>0</v>
      </c>
      <c r="U204" s="34"/>
      <c r="V204" s="34"/>
      <c r="X204" s="31">
        <f t="shared" si="44"/>
        <v>9.0359999999999996</v>
      </c>
      <c r="Y204" s="31">
        <f t="shared" si="45"/>
        <v>-184.49199999999999</v>
      </c>
      <c r="Z204" s="30">
        <f t="shared" si="53"/>
        <v>0</v>
      </c>
    </row>
    <row r="205" spans="5:26" x14ac:dyDescent="0.15">
      <c r="E205" s="46"/>
      <c r="F205" s="28"/>
      <c r="G205" s="29"/>
      <c r="H205" s="29"/>
      <c r="I205" s="48" t="str">
        <f t="shared" si="43"/>
        <v/>
      </c>
      <c r="J205" s="48" t="str">
        <f t="shared" si="50"/>
        <v/>
      </c>
      <c r="K205" s="49" t="str">
        <f t="shared" si="51"/>
        <v/>
      </c>
      <c r="L205" s="11"/>
      <c r="M205" s="11"/>
      <c r="N205" s="78"/>
      <c r="O205" s="39" t="str">
        <f t="shared" si="52"/>
        <v>F</v>
      </c>
      <c r="P205" s="11">
        <f t="shared" si="46"/>
        <v>-23.287315649149274</v>
      </c>
      <c r="Q205" s="11"/>
      <c r="R205" s="38">
        <f t="shared" si="47"/>
        <v>0</v>
      </c>
      <c r="S205" s="30">
        <f t="shared" si="48"/>
        <v>0</v>
      </c>
      <c r="T205" s="30">
        <f t="shared" si="49"/>
        <v>0</v>
      </c>
      <c r="U205" s="34"/>
      <c r="V205" s="34"/>
      <c r="X205" s="31">
        <f t="shared" si="44"/>
        <v>9.0359999999999996</v>
      </c>
      <c r="Y205" s="31">
        <f t="shared" si="45"/>
        <v>-184.49199999999999</v>
      </c>
      <c r="Z205" s="30">
        <f t="shared" si="53"/>
        <v>0</v>
      </c>
    </row>
    <row r="206" spans="5:26" x14ac:dyDescent="0.15">
      <c r="E206" s="46"/>
      <c r="F206" s="28"/>
      <c r="G206" s="29"/>
      <c r="H206" s="29"/>
      <c r="I206" s="48" t="str">
        <f t="shared" si="43"/>
        <v/>
      </c>
      <c r="J206" s="48" t="str">
        <f t="shared" si="50"/>
        <v/>
      </c>
      <c r="K206" s="49" t="str">
        <f t="shared" si="51"/>
        <v/>
      </c>
      <c r="L206" s="11"/>
      <c r="M206" s="11"/>
      <c r="N206" s="78"/>
      <c r="O206" s="39" t="str">
        <f t="shared" si="52"/>
        <v>F</v>
      </c>
      <c r="P206" s="11">
        <f t="shared" si="46"/>
        <v>-23.287315649149274</v>
      </c>
      <c r="Q206" s="11"/>
      <c r="R206" s="38">
        <f t="shared" si="47"/>
        <v>0</v>
      </c>
      <c r="S206" s="30">
        <f t="shared" si="48"/>
        <v>0</v>
      </c>
      <c r="T206" s="30">
        <f t="shared" si="49"/>
        <v>0</v>
      </c>
      <c r="U206" s="34"/>
      <c r="V206" s="34"/>
      <c r="X206" s="31">
        <f t="shared" si="44"/>
        <v>9.0359999999999996</v>
      </c>
      <c r="Y206" s="31">
        <f t="shared" si="45"/>
        <v>-184.49199999999999</v>
      </c>
      <c r="Z206" s="30">
        <f t="shared" si="53"/>
        <v>0</v>
      </c>
    </row>
    <row r="207" spans="5:26" x14ac:dyDescent="0.15">
      <c r="E207" s="46"/>
      <c r="F207" s="28"/>
      <c r="G207" s="29"/>
      <c r="H207" s="29"/>
      <c r="I207" s="48" t="str">
        <f t="shared" si="43"/>
        <v/>
      </c>
      <c r="J207" s="48" t="str">
        <f t="shared" si="50"/>
        <v/>
      </c>
      <c r="K207" s="49" t="str">
        <f t="shared" si="51"/>
        <v/>
      </c>
      <c r="L207" s="11"/>
      <c r="M207" s="11"/>
      <c r="N207" s="78"/>
      <c r="O207" s="39" t="str">
        <f t="shared" si="52"/>
        <v>F</v>
      </c>
      <c r="P207" s="11">
        <f t="shared" si="46"/>
        <v>-23.287315649149274</v>
      </c>
      <c r="Q207" s="11"/>
      <c r="R207" s="38">
        <f t="shared" si="47"/>
        <v>0</v>
      </c>
      <c r="S207" s="30">
        <f t="shared" si="48"/>
        <v>0</v>
      </c>
      <c r="T207" s="30">
        <f t="shared" si="49"/>
        <v>0</v>
      </c>
      <c r="U207" s="34"/>
      <c r="V207" s="34"/>
      <c r="X207" s="31">
        <f t="shared" si="44"/>
        <v>9.0359999999999996</v>
      </c>
      <c r="Y207" s="31">
        <f t="shared" si="45"/>
        <v>-184.49199999999999</v>
      </c>
      <c r="Z207" s="30">
        <f t="shared" si="53"/>
        <v>0</v>
      </c>
    </row>
    <row r="208" spans="5:26" x14ac:dyDescent="0.15">
      <c r="E208" s="46"/>
      <c r="F208" s="28"/>
      <c r="G208" s="29"/>
      <c r="H208" s="29"/>
      <c r="I208" s="48" t="str">
        <f t="shared" si="43"/>
        <v/>
      </c>
      <c r="J208" s="48" t="str">
        <f t="shared" si="50"/>
        <v/>
      </c>
      <c r="K208" s="49" t="str">
        <f t="shared" si="51"/>
        <v/>
      </c>
      <c r="L208" s="11"/>
      <c r="M208" s="11"/>
      <c r="N208" s="78"/>
      <c r="O208" s="39" t="str">
        <f t="shared" si="52"/>
        <v>F</v>
      </c>
      <c r="P208" s="11">
        <f t="shared" si="46"/>
        <v>-23.287315649149274</v>
      </c>
      <c r="Q208" s="11"/>
      <c r="R208" s="38">
        <f t="shared" si="47"/>
        <v>0</v>
      </c>
      <c r="S208" s="30">
        <f t="shared" si="48"/>
        <v>0</v>
      </c>
      <c r="T208" s="30">
        <f t="shared" si="49"/>
        <v>0</v>
      </c>
      <c r="U208" s="34"/>
      <c r="V208" s="34"/>
      <c r="X208" s="31">
        <f t="shared" si="44"/>
        <v>9.0359999999999996</v>
      </c>
      <c r="Y208" s="31">
        <f t="shared" si="45"/>
        <v>-184.49199999999999</v>
      </c>
      <c r="Z208" s="30">
        <f t="shared" si="53"/>
        <v>0</v>
      </c>
    </row>
    <row r="209" spans="5:26" x14ac:dyDescent="0.15">
      <c r="E209" s="46"/>
      <c r="F209" s="28"/>
      <c r="G209" s="29"/>
      <c r="H209" s="29"/>
      <c r="I209" s="48" t="str">
        <f t="shared" si="43"/>
        <v/>
      </c>
      <c r="J209" s="48" t="str">
        <f t="shared" si="50"/>
        <v/>
      </c>
      <c r="K209" s="49" t="str">
        <f t="shared" si="51"/>
        <v/>
      </c>
      <c r="L209" s="11"/>
      <c r="M209" s="11"/>
      <c r="N209" s="78"/>
      <c r="O209" s="39" t="str">
        <f t="shared" si="52"/>
        <v>F</v>
      </c>
      <c r="P209" s="11">
        <f t="shared" si="46"/>
        <v>-23.287315649149274</v>
      </c>
      <c r="Q209" s="11"/>
      <c r="R209" s="38">
        <f t="shared" si="47"/>
        <v>0</v>
      </c>
      <c r="S209" s="30">
        <f t="shared" si="48"/>
        <v>0</v>
      </c>
      <c r="T209" s="30">
        <f t="shared" si="49"/>
        <v>0</v>
      </c>
      <c r="U209" s="34"/>
      <c r="V209" s="34"/>
      <c r="X209" s="31">
        <f t="shared" si="44"/>
        <v>9.0359999999999996</v>
      </c>
      <c r="Y209" s="31">
        <f t="shared" si="45"/>
        <v>-184.49199999999999</v>
      </c>
      <c r="Z209" s="30">
        <f t="shared" si="53"/>
        <v>0</v>
      </c>
    </row>
    <row r="210" spans="5:26" x14ac:dyDescent="0.15">
      <c r="E210" s="46"/>
      <c r="F210" s="28"/>
      <c r="G210" s="29"/>
      <c r="H210" s="29"/>
      <c r="I210" s="48" t="str">
        <f t="shared" si="43"/>
        <v/>
      </c>
      <c r="J210" s="48" t="str">
        <f t="shared" si="50"/>
        <v/>
      </c>
      <c r="K210" s="49" t="str">
        <f t="shared" si="51"/>
        <v/>
      </c>
      <c r="L210" s="11"/>
      <c r="M210" s="11"/>
      <c r="N210" s="78"/>
      <c r="O210" s="39" t="str">
        <f t="shared" si="52"/>
        <v>F</v>
      </c>
      <c r="P210" s="11">
        <f t="shared" si="46"/>
        <v>-23.287315649149274</v>
      </c>
      <c r="Q210" s="11"/>
      <c r="R210" s="38">
        <f t="shared" si="47"/>
        <v>0</v>
      </c>
      <c r="S210" s="30">
        <f t="shared" si="48"/>
        <v>0</v>
      </c>
      <c r="T210" s="30">
        <f t="shared" si="49"/>
        <v>0</v>
      </c>
      <c r="U210" s="34"/>
      <c r="V210" s="34"/>
      <c r="X210" s="31">
        <f t="shared" si="44"/>
        <v>9.0359999999999996</v>
      </c>
      <c r="Y210" s="31">
        <f t="shared" si="45"/>
        <v>-184.49199999999999</v>
      </c>
      <c r="Z210" s="30">
        <f t="shared" si="53"/>
        <v>0</v>
      </c>
    </row>
    <row r="211" spans="5:26" x14ac:dyDescent="0.15">
      <c r="E211" s="46"/>
      <c r="F211" s="28"/>
      <c r="G211" s="29"/>
      <c r="H211" s="29"/>
      <c r="I211" s="48" t="str">
        <f t="shared" si="43"/>
        <v/>
      </c>
      <c r="J211" s="48" t="str">
        <f t="shared" si="50"/>
        <v/>
      </c>
      <c r="K211" s="49" t="str">
        <f t="shared" si="51"/>
        <v/>
      </c>
      <c r="L211" s="11"/>
      <c r="M211" s="11"/>
      <c r="N211" s="78"/>
      <c r="O211" s="39" t="str">
        <f t="shared" si="52"/>
        <v>F</v>
      </c>
      <c r="P211" s="11">
        <f t="shared" si="46"/>
        <v>-23.287315649149274</v>
      </c>
      <c r="Q211" s="11"/>
      <c r="R211" s="38">
        <f t="shared" si="47"/>
        <v>0</v>
      </c>
      <c r="S211" s="30">
        <f t="shared" si="48"/>
        <v>0</v>
      </c>
      <c r="T211" s="30">
        <f t="shared" si="49"/>
        <v>0</v>
      </c>
      <c r="U211" s="34"/>
      <c r="V211" s="34"/>
      <c r="X211" s="31">
        <f t="shared" si="44"/>
        <v>9.0359999999999996</v>
      </c>
      <c r="Y211" s="31">
        <f t="shared" si="45"/>
        <v>-184.49199999999999</v>
      </c>
      <c r="Z211" s="30">
        <f t="shared" si="53"/>
        <v>0</v>
      </c>
    </row>
    <row r="212" spans="5:26" x14ac:dyDescent="0.15">
      <c r="E212" s="46"/>
      <c r="F212" s="28"/>
      <c r="G212" s="29"/>
      <c r="H212" s="29"/>
      <c r="I212" s="48" t="str">
        <f t="shared" si="43"/>
        <v/>
      </c>
      <c r="J212" s="48" t="str">
        <f t="shared" si="50"/>
        <v/>
      </c>
      <c r="K212" s="49" t="str">
        <f t="shared" si="51"/>
        <v/>
      </c>
      <c r="L212" s="11"/>
      <c r="M212" s="11"/>
      <c r="N212" s="78"/>
      <c r="O212" s="39" t="str">
        <f t="shared" si="52"/>
        <v>F</v>
      </c>
      <c r="P212" s="11">
        <f t="shared" si="46"/>
        <v>-23.287315649149274</v>
      </c>
      <c r="Q212" s="11"/>
      <c r="R212" s="38">
        <f t="shared" si="47"/>
        <v>0</v>
      </c>
      <c r="S212" s="30">
        <f t="shared" si="48"/>
        <v>0</v>
      </c>
      <c r="T212" s="30">
        <f t="shared" si="49"/>
        <v>0</v>
      </c>
      <c r="U212" s="34"/>
      <c r="V212" s="34"/>
      <c r="X212" s="31">
        <f t="shared" si="44"/>
        <v>9.0359999999999996</v>
      </c>
      <c r="Y212" s="31">
        <f t="shared" si="45"/>
        <v>-184.49199999999999</v>
      </c>
      <c r="Z212" s="30">
        <f t="shared" si="53"/>
        <v>0</v>
      </c>
    </row>
    <row r="213" spans="5:26" x14ac:dyDescent="0.15">
      <c r="E213" s="46"/>
      <c r="F213" s="28"/>
      <c r="G213" s="29"/>
      <c r="H213" s="29"/>
      <c r="I213" s="48" t="str">
        <f t="shared" si="43"/>
        <v/>
      </c>
      <c r="J213" s="48" t="str">
        <f t="shared" si="50"/>
        <v/>
      </c>
      <c r="K213" s="49" t="str">
        <f t="shared" si="51"/>
        <v/>
      </c>
      <c r="L213" s="11"/>
      <c r="M213" s="11"/>
      <c r="N213" s="78"/>
      <c r="O213" s="39" t="str">
        <f t="shared" si="52"/>
        <v>F</v>
      </c>
      <c r="P213" s="11">
        <f t="shared" si="46"/>
        <v>-23.287315649149274</v>
      </c>
      <c r="Q213" s="11"/>
      <c r="R213" s="38">
        <f t="shared" si="47"/>
        <v>0</v>
      </c>
      <c r="S213" s="30">
        <f t="shared" si="48"/>
        <v>0</v>
      </c>
      <c r="T213" s="30">
        <f t="shared" si="49"/>
        <v>0</v>
      </c>
      <c r="U213" s="34"/>
      <c r="V213" s="34"/>
      <c r="X213" s="31">
        <f t="shared" si="44"/>
        <v>9.0359999999999996</v>
      </c>
      <c r="Y213" s="31">
        <f t="shared" si="45"/>
        <v>-184.49199999999999</v>
      </c>
      <c r="Z213" s="30">
        <f t="shared" si="53"/>
        <v>0</v>
      </c>
    </row>
    <row r="214" spans="5:26" x14ac:dyDescent="0.15">
      <c r="E214" s="46"/>
      <c r="F214" s="28"/>
      <c r="G214" s="29"/>
      <c r="H214" s="29"/>
      <c r="I214" s="48" t="str">
        <f t="shared" si="43"/>
        <v/>
      </c>
      <c r="J214" s="48" t="str">
        <f t="shared" si="50"/>
        <v/>
      </c>
      <c r="K214" s="49" t="str">
        <f t="shared" si="51"/>
        <v/>
      </c>
      <c r="L214" s="11"/>
      <c r="M214" s="11"/>
      <c r="N214" s="78"/>
      <c r="O214" s="39" t="str">
        <f t="shared" si="52"/>
        <v>F</v>
      </c>
      <c r="P214" s="11">
        <f t="shared" si="46"/>
        <v>-23.287315649149274</v>
      </c>
      <c r="Q214" s="11"/>
      <c r="R214" s="38">
        <f t="shared" si="47"/>
        <v>0</v>
      </c>
      <c r="S214" s="30">
        <f t="shared" si="48"/>
        <v>0</v>
      </c>
      <c r="T214" s="30">
        <f t="shared" si="49"/>
        <v>0</v>
      </c>
      <c r="U214" s="34"/>
      <c r="V214" s="34"/>
      <c r="X214" s="31">
        <f t="shared" si="44"/>
        <v>9.0359999999999996</v>
      </c>
      <c r="Y214" s="31">
        <f t="shared" si="45"/>
        <v>-184.49199999999999</v>
      </c>
      <c r="Z214" s="30">
        <f t="shared" si="53"/>
        <v>0</v>
      </c>
    </row>
    <row r="215" spans="5:26" x14ac:dyDescent="0.15">
      <c r="E215" s="46"/>
      <c r="F215" s="28"/>
      <c r="G215" s="29"/>
      <c r="H215" s="29"/>
      <c r="I215" s="48" t="str">
        <f t="shared" si="43"/>
        <v/>
      </c>
      <c r="J215" s="48" t="str">
        <f t="shared" si="50"/>
        <v/>
      </c>
      <c r="K215" s="49" t="str">
        <f t="shared" si="51"/>
        <v/>
      </c>
      <c r="L215" s="11"/>
      <c r="M215" s="11"/>
      <c r="N215" s="78"/>
      <c r="O215" s="39" t="str">
        <f t="shared" si="52"/>
        <v>F</v>
      </c>
      <c r="P215" s="11">
        <f t="shared" si="46"/>
        <v>-23.287315649149274</v>
      </c>
      <c r="Q215" s="11"/>
      <c r="R215" s="38">
        <f t="shared" si="47"/>
        <v>0</v>
      </c>
      <c r="S215" s="30">
        <f t="shared" si="48"/>
        <v>0</v>
      </c>
      <c r="T215" s="30">
        <f t="shared" si="49"/>
        <v>0</v>
      </c>
      <c r="U215" s="34"/>
      <c r="V215" s="34"/>
      <c r="X215" s="31">
        <f t="shared" si="44"/>
        <v>9.0359999999999996</v>
      </c>
      <c r="Y215" s="31">
        <f t="shared" si="45"/>
        <v>-184.49199999999999</v>
      </c>
      <c r="Z215" s="30">
        <f t="shared" si="53"/>
        <v>0</v>
      </c>
    </row>
    <row r="216" spans="5:26" x14ac:dyDescent="0.15">
      <c r="E216" s="46"/>
      <c r="F216" s="28"/>
      <c r="G216" s="29"/>
      <c r="H216" s="29"/>
      <c r="I216" s="48" t="str">
        <f t="shared" si="43"/>
        <v/>
      </c>
      <c r="J216" s="48" t="str">
        <f t="shared" si="50"/>
        <v/>
      </c>
      <c r="K216" s="49" t="str">
        <f t="shared" si="51"/>
        <v/>
      </c>
      <c r="L216" s="11"/>
      <c r="M216" s="11"/>
      <c r="N216" s="78"/>
      <c r="O216" s="39" t="str">
        <f t="shared" si="52"/>
        <v>F</v>
      </c>
      <c r="P216" s="11">
        <f t="shared" si="46"/>
        <v>-23.287315649149274</v>
      </c>
      <c r="Q216" s="11"/>
      <c r="R216" s="38">
        <f t="shared" si="47"/>
        <v>0</v>
      </c>
      <c r="S216" s="30">
        <f t="shared" si="48"/>
        <v>0</v>
      </c>
      <c r="T216" s="30">
        <f t="shared" si="49"/>
        <v>0</v>
      </c>
      <c r="U216" s="34"/>
      <c r="V216" s="34"/>
      <c r="X216" s="31">
        <f t="shared" si="44"/>
        <v>9.0359999999999996</v>
      </c>
      <c r="Y216" s="31">
        <f t="shared" si="45"/>
        <v>-184.49199999999999</v>
      </c>
      <c r="Z216" s="30">
        <f t="shared" si="53"/>
        <v>0</v>
      </c>
    </row>
    <row r="217" spans="5:26" x14ac:dyDescent="0.15">
      <c r="E217" s="46"/>
      <c r="F217" s="28"/>
      <c r="G217" s="29"/>
      <c r="H217" s="29"/>
      <c r="I217" s="48" t="str">
        <f t="shared" si="43"/>
        <v/>
      </c>
      <c r="J217" s="48" t="str">
        <f t="shared" si="50"/>
        <v/>
      </c>
      <c r="K217" s="49" t="str">
        <f t="shared" si="51"/>
        <v/>
      </c>
      <c r="L217" s="11"/>
      <c r="M217" s="11"/>
      <c r="N217" s="78"/>
      <c r="O217" s="39" t="str">
        <f t="shared" si="52"/>
        <v>F</v>
      </c>
      <c r="P217" s="11">
        <f t="shared" si="46"/>
        <v>-23.287315649149274</v>
      </c>
      <c r="Q217" s="11"/>
      <c r="R217" s="38">
        <f t="shared" si="47"/>
        <v>0</v>
      </c>
      <c r="S217" s="30">
        <f t="shared" si="48"/>
        <v>0</v>
      </c>
      <c r="T217" s="30">
        <f t="shared" si="49"/>
        <v>0</v>
      </c>
      <c r="U217" s="34"/>
      <c r="V217" s="34"/>
      <c r="X217" s="31">
        <f t="shared" si="44"/>
        <v>9.0359999999999996</v>
      </c>
      <c r="Y217" s="31">
        <f t="shared" si="45"/>
        <v>-184.49199999999999</v>
      </c>
      <c r="Z217" s="30">
        <f t="shared" si="53"/>
        <v>0</v>
      </c>
    </row>
    <row r="218" spans="5:26" x14ac:dyDescent="0.15">
      <c r="E218" s="46"/>
      <c r="F218" s="28"/>
      <c r="G218" s="29"/>
      <c r="H218" s="29"/>
      <c r="I218" s="48" t="str">
        <f t="shared" si="43"/>
        <v/>
      </c>
      <c r="J218" s="48" t="str">
        <f t="shared" si="50"/>
        <v/>
      </c>
      <c r="K218" s="49" t="str">
        <f t="shared" si="51"/>
        <v/>
      </c>
      <c r="L218" s="11"/>
      <c r="M218" s="11"/>
      <c r="N218" s="78"/>
      <c r="O218" s="39" t="str">
        <f t="shared" si="52"/>
        <v>F</v>
      </c>
      <c r="P218" s="11">
        <f t="shared" si="46"/>
        <v>-23.287315649149274</v>
      </c>
      <c r="Q218" s="11"/>
      <c r="R218" s="38">
        <f t="shared" si="47"/>
        <v>0</v>
      </c>
      <c r="S218" s="30">
        <f t="shared" si="48"/>
        <v>0</v>
      </c>
      <c r="T218" s="30">
        <f t="shared" si="49"/>
        <v>0</v>
      </c>
      <c r="U218" s="34"/>
      <c r="V218" s="34"/>
      <c r="X218" s="31">
        <f t="shared" si="44"/>
        <v>9.0359999999999996</v>
      </c>
      <c r="Y218" s="31">
        <f t="shared" si="45"/>
        <v>-184.49199999999999</v>
      </c>
      <c r="Z218" s="30">
        <f t="shared" si="53"/>
        <v>0</v>
      </c>
    </row>
    <row r="219" spans="5:26" x14ac:dyDescent="0.15">
      <c r="E219" s="46"/>
      <c r="F219" s="28"/>
      <c r="G219" s="29"/>
      <c r="H219" s="29"/>
      <c r="I219" s="48" t="str">
        <f t="shared" si="43"/>
        <v/>
      </c>
      <c r="J219" s="48" t="str">
        <f t="shared" si="50"/>
        <v/>
      </c>
      <c r="K219" s="49" t="str">
        <f t="shared" si="51"/>
        <v/>
      </c>
      <c r="L219" s="11"/>
      <c r="M219" s="11"/>
      <c r="N219" s="78"/>
      <c r="O219" s="39" t="str">
        <f t="shared" si="52"/>
        <v>F</v>
      </c>
      <c r="P219" s="11">
        <f t="shared" si="46"/>
        <v>-23.287315649149274</v>
      </c>
      <c r="Q219" s="11"/>
      <c r="R219" s="38">
        <f t="shared" si="47"/>
        <v>0</v>
      </c>
      <c r="S219" s="30">
        <f t="shared" si="48"/>
        <v>0</v>
      </c>
      <c r="T219" s="30">
        <f t="shared" si="49"/>
        <v>0</v>
      </c>
      <c r="U219" s="34"/>
      <c r="V219" s="34"/>
      <c r="X219" s="31">
        <f t="shared" si="44"/>
        <v>9.0359999999999996</v>
      </c>
      <c r="Y219" s="31">
        <f t="shared" si="45"/>
        <v>-184.49199999999999</v>
      </c>
      <c r="Z219" s="30">
        <f t="shared" si="53"/>
        <v>0</v>
      </c>
    </row>
    <row r="220" spans="5:26" x14ac:dyDescent="0.15">
      <c r="E220" s="46"/>
      <c r="F220" s="28"/>
      <c r="G220" s="29"/>
      <c r="H220" s="29"/>
      <c r="I220" s="48" t="str">
        <f t="shared" si="43"/>
        <v/>
      </c>
      <c r="J220" s="48" t="str">
        <f t="shared" si="50"/>
        <v/>
      </c>
      <c r="K220" s="49" t="str">
        <f t="shared" si="51"/>
        <v/>
      </c>
      <c r="L220" s="11"/>
      <c r="M220" s="11"/>
      <c r="N220" s="78"/>
      <c r="O220" s="39" t="str">
        <f t="shared" si="52"/>
        <v>F</v>
      </c>
      <c r="P220" s="11">
        <f t="shared" si="46"/>
        <v>-23.287315649149274</v>
      </c>
      <c r="Q220" s="11"/>
      <c r="R220" s="38">
        <f t="shared" si="47"/>
        <v>0</v>
      </c>
      <c r="S220" s="30">
        <f t="shared" si="48"/>
        <v>0</v>
      </c>
      <c r="T220" s="30">
        <f t="shared" si="49"/>
        <v>0</v>
      </c>
      <c r="U220" s="34"/>
      <c r="V220" s="34"/>
      <c r="X220" s="31">
        <f t="shared" si="44"/>
        <v>9.0359999999999996</v>
      </c>
      <c r="Y220" s="31">
        <f t="shared" si="45"/>
        <v>-184.49199999999999</v>
      </c>
      <c r="Z220" s="30">
        <f t="shared" si="53"/>
        <v>0</v>
      </c>
    </row>
    <row r="221" spans="5:26" x14ac:dyDescent="0.15">
      <c r="E221" s="46"/>
      <c r="F221" s="28"/>
      <c r="G221" s="29"/>
      <c r="H221" s="29"/>
      <c r="I221" s="48" t="str">
        <f t="shared" si="43"/>
        <v/>
      </c>
      <c r="J221" s="48" t="str">
        <f t="shared" ref="J221" si="54">IF(COUNTA($F$127,$H$127,F221:H221)=5,IF(T221&lt;6,"*",IF(T221&gt;=17.583,"*",(H221-G221*INDEX(IF(O221="F",muratafemale,muratamale),R221-4,1)-INDEX(IF(O221="F",muratafemale,muratamale),R221-4,2))/(G221*INDEX(IF(O221="F",muratafemale,muratamale),R221-4,1)+INDEX(IF(O221="F",muratafemale,muratamale),R221-4,2))*100)),"")</f>
        <v/>
      </c>
      <c r="K221" s="49" t="str">
        <f t="shared" ref="K221" si="55">IF(COUNTA($F$127,$H$127,F221:H221)=5,IF(OR(T221&lt;1,G221&lt;70),"*",IF(G221&gt;=IF(O221="M",181,174),(H221-Z221)/Z221*100,IF(G221&lt;101,(H221-X221)/X221*100,IF(T221&lt;6,(H221-X221)/X221*100,IF(T221&gt;=17.583,(H221-Z221)/Z221*100,(H221-Y221)/Y221*100))))),"")</f>
        <v/>
      </c>
      <c r="N221" s="78"/>
      <c r="O221" s="39" t="str">
        <f t="shared" si="52"/>
        <v>F</v>
      </c>
      <c r="P221" s="11">
        <f t="shared" si="46"/>
        <v>-23.287315649149274</v>
      </c>
      <c r="Q221" s="11"/>
      <c r="R221" s="38">
        <f t="shared" si="47"/>
        <v>0</v>
      </c>
      <c r="S221" s="30">
        <f t="shared" si="48"/>
        <v>0</v>
      </c>
      <c r="T221" s="30">
        <f t="shared" si="49"/>
        <v>0</v>
      </c>
      <c r="U221" s="34"/>
      <c r="V221" s="34"/>
      <c r="X221" s="31">
        <f t="shared" si="44"/>
        <v>9.0359999999999996</v>
      </c>
      <c r="Y221" s="31">
        <f t="shared" si="45"/>
        <v>-184.49199999999999</v>
      </c>
      <c r="Z221" s="30">
        <f t="shared" si="53"/>
        <v>0</v>
      </c>
    </row>
    <row r="222" spans="5:26" x14ac:dyDescent="0.15">
      <c r="E222" s="46"/>
      <c r="F222" s="28"/>
      <c r="G222" s="29"/>
      <c r="H222" s="29"/>
      <c r="I222" s="48" t="str">
        <f t="shared" si="43"/>
        <v/>
      </c>
      <c r="J222" s="48" t="str">
        <f t="shared" ref="J222:J248" si="56">IF(COUNTA($F$127,$H$127,F222:H222)=5,IF(T222&lt;6,"*",IF(T222&gt;=17.583,"*",(H222-G222*INDEX(IF(O222="F",muratafemale,muratamale),R222-4,1)-INDEX(IF(O222="F",muratafemale,muratamale),R222-4,2))/(G222*INDEX(IF(O222="F",muratafemale,muratamale),R222-4,1)+INDEX(IF(O222="F",muratafemale,muratamale),R222-4,2))*100)),"")</f>
        <v/>
      </c>
      <c r="K222" s="49" t="str">
        <f t="shared" ref="K222:K248" si="57">IF(COUNTA($F$127,$H$127,F222:H222)=5,IF(OR(T222&lt;1,G222&lt;70),"*",IF(G222&gt;=IF(O222="M",181,174),(H222-Z222)/Z222*100,IF(G222&lt;101,(H222-X222)/X222*100,IF(T222&lt;6,(H222-X222)/X222*100,IF(T222&gt;=17.583,(H222-Z222)/Z222*100,(H222-Y222)/Y222*100))))),"")</f>
        <v/>
      </c>
      <c r="L222" s="11"/>
      <c r="M222" s="11"/>
      <c r="N222" s="78"/>
      <c r="O222" s="39" t="str">
        <f t="shared" si="52"/>
        <v>F</v>
      </c>
      <c r="P222" s="11">
        <f t="shared" si="46"/>
        <v>-23.287315649149274</v>
      </c>
      <c r="Q222" s="11"/>
      <c r="R222" s="38">
        <f t="shared" si="47"/>
        <v>0</v>
      </c>
      <c r="S222" s="30">
        <f t="shared" si="48"/>
        <v>0</v>
      </c>
      <c r="T222" s="30">
        <f t="shared" si="49"/>
        <v>0</v>
      </c>
      <c r="U222" s="34"/>
      <c r="V222" s="34"/>
      <c r="X222" s="31">
        <f t="shared" si="44"/>
        <v>9.0359999999999996</v>
      </c>
      <c r="Y222" s="31">
        <f t="shared" si="45"/>
        <v>-184.49199999999999</v>
      </c>
      <c r="Z222" s="30">
        <f t="shared" si="53"/>
        <v>0</v>
      </c>
    </row>
    <row r="223" spans="5:26" x14ac:dyDescent="0.15">
      <c r="E223" s="46"/>
      <c r="F223" s="28"/>
      <c r="G223" s="29"/>
      <c r="H223" s="29"/>
      <c r="I223" s="48" t="str">
        <f t="shared" si="43"/>
        <v/>
      </c>
      <c r="J223" s="48" t="str">
        <f t="shared" si="56"/>
        <v/>
      </c>
      <c r="K223" s="49" t="str">
        <f t="shared" si="57"/>
        <v/>
      </c>
      <c r="L223" s="11"/>
      <c r="M223" s="11"/>
      <c r="N223" s="78"/>
      <c r="O223" s="39" t="str">
        <f t="shared" si="52"/>
        <v>F</v>
      </c>
      <c r="P223" s="11">
        <f t="shared" si="46"/>
        <v>-23.287315649149274</v>
      </c>
      <c r="Q223" s="11"/>
      <c r="R223" s="38">
        <f t="shared" si="47"/>
        <v>0</v>
      </c>
      <c r="S223" s="30">
        <f t="shared" si="48"/>
        <v>0</v>
      </c>
      <c r="T223" s="30">
        <f t="shared" si="49"/>
        <v>0</v>
      </c>
      <c r="U223" s="34"/>
      <c r="V223" s="34"/>
      <c r="X223" s="31">
        <f t="shared" si="44"/>
        <v>9.0359999999999996</v>
      </c>
      <c r="Y223" s="31">
        <f t="shared" si="45"/>
        <v>-184.49199999999999</v>
      </c>
      <c r="Z223" s="30">
        <f t="shared" si="53"/>
        <v>0</v>
      </c>
    </row>
    <row r="224" spans="5:26" x14ac:dyDescent="0.15">
      <c r="E224" s="46"/>
      <c r="F224" s="28"/>
      <c r="G224" s="29"/>
      <c r="H224" s="29"/>
      <c r="I224" s="48" t="str">
        <f t="shared" si="43"/>
        <v/>
      </c>
      <c r="J224" s="48" t="str">
        <f t="shared" si="56"/>
        <v/>
      </c>
      <c r="K224" s="49" t="str">
        <f t="shared" si="57"/>
        <v/>
      </c>
      <c r="L224" s="11"/>
      <c r="M224" s="11"/>
      <c r="N224" s="78"/>
      <c r="O224" s="39" t="str">
        <f t="shared" si="52"/>
        <v>F</v>
      </c>
      <c r="P224" s="11">
        <f t="shared" si="46"/>
        <v>-23.287315649149274</v>
      </c>
      <c r="Q224" s="11"/>
      <c r="R224" s="38">
        <f t="shared" si="47"/>
        <v>0</v>
      </c>
      <c r="S224" s="30">
        <f t="shared" si="48"/>
        <v>0</v>
      </c>
      <c r="T224" s="30">
        <f t="shared" si="49"/>
        <v>0</v>
      </c>
      <c r="U224" s="34"/>
      <c r="V224" s="34"/>
      <c r="X224" s="31">
        <f t="shared" si="44"/>
        <v>9.0359999999999996</v>
      </c>
      <c r="Y224" s="31">
        <f t="shared" si="45"/>
        <v>-184.49199999999999</v>
      </c>
      <c r="Z224" s="30">
        <f t="shared" si="53"/>
        <v>0</v>
      </c>
    </row>
    <row r="225" spans="5:26" x14ac:dyDescent="0.15">
      <c r="E225" s="46"/>
      <c r="F225" s="28"/>
      <c r="G225" s="29"/>
      <c r="H225" s="29"/>
      <c r="I225" s="48" t="str">
        <f t="shared" ref="I225:I248" si="58">IF(COUNTA($F$127,$H$127,F225:H225)=5,P225,"")</f>
        <v/>
      </c>
      <c r="J225" s="48" t="str">
        <f t="shared" si="56"/>
        <v/>
      </c>
      <c r="K225" s="49" t="str">
        <f t="shared" si="57"/>
        <v/>
      </c>
      <c r="L225" s="11"/>
      <c r="M225" s="11"/>
      <c r="N225" s="78"/>
      <c r="O225" s="39" t="str">
        <f t="shared" si="52"/>
        <v>F</v>
      </c>
      <c r="P225" s="11">
        <f t="shared" si="46"/>
        <v>-23.287315649149274</v>
      </c>
      <c r="Q225" s="11"/>
      <c r="R225" s="38">
        <f t="shared" si="47"/>
        <v>0</v>
      </c>
      <c r="S225" s="30">
        <f t="shared" si="48"/>
        <v>0</v>
      </c>
      <c r="T225" s="30">
        <f t="shared" si="49"/>
        <v>0</v>
      </c>
      <c r="U225" s="34"/>
      <c r="V225" s="34"/>
      <c r="X225" s="31">
        <f t="shared" si="44"/>
        <v>9.0359999999999996</v>
      </c>
      <c r="Y225" s="31">
        <f t="shared" si="45"/>
        <v>-184.49199999999999</v>
      </c>
      <c r="Z225" s="30">
        <f t="shared" si="53"/>
        <v>0</v>
      </c>
    </row>
    <row r="226" spans="5:26" x14ac:dyDescent="0.15">
      <c r="E226" s="46"/>
      <c r="F226" s="28"/>
      <c r="G226" s="29"/>
      <c r="H226" s="29"/>
      <c r="I226" s="48" t="str">
        <f t="shared" si="58"/>
        <v/>
      </c>
      <c r="J226" s="48" t="str">
        <f t="shared" si="56"/>
        <v/>
      </c>
      <c r="K226" s="49" t="str">
        <f t="shared" si="57"/>
        <v/>
      </c>
      <c r="L226" s="11"/>
      <c r="M226" s="11"/>
      <c r="N226" s="78"/>
      <c r="O226" s="39" t="str">
        <f t="shared" si="52"/>
        <v>F</v>
      </c>
      <c r="P226" s="11">
        <f t="shared" si="46"/>
        <v>-23.287315649149274</v>
      </c>
      <c r="Q226" s="11"/>
      <c r="R226" s="38">
        <f t="shared" si="47"/>
        <v>0</v>
      </c>
      <c r="S226" s="30">
        <f t="shared" si="48"/>
        <v>0</v>
      </c>
      <c r="T226" s="30">
        <f t="shared" si="49"/>
        <v>0</v>
      </c>
      <c r="U226" s="34"/>
      <c r="V226" s="34"/>
      <c r="X226" s="31">
        <f t="shared" si="44"/>
        <v>9.0359999999999996</v>
      </c>
      <c r="Y226" s="31">
        <f t="shared" si="45"/>
        <v>-184.49199999999999</v>
      </c>
      <c r="Z226" s="30">
        <f t="shared" si="53"/>
        <v>0</v>
      </c>
    </row>
    <row r="227" spans="5:26" x14ac:dyDescent="0.15">
      <c r="E227" s="46"/>
      <c r="F227" s="28"/>
      <c r="G227" s="29"/>
      <c r="H227" s="29"/>
      <c r="I227" s="48" t="str">
        <f t="shared" si="58"/>
        <v/>
      </c>
      <c r="J227" s="48" t="str">
        <f t="shared" si="56"/>
        <v/>
      </c>
      <c r="K227" s="49" t="str">
        <f t="shared" si="57"/>
        <v/>
      </c>
      <c r="L227" s="11"/>
      <c r="M227" s="11"/>
      <c r="N227" s="78"/>
      <c r="O227" s="39" t="str">
        <f t="shared" si="52"/>
        <v>F</v>
      </c>
      <c r="P227" s="11">
        <f t="shared" si="46"/>
        <v>-23.287315649149274</v>
      </c>
      <c r="Q227" s="11"/>
      <c r="R227" s="38">
        <f t="shared" si="47"/>
        <v>0</v>
      </c>
      <c r="S227" s="30">
        <f t="shared" si="48"/>
        <v>0</v>
      </c>
      <c r="T227" s="30">
        <f t="shared" si="49"/>
        <v>0</v>
      </c>
      <c r="U227" s="34"/>
      <c r="V227" s="34"/>
      <c r="X227" s="31">
        <f t="shared" si="44"/>
        <v>9.0359999999999996</v>
      </c>
      <c r="Y227" s="31">
        <f t="shared" si="45"/>
        <v>-184.49199999999999</v>
      </c>
      <c r="Z227" s="30">
        <f t="shared" si="53"/>
        <v>0</v>
      </c>
    </row>
    <row r="228" spans="5:26" x14ac:dyDescent="0.15">
      <c r="E228" s="46"/>
      <c r="F228" s="28"/>
      <c r="G228" s="29"/>
      <c r="H228" s="29"/>
      <c r="I228" s="48" t="str">
        <f t="shared" si="58"/>
        <v/>
      </c>
      <c r="J228" s="48" t="str">
        <f t="shared" si="56"/>
        <v/>
      </c>
      <c r="K228" s="49" t="str">
        <f t="shared" si="57"/>
        <v/>
      </c>
      <c r="L228" s="11"/>
      <c r="M228" s="11"/>
      <c r="N228" s="78"/>
      <c r="O228" s="39" t="str">
        <f t="shared" si="52"/>
        <v>F</v>
      </c>
      <c r="P228" s="11">
        <f t="shared" si="46"/>
        <v>-23.287315649149274</v>
      </c>
      <c r="Q228" s="11"/>
      <c r="R228" s="38">
        <f t="shared" si="47"/>
        <v>0</v>
      </c>
      <c r="S228" s="30">
        <f t="shared" si="48"/>
        <v>0</v>
      </c>
      <c r="T228" s="30">
        <f t="shared" si="49"/>
        <v>0</v>
      </c>
      <c r="U228" s="34"/>
      <c r="V228" s="34"/>
      <c r="X228" s="31">
        <f t="shared" si="44"/>
        <v>9.0359999999999996</v>
      </c>
      <c r="Y228" s="31">
        <f t="shared" si="45"/>
        <v>-184.49199999999999</v>
      </c>
      <c r="Z228" s="30">
        <f t="shared" si="53"/>
        <v>0</v>
      </c>
    </row>
    <row r="229" spans="5:26" x14ac:dyDescent="0.15">
      <c r="E229" s="46"/>
      <c r="F229" s="28"/>
      <c r="G229" s="29"/>
      <c r="H229" s="29"/>
      <c r="I229" s="48" t="str">
        <f t="shared" si="58"/>
        <v/>
      </c>
      <c r="J229" s="48" t="str">
        <f t="shared" si="56"/>
        <v/>
      </c>
      <c r="K229" s="49" t="str">
        <f t="shared" si="57"/>
        <v/>
      </c>
      <c r="L229" s="11"/>
      <c r="M229" s="11"/>
      <c r="N229" s="78"/>
      <c r="O229" s="39" t="str">
        <f t="shared" si="52"/>
        <v>F</v>
      </c>
      <c r="P229" s="11">
        <f t="shared" si="46"/>
        <v>-23.287315649149274</v>
      </c>
      <c r="Q229" s="11"/>
      <c r="R229" s="38">
        <f t="shared" si="47"/>
        <v>0</v>
      </c>
      <c r="S229" s="30">
        <f t="shared" si="48"/>
        <v>0</v>
      </c>
      <c r="T229" s="30">
        <f t="shared" si="49"/>
        <v>0</v>
      </c>
      <c r="U229" s="34"/>
      <c r="V229" s="34"/>
      <c r="X229" s="31">
        <f t="shared" si="44"/>
        <v>9.0359999999999996</v>
      </c>
      <c r="Y229" s="31">
        <f t="shared" si="45"/>
        <v>-184.49199999999999</v>
      </c>
      <c r="Z229" s="30">
        <f t="shared" si="53"/>
        <v>0</v>
      </c>
    </row>
    <row r="230" spans="5:26" x14ac:dyDescent="0.15">
      <c r="E230" s="46"/>
      <c r="F230" s="28"/>
      <c r="G230" s="29"/>
      <c r="H230" s="29"/>
      <c r="I230" s="48" t="str">
        <f t="shared" si="58"/>
        <v/>
      </c>
      <c r="J230" s="48" t="str">
        <f t="shared" si="56"/>
        <v/>
      </c>
      <c r="K230" s="49" t="str">
        <f t="shared" si="57"/>
        <v/>
      </c>
      <c r="L230" s="11"/>
      <c r="M230" s="11"/>
      <c r="N230" s="78"/>
      <c r="O230" s="39" t="str">
        <f t="shared" si="52"/>
        <v>F</v>
      </c>
      <c r="P230" s="11">
        <f t="shared" si="46"/>
        <v>-23.287315649149274</v>
      </c>
      <c r="Q230" s="11"/>
      <c r="R230" s="38">
        <f t="shared" si="47"/>
        <v>0</v>
      </c>
      <c r="S230" s="30">
        <f t="shared" si="48"/>
        <v>0</v>
      </c>
      <c r="T230" s="30">
        <f t="shared" si="49"/>
        <v>0</v>
      </c>
      <c r="U230" s="34"/>
      <c r="V230" s="34"/>
      <c r="X230" s="31">
        <f t="shared" si="44"/>
        <v>9.0359999999999996</v>
      </c>
      <c r="Y230" s="31">
        <f t="shared" si="45"/>
        <v>-184.49199999999999</v>
      </c>
      <c r="Z230" s="30">
        <f t="shared" si="53"/>
        <v>0</v>
      </c>
    </row>
    <row r="231" spans="5:26" x14ac:dyDescent="0.15">
      <c r="E231" s="46"/>
      <c r="F231" s="28"/>
      <c r="G231" s="29"/>
      <c r="H231" s="29"/>
      <c r="I231" s="48" t="str">
        <f t="shared" si="58"/>
        <v/>
      </c>
      <c r="J231" s="48" t="str">
        <f t="shared" si="56"/>
        <v/>
      </c>
      <c r="K231" s="49" t="str">
        <f t="shared" si="57"/>
        <v/>
      </c>
      <c r="L231" s="11"/>
      <c r="M231" s="11"/>
      <c r="N231" s="78"/>
      <c r="O231" s="39" t="str">
        <f t="shared" si="52"/>
        <v>F</v>
      </c>
      <c r="P231" s="11">
        <f t="shared" si="46"/>
        <v>-23.287315649149274</v>
      </c>
      <c r="Q231" s="11"/>
      <c r="R231" s="38">
        <f t="shared" si="47"/>
        <v>0</v>
      </c>
      <c r="S231" s="30">
        <f t="shared" si="48"/>
        <v>0</v>
      </c>
      <c r="T231" s="30">
        <f t="shared" si="49"/>
        <v>0</v>
      </c>
      <c r="U231" s="34"/>
      <c r="V231" s="34"/>
      <c r="X231" s="31">
        <f t="shared" si="44"/>
        <v>9.0359999999999996</v>
      </c>
      <c r="Y231" s="31">
        <f t="shared" si="45"/>
        <v>-184.49199999999999</v>
      </c>
      <c r="Z231" s="30">
        <f t="shared" si="53"/>
        <v>0</v>
      </c>
    </row>
    <row r="232" spans="5:26" x14ac:dyDescent="0.15">
      <c r="E232" s="46"/>
      <c r="F232" s="28"/>
      <c r="G232" s="29"/>
      <c r="H232" s="29"/>
      <c r="I232" s="48" t="str">
        <f t="shared" si="58"/>
        <v/>
      </c>
      <c r="J232" s="48" t="str">
        <f t="shared" si="56"/>
        <v/>
      </c>
      <c r="K232" s="49" t="str">
        <f t="shared" si="57"/>
        <v/>
      </c>
      <c r="L232" s="11"/>
      <c r="M232" s="11"/>
      <c r="N232" s="78"/>
      <c r="O232" s="39" t="str">
        <f t="shared" si="52"/>
        <v>F</v>
      </c>
      <c r="P232" s="11">
        <f t="shared" si="46"/>
        <v>-23.287315649149274</v>
      </c>
      <c r="Q232" s="11"/>
      <c r="R232" s="38">
        <f t="shared" si="47"/>
        <v>0</v>
      </c>
      <c r="S232" s="30">
        <f t="shared" si="48"/>
        <v>0</v>
      </c>
      <c r="T232" s="30">
        <f t="shared" si="49"/>
        <v>0</v>
      </c>
      <c r="U232" s="34"/>
      <c r="V232" s="34"/>
      <c r="X232" s="31">
        <f t="shared" si="44"/>
        <v>9.0359999999999996</v>
      </c>
      <c r="Y232" s="31">
        <f t="shared" si="45"/>
        <v>-184.49199999999999</v>
      </c>
      <c r="Z232" s="30">
        <f t="shared" si="53"/>
        <v>0</v>
      </c>
    </row>
    <row r="233" spans="5:26" x14ac:dyDescent="0.15">
      <c r="E233" s="46"/>
      <c r="F233" s="28"/>
      <c r="G233" s="29"/>
      <c r="H233" s="29"/>
      <c r="I233" s="48" t="str">
        <f t="shared" si="58"/>
        <v/>
      </c>
      <c r="J233" s="48" t="str">
        <f t="shared" si="56"/>
        <v/>
      </c>
      <c r="K233" s="49" t="str">
        <f t="shared" si="57"/>
        <v/>
      </c>
      <c r="L233" s="11"/>
      <c r="M233" s="11"/>
      <c r="N233" s="78"/>
      <c r="O233" s="39" t="str">
        <f t="shared" si="52"/>
        <v>F</v>
      </c>
      <c r="P233" s="11">
        <f t="shared" si="46"/>
        <v>-23.287315649149274</v>
      </c>
      <c r="Q233" s="11"/>
      <c r="R233" s="38">
        <f t="shared" si="47"/>
        <v>0</v>
      </c>
      <c r="S233" s="30">
        <f t="shared" si="48"/>
        <v>0</v>
      </c>
      <c r="T233" s="30">
        <f t="shared" si="49"/>
        <v>0</v>
      </c>
      <c r="U233" s="34"/>
      <c r="V233" s="34"/>
      <c r="X233" s="31">
        <f t="shared" si="44"/>
        <v>9.0359999999999996</v>
      </c>
      <c r="Y233" s="31">
        <f t="shared" si="45"/>
        <v>-184.49199999999999</v>
      </c>
      <c r="Z233" s="30">
        <f t="shared" si="53"/>
        <v>0</v>
      </c>
    </row>
    <row r="234" spans="5:26" x14ac:dyDescent="0.15">
      <c r="E234" s="46"/>
      <c r="F234" s="28"/>
      <c r="G234" s="29"/>
      <c r="H234" s="29"/>
      <c r="I234" s="48" t="str">
        <f t="shared" si="58"/>
        <v/>
      </c>
      <c r="J234" s="48" t="str">
        <f t="shared" si="56"/>
        <v/>
      </c>
      <c r="K234" s="49" t="str">
        <f t="shared" si="57"/>
        <v/>
      </c>
      <c r="L234" s="11"/>
      <c r="M234" s="11"/>
      <c r="N234" s="78"/>
      <c r="O234" s="39" t="str">
        <f t="shared" si="52"/>
        <v>F</v>
      </c>
      <c r="P234" s="11">
        <f t="shared" si="46"/>
        <v>-23.287315649149274</v>
      </c>
      <c r="Q234" s="11"/>
      <c r="R234" s="38">
        <f t="shared" si="47"/>
        <v>0</v>
      </c>
      <c r="S234" s="30">
        <f t="shared" si="48"/>
        <v>0</v>
      </c>
      <c r="T234" s="30">
        <f t="shared" si="49"/>
        <v>0</v>
      </c>
      <c r="U234" s="34"/>
      <c r="V234" s="34"/>
      <c r="X234" s="31">
        <f t="shared" si="44"/>
        <v>9.0359999999999996</v>
      </c>
      <c r="Y234" s="31">
        <f t="shared" si="45"/>
        <v>-184.49199999999999</v>
      </c>
      <c r="Z234" s="30">
        <f t="shared" si="53"/>
        <v>0</v>
      </c>
    </row>
    <row r="235" spans="5:26" x14ac:dyDescent="0.15">
      <c r="E235" s="46"/>
      <c r="F235" s="28"/>
      <c r="G235" s="29"/>
      <c r="H235" s="29"/>
      <c r="I235" s="48" t="str">
        <f t="shared" si="58"/>
        <v/>
      </c>
      <c r="J235" s="48" t="str">
        <f t="shared" si="56"/>
        <v/>
      </c>
      <c r="K235" s="49" t="str">
        <f t="shared" si="57"/>
        <v/>
      </c>
      <c r="L235" s="11"/>
      <c r="M235" s="11"/>
      <c r="N235" s="78"/>
      <c r="O235" s="39" t="str">
        <f t="shared" si="52"/>
        <v>F</v>
      </c>
      <c r="P235" s="11">
        <f t="shared" si="46"/>
        <v>-23.287315649149274</v>
      </c>
      <c r="Q235" s="11"/>
      <c r="R235" s="38">
        <f t="shared" si="47"/>
        <v>0</v>
      </c>
      <c r="S235" s="30">
        <f t="shared" si="48"/>
        <v>0</v>
      </c>
      <c r="T235" s="30">
        <f t="shared" si="49"/>
        <v>0</v>
      </c>
      <c r="U235" s="34"/>
      <c r="V235" s="34"/>
      <c r="X235" s="31">
        <f t="shared" si="44"/>
        <v>9.0359999999999996</v>
      </c>
      <c r="Y235" s="31">
        <f t="shared" si="45"/>
        <v>-184.49199999999999</v>
      </c>
      <c r="Z235" s="30">
        <f t="shared" si="53"/>
        <v>0</v>
      </c>
    </row>
    <row r="236" spans="5:26" x14ac:dyDescent="0.15">
      <c r="E236" s="46"/>
      <c r="F236" s="28"/>
      <c r="G236" s="29"/>
      <c r="H236" s="29"/>
      <c r="I236" s="48" t="str">
        <f t="shared" si="58"/>
        <v/>
      </c>
      <c r="J236" s="48" t="str">
        <f t="shared" si="56"/>
        <v/>
      </c>
      <c r="K236" s="49" t="str">
        <f t="shared" si="57"/>
        <v/>
      </c>
      <c r="L236" s="11"/>
      <c r="M236" s="11"/>
      <c r="N236" s="78"/>
      <c r="O236" s="39" t="str">
        <f t="shared" si="52"/>
        <v>F</v>
      </c>
      <c r="P236" s="11">
        <f t="shared" si="46"/>
        <v>-23.287315649149274</v>
      </c>
      <c r="Q236" s="11"/>
      <c r="R236" s="38">
        <f t="shared" si="47"/>
        <v>0</v>
      </c>
      <c r="S236" s="30">
        <f t="shared" si="48"/>
        <v>0</v>
      </c>
      <c r="T236" s="30">
        <f t="shared" si="49"/>
        <v>0</v>
      </c>
      <c r="U236" s="34"/>
      <c r="V236" s="34"/>
      <c r="X236" s="31">
        <f t="shared" si="44"/>
        <v>9.0359999999999996</v>
      </c>
      <c r="Y236" s="31">
        <f t="shared" si="45"/>
        <v>-184.49199999999999</v>
      </c>
      <c r="Z236" s="30">
        <f t="shared" si="53"/>
        <v>0</v>
      </c>
    </row>
    <row r="237" spans="5:26" x14ac:dyDescent="0.15">
      <c r="E237" s="46"/>
      <c r="F237" s="28"/>
      <c r="G237" s="29"/>
      <c r="H237" s="29"/>
      <c r="I237" s="48" t="str">
        <f t="shared" si="58"/>
        <v/>
      </c>
      <c r="J237" s="48" t="str">
        <f t="shared" si="56"/>
        <v/>
      </c>
      <c r="K237" s="49" t="str">
        <f t="shared" si="57"/>
        <v/>
      </c>
      <c r="L237" s="11"/>
      <c r="M237" s="11"/>
      <c r="N237" s="78"/>
      <c r="O237" s="39" t="str">
        <f t="shared" si="52"/>
        <v>F</v>
      </c>
      <c r="P237" s="11">
        <f t="shared" si="46"/>
        <v>-23.287315649149274</v>
      </c>
      <c r="Q237" s="11"/>
      <c r="R237" s="38">
        <f t="shared" si="47"/>
        <v>0</v>
      </c>
      <c r="S237" s="30">
        <f t="shared" si="48"/>
        <v>0</v>
      </c>
      <c r="T237" s="30">
        <f t="shared" si="49"/>
        <v>0</v>
      </c>
      <c r="U237" s="34"/>
      <c r="V237" s="34"/>
      <c r="X237" s="31">
        <f t="shared" si="44"/>
        <v>9.0359999999999996</v>
      </c>
      <c r="Y237" s="31">
        <f t="shared" si="45"/>
        <v>-184.49199999999999</v>
      </c>
      <c r="Z237" s="30">
        <f t="shared" si="53"/>
        <v>0</v>
      </c>
    </row>
    <row r="238" spans="5:26" x14ac:dyDescent="0.15">
      <c r="E238" s="46"/>
      <c r="F238" s="28"/>
      <c r="G238" s="29"/>
      <c r="H238" s="29"/>
      <c r="I238" s="48" t="str">
        <f t="shared" si="58"/>
        <v/>
      </c>
      <c r="J238" s="48" t="str">
        <f t="shared" si="56"/>
        <v/>
      </c>
      <c r="K238" s="49" t="str">
        <f t="shared" si="57"/>
        <v/>
      </c>
      <c r="L238" s="11"/>
      <c r="M238" s="11"/>
      <c r="N238" s="78"/>
      <c r="O238" s="39" t="str">
        <f t="shared" si="52"/>
        <v>F</v>
      </c>
      <c r="P238" s="11">
        <f t="shared" si="46"/>
        <v>-23.287315649149274</v>
      </c>
      <c r="Q238" s="11"/>
      <c r="R238" s="38">
        <f t="shared" si="47"/>
        <v>0</v>
      </c>
      <c r="S238" s="30">
        <f t="shared" si="48"/>
        <v>0</v>
      </c>
      <c r="T238" s="30">
        <f t="shared" si="49"/>
        <v>0</v>
      </c>
      <c r="U238" s="34"/>
      <c r="V238" s="34"/>
      <c r="X238" s="31">
        <f t="shared" si="44"/>
        <v>9.0359999999999996</v>
      </c>
      <c r="Y238" s="31">
        <f t="shared" si="45"/>
        <v>-184.49199999999999</v>
      </c>
      <c r="Z238" s="30">
        <f t="shared" si="53"/>
        <v>0</v>
      </c>
    </row>
    <row r="239" spans="5:26" x14ac:dyDescent="0.15">
      <c r="E239" s="46"/>
      <c r="F239" s="28"/>
      <c r="G239" s="29"/>
      <c r="H239" s="29"/>
      <c r="I239" s="48" t="str">
        <f t="shared" si="58"/>
        <v/>
      </c>
      <c r="J239" s="48" t="str">
        <f t="shared" si="56"/>
        <v/>
      </c>
      <c r="K239" s="49" t="str">
        <f t="shared" si="57"/>
        <v/>
      </c>
      <c r="L239" s="11"/>
      <c r="M239" s="11"/>
      <c r="N239" s="78"/>
      <c r="O239" s="39" t="str">
        <f t="shared" si="52"/>
        <v>F</v>
      </c>
      <c r="P239" s="11">
        <f t="shared" si="46"/>
        <v>-23.287315649149274</v>
      </c>
      <c r="Q239" s="11"/>
      <c r="R239" s="38">
        <f t="shared" si="47"/>
        <v>0</v>
      </c>
      <c r="S239" s="30">
        <f t="shared" si="48"/>
        <v>0</v>
      </c>
      <c r="T239" s="30">
        <f t="shared" si="49"/>
        <v>0</v>
      </c>
      <c r="U239" s="34"/>
      <c r="V239" s="34"/>
      <c r="X239" s="31">
        <f t="shared" si="44"/>
        <v>9.0359999999999996</v>
      </c>
      <c r="Y239" s="31">
        <f t="shared" si="45"/>
        <v>-184.49199999999999</v>
      </c>
      <c r="Z239" s="30">
        <f t="shared" si="53"/>
        <v>0</v>
      </c>
    </row>
    <row r="240" spans="5:26" x14ac:dyDescent="0.15">
      <c r="E240" s="46"/>
      <c r="F240" s="28"/>
      <c r="G240" s="29"/>
      <c r="H240" s="29"/>
      <c r="I240" s="48" t="str">
        <f t="shared" si="58"/>
        <v/>
      </c>
      <c r="J240" s="48" t="str">
        <f t="shared" si="56"/>
        <v/>
      </c>
      <c r="K240" s="49" t="str">
        <f t="shared" si="57"/>
        <v/>
      </c>
      <c r="L240" s="11"/>
      <c r="M240" s="11"/>
      <c r="N240" s="78"/>
      <c r="O240" s="39" t="str">
        <f t="shared" si="52"/>
        <v>F</v>
      </c>
      <c r="P240" s="11">
        <f t="shared" si="46"/>
        <v>-23.287315649149274</v>
      </c>
      <c r="Q240" s="11"/>
      <c r="R240" s="38">
        <f t="shared" si="47"/>
        <v>0</v>
      </c>
      <c r="S240" s="30">
        <f t="shared" si="48"/>
        <v>0</v>
      </c>
      <c r="T240" s="30">
        <f t="shared" si="49"/>
        <v>0</v>
      </c>
      <c r="U240" s="34"/>
      <c r="V240" s="34"/>
      <c r="X240" s="31">
        <f t="shared" si="44"/>
        <v>9.0359999999999996</v>
      </c>
      <c r="Y240" s="31">
        <f t="shared" si="45"/>
        <v>-184.49199999999999</v>
      </c>
      <c r="Z240" s="30">
        <f t="shared" si="53"/>
        <v>0</v>
      </c>
    </row>
    <row r="241" spans="4:26" x14ac:dyDescent="0.15">
      <c r="E241" s="46"/>
      <c r="F241" s="28"/>
      <c r="G241" s="29"/>
      <c r="H241" s="29"/>
      <c r="I241" s="48" t="str">
        <f t="shared" si="58"/>
        <v/>
      </c>
      <c r="J241" s="48" t="str">
        <f t="shared" si="56"/>
        <v/>
      </c>
      <c r="K241" s="49" t="str">
        <f t="shared" si="57"/>
        <v/>
      </c>
      <c r="L241" s="11"/>
      <c r="M241" s="11"/>
      <c r="N241" s="78"/>
      <c r="O241" s="39" t="str">
        <f t="shared" si="52"/>
        <v>F</v>
      </c>
      <c r="P241" s="11">
        <f t="shared" si="46"/>
        <v>-23.287315649149274</v>
      </c>
      <c r="Q241" s="11"/>
      <c r="R241" s="38">
        <f t="shared" si="47"/>
        <v>0</v>
      </c>
      <c r="S241" s="30">
        <f t="shared" si="48"/>
        <v>0</v>
      </c>
      <c r="T241" s="30">
        <f t="shared" si="49"/>
        <v>0</v>
      </c>
      <c r="U241" s="34"/>
      <c r="V241" s="34"/>
      <c r="X241" s="31">
        <f t="shared" si="44"/>
        <v>9.0359999999999996</v>
      </c>
      <c r="Y241" s="31">
        <f t="shared" si="45"/>
        <v>-184.49199999999999</v>
      </c>
      <c r="Z241" s="30">
        <f t="shared" si="53"/>
        <v>0</v>
      </c>
    </row>
    <row r="242" spans="4:26" x14ac:dyDescent="0.15">
      <c r="E242" s="46"/>
      <c r="F242" s="28"/>
      <c r="G242" s="29"/>
      <c r="H242" s="29"/>
      <c r="I242" s="48" t="str">
        <f t="shared" si="58"/>
        <v/>
      </c>
      <c r="J242" s="48" t="str">
        <f t="shared" si="56"/>
        <v/>
      </c>
      <c r="K242" s="49" t="str">
        <f t="shared" si="57"/>
        <v/>
      </c>
      <c r="L242" s="11"/>
      <c r="M242" s="11"/>
      <c r="N242" s="78"/>
      <c r="O242" s="39" t="str">
        <f t="shared" si="52"/>
        <v>F</v>
      </c>
      <c r="P242" s="11">
        <f t="shared" si="46"/>
        <v>-23.287315649149274</v>
      </c>
      <c r="Q242" s="11"/>
      <c r="R242" s="38">
        <f t="shared" si="47"/>
        <v>0</v>
      </c>
      <c r="S242" s="30">
        <f t="shared" si="48"/>
        <v>0</v>
      </c>
      <c r="T242" s="30">
        <f t="shared" si="49"/>
        <v>0</v>
      </c>
      <c r="U242" s="34"/>
      <c r="V242" s="34"/>
      <c r="X242" s="31">
        <f t="shared" si="44"/>
        <v>9.0359999999999996</v>
      </c>
      <c r="Y242" s="31">
        <f t="shared" si="45"/>
        <v>-184.49199999999999</v>
      </c>
      <c r="Z242" s="30">
        <f t="shared" si="53"/>
        <v>0</v>
      </c>
    </row>
    <row r="243" spans="4:26" x14ac:dyDescent="0.15">
      <c r="E243" s="46"/>
      <c r="F243" s="28"/>
      <c r="G243" s="29"/>
      <c r="H243" s="29"/>
      <c r="I243" s="48" t="str">
        <f t="shared" si="58"/>
        <v/>
      </c>
      <c r="J243" s="48" t="str">
        <f t="shared" si="56"/>
        <v/>
      </c>
      <c r="K243" s="49" t="str">
        <f t="shared" si="57"/>
        <v/>
      </c>
      <c r="L243" s="11"/>
      <c r="M243" s="11"/>
      <c r="N243" s="78"/>
      <c r="O243" s="39" t="str">
        <f t="shared" si="52"/>
        <v>F</v>
      </c>
      <c r="P243" s="11">
        <f>IF(T243&gt;17.583,"*",(G243-(INDEX(IF(O243="F",Hfemalemean,Hmalemean),S243+1,R243+1)))/(INDEX(IF(O243="F",Hfemalesd,Hmalesd),S243+1,R243+1)))</f>
        <v>-23.287315649149274</v>
      </c>
      <c r="Q243" s="11"/>
      <c r="R243" s="38">
        <f t="shared" si="47"/>
        <v>0</v>
      </c>
      <c r="S243" s="30">
        <f t="shared" si="48"/>
        <v>0</v>
      </c>
      <c r="T243" s="30">
        <f t="shared" si="49"/>
        <v>0</v>
      </c>
      <c r="U243" s="34"/>
      <c r="V243" s="34"/>
      <c r="X243" s="31">
        <f t="shared" si="44"/>
        <v>9.0359999999999996</v>
      </c>
      <c r="Y243" s="31">
        <f t="shared" si="45"/>
        <v>-184.49199999999999</v>
      </c>
      <c r="Z243" s="30">
        <f t="shared" si="53"/>
        <v>0</v>
      </c>
    </row>
    <row r="244" spans="4:26" x14ac:dyDescent="0.15">
      <c r="E244" s="46"/>
      <c r="F244" s="28"/>
      <c r="G244" s="29"/>
      <c r="H244" s="29"/>
      <c r="I244" s="48" t="str">
        <f t="shared" si="58"/>
        <v/>
      </c>
      <c r="J244" s="48" t="str">
        <f t="shared" si="56"/>
        <v/>
      </c>
      <c r="K244" s="49" t="str">
        <f t="shared" si="57"/>
        <v/>
      </c>
      <c r="L244" s="11"/>
      <c r="M244" s="11"/>
      <c r="N244" s="78"/>
      <c r="O244" s="39" t="str">
        <f t="shared" si="52"/>
        <v>F</v>
      </c>
      <c r="P244" s="11">
        <f t="shared" si="46"/>
        <v>-23.287315649149274</v>
      </c>
      <c r="Q244" s="11"/>
      <c r="R244" s="38">
        <f t="shared" si="47"/>
        <v>0</v>
      </c>
      <c r="S244" s="30">
        <f t="shared" si="48"/>
        <v>0</v>
      </c>
      <c r="T244" s="30">
        <f t="shared" si="49"/>
        <v>0</v>
      </c>
      <c r="U244" s="34"/>
      <c r="V244" s="34"/>
      <c r="X244" s="31">
        <f t="shared" si="44"/>
        <v>9.0359999999999996</v>
      </c>
      <c r="Y244" s="31">
        <f t="shared" si="45"/>
        <v>-184.49199999999999</v>
      </c>
      <c r="Z244" s="30">
        <f t="shared" si="53"/>
        <v>0</v>
      </c>
    </row>
    <row r="245" spans="4:26" x14ac:dyDescent="0.15">
      <c r="E245" s="46"/>
      <c r="F245" s="28"/>
      <c r="G245" s="29"/>
      <c r="H245" s="29"/>
      <c r="I245" s="48" t="str">
        <f t="shared" si="58"/>
        <v/>
      </c>
      <c r="J245" s="48" t="str">
        <f t="shared" si="56"/>
        <v/>
      </c>
      <c r="K245" s="49" t="str">
        <f t="shared" si="57"/>
        <v/>
      </c>
      <c r="L245" s="11"/>
      <c r="M245" s="11"/>
      <c r="N245" s="78"/>
      <c r="O245" s="39" t="str">
        <f t="shared" si="52"/>
        <v>F</v>
      </c>
      <c r="P245" s="11">
        <f t="shared" si="46"/>
        <v>-23.287315649149274</v>
      </c>
      <c r="Q245" s="11"/>
      <c r="R245" s="38">
        <f t="shared" si="47"/>
        <v>0</v>
      </c>
      <c r="S245" s="30">
        <f t="shared" si="48"/>
        <v>0</v>
      </c>
      <c r="T245" s="30">
        <f t="shared" si="49"/>
        <v>0</v>
      </c>
      <c r="U245" s="34"/>
      <c r="V245" s="34"/>
      <c r="X245" s="31">
        <f t="shared" si="44"/>
        <v>9.0359999999999996</v>
      </c>
      <c r="Y245" s="31">
        <f t="shared" si="45"/>
        <v>-184.49199999999999</v>
      </c>
      <c r="Z245" s="30">
        <f t="shared" si="53"/>
        <v>0</v>
      </c>
    </row>
    <row r="246" spans="4:26" x14ac:dyDescent="0.15">
      <c r="E246" s="46"/>
      <c r="F246" s="28"/>
      <c r="G246" s="29"/>
      <c r="H246" s="29"/>
      <c r="I246" s="48" t="str">
        <f t="shared" si="58"/>
        <v/>
      </c>
      <c r="J246" s="48" t="str">
        <f t="shared" si="56"/>
        <v/>
      </c>
      <c r="K246" s="49" t="str">
        <f t="shared" si="57"/>
        <v/>
      </c>
      <c r="L246" s="11"/>
      <c r="M246" s="11"/>
      <c r="N246" s="78"/>
      <c r="O246" s="39" t="str">
        <f t="shared" si="52"/>
        <v>F</v>
      </c>
      <c r="P246" s="11">
        <f t="shared" si="46"/>
        <v>-23.287315649149274</v>
      </c>
      <c r="Q246" s="11"/>
      <c r="R246" s="38">
        <f t="shared" si="47"/>
        <v>0</v>
      </c>
      <c r="S246" s="30">
        <f t="shared" si="48"/>
        <v>0</v>
      </c>
      <c r="T246" s="30">
        <f t="shared" si="49"/>
        <v>0</v>
      </c>
      <c r="U246" s="34"/>
      <c r="V246" s="34"/>
      <c r="X246" s="31">
        <f t="shared" si="44"/>
        <v>9.0359999999999996</v>
      </c>
      <c r="Y246" s="31">
        <f t="shared" si="45"/>
        <v>-184.49199999999999</v>
      </c>
      <c r="Z246" s="30">
        <f t="shared" si="53"/>
        <v>0</v>
      </c>
    </row>
    <row r="247" spans="4:26" x14ac:dyDescent="0.15">
      <c r="E247" s="46"/>
      <c r="F247" s="28"/>
      <c r="G247" s="29"/>
      <c r="H247" s="29"/>
      <c r="I247" s="48" t="str">
        <f t="shared" si="58"/>
        <v/>
      </c>
      <c r="J247" s="48" t="str">
        <f t="shared" si="56"/>
        <v/>
      </c>
      <c r="K247" s="49" t="str">
        <f t="shared" si="57"/>
        <v/>
      </c>
      <c r="L247" s="11"/>
      <c r="M247" s="11"/>
      <c r="N247" s="78"/>
      <c r="O247" s="39" t="str">
        <f t="shared" si="52"/>
        <v>F</v>
      </c>
      <c r="P247" s="11">
        <f t="shared" si="46"/>
        <v>-23.287315649149274</v>
      </c>
      <c r="Q247" s="11"/>
      <c r="R247" s="38">
        <f t="shared" si="47"/>
        <v>0</v>
      </c>
      <c r="S247" s="30">
        <f t="shared" si="48"/>
        <v>0</v>
      </c>
      <c r="T247" s="30">
        <f t="shared" si="49"/>
        <v>0</v>
      </c>
      <c r="U247" s="34"/>
      <c r="V247" s="34"/>
      <c r="X247" s="31">
        <f t="shared" si="44"/>
        <v>9.0359999999999996</v>
      </c>
      <c r="Y247" s="31">
        <f t="shared" si="45"/>
        <v>-184.49199999999999</v>
      </c>
      <c r="Z247" s="30">
        <f t="shared" si="53"/>
        <v>0</v>
      </c>
    </row>
    <row r="248" spans="4:26" ht="14.25" thickBot="1" x14ac:dyDescent="0.2">
      <c r="E248" s="50"/>
      <c r="F248" s="64"/>
      <c r="G248" s="51"/>
      <c r="H248" s="51"/>
      <c r="I248" s="52" t="str">
        <f t="shared" si="58"/>
        <v/>
      </c>
      <c r="J248" s="52" t="str">
        <f t="shared" si="56"/>
        <v/>
      </c>
      <c r="K248" s="53" t="str">
        <f t="shared" si="57"/>
        <v/>
      </c>
      <c r="L248" s="11"/>
      <c r="M248" s="11"/>
      <c r="N248" s="78"/>
      <c r="O248" s="39" t="str">
        <f t="shared" si="52"/>
        <v>F</v>
      </c>
      <c r="P248" s="11">
        <f t="shared" si="46"/>
        <v>-23.287315649149274</v>
      </c>
      <c r="Q248" s="11"/>
      <c r="R248" s="38">
        <f t="shared" si="47"/>
        <v>0</v>
      </c>
      <c r="S248" s="30">
        <f t="shared" si="48"/>
        <v>0</v>
      </c>
      <c r="T248" s="30">
        <f t="shared" si="49"/>
        <v>0</v>
      </c>
      <c r="U248" s="34"/>
      <c r="V248" s="34"/>
      <c r="X248" s="31">
        <f t="shared" si="44"/>
        <v>9.0359999999999996</v>
      </c>
      <c r="Y248" s="31">
        <f t="shared" si="45"/>
        <v>-184.49199999999999</v>
      </c>
      <c r="Z248" s="30">
        <f t="shared" si="53"/>
        <v>0</v>
      </c>
    </row>
    <row r="249" spans="4:26" ht="14.25" thickBot="1" x14ac:dyDescent="0.2"/>
    <row r="250" spans="4:26" ht="23.25" customHeight="1" x14ac:dyDescent="0.15">
      <c r="D250" s="72">
        <v>3</v>
      </c>
      <c r="E250" s="42" t="s">
        <v>20</v>
      </c>
      <c r="F250" s="65"/>
      <c r="G250" s="66" t="s">
        <v>115</v>
      </c>
      <c r="H250" s="90"/>
      <c r="I250" s="90"/>
      <c r="J250" s="66"/>
      <c r="K250" s="67"/>
    </row>
    <row r="251" spans="4:26" ht="27.75" customHeight="1" x14ac:dyDescent="0.15">
      <c r="E251" s="43" t="s">
        <v>54</v>
      </c>
      <c r="F251" s="63"/>
      <c r="G251" s="44" t="s">
        <v>75</v>
      </c>
      <c r="H251" s="59"/>
      <c r="I251" s="41"/>
      <c r="J251" s="41"/>
      <c r="K251" s="68"/>
    </row>
    <row r="252" spans="4:26" ht="42" customHeight="1" x14ac:dyDescent="0.15">
      <c r="E252" s="46"/>
      <c r="F252" s="7" t="s">
        <v>30</v>
      </c>
      <c r="G252" s="8" t="s">
        <v>29</v>
      </c>
      <c r="H252" s="8" t="s">
        <v>28</v>
      </c>
      <c r="I252" s="7" t="s">
        <v>123</v>
      </c>
      <c r="J252" s="7" t="s">
        <v>124</v>
      </c>
      <c r="K252" s="47" t="s">
        <v>151</v>
      </c>
      <c r="L252" s="10"/>
      <c r="M252" s="10"/>
      <c r="N252" s="7"/>
      <c r="O252" s="7" t="s">
        <v>31</v>
      </c>
      <c r="P252" s="9" t="s">
        <v>23</v>
      </c>
      <c r="Q252" s="9"/>
      <c r="R252" s="36" t="s">
        <v>21</v>
      </c>
      <c r="S252" s="35" t="s">
        <v>22</v>
      </c>
      <c r="T252" s="35" t="s">
        <v>47</v>
      </c>
      <c r="U252" s="35"/>
      <c r="V252" s="35"/>
      <c r="X252" s="37" t="s">
        <v>45</v>
      </c>
      <c r="Y252" s="37" t="s">
        <v>46</v>
      </c>
      <c r="Z252" s="30" t="s">
        <v>78</v>
      </c>
    </row>
    <row r="253" spans="4:26" x14ac:dyDescent="0.15">
      <c r="E253" s="46"/>
      <c r="F253" s="28"/>
      <c r="G253" s="29"/>
      <c r="H253" s="29"/>
      <c r="I253" s="48" t="str">
        <f t="shared" ref="I253:I284" si="59">IF(COUNTA($F$251,$H$251,F253:H253)=5,P253,"")</f>
        <v/>
      </c>
      <c r="J253" s="48" t="str">
        <f>IF(COUNTA($F$251,$H$251,F253:H253)=5,IF(T253&lt;6,"*",IF(T253&gt;=17.583,"*",(H253-G253*INDEX(IF(O253="F",muratafemale,muratamale),R253-4,1)-INDEX(IF(O253="F",muratafemale,muratamale),R253-4,2))/(G253*INDEX(IF(O253="F",muratafemale,muratamale),R253-4,1)+INDEX(IF(O253="F",muratafemale,muratamale),R253-4,2))*100)),"")</f>
        <v/>
      </c>
      <c r="K253" s="49" t="str">
        <f>IF(COUNTA($F$251,$H$251,F253:H253)=5,IF(OR(T253&lt;1,G253&lt;70),"*",IF(G253&gt;=IF(O253="M",181,174),(H253-Z253)/Z253*100,IF(G253&lt;101,(H253-X253)/X253*100,IF(T253&lt;6,(H253-X253)/X253*100,IF(T253&gt;=17.583,(H253-Z253)/Z253*100,(H253-Y253)/Y253*100))))),"")</f>
        <v/>
      </c>
      <c r="L253" s="11"/>
      <c r="M253" s="11"/>
      <c r="N253" s="78"/>
      <c r="O253" s="39" t="str">
        <f>IF(OR(+$H$251="男",+$H$251="M"),"M","F")</f>
        <v>F</v>
      </c>
      <c r="P253" s="11">
        <f t="shared" ref="P253:P316" si="60">IF(T253&gt;17.583,"*",(G253-(INDEX(IF(O253="F",Hfemalemean,Hmalemean),S253+1,R253+1)))/(INDEX(IF(O253="F",Hfemalesd,Hmalesd),S253+1,R253+1)))</f>
        <v>-23.287315649149274</v>
      </c>
      <c r="Q253" s="11"/>
      <c r="R253" s="38">
        <f>DATEDIF($F$251,F253,"Y")</f>
        <v>0</v>
      </c>
      <c r="S253" s="30">
        <f>DATEDIF($F$251,F253,"YM")</f>
        <v>0</v>
      </c>
      <c r="T253" s="30">
        <f>DATEDIF($F$251,F253,"Y")+DATEDIF($F$251,F253,"YD")/(365+IF(MOD(YEAR(DATE(YEAR(F253)-1,MONTH($F$251),DAY($F$251))),4)=0,IF(DATE(YEAR(DATE(YEAR(F253)-1,MONTH($F$251),DAY($F$251))),2,29)&gt;=DATE(YEAR(F253)-1,MONTH($F$251),DAY($F$251)),1,0),0)+IF(MOD(YEAR(F253),4)=0,IF(DATE(YEAR(F253),2,29)&lt;=F253,1,0),0))</f>
        <v>0</v>
      </c>
      <c r="U253" s="34"/>
      <c r="V253" s="34"/>
      <c r="X253" s="31">
        <f t="shared" ref="X253:X316" si="61">IF(O253="M",2.06*10^-3*G253^2-0.1166*G253+6.5273,2.49*10^-3*G253^2-0.1858*G253+9.036)</f>
        <v>9.0359999999999996</v>
      </c>
      <c r="Y253" s="31">
        <f t="shared" ref="Y253:Y316" si="62">((G253/100)^3*INDEX(itoOI,IF(O253="M",0,3)+IF(G253&lt;140,1,IF(G253&lt;=149,2,3)),1)+(G253/100)^2*INDEX(itoOI,IF(O253="M",0,3)+IF(G253&lt;140,1,IF(G253&lt;=149,2,3)),2)+(G253/100)*INDEX(itoOI,IF(O253="M",0,3)+IF(G253&lt;140,1,IF(G253&lt;=149,2,3)),3)+INDEX(itoOI,IF(O253="M",0,3)+IF(G253&lt;140,1,IF(G253&lt;=149,2,3)),4))</f>
        <v>-184.49199999999999</v>
      </c>
      <c r="Z253" s="30">
        <f t="shared" ref="Z253:Z254" si="63">22*G253^2/10000</f>
        <v>0</v>
      </c>
    </row>
    <row r="254" spans="4:26" x14ac:dyDescent="0.15">
      <c r="E254" s="46"/>
      <c r="F254" s="28"/>
      <c r="G254" s="29"/>
      <c r="H254" s="29"/>
      <c r="I254" s="48" t="str">
        <f t="shared" si="59"/>
        <v/>
      </c>
      <c r="J254" s="48" t="str">
        <f>IF(COUNTA($F$251,$H$251,F254:H254)=5,IF(T254&lt;6,"*",IF(T254&gt;=17.583,"*",(H254-G254*INDEX(IF(O254="F",muratafemale,muratamale),R254-4,1)-INDEX(IF(O254="F",muratafemale,muratamale),R254-4,2))/(G254*INDEX(IF(O254="F",muratafemale,muratamale),R254-4,1)+INDEX(IF(O254="F",muratafemale,muratamale),R254-4,2))*100)),"")</f>
        <v/>
      </c>
      <c r="K254" s="49" t="str">
        <f>IF(COUNTA($F$251,$H$251,F254:H254)=5,IF(OR(T254&lt;1,G254&lt;70),"*",IF(G254&gt;=IF(O254="M",181,174),(H254-Z254)/Z254*100,IF(G254&lt;101,(H254-X254)/X254*100,IF(T254&lt;6,(H254-X254)/X254*100,IF(T254&gt;=17.583,(H254-Z254)/Z254*100,(H254-Y254)/Y254*100))))),"")</f>
        <v/>
      </c>
      <c r="L254" s="11"/>
      <c r="M254" s="11"/>
      <c r="N254" s="78"/>
      <c r="O254" s="39" t="str">
        <f>+O253</f>
        <v>F</v>
      </c>
      <c r="P254" s="11">
        <f t="shared" si="60"/>
        <v>-23.287315649149274</v>
      </c>
      <c r="Q254" s="11"/>
      <c r="R254" s="38">
        <f>DATEDIF($F$251,F254,"Y")</f>
        <v>0</v>
      </c>
      <c r="S254" s="30">
        <f t="shared" ref="S254:S317" si="64">DATEDIF($F$251,F254,"YM")</f>
        <v>0</v>
      </c>
      <c r="T254" s="30">
        <f t="shared" ref="T254:T317" si="65">DATEDIF($F$251,F254,"Y")+DATEDIF($F$251,F254,"YD")/(365+IF(MOD(YEAR(DATE(YEAR(F254)-1,MONTH($F$251),DAY($F$251))),4)=0,IF(DATE(YEAR(DATE(YEAR(F254)-1,MONTH($F$251),DAY($F$251))),2,29)&gt;=DATE(YEAR(F254)-1,MONTH($F$251),DAY($F$251)),1,0),0)+IF(MOD(YEAR(F254),4)=0,IF(DATE(YEAR(F254),2,29)&lt;=F254,1,0),0))</f>
        <v>0</v>
      </c>
      <c r="U254" s="34"/>
      <c r="V254" s="34"/>
      <c r="X254" s="31">
        <f t="shared" si="61"/>
        <v>9.0359999999999996</v>
      </c>
      <c r="Y254" s="31">
        <f t="shared" si="62"/>
        <v>-184.49199999999999</v>
      </c>
      <c r="Z254" s="30">
        <f t="shared" si="63"/>
        <v>0</v>
      </c>
    </row>
    <row r="255" spans="4:26" x14ac:dyDescent="0.15">
      <c r="E255" s="46"/>
      <c r="F255" s="28"/>
      <c r="G255" s="29"/>
      <c r="H255" s="29"/>
      <c r="I255" s="48" t="str">
        <f t="shared" si="59"/>
        <v/>
      </c>
      <c r="J255" s="48" t="str">
        <f>IF(COUNTA($F$251,$H$251,F255:H255)=5,IF(T255&lt;6,"*",IF(T255&gt;=17.583,"*",(H255-G255*INDEX(IF(O255="F",muratafemale,muratamale),R255-4,1)-INDEX(IF(O255="F",muratafemale,muratamale),R255-4,2))/(G255*INDEX(IF(O255="F",muratafemale,muratamale),R255-4,1)+INDEX(IF(O255="F",muratafemale,muratamale),R255-4,2))*100)),"")</f>
        <v/>
      </c>
      <c r="K255" s="49" t="str">
        <f>IF(COUNTA($F$251,$H$251,F255:H255)=5,IF(OR(T255&lt;1,G255&lt;70),"*",IF(G255&gt;=IF(O255="M",181,174),(H255-Z255)/Z255*100,IF(G255&lt;101,(H255-X255)/X255*100,IF(T255&lt;6,(H255-X255)/X255*100,IF(T255&gt;=17.583,(H255-Z255)/Z255*100,(H255-Y255)/Y255*100))))),"")</f>
        <v/>
      </c>
      <c r="L255" s="11"/>
      <c r="M255" s="11"/>
      <c r="N255" s="78"/>
      <c r="O255" s="39" t="str">
        <f t="shared" ref="O255:O318" si="66">+O254</f>
        <v>F</v>
      </c>
      <c r="P255" s="11">
        <f t="shared" si="60"/>
        <v>-23.287315649149274</v>
      </c>
      <c r="Q255" s="11"/>
      <c r="R255" s="38">
        <f>DATEDIF($F$251,F255,"Y")</f>
        <v>0</v>
      </c>
      <c r="S255" s="30">
        <f t="shared" si="64"/>
        <v>0</v>
      </c>
      <c r="T255" s="30">
        <f t="shared" si="65"/>
        <v>0</v>
      </c>
      <c r="U255" s="34"/>
      <c r="V255" s="34"/>
      <c r="X255" s="31">
        <f t="shared" si="61"/>
        <v>9.0359999999999996</v>
      </c>
      <c r="Y255" s="31">
        <f t="shared" si="62"/>
        <v>-184.49199999999999</v>
      </c>
      <c r="Z255" s="30">
        <f t="shared" ref="Z255:Z318" si="67">22*G255^2/10000</f>
        <v>0</v>
      </c>
    </row>
    <row r="256" spans="4:26" x14ac:dyDescent="0.15">
      <c r="E256" s="46"/>
      <c r="F256" s="28"/>
      <c r="G256" s="29"/>
      <c r="H256" s="29"/>
      <c r="I256" s="48" t="str">
        <f t="shared" si="59"/>
        <v/>
      </c>
      <c r="J256" s="48" t="str">
        <f t="shared" ref="J256:J318" si="68">IF(COUNTA($F$251,$H$251,F256:H256)=5,IF(T256&lt;6,"*",IF(T256&gt;=17.583,"*",(H256-G256*INDEX(IF(O256="F",muratafemale,muratamale),R256-4,1)-INDEX(IF(O256="F",muratafemale,muratamale),R256-4,2))/(G256*INDEX(IF(O256="F",muratafemale,muratamale),R256-4,1)+INDEX(IF(O256="F",muratafemale,muratamale),R256-4,2))*100)),"")</f>
        <v/>
      </c>
      <c r="K256" s="49" t="str">
        <f>IF(COUNTA($F$251,$H$251,F256:H256)=5,IF(OR(T256&lt;1,G256&lt;70),"*",IF(G256&gt;=IF(O256="M",181,174),(H256-Z256)/Z256*100,IF(G256&lt;101,(H256-X256)/X256*100,IF(T256&lt;6,(H256-X256)/X256*100,IF(T256&gt;=17.583,(H256-Z256)/Z256*100,(H256-Y256)/Y256*100))))),"")</f>
        <v/>
      </c>
      <c r="L256" s="11"/>
      <c r="M256" s="11"/>
      <c r="N256" s="78"/>
      <c r="O256" s="39" t="str">
        <f t="shared" si="66"/>
        <v>F</v>
      </c>
      <c r="P256" s="11">
        <f t="shared" si="60"/>
        <v>-23.287315649149274</v>
      </c>
      <c r="Q256" s="11"/>
      <c r="R256" s="38">
        <f t="shared" ref="R256:R317" si="69">DATEDIF($F$251,F256,"Y")</f>
        <v>0</v>
      </c>
      <c r="S256" s="30">
        <f t="shared" si="64"/>
        <v>0</v>
      </c>
      <c r="T256" s="30">
        <f t="shared" si="65"/>
        <v>0</v>
      </c>
      <c r="U256" s="34"/>
      <c r="V256" s="34"/>
      <c r="X256" s="31">
        <f t="shared" si="61"/>
        <v>9.0359999999999996</v>
      </c>
      <c r="Y256" s="31">
        <f t="shared" si="62"/>
        <v>-184.49199999999999</v>
      </c>
      <c r="Z256" s="30">
        <f t="shared" si="67"/>
        <v>0</v>
      </c>
    </row>
    <row r="257" spans="5:26" x14ac:dyDescent="0.15">
      <c r="E257" s="46"/>
      <c r="F257" s="28"/>
      <c r="G257" s="29"/>
      <c r="H257" s="29"/>
      <c r="I257" s="48" t="str">
        <f t="shared" si="59"/>
        <v/>
      </c>
      <c r="J257" s="48" t="str">
        <f t="shared" si="68"/>
        <v/>
      </c>
      <c r="K257" s="49" t="str">
        <f t="shared" ref="K257:K318" si="70">IF(COUNTA($F$251,$H$251,F257:H257)=5,IF(OR(T257&lt;1,G257&lt;70),"*",IF(G257&gt;=IF(O257="M",181,174),(H257-Z257)/Z257*100,IF(G257&lt;101,(H257-X257)/X257*100,IF(T257&lt;6,(H257-X257)/X257*100,IF(T257&gt;=17.583,(H257-Z257)/Z257*100,(H257-Y257)/Y257*100))))),"")</f>
        <v/>
      </c>
      <c r="L257" s="11"/>
      <c r="M257" s="11"/>
      <c r="N257" s="78"/>
      <c r="O257" s="39" t="str">
        <f t="shared" si="66"/>
        <v>F</v>
      </c>
      <c r="P257" s="11">
        <f t="shared" si="60"/>
        <v>-23.287315649149274</v>
      </c>
      <c r="Q257" s="11"/>
      <c r="R257" s="38">
        <f t="shared" si="69"/>
        <v>0</v>
      </c>
      <c r="S257" s="30">
        <f t="shared" si="64"/>
        <v>0</v>
      </c>
      <c r="T257" s="30">
        <f t="shared" si="65"/>
        <v>0</v>
      </c>
      <c r="U257" s="34"/>
      <c r="V257" s="34"/>
      <c r="X257" s="31">
        <f t="shared" si="61"/>
        <v>9.0359999999999996</v>
      </c>
      <c r="Y257" s="31">
        <f t="shared" si="62"/>
        <v>-184.49199999999999</v>
      </c>
      <c r="Z257" s="30">
        <f t="shared" si="67"/>
        <v>0</v>
      </c>
    </row>
    <row r="258" spans="5:26" x14ac:dyDescent="0.15">
      <c r="E258" s="46"/>
      <c r="F258" s="28"/>
      <c r="G258" s="29"/>
      <c r="H258" s="29"/>
      <c r="I258" s="48" t="str">
        <f t="shared" si="59"/>
        <v/>
      </c>
      <c r="J258" s="48" t="str">
        <f t="shared" si="68"/>
        <v/>
      </c>
      <c r="K258" s="49" t="str">
        <f t="shared" si="70"/>
        <v/>
      </c>
      <c r="L258" s="11"/>
      <c r="M258" s="11"/>
      <c r="N258" s="78"/>
      <c r="O258" s="39" t="str">
        <f t="shared" si="66"/>
        <v>F</v>
      </c>
      <c r="P258" s="11">
        <f t="shared" si="60"/>
        <v>-23.287315649149274</v>
      </c>
      <c r="Q258" s="11"/>
      <c r="R258" s="38">
        <f t="shared" si="69"/>
        <v>0</v>
      </c>
      <c r="S258" s="30">
        <f t="shared" si="64"/>
        <v>0</v>
      </c>
      <c r="T258" s="30">
        <f t="shared" si="65"/>
        <v>0</v>
      </c>
      <c r="U258" s="34"/>
      <c r="V258" s="34"/>
      <c r="X258" s="31">
        <f t="shared" si="61"/>
        <v>9.0359999999999996</v>
      </c>
      <c r="Y258" s="31">
        <f t="shared" si="62"/>
        <v>-184.49199999999999</v>
      </c>
      <c r="Z258" s="30">
        <f t="shared" si="67"/>
        <v>0</v>
      </c>
    </row>
    <row r="259" spans="5:26" x14ac:dyDescent="0.15">
      <c r="E259" s="46"/>
      <c r="F259" s="28"/>
      <c r="G259" s="29"/>
      <c r="H259" s="29"/>
      <c r="I259" s="48" t="str">
        <f t="shared" si="59"/>
        <v/>
      </c>
      <c r="J259" s="48" t="str">
        <f t="shared" si="68"/>
        <v/>
      </c>
      <c r="K259" s="49" t="str">
        <f t="shared" si="70"/>
        <v/>
      </c>
      <c r="L259" s="11"/>
      <c r="M259" s="11"/>
      <c r="N259" s="78"/>
      <c r="O259" s="39" t="str">
        <f t="shared" si="66"/>
        <v>F</v>
      </c>
      <c r="P259" s="11">
        <f t="shared" si="60"/>
        <v>-23.287315649149274</v>
      </c>
      <c r="Q259" s="11"/>
      <c r="R259" s="38">
        <f t="shared" si="69"/>
        <v>0</v>
      </c>
      <c r="S259" s="30">
        <f t="shared" si="64"/>
        <v>0</v>
      </c>
      <c r="T259" s="30">
        <f t="shared" si="65"/>
        <v>0</v>
      </c>
      <c r="U259" s="34"/>
      <c r="V259" s="34"/>
      <c r="X259" s="31">
        <f t="shared" si="61"/>
        <v>9.0359999999999996</v>
      </c>
      <c r="Y259" s="31">
        <f t="shared" si="62"/>
        <v>-184.49199999999999</v>
      </c>
      <c r="Z259" s="30">
        <f t="shared" si="67"/>
        <v>0</v>
      </c>
    </row>
    <row r="260" spans="5:26" x14ac:dyDescent="0.15">
      <c r="E260" s="46"/>
      <c r="F260" s="28"/>
      <c r="G260" s="29"/>
      <c r="H260" s="29"/>
      <c r="I260" s="48" t="str">
        <f t="shared" si="59"/>
        <v/>
      </c>
      <c r="J260" s="48" t="str">
        <f t="shared" si="68"/>
        <v/>
      </c>
      <c r="K260" s="49" t="str">
        <f t="shared" si="70"/>
        <v/>
      </c>
      <c r="L260" s="11"/>
      <c r="M260" s="11"/>
      <c r="N260" s="78"/>
      <c r="O260" s="39" t="str">
        <f t="shared" si="66"/>
        <v>F</v>
      </c>
      <c r="P260" s="11">
        <f t="shared" si="60"/>
        <v>-23.287315649149274</v>
      </c>
      <c r="Q260" s="11"/>
      <c r="R260" s="38">
        <f t="shared" si="69"/>
        <v>0</v>
      </c>
      <c r="S260" s="30">
        <f t="shared" si="64"/>
        <v>0</v>
      </c>
      <c r="T260" s="30">
        <f t="shared" si="65"/>
        <v>0</v>
      </c>
      <c r="U260" s="34"/>
      <c r="V260" s="34"/>
      <c r="X260" s="31">
        <f t="shared" si="61"/>
        <v>9.0359999999999996</v>
      </c>
      <c r="Y260" s="31">
        <f t="shared" si="62"/>
        <v>-184.49199999999999</v>
      </c>
      <c r="Z260" s="30">
        <f t="shared" si="67"/>
        <v>0</v>
      </c>
    </row>
    <row r="261" spans="5:26" x14ac:dyDescent="0.15">
      <c r="E261" s="46"/>
      <c r="F261" s="28"/>
      <c r="G261" s="29"/>
      <c r="H261" s="29"/>
      <c r="I261" s="48" t="str">
        <f t="shared" si="59"/>
        <v/>
      </c>
      <c r="J261" s="48" t="str">
        <f t="shared" si="68"/>
        <v/>
      </c>
      <c r="K261" s="49" t="str">
        <f t="shared" si="70"/>
        <v/>
      </c>
      <c r="L261" s="11"/>
      <c r="M261" s="11"/>
      <c r="N261" s="78"/>
      <c r="O261" s="39" t="str">
        <f t="shared" si="66"/>
        <v>F</v>
      </c>
      <c r="P261" s="11">
        <f t="shared" si="60"/>
        <v>-23.287315649149274</v>
      </c>
      <c r="Q261" s="11"/>
      <c r="R261" s="38">
        <f t="shared" si="69"/>
        <v>0</v>
      </c>
      <c r="S261" s="30">
        <f t="shared" si="64"/>
        <v>0</v>
      </c>
      <c r="T261" s="30">
        <f t="shared" si="65"/>
        <v>0</v>
      </c>
      <c r="U261" s="34"/>
      <c r="V261" s="34"/>
      <c r="X261" s="31">
        <f t="shared" si="61"/>
        <v>9.0359999999999996</v>
      </c>
      <c r="Y261" s="31">
        <f t="shared" si="62"/>
        <v>-184.49199999999999</v>
      </c>
      <c r="Z261" s="30">
        <f t="shared" si="67"/>
        <v>0</v>
      </c>
    </row>
    <row r="262" spans="5:26" x14ac:dyDescent="0.15">
      <c r="E262" s="46"/>
      <c r="F262" s="28"/>
      <c r="G262" s="29"/>
      <c r="H262" s="29"/>
      <c r="I262" s="48" t="str">
        <f t="shared" si="59"/>
        <v/>
      </c>
      <c r="J262" s="48" t="str">
        <f t="shared" si="68"/>
        <v/>
      </c>
      <c r="K262" s="49" t="str">
        <f t="shared" si="70"/>
        <v/>
      </c>
      <c r="L262" s="11"/>
      <c r="M262" s="11"/>
      <c r="N262" s="78"/>
      <c r="O262" s="39" t="str">
        <f>+O261</f>
        <v>F</v>
      </c>
      <c r="P262" s="11">
        <f t="shared" si="60"/>
        <v>-23.287315649149274</v>
      </c>
      <c r="Q262" s="11"/>
      <c r="R262" s="38">
        <f t="shared" si="69"/>
        <v>0</v>
      </c>
      <c r="S262" s="30">
        <f t="shared" si="64"/>
        <v>0</v>
      </c>
      <c r="T262" s="30">
        <f t="shared" si="65"/>
        <v>0</v>
      </c>
      <c r="U262" s="34"/>
      <c r="V262" s="34"/>
      <c r="X262" s="31">
        <f t="shared" si="61"/>
        <v>9.0359999999999996</v>
      </c>
      <c r="Y262" s="31">
        <f t="shared" si="62"/>
        <v>-184.49199999999999</v>
      </c>
      <c r="Z262" s="30">
        <f t="shared" si="67"/>
        <v>0</v>
      </c>
    </row>
    <row r="263" spans="5:26" x14ac:dyDescent="0.15">
      <c r="E263" s="46"/>
      <c r="F263" s="28"/>
      <c r="G263" s="29"/>
      <c r="H263" s="29"/>
      <c r="I263" s="48" t="str">
        <f t="shared" si="59"/>
        <v/>
      </c>
      <c r="J263" s="48" t="str">
        <f t="shared" si="68"/>
        <v/>
      </c>
      <c r="K263" s="49" t="str">
        <f t="shared" si="70"/>
        <v/>
      </c>
      <c r="L263" s="11"/>
      <c r="M263" s="11"/>
      <c r="N263" s="78"/>
      <c r="O263" s="39" t="str">
        <f>+O262</f>
        <v>F</v>
      </c>
      <c r="P263" s="11">
        <f t="shared" si="60"/>
        <v>-23.287315649149274</v>
      </c>
      <c r="Q263" s="11"/>
      <c r="R263" s="38">
        <f t="shared" si="69"/>
        <v>0</v>
      </c>
      <c r="S263" s="30">
        <f t="shared" si="64"/>
        <v>0</v>
      </c>
      <c r="T263" s="30">
        <f t="shared" si="65"/>
        <v>0</v>
      </c>
      <c r="U263" s="34"/>
      <c r="V263" s="34"/>
      <c r="X263" s="31">
        <f t="shared" si="61"/>
        <v>9.0359999999999996</v>
      </c>
      <c r="Y263" s="31">
        <f t="shared" si="62"/>
        <v>-184.49199999999999</v>
      </c>
      <c r="Z263" s="30">
        <f t="shared" si="67"/>
        <v>0</v>
      </c>
    </row>
    <row r="264" spans="5:26" x14ac:dyDescent="0.15">
      <c r="E264" s="46"/>
      <c r="F264" s="28"/>
      <c r="G264" s="29"/>
      <c r="H264" s="29"/>
      <c r="I264" s="48" t="str">
        <f t="shared" si="59"/>
        <v/>
      </c>
      <c r="J264" s="48" t="str">
        <f t="shared" si="68"/>
        <v/>
      </c>
      <c r="K264" s="49" t="str">
        <f t="shared" si="70"/>
        <v/>
      </c>
      <c r="L264" s="11"/>
      <c r="M264" s="11"/>
      <c r="N264" s="78"/>
      <c r="O264" s="39" t="str">
        <f>+O263</f>
        <v>F</v>
      </c>
      <c r="P264" s="11">
        <f t="shared" si="60"/>
        <v>-23.287315649149274</v>
      </c>
      <c r="Q264" s="11"/>
      <c r="R264" s="38">
        <f t="shared" si="69"/>
        <v>0</v>
      </c>
      <c r="S264" s="30">
        <f t="shared" si="64"/>
        <v>0</v>
      </c>
      <c r="T264" s="30">
        <f t="shared" si="65"/>
        <v>0</v>
      </c>
      <c r="U264" s="34"/>
      <c r="V264" s="34"/>
      <c r="X264" s="31">
        <f t="shared" si="61"/>
        <v>9.0359999999999996</v>
      </c>
      <c r="Y264" s="31">
        <f t="shared" si="62"/>
        <v>-184.49199999999999</v>
      </c>
      <c r="Z264" s="30">
        <f t="shared" si="67"/>
        <v>0</v>
      </c>
    </row>
    <row r="265" spans="5:26" x14ac:dyDescent="0.15">
      <c r="E265" s="46"/>
      <c r="F265" s="28"/>
      <c r="G265" s="29"/>
      <c r="H265" s="29"/>
      <c r="I265" s="48" t="str">
        <f t="shared" si="59"/>
        <v/>
      </c>
      <c r="J265" s="48" t="str">
        <f t="shared" si="68"/>
        <v/>
      </c>
      <c r="K265" s="49" t="str">
        <f t="shared" si="70"/>
        <v/>
      </c>
      <c r="L265" s="11"/>
      <c r="M265" s="11"/>
      <c r="N265" s="78"/>
      <c r="O265" s="39" t="str">
        <f>+O264</f>
        <v>F</v>
      </c>
      <c r="P265" s="11">
        <f t="shared" si="60"/>
        <v>-23.287315649149274</v>
      </c>
      <c r="Q265" s="11"/>
      <c r="R265" s="38">
        <f t="shared" si="69"/>
        <v>0</v>
      </c>
      <c r="S265" s="30">
        <f t="shared" si="64"/>
        <v>0</v>
      </c>
      <c r="T265" s="30">
        <f t="shared" si="65"/>
        <v>0</v>
      </c>
      <c r="U265" s="34"/>
      <c r="V265" s="34"/>
      <c r="X265" s="31">
        <f t="shared" si="61"/>
        <v>9.0359999999999996</v>
      </c>
      <c r="Y265" s="31">
        <f t="shared" si="62"/>
        <v>-184.49199999999999</v>
      </c>
      <c r="Z265" s="30">
        <f t="shared" si="67"/>
        <v>0</v>
      </c>
    </row>
    <row r="266" spans="5:26" x14ac:dyDescent="0.15">
      <c r="E266" s="46"/>
      <c r="F266" s="28"/>
      <c r="G266" s="29"/>
      <c r="H266" s="29"/>
      <c r="I266" s="48" t="str">
        <f t="shared" si="59"/>
        <v/>
      </c>
      <c r="J266" s="48" t="str">
        <f t="shared" si="68"/>
        <v/>
      </c>
      <c r="K266" s="49" t="str">
        <f t="shared" si="70"/>
        <v/>
      </c>
      <c r="L266" s="11"/>
      <c r="M266" s="11"/>
      <c r="N266" s="78"/>
      <c r="O266" s="39" t="str">
        <f>+O265</f>
        <v>F</v>
      </c>
      <c r="P266" s="11">
        <f t="shared" si="60"/>
        <v>-23.287315649149274</v>
      </c>
      <c r="Q266" s="11"/>
      <c r="R266" s="38">
        <f t="shared" si="69"/>
        <v>0</v>
      </c>
      <c r="S266" s="30">
        <f t="shared" si="64"/>
        <v>0</v>
      </c>
      <c r="T266" s="30">
        <f t="shared" si="65"/>
        <v>0</v>
      </c>
      <c r="U266" s="34"/>
      <c r="V266" s="34"/>
      <c r="X266" s="31">
        <f t="shared" si="61"/>
        <v>9.0359999999999996</v>
      </c>
      <c r="Y266" s="31">
        <f t="shared" si="62"/>
        <v>-184.49199999999999</v>
      </c>
      <c r="Z266" s="30">
        <f t="shared" si="67"/>
        <v>0</v>
      </c>
    </row>
    <row r="267" spans="5:26" x14ac:dyDescent="0.15">
      <c r="E267" s="46"/>
      <c r="F267" s="28"/>
      <c r="G267" s="29"/>
      <c r="H267" s="29"/>
      <c r="I267" s="48" t="str">
        <f t="shared" si="59"/>
        <v/>
      </c>
      <c r="J267" s="48" t="str">
        <f t="shared" si="68"/>
        <v/>
      </c>
      <c r="K267" s="49" t="str">
        <f t="shared" si="70"/>
        <v/>
      </c>
      <c r="L267" s="11"/>
      <c r="M267" s="11"/>
      <c r="N267" s="78"/>
      <c r="O267" s="39" t="str">
        <f t="shared" si="66"/>
        <v>F</v>
      </c>
      <c r="P267" s="11">
        <f t="shared" si="60"/>
        <v>-23.287315649149274</v>
      </c>
      <c r="Q267" s="11"/>
      <c r="R267" s="38">
        <f t="shared" si="69"/>
        <v>0</v>
      </c>
      <c r="S267" s="30">
        <f t="shared" si="64"/>
        <v>0</v>
      </c>
      <c r="T267" s="30">
        <f t="shared" si="65"/>
        <v>0</v>
      </c>
      <c r="U267" s="34"/>
      <c r="V267" s="34"/>
      <c r="X267" s="31">
        <f t="shared" si="61"/>
        <v>9.0359999999999996</v>
      </c>
      <c r="Y267" s="31">
        <f t="shared" si="62"/>
        <v>-184.49199999999999</v>
      </c>
      <c r="Z267" s="30">
        <f t="shared" si="67"/>
        <v>0</v>
      </c>
    </row>
    <row r="268" spans="5:26" x14ac:dyDescent="0.15">
      <c r="E268" s="46"/>
      <c r="F268" s="28"/>
      <c r="G268" s="29"/>
      <c r="H268" s="29"/>
      <c r="I268" s="48" t="str">
        <f t="shared" si="59"/>
        <v/>
      </c>
      <c r="J268" s="48" t="str">
        <f t="shared" si="68"/>
        <v/>
      </c>
      <c r="K268" s="49" t="str">
        <f t="shared" si="70"/>
        <v/>
      </c>
      <c r="L268" s="11"/>
      <c r="M268" s="11"/>
      <c r="N268" s="78"/>
      <c r="O268" s="39" t="str">
        <f t="shared" si="66"/>
        <v>F</v>
      </c>
      <c r="P268" s="11">
        <f t="shared" si="60"/>
        <v>-23.287315649149274</v>
      </c>
      <c r="Q268" s="11"/>
      <c r="R268" s="38">
        <f t="shared" si="69"/>
        <v>0</v>
      </c>
      <c r="S268" s="30">
        <f t="shared" si="64"/>
        <v>0</v>
      </c>
      <c r="T268" s="30">
        <f t="shared" si="65"/>
        <v>0</v>
      </c>
      <c r="U268" s="34"/>
      <c r="V268" s="34"/>
      <c r="X268" s="31">
        <f t="shared" si="61"/>
        <v>9.0359999999999996</v>
      </c>
      <c r="Y268" s="31">
        <f t="shared" si="62"/>
        <v>-184.49199999999999</v>
      </c>
      <c r="Z268" s="30">
        <f t="shared" si="67"/>
        <v>0</v>
      </c>
    </row>
    <row r="269" spans="5:26" x14ac:dyDescent="0.15">
      <c r="E269" s="46"/>
      <c r="F269" s="28"/>
      <c r="G269" s="29"/>
      <c r="H269" s="29"/>
      <c r="I269" s="48" t="str">
        <f t="shared" si="59"/>
        <v/>
      </c>
      <c r="J269" s="48" t="str">
        <f t="shared" si="68"/>
        <v/>
      </c>
      <c r="K269" s="49" t="str">
        <f t="shared" si="70"/>
        <v/>
      </c>
      <c r="L269" s="11"/>
      <c r="M269" s="11"/>
      <c r="N269" s="78"/>
      <c r="O269" s="39" t="str">
        <f t="shared" si="66"/>
        <v>F</v>
      </c>
      <c r="P269" s="11">
        <f t="shared" si="60"/>
        <v>-23.287315649149274</v>
      </c>
      <c r="Q269" s="11"/>
      <c r="R269" s="38">
        <f t="shared" si="69"/>
        <v>0</v>
      </c>
      <c r="S269" s="30">
        <f t="shared" si="64"/>
        <v>0</v>
      </c>
      <c r="T269" s="30">
        <f t="shared" si="65"/>
        <v>0</v>
      </c>
      <c r="U269" s="34"/>
      <c r="V269" s="34"/>
      <c r="X269" s="31">
        <f t="shared" si="61"/>
        <v>9.0359999999999996</v>
      </c>
      <c r="Y269" s="31">
        <f t="shared" si="62"/>
        <v>-184.49199999999999</v>
      </c>
      <c r="Z269" s="30">
        <f t="shared" si="67"/>
        <v>0</v>
      </c>
    </row>
    <row r="270" spans="5:26" x14ac:dyDescent="0.15">
      <c r="E270" s="46"/>
      <c r="F270" s="28"/>
      <c r="G270" s="29"/>
      <c r="H270" s="29"/>
      <c r="I270" s="48" t="str">
        <f t="shared" si="59"/>
        <v/>
      </c>
      <c r="J270" s="48" t="str">
        <f t="shared" si="68"/>
        <v/>
      </c>
      <c r="K270" s="49" t="str">
        <f t="shared" si="70"/>
        <v/>
      </c>
      <c r="L270" s="11"/>
      <c r="M270" s="11"/>
      <c r="N270" s="78"/>
      <c r="O270" s="39" t="str">
        <f t="shared" si="66"/>
        <v>F</v>
      </c>
      <c r="P270" s="11">
        <f t="shared" si="60"/>
        <v>-23.287315649149274</v>
      </c>
      <c r="Q270" s="11"/>
      <c r="R270" s="38">
        <f t="shared" si="69"/>
        <v>0</v>
      </c>
      <c r="S270" s="30">
        <f t="shared" si="64"/>
        <v>0</v>
      </c>
      <c r="T270" s="30">
        <f t="shared" si="65"/>
        <v>0</v>
      </c>
      <c r="U270" s="34"/>
      <c r="V270" s="34"/>
      <c r="X270" s="31">
        <f t="shared" si="61"/>
        <v>9.0359999999999996</v>
      </c>
      <c r="Y270" s="31">
        <f t="shared" si="62"/>
        <v>-184.49199999999999</v>
      </c>
      <c r="Z270" s="30">
        <f t="shared" si="67"/>
        <v>0</v>
      </c>
    </row>
    <row r="271" spans="5:26" x14ac:dyDescent="0.15">
      <c r="E271" s="46"/>
      <c r="F271" s="28"/>
      <c r="G271" s="29"/>
      <c r="H271" s="29"/>
      <c r="I271" s="48" t="str">
        <f t="shared" si="59"/>
        <v/>
      </c>
      <c r="J271" s="48" t="str">
        <f t="shared" si="68"/>
        <v/>
      </c>
      <c r="K271" s="49" t="str">
        <f t="shared" si="70"/>
        <v/>
      </c>
      <c r="L271" s="11"/>
      <c r="M271" s="11"/>
      <c r="N271" s="78"/>
      <c r="O271" s="39" t="str">
        <f t="shared" si="66"/>
        <v>F</v>
      </c>
      <c r="P271" s="11">
        <f t="shared" si="60"/>
        <v>-23.287315649149274</v>
      </c>
      <c r="Q271" s="11"/>
      <c r="R271" s="38">
        <f t="shared" si="69"/>
        <v>0</v>
      </c>
      <c r="S271" s="30">
        <f t="shared" si="64"/>
        <v>0</v>
      </c>
      <c r="T271" s="30">
        <f t="shared" si="65"/>
        <v>0</v>
      </c>
      <c r="U271" s="34"/>
      <c r="V271" s="34"/>
      <c r="X271" s="31">
        <f t="shared" si="61"/>
        <v>9.0359999999999996</v>
      </c>
      <c r="Y271" s="31">
        <f t="shared" si="62"/>
        <v>-184.49199999999999</v>
      </c>
      <c r="Z271" s="30">
        <f t="shared" si="67"/>
        <v>0</v>
      </c>
    </row>
    <row r="272" spans="5:26" x14ac:dyDescent="0.15">
      <c r="E272" s="46"/>
      <c r="F272" s="28"/>
      <c r="G272" s="29"/>
      <c r="H272" s="29"/>
      <c r="I272" s="48" t="str">
        <f t="shared" si="59"/>
        <v/>
      </c>
      <c r="J272" s="48" t="str">
        <f t="shared" si="68"/>
        <v/>
      </c>
      <c r="K272" s="49" t="str">
        <f t="shared" si="70"/>
        <v/>
      </c>
      <c r="L272" s="11"/>
      <c r="M272" s="11"/>
      <c r="N272" s="78"/>
      <c r="O272" s="39" t="str">
        <f t="shared" si="66"/>
        <v>F</v>
      </c>
      <c r="P272" s="11">
        <f t="shared" si="60"/>
        <v>-23.287315649149274</v>
      </c>
      <c r="Q272" s="11"/>
      <c r="R272" s="38">
        <f t="shared" si="69"/>
        <v>0</v>
      </c>
      <c r="S272" s="30">
        <f t="shared" si="64"/>
        <v>0</v>
      </c>
      <c r="T272" s="30">
        <f t="shared" si="65"/>
        <v>0</v>
      </c>
      <c r="U272" s="34"/>
      <c r="V272" s="34"/>
      <c r="X272" s="31">
        <f t="shared" si="61"/>
        <v>9.0359999999999996</v>
      </c>
      <c r="Y272" s="31">
        <f t="shared" si="62"/>
        <v>-184.49199999999999</v>
      </c>
      <c r="Z272" s="30">
        <f t="shared" si="67"/>
        <v>0</v>
      </c>
    </row>
    <row r="273" spans="5:26" x14ac:dyDescent="0.15">
      <c r="E273" s="46"/>
      <c r="F273" s="28"/>
      <c r="G273" s="29"/>
      <c r="H273" s="29"/>
      <c r="I273" s="48" t="str">
        <f t="shared" si="59"/>
        <v/>
      </c>
      <c r="J273" s="48" t="str">
        <f t="shared" si="68"/>
        <v/>
      </c>
      <c r="K273" s="49" t="str">
        <f t="shared" si="70"/>
        <v/>
      </c>
      <c r="L273" s="11"/>
      <c r="M273" s="11"/>
      <c r="N273" s="78"/>
      <c r="O273" s="39" t="str">
        <f t="shared" si="66"/>
        <v>F</v>
      </c>
      <c r="P273" s="11">
        <f t="shared" si="60"/>
        <v>-23.287315649149274</v>
      </c>
      <c r="Q273" s="11"/>
      <c r="R273" s="38">
        <f t="shared" si="69"/>
        <v>0</v>
      </c>
      <c r="S273" s="30">
        <f t="shared" si="64"/>
        <v>0</v>
      </c>
      <c r="T273" s="30">
        <f t="shared" si="65"/>
        <v>0</v>
      </c>
      <c r="U273" s="34"/>
      <c r="V273" s="34"/>
      <c r="X273" s="31">
        <f t="shared" si="61"/>
        <v>9.0359999999999996</v>
      </c>
      <c r="Y273" s="31">
        <f t="shared" si="62"/>
        <v>-184.49199999999999</v>
      </c>
      <c r="Z273" s="30">
        <f t="shared" si="67"/>
        <v>0</v>
      </c>
    </row>
    <row r="274" spans="5:26" x14ac:dyDescent="0.15">
      <c r="E274" s="46"/>
      <c r="F274" s="28"/>
      <c r="G274" s="29"/>
      <c r="H274" s="29"/>
      <c r="I274" s="48" t="str">
        <f t="shared" si="59"/>
        <v/>
      </c>
      <c r="J274" s="48" t="str">
        <f t="shared" si="68"/>
        <v/>
      </c>
      <c r="K274" s="49" t="str">
        <f t="shared" si="70"/>
        <v/>
      </c>
      <c r="L274" s="11"/>
      <c r="M274" s="11"/>
      <c r="N274" s="78"/>
      <c r="O274" s="39" t="str">
        <f t="shared" si="66"/>
        <v>F</v>
      </c>
      <c r="P274" s="11">
        <f t="shared" si="60"/>
        <v>-23.287315649149274</v>
      </c>
      <c r="Q274" s="11"/>
      <c r="R274" s="38">
        <f t="shared" si="69"/>
        <v>0</v>
      </c>
      <c r="S274" s="30">
        <f t="shared" si="64"/>
        <v>0</v>
      </c>
      <c r="T274" s="30">
        <f t="shared" si="65"/>
        <v>0</v>
      </c>
      <c r="U274" s="34"/>
      <c r="V274" s="34"/>
      <c r="X274" s="31">
        <f t="shared" si="61"/>
        <v>9.0359999999999996</v>
      </c>
      <c r="Y274" s="31">
        <f t="shared" si="62"/>
        <v>-184.49199999999999</v>
      </c>
      <c r="Z274" s="30">
        <f t="shared" si="67"/>
        <v>0</v>
      </c>
    </row>
    <row r="275" spans="5:26" x14ac:dyDescent="0.15">
      <c r="E275" s="46"/>
      <c r="F275" s="28"/>
      <c r="G275" s="29"/>
      <c r="H275" s="29"/>
      <c r="I275" s="48" t="str">
        <f t="shared" si="59"/>
        <v/>
      </c>
      <c r="J275" s="48" t="str">
        <f t="shared" si="68"/>
        <v/>
      </c>
      <c r="K275" s="49" t="str">
        <f t="shared" si="70"/>
        <v/>
      </c>
      <c r="L275" s="11"/>
      <c r="M275" s="11"/>
      <c r="N275" s="78"/>
      <c r="O275" s="39" t="str">
        <f t="shared" si="66"/>
        <v>F</v>
      </c>
      <c r="P275" s="11">
        <f t="shared" si="60"/>
        <v>-23.287315649149274</v>
      </c>
      <c r="Q275" s="11"/>
      <c r="R275" s="38">
        <f t="shared" si="69"/>
        <v>0</v>
      </c>
      <c r="S275" s="30">
        <f t="shared" si="64"/>
        <v>0</v>
      </c>
      <c r="T275" s="30">
        <f t="shared" si="65"/>
        <v>0</v>
      </c>
      <c r="U275" s="34"/>
      <c r="V275" s="34"/>
      <c r="X275" s="31">
        <f t="shared" si="61"/>
        <v>9.0359999999999996</v>
      </c>
      <c r="Y275" s="31">
        <f t="shared" si="62"/>
        <v>-184.49199999999999</v>
      </c>
      <c r="Z275" s="30">
        <f t="shared" si="67"/>
        <v>0</v>
      </c>
    </row>
    <row r="276" spans="5:26" x14ac:dyDescent="0.15">
      <c r="E276" s="46"/>
      <c r="F276" s="28"/>
      <c r="G276" s="29"/>
      <c r="H276" s="29"/>
      <c r="I276" s="48" t="str">
        <f t="shared" si="59"/>
        <v/>
      </c>
      <c r="J276" s="48" t="str">
        <f t="shared" si="68"/>
        <v/>
      </c>
      <c r="K276" s="49" t="str">
        <f t="shared" si="70"/>
        <v/>
      </c>
      <c r="L276" s="11"/>
      <c r="M276" s="11"/>
      <c r="N276" s="78"/>
      <c r="O276" s="39" t="str">
        <f t="shared" si="66"/>
        <v>F</v>
      </c>
      <c r="P276" s="11">
        <f t="shared" si="60"/>
        <v>-23.287315649149274</v>
      </c>
      <c r="Q276" s="11"/>
      <c r="R276" s="38">
        <f t="shared" si="69"/>
        <v>0</v>
      </c>
      <c r="S276" s="30">
        <f t="shared" si="64"/>
        <v>0</v>
      </c>
      <c r="T276" s="30">
        <f t="shared" si="65"/>
        <v>0</v>
      </c>
      <c r="U276" s="34"/>
      <c r="V276" s="34"/>
      <c r="X276" s="31">
        <f t="shared" si="61"/>
        <v>9.0359999999999996</v>
      </c>
      <c r="Y276" s="31">
        <f t="shared" si="62"/>
        <v>-184.49199999999999</v>
      </c>
      <c r="Z276" s="30">
        <f t="shared" si="67"/>
        <v>0</v>
      </c>
    </row>
    <row r="277" spans="5:26" x14ac:dyDescent="0.15">
      <c r="E277" s="46"/>
      <c r="F277" s="28"/>
      <c r="G277" s="29"/>
      <c r="H277" s="29"/>
      <c r="I277" s="48" t="str">
        <f t="shared" si="59"/>
        <v/>
      </c>
      <c r="J277" s="48" t="str">
        <f t="shared" si="68"/>
        <v/>
      </c>
      <c r="K277" s="49" t="str">
        <f t="shared" si="70"/>
        <v/>
      </c>
      <c r="L277" s="11"/>
      <c r="M277" s="11"/>
      <c r="N277" s="78"/>
      <c r="O277" s="39" t="str">
        <f t="shared" si="66"/>
        <v>F</v>
      </c>
      <c r="P277" s="11">
        <f t="shared" si="60"/>
        <v>-23.287315649149274</v>
      </c>
      <c r="Q277" s="11"/>
      <c r="R277" s="38">
        <f t="shared" si="69"/>
        <v>0</v>
      </c>
      <c r="S277" s="30">
        <f t="shared" si="64"/>
        <v>0</v>
      </c>
      <c r="T277" s="30">
        <f t="shared" si="65"/>
        <v>0</v>
      </c>
      <c r="U277" s="34"/>
      <c r="V277" s="34"/>
      <c r="X277" s="31">
        <f t="shared" si="61"/>
        <v>9.0359999999999996</v>
      </c>
      <c r="Y277" s="31">
        <f t="shared" si="62"/>
        <v>-184.49199999999999</v>
      </c>
      <c r="Z277" s="30">
        <f t="shared" si="67"/>
        <v>0</v>
      </c>
    </row>
    <row r="278" spans="5:26" x14ac:dyDescent="0.15">
      <c r="E278" s="46"/>
      <c r="F278" s="28"/>
      <c r="G278" s="29"/>
      <c r="H278" s="29"/>
      <c r="I278" s="48" t="str">
        <f t="shared" si="59"/>
        <v/>
      </c>
      <c r="J278" s="48" t="str">
        <f t="shared" si="68"/>
        <v/>
      </c>
      <c r="K278" s="49" t="str">
        <f t="shared" si="70"/>
        <v/>
      </c>
      <c r="L278" s="11"/>
      <c r="M278" s="11"/>
      <c r="N278" s="78"/>
      <c r="O278" s="39" t="str">
        <f t="shared" si="66"/>
        <v>F</v>
      </c>
      <c r="P278" s="11">
        <f t="shared" si="60"/>
        <v>-23.287315649149274</v>
      </c>
      <c r="Q278" s="11"/>
      <c r="R278" s="38">
        <f t="shared" si="69"/>
        <v>0</v>
      </c>
      <c r="S278" s="30">
        <f t="shared" si="64"/>
        <v>0</v>
      </c>
      <c r="T278" s="30">
        <f t="shared" si="65"/>
        <v>0</v>
      </c>
      <c r="U278" s="34"/>
      <c r="V278" s="34"/>
      <c r="X278" s="31">
        <f t="shared" si="61"/>
        <v>9.0359999999999996</v>
      </c>
      <c r="Y278" s="31">
        <f t="shared" si="62"/>
        <v>-184.49199999999999</v>
      </c>
      <c r="Z278" s="30">
        <f t="shared" si="67"/>
        <v>0</v>
      </c>
    </row>
    <row r="279" spans="5:26" x14ac:dyDescent="0.15">
      <c r="E279" s="46"/>
      <c r="F279" s="28"/>
      <c r="G279" s="29"/>
      <c r="H279" s="29"/>
      <c r="I279" s="48" t="str">
        <f t="shared" si="59"/>
        <v/>
      </c>
      <c r="J279" s="48" t="str">
        <f t="shared" si="68"/>
        <v/>
      </c>
      <c r="K279" s="49" t="str">
        <f t="shared" si="70"/>
        <v/>
      </c>
      <c r="L279" s="11"/>
      <c r="M279" s="11"/>
      <c r="N279" s="78"/>
      <c r="O279" s="39" t="str">
        <f t="shared" si="66"/>
        <v>F</v>
      </c>
      <c r="P279" s="11">
        <f t="shared" si="60"/>
        <v>-23.287315649149274</v>
      </c>
      <c r="Q279" s="11"/>
      <c r="R279" s="38">
        <f t="shared" si="69"/>
        <v>0</v>
      </c>
      <c r="S279" s="30">
        <f t="shared" si="64"/>
        <v>0</v>
      </c>
      <c r="T279" s="30">
        <f t="shared" si="65"/>
        <v>0</v>
      </c>
      <c r="U279" s="34"/>
      <c r="V279" s="34"/>
      <c r="X279" s="31">
        <f t="shared" si="61"/>
        <v>9.0359999999999996</v>
      </c>
      <c r="Y279" s="31">
        <f t="shared" si="62"/>
        <v>-184.49199999999999</v>
      </c>
      <c r="Z279" s="30">
        <f t="shared" si="67"/>
        <v>0</v>
      </c>
    </row>
    <row r="280" spans="5:26" x14ac:dyDescent="0.15">
      <c r="E280" s="46"/>
      <c r="F280" s="28"/>
      <c r="G280" s="29"/>
      <c r="H280" s="29"/>
      <c r="I280" s="48" t="str">
        <f t="shared" si="59"/>
        <v/>
      </c>
      <c r="J280" s="48" t="str">
        <f t="shared" si="68"/>
        <v/>
      </c>
      <c r="K280" s="49" t="str">
        <f t="shared" si="70"/>
        <v/>
      </c>
      <c r="L280" s="11"/>
      <c r="M280" s="11"/>
      <c r="N280" s="78"/>
      <c r="O280" s="39" t="str">
        <f t="shared" si="66"/>
        <v>F</v>
      </c>
      <c r="P280" s="11">
        <f t="shared" si="60"/>
        <v>-23.287315649149274</v>
      </c>
      <c r="Q280" s="11"/>
      <c r="R280" s="38">
        <f t="shared" si="69"/>
        <v>0</v>
      </c>
      <c r="S280" s="30">
        <f t="shared" si="64"/>
        <v>0</v>
      </c>
      <c r="T280" s="30">
        <f t="shared" si="65"/>
        <v>0</v>
      </c>
      <c r="U280" s="34"/>
      <c r="V280" s="34"/>
      <c r="X280" s="31">
        <f t="shared" si="61"/>
        <v>9.0359999999999996</v>
      </c>
      <c r="Y280" s="31">
        <f t="shared" si="62"/>
        <v>-184.49199999999999</v>
      </c>
      <c r="Z280" s="30">
        <f t="shared" si="67"/>
        <v>0</v>
      </c>
    </row>
    <row r="281" spans="5:26" x14ac:dyDescent="0.15">
      <c r="E281" s="46"/>
      <c r="F281" s="28"/>
      <c r="G281" s="29"/>
      <c r="H281" s="29"/>
      <c r="I281" s="48" t="str">
        <f t="shared" si="59"/>
        <v/>
      </c>
      <c r="J281" s="48" t="str">
        <f t="shared" si="68"/>
        <v/>
      </c>
      <c r="K281" s="49" t="str">
        <f t="shared" si="70"/>
        <v/>
      </c>
      <c r="L281" s="11"/>
      <c r="M281" s="11"/>
      <c r="N281" s="78"/>
      <c r="O281" s="39" t="str">
        <f t="shared" si="66"/>
        <v>F</v>
      </c>
      <c r="P281" s="11">
        <f t="shared" si="60"/>
        <v>-23.287315649149274</v>
      </c>
      <c r="Q281" s="11"/>
      <c r="R281" s="38">
        <f t="shared" si="69"/>
        <v>0</v>
      </c>
      <c r="S281" s="30">
        <f t="shared" si="64"/>
        <v>0</v>
      </c>
      <c r="T281" s="30">
        <f t="shared" si="65"/>
        <v>0</v>
      </c>
      <c r="U281" s="34"/>
      <c r="V281" s="34"/>
      <c r="X281" s="31">
        <f t="shared" si="61"/>
        <v>9.0359999999999996</v>
      </c>
      <c r="Y281" s="31">
        <f t="shared" si="62"/>
        <v>-184.49199999999999</v>
      </c>
      <c r="Z281" s="30">
        <f t="shared" si="67"/>
        <v>0</v>
      </c>
    </row>
    <row r="282" spans="5:26" x14ac:dyDescent="0.15">
      <c r="E282" s="46"/>
      <c r="F282" s="28"/>
      <c r="G282" s="29"/>
      <c r="H282" s="29"/>
      <c r="I282" s="48" t="str">
        <f t="shared" si="59"/>
        <v/>
      </c>
      <c r="J282" s="48" t="str">
        <f t="shared" si="68"/>
        <v/>
      </c>
      <c r="K282" s="49" t="str">
        <f t="shared" si="70"/>
        <v/>
      </c>
      <c r="L282" s="11"/>
      <c r="M282" s="11"/>
      <c r="N282" s="78"/>
      <c r="O282" s="39" t="str">
        <f t="shared" si="66"/>
        <v>F</v>
      </c>
      <c r="P282" s="11">
        <f t="shared" si="60"/>
        <v>-23.287315649149274</v>
      </c>
      <c r="Q282" s="11"/>
      <c r="R282" s="38">
        <f t="shared" si="69"/>
        <v>0</v>
      </c>
      <c r="S282" s="30">
        <f t="shared" si="64"/>
        <v>0</v>
      </c>
      <c r="T282" s="30">
        <f t="shared" si="65"/>
        <v>0</v>
      </c>
      <c r="U282" s="34"/>
      <c r="V282" s="34"/>
      <c r="X282" s="31">
        <f t="shared" si="61"/>
        <v>9.0359999999999996</v>
      </c>
      <c r="Y282" s="31">
        <f t="shared" si="62"/>
        <v>-184.49199999999999</v>
      </c>
      <c r="Z282" s="30">
        <f t="shared" si="67"/>
        <v>0</v>
      </c>
    </row>
    <row r="283" spans="5:26" x14ac:dyDescent="0.15">
      <c r="E283" s="46"/>
      <c r="F283" s="28"/>
      <c r="G283" s="29"/>
      <c r="H283" s="29"/>
      <c r="I283" s="48" t="str">
        <f t="shared" si="59"/>
        <v/>
      </c>
      <c r="J283" s="48" t="str">
        <f t="shared" si="68"/>
        <v/>
      </c>
      <c r="K283" s="49" t="str">
        <f t="shared" si="70"/>
        <v/>
      </c>
      <c r="L283" s="11"/>
      <c r="M283" s="11"/>
      <c r="N283" s="78"/>
      <c r="O283" s="39" t="str">
        <f t="shared" si="66"/>
        <v>F</v>
      </c>
      <c r="P283" s="11">
        <f t="shared" si="60"/>
        <v>-23.287315649149274</v>
      </c>
      <c r="Q283" s="11"/>
      <c r="R283" s="38">
        <f t="shared" si="69"/>
        <v>0</v>
      </c>
      <c r="S283" s="30">
        <f t="shared" si="64"/>
        <v>0</v>
      </c>
      <c r="T283" s="30">
        <f t="shared" si="65"/>
        <v>0</v>
      </c>
      <c r="U283" s="34"/>
      <c r="V283" s="34"/>
      <c r="X283" s="31">
        <f t="shared" si="61"/>
        <v>9.0359999999999996</v>
      </c>
      <c r="Y283" s="31">
        <f t="shared" si="62"/>
        <v>-184.49199999999999</v>
      </c>
      <c r="Z283" s="30">
        <f t="shared" si="67"/>
        <v>0</v>
      </c>
    </row>
    <row r="284" spans="5:26" x14ac:dyDescent="0.15">
      <c r="E284" s="46"/>
      <c r="F284" s="28"/>
      <c r="G284" s="29"/>
      <c r="H284" s="29"/>
      <c r="I284" s="48" t="str">
        <f t="shared" si="59"/>
        <v/>
      </c>
      <c r="J284" s="48" t="str">
        <f t="shared" si="68"/>
        <v/>
      </c>
      <c r="K284" s="49" t="str">
        <f t="shared" si="70"/>
        <v/>
      </c>
      <c r="L284" s="11"/>
      <c r="M284" s="11"/>
      <c r="N284" s="78"/>
      <c r="O284" s="39" t="str">
        <f t="shared" si="66"/>
        <v>F</v>
      </c>
      <c r="P284" s="11">
        <f t="shared" si="60"/>
        <v>-23.287315649149274</v>
      </c>
      <c r="Q284" s="11"/>
      <c r="R284" s="38">
        <f t="shared" si="69"/>
        <v>0</v>
      </c>
      <c r="S284" s="30">
        <f t="shared" si="64"/>
        <v>0</v>
      </c>
      <c r="T284" s="30">
        <f t="shared" si="65"/>
        <v>0</v>
      </c>
      <c r="U284" s="34"/>
      <c r="V284" s="34"/>
      <c r="X284" s="31">
        <f t="shared" si="61"/>
        <v>9.0359999999999996</v>
      </c>
      <c r="Y284" s="31">
        <f t="shared" si="62"/>
        <v>-184.49199999999999</v>
      </c>
      <c r="Z284" s="30">
        <f t="shared" si="67"/>
        <v>0</v>
      </c>
    </row>
    <row r="285" spans="5:26" x14ac:dyDescent="0.15">
      <c r="E285" s="46"/>
      <c r="F285" s="28"/>
      <c r="G285" s="29"/>
      <c r="H285" s="29"/>
      <c r="I285" s="48" t="str">
        <f t="shared" ref="I285:I316" si="71">IF(COUNTA($F$251,$H$251,F285:H285)=5,P285,"")</f>
        <v/>
      </c>
      <c r="J285" s="48" t="str">
        <f t="shared" si="68"/>
        <v/>
      </c>
      <c r="K285" s="49" t="str">
        <f t="shared" si="70"/>
        <v/>
      </c>
      <c r="L285" s="11"/>
      <c r="M285" s="11"/>
      <c r="N285" s="78"/>
      <c r="O285" s="39" t="str">
        <f t="shared" si="66"/>
        <v>F</v>
      </c>
      <c r="P285" s="11">
        <f t="shared" si="60"/>
        <v>-23.287315649149274</v>
      </c>
      <c r="Q285" s="11"/>
      <c r="R285" s="38">
        <f t="shared" si="69"/>
        <v>0</v>
      </c>
      <c r="S285" s="30">
        <f t="shared" si="64"/>
        <v>0</v>
      </c>
      <c r="T285" s="30">
        <f t="shared" si="65"/>
        <v>0</v>
      </c>
      <c r="U285" s="34"/>
      <c r="V285" s="34"/>
      <c r="X285" s="31">
        <f t="shared" si="61"/>
        <v>9.0359999999999996</v>
      </c>
      <c r="Y285" s="31">
        <f t="shared" si="62"/>
        <v>-184.49199999999999</v>
      </c>
      <c r="Z285" s="30">
        <f t="shared" si="67"/>
        <v>0</v>
      </c>
    </row>
    <row r="286" spans="5:26" x14ac:dyDescent="0.15">
      <c r="E286" s="46"/>
      <c r="F286" s="28"/>
      <c r="G286" s="29"/>
      <c r="H286" s="29"/>
      <c r="I286" s="48" t="str">
        <f t="shared" si="71"/>
        <v/>
      </c>
      <c r="J286" s="48" t="str">
        <f t="shared" si="68"/>
        <v/>
      </c>
      <c r="K286" s="49" t="str">
        <f t="shared" si="70"/>
        <v/>
      </c>
      <c r="L286" s="11"/>
      <c r="M286" s="11"/>
      <c r="N286" s="78"/>
      <c r="O286" s="39" t="str">
        <f t="shared" si="66"/>
        <v>F</v>
      </c>
      <c r="P286" s="11">
        <f t="shared" si="60"/>
        <v>-23.287315649149274</v>
      </c>
      <c r="Q286" s="11"/>
      <c r="R286" s="38">
        <f t="shared" si="69"/>
        <v>0</v>
      </c>
      <c r="S286" s="30">
        <f t="shared" si="64"/>
        <v>0</v>
      </c>
      <c r="T286" s="30">
        <f t="shared" si="65"/>
        <v>0</v>
      </c>
      <c r="U286" s="34"/>
      <c r="V286" s="34"/>
      <c r="X286" s="31">
        <f t="shared" si="61"/>
        <v>9.0359999999999996</v>
      </c>
      <c r="Y286" s="31">
        <f t="shared" si="62"/>
        <v>-184.49199999999999</v>
      </c>
      <c r="Z286" s="30">
        <f t="shared" si="67"/>
        <v>0</v>
      </c>
    </row>
    <row r="287" spans="5:26" x14ac:dyDescent="0.15">
      <c r="E287" s="46"/>
      <c r="F287" s="28"/>
      <c r="G287" s="29"/>
      <c r="H287" s="29"/>
      <c r="I287" s="48" t="str">
        <f t="shared" si="71"/>
        <v/>
      </c>
      <c r="J287" s="48" t="str">
        <f t="shared" si="68"/>
        <v/>
      </c>
      <c r="K287" s="49" t="str">
        <f t="shared" si="70"/>
        <v/>
      </c>
      <c r="L287" s="11"/>
      <c r="M287" s="11"/>
      <c r="N287" s="78"/>
      <c r="O287" s="39" t="str">
        <f t="shared" si="66"/>
        <v>F</v>
      </c>
      <c r="P287" s="11">
        <f t="shared" si="60"/>
        <v>-23.287315649149274</v>
      </c>
      <c r="Q287" s="11"/>
      <c r="R287" s="38">
        <f t="shared" si="69"/>
        <v>0</v>
      </c>
      <c r="S287" s="30">
        <f t="shared" si="64"/>
        <v>0</v>
      </c>
      <c r="T287" s="30">
        <f t="shared" si="65"/>
        <v>0</v>
      </c>
      <c r="U287" s="34"/>
      <c r="V287" s="34"/>
      <c r="X287" s="31">
        <f t="shared" si="61"/>
        <v>9.0359999999999996</v>
      </c>
      <c r="Y287" s="31">
        <f t="shared" si="62"/>
        <v>-184.49199999999999</v>
      </c>
      <c r="Z287" s="30">
        <f t="shared" si="67"/>
        <v>0</v>
      </c>
    </row>
    <row r="288" spans="5:26" x14ac:dyDescent="0.15">
      <c r="E288" s="46"/>
      <c r="F288" s="28"/>
      <c r="G288" s="29"/>
      <c r="H288" s="29"/>
      <c r="I288" s="48" t="str">
        <f t="shared" si="71"/>
        <v/>
      </c>
      <c r="J288" s="48" t="str">
        <f t="shared" si="68"/>
        <v/>
      </c>
      <c r="K288" s="49" t="str">
        <f t="shared" si="70"/>
        <v/>
      </c>
      <c r="L288" s="11"/>
      <c r="M288" s="11"/>
      <c r="N288" s="78"/>
      <c r="O288" s="39" t="str">
        <f t="shared" si="66"/>
        <v>F</v>
      </c>
      <c r="P288" s="11">
        <f t="shared" si="60"/>
        <v>-23.287315649149274</v>
      </c>
      <c r="Q288" s="11"/>
      <c r="R288" s="38">
        <f t="shared" si="69"/>
        <v>0</v>
      </c>
      <c r="S288" s="30">
        <f t="shared" si="64"/>
        <v>0</v>
      </c>
      <c r="T288" s="30">
        <f t="shared" si="65"/>
        <v>0</v>
      </c>
      <c r="U288" s="34"/>
      <c r="V288" s="34"/>
      <c r="X288" s="31">
        <f t="shared" si="61"/>
        <v>9.0359999999999996</v>
      </c>
      <c r="Y288" s="31">
        <f t="shared" si="62"/>
        <v>-184.49199999999999</v>
      </c>
      <c r="Z288" s="30">
        <f t="shared" si="67"/>
        <v>0</v>
      </c>
    </row>
    <row r="289" spans="5:26" x14ac:dyDescent="0.15">
      <c r="E289" s="46"/>
      <c r="F289" s="28"/>
      <c r="G289" s="29"/>
      <c r="H289" s="29"/>
      <c r="I289" s="48" t="str">
        <f t="shared" si="71"/>
        <v/>
      </c>
      <c r="J289" s="48" t="str">
        <f t="shared" si="68"/>
        <v/>
      </c>
      <c r="K289" s="49" t="str">
        <f t="shared" si="70"/>
        <v/>
      </c>
      <c r="L289" s="11"/>
      <c r="M289" s="11"/>
      <c r="N289" s="78"/>
      <c r="O289" s="39" t="str">
        <f t="shared" si="66"/>
        <v>F</v>
      </c>
      <c r="P289" s="11">
        <f t="shared" si="60"/>
        <v>-23.287315649149274</v>
      </c>
      <c r="Q289" s="11"/>
      <c r="R289" s="38">
        <f t="shared" si="69"/>
        <v>0</v>
      </c>
      <c r="S289" s="30">
        <f t="shared" si="64"/>
        <v>0</v>
      </c>
      <c r="T289" s="30">
        <f t="shared" si="65"/>
        <v>0</v>
      </c>
      <c r="U289" s="34"/>
      <c r="V289" s="34"/>
      <c r="X289" s="31">
        <f t="shared" si="61"/>
        <v>9.0359999999999996</v>
      </c>
      <c r="Y289" s="31">
        <f t="shared" si="62"/>
        <v>-184.49199999999999</v>
      </c>
      <c r="Z289" s="30">
        <f t="shared" si="67"/>
        <v>0</v>
      </c>
    </row>
    <row r="290" spans="5:26" x14ac:dyDescent="0.15">
      <c r="E290" s="46"/>
      <c r="F290" s="28"/>
      <c r="G290" s="29"/>
      <c r="H290" s="29"/>
      <c r="I290" s="48" t="str">
        <f t="shared" si="71"/>
        <v/>
      </c>
      <c r="J290" s="48" t="str">
        <f t="shared" si="68"/>
        <v/>
      </c>
      <c r="K290" s="49" t="str">
        <f t="shared" si="70"/>
        <v/>
      </c>
      <c r="L290" s="11"/>
      <c r="M290" s="11"/>
      <c r="N290" s="78"/>
      <c r="O290" s="39" t="str">
        <f t="shared" si="66"/>
        <v>F</v>
      </c>
      <c r="P290" s="11">
        <f t="shared" si="60"/>
        <v>-23.287315649149274</v>
      </c>
      <c r="Q290" s="11"/>
      <c r="R290" s="38">
        <f t="shared" si="69"/>
        <v>0</v>
      </c>
      <c r="S290" s="30">
        <f t="shared" si="64"/>
        <v>0</v>
      </c>
      <c r="T290" s="30">
        <f t="shared" si="65"/>
        <v>0</v>
      </c>
      <c r="U290" s="34"/>
      <c r="V290" s="34"/>
      <c r="X290" s="31">
        <f t="shared" si="61"/>
        <v>9.0359999999999996</v>
      </c>
      <c r="Y290" s="31">
        <f t="shared" si="62"/>
        <v>-184.49199999999999</v>
      </c>
      <c r="Z290" s="30">
        <f t="shared" si="67"/>
        <v>0</v>
      </c>
    </row>
    <row r="291" spans="5:26" x14ac:dyDescent="0.15">
      <c r="E291" s="46"/>
      <c r="F291" s="28"/>
      <c r="G291" s="29"/>
      <c r="H291" s="29"/>
      <c r="I291" s="48" t="str">
        <f t="shared" si="71"/>
        <v/>
      </c>
      <c r="J291" s="48" t="str">
        <f t="shared" si="68"/>
        <v/>
      </c>
      <c r="K291" s="49" t="str">
        <f t="shared" si="70"/>
        <v/>
      </c>
      <c r="L291" s="11"/>
      <c r="M291" s="11"/>
      <c r="N291" s="78"/>
      <c r="O291" s="39" t="str">
        <f t="shared" si="66"/>
        <v>F</v>
      </c>
      <c r="P291" s="11">
        <f t="shared" si="60"/>
        <v>-23.287315649149274</v>
      </c>
      <c r="Q291" s="11"/>
      <c r="R291" s="38">
        <f t="shared" si="69"/>
        <v>0</v>
      </c>
      <c r="S291" s="30">
        <f t="shared" si="64"/>
        <v>0</v>
      </c>
      <c r="T291" s="30">
        <f t="shared" si="65"/>
        <v>0</v>
      </c>
      <c r="U291" s="34"/>
      <c r="V291" s="34"/>
      <c r="X291" s="31">
        <f t="shared" si="61"/>
        <v>9.0359999999999996</v>
      </c>
      <c r="Y291" s="31">
        <f t="shared" si="62"/>
        <v>-184.49199999999999</v>
      </c>
      <c r="Z291" s="30">
        <f t="shared" si="67"/>
        <v>0</v>
      </c>
    </row>
    <row r="292" spans="5:26" x14ac:dyDescent="0.15">
      <c r="E292" s="46"/>
      <c r="F292" s="28"/>
      <c r="G292" s="29"/>
      <c r="H292" s="29"/>
      <c r="I292" s="48" t="str">
        <f t="shared" si="71"/>
        <v/>
      </c>
      <c r="J292" s="48" t="str">
        <f t="shared" si="68"/>
        <v/>
      </c>
      <c r="K292" s="49" t="str">
        <f t="shared" si="70"/>
        <v/>
      </c>
      <c r="L292" s="11"/>
      <c r="M292" s="11"/>
      <c r="N292" s="78"/>
      <c r="O292" s="39" t="str">
        <f t="shared" si="66"/>
        <v>F</v>
      </c>
      <c r="P292" s="11">
        <f t="shared" si="60"/>
        <v>-23.287315649149274</v>
      </c>
      <c r="Q292" s="11"/>
      <c r="R292" s="38">
        <f t="shared" si="69"/>
        <v>0</v>
      </c>
      <c r="S292" s="30">
        <f t="shared" si="64"/>
        <v>0</v>
      </c>
      <c r="T292" s="30">
        <f t="shared" si="65"/>
        <v>0</v>
      </c>
      <c r="U292" s="34"/>
      <c r="V292" s="34"/>
      <c r="X292" s="31">
        <f t="shared" si="61"/>
        <v>9.0359999999999996</v>
      </c>
      <c r="Y292" s="31">
        <f t="shared" si="62"/>
        <v>-184.49199999999999</v>
      </c>
      <c r="Z292" s="30">
        <f t="shared" si="67"/>
        <v>0</v>
      </c>
    </row>
    <row r="293" spans="5:26" x14ac:dyDescent="0.15">
      <c r="E293" s="46"/>
      <c r="F293" s="28"/>
      <c r="G293" s="29"/>
      <c r="H293" s="29"/>
      <c r="I293" s="48" t="str">
        <f t="shared" si="71"/>
        <v/>
      </c>
      <c r="J293" s="48" t="str">
        <f t="shared" si="68"/>
        <v/>
      </c>
      <c r="K293" s="49" t="str">
        <f t="shared" si="70"/>
        <v/>
      </c>
      <c r="L293" s="11"/>
      <c r="M293" s="11"/>
      <c r="N293" s="78"/>
      <c r="O293" s="39" t="str">
        <f t="shared" si="66"/>
        <v>F</v>
      </c>
      <c r="P293" s="11">
        <f t="shared" si="60"/>
        <v>-23.287315649149274</v>
      </c>
      <c r="Q293" s="11"/>
      <c r="R293" s="38">
        <f t="shared" si="69"/>
        <v>0</v>
      </c>
      <c r="S293" s="30">
        <f t="shared" si="64"/>
        <v>0</v>
      </c>
      <c r="T293" s="30">
        <f t="shared" si="65"/>
        <v>0</v>
      </c>
      <c r="U293" s="34"/>
      <c r="V293" s="34"/>
      <c r="X293" s="31">
        <f t="shared" si="61"/>
        <v>9.0359999999999996</v>
      </c>
      <c r="Y293" s="31">
        <f t="shared" si="62"/>
        <v>-184.49199999999999</v>
      </c>
      <c r="Z293" s="30">
        <f t="shared" si="67"/>
        <v>0</v>
      </c>
    </row>
    <row r="294" spans="5:26" x14ac:dyDescent="0.15">
      <c r="E294" s="46"/>
      <c r="F294" s="28"/>
      <c r="G294" s="29"/>
      <c r="H294" s="29"/>
      <c r="I294" s="48" t="str">
        <f t="shared" si="71"/>
        <v/>
      </c>
      <c r="J294" s="48" t="str">
        <f t="shared" si="68"/>
        <v/>
      </c>
      <c r="K294" s="49" t="str">
        <f t="shared" si="70"/>
        <v/>
      </c>
      <c r="L294" s="11"/>
      <c r="M294" s="11"/>
      <c r="N294" s="78"/>
      <c r="O294" s="39" t="str">
        <f t="shared" si="66"/>
        <v>F</v>
      </c>
      <c r="P294" s="11">
        <f t="shared" si="60"/>
        <v>-23.287315649149274</v>
      </c>
      <c r="Q294" s="11"/>
      <c r="R294" s="38">
        <f t="shared" si="69"/>
        <v>0</v>
      </c>
      <c r="S294" s="30">
        <f t="shared" si="64"/>
        <v>0</v>
      </c>
      <c r="T294" s="30">
        <f t="shared" si="65"/>
        <v>0</v>
      </c>
      <c r="U294" s="34"/>
      <c r="V294" s="34"/>
      <c r="X294" s="31">
        <f t="shared" si="61"/>
        <v>9.0359999999999996</v>
      </c>
      <c r="Y294" s="31">
        <f t="shared" si="62"/>
        <v>-184.49199999999999</v>
      </c>
      <c r="Z294" s="30">
        <f t="shared" si="67"/>
        <v>0</v>
      </c>
    </row>
    <row r="295" spans="5:26" x14ac:dyDescent="0.15">
      <c r="E295" s="46"/>
      <c r="F295" s="28"/>
      <c r="G295" s="29"/>
      <c r="H295" s="29"/>
      <c r="I295" s="48" t="str">
        <f t="shared" si="71"/>
        <v/>
      </c>
      <c r="J295" s="48" t="str">
        <f t="shared" si="68"/>
        <v/>
      </c>
      <c r="K295" s="49" t="str">
        <f t="shared" si="70"/>
        <v/>
      </c>
      <c r="L295" s="11"/>
      <c r="M295" s="11"/>
      <c r="N295" s="78"/>
      <c r="O295" s="39" t="str">
        <f t="shared" si="66"/>
        <v>F</v>
      </c>
      <c r="P295" s="11">
        <f t="shared" si="60"/>
        <v>-23.287315649149274</v>
      </c>
      <c r="Q295" s="11"/>
      <c r="R295" s="38">
        <f t="shared" si="69"/>
        <v>0</v>
      </c>
      <c r="S295" s="30">
        <f t="shared" si="64"/>
        <v>0</v>
      </c>
      <c r="T295" s="30">
        <f t="shared" si="65"/>
        <v>0</v>
      </c>
      <c r="U295" s="34"/>
      <c r="V295" s="34"/>
      <c r="X295" s="31">
        <f t="shared" si="61"/>
        <v>9.0359999999999996</v>
      </c>
      <c r="Y295" s="31">
        <f t="shared" si="62"/>
        <v>-184.49199999999999</v>
      </c>
      <c r="Z295" s="30">
        <f t="shared" si="67"/>
        <v>0</v>
      </c>
    </row>
    <row r="296" spans="5:26" x14ac:dyDescent="0.15">
      <c r="E296" s="46"/>
      <c r="F296" s="28"/>
      <c r="G296" s="29"/>
      <c r="H296" s="29"/>
      <c r="I296" s="48" t="str">
        <f t="shared" si="71"/>
        <v/>
      </c>
      <c r="J296" s="48" t="str">
        <f t="shared" si="68"/>
        <v/>
      </c>
      <c r="K296" s="49" t="str">
        <f t="shared" si="70"/>
        <v/>
      </c>
      <c r="L296" s="11"/>
      <c r="M296" s="11"/>
      <c r="N296" s="78"/>
      <c r="O296" s="39" t="str">
        <f t="shared" si="66"/>
        <v>F</v>
      </c>
      <c r="P296" s="11">
        <f t="shared" si="60"/>
        <v>-23.287315649149274</v>
      </c>
      <c r="Q296" s="11"/>
      <c r="R296" s="38">
        <f t="shared" si="69"/>
        <v>0</v>
      </c>
      <c r="S296" s="30">
        <f t="shared" si="64"/>
        <v>0</v>
      </c>
      <c r="T296" s="30">
        <f t="shared" si="65"/>
        <v>0</v>
      </c>
      <c r="U296" s="34"/>
      <c r="V296" s="34"/>
      <c r="X296" s="31">
        <f t="shared" si="61"/>
        <v>9.0359999999999996</v>
      </c>
      <c r="Y296" s="31">
        <f t="shared" si="62"/>
        <v>-184.49199999999999</v>
      </c>
      <c r="Z296" s="30">
        <f t="shared" si="67"/>
        <v>0</v>
      </c>
    </row>
    <row r="297" spans="5:26" x14ac:dyDescent="0.15">
      <c r="E297" s="46"/>
      <c r="F297" s="28"/>
      <c r="G297" s="29"/>
      <c r="H297" s="29"/>
      <c r="I297" s="48" t="str">
        <f t="shared" si="71"/>
        <v/>
      </c>
      <c r="J297" s="48" t="str">
        <f t="shared" si="68"/>
        <v/>
      </c>
      <c r="K297" s="49" t="str">
        <f t="shared" si="70"/>
        <v/>
      </c>
      <c r="L297" s="11"/>
      <c r="M297" s="11"/>
      <c r="N297" s="78"/>
      <c r="O297" s="39" t="str">
        <f t="shared" si="66"/>
        <v>F</v>
      </c>
      <c r="P297" s="11">
        <f t="shared" si="60"/>
        <v>-23.287315649149274</v>
      </c>
      <c r="Q297" s="11"/>
      <c r="R297" s="38">
        <f t="shared" si="69"/>
        <v>0</v>
      </c>
      <c r="S297" s="30">
        <f t="shared" si="64"/>
        <v>0</v>
      </c>
      <c r="T297" s="30">
        <f t="shared" si="65"/>
        <v>0</v>
      </c>
      <c r="U297" s="34"/>
      <c r="V297" s="34"/>
      <c r="X297" s="31">
        <f t="shared" si="61"/>
        <v>9.0359999999999996</v>
      </c>
      <c r="Y297" s="31">
        <f t="shared" si="62"/>
        <v>-184.49199999999999</v>
      </c>
      <c r="Z297" s="30">
        <f t="shared" si="67"/>
        <v>0</v>
      </c>
    </row>
    <row r="298" spans="5:26" x14ac:dyDescent="0.15">
      <c r="E298" s="46"/>
      <c r="F298" s="28"/>
      <c r="G298" s="29"/>
      <c r="H298" s="29"/>
      <c r="I298" s="48" t="str">
        <f t="shared" si="71"/>
        <v/>
      </c>
      <c r="J298" s="48" t="str">
        <f t="shared" si="68"/>
        <v/>
      </c>
      <c r="K298" s="49" t="str">
        <f t="shared" si="70"/>
        <v/>
      </c>
      <c r="L298" s="11"/>
      <c r="M298" s="11"/>
      <c r="N298" s="78"/>
      <c r="O298" s="39" t="str">
        <f t="shared" si="66"/>
        <v>F</v>
      </c>
      <c r="P298" s="11">
        <f t="shared" si="60"/>
        <v>-23.287315649149274</v>
      </c>
      <c r="Q298" s="11"/>
      <c r="R298" s="38">
        <f t="shared" si="69"/>
        <v>0</v>
      </c>
      <c r="S298" s="30">
        <f t="shared" si="64"/>
        <v>0</v>
      </c>
      <c r="T298" s="30">
        <f t="shared" si="65"/>
        <v>0</v>
      </c>
      <c r="U298" s="34"/>
      <c r="V298" s="34"/>
      <c r="X298" s="31">
        <f t="shared" si="61"/>
        <v>9.0359999999999996</v>
      </c>
      <c r="Y298" s="31">
        <f t="shared" si="62"/>
        <v>-184.49199999999999</v>
      </c>
      <c r="Z298" s="30">
        <f t="shared" si="67"/>
        <v>0</v>
      </c>
    </row>
    <row r="299" spans="5:26" x14ac:dyDescent="0.15">
      <c r="E299" s="46"/>
      <c r="F299" s="28"/>
      <c r="G299" s="29"/>
      <c r="H299" s="29"/>
      <c r="I299" s="48" t="str">
        <f t="shared" si="71"/>
        <v/>
      </c>
      <c r="J299" s="48" t="str">
        <f t="shared" si="68"/>
        <v/>
      </c>
      <c r="K299" s="49" t="str">
        <f t="shared" si="70"/>
        <v/>
      </c>
      <c r="L299" s="11"/>
      <c r="M299" s="11"/>
      <c r="N299" s="78"/>
      <c r="O299" s="39" t="str">
        <f t="shared" si="66"/>
        <v>F</v>
      </c>
      <c r="P299" s="11">
        <f t="shared" si="60"/>
        <v>-23.287315649149274</v>
      </c>
      <c r="Q299" s="11"/>
      <c r="R299" s="38">
        <f t="shared" si="69"/>
        <v>0</v>
      </c>
      <c r="S299" s="30">
        <f t="shared" si="64"/>
        <v>0</v>
      </c>
      <c r="T299" s="30">
        <f t="shared" si="65"/>
        <v>0</v>
      </c>
      <c r="U299" s="34"/>
      <c r="V299" s="34"/>
      <c r="X299" s="31">
        <f t="shared" si="61"/>
        <v>9.0359999999999996</v>
      </c>
      <c r="Y299" s="31">
        <f t="shared" si="62"/>
        <v>-184.49199999999999</v>
      </c>
      <c r="Z299" s="30">
        <f t="shared" si="67"/>
        <v>0</v>
      </c>
    </row>
    <row r="300" spans="5:26" x14ac:dyDescent="0.15">
      <c r="E300" s="46"/>
      <c r="F300" s="28"/>
      <c r="G300" s="29"/>
      <c r="H300" s="29"/>
      <c r="I300" s="48" t="str">
        <f t="shared" si="71"/>
        <v/>
      </c>
      <c r="J300" s="48" t="str">
        <f t="shared" si="68"/>
        <v/>
      </c>
      <c r="K300" s="49" t="str">
        <f t="shared" si="70"/>
        <v/>
      </c>
      <c r="L300" s="11"/>
      <c r="M300" s="11"/>
      <c r="N300" s="78"/>
      <c r="O300" s="39" t="str">
        <f t="shared" si="66"/>
        <v>F</v>
      </c>
      <c r="P300" s="11">
        <f t="shared" si="60"/>
        <v>-23.287315649149274</v>
      </c>
      <c r="Q300" s="11"/>
      <c r="R300" s="38">
        <f t="shared" si="69"/>
        <v>0</v>
      </c>
      <c r="S300" s="30">
        <f t="shared" si="64"/>
        <v>0</v>
      </c>
      <c r="T300" s="30">
        <f t="shared" si="65"/>
        <v>0</v>
      </c>
      <c r="U300" s="34"/>
      <c r="V300" s="34"/>
      <c r="X300" s="31">
        <f t="shared" si="61"/>
        <v>9.0359999999999996</v>
      </c>
      <c r="Y300" s="31">
        <f t="shared" si="62"/>
        <v>-184.49199999999999</v>
      </c>
      <c r="Z300" s="30">
        <f t="shared" si="67"/>
        <v>0</v>
      </c>
    </row>
    <row r="301" spans="5:26" x14ac:dyDescent="0.15">
      <c r="E301" s="46"/>
      <c r="F301" s="28"/>
      <c r="G301" s="29"/>
      <c r="H301" s="29"/>
      <c r="I301" s="48" t="str">
        <f t="shared" si="71"/>
        <v/>
      </c>
      <c r="J301" s="48" t="str">
        <f t="shared" si="68"/>
        <v/>
      </c>
      <c r="K301" s="49" t="str">
        <f t="shared" si="70"/>
        <v/>
      </c>
      <c r="L301" s="11"/>
      <c r="M301" s="11"/>
      <c r="N301" s="78"/>
      <c r="O301" s="39" t="str">
        <f t="shared" si="66"/>
        <v>F</v>
      </c>
      <c r="P301" s="11">
        <f t="shared" si="60"/>
        <v>-23.287315649149274</v>
      </c>
      <c r="Q301" s="11"/>
      <c r="R301" s="38">
        <f t="shared" si="69"/>
        <v>0</v>
      </c>
      <c r="S301" s="30">
        <f t="shared" si="64"/>
        <v>0</v>
      </c>
      <c r="T301" s="30">
        <f t="shared" si="65"/>
        <v>0</v>
      </c>
      <c r="U301" s="34"/>
      <c r="V301" s="34"/>
      <c r="X301" s="31">
        <f t="shared" si="61"/>
        <v>9.0359999999999996</v>
      </c>
      <c r="Y301" s="31">
        <f t="shared" si="62"/>
        <v>-184.49199999999999</v>
      </c>
      <c r="Z301" s="30">
        <f t="shared" si="67"/>
        <v>0</v>
      </c>
    </row>
    <row r="302" spans="5:26" x14ac:dyDescent="0.15">
      <c r="E302" s="46"/>
      <c r="F302" s="28"/>
      <c r="G302" s="29"/>
      <c r="H302" s="29"/>
      <c r="I302" s="48" t="str">
        <f t="shared" si="71"/>
        <v/>
      </c>
      <c r="J302" s="48" t="str">
        <f t="shared" si="68"/>
        <v/>
      </c>
      <c r="K302" s="49" t="str">
        <f t="shared" si="70"/>
        <v/>
      </c>
      <c r="L302" s="11"/>
      <c r="M302" s="11"/>
      <c r="N302" s="78"/>
      <c r="O302" s="39" t="str">
        <f t="shared" si="66"/>
        <v>F</v>
      </c>
      <c r="P302" s="11">
        <f t="shared" si="60"/>
        <v>-23.287315649149274</v>
      </c>
      <c r="Q302" s="11"/>
      <c r="R302" s="38">
        <f t="shared" si="69"/>
        <v>0</v>
      </c>
      <c r="S302" s="30">
        <f t="shared" si="64"/>
        <v>0</v>
      </c>
      <c r="T302" s="30">
        <f t="shared" si="65"/>
        <v>0</v>
      </c>
      <c r="U302" s="34"/>
      <c r="V302" s="34"/>
      <c r="X302" s="31">
        <f t="shared" si="61"/>
        <v>9.0359999999999996</v>
      </c>
      <c r="Y302" s="31">
        <f t="shared" si="62"/>
        <v>-184.49199999999999</v>
      </c>
      <c r="Z302" s="30">
        <f t="shared" si="67"/>
        <v>0</v>
      </c>
    </row>
    <row r="303" spans="5:26" x14ac:dyDescent="0.15">
      <c r="E303" s="46"/>
      <c r="F303" s="28"/>
      <c r="G303" s="29"/>
      <c r="H303" s="29"/>
      <c r="I303" s="48" t="str">
        <f t="shared" si="71"/>
        <v/>
      </c>
      <c r="J303" s="48" t="str">
        <f t="shared" si="68"/>
        <v/>
      </c>
      <c r="K303" s="49" t="str">
        <f t="shared" si="70"/>
        <v/>
      </c>
      <c r="L303" s="11"/>
      <c r="M303" s="11"/>
      <c r="N303" s="78"/>
      <c r="O303" s="39" t="str">
        <f t="shared" si="66"/>
        <v>F</v>
      </c>
      <c r="P303" s="11">
        <f t="shared" si="60"/>
        <v>-23.287315649149274</v>
      </c>
      <c r="Q303" s="11"/>
      <c r="R303" s="38">
        <f t="shared" si="69"/>
        <v>0</v>
      </c>
      <c r="S303" s="30">
        <f t="shared" si="64"/>
        <v>0</v>
      </c>
      <c r="T303" s="30">
        <f t="shared" si="65"/>
        <v>0</v>
      </c>
      <c r="U303" s="34"/>
      <c r="V303" s="34"/>
      <c r="X303" s="31">
        <f t="shared" si="61"/>
        <v>9.0359999999999996</v>
      </c>
      <c r="Y303" s="31">
        <f t="shared" si="62"/>
        <v>-184.49199999999999</v>
      </c>
      <c r="Z303" s="30">
        <f t="shared" si="67"/>
        <v>0</v>
      </c>
    </row>
    <row r="304" spans="5:26" x14ac:dyDescent="0.15">
      <c r="E304" s="46"/>
      <c r="F304" s="28"/>
      <c r="G304" s="29"/>
      <c r="H304" s="29"/>
      <c r="I304" s="48" t="str">
        <f t="shared" si="71"/>
        <v/>
      </c>
      <c r="J304" s="48" t="str">
        <f t="shared" si="68"/>
        <v/>
      </c>
      <c r="K304" s="49" t="str">
        <f t="shared" si="70"/>
        <v/>
      </c>
      <c r="L304" s="11"/>
      <c r="M304" s="11"/>
      <c r="N304" s="78"/>
      <c r="O304" s="39" t="str">
        <f t="shared" si="66"/>
        <v>F</v>
      </c>
      <c r="P304" s="11">
        <f t="shared" si="60"/>
        <v>-23.287315649149274</v>
      </c>
      <c r="Q304" s="11"/>
      <c r="R304" s="38">
        <f t="shared" si="69"/>
        <v>0</v>
      </c>
      <c r="S304" s="30">
        <f t="shared" si="64"/>
        <v>0</v>
      </c>
      <c r="T304" s="30">
        <f t="shared" si="65"/>
        <v>0</v>
      </c>
      <c r="U304" s="34"/>
      <c r="V304" s="34"/>
      <c r="X304" s="31">
        <f t="shared" si="61"/>
        <v>9.0359999999999996</v>
      </c>
      <c r="Y304" s="31">
        <f t="shared" si="62"/>
        <v>-184.49199999999999</v>
      </c>
      <c r="Z304" s="30">
        <f t="shared" si="67"/>
        <v>0</v>
      </c>
    </row>
    <row r="305" spans="5:26" x14ac:dyDescent="0.15">
      <c r="E305" s="46"/>
      <c r="F305" s="28"/>
      <c r="G305" s="29"/>
      <c r="H305" s="29"/>
      <c r="I305" s="48" t="str">
        <f t="shared" si="71"/>
        <v/>
      </c>
      <c r="J305" s="48" t="str">
        <f t="shared" si="68"/>
        <v/>
      </c>
      <c r="K305" s="49" t="str">
        <f t="shared" si="70"/>
        <v/>
      </c>
      <c r="L305" s="11"/>
      <c r="M305" s="11"/>
      <c r="N305" s="78"/>
      <c r="O305" s="39" t="str">
        <f t="shared" si="66"/>
        <v>F</v>
      </c>
      <c r="P305" s="11">
        <f t="shared" si="60"/>
        <v>-23.287315649149274</v>
      </c>
      <c r="Q305" s="11"/>
      <c r="R305" s="38">
        <f t="shared" si="69"/>
        <v>0</v>
      </c>
      <c r="S305" s="30">
        <f t="shared" si="64"/>
        <v>0</v>
      </c>
      <c r="T305" s="30">
        <f t="shared" si="65"/>
        <v>0</v>
      </c>
      <c r="U305" s="34"/>
      <c r="V305" s="34"/>
      <c r="X305" s="31">
        <f t="shared" si="61"/>
        <v>9.0359999999999996</v>
      </c>
      <c r="Y305" s="31">
        <f t="shared" si="62"/>
        <v>-184.49199999999999</v>
      </c>
      <c r="Z305" s="30">
        <f t="shared" si="67"/>
        <v>0</v>
      </c>
    </row>
    <row r="306" spans="5:26" x14ac:dyDescent="0.15">
      <c r="E306" s="46"/>
      <c r="F306" s="28"/>
      <c r="G306" s="29"/>
      <c r="H306" s="29"/>
      <c r="I306" s="48" t="str">
        <f t="shared" si="71"/>
        <v/>
      </c>
      <c r="J306" s="48" t="str">
        <f t="shared" si="68"/>
        <v/>
      </c>
      <c r="K306" s="49" t="str">
        <f t="shared" si="70"/>
        <v/>
      </c>
      <c r="L306" s="11"/>
      <c r="M306" s="11"/>
      <c r="N306" s="78"/>
      <c r="O306" s="39" t="str">
        <f t="shared" si="66"/>
        <v>F</v>
      </c>
      <c r="P306" s="11">
        <f t="shared" si="60"/>
        <v>-23.287315649149274</v>
      </c>
      <c r="Q306" s="11"/>
      <c r="R306" s="38">
        <f t="shared" si="69"/>
        <v>0</v>
      </c>
      <c r="S306" s="30">
        <f t="shared" si="64"/>
        <v>0</v>
      </c>
      <c r="T306" s="30">
        <f t="shared" si="65"/>
        <v>0</v>
      </c>
      <c r="U306" s="34"/>
      <c r="V306" s="34"/>
      <c r="X306" s="31">
        <f t="shared" si="61"/>
        <v>9.0359999999999996</v>
      </c>
      <c r="Y306" s="31">
        <f t="shared" si="62"/>
        <v>-184.49199999999999</v>
      </c>
      <c r="Z306" s="30">
        <f t="shared" si="67"/>
        <v>0</v>
      </c>
    </row>
    <row r="307" spans="5:26" x14ac:dyDescent="0.15">
      <c r="E307" s="46"/>
      <c r="F307" s="28"/>
      <c r="G307" s="29"/>
      <c r="H307" s="29"/>
      <c r="I307" s="48" t="str">
        <f t="shared" si="71"/>
        <v/>
      </c>
      <c r="J307" s="48" t="str">
        <f t="shared" si="68"/>
        <v/>
      </c>
      <c r="K307" s="49" t="str">
        <f t="shared" si="70"/>
        <v/>
      </c>
      <c r="L307" s="11"/>
      <c r="M307" s="11"/>
      <c r="N307" s="78"/>
      <c r="O307" s="39" t="str">
        <f t="shared" si="66"/>
        <v>F</v>
      </c>
      <c r="P307" s="11">
        <f t="shared" si="60"/>
        <v>-23.287315649149274</v>
      </c>
      <c r="Q307" s="11"/>
      <c r="R307" s="38">
        <f t="shared" si="69"/>
        <v>0</v>
      </c>
      <c r="S307" s="30">
        <f t="shared" si="64"/>
        <v>0</v>
      </c>
      <c r="T307" s="30">
        <f t="shared" si="65"/>
        <v>0</v>
      </c>
      <c r="U307" s="34"/>
      <c r="V307" s="34"/>
      <c r="X307" s="31">
        <f t="shared" si="61"/>
        <v>9.0359999999999996</v>
      </c>
      <c r="Y307" s="31">
        <f t="shared" si="62"/>
        <v>-184.49199999999999</v>
      </c>
      <c r="Z307" s="30">
        <f t="shared" si="67"/>
        <v>0</v>
      </c>
    </row>
    <row r="308" spans="5:26" x14ac:dyDescent="0.15">
      <c r="E308" s="46"/>
      <c r="F308" s="28"/>
      <c r="G308" s="29"/>
      <c r="H308" s="29"/>
      <c r="I308" s="48" t="str">
        <f t="shared" si="71"/>
        <v/>
      </c>
      <c r="J308" s="48" t="str">
        <f t="shared" si="68"/>
        <v/>
      </c>
      <c r="K308" s="49" t="str">
        <f t="shared" si="70"/>
        <v/>
      </c>
      <c r="L308" s="11"/>
      <c r="M308" s="11"/>
      <c r="N308" s="78"/>
      <c r="O308" s="39" t="str">
        <f t="shared" si="66"/>
        <v>F</v>
      </c>
      <c r="P308" s="11">
        <f t="shared" si="60"/>
        <v>-23.287315649149274</v>
      </c>
      <c r="Q308" s="11"/>
      <c r="R308" s="38">
        <f t="shared" si="69"/>
        <v>0</v>
      </c>
      <c r="S308" s="30">
        <f t="shared" si="64"/>
        <v>0</v>
      </c>
      <c r="T308" s="30">
        <f t="shared" si="65"/>
        <v>0</v>
      </c>
      <c r="U308" s="34"/>
      <c r="V308" s="34"/>
      <c r="X308" s="31">
        <f t="shared" si="61"/>
        <v>9.0359999999999996</v>
      </c>
      <c r="Y308" s="31">
        <f t="shared" si="62"/>
        <v>-184.49199999999999</v>
      </c>
      <c r="Z308" s="30">
        <f t="shared" si="67"/>
        <v>0</v>
      </c>
    </row>
    <row r="309" spans="5:26" x14ac:dyDescent="0.15">
      <c r="E309" s="46"/>
      <c r="F309" s="28"/>
      <c r="G309" s="29"/>
      <c r="H309" s="29"/>
      <c r="I309" s="48" t="str">
        <f t="shared" si="71"/>
        <v/>
      </c>
      <c r="J309" s="48" t="str">
        <f t="shared" si="68"/>
        <v/>
      </c>
      <c r="K309" s="49" t="str">
        <f t="shared" si="70"/>
        <v/>
      </c>
      <c r="L309" s="11"/>
      <c r="M309" s="11"/>
      <c r="N309" s="78"/>
      <c r="O309" s="39" t="str">
        <f t="shared" si="66"/>
        <v>F</v>
      </c>
      <c r="P309" s="11">
        <f t="shared" si="60"/>
        <v>-23.287315649149274</v>
      </c>
      <c r="Q309" s="11"/>
      <c r="R309" s="38">
        <f t="shared" si="69"/>
        <v>0</v>
      </c>
      <c r="S309" s="30">
        <f t="shared" si="64"/>
        <v>0</v>
      </c>
      <c r="T309" s="30">
        <f t="shared" si="65"/>
        <v>0</v>
      </c>
      <c r="U309" s="34"/>
      <c r="V309" s="34"/>
      <c r="X309" s="31">
        <f t="shared" si="61"/>
        <v>9.0359999999999996</v>
      </c>
      <c r="Y309" s="31">
        <f t="shared" si="62"/>
        <v>-184.49199999999999</v>
      </c>
      <c r="Z309" s="30">
        <f t="shared" si="67"/>
        <v>0</v>
      </c>
    </row>
    <row r="310" spans="5:26" x14ac:dyDescent="0.15">
      <c r="E310" s="46"/>
      <c r="F310" s="28"/>
      <c r="G310" s="29"/>
      <c r="H310" s="29"/>
      <c r="I310" s="48" t="str">
        <f t="shared" si="71"/>
        <v/>
      </c>
      <c r="J310" s="48" t="str">
        <f t="shared" si="68"/>
        <v/>
      </c>
      <c r="K310" s="49" t="str">
        <f t="shared" si="70"/>
        <v/>
      </c>
      <c r="L310" s="11"/>
      <c r="M310" s="11"/>
      <c r="N310" s="78"/>
      <c r="O310" s="39" t="str">
        <f t="shared" si="66"/>
        <v>F</v>
      </c>
      <c r="P310" s="11">
        <f t="shared" si="60"/>
        <v>-23.287315649149274</v>
      </c>
      <c r="Q310" s="11"/>
      <c r="R310" s="38">
        <f t="shared" si="69"/>
        <v>0</v>
      </c>
      <c r="S310" s="30">
        <f t="shared" si="64"/>
        <v>0</v>
      </c>
      <c r="T310" s="30">
        <f t="shared" si="65"/>
        <v>0</v>
      </c>
      <c r="U310" s="34"/>
      <c r="V310" s="34"/>
      <c r="X310" s="31">
        <f t="shared" si="61"/>
        <v>9.0359999999999996</v>
      </c>
      <c r="Y310" s="31">
        <f t="shared" si="62"/>
        <v>-184.49199999999999</v>
      </c>
      <c r="Z310" s="30">
        <f t="shared" si="67"/>
        <v>0</v>
      </c>
    </row>
    <row r="311" spans="5:26" x14ac:dyDescent="0.15">
      <c r="E311" s="46"/>
      <c r="F311" s="28"/>
      <c r="G311" s="29"/>
      <c r="H311" s="29"/>
      <c r="I311" s="48" t="str">
        <f t="shared" si="71"/>
        <v/>
      </c>
      <c r="J311" s="48" t="str">
        <f t="shared" si="68"/>
        <v/>
      </c>
      <c r="K311" s="49" t="str">
        <f t="shared" si="70"/>
        <v/>
      </c>
      <c r="L311" s="11"/>
      <c r="M311" s="11"/>
      <c r="N311" s="78"/>
      <c r="O311" s="39" t="str">
        <f t="shared" si="66"/>
        <v>F</v>
      </c>
      <c r="P311" s="11">
        <f t="shared" si="60"/>
        <v>-23.287315649149274</v>
      </c>
      <c r="Q311" s="11"/>
      <c r="R311" s="38">
        <f t="shared" si="69"/>
        <v>0</v>
      </c>
      <c r="S311" s="30">
        <f t="shared" si="64"/>
        <v>0</v>
      </c>
      <c r="T311" s="30">
        <f t="shared" si="65"/>
        <v>0</v>
      </c>
      <c r="U311" s="34"/>
      <c r="V311" s="34"/>
      <c r="X311" s="31">
        <f t="shared" si="61"/>
        <v>9.0359999999999996</v>
      </c>
      <c r="Y311" s="31">
        <f t="shared" si="62"/>
        <v>-184.49199999999999</v>
      </c>
      <c r="Z311" s="30">
        <f t="shared" si="67"/>
        <v>0</v>
      </c>
    </row>
    <row r="312" spans="5:26" x14ac:dyDescent="0.15">
      <c r="E312" s="46"/>
      <c r="F312" s="28"/>
      <c r="G312" s="29"/>
      <c r="H312" s="29"/>
      <c r="I312" s="48" t="str">
        <f t="shared" si="71"/>
        <v/>
      </c>
      <c r="J312" s="48" t="str">
        <f t="shared" si="68"/>
        <v/>
      </c>
      <c r="K312" s="49" t="str">
        <f t="shared" si="70"/>
        <v/>
      </c>
      <c r="L312" s="11"/>
      <c r="M312" s="11"/>
      <c r="N312" s="78"/>
      <c r="O312" s="39" t="str">
        <f t="shared" si="66"/>
        <v>F</v>
      </c>
      <c r="P312" s="11">
        <f t="shared" si="60"/>
        <v>-23.287315649149274</v>
      </c>
      <c r="Q312" s="11"/>
      <c r="R312" s="38">
        <f t="shared" si="69"/>
        <v>0</v>
      </c>
      <c r="S312" s="30">
        <f t="shared" si="64"/>
        <v>0</v>
      </c>
      <c r="T312" s="30">
        <f t="shared" si="65"/>
        <v>0</v>
      </c>
      <c r="U312" s="34"/>
      <c r="V312" s="34"/>
      <c r="X312" s="31">
        <f t="shared" si="61"/>
        <v>9.0359999999999996</v>
      </c>
      <c r="Y312" s="31">
        <f t="shared" si="62"/>
        <v>-184.49199999999999</v>
      </c>
      <c r="Z312" s="30">
        <f t="shared" si="67"/>
        <v>0</v>
      </c>
    </row>
    <row r="313" spans="5:26" x14ac:dyDescent="0.15">
      <c r="E313" s="46"/>
      <c r="F313" s="28"/>
      <c r="G313" s="29"/>
      <c r="H313" s="29"/>
      <c r="I313" s="48" t="str">
        <f t="shared" si="71"/>
        <v/>
      </c>
      <c r="J313" s="48" t="str">
        <f t="shared" si="68"/>
        <v/>
      </c>
      <c r="K313" s="49" t="str">
        <f t="shared" si="70"/>
        <v/>
      </c>
      <c r="L313" s="11"/>
      <c r="M313" s="11"/>
      <c r="N313" s="78"/>
      <c r="O313" s="39" t="str">
        <f t="shared" si="66"/>
        <v>F</v>
      </c>
      <c r="P313" s="11">
        <f t="shared" si="60"/>
        <v>-23.287315649149274</v>
      </c>
      <c r="Q313" s="11"/>
      <c r="R313" s="38">
        <f t="shared" si="69"/>
        <v>0</v>
      </c>
      <c r="S313" s="30">
        <f t="shared" si="64"/>
        <v>0</v>
      </c>
      <c r="T313" s="30">
        <f t="shared" si="65"/>
        <v>0</v>
      </c>
      <c r="U313" s="34"/>
      <c r="V313" s="34"/>
      <c r="X313" s="31">
        <f t="shared" si="61"/>
        <v>9.0359999999999996</v>
      </c>
      <c r="Y313" s="31">
        <f t="shared" si="62"/>
        <v>-184.49199999999999</v>
      </c>
      <c r="Z313" s="30">
        <f t="shared" si="67"/>
        <v>0</v>
      </c>
    </row>
    <row r="314" spans="5:26" x14ac:dyDescent="0.15">
      <c r="E314" s="46"/>
      <c r="F314" s="28"/>
      <c r="G314" s="29"/>
      <c r="H314" s="29"/>
      <c r="I314" s="48" t="str">
        <f t="shared" si="71"/>
        <v/>
      </c>
      <c r="J314" s="48" t="str">
        <f t="shared" si="68"/>
        <v/>
      </c>
      <c r="K314" s="49" t="str">
        <f t="shared" si="70"/>
        <v/>
      </c>
      <c r="L314" s="11"/>
      <c r="M314" s="11"/>
      <c r="N314" s="78"/>
      <c r="O314" s="39" t="str">
        <f t="shared" si="66"/>
        <v>F</v>
      </c>
      <c r="P314" s="11">
        <f t="shared" si="60"/>
        <v>-23.287315649149274</v>
      </c>
      <c r="Q314" s="11"/>
      <c r="R314" s="38">
        <f t="shared" si="69"/>
        <v>0</v>
      </c>
      <c r="S314" s="30">
        <f t="shared" si="64"/>
        <v>0</v>
      </c>
      <c r="T314" s="30">
        <f t="shared" si="65"/>
        <v>0</v>
      </c>
      <c r="U314" s="34"/>
      <c r="V314" s="34"/>
      <c r="X314" s="31">
        <f t="shared" si="61"/>
        <v>9.0359999999999996</v>
      </c>
      <c r="Y314" s="31">
        <f t="shared" si="62"/>
        <v>-184.49199999999999</v>
      </c>
      <c r="Z314" s="30">
        <f t="shared" si="67"/>
        <v>0</v>
      </c>
    </row>
    <row r="315" spans="5:26" x14ac:dyDescent="0.15">
      <c r="E315" s="46"/>
      <c r="F315" s="28"/>
      <c r="G315" s="29"/>
      <c r="H315" s="29"/>
      <c r="I315" s="48" t="str">
        <f t="shared" si="71"/>
        <v/>
      </c>
      <c r="J315" s="48" t="str">
        <f t="shared" si="68"/>
        <v/>
      </c>
      <c r="K315" s="49" t="str">
        <f t="shared" si="70"/>
        <v/>
      </c>
      <c r="L315" s="11"/>
      <c r="M315" s="11"/>
      <c r="N315" s="78"/>
      <c r="O315" s="39" t="str">
        <f t="shared" si="66"/>
        <v>F</v>
      </c>
      <c r="P315" s="11">
        <f t="shared" si="60"/>
        <v>-23.287315649149274</v>
      </c>
      <c r="Q315" s="11"/>
      <c r="R315" s="38">
        <f t="shared" si="69"/>
        <v>0</v>
      </c>
      <c r="S315" s="30">
        <f t="shared" si="64"/>
        <v>0</v>
      </c>
      <c r="T315" s="30">
        <f t="shared" si="65"/>
        <v>0</v>
      </c>
      <c r="U315" s="34"/>
      <c r="V315" s="34"/>
      <c r="X315" s="31">
        <f t="shared" si="61"/>
        <v>9.0359999999999996</v>
      </c>
      <c r="Y315" s="31">
        <f t="shared" si="62"/>
        <v>-184.49199999999999</v>
      </c>
      <c r="Z315" s="30">
        <f t="shared" si="67"/>
        <v>0</v>
      </c>
    </row>
    <row r="316" spans="5:26" x14ac:dyDescent="0.15">
      <c r="E316" s="46"/>
      <c r="F316" s="28"/>
      <c r="G316" s="29"/>
      <c r="H316" s="29"/>
      <c r="I316" s="48" t="str">
        <f t="shared" si="71"/>
        <v/>
      </c>
      <c r="J316" s="48" t="str">
        <f t="shared" si="68"/>
        <v/>
      </c>
      <c r="K316" s="49" t="str">
        <f t="shared" si="70"/>
        <v/>
      </c>
      <c r="L316" s="11"/>
      <c r="M316" s="11"/>
      <c r="N316" s="78"/>
      <c r="O316" s="39" t="str">
        <f t="shared" si="66"/>
        <v>F</v>
      </c>
      <c r="P316" s="11">
        <f t="shared" si="60"/>
        <v>-23.287315649149274</v>
      </c>
      <c r="Q316" s="11"/>
      <c r="R316" s="38">
        <f t="shared" si="69"/>
        <v>0</v>
      </c>
      <c r="S316" s="30">
        <f t="shared" si="64"/>
        <v>0</v>
      </c>
      <c r="T316" s="30">
        <f t="shared" si="65"/>
        <v>0</v>
      </c>
      <c r="U316" s="34"/>
      <c r="V316" s="34"/>
      <c r="X316" s="31">
        <f t="shared" si="61"/>
        <v>9.0359999999999996</v>
      </c>
      <c r="Y316" s="31">
        <f t="shared" si="62"/>
        <v>-184.49199999999999</v>
      </c>
      <c r="Z316" s="30">
        <f t="shared" si="67"/>
        <v>0</v>
      </c>
    </row>
    <row r="317" spans="5:26" x14ac:dyDescent="0.15">
      <c r="E317" s="46"/>
      <c r="F317" s="28"/>
      <c r="G317" s="29"/>
      <c r="H317" s="29"/>
      <c r="I317" s="48" t="str">
        <f t="shared" ref="I317:I348" si="72">IF(COUNTA($F$251,$H$251,F317:H317)=5,P317,"")</f>
        <v/>
      </c>
      <c r="J317" s="48" t="str">
        <f t="shared" si="68"/>
        <v/>
      </c>
      <c r="K317" s="49" t="str">
        <f t="shared" si="70"/>
        <v/>
      </c>
      <c r="L317" s="11"/>
      <c r="M317" s="11"/>
      <c r="N317" s="78"/>
      <c r="O317" s="39" t="str">
        <f t="shared" si="66"/>
        <v>F</v>
      </c>
      <c r="P317" s="11">
        <f t="shared" ref="P317:P372" si="73">IF(T317&gt;17.583,"*",(G317-(INDEX(IF(O317="F",Hfemalemean,Hmalemean),S317+1,R317+1)))/(INDEX(IF(O317="F",Hfemalesd,Hmalesd),S317+1,R317+1)))</f>
        <v>-23.287315649149274</v>
      </c>
      <c r="Q317" s="11"/>
      <c r="R317" s="38">
        <f t="shared" si="69"/>
        <v>0</v>
      </c>
      <c r="S317" s="30">
        <f t="shared" si="64"/>
        <v>0</v>
      </c>
      <c r="T317" s="30">
        <f t="shared" si="65"/>
        <v>0</v>
      </c>
      <c r="U317" s="34"/>
      <c r="V317" s="34"/>
      <c r="X317" s="31">
        <f t="shared" ref="X317:X372" si="74">IF(O317="M",2.06*10^-3*G317^2-0.1166*G317+6.5273,2.49*10^-3*G317^2-0.1858*G317+9.036)</f>
        <v>9.0359999999999996</v>
      </c>
      <c r="Y317" s="31">
        <f t="shared" ref="Y317:Y372" si="75">((G317/100)^3*INDEX(itoOI,IF(O317="M",0,3)+IF(G317&lt;140,1,IF(G317&lt;=149,2,3)),1)+(G317/100)^2*INDEX(itoOI,IF(O317="M",0,3)+IF(G317&lt;140,1,IF(G317&lt;=149,2,3)),2)+(G317/100)*INDEX(itoOI,IF(O317="M",0,3)+IF(G317&lt;140,1,IF(G317&lt;=149,2,3)),3)+INDEX(itoOI,IF(O317="M",0,3)+IF(G317&lt;140,1,IF(G317&lt;=149,2,3)),4))</f>
        <v>-184.49199999999999</v>
      </c>
      <c r="Z317" s="30">
        <f t="shared" si="67"/>
        <v>0</v>
      </c>
    </row>
    <row r="318" spans="5:26" x14ac:dyDescent="0.15">
      <c r="E318" s="46"/>
      <c r="F318" s="28"/>
      <c r="G318" s="29"/>
      <c r="H318" s="29"/>
      <c r="I318" s="48" t="str">
        <f t="shared" si="72"/>
        <v/>
      </c>
      <c r="J318" s="48" t="str">
        <f t="shared" si="68"/>
        <v/>
      </c>
      <c r="K318" s="49" t="str">
        <f t="shared" si="70"/>
        <v/>
      </c>
      <c r="L318" s="11"/>
      <c r="M318" s="11"/>
      <c r="N318" s="78"/>
      <c r="O318" s="39" t="str">
        <f t="shared" si="66"/>
        <v>F</v>
      </c>
      <c r="P318" s="11">
        <f t="shared" si="73"/>
        <v>-23.287315649149274</v>
      </c>
      <c r="Q318" s="11"/>
      <c r="R318" s="38">
        <f t="shared" ref="R318:R372" si="76">DATEDIF($F$251,F318,"Y")</f>
        <v>0</v>
      </c>
      <c r="S318" s="30">
        <f t="shared" ref="S318:S372" si="77">DATEDIF($F$251,F318,"YM")</f>
        <v>0</v>
      </c>
      <c r="T318" s="30">
        <f t="shared" ref="T318:T372" si="78">DATEDIF($F$251,F318,"Y")+DATEDIF($F$251,F318,"YD")/(365+IF(MOD(YEAR(DATE(YEAR(F318)-1,MONTH($F$251),DAY($F$251))),4)=0,IF(DATE(YEAR(DATE(YEAR(F318)-1,MONTH($F$251),DAY($F$251))),2,29)&gt;=DATE(YEAR(F318)-1,MONTH($F$251),DAY($F$251)),1,0),0)+IF(MOD(YEAR(F318),4)=0,IF(DATE(YEAR(F318),2,29)&lt;=F318,1,0),0))</f>
        <v>0</v>
      </c>
      <c r="U318" s="34"/>
      <c r="V318" s="34"/>
      <c r="X318" s="31">
        <f t="shared" si="74"/>
        <v>9.0359999999999996</v>
      </c>
      <c r="Y318" s="31">
        <f t="shared" si="75"/>
        <v>-184.49199999999999</v>
      </c>
      <c r="Z318" s="30">
        <f t="shared" si="67"/>
        <v>0</v>
      </c>
    </row>
    <row r="319" spans="5:26" x14ac:dyDescent="0.15">
      <c r="E319" s="46"/>
      <c r="F319" s="28"/>
      <c r="G319" s="29"/>
      <c r="H319" s="29"/>
      <c r="I319" s="48" t="str">
        <f t="shared" si="72"/>
        <v/>
      </c>
      <c r="J319" s="48" t="str">
        <f t="shared" ref="J319:J345" si="79">IF(COUNTA($F$251,$H$251,F319:H319)=5,IF(T319&lt;6,"*",IF(T319&gt;=17.583,"*",(H319-G319*INDEX(IF(O319="F",muratafemale,muratamale),R319-4,1)-INDEX(IF(O319="F",muratafemale,muratamale),R319-4,2))/(G319*INDEX(IF(O319="F",muratafemale,muratamale),R319-4,1)+INDEX(IF(O319="F",muratafemale,muratamale),R319-4,2))*100)),"")</f>
        <v/>
      </c>
      <c r="K319" s="49" t="str">
        <f t="shared" ref="K319:K345" si="80">IF(COUNTA($F$251,$H$251,F319:H319)=5,IF(OR(T319&lt;1,G319&lt;70),"*",IF(G319&gt;=IF(O319="M",181,174),(H319-Z319)/Z319*100,IF(G319&lt;101,(H319-X319)/X319*100,IF(T319&lt;6,(H319-X319)/X319*100,IF(T319&gt;=17.583,(H319-Z319)/Z319*100,(H319-Y319)/Y319*100))))),"")</f>
        <v/>
      </c>
      <c r="L319" s="11"/>
      <c r="M319" s="11"/>
      <c r="N319" s="78"/>
      <c r="O319" s="39" t="str">
        <f t="shared" ref="O319:O372" si="81">+O318</f>
        <v>F</v>
      </c>
      <c r="P319" s="11">
        <f t="shared" si="73"/>
        <v>-23.287315649149274</v>
      </c>
      <c r="Q319" s="11"/>
      <c r="R319" s="38">
        <f t="shared" si="76"/>
        <v>0</v>
      </c>
      <c r="S319" s="30">
        <f t="shared" si="77"/>
        <v>0</v>
      </c>
      <c r="T319" s="30">
        <f t="shared" si="78"/>
        <v>0</v>
      </c>
      <c r="U319" s="34"/>
      <c r="V319" s="34"/>
      <c r="X319" s="31">
        <f t="shared" si="74"/>
        <v>9.0359999999999996</v>
      </c>
      <c r="Y319" s="31">
        <f t="shared" si="75"/>
        <v>-184.49199999999999</v>
      </c>
      <c r="Z319" s="30">
        <f t="shared" ref="Z319:Z372" si="82">22*G319^2/10000</f>
        <v>0</v>
      </c>
    </row>
    <row r="320" spans="5:26" x14ac:dyDescent="0.15">
      <c r="E320" s="46"/>
      <c r="F320" s="28"/>
      <c r="G320" s="29"/>
      <c r="H320" s="29"/>
      <c r="I320" s="48" t="str">
        <f t="shared" si="72"/>
        <v/>
      </c>
      <c r="J320" s="48" t="str">
        <f t="shared" si="79"/>
        <v/>
      </c>
      <c r="K320" s="49" t="str">
        <f t="shared" si="80"/>
        <v/>
      </c>
      <c r="L320" s="11"/>
      <c r="M320" s="11"/>
      <c r="N320" s="78"/>
      <c r="O320" s="39" t="str">
        <f t="shared" si="81"/>
        <v>F</v>
      </c>
      <c r="P320" s="11">
        <f t="shared" si="73"/>
        <v>-23.287315649149274</v>
      </c>
      <c r="Q320" s="11"/>
      <c r="R320" s="38">
        <f t="shared" si="76"/>
        <v>0</v>
      </c>
      <c r="S320" s="30">
        <f t="shared" si="77"/>
        <v>0</v>
      </c>
      <c r="T320" s="30">
        <f t="shared" si="78"/>
        <v>0</v>
      </c>
      <c r="U320" s="34"/>
      <c r="V320" s="34"/>
      <c r="X320" s="31">
        <f t="shared" si="74"/>
        <v>9.0359999999999996</v>
      </c>
      <c r="Y320" s="31">
        <f t="shared" si="75"/>
        <v>-184.49199999999999</v>
      </c>
      <c r="Z320" s="30">
        <f t="shared" si="82"/>
        <v>0</v>
      </c>
    </row>
    <row r="321" spans="5:26" x14ac:dyDescent="0.15">
      <c r="E321" s="46"/>
      <c r="F321" s="28"/>
      <c r="G321" s="29"/>
      <c r="H321" s="29"/>
      <c r="I321" s="48" t="str">
        <f t="shared" si="72"/>
        <v/>
      </c>
      <c r="J321" s="48" t="str">
        <f t="shared" si="79"/>
        <v/>
      </c>
      <c r="K321" s="49" t="str">
        <f t="shared" si="80"/>
        <v/>
      </c>
      <c r="L321" s="11"/>
      <c r="M321" s="11"/>
      <c r="N321" s="78"/>
      <c r="O321" s="39" t="str">
        <f t="shared" si="81"/>
        <v>F</v>
      </c>
      <c r="P321" s="11">
        <f t="shared" si="73"/>
        <v>-23.287315649149274</v>
      </c>
      <c r="Q321" s="11"/>
      <c r="R321" s="38">
        <f t="shared" si="76"/>
        <v>0</v>
      </c>
      <c r="S321" s="30">
        <f t="shared" si="77"/>
        <v>0</v>
      </c>
      <c r="T321" s="30">
        <f t="shared" si="78"/>
        <v>0</v>
      </c>
      <c r="U321" s="34"/>
      <c r="V321" s="34"/>
      <c r="X321" s="31">
        <f t="shared" si="74"/>
        <v>9.0359999999999996</v>
      </c>
      <c r="Y321" s="31">
        <f t="shared" si="75"/>
        <v>-184.49199999999999</v>
      </c>
      <c r="Z321" s="30">
        <f t="shared" si="82"/>
        <v>0</v>
      </c>
    </row>
    <row r="322" spans="5:26" x14ac:dyDescent="0.15">
      <c r="E322" s="46"/>
      <c r="F322" s="28"/>
      <c r="G322" s="29"/>
      <c r="H322" s="29"/>
      <c r="I322" s="48" t="str">
        <f t="shared" si="72"/>
        <v/>
      </c>
      <c r="J322" s="48" t="str">
        <f t="shared" si="79"/>
        <v/>
      </c>
      <c r="K322" s="49" t="str">
        <f t="shared" si="80"/>
        <v/>
      </c>
      <c r="L322" s="11"/>
      <c r="M322" s="11"/>
      <c r="N322" s="78"/>
      <c r="O322" s="39" t="str">
        <f t="shared" si="81"/>
        <v>F</v>
      </c>
      <c r="P322" s="11">
        <f t="shared" si="73"/>
        <v>-23.287315649149274</v>
      </c>
      <c r="Q322" s="11"/>
      <c r="R322" s="38">
        <f t="shared" si="76"/>
        <v>0</v>
      </c>
      <c r="S322" s="30">
        <f t="shared" si="77"/>
        <v>0</v>
      </c>
      <c r="T322" s="30">
        <f t="shared" si="78"/>
        <v>0</v>
      </c>
      <c r="U322" s="34"/>
      <c r="V322" s="34"/>
      <c r="X322" s="31">
        <f t="shared" si="74"/>
        <v>9.0359999999999996</v>
      </c>
      <c r="Y322" s="31">
        <f t="shared" si="75"/>
        <v>-184.49199999999999</v>
      </c>
      <c r="Z322" s="30">
        <f t="shared" si="82"/>
        <v>0</v>
      </c>
    </row>
    <row r="323" spans="5:26" x14ac:dyDescent="0.15">
      <c r="E323" s="46"/>
      <c r="F323" s="28"/>
      <c r="G323" s="29"/>
      <c r="H323" s="29"/>
      <c r="I323" s="48" t="str">
        <f t="shared" si="72"/>
        <v/>
      </c>
      <c r="J323" s="48" t="str">
        <f t="shared" si="79"/>
        <v/>
      </c>
      <c r="K323" s="49" t="str">
        <f t="shared" si="80"/>
        <v/>
      </c>
      <c r="L323" s="11"/>
      <c r="M323" s="11"/>
      <c r="N323" s="78"/>
      <c r="O323" s="39" t="str">
        <f t="shared" si="81"/>
        <v>F</v>
      </c>
      <c r="P323" s="11">
        <f t="shared" si="73"/>
        <v>-23.287315649149274</v>
      </c>
      <c r="Q323" s="11"/>
      <c r="R323" s="38">
        <f t="shared" si="76"/>
        <v>0</v>
      </c>
      <c r="S323" s="30">
        <f t="shared" si="77"/>
        <v>0</v>
      </c>
      <c r="T323" s="30">
        <f t="shared" si="78"/>
        <v>0</v>
      </c>
      <c r="U323" s="34"/>
      <c r="V323" s="34"/>
      <c r="X323" s="31">
        <f t="shared" si="74"/>
        <v>9.0359999999999996</v>
      </c>
      <c r="Y323" s="31">
        <f t="shared" si="75"/>
        <v>-184.49199999999999</v>
      </c>
      <c r="Z323" s="30">
        <f t="shared" si="82"/>
        <v>0</v>
      </c>
    </row>
    <row r="324" spans="5:26" x14ac:dyDescent="0.15">
      <c r="E324" s="46"/>
      <c r="F324" s="28"/>
      <c r="G324" s="29"/>
      <c r="H324" s="29"/>
      <c r="I324" s="48" t="str">
        <f t="shared" si="72"/>
        <v/>
      </c>
      <c r="J324" s="48" t="str">
        <f t="shared" si="79"/>
        <v/>
      </c>
      <c r="K324" s="49" t="str">
        <f t="shared" si="80"/>
        <v/>
      </c>
      <c r="L324" s="11"/>
      <c r="M324" s="11"/>
      <c r="N324" s="78"/>
      <c r="O324" s="39" t="str">
        <f t="shared" si="81"/>
        <v>F</v>
      </c>
      <c r="P324" s="11">
        <f t="shared" si="73"/>
        <v>-23.287315649149274</v>
      </c>
      <c r="Q324" s="11"/>
      <c r="R324" s="38">
        <f t="shared" si="76"/>
        <v>0</v>
      </c>
      <c r="S324" s="30">
        <f t="shared" si="77"/>
        <v>0</v>
      </c>
      <c r="T324" s="30">
        <f t="shared" si="78"/>
        <v>0</v>
      </c>
      <c r="U324" s="34"/>
      <c r="V324" s="34"/>
      <c r="X324" s="31">
        <f t="shared" si="74"/>
        <v>9.0359999999999996</v>
      </c>
      <c r="Y324" s="31">
        <f t="shared" si="75"/>
        <v>-184.49199999999999</v>
      </c>
      <c r="Z324" s="30">
        <f t="shared" si="82"/>
        <v>0</v>
      </c>
    </row>
    <row r="325" spans="5:26" x14ac:dyDescent="0.15">
      <c r="E325" s="46"/>
      <c r="F325" s="28"/>
      <c r="G325" s="29"/>
      <c r="H325" s="29"/>
      <c r="I325" s="48" t="str">
        <f t="shared" si="72"/>
        <v/>
      </c>
      <c r="J325" s="48" t="str">
        <f t="shared" si="79"/>
        <v/>
      </c>
      <c r="K325" s="49" t="str">
        <f t="shared" si="80"/>
        <v/>
      </c>
      <c r="L325" s="11"/>
      <c r="M325" s="11"/>
      <c r="N325" s="78"/>
      <c r="O325" s="39" t="str">
        <f t="shared" si="81"/>
        <v>F</v>
      </c>
      <c r="P325" s="11">
        <f t="shared" si="73"/>
        <v>-23.287315649149274</v>
      </c>
      <c r="Q325" s="11"/>
      <c r="R325" s="38">
        <f t="shared" si="76"/>
        <v>0</v>
      </c>
      <c r="S325" s="30">
        <f t="shared" si="77"/>
        <v>0</v>
      </c>
      <c r="T325" s="30">
        <f t="shared" si="78"/>
        <v>0</v>
      </c>
      <c r="U325" s="34"/>
      <c r="V325" s="34"/>
      <c r="X325" s="31">
        <f t="shared" si="74"/>
        <v>9.0359999999999996</v>
      </c>
      <c r="Y325" s="31">
        <f t="shared" si="75"/>
        <v>-184.49199999999999</v>
      </c>
      <c r="Z325" s="30">
        <f t="shared" si="82"/>
        <v>0</v>
      </c>
    </row>
    <row r="326" spans="5:26" x14ac:dyDescent="0.15">
      <c r="E326" s="46"/>
      <c r="F326" s="28"/>
      <c r="G326" s="29"/>
      <c r="H326" s="29"/>
      <c r="I326" s="48" t="str">
        <f t="shared" si="72"/>
        <v/>
      </c>
      <c r="J326" s="48" t="str">
        <f t="shared" si="79"/>
        <v/>
      </c>
      <c r="K326" s="49" t="str">
        <f t="shared" si="80"/>
        <v/>
      </c>
      <c r="L326" s="11"/>
      <c r="M326" s="11"/>
      <c r="N326" s="78"/>
      <c r="O326" s="39" t="str">
        <f t="shared" si="81"/>
        <v>F</v>
      </c>
      <c r="P326" s="11">
        <f t="shared" si="73"/>
        <v>-23.287315649149274</v>
      </c>
      <c r="Q326" s="11"/>
      <c r="R326" s="38">
        <f t="shared" si="76"/>
        <v>0</v>
      </c>
      <c r="S326" s="30">
        <f t="shared" si="77"/>
        <v>0</v>
      </c>
      <c r="T326" s="30">
        <f t="shared" si="78"/>
        <v>0</v>
      </c>
      <c r="U326" s="34"/>
      <c r="V326" s="34"/>
      <c r="X326" s="31">
        <f t="shared" si="74"/>
        <v>9.0359999999999996</v>
      </c>
      <c r="Y326" s="31">
        <f t="shared" si="75"/>
        <v>-184.49199999999999</v>
      </c>
      <c r="Z326" s="30">
        <f t="shared" si="82"/>
        <v>0</v>
      </c>
    </row>
    <row r="327" spans="5:26" x14ac:dyDescent="0.15">
      <c r="E327" s="46"/>
      <c r="F327" s="28"/>
      <c r="G327" s="29"/>
      <c r="H327" s="29"/>
      <c r="I327" s="48" t="str">
        <f t="shared" si="72"/>
        <v/>
      </c>
      <c r="J327" s="48" t="str">
        <f t="shared" si="79"/>
        <v/>
      </c>
      <c r="K327" s="49" t="str">
        <f t="shared" si="80"/>
        <v/>
      </c>
      <c r="L327" s="11"/>
      <c r="M327" s="11"/>
      <c r="N327" s="78"/>
      <c r="O327" s="39" t="str">
        <f t="shared" si="81"/>
        <v>F</v>
      </c>
      <c r="P327" s="11">
        <f t="shared" si="73"/>
        <v>-23.287315649149274</v>
      </c>
      <c r="Q327" s="11"/>
      <c r="R327" s="38">
        <f t="shared" si="76"/>
        <v>0</v>
      </c>
      <c r="S327" s="30">
        <f t="shared" si="77"/>
        <v>0</v>
      </c>
      <c r="T327" s="30">
        <f t="shared" si="78"/>
        <v>0</v>
      </c>
      <c r="U327" s="34"/>
      <c r="V327" s="34"/>
      <c r="X327" s="31">
        <f t="shared" si="74"/>
        <v>9.0359999999999996</v>
      </c>
      <c r="Y327" s="31">
        <f t="shared" si="75"/>
        <v>-184.49199999999999</v>
      </c>
      <c r="Z327" s="30">
        <f t="shared" si="82"/>
        <v>0</v>
      </c>
    </row>
    <row r="328" spans="5:26" x14ac:dyDescent="0.15">
      <c r="E328" s="46"/>
      <c r="F328" s="28"/>
      <c r="G328" s="29"/>
      <c r="H328" s="29"/>
      <c r="I328" s="48" t="str">
        <f t="shared" si="72"/>
        <v/>
      </c>
      <c r="J328" s="48" t="str">
        <f t="shared" si="79"/>
        <v/>
      </c>
      <c r="K328" s="49" t="str">
        <f t="shared" si="80"/>
        <v/>
      </c>
      <c r="L328" s="11"/>
      <c r="M328" s="11"/>
      <c r="N328" s="78"/>
      <c r="O328" s="39" t="str">
        <f t="shared" si="81"/>
        <v>F</v>
      </c>
      <c r="P328" s="11">
        <f t="shared" si="73"/>
        <v>-23.287315649149274</v>
      </c>
      <c r="Q328" s="11"/>
      <c r="R328" s="38">
        <f t="shared" si="76"/>
        <v>0</v>
      </c>
      <c r="S328" s="30">
        <f t="shared" si="77"/>
        <v>0</v>
      </c>
      <c r="T328" s="30">
        <f t="shared" si="78"/>
        <v>0</v>
      </c>
      <c r="U328" s="34"/>
      <c r="V328" s="34"/>
      <c r="X328" s="31">
        <f t="shared" si="74"/>
        <v>9.0359999999999996</v>
      </c>
      <c r="Y328" s="31">
        <f t="shared" si="75"/>
        <v>-184.49199999999999</v>
      </c>
      <c r="Z328" s="30">
        <f t="shared" si="82"/>
        <v>0</v>
      </c>
    </row>
    <row r="329" spans="5:26" x14ac:dyDescent="0.15">
      <c r="E329" s="46"/>
      <c r="F329" s="28"/>
      <c r="G329" s="29"/>
      <c r="H329" s="29"/>
      <c r="I329" s="48" t="str">
        <f t="shared" si="72"/>
        <v/>
      </c>
      <c r="J329" s="48" t="str">
        <f t="shared" si="79"/>
        <v/>
      </c>
      <c r="K329" s="49" t="str">
        <f t="shared" si="80"/>
        <v/>
      </c>
      <c r="L329" s="11"/>
      <c r="M329" s="11"/>
      <c r="N329" s="78"/>
      <c r="O329" s="39" t="str">
        <f t="shared" si="81"/>
        <v>F</v>
      </c>
      <c r="P329" s="11">
        <f t="shared" si="73"/>
        <v>-23.287315649149274</v>
      </c>
      <c r="Q329" s="11"/>
      <c r="R329" s="38">
        <f t="shared" si="76"/>
        <v>0</v>
      </c>
      <c r="S329" s="30">
        <f t="shared" si="77"/>
        <v>0</v>
      </c>
      <c r="T329" s="30">
        <f t="shared" si="78"/>
        <v>0</v>
      </c>
      <c r="U329" s="34"/>
      <c r="V329" s="34"/>
      <c r="X329" s="31">
        <f t="shared" si="74"/>
        <v>9.0359999999999996</v>
      </c>
      <c r="Y329" s="31">
        <f t="shared" si="75"/>
        <v>-184.49199999999999</v>
      </c>
      <c r="Z329" s="30">
        <f t="shared" si="82"/>
        <v>0</v>
      </c>
    </row>
    <row r="330" spans="5:26" x14ac:dyDescent="0.15">
      <c r="E330" s="46"/>
      <c r="F330" s="28"/>
      <c r="G330" s="29"/>
      <c r="H330" s="29"/>
      <c r="I330" s="48" t="str">
        <f t="shared" si="72"/>
        <v/>
      </c>
      <c r="J330" s="48" t="str">
        <f t="shared" si="79"/>
        <v/>
      </c>
      <c r="K330" s="49" t="str">
        <f t="shared" si="80"/>
        <v/>
      </c>
      <c r="L330" s="11"/>
      <c r="M330" s="11"/>
      <c r="N330" s="78"/>
      <c r="O330" s="39" t="str">
        <f t="shared" si="81"/>
        <v>F</v>
      </c>
      <c r="P330" s="11">
        <f t="shared" si="73"/>
        <v>-23.287315649149274</v>
      </c>
      <c r="Q330" s="11"/>
      <c r="R330" s="38">
        <f t="shared" si="76"/>
        <v>0</v>
      </c>
      <c r="S330" s="30">
        <f t="shared" si="77"/>
        <v>0</v>
      </c>
      <c r="T330" s="30">
        <f t="shared" si="78"/>
        <v>0</v>
      </c>
      <c r="U330" s="34"/>
      <c r="V330" s="34"/>
      <c r="X330" s="31">
        <f t="shared" si="74"/>
        <v>9.0359999999999996</v>
      </c>
      <c r="Y330" s="31">
        <f t="shared" si="75"/>
        <v>-184.49199999999999</v>
      </c>
      <c r="Z330" s="30">
        <f t="shared" si="82"/>
        <v>0</v>
      </c>
    </row>
    <row r="331" spans="5:26" x14ac:dyDescent="0.15">
      <c r="E331" s="46"/>
      <c r="F331" s="28"/>
      <c r="G331" s="29"/>
      <c r="H331" s="29"/>
      <c r="I331" s="48" t="str">
        <f t="shared" si="72"/>
        <v/>
      </c>
      <c r="J331" s="48" t="str">
        <f t="shared" si="79"/>
        <v/>
      </c>
      <c r="K331" s="49" t="str">
        <f t="shared" si="80"/>
        <v/>
      </c>
      <c r="L331" s="11"/>
      <c r="M331" s="11"/>
      <c r="N331" s="78"/>
      <c r="O331" s="39" t="str">
        <f t="shared" si="81"/>
        <v>F</v>
      </c>
      <c r="P331" s="11">
        <f t="shared" si="73"/>
        <v>-23.287315649149274</v>
      </c>
      <c r="Q331" s="11"/>
      <c r="R331" s="38">
        <f t="shared" si="76"/>
        <v>0</v>
      </c>
      <c r="S331" s="30">
        <f t="shared" si="77"/>
        <v>0</v>
      </c>
      <c r="T331" s="30">
        <f t="shared" si="78"/>
        <v>0</v>
      </c>
      <c r="U331" s="34"/>
      <c r="V331" s="34"/>
      <c r="X331" s="31">
        <f t="shared" si="74"/>
        <v>9.0359999999999996</v>
      </c>
      <c r="Y331" s="31">
        <f t="shared" si="75"/>
        <v>-184.49199999999999</v>
      </c>
      <c r="Z331" s="30">
        <f t="shared" si="82"/>
        <v>0</v>
      </c>
    </row>
    <row r="332" spans="5:26" x14ac:dyDescent="0.15">
      <c r="E332" s="46"/>
      <c r="F332" s="28"/>
      <c r="G332" s="29"/>
      <c r="H332" s="29"/>
      <c r="I332" s="48" t="str">
        <f t="shared" si="72"/>
        <v/>
      </c>
      <c r="J332" s="48" t="str">
        <f t="shared" si="79"/>
        <v/>
      </c>
      <c r="K332" s="49" t="str">
        <f t="shared" si="80"/>
        <v/>
      </c>
      <c r="L332" s="11"/>
      <c r="M332" s="11"/>
      <c r="N332" s="78"/>
      <c r="O332" s="39" t="str">
        <f t="shared" si="81"/>
        <v>F</v>
      </c>
      <c r="P332" s="11">
        <f t="shared" si="73"/>
        <v>-23.287315649149274</v>
      </c>
      <c r="Q332" s="11"/>
      <c r="R332" s="38">
        <f t="shared" si="76"/>
        <v>0</v>
      </c>
      <c r="S332" s="30">
        <f t="shared" si="77"/>
        <v>0</v>
      </c>
      <c r="T332" s="30">
        <f t="shared" si="78"/>
        <v>0</v>
      </c>
      <c r="U332" s="34"/>
      <c r="V332" s="34"/>
      <c r="X332" s="31">
        <f t="shared" si="74"/>
        <v>9.0359999999999996</v>
      </c>
      <c r="Y332" s="31">
        <f t="shared" si="75"/>
        <v>-184.49199999999999</v>
      </c>
      <c r="Z332" s="30">
        <f t="shared" si="82"/>
        <v>0</v>
      </c>
    </row>
    <row r="333" spans="5:26" x14ac:dyDescent="0.15">
      <c r="E333" s="46"/>
      <c r="F333" s="28"/>
      <c r="G333" s="29"/>
      <c r="H333" s="29"/>
      <c r="I333" s="48" t="str">
        <f t="shared" si="72"/>
        <v/>
      </c>
      <c r="J333" s="48" t="str">
        <f t="shared" si="79"/>
        <v/>
      </c>
      <c r="K333" s="49" t="str">
        <f t="shared" si="80"/>
        <v/>
      </c>
      <c r="L333" s="11"/>
      <c r="M333" s="11"/>
      <c r="N333" s="78"/>
      <c r="O333" s="39" t="str">
        <f t="shared" si="81"/>
        <v>F</v>
      </c>
      <c r="P333" s="11">
        <f t="shared" si="73"/>
        <v>-23.287315649149274</v>
      </c>
      <c r="Q333" s="11"/>
      <c r="R333" s="38">
        <f t="shared" si="76"/>
        <v>0</v>
      </c>
      <c r="S333" s="30">
        <f t="shared" si="77"/>
        <v>0</v>
      </c>
      <c r="T333" s="30">
        <f t="shared" si="78"/>
        <v>0</v>
      </c>
      <c r="U333" s="34"/>
      <c r="V333" s="34"/>
      <c r="X333" s="31">
        <f t="shared" si="74"/>
        <v>9.0359999999999996</v>
      </c>
      <c r="Y333" s="31">
        <f t="shared" si="75"/>
        <v>-184.49199999999999</v>
      </c>
      <c r="Z333" s="30">
        <f t="shared" si="82"/>
        <v>0</v>
      </c>
    </row>
    <row r="334" spans="5:26" x14ac:dyDescent="0.15">
      <c r="E334" s="46"/>
      <c r="F334" s="28"/>
      <c r="G334" s="29"/>
      <c r="H334" s="29"/>
      <c r="I334" s="48" t="str">
        <f t="shared" si="72"/>
        <v/>
      </c>
      <c r="J334" s="48" t="str">
        <f t="shared" si="79"/>
        <v/>
      </c>
      <c r="K334" s="49" t="str">
        <f t="shared" si="80"/>
        <v/>
      </c>
      <c r="L334" s="11"/>
      <c r="M334" s="11"/>
      <c r="N334" s="78"/>
      <c r="O334" s="39" t="str">
        <f t="shared" si="81"/>
        <v>F</v>
      </c>
      <c r="P334" s="11">
        <f t="shared" si="73"/>
        <v>-23.287315649149274</v>
      </c>
      <c r="Q334" s="11"/>
      <c r="R334" s="38">
        <f t="shared" si="76"/>
        <v>0</v>
      </c>
      <c r="S334" s="30">
        <f t="shared" si="77"/>
        <v>0</v>
      </c>
      <c r="T334" s="30">
        <f t="shared" si="78"/>
        <v>0</v>
      </c>
      <c r="U334" s="34"/>
      <c r="V334" s="34"/>
      <c r="X334" s="31">
        <f t="shared" si="74"/>
        <v>9.0359999999999996</v>
      </c>
      <c r="Y334" s="31">
        <f t="shared" si="75"/>
        <v>-184.49199999999999</v>
      </c>
      <c r="Z334" s="30">
        <f t="shared" si="82"/>
        <v>0</v>
      </c>
    </row>
    <row r="335" spans="5:26" x14ac:dyDescent="0.15">
      <c r="E335" s="46"/>
      <c r="F335" s="28"/>
      <c r="G335" s="29"/>
      <c r="H335" s="29"/>
      <c r="I335" s="48" t="str">
        <f t="shared" si="72"/>
        <v/>
      </c>
      <c r="J335" s="48" t="str">
        <f t="shared" si="79"/>
        <v/>
      </c>
      <c r="K335" s="49" t="str">
        <f t="shared" si="80"/>
        <v/>
      </c>
      <c r="L335" s="11"/>
      <c r="M335" s="11"/>
      <c r="N335" s="78"/>
      <c r="O335" s="39" t="str">
        <f t="shared" si="81"/>
        <v>F</v>
      </c>
      <c r="P335" s="11">
        <f t="shared" si="73"/>
        <v>-23.287315649149274</v>
      </c>
      <c r="Q335" s="11"/>
      <c r="R335" s="38">
        <f t="shared" si="76"/>
        <v>0</v>
      </c>
      <c r="S335" s="30">
        <f t="shared" si="77"/>
        <v>0</v>
      </c>
      <c r="T335" s="30">
        <f t="shared" si="78"/>
        <v>0</v>
      </c>
      <c r="U335" s="34"/>
      <c r="V335" s="34"/>
      <c r="X335" s="31">
        <f t="shared" si="74"/>
        <v>9.0359999999999996</v>
      </c>
      <c r="Y335" s="31">
        <f t="shared" si="75"/>
        <v>-184.49199999999999</v>
      </c>
      <c r="Z335" s="30">
        <f t="shared" si="82"/>
        <v>0</v>
      </c>
    </row>
    <row r="336" spans="5:26" x14ac:dyDescent="0.15">
      <c r="E336" s="46"/>
      <c r="F336" s="28"/>
      <c r="G336" s="29"/>
      <c r="H336" s="29"/>
      <c r="I336" s="48" t="str">
        <f t="shared" si="72"/>
        <v/>
      </c>
      <c r="J336" s="48" t="str">
        <f t="shared" si="79"/>
        <v/>
      </c>
      <c r="K336" s="49" t="str">
        <f t="shared" si="80"/>
        <v/>
      </c>
      <c r="L336" s="11"/>
      <c r="M336" s="11"/>
      <c r="N336" s="78"/>
      <c r="O336" s="39" t="str">
        <f t="shared" si="81"/>
        <v>F</v>
      </c>
      <c r="P336" s="11">
        <f t="shared" si="73"/>
        <v>-23.287315649149274</v>
      </c>
      <c r="Q336" s="11"/>
      <c r="R336" s="38">
        <f t="shared" si="76"/>
        <v>0</v>
      </c>
      <c r="S336" s="30">
        <f t="shared" si="77"/>
        <v>0</v>
      </c>
      <c r="T336" s="30">
        <f t="shared" si="78"/>
        <v>0</v>
      </c>
      <c r="U336" s="34"/>
      <c r="V336" s="34"/>
      <c r="X336" s="31">
        <f t="shared" si="74"/>
        <v>9.0359999999999996</v>
      </c>
      <c r="Y336" s="31">
        <f t="shared" si="75"/>
        <v>-184.49199999999999</v>
      </c>
      <c r="Z336" s="30">
        <f t="shared" si="82"/>
        <v>0</v>
      </c>
    </row>
    <row r="337" spans="5:26" x14ac:dyDescent="0.15">
      <c r="E337" s="46"/>
      <c r="F337" s="28"/>
      <c r="G337" s="29"/>
      <c r="H337" s="29"/>
      <c r="I337" s="48" t="str">
        <f t="shared" si="72"/>
        <v/>
      </c>
      <c r="J337" s="48" t="str">
        <f t="shared" si="79"/>
        <v/>
      </c>
      <c r="K337" s="49" t="str">
        <f t="shared" si="80"/>
        <v/>
      </c>
      <c r="L337" s="11"/>
      <c r="M337" s="11"/>
      <c r="N337" s="78"/>
      <c r="O337" s="39" t="str">
        <f t="shared" si="81"/>
        <v>F</v>
      </c>
      <c r="P337" s="11">
        <f t="shared" si="73"/>
        <v>-23.287315649149274</v>
      </c>
      <c r="Q337" s="11"/>
      <c r="R337" s="38">
        <f t="shared" si="76"/>
        <v>0</v>
      </c>
      <c r="S337" s="30">
        <f t="shared" si="77"/>
        <v>0</v>
      </c>
      <c r="T337" s="30">
        <f t="shared" si="78"/>
        <v>0</v>
      </c>
      <c r="U337" s="34"/>
      <c r="V337" s="34"/>
      <c r="X337" s="31">
        <f t="shared" si="74"/>
        <v>9.0359999999999996</v>
      </c>
      <c r="Y337" s="31">
        <f t="shared" si="75"/>
        <v>-184.49199999999999</v>
      </c>
      <c r="Z337" s="30">
        <f t="shared" si="82"/>
        <v>0</v>
      </c>
    </row>
    <row r="338" spans="5:26" x14ac:dyDescent="0.15">
      <c r="E338" s="46"/>
      <c r="F338" s="28"/>
      <c r="G338" s="29"/>
      <c r="H338" s="29"/>
      <c r="I338" s="48" t="str">
        <f t="shared" si="72"/>
        <v/>
      </c>
      <c r="J338" s="48" t="str">
        <f t="shared" si="79"/>
        <v/>
      </c>
      <c r="K338" s="49" t="str">
        <f t="shared" si="80"/>
        <v/>
      </c>
      <c r="L338" s="11"/>
      <c r="M338" s="11"/>
      <c r="N338" s="78"/>
      <c r="O338" s="39" t="str">
        <f t="shared" si="81"/>
        <v>F</v>
      </c>
      <c r="P338" s="11">
        <f t="shared" si="73"/>
        <v>-23.287315649149274</v>
      </c>
      <c r="Q338" s="11"/>
      <c r="R338" s="38">
        <f t="shared" si="76"/>
        <v>0</v>
      </c>
      <c r="S338" s="30">
        <f t="shared" si="77"/>
        <v>0</v>
      </c>
      <c r="T338" s="30">
        <f t="shared" si="78"/>
        <v>0</v>
      </c>
      <c r="U338" s="34"/>
      <c r="V338" s="34"/>
      <c r="X338" s="31">
        <f t="shared" si="74"/>
        <v>9.0359999999999996</v>
      </c>
      <c r="Y338" s="31">
        <f t="shared" si="75"/>
        <v>-184.49199999999999</v>
      </c>
      <c r="Z338" s="30">
        <f t="shared" si="82"/>
        <v>0</v>
      </c>
    </row>
    <row r="339" spans="5:26" x14ac:dyDescent="0.15">
      <c r="E339" s="46"/>
      <c r="F339" s="28"/>
      <c r="G339" s="29"/>
      <c r="H339" s="29"/>
      <c r="I339" s="48" t="str">
        <f t="shared" si="72"/>
        <v/>
      </c>
      <c r="J339" s="48" t="str">
        <f t="shared" si="79"/>
        <v/>
      </c>
      <c r="K339" s="49" t="str">
        <f t="shared" si="80"/>
        <v/>
      </c>
      <c r="L339" s="11"/>
      <c r="M339" s="11"/>
      <c r="N339" s="78"/>
      <c r="O339" s="39" t="str">
        <f t="shared" si="81"/>
        <v>F</v>
      </c>
      <c r="P339" s="11">
        <f t="shared" si="73"/>
        <v>-23.287315649149274</v>
      </c>
      <c r="Q339" s="11"/>
      <c r="R339" s="38">
        <f t="shared" si="76"/>
        <v>0</v>
      </c>
      <c r="S339" s="30">
        <f t="shared" si="77"/>
        <v>0</v>
      </c>
      <c r="T339" s="30">
        <f t="shared" si="78"/>
        <v>0</v>
      </c>
      <c r="U339" s="34"/>
      <c r="V339" s="34"/>
      <c r="X339" s="31">
        <f t="shared" si="74"/>
        <v>9.0359999999999996</v>
      </c>
      <c r="Y339" s="31">
        <f t="shared" si="75"/>
        <v>-184.49199999999999</v>
      </c>
      <c r="Z339" s="30">
        <f t="shared" si="82"/>
        <v>0</v>
      </c>
    </row>
    <row r="340" spans="5:26" x14ac:dyDescent="0.15">
      <c r="E340" s="46"/>
      <c r="F340" s="28"/>
      <c r="G340" s="29"/>
      <c r="H340" s="29"/>
      <c r="I340" s="48" t="str">
        <f t="shared" si="72"/>
        <v/>
      </c>
      <c r="J340" s="48" t="str">
        <f t="shared" si="79"/>
        <v/>
      </c>
      <c r="K340" s="49" t="str">
        <f t="shared" si="80"/>
        <v/>
      </c>
      <c r="L340" s="11"/>
      <c r="M340" s="11"/>
      <c r="N340" s="78"/>
      <c r="O340" s="39" t="str">
        <f t="shared" si="81"/>
        <v>F</v>
      </c>
      <c r="P340" s="11">
        <f t="shared" si="73"/>
        <v>-23.287315649149274</v>
      </c>
      <c r="Q340" s="11"/>
      <c r="R340" s="38">
        <f t="shared" si="76"/>
        <v>0</v>
      </c>
      <c r="S340" s="30">
        <f t="shared" si="77"/>
        <v>0</v>
      </c>
      <c r="T340" s="30">
        <f t="shared" si="78"/>
        <v>0</v>
      </c>
      <c r="U340" s="34"/>
      <c r="V340" s="34"/>
      <c r="X340" s="31">
        <f t="shared" si="74"/>
        <v>9.0359999999999996</v>
      </c>
      <c r="Y340" s="31">
        <f t="shared" si="75"/>
        <v>-184.49199999999999</v>
      </c>
      <c r="Z340" s="30">
        <f t="shared" si="82"/>
        <v>0</v>
      </c>
    </row>
    <row r="341" spans="5:26" x14ac:dyDescent="0.15">
      <c r="E341" s="46"/>
      <c r="F341" s="28"/>
      <c r="G341" s="29"/>
      <c r="H341" s="29"/>
      <c r="I341" s="48" t="str">
        <f t="shared" si="72"/>
        <v/>
      </c>
      <c r="J341" s="48" t="str">
        <f t="shared" si="79"/>
        <v/>
      </c>
      <c r="K341" s="49" t="str">
        <f t="shared" si="80"/>
        <v/>
      </c>
      <c r="L341" s="11"/>
      <c r="M341" s="11"/>
      <c r="N341" s="78"/>
      <c r="O341" s="39" t="str">
        <f t="shared" si="81"/>
        <v>F</v>
      </c>
      <c r="P341" s="11">
        <f t="shared" si="73"/>
        <v>-23.287315649149274</v>
      </c>
      <c r="Q341" s="11"/>
      <c r="R341" s="38">
        <f t="shared" si="76"/>
        <v>0</v>
      </c>
      <c r="S341" s="30">
        <f t="shared" si="77"/>
        <v>0</v>
      </c>
      <c r="T341" s="30">
        <f t="shared" si="78"/>
        <v>0</v>
      </c>
      <c r="U341" s="34"/>
      <c r="V341" s="34"/>
      <c r="X341" s="31">
        <f t="shared" si="74"/>
        <v>9.0359999999999996</v>
      </c>
      <c r="Y341" s="31">
        <f t="shared" si="75"/>
        <v>-184.49199999999999</v>
      </c>
      <c r="Z341" s="30">
        <f t="shared" si="82"/>
        <v>0</v>
      </c>
    </row>
    <row r="342" spans="5:26" x14ac:dyDescent="0.15">
      <c r="E342" s="46"/>
      <c r="F342" s="28"/>
      <c r="G342" s="29"/>
      <c r="H342" s="29"/>
      <c r="I342" s="48" t="str">
        <f t="shared" si="72"/>
        <v/>
      </c>
      <c r="J342" s="48" t="str">
        <f t="shared" si="79"/>
        <v/>
      </c>
      <c r="K342" s="49" t="str">
        <f t="shared" si="80"/>
        <v/>
      </c>
      <c r="L342" s="11"/>
      <c r="M342" s="11"/>
      <c r="N342" s="78"/>
      <c r="O342" s="39" t="str">
        <f t="shared" si="81"/>
        <v>F</v>
      </c>
      <c r="P342" s="11">
        <f t="shared" si="73"/>
        <v>-23.287315649149274</v>
      </c>
      <c r="Q342" s="11"/>
      <c r="R342" s="38">
        <f t="shared" si="76"/>
        <v>0</v>
      </c>
      <c r="S342" s="30">
        <f t="shared" si="77"/>
        <v>0</v>
      </c>
      <c r="T342" s="30">
        <f t="shared" si="78"/>
        <v>0</v>
      </c>
      <c r="U342" s="34"/>
      <c r="V342" s="34"/>
      <c r="X342" s="31">
        <f t="shared" si="74"/>
        <v>9.0359999999999996</v>
      </c>
      <c r="Y342" s="31">
        <f t="shared" si="75"/>
        <v>-184.49199999999999</v>
      </c>
      <c r="Z342" s="30">
        <f t="shared" si="82"/>
        <v>0</v>
      </c>
    </row>
    <row r="343" spans="5:26" x14ac:dyDescent="0.15">
      <c r="E343" s="46"/>
      <c r="F343" s="28"/>
      <c r="G343" s="29"/>
      <c r="H343" s="29"/>
      <c r="I343" s="48" t="str">
        <f t="shared" si="72"/>
        <v/>
      </c>
      <c r="J343" s="48" t="str">
        <f t="shared" si="79"/>
        <v/>
      </c>
      <c r="K343" s="49" t="str">
        <f t="shared" si="80"/>
        <v/>
      </c>
      <c r="L343" s="11"/>
      <c r="M343" s="11"/>
      <c r="N343" s="78"/>
      <c r="O343" s="39" t="str">
        <f t="shared" si="81"/>
        <v>F</v>
      </c>
      <c r="P343" s="11">
        <f t="shared" si="73"/>
        <v>-23.287315649149274</v>
      </c>
      <c r="Q343" s="11"/>
      <c r="R343" s="38">
        <f t="shared" si="76"/>
        <v>0</v>
      </c>
      <c r="S343" s="30">
        <f t="shared" si="77"/>
        <v>0</v>
      </c>
      <c r="T343" s="30">
        <f t="shared" si="78"/>
        <v>0</v>
      </c>
      <c r="U343" s="34"/>
      <c r="V343" s="34"/>
      <c r="X343" s="31">
        <f t="shared" si="74"/>
        <v>9.0359999999999996</v>
      </c>
      <c r="Y343" s="31">
        <f t="shared" si="75"/>
        <v>-184.49199999999999</v>
      </c>
      <c r="Z343" s="30">
        <f t="shared" si="82"/>
        <v>0</v>
      </c>
    </row>
    <row r="344" spans="5:26" x14ac:dyDescent="0.15">
      <c r="E344" s="46"/>
      <c r="F344" s="28"/>
      <c r="G344" s="29"/>
      <c r="H344" s="29"/>
      <c r="I344" s="48" t="str">
        <f t="shared" si="72"/>
        <v/>
      </c>
      <c r="J344" s="48" t="str">
        <f t="shared" si="79"/>
        <v/>
      </c>
      <c r="K344" s="49" t="str">
        <f t="shared" si="80"/>
        <v/>
      </c>
      <c r="L344" s="11"/>
      <c r="M344" s="11"/>
      <c r="N344" s="78"/>
      <c r="O344" s="39" t="str">
        <f t="shared" si="81"/>
        <v>F</v>
      </c>
      <c r="P344" s="11">
        <f t="shared" si="73"/>
        <v>-23.287315649149274</v>
      </c>
      <c r="Q344" s="11"/>
      <c r="R344" s="38">
        <f t="shared" si="76"/>
        <v>0</v>
      </c>
      <c r="S344" s="30">
        <f t="shared" si="77"/>
        <v>0</v>
      </c>
      <c r="T344" s="30">
        <f t="shared" si="78"/>
        <v>0</v>
      </c>
      <c r="U344" s="34"/>
      <c r="V344" s="34"/>
      <c r="X344" s="31">
        <f t="shared" si="74"/>
        <v>9.0359999999999996</v>
      </c>
      <c r="Y344" s="31">
        <f t="shared" si="75"/>
        <v>-184.49199999999999</v>
      </c>
      <c r="Z344" s="30">
        <f t="shared" si="82"/>
        <v>0</v>
      </c>
    </row>
    <row r="345" spans="5:26" x14ac:dyDescent="0.15">
      <c r="E345" s="46"/>
      <c r="F345" s="28"/>
      <c r="G345" s="29"/>
      <c r="H345" s="29"/>
      <c r="I345" s="48" t="str">
        <f t="shared" si="72"/>
        <v/>
      </c>
      <c r="J345" s="48" t="str">
        <f t="shared" si="79"/>
        <v/>
      </c>
      <c r="K345" s="49" t="str">
        <f t="shared" si="80"/>
        <v/>
      </c>
      <c r="N345" s="78"/>
      <c r="O345" s="39" t="str">
        <f t="shared" si="81"/>
        <v>F</v>
      </c>
      <c r="P345" s="11">
        <f t="shared" si="73"/>
        <v>-23.287315649149274</v>
      </c>
      <c r="Q345" s="11"/>
      <c r="R345" s="38">
        <f t="shared" si="76"/>
        <v>0</v>
      </c>
      <c r="S345" s="30">
        <f t="shared" si="77"/>
        <v>0</v>
      </c>
      <c r="T345" s="30">
        <f t="shared" si="78"/>
        <v>0</v>
      </c>
      <c r="U345" s="34"/>
      <c r="V345" s="34"/>
      <c r="X345" s="31">
        <f t="shared" si="74"/>
        <v>9.0359999999999996</v>
      </c>
      <c r="Y345" s="31">
        <f t="shared" si="75"/>
        <v>-184.49199999999999</v>
      </c>
      <c r="Z345" s="30">
        <f t="shared" si="82"/>
        <v>0</v>
      </c>
    </row>
    <row r="346" spans="5:26" x14ac:dyDescent="0.15">
      <c r="E346" s="46"/>
      <c r="F346" s="28"/>
      <c r="G346" s="29"/>
      <c r="H346" s="29"/>
      <c r="I346" s="48" t="str">
        <f t="shared" si="72"/>
        <v/>
      </c>
      <c r="J346" s="48" t="str">
        <f t="shared" ref="J346:J372" si="83">IF(COUNTA($F$251,$H$251,F346:H346)=5,IF(T346&lt;6,"*",IF(T346&gt;=17.583,"*",(H346-G346*INDEX(IF(O346="F",muratafemale,muratamale),R346-4,1)-INDEX(IF(O346="F",muratafemale,muratamale),R346-4,2))/(G346*INDEX(IF(O346="F",muratafemale,muratamale),R346-4,1)+INDEX(IF(O346="F",muratafemale,muratamale),R346-4,2))*100)),"")</f>
        <v/>
      </c>
      <c r="K346" s="49" t="str">
        <f t="shared" ref="K346:K372" si="84">IF(COUNTA($F$251,$H$251,F346:H346)=5,IF(OR(T346&lt;1,G346&lt;70),"*",IF(G346&gt;=IF(O346="M",181,174),(H346-Z346)/Z346*100,IF(G346&lt;101,(H346-X346)/X346*100,IF(T346&lt;6,(H346-X346)/X346*100,IF(T346&gt;=17.583,(H346-Z346)/Z346*100,(H346-Y346)/Y346*100))))),"")</f>
        <v/>
      </c>
      <c r="L346" s="11"/>
      <c r="M346" s="11"/>
      <c r="N346" s="78"/>
      <c r="O346" s="39" t="str">
        <f t="shared" si="81"/>
        <v>F</v>
      </c>
      <c r="P346" s="11">
        <f t="shared" si="73"/>
        <v>-23.287315649149274</v>
      </c>
      <c r="Q346" s="11"/>
      <c r="R346" s="38">
        <f t="shared" si="76"/>
        <v>0</v>
      </c>
      <c r="S346" s="30">
        <f t="shared" si="77"/>
        <v>0</v>
      </c>
      <c r="T346" s="30">
        <f t="shared" si="78"/>
        <v>0</v>
      </c>
      <c r="U346" s="34"/>
      <c r="V346" s="34"/>
      <c r="X346" s="31">
        <f t="shared" si="74"/>
        <v>9.0359999999999996</v>
      </c>
      <c r="Y346" s="31">
        <f t="shared" si="75"/>
        <v>-184.49199999999999</v>
      </c>
      <c r="Z346" s="30">
        <f t="shared" si="82"/>
        <v>0</v>
      </c>
    </row>
    <row r="347" spans="5:26" x14ac:dyDescent="0.15">
      <c r="E347" s="46"/>
      <c r="F347" s="28"/>
      <c r="G347" s="29"/>
      <c r="H347" s="29"/>
      <c r="I347" s="48" t="str">
        <f t="shared" si="72"/>
        <v/>
      </c>
      <c r="J347" s="48" t="str">
        <f t="shared" si="83"/>
        <v/>
      </c>
      <c r="K347" s="49" t="str">
        <f t="shared" si="84"/>
        <v/>
      </c>
      <c r="L347" s="11"/>
      <c r="M347" s="11"/>
      <c r="N347" s="78"/>
      <c r="O347" s="39" t="str">
        <f t="shared" si="81"/>
        <v>F</v>
      </c>
      <c r="P347" s="11">
        <f t="shared" si="73"/>
        <v>-23.287315649149274</v>
      </c>
      <c r="Q347" s="11"/>
      <c r="R347" s="38">
        <f t="shared" si="76"/>
        <v>0</v>
      </c>
      <c r="S347" s="30">
        <f t="shared" si="77"/>
        <v>0</v>
      </c>
      <c r="T347" s="30">
        <f t="shared" si="78"/>
        <v>0</v>
      </c>
      <c r="U347" s="34"/>
      <c r="V347" s="34"/>
      <c r="X347" s="31">
        <f t="shared" si="74"/>
        <v>9.0359999999999996</v>
      </c>
      <c r="Y347" s="31">
        <f t="shared" si="75"/>
        <v>-184.49199999999999</v>
      </c>
      <c r="Z347" s="30">
        <f t="shared" si="82"/>
        <v>0</v>
      </c>
    </row>
    <row r="348" spans="5:26" x14ac:dyDescent="0.15">
      <c r="E348" s="46"/>
      <c r="F348" s="28"/>
      <c r="G348" s="29"/>
      <c r="H348" s="29"/>
      <c r="I348" s="48" t="str">
        <f t="shared" si="72"/>
        <v/>
      </c>
      <c r="J348" s="48" t="str">
        <f t="shared" si="83"/>
        <v/>
      </c>
      <c r="K348" s="49" t="str">
        <f t="shared" si="84"/>
        <v/>
      </c>
      <c r="L348" s="11"/>
      <c r="M348" s="11"/>
      <c r="N348" s="78"/>
      <c r="O348" s="39" t="str">
        <f t="shared" si="81"/>
        <v>F</v>
      </c>
      <c r="P348" s="11">
        <f t="shared" si="73"/>
        <v>-23.287315649149274</v>
      </c>
      <c r="Q348" s="11"/>
      <c r="R348" s="38">
        <f t="shared" si="76"/>
        <v>0</v>
      </c>
      <c r="S348" s="30">
        <f t="shared" si="77"/>
        <v>0</v>
      </c>
      <c r="T348" s="30">
        <f t="shared" si="78"/>
        <v>0</v>
      </c>
      <c r="U348" s="34"/>
      <c r="V348" s="34"/>
      <c r="X348" s="31">
        <f t="shared" si="74"/>
        <v>9.0359999999999996</v>
      </c>
      <c r="Y348" s="31">
        <f t="shared" si="75"/>
        <v>-184.49199999999999</v>
      </c>
      <c r="Z348" s="30">
        <f t="shared" si="82"/>
        <v>0</v>
      </c>
    </row>
    <row r="349" spans="5:26" x14ac:dyDescent="0.15">
      <c r="E349" s="46"/>
      <c r="F349" s="28"/>
      <c r="G349" s="29"/>
      <c r="H349" s="29"/>
      <c r="I349" s="48" t="str">
        <f t="shared" ref="I349:I372" si="85">IF(COUNTA($F$251,$H$251,F349:H349)=5,P349,"")</f>
        <v/>
      </c>
      <c r="J349" s="48" t="str">
        <f t="shared" si="83"/>
        <v/>
      </c>
      <c r="K349" s="49" t="str">
        <f t="shared" si="84"/>
        <v/>
      </c>
      <c r="L349" s="11"/>
      <c r="M349" s="11"/>
      <c r="N349" s="78"/>
      <c r="O349" s="39" t="str">
        <f t="shared" si="81"/>
        <v>F</v>
      </c>
      <c r="P349" s="11">
        <f t="shared" si="73"/>
        <v>-23.287315649149274</v>
      </c>
      <c r="Q349" s="11"/>
      <c r="R349" s="38">
        <f t="shared" si="76"/>
        <v>0</v>
      </c>
      <c r="S349" s="30">
        <f t="shared" si="77"/>
        <v>0</v>
      </c>
      <c r="T349" s="30">
        <f t="shared" si="78"/>
        <v>0</v>
      </c>
      <c r="U349" s="34"/>
      <c r="V349" s="34"/>
      <c r="X349" s="31">
        <f t="shared" si="74"/>
        <v>9.0359999999999996</v>
      </c>
      <c r="Y349" s="31">
        <f t="shared" si="75"/>
        <v>-184.49199999999999</v>
      </c>
      <c r="Z349" s="30">
        <f t="shared" si="82"/>
        <v>0</v>
      </c>
    </row>
    <row r="350" spans="5:26" x14ac:dyDescent="0.15">
      <c r="E350" s="46"/>
      <c r="F350" s="28"/>
      <c r="G350" s="29"/>
      <c r="H350" s="29"/>
      <c r="I350" s="48" t="str">
        <f t="shared" si="85"/>
        <v/>
      </c>
      <c r="J350" s="48" t="str">
        <f t="shared" si="83"/>
        <v/>
      </c>
      <c r="K350" s="49" t="str">
        <f t="shared" si="84"/>
        <v/>
      </c>
      <c r="L350" s="11"/>
      <c r="M350" s="11"/>
      <c r="N350" s="78"/>
      <c r="O350" s="39" t="str">
        <f t="shared" si="81"/>
        <v>F</v>
      </c>
      <c r="P350" s="11">
        <f t="shared" si="73"/>
        <v>-23.287315649149274</v>
      </c>
      <c r="Q350" s="11"/>
      <c r="R350" s="38">
        <f t="shared" si="76"/>
        <v>0</v>
      </c>
      <c r="S350" s="30">
        <f t="shared" si="77"/>
        <v>0</v>
      </c>
      <c r="T350" s="30">
        <f t="shared" si="78"/>
        <v>0</v>
      </c>
      <c r="U350" s="34"/>
      <c r="V350" s="34"/>
      <c r="X350" s="31">
        <f t="shared" si="74"/>
        <v>9.0359999999999996</v>
      </c>
      <c r="Y350" s="31">
        <f t="shared" si="75"/>
        <v>-184.49199999999999</v>
      </c>
      <c r="Z350" s="30">
        <f t="shared" si="82"/>
        <v>0</v>
      </c>
    </row>
    <row r="351" spans="5:26" x14ac:dyDescent="0.15">
      <c r="E351" s="46"/>
      <c r="F351" s="28"/>
      <c r="G351" s="29"/>
      <c r="H351" s="29"/>
      <c r="I351" s="48" t="str">
        <f t="shared" si="85"/>
        <v/>
      </c>
      <c r="J351" s="48" t="str">
        <f t="shared" si="83"/>
        <v/>
      </c>
      <c r="K351" s="49" t="str">
        <f t="shared" si="84"/>
        <v/>
      </c>
      <c r="L351" s="11"/>
      <c r="M351" s="11"/>
      <c r="N351" s="78"/>
      <c r="O351" s="39" t="str">
        <f t="shared" si="81"/>
        <v>F</v>
      </c>
      <c r="P351" s="11">
        <f t="shared" si="73"/>
        <v>-23.287315649149274</v>
      </c>
      <c r="Q351" s="11"/>
      <c r="R351" s="38">
        <f t="shared" si="76"/>
        <v>0</v>
      </c>
      <c r="S351" s="30">
        <f t="shared" si="77"/>
        <v>0</v>
      </c>
      <c r="T351" s="30">
        <f t="shared" si="78"/>
        <v>0</v>
      </c>
      <c r="U351" s="34"/>
      <c r="V351" s="34"/>
      <c r="X351" s="31">
        <f t="shared" si="74"/>
        <v>9.0359999999999996</v>
      </c>
      <c r="Y351" s="31">
        <f t="shared" si="75"/>
        <v>-184.49199999999999</v>
      </c>
      <c r="Z351" s="30">
        <f t="shared" si="82"/>
        <v>0</v>
      </c>
    </row>
    <row r="352" spans="5:26" x14ac:dyDescent="0.15">
      <c r="E352" s="46"/>
      <c r="F352" s="28"/>
      <c r="G352" s="29"/>
      <c r="H352" s="29"/>
      <c r="I352" s="48" t="str">
        <f t="shared" si="85"/>
        <v/>
      </c>
      <c r="J352" s="48" t="str">
        <f t="shared" si="83"/>
        <v/>
      </c>
      <c r="K352" s="49" t="str">
        <f t="shared" si="84"/>
        <v/>
      </c>
      <c r="L352" s="11"/>
      <c r="M352" s="11"/>
      <c r="N352" s="78"/>
      <c r="O352" s="39" t="str">
        <f t="shared" si="81"/>
        <v>F</v>
      </c>
      <c r="P352" s="11">
        <f t="shared" si="73"/>
        <v>-23.287315649149274</v>
      </c>
      <c r="Q352" s="11"/>
      <c r="R352" s="38">
        <f t="shared" si="76"/>
        <v>0</v>
      </c>
      <c r="S352" s="30">
        <f t="shared" si="77"/>
        <v>0</v>
      </c>
      <c r="T352" s="30">
        <f t="shared" si="78"/>
        <v>0</v>
      </c>
      <c r="U352" s="34"/>
      <c r="V352" s="34"/>
      <c r="X352" s="31">
        <f t="shared" si="74"/>
        <v>9.0359999999999996</v>
      </c>
      <c r="Y352" s="31">
        <f t="shared" si="75"/>
        <v>-184.49199999999999</v>
      </c>
      <c r="Z352" s="30">
        <f t="shared" si="82"/>
        <v>0</v>
      </c>
    </row>
    <row r="353" spans="5:26" x14ac:dyDescent="0.15">
      <c r="E353" s="46"/>
      <c r="F353" s="28"/>
      <c r="G353" s="29"/>
      <c r="H353" s="29"/>
      <c r="I353" s="48" t="str">
        <f t="shared" si="85"/>
        <v/>
      </c>
      <c r="J353" s="48" t="str">
        <f t="shared" si="83"/>
        <v/>
      </c>
      <c r="K353" s="49" t="str">
        <f t="shared" si="84"/>
        <v/>
      </c>
      <c r="L353" s="11"/>
      <c r="M353" s="11"/>
      <c r="N353" s="78"/>
      <c r="O353" s="39" t="str">
        <f t="shared" si="81"/>
        <v>F</v>
      </c>
      <c r="P353" s="11">
        <f t="shared" si="73"/>
        <v>-23.287315649149274</v>
      </c>
      <c r="Q353" s="11"/>
      <c r="R353" s="38">
        <f t="shared" si="76"/>
        <v>0</v>
      </c>
      <c r="S353" s="30">
        <f t="shared" si="77"/>
        <v>0</v>
      </c>
      <c r="T353" s="30">
        <f t="shared" si="78"/>
        <v>0</v>
      </c>
      <c r="U353" s="34"/>
      <c r="V353" s="34"/>
      <c r="X353" s="31">
        <f t="shared" si="74"/>
        <v>9.0359999999999996</v>
      </c>
      <c r="Y353" s="31">
        <f t="shared" si="75"/>
        <v>-184.49199999999999</v>
      </c>
      <c r="Z353" s="30">
        <f t="shared" si="82"/>
        <v>0</v>
      </c>
    </row>
    <row r="354" spans="5:26" x14ac:dyDescent="0.15">
      <c r="E354" s="46"/>
      <c r="F354" s="28"/>
      <c r="G354" s="29"/>
      <c r="H354" s="29"/>
      <c r="I354" s="48" t="str">
        <f t="shared" si="85"/>
        <v/>
      </c>
      <c r="J354" s="48" t="str">
        <f t="shared" si="83"/>
        <v/>
      </c>
      <c r="K354" s="49" t="str">
        <f t="shared" si="84"/>
        <v/>
      </c>
      <c r="L354" s="11"/>
      <c r="M354" s="11"/>
      <c r="N354" s="78"/>
      <c r="O354" s="39" t="str">
        <f t="shared" si="81"/>
        <v>F</v>
      </c>
      <c r="P354" s="11">
        <f t="shared" si="73"/>
        <v>-23.287315649149274</v>
      </c>
      <c r="Q354" s="11"/>
      <c r="R354" s="38">
        <f t="shared" si="76"/>
        <v>0</v>
      </c>
      <c r="S354" s="30">
        <f t="shared" si="77"/>
        <v>0</v>
      </c>
      <c r="T354" s="30">
        <f t="shared" si="78"/>
        <v>0</v>
      </c>
      <c r="U354" s="34"/>
      <c r="V354" s="34"/>
      <c r="X354" s="31">
        <f t="shared" si="74"/>
        <v>9.0359999999999996</v>
      </c>
      <c r="Y354" s="31">
        <f t="shared" si="75"/>
        <v>-184.49199999999999</v>
      </c>
      <c r="Z354" s="30">
        <f t="shared" si="82"/>
        <v>0</v>
      </c>
    </row>
    <row r="355" spans="5:26" x14ac:dyDescent="0.15">
      <c r="E355" s="46"/>
      <c r="F355" s="28"/>
      <c r="G355" s="29"/>
      <c r="H355" s="29"/>
      <c r="I355" s="48" t="str">
        <f t="shared" si="85"/>
        <v/>
      </c>
      <c r="J355" s="48" t="str">
        <f t="shared" si="83"/>
        <v/>
      </c>
      <c r="K355" s="49" t="str">
        <f t="shared" si="84"/>
        <v/>
      </c>
      <c r="L355" s="11"/>
      <c r="M355" s="11"/>
      <c r="N355" s="78"/>
      <c r="O355" s="39" t="str">
        <f t="shared" si="81"/>
        <v>F</v>
      </c>
      <c r="P355" s="11">
        <f t="shared" si="73"/>
        <v>-23.287315649149274</v>
      </c>
      <c r="Q355" s="11"/>
      <c r="R355" s="38">
        <f t="shared" si="76"/>
        <v>0</v>
      </c>
      <c r="S355" s="30">
        <f t="shared" si="77"/>
        <v>0</v>
      </c>
      <c r="T355" s="30">
        <f t="shared" si="78"/>
        <v>0</v>
      </c>
      <c r="U355" s="34"/>
      <c r="V355" s="34"/>
      <c r="X355" s="31">
        <f t="shared" si="74"/>
        <v>9.0359999999999996</v>
      </c>
      <c r="Y355" s="31">
        <f t="shared" si="75"/>
        <v>-184.49199999999999</v>
      </c>
      <c r="Z355" s="30">
        <f t="shared" si="82"/>
        <v>0</v>
      </c>
    </row>
    <row r="356" spans="5:26" x14ac:dyDescent="0.15">
      <c r="E356" s="46"/>
      <c r="F356" s="28"/>
      <c r="G356" s="29"/>
      <c r="H356" s="29"/>
      <c r="I356" s="48" t="str">
        <f t="shared" si="85"/>
        <v/>
      </c>
      <c r="J356" s="48" t="str">
        <f t="shared" si="83"/>
        <v/>
      </c>
      <c r="K356" s="49" t="str">
        <f t="shared" si="84"/>
        <v/>
      </c>
      <c r="L356" s="11"/>
      <c r="M356" s="11"/>
      <c r="N356" s="78"/>
      <c r="O356" s="39" t="str">
        <f t="shared" si="81"/>
        <v>F</v>
      </c>
      <c r="P356" s="11">
        <f t="shared" si="73"/>
        <v>-23.287315649149274</v>
      </c>
      <c r="Q356" s="11"/>
      <c r="R356" s="38">
        <f t="shared" si="76"/>
        <v>0</v>
      </c>
      <c r="S356" s="30">
        <f t="shared" si="77"/>
        <v>0</v>
      </c>
      <c r="T356" s="30">
        <f t="shared" si="78"/>
        <v>0</v>
      </c>
      <c r="U356" s="34"/>
      <c r="V356" s="34"/>
      <c r="X356" s="31">
        <f t="shared" si="74"/>
        <v>9.0359999999999996</v>
      </c>
      <c r="Y356" s="31">
        <f t="shared" si="75"/>
        <v>-184.49199999999999</v>
      </c>
      <c r="Z356" s="30">
        <f t="shared" si="82"/>
        <v>0</v>
      </c>
    </row>
    <row r="357" spans="5:26" x14ac:dyDescent="0.15">
      <c r="E357" s="46"/>
      <c r="F357" s="28"/>
      <c r="G357" s="29"/>
      <c r="H357" s="29"/>
      <c r="I357" s="48" t="str">
        <f t="shared" si="85"/>
        <v/>
      </c>
      <c r="J357" s="48" t="str">
        <f t="shared" si="83"/>
        <v/>
      </c>
      <c r="K357" s="49" t="str">
        <f t="shared" si="84"/>
        <v/>
      </c>
      <c r="L357" s="11"/>
      <c r="M357" s="11"/>
      <c r="N357" s="78"/>
      <c r="O357" s="39" t="str">
        <f t="shared" si="81"/>
        <v>F</v>
      </c>
      <c r="P357" s="11">
        <f t="shared" si="73"/>
        <v>-23.287315649149274</v>
      </c>
      <c r="Q357" s="11"/>
      <c r="R357" s="38">
        <f t="shared" si="76"/>
        <v>0</v>
      </c>
      <c r="S357" s="30">
        <f t="shared" si="77"/>
        <v>0</v>
      </c>
      <c r="T357" s="30">
        <f t="shared" si="78"/>
        <v>0</v>
      </c>
      <c r="U357" s="34"/>
      <c r="V357" s="34"/>
      <c r="X357" s="31">
        <f t="shared" si="74"/>
        <v>9.0359999999999996</v>
      </c>
      <c r="Y357" s="31">
        <f t="shared" si="75"/>
        <v>-184.49199999999999</v>
      </c>
      <c r="Z357" s="30">
        <f t="shared" si="82"/>
        <v>0</v>
      </c>
    </row>
    <row r="358" spans="5:26" x14ac:dyDescent="0.15">
      <c r="E358" s="46"/>
      <c r="F358" s="28"/>
      <c r="G358" s="29"/>
      <c r="H358" s="29"/>
      <c r="I358" s="48" t="str">
        <f t="shared" si="85"/>
        <v/>
      </c>
      <c r="J358" s="48" t="str">
        <f t="shared" si="83"/>
        <v/>
      </c>
      <c r="K358" s="49" t="str">
        <f t="shared" si="84"/>
        <v/>
      </c>
      <c r="L358" s="11"/>
      <c r="M358" s="11"/>
      <c r="N358" s="78"/>
      <c r="O358" s="39" t="str">
        <f t="shared" si="81"/>
        <v>F</v>
      </c>
      <c r="P358" s="11">
        <f t="shared" si="73"/>
        <v>-23.287315649149274</v>
      </c>
      <c r="Q358" s="11"/>
      <c r="R358" s="38">
        <f t="shared" si="76"/>
        <v>0</v>
      </c>
      <c r="S358" s="30">
        <f t="shared" si="77"/>
        <v>0</v>
      </c>
      <c r="T358" s="30">
        <f t="shared" si="78"/>
        <v>0</v>
      </c>
      <c r="U358" s="34"/>
      <c r="V358" s="34"/>
      <c r="X358" s="31">
        <f t="shared" si="74"/>
        <v>9.0359999999999996</v>
      </c>
      <c r="Y358" s="31">
        <f t="shared" si="75"/>
        <v>-184.49199999999999</v>
      </c>
      <c r="Z358" s="30">
        <f t="shared" si="82"/>
        <v>0</v>
      </c>
    </row>
    <row r="359" spans="5:26" x14ac:dyDescent="0.15">
      <c r="E359" s="46"/>
      <c r="F359" s="28"/>
      <c r="G359" s="29"/>
      <c r="H359" s="29"/>
      <c r="I359" s="48" t="str">
        <f t="shared" si="85"/>
        <v/>
      </c>
      <c r="J359" s="48" t="str">
        <f t="shared" si="83"/>
        <v/>
      </c>
      <c r="K359" s="49" t="str">
        <f t="shared" si="84"/>
        <v/>
      </c>
      <c r="L359" s="11"/>
      <c r="M359" s="11"/>
      <c r="N359" s="78"/>
      <c r="O359" s="39" t="str">
        <f t="shared" si="81"/>
        <v>F</v>
      </c>
      <c r="P359" s="11">
        <f t="shared" si="73"/>
        <v>-23.287315649149274</v>
      </c>
      <c r="Q359" s="11"/>
      <c r="R359" s="38">
        <f t="shared" si="76"/>
        <v>0</v>
      </c>
      <c r="S359" s="30">
        <f t="shared" si="77"/>
        <v>0</v>
      </c>
      <c r="T359" s="30">
        <f t="shared" si="78"/>
        <v>0</v>
      </c>
      <c r="U359" s="34"/>
      <c r="V359" s="34"/>
      <c r="X359" s="31">
        <f t="shared" si="74"/>
        <v>9.0359999999999996</v>
      </c>
      <c r="Y359" s="31">
        <f t="shared" si="75"/>
        <v>-184.49199999999999</v>
      </c>
      <c r="Z359" s="30">
        <f t="shared" si="82"/>
        <v>0</v>
      </c>
    </row>
    <row r="360" spans="5:26" x14ac:dyDescent="0.15">
      <c r="E360" s="46"/>
      <c r="F360" s="28"/>
      <c r="G360" s="29"/>
      <c r="H360" s="29"/>
      <c r="I360" s="48" t="str">
        <f t="shared" si="85"/>
        <v/>
      </c>
      <c r="J360" s="48" t="str">
        <f t="shared" si="83"/>
        <v/>
      </c>
      <c r="K360" s="49" t="str">
        <f t="shared" si="84"/>
        <v/>
      </c>
      <c r="L360" s="11"/>
      <c r="M360" s="11"/>
      <c r="N360" s="78"/>
      <c r="O360" s="39" t="str">
        <f t="shared" si="81"/>
        <v>F</v>
      </c>
      <c r="P360" s="11">
        <f t="shared" si="73"/>
        <v>-23.287315649149274</v>
      </c>
      <c r="Q360" s="11"/>
      <c r="R360" s="38">
        <f t="shared" si="76"/>
        <v>0</v>
      </c>
      <c r="S360" s="30">
        <f t="shared" si="77"/>
        <v>0</v>
      </c>
      <c r="T360" s="30">
        <f t="shared" si="78"/>
        <v>0</v>
      </c>
      <c r="U360" s="34"/>
      <c r="V360" s="34"/>
      <c r="X360" s="31">
        <f t="shared" si="74"/>
        <v>9.0359999999999996</v>
      </c>
      <c r="Y360" s="31">
        <f t="shared" si="75"/>
        <v>-184.49199999999999</v>
      </c>
      <c r="Z360" s="30">
        <f t="shared" si="82"/>
        <v>0</v>
      </c>
    </row>
    <row r="361" spans="5:26" x14ac:dyDescent="0.15">
      <c r="E361" s="46"/>
      <c r="F361" s="28"/>
      <c r="G361" s="29"/>
      <c r="H361" s="29"/>
      <c r="I361" s="48" t="str">
        <f t="shared" si="85"/>
        <v/>
      </c>
      <c r="J361" s="48" t="str">
        <f t="shared" si="83"/>
        <v/>
      </c>
      <c r="K361" s="49" t="str">
        <f t="shared" si="84"/>
        <v/>
      </c>
      <c r="L361" s="11"/>
      <c r="M361" s="11"/>
      <c r="N361" s="78"/>
      <c r="O361" s="39" t="str">
        <f t="shared" si="81"/>
        <v>F</v>
      </c>
      <c r="P361" s="11">
        <f t="shared" si="73"/>
        <v>-23.287315649149274</v>
      </c>
      <c r="Q361" s="11"/>
      <c r="R361" s="38">
        <f t="shared" si="76"/>
        <v>0</v>
      </c>
      <c r="S361" s="30">
        <f t="shared" si="77"/>
        <v>0</v>
      </c>
      <c r="T361" s="30">
        <f t="shared" si="78"/>
        <v>0</v>
      </c>
      <c r="U361" s="34"/>
      <c r="V361" s="34"/>
      <c r="X361" s="31">
        <f t="shared" si="74"/>
        <v>9.0359999999999996</v>
      </c>
      <c r="Y361" s="31">
        <f t="shared" si="75"/>
        <v>-184.49199999999999</v>
      </c>
      <c r="Z361" s="30">
        <f t="shared" si="82"/>
        <v>0</v>
      </c>
    </row>
    <row r="362" spans="5:26" x14ac:dyDescent="0.15">
      <c r="E362" s="46"/>
      <c r="F362" s="28"/>
      <c r="G362" s="29"/>
      <c r="H362" s="29"/>
      <c r="I362" s="48" t="str">
        <f t="shared" si="85"/>
        <v/>
      </c>
      <c r="J362" s="48" t="str">
        <f t="shared" si="83"/>
        <v/>
      </c>
      <c r="K362" s="49" t="str">
        <f t="shared" si="84"/>
        <v/>
      </c>
      <c r="L362" s="11"/>
      <c r="M362" s="11"/>
      <c r="N362" s="78"/>
      <c r="O362" s="39" t="str">
        <f t="shared" si="81"/>
        <v>F</v>
      </c>
      <c r="P362" s="11">
        <f t="shared" si="73"/>
        <v>-23.287315649149274</v>
      </c>
      <c r="Q362" s="11"/>
      <c r="R362" s="38">
        <f t="shared" si="76"/>
        <v>0</v>
      </c>
      <c r="S362" s="30">
        <f t="shared" si="77"/>
        <v>0</v>
      </c>
      <c r="T362" s="30">
        <f t="shared" si="78"/>
        <v>0</v>
      </c>
      <c r="U362" s="34"/>
      <c r="V362" s="34"/>
      <c r="X362" s="31">
        <f t="shared" si="74"/>
        <v>9.0359999999999996</v>
      </c>
      <c r="Y362" s="31">
        <f t="shared" si="75"/>
        <v>-184.49199999999999</v>
      </c>
      <c r="Z362" s="30">
        <f t="shared" si="82"/>
        <v>0</v>
      </c>
    </row>
    <row r="363" spans="5:26" x14ac:dyDescent="0.15">
      <c r="E363" s="46"/>
      <c r="F363" s="28"/>
      <c r="G363" s="29"/>
      <c r="H363" s="29"/>
      <c r="I363" s="48" t="str">
        <f t="shared" si="85"/>
        <v/>
      </c>
      <c r="J363" s="48" t="str">
        <f t="shared" si="83"/>
        <v/>
      </c>
      <c r="K363" s="49" t="str">
        <f t="shared" si="84"/>
        <v/>
      </c>
      <c r="L363" s="11"/>
      <c r="M363" s="11"/>
      <c r="N363" s="78"/>
      <c r="O363" s="39" t="str">
        <f t="shared" si="81"/>
        <v>F</v>
      </c>
      <c r="P363" s="11">
        <f t="shared" si="73"/>
        <v>-23.287315649149274</v>
      </c>
      <c r="Q363" s="11"/>
      <c r="R363" s="38">
        <f t="shared" si="76"/>
        <v>0</v>
      </c>
      <c r="S363" s="30">
        <f t="shared" si="77"/>
        <v>0</v>
      </c>
      <c r="T363" s="30">
        <f t="shared" si="78"/>
        <v>0</v>
      </c>
      <c r="U363" s="34"/>
      <c r="V363" s="34"/>
      <c r="X363" s="31">
        <f t="shared" si="74"/>
        <v>9.0359999999999996</v>
      </c>
      <c r="Y363" s="31">
        <f t="shared" si="75"/>
        <v>-184.49199999999999</v>
      </c>
      <c r="Z363" s="30">
        <f t="shared" si="82"/>
        <v>0</v>
      </c>
    </row>
    <row r="364" spans="5:26" x14ac:dyDescent="0.15">
      <c r="E364" s="46"/>
      <c r="F364" s="28"/>
      <c r="G364" s="29"/>
      <c r="H364" s="29"/>
      <c r="I364" s="48" t="str">
        <f t="shared" si="85"/>
        <v/>
      </c>
      <c r="J364" s="48" t="str">
        <f t="shared" si="83"/>
        <v/>
      </c>
      <c r="K364" s="49" t="str">
        <f t="shared" si="84"/>
        <v/>
      </c>
      <c r="L364" s="11"/>
      <c r="M364" s="11"/>
      <c r="N364" s="78"/>
      <c r="O364" s="39" t="str">
        <f t="shared" si="81"/>
        <v>F</v>
      </c>
      <c r="P364" s="11">
        <f t="shared" si="73"/>
        <v>-23.287315649149274</v>
      </c>
      <c r="Q364" s="11"/>
      <c r="R364" s="38">
        <f t="shared" si="76"/>
        <v>0</v>
      </c>
      <c r="S364" s="30">
        <f t="shared" si="77"/>
        <v>0</v>
      </c>
      <c r="T364" s="30">
        <f t="shared" si="78"/>
        <v>0</v>
      </c>
      <c r="U364" s="34"/>
      <c r="V364" s="34"/>
      <c r="X364" s="31">
        <f t="shared" si="74"/>
        <v>9.0359999999999996</v>
      </c>
      <c r="Y364" s="31">
        <f t="shared" si="75"/>
        <v>-184.49199999999999</v>
      </c>
      <c r="Z364" s="30">
        <f t="shared" si="82"/>
        <v>0</v>
      </c>
    </row>
    <row r="365" spans="5:26" x14ac:dyDescent="0.15">
      <c r="E365" s="46"/>
      <c r="F365" s="28"/>
      <c r="G365" s="29"/>
      <c r="H365" s="29"/>
      <c r="I365" s="48" t="str">
        <f t="shared" si="85"/>
        <v/>
      </c>
      <c r="J365" s="48" t="str">
        <f t="shared" si="83"/>
        <v/>
      </c>
      <c r="K365" s="49" t="str">
        <f t="shared" si="84"/>
        <v/>
      </c>
      <c r="L365" s="11"/>
      <c r="M365" s="11"/>
      <c r="N365" s="78"/>
      <c r="O365" s="39" t="str">
        <f t="shared" si="81"/>
        <v>F</v>
      </c>
      <c r="P365" s="11">
        <f t="shared" si="73"/>
        <v>-23.287315649149274</v>
      </c>
      <c r="Q365" s="11"/>
      <c r="R365" s="38">
        <f t="shared" si="76"/>
        <v>0</v>
      </c>
      <c r="S365" s="30">
        <f t="shared" si="77"/>
        <v>0</v>
      </c>
      <c r="T365" s="30">
        <f t="shared" si="78"/>
        <v>0</v>
      </c>
      <c r="U365" s="34"/>
      <c r="V365" s="34"/>
      <c r="X365" s="31">
        <f t="shared" si="74"/>
        <v>9.0359999999999996</v>
      </c>
      <c r="Y365" s="31">
        <f t="shared" si="75"/>
        <v>-184.49199999999999</v>
      </c>
      <c r="Z365" s="30">
        <f t="shared" si="82"/>
        <v>0</v>
      </c>
    </row>
    <row r="366" spans="5:26" x14ac:dyDescent="0.15">
      <c r="E366" s="46"/>
      <c r="F366" s="28"/>
      <c r="G366" s="29"/>
      <c r="H366" s="29"/>
      <c r="I366" s="48" t="str">
        <f t="shared" si="85"/>
        <v/>
      </c>
      <c r="J366" s="48" t="str">
        <f t="shared" si="83"/>
        <v/>
      </c>
      <c r="K366" s="49" t="str">
        <f t="shared" si="84"/>
        <v/>
      </c>
      <c r="L366" s="11"/>
      <c r="M366" s="11"/>
      <c r="N366" s="78"/>
      <c r="O366" s="39" t="str">
        <f t="shared" si="81"/>
        <v>F</v>
      </c>
      <c r="P366" s="11">
        <f t="shared" si="73"/>
        <v>-23.287315649149274</v>
      </c>
      <c r="Q366" s="11"/>
      <c r="R366" s="38">
        <f t="shared" si="76"/>
        <v>0</v>
      </c>
      <c r="S366" s="30">
        <f t="shared" si="77"/>
        <v>0</v>
      </c>
      <c r="T366" s="30">
        <f t="shared" si="78"/>
        <v>0</v>
      </c>
      <c r="U366" s="34"/>
      <c r="V366" s="34"/>
      <c r="X366" s="31">
        <f t="shared" si="74"/>
        <v>9.0359999999999996</v>
      </c>
      <c r="Y366" s="31">
        <f t="shared" si="75"/>
        <v>-184.49199999999999</v>
      </c>
      <c r="Z366" s="30">
        <f t="shared" si="82"/>
        <v>0</v>
      </c>
    </row>
    <row r="367" spans="5:26" x14ac:dyDescent="0.15">
      <c r="E367" s="46"/>
      <c r="F367" s="28"/>
      <c r="G367" s="29"/>
      <c r="H367" s="29"/>
      <c r="I367" s="48" t="str">
        <f t="shared" si="85"/>
        <v/>
      </c>
      <c r="J367" s="48" t="str">
        <f t="shared" si="83"/>
        <v/>
      </c>
      <c r="K367" s="49" t="str">
        <f t="shared" si="84"/>
        <v/>
      </c>
      <c r="L367" s="11"/>
      <c r="M367" s="11"/>
      <c r="N367" s="78"/>
      <c r="O367" s="39" t="str">
        <f t="shared" si="81"/>
        <v>F</v>
      </c>
      <c r="P367" s="11">
        <f t="shared" si="73"/>
        <v>-23.287315649149274</v>
      </c>
      <c r="Q367" s="11"/>
      <c r="R367" s="38">
        <f t="shared" si="76"/>
        <v>0</v>
      </c>
      <c r="S367" s="30">
        <f t="shared" si="77"/>
        <v>0</v>
      </c>
      <c r="T367" s="30">
        <f t="shared" si="78"/>
        <v>0</v>
      </c>
      <c r="U367" s="34"/>
      <c r="V367" s="34"/>
      <c r="X367" s="31">
        <f t="shared" si="74"/>
        <v>9.0359999999999996</v>
      </c>
      <c r="Y367" s="31">
        <f t="shared" si="75"/>
        <v>-184.49199999999999</v>
      </c>
      <c r="Z367" s="30">
        <f t="shared" si="82"/>
        <v>0</v>
      </c>
    </row>
    <row r="368" spans="5:26" x14ac:dyDescent="0.15">
      <c r="E368" s="46"/>
      <c r="F368" s="28"/>
      <c r="G368" s="29"/>
      <c r="H368" s="29"/>
      <c r="I368" s="48" t="str">
        <f t="shared" si="85"/>
        <v/>
      </c>
      <c r="J368" s="48" t="str">
        <f t="shared" si="83"/>
        <v/>
      </c>
      <c r="K368" s="49" t="str">
        <f t="shared" si="84"/>
        <v/>
      </c>
      <c r="L368" s="11"/>
      <c r="M368" s="11"/>
      <c r="N368" s="78"/>
      <c r="O368" s="39" t="str">
        <f t="shared" si="81"/>
        <v>F</v>
      </c>
      <c r="P368" s="11">
        <f t="shared" si="73"/>
        <v>-23.287315649149274</v>
      </c>
      <c r="Q368" s="11"/>
      <c r="R368" s="38">
        <f t="shared" si="76"/>
        <v>0</v>
      </c>
      <c r="S368" s="30">
        <f t="shared" si="77"/>
        <v>0</v>
      </c>
      <c r="T368" s="30">
        <f t="shared" si="78"/>
        <v>0</v>
      </c>
      <c r="U368" s="34"/>
      <c r="V368" s="34"/>
      <c r="X368" s="31">
        <f t="shared" si="74"/>
        <v>9.0359999999999996</v>
      </c>
      <c r="Y368" s="31">
        <f t="shared" si="75"/>
        <v>-184.49199999999999</v>
      </c>
      <c r="Z368" s="30">
        <f t="shared" si="82"/>
        <v>0</v>
      </c>
    </row>
    <row r="369" spans="4:26" x14ac:dyDescent="0.15">
      <c r="E369" s="46"/>
      <c r="F369" s="28"/>
      <c r="G369" s="29"/>
      <c r="H369" s="29"/>
      <c r="I369" s="48" t="str">
        <f t="shared" si="85"/>
        <v/>
      </c>
      <c r="J369" s="48" t="str">
        <f t="shared" si="83"/>
        <v/>
      </c>
      <c r="K369" s="49" t="str">
        <f t="shared" si="84"/>
        <v/>
      </c>
      <c r="L369" s="11"/>
      <c r="M369" s="11"/>
      <c r="N369" s="78"/>
      <c r="O369" s="39" t="str">
        <f t="shared" si="81"/>
        <v>F</v>
      </c>
      <c r="P369" s="11">
        <f t="shared" si="73"/>
        <v>-23.287315649149274</v>
      </c>
      <c r="Q369" s="11"/>
      <c r="R369" s="38">
        <f t="shared" si="76"/>
        <v>0</v>
      </c>
      <c r="S369" s="30">
        <f t="shared" si="77"/>
        <v>0</v>
      </c>
      <c r="T369" s="30">
        <f t="shared" si="78"/>
        <v>0</v>
      </c>
      <c r="U369" s="34"/>
      <c r="V369" s="34"/>
      <c r="X369" s="31">
        <f t="shared" si="74"/>
        <v>9.0359999999999996</v>
      </c>
      <c r="Y369" s="31">
        <f t="shared" si="75"/>
        <v>-184.49199999999999</v>
      </c>
      <c r="Z369" s="30">
        <f t="shared" si="82"/>
        <v>0</v>
      </c>
    </row>
    <row r="370" spans="4:26" x14ac:dyDescent="0.15">
      <c r="E370" s="46"/>
      <c r="F370" s="28"/>
      <c r="G370" s="29"/>
      <c r="H370" s="29"/>
      <c r="I370" s="48" t="str">
        <f t="shared" si="85"/>
        <v/>
      </c>
      <c r="J370" s="48" t="str">
        <f t="shared" si="83"/>
        <v/>
      </c>
      <c r="K370" s="49" t="str">
        <f t="shared" si="84"/>
        <v/>
      </c>
      <c r="L370" s="11"/>
      <c r="M370" s="11"/>
      <c r="N370" s="78"/>
      <c r="O370" s="39" t="str">
        <f t="shared" si="81"/>
        <v>F</v>
      </c>
      <c r="P370" s="11">
        <f t="shared" si="73"/>
        <v>-23.287315649149274</v>
      </c>
      <c r="Q370" s="11"/>
      <c r="R370" s="38">
        <f t="shared" si="76"/>
        <v>0</v>
      </c>
      <c r="S370" s="30">
        <f t="shared" si="77"/>
        <v>0</v>
      </c>
      <c r="T370" s="30">
        <f t="shared" si="78"/>
        <v>0</v>
      </c>
      <c r="U370" s="34"/>
      <c r="V370" s="34"/>
      <c r="X370" s="31">
        <f t="shared" si="74"/>
        <v>9.0359999999999996</v>
      </c>
      <c r="Y370" s="31">
        <f t="shared" si="75"/>
        <v>-184.49199999999999</v>
      </c>
      <c r="Z370" s="30">
        <f t="shared" si="82"/>
        <v>0</v>
      </c>
    </row>
    <row r="371" spans="4:26" x14ac:dyDescent="0.15">
      <c r="E371" s="46"/>
      <c r="F371" s="28"/>
      <c r="G371" s="29"/>
      <c r="H371" s="29"/>
      <c r="I371" s="48" t="str">
        <f t="shared" si="85"/>
        <v/>
      </c>
      <c r="J371" s="48" t="str">
        <f t="shared" si="83"/>
        <v/>
      </c>
      <c r="K371" s="49" t="str">
        <f t="shared" si="84"/>
        <v/>
      </c>
      <c r="L371" s="11"/>
      <c r="M371" s="11"/>
      <c r="N371" s="78"/>
      <c r="O371" s="39" t="str">
        <f t="shared" si="81"/>
        <v>F</v>
      </c>
      <c r="P371" s="11">
        <f t="shared" si="73"/>
        <v>-23.287315649149274</v>
      </c>
      <c r="Q371" s="11"/>
      <c r="R371" s="38">
        <f t="shared" si="76"/>
        <v>0</v>
      </c>
      <c r="S371" s="30">
        <f t="shared" si="77"/>
        <v>0</v>
      </c>
      <c r="T371" s="30">
        <f t="shared" si="78"/>
        <v>0</v>
      </c>
      <c r="U371" s="34"/>
      <c r="V371" s="34"/>
      <c r="X371" s="31">
        <f t="shared" si="74"/>
        <v>9.0359999999999996</v>
      </c>
      <c r="Y371" s="31">
        <f t="shared" si="75"/>
        <v>-184.49199999999999</v>
      </c>
      <c r="Z371" s="30">
        <f t="shared" si="82"/>
        <v>0</v>
      </c>
    </row>
    <row r="372" spans="4:26" ht="14.25" thickBot="1" x14ac:dyDescent="0.2">
      <c r="E372" s="50"/>
      <c r="F372" s="64"/>
      <c r="G372" s="51"/>
      <c r="H372" s="51"/>
      <c r="I372" s="52" t="str">
        <f t="shared" si="85"/>
        <v/>
      </c>
      <c r="J372" s="52" t="str">
        <f t="shared" si="83"/>
        <v/>
      </c>
      <c r="K372" s="53" t="str">
        <f t="shared" si="84"/>
        <v/>
      </c>
      <c r="L372" s="11"/>
      <c r="M372" s="11"/>
      <c r="N372" s="78"/>
      <c r="O372" s="39" t="str">
        <f t="shared" si="81"/>
        <v>F</v>
      </c>
      <c r="P372" s="11">
        <f t="shared" si="73"/>
        <v>-23.287315649149274</v>
      </c>
      <c r="Q372" s="11"/>
      <c r="R372" s="38">
        <f t="shared" si="76"/>
        <v>0</v>
      </c>
      <c r="S372" s="30">
        <f t="shared" si="77"/>
        <v>0</v>
      </c>
      <c r="T372" s="30">
        <f t="shared" si="78"/>
        <v>0</v>
      </c>
      <c r="U372" s="34"/>
      <c r="V372" s="34"/>
      <c r="X372" s="31">
        <f t="shared" si="74"/>
        <v>9.0359999999999996</v>
      </c>
      <c r="Y372" s="31">
        <f t="shared" si="75"/>
        <v>-184.49199999999999</v>
      </c>
      <c r="Z372" s="30">
        <f t="shared" si="82"/>
        <v>0</v>
      </c>
    </row>
    <row r="373" spans="4:26" ht="14.25" thickBot="1" x14ac:dyDescent="0.2"/>
    <row r="374" spans="4:26" ht="23.25" customHeight="1" x14ac:dyDescent="0.15">
      <c r="D374" s="72">
        <v>4</v>
      </c>
      <c r="E374" s="42" t="s">
        <v>20</v>
      </c>
      <c r="F374" s="65"/>
      <c r="G374" s="66" t="s">
        <v>115</v>
      </c>
      <c r="H374" s="90"/>
      <c r="I374" s="90"/>
      <c r="J374" s="66"/>
      <c r="K374" s="67"/>
    </row>
    <row r="375" spans="4:26" ht="27.75" customHeight="1" x14ac:dyDescent="0.15">
      <c r="E375" s="43" t="s">
        <v>54</v>
      </c>
      <c r="F375" s="63"/>
      <c r="G375" s="44" t="s">
        <v>75</v>
      </c>
      <c r="H375" s="59"/>
      <c r="I375" s="41"/>
      <c r="J375" s="41"/>
      <c r="K375" s="68"/>
    </row>
    <row r="376" spans="4:26" ht="42" customHeight="1" x14ac:dyDescent="0.15">
      <c r="E376" s="46"/>
      <c r="F376" s="7" t="s">
        <v>30</v>
      </c>
      <c r="G376" s="8" t="s">
        <v>29</v>
      </c>
      <c r="H376" s="8" t="s">
        <v>28</v>
      </c>
      <c r="I376" s="7" t="s">
        <v>123</v>
      </c>
      <c r="J376" s="7" t="s">
        <v>124</v>
      </c>
      <c r="K376" s="47" t="s">
        <v>125</v>
      </c>
      <c r="L376" s="10"/>
      <c r="M376" s="10"/>
      <c r="N376" s="7"/>
      <c r="O376" s="7" t="s">
        <v>31</v>
      </c>
      <c r="P376" s="9" t="s">
        <v>23</v>
      </c>
      <c r="Q376" s="9"/>
      <c r="R376" s="36" t="s">
        <v>21</v>
      </c>
      <c r="S376" s="35" t="s">
        <v>22</v>
      </c>
      <c r="T376" s="35" t="s">
        <v>47</v>
      </c>
      <c r="U376" s="35"/>
      <c r="V376" s="35"/>
      <c r="X376" s="37" t="s">
        <v>45</v>
      </c>
      <c r="Y376" s="37" t="s">
        <v>46</v>
      </c>
      <c r="Z376" s="30" t="s">
        <v>78</v>
      </c>
    </row>
    <row r="377" spans="4:26" x14ac:dyDescent="0.15">
      <c r="E377" s="46"/>
      <c r="F377" s="28"/>
      <c r="G377" s="29"/>
      <c r="H377" s="29"/>
      <c r="I377" s="48" t="str">
        <f t="shared" ref="I377:I408" si="86">IF(COUNTA($F$375,$H$375,F377:H377)=5,P377,"")</f>
        <v/>
      </c>
      <c r="J377" s="48" t="str">
        <f>IF(COUNTA($F$375,$H$375,F377:H377)=5,IF(T377&lt;6,"*",IF(T377&gt;=17.583,"*",(H377-G377*INDEX(IF(O377="F",muratafemale,muratamale),R377-4,1)-INDEX(IF(O377="F",muratafemale,muratamale),R377-4,2))/(G377*INDEX(IF(O377="F",muratafemale,muratamale),R377-4,1)+INDEX(IF(O377="F",muratafemale,muratamale),R377-4,2))*100)),"")</f>
        <v/>
      </c>
      <c r="K377" s="49" t="str">
        <f>IF(COUNTA($F$375,$H$375,F377:H377)=5,IF(OR(T377&lt;1,G377&lt;70),"*",IF(G377&gt;=IF(O377="M",181,174),(H377-Z377)/Z377*100,IF(G377&lt;101,(H377-X377)/X377*100,IF(T377&lt;6,(H377-X377)/X377*100,IF(T377&gt;=17.583,(H377-Z377)/Z377*100,(H377-Y377)/Y377*100))))),"")</f>
        <v/>
      </c>
      <c r="L377" s="11"/>
      <c r="M377" s="11"/>
      <c r="N377" s="78"/>
      <c r="O377" s="39" t="str">
        <f>IF(OR(+$H$375="男",+$H$375="M"),"M","F")</f>
        <v>F</v>
      </c>
      <c r="P377" s="11">
        <f t="shared" ref="P377:P440" si="87">IF(T377&gt;17.583,"*",(G377-(INDEX(IF(O377="F",Hfemalemean,Hmalemean),S377+1,R377+1)))/(INDEX(IF(O377="F",Hfemalesd,Hmalesd),S377+1,R377+1)))</f>
        <v>-23.287315649149274</v>
      </c>
      <c r="Q377" s="11"/>
      <c r="R377" s="38">
        <f>DATEDIF($F$375,F377,"Y")</f>
        <v>0</v>
      </c>
      <c r="S377" s="30">
        <f>DATEDIF($F$375,F377,"YM")</f>
        <v>0</v>
      </c>
      <c r="T377" s="30">
        <f>DATEDIF($F$375,F377,"Y")+DATEDIF($F$375,F377,"YD")/(365+IF(MOD(YEAR(DATE(YEAR(F377)-1,MONTH($F$375),DAY($F$375))),4)=0,IF(DATE(YEAR(DATE(YEAR(F377)-1,MONTH($F$375),DAY($F$375))),2,29)&gt;=DATE(YEAR(F377)-1,MONTH($F$375),DAY($F$375)),1,0),0)+IF(MOD(YEAR(F377),4)=0,IF(DATE(YEAR(F377),2,29)&lt;=F377,1,0),0))</f>
        <v>0</v>
      </c>
      <c r="U377" s="34"/>
      <c r="V377" s="34"/>
      <c r="X377" s="31">
        <f t="shared" ref="X377:X440" si="88">IF(O377="M",2.06*10^-3*G377^2-0.1166*G377+6.5273,2.49*10^-3*G377^2-0.1858*G377+9.036)</f>
        <v>9.0359999999999996</v>
      </c>
      <c r="Y377" s="31">
        <f t="shared" ref="Y377:Y440" si="89">((G377/100)^3*INDEX(itoOI,IF(O377="M",0,3)+IF(G377&lt;140,1,IF(G377&lt;=149,2,3)),1)+(G377/100)^2*INDEX(itoOI,IF(O377="M",0,3)+IF(G377&lt;140,1,IF(G377&lt;=149,2,3)),2)+(G377/100)*INDEX(itoOI,IF(O377="M",0,3)+IF(G377&lt;140,1,IF(G377&lt;=149,2,3)),3)+INDEX(itoOI,IF(O377="M",0,3)+IF(G377&lt;140,1,IF(G377&lt;=149,2,3)),4))</f>
        <v>-184.49199999999999</v>
      </c>
      <c r="Z377" s="30">
        <f t="shared" ref="Z377:Z378" si="90">22*G377^2/10000</f>
        <v>0</v>
      </c>
    </row>
    <row r="378" spans="4:26" x14ac:dyDescent="0.15">
      <c r="E378" s="46"/>
      <c r="F378" s="28"/>
      <c r="G378" s="29"/>
      <c r="H378" s="29"/>
      <c r="I378" s="48" t="str">
        <f t="shared" si="86"/>
        <v/>
      </c>
      <c r="J378" s="48" t="str">
        <f>IF(COUNTA($F$375,$H$375,F378:H378)=5,IF(T378&lt;6,"*",IF(T378&gt;=17.583,"*",(H378-G378*INDEX(IF(O378="F",muratafemale,muratamale),R378-4,1)-INDEX(IF(O378="F",muratafemale,muratamale),R378-4,2))/(G378*INDEX(IF(O378="F",muratafemale,muratamale),R378-4,1)+INDEX(IF(O378="F",muratafemale,muratamale),R378-4,2))*100)),"")</f>
        <v/>
      </c>
      <c r="K378" s="49" t="str">
        <f>IF(COUNTA($F$375,$H$375,F378:H378)=5,IF(OR(T378&lt;1,G378&lt;70),"*",IF(G378&gt;=IF(O378="M",181,174),(H378-Z378)/Z378*100,IF(G378&lt;101,(H378-X378)/X378*100,IF(T378&lt;6,(H378-X378)/X378*100,IF(T378&gt;=17.583,(H378-Z378)/Z378*100,(H378-Y378)/Y378*100))))),"")</f>
        <v/>
      </c>
      <c r="L378" s="11"/>
      <c r="M378" s="11"/>
      <c r="N378" s="78"/>
      <c r="O378" s="39" t="str">
        <f>+O377</f>
        <v>F</v>
      </c>
      <c r="P378" s="11">
        <f t="shared" si="87"/>
        <v>-23.287315649149274</v>
      </c>
      <c r="Q378" s="11"/>
      <c r="R378" s="38">
        <f>DATEDIF($F$375,F378,"Y")</f>
        <v>0</v>
      </c>
      <c r="S378" s="30">
        <f t="shared" ref="S378:S441" si="91">DATEDIF($F$375,F378,"YM")</f>
        <v>0</v>
      </c>
      <c r="T378" s="30">
        <f t="shared" ref="T378:T441" si="92">DATEDIF($F$375,F378,"Y")+DATEDIF($F$375,F378,"YD")/(365+IF(MOD(YEAR(DATE(YEAR(F378)-1,MONTH($F$375),DAY($F$375))),4)=0,IF(DATE(YEAR(DATE(YEAR(F378)-1,MONTH($F$375),DAY($F$375))),2,29)&gt;=DATE(YEAR(F378)-1,MONTH($F$375),DAY($F$375)),1,0),0)+IF(MOD(YEAR(F378),4)=0,IF(DATE(YEAR(F378),2,29)&lt;=F378,1,0),0))</f>
        <v>0</v>
      </c>
      <c r="U378" s="34"/>
      <c r="V378" s="34"/>
      <c r="X378" s="31">
        <f t="shared" si="88"/>
        <v>9.0359999999999996</v>
      </c>
      <c r="Y378" s="31">
        <f t="shared" si="89"/>
        <v>-184.49199999999999</v>
      </c>
      <c r="Z378" s="30">
        <f t="shared" si="90"/>
        <v>0</v>
      </c>
    </row>
    <row r="379" spans="4:26" x14ac:dyDescent="0.15">
      <c r="E379" s="46"/>
      <c r="F379" s="28"/>
      <c r="G379" s="29"/>
      <c r="H379" s="29"/>
      <c r="I379" s="48" t="str">
        <f t="shared" si="86"/>
        <v/>
      </c>
      <c r="J379" s="48" t="str">
        <f t="shared" ref="J379:J496" si="93">IF(COUNTA($F$375,$H$375,F379:H379)=5,IF(T379&lt;6,"*",IF(T379&gt;=17.583,"*",(H379-G379*INDEX(IF(O379="F",muratafemale,muratamale),R379-4,1)-INDEX(IF(O379="F",muratafemale,muratamale),R379-4,2))/(G379*INDEX(IF(O379="F",muratafemale,muratamale),R379-4,1)+INDEX(IF(O379="F",muratafemale,muratamale),R379-4,2))*100)),"")</f>
        <v/>
      </c>
      <c r="K379" s="49" t="str">
        <f t="shared" ref="K379:K496" si="94">IF(COUNTA($F$375,$H$375,F379:H379)=5,IF(OR(T379&lt;1,G379&lt;70),"*",IF(G379&gt;=IF(O379="M",181,174),(H379-Z379)/Z379*100,IF(G379&lt;101,(H379-X379)/X379*100,IF(T379&lt;6,(H379-X379)/X379*100,IF(T379&gt;=17.583,(H379-Z379)/Z379*100,(H379-Y379)/Y379*100))))),"")</f>
        <v/>
      </c>
      <c r="N379" s="78"/>
      <c r="O379" s="39" t="str">
        <f t="shared" ref="O379:O442" si="95">+O378</f>
        <v>F</v>
      </c>
      <c r="P379" s="11">
        <f t="shared" si="87"/>
        <v>-23.287315649149274</v>
      </c>
      <c r="Q379" s="11"/>
      <c r="R379" s="38">
        <f>DATEDIF($F$375,F379,"Y")</f>
        <v>0</v>
      </c>
      <c r="S379" s="30">
        <f t="shared" si="91"/>
        <v>0</v>
      </c>
      <c r="T379" s="30">
        <f t="shared" si="92"/>
        <v>0</v>
      </c>
      <c r="U379" s="34"/>
      <c r="V379" s="34"/>
      <c r="X379" s="31">
        <f t="shared" si="88"/>
        <v>9.0359999999999996</v>
      </c>
      <c r="Y379" s="31">
        <f t="shared" si="89"/>
        <v>-184.49199999999999</v>
      </c>
      <c r="Z379" s="30">
        <f t="shared" ref="Z379:Z442" si="96">22*G379^2/10000</f>
        <v>0</v>
      </c>
    </row>
    <row r="380" spans="4:26" x14ac:dyDescent="0.15">
      <c r="E380" s="46"/>
      <c r="F380" s="28"/>
      <c r="G380" s="29"/>
      <c r="H380" s="29"/>
      <c r="I380" s="48" t="str">
        <f t="shared" si="86"/>
        <v/>
      </c>
      <c r="J380" s="48" t="str">
        <f t="shared" ref="J380:J443" si="97">IF(COUNTA($F$375,$H$375,F380:H380)=5,IF(T380&lt;6,"*",IF(T380&gt;=17.583,"*",(H380-G380*INDEX(IF(O380="F",muratafemale,muratamale),R380-4,1)-INDEX(IF(O380="F",muratafemale,muratamale),R380-4,2))/(G380*INDEX(IF(O380="F",muratafemale,muratamale),R380-4,1)+INDEX(IF(O380="F",muratafemale,muratamale),R380-4,2))*100)),"")</f>
        <v/>
      </c>
      <c r="K380" s="49" t="str">
        <f t="shared" ref="K380:K443" si="98">IF(COUNTA($F$375,$H$375,F380:H380)=5,IF(OR(T380&lt;1,G380&lt;70),"*",IF(G380&gt;=IF(O380="M",181,174),(H380-Z380)/Z380*100,IF(G380&lt;101,(H380-X380)/X380*100,IF(T380&lt;6,(H380-X380)/X380*100,IF(T380&gt;=17.583,(H380-Z380)/Z380*100,(H380-Y380)/Y380*100))))),"")</f>
        <v/>
      </c>
      <c r="N380" s="78"/>
      <c r="O380" s="39" t="str">
        <f t="shared" si="95"/>
        <v>F</v>
      </c>
      <c r="P380" s="11">
        <f t="shared" si="87"/>
        <v>-23.287315649149274</v>
      </c>
      <c r="Q380" s="11"/>
      <c r="R380" s="38">
        <f t="shared" ref="R380:R441" si="99">DATEDIF($F$375,F380,"Y")</f>
        <v>0</v>
      </c>
      <c r="S380" s="30">
        <f t="shared" si="91"/>
        <v>0</v>
      </c>
      <c r="T380" s="30">
        <f t="shared" si="92"/>
        <v>0</v>
      </c>
      <c r="U380" s="34"/>
      <c r="V380" s="34"/>
      <c r="X380" s="31">
        <f t="shared" si="88"/>
        <v>9.0359999999999996</v>
      </c>
      <c r="Y380" s="31">
        <f t="shared" si="89"/>
        <v>-184.49199999999999</v>
      </c>
      <c r="Z380" s="30">
        <f t="shared" si="96"/>
        <v>0</v>
      </c>
    </row>
    <row r="381" spans="4:26" x14ac:dyDescent="0.15">
      <c r="E381" s="46"/>
      <c r="F381" s="28"/>
      <c r="G381" s="29"/>
      <c r="H381" s="29"/>
      <c r="I381" s="48" t="str">
        <f t="shared" si="86"/>
        <v/>
      </c>
      <c r="J381" s="48" t="str">
        <f t="shared" si="97"/>
        <v/>
      </c>
      <c r="K381" s="49" t="str">
        <f t="shared" si="98"/>
        <v/>
      </c>
      <c r="N381" s="78"/>
      <c r="O381" s="39" t="str">
        <f t="shared" si="95"/>
        <v>F</v>
      </c>
      <c r="P381" s="11">
        <f t="shared" si="87"/>
        <v>-23.287315649149274</v>
      </c>
      <c r="Q381" s="11"/>
      <c r="R381" s="38">
        <f t="shared" si="99"/>
        <v>0</v>
      </c>
      <c r="S381" s="30">
        <f t="shared" si="91"/>
        <v>0</v>
      </c>
      <c r="T381" s="30">
        <f t="shared" si="92"/>
        <v>0</v>
      </c>
      <c r="U381" s="34"/>
      <c r="V381" s="34"/>
      <c r="X381" s="31">
        <f t="shared" si="88"/>
        <v>9.0359999999999996</v>
      </c>
      <c r="Y381" s="31">
        <f t="shared" si="89"/>
        <v>-184.49199999999999</v>
      </c>
      <c r="Z381" s="30">
        <f t="shared" si="96"/>
        <v>0</v>
      </c>
    </row>
    <row r="382" spans="4:26" x14ac:dyDescent="0.15">
      <c r="E382" s="46"/>
      <c r="F382" s="28"/>
      <c r="G382" s="29"/>
      <c r="H382" s="29"/>
      <c r="I382" s="48" t="str">
        <f t="shared" si="86"/>
        <v/>
      </c>
      <c r="J382" s="48" t="str">
        <f t="shared" si="97"/>
        <v/>
      </c>
      <c r="K382" s="49" t="str">
        <f t="shared" si="98"/>
        <v/>
      </c>
      <c r="N382" s="78"/>
      <c r="O382" s="39" t="str">
        <f t="shared" si="95"/>
        <v>F</v>
      </c>
      <c r="P382" s="11">
        <f t="shared" si="87"/>
        <v>-23.287315649149274</v>
      </c>
      <c r="Q382" s="11"/>
      <c r="R382" s="38">
        <f t="shared" si="99"/>
        <v>0</v>
      </c>
      <c r="S382" s="30">
        <f t="shared" si="91"/>
        <v>0</v>
      </c>
      <c r="T382" s="30">
        <f t="shared" si="92"/>
        <v>0</v>
      </c>
      <c r="U382" s="34"/>
      <c r="V382" s="34"/>
      <c r="X382" s="31">
        <f t="shared" si="88"/>
        <v>9.0359999999999996</v>
      </c>
      <c r="Y382" s="31">
        <f t="shared" si="89"/>
        <v>-184.49199999999999</v>
      </c>
      <c r="Z382" s="30">
        <f t="shared" si="96"/>
        <v>0</v>
      </c>
    </row>
    <row r="383" spans="4:26" x14ac:dyDescent="0.15">
      <c r="E383" s="46"/>
      <c r="F383" s="28"/>
      <c r="G383" s="29"/>
      <c r="H383" s="29"/>
      <c r="I383" s="48" t="str">
        <f t="shared" si="86"/>
        <v/>
      </c>
      <c r="J383" s="48" t="str">
        <f t="shared" si="97"/>
        <v/>
      </c>
      <c r="K383" s="49" t="str">
        <f t="shared" si="98"/>
        <v/>
      </c>
      <c r="N383" s="78"/>
      <c r="O383" s="39" t="str">
        <f t="shared" si="95"/>
        <v>F</v>
      </c>
      <c r="P383" s="11">
        <f t="shared" si="87"/>
        <v>-23.287315649149274</v>
      </c>
      <c r="Q383" s="11"/>
      <c r="R383" s="38">
        <f t="shared" si="99"/>
        <v>0</v>
      </c>
      <c r="S383" s="30">
        <f t="shared" si="91"/>
        <v>0</v>
      </c>
      <c r="T383" s="30">
        <f t="shared" si="92"/>
        <v>0</v>
      </c>
      <c r="U383" s="34"/>
      <c r="V383" s="34"/>
      <c r="X383" s="31">
        <f t="shared" si="88"/>
        <v>9.0359999999999996</v>
      </c>
      <c r="Y383" s="31">
        <f t="shared" si="89"/>
        <v>-184.49199999999999</v>
      </c>
      <c r="Z383" s="30">
        <f t="shared" si="96"/>
        <v>0</v>
      </c>
    </row>
    <row r="384" spans="4:26" x14ac:dyDescent="0.15">
      <c r="E384" s="46"/>
      <c r="F384" s="28"/>
      <c r="G384" s="29"/>
      <c r="H384" s="29"/>
      <c r="I384" s="48" t="str">
        <f t="shared" si="86"/>
        <v/>
      </c>
      <c r="J384" s="48" t="str">
        <f t="shared" si="97"/>
        <v/>
      </c>
      <c r="K384" s="49" t="str">
        <f t="shared" si="98"/>
        <v/>
      </c>
      <c r="N384" s="78"/>
      <c r="O384" s="39" t="str">
        <f t="shared" si="95"/>
        <v>F</v>
      </c>
      <c r="P384" s="11">
        <f t="shared" si="87"/>
        <v>-23.287315649149274</v>
      </c>
      <c r="Q384" s="11"/>
      <c r="R384" s="38">
        <f t="shared" si="99"/>
        <v>0</v>
      </c>
      <c r="S384" s="30">
        <f t="shared" si="91"/>
        <v>0</v>
      </c>
      <c r="T384" s="30">
        <f t="shared" si="92"/>
        <v>0</v>
      </c>
      <c r="U384" s="34"/>
      <c r="V384" s="34"/>
      <c r="X384" s="31">
        <f t="shared" si="88"/>
        <v>9.0359999999999996</v>
      </c>
      <c r="Y384" s="31">
        <f t="shared" si="89"/>
        <v>-184.49199999999999</v>
      </c>
      <c r="Z384" s="30">
        <f t="shared" si="96"/>
        <v>0</v>
      </c>
    </row>
    <row r="385" spans="5:26" x14ac:dyDescent="0.15">
      <c r="E385" s="46"/>
      <c r="F385" s="28"/>
      <c r="G385" s="29"/>
      <c r="H385" s="29"/>
      <c r="I385" s="48" t="str">
        <f t="shared" si="86"/>
        <v/>
      </c>
      <c r="J385" s="48" t="str">
        <f t="shared" si="97"/>
        <v/>
      </c>
      <c r="K385" s="49" t="str">
        <f t="shared" si="98"/>
        <v/>
      </c>
      <c r="N385" s="78"/>
      <c r="O385" s="39" t="str">
        <f t="shared" si="95"/>
        <v>F</v>
      </c>
      <c r="P385" s="11">
        <f t="shared" si="87"/>
        <v>-23.287315649149274</v>
      </c>
      <c r="Q385" s="11"/>
      <c r="R385" s="38">
        <f t="shared" si="99"/>
        <v>0</v>
      </c>
      <c r="S385" s="30">
        <f t="shared" si="91"/>
        <v>0</v>
      </c>
      <c r="T385" s="30">
        <f t="shared" si="92"/>
        <v>0</v>
      </c>
      <c r="U385" s="34"/>
      <c r="V385" s="34"/>
      <c r="X385" s="31">
        <f t="shared" si="88"/>
        <v>9.0359999999999996</v>
      </c>
      <c r="Y385" s="31">
        <f t="shared" si="89"/>
        <v>-184.49199999999999</v>
      </c>
      <c r="Z385" s="30">
        <f t="shared" si="96"/>
        <v>0</v>
      </c>
    </row>
    <row r="386" spans="5:26" x14ac:dyDescent="0.15">
      <c r="E386" s="46"/>
      <c r="F386" s="28"/>
      <c r="G386" s="29"/>
      <c r="H386" s="29"/>
      <c r="I386" s="48" t="str">
        <f t="shared" si="86"/>
        <v/>
      </c>
      <c r="J386" s="48" t="str">
        <f t="shared" si="97"/>
        <v/>
      </c>
      <c r="K386" s="49" t="str">
        <f t="shared" si="98"/>
        <v/>
      </c>
      <c r="N386" s="78"/>
      <c r="O386" s="39" t="str">
        <f t="shared" si="95"/>
        <v>F</v>
      </c>
      <c r="P386" s="11">
        <f t="shared" si="87"/>
        <v>-23.287315649149274</v>
      </c>
      <c r="Q386" s="11"/>
      <c r="R386" s="38">
        <f t="shared" si="99"/>
        <v>0</v>
      </c>
      <c r="S386" s="30">
        <f t="shared" si="91"/>
        <v>0</v>
      </c>
      <c r="T386" s="30">
        <f t="shared" si="92"/>
        <v>0</v>
      </c>
      <c r="U386" s="34"/>
      <c r="V386" s="34"/>
      <c r="X386" s="31">
        <f t="shared" si="88"/>
        <v>9.0359999999999996</v>
      </c>
      <c r="Y386" s="31">
        <f t="shared" si="89"/>
        <v>-184.49199999999999</v>
      </c>
      <c r="Z386" s="30">
        <f t="shared" si="96"/>
        <v>0</v>
      </c>
    </row>
    <row r="387" spans="5:26" x14ac:dyDescent="0.15">
      <c r="E387" s="46"/>
      <c r="F387" s="28"/>
      <c r="G387" s="29"/>
      <c r="H387" s="29"/>
      <c r="I387" s="48" t="str">
        <f t="shared" si="86"/>
        <v/>
      </c>
      <c r="J387" s="48" t="str">
        <f t="shared" si="97"/>
        <v/>
      </c>
      <c r="K387" s="49" t="str">
        <f t="shared" si="98"/>
        <v/>
      </c>
      <c r="N387" s="78"/>
      <c r="O387" s="39" t="str">
        <f t="shared" si="95"/>
        <v>F</v>
      </c>
      <c r="P387" s="11">
        <f t="shared" si="87"/>
        <v>-23.287315649149274</v>
      </c>
      <c r="Q387" s="11"/>
      <c r="R387" s="38">
        <f t="shared" si="99"/>
        <v>0</v>
      </c>
      <c r="S387" s="30">
        <f t="shared" si="91"/>
        <v>0</v>
      </c>
      <c r="T387" s="30">
        <f t="shared" si="92"/>
        <v>0</v>
      </c>
      <c r="U387" s="34"/>
      <c r="V387" s="34"/>
      <c r="X387" s="31">
        <f t="shared" si="88"/>
        <v>9.0359999999999996</v>
      </c>
      <c r="Y387" s="31">
        <f t="shared" si="89"/>
        <v>-184.49199999999999</v>
      </c>
      <c r="Z387" s="30">
        <f t="shared" si="96"/>
        <v>0</v>
      </c>
    </row>
    <row r="388" spans="5:26" x14ac:dyDescent="0.15">
      <c r="E388" s="46"/>
      <c r="F388" s="28"/>
      <c r="G388" s="29"/>
      <c r="H388" s="29"/>
      <c r="I388" s="48" t="str">
        <f t="shared" si="86"/>
        <v/>
      </c>
      <c r="J388" s="48" t="str">
        <f t="shared" si="97"/>
        <v/>
      </c>
      <c r="K388" s="49" t="str">
        <f t="shared" si="98"/>
        <v/>
      </c>
      <c r="N388" s="78"/>
      <c r="O388" s="39" t="str">
        <f t="shared" si="95"/>
        <v>F</v>
      </c>
      <c r="P388" s="11">
        <f t="shared" si="87"/>
        <v>-23.287315649149274</v>
      </c>
      <c r="Q388" s="11"/>
      <c r="R388" s="38">
        <f t="shared" si="99"/>
        <v>0</v>
      </c>
      <c r="S388" s="30">
        <f t="shared" si="91"/>
        <v>0</v>
      </c>
      <c r="T388" s="30">
        <f t="shared" si="92"/>
        <v>0</v>
      </c>
      <c r="U388" s="34"/>
      <c r="V388" s="34"/>
      <c r="X388" s="31">
        <f t="shared" si="88"/>
        <v>9.0359999999999996</v>
      </c>
      <c r="Y388" s="31">
        <f t="shared" si="89"/>
        <v>-184.49199999999999</v>
      </c>
      <c r="Z388" s="30">
        <f t="shared" si="96"/>
        <v>0</v>
      </c>
    </row>
    <row r="389" spans="5:26" x14ac:dyDescent="0.15">
      <c r="E389" s="46"/>
      <c r="F389" s="28"/>
      <c r="G389" s="29"/>
      <c r="H389" s="29"/>
      <c r="I389" s="48" t="str">
        <f t="shared" si="86"/>
        <v/>
      </c>
      <c r="J389" s="48" t="str">
        <f t="shared" si="97"/>
        <v/>
      </c>
      <c r="K389" s="49" t="str">
        <f t="shared" si="98"/>
        <v/>
      </c>
      <c r="N389" s="78"/>
      <c r="O389" s="39" t="str">
        <f t="shared" si="95"/>
        <v>F</v>
      </c>
      <c r="P389" s="11">
        <f t="shared" si="87"/>
        <v>-23.287315649149274</v>
      </c>
      <c r="Q389" s="11"/>
      <c r="R389" s="38">
        <f t="shared" si="99"/>
        <v>0</v>
      </c>
      <c r="S389" s="30">
        <f t="shared" si="91"/>
        <v>0</v>
      </c>
      <c r="T389" s="30">
        <f t="shared" si="92"/>
        <v>0</v>
      </c>
      <c r="U389" s="34"/>
      <c r="V389" s="34"/>
      <c r="X389" s="31">
        <f t="shared" si="88"/>
        <v>9.0359999999999996</v>
      </c>
      <c r="Y389" s="31">
        <f t="shared" si="89"/>
        <v>-184.49199999999999</v>
      </c>
      <c r="Z389" s="30">
        <f t="shared" si="96"/>
        <v>0</v>
      </c>
    </row>
    <row r="390" spans="5:26" x14ac:dyDescent="0.15">
      <c r="E390" s="46"/>
      <c r="F390" s="28"/>
      <c r="G390" s="29"/>
      <c r="H390" s="29"/>
      <c r="I390" s="48" t="str">
        <f t="shared" si="86"/>
        <v/>
      </c>
      <c r="J390" s="48" t="str">
        <f t="shared" si="97"/>
        <v/>
      </c>
      <c r="K390" s="49" t="str">
        <f t="shared" si="98"/>
        <v/>
      </c>
      <c r="N390" s="78"/>
      <c r="O390" s="39" t="str">
        <f t="shared" si="95"/>
        <v>F</v>
      </c>
      <c r="P390" s="11">
        <f t="shared" si="87"/>
        <v>-23.287315649149274</v>
      </c>
      <c r="Q390" s="11"/>
      <c r="R390" s="38">
        <f t="shared" si="99"/>
        <v>0</v>
      </c>
      <c r="S390" s="30">
        <f t="shared" si="91"/>
        <v>0</v>
      </c>
      <c r="T390" s="30">
        <f t="shared" si="92"/>
        <v>0</v>
      </c>
      <c r="U390" s="34"/>
      <c r="V390" s="34"/>
      <c r="X390" s="31">
        <f t="shared" si="88"/>
        <v>9.0359999999999996</v>
      </c>
      <c r="Y390" s="31">
        <f t="shared" si="89"/>
        <v>-184.49199999999999</v>
      </c>
      <c r="Z390" s="30">
        <f t="shared" si="96"/>
        <v>0</v>
      </c>
    </row>
    <row r="391" spans="5:26" x14ac:dyDescent="0.15">
      <c r="E391" s="46"/>
      <c r="F391" s="28"/>
      <c r="G391" s="29"/>
      <c r="H391" s="29"/>
      <c r="I391" s="48" t="str">
        <f t="shared" si="86"/>
        <v/>
      </c>
      <c r="J391" s="48" t="str">
        <f t="shared" si="97"/>
        <v/>
      </c>
      <c r="K391" s="49" t="str">
        <f t="shared" si="98"/>
        <v/>
      </c>
      <c r="N391" s="78"/>
      <c r="O391" s="39" t="str">
        <f t="shared" si="95"/>
        <v>F</v>
      </c>
      <c r="P391" s="11">
        <f t="shared" si="87"/>
        <v>-23.287315649149274</v>
      </c>
      <c r="Q391" s="11"/>
      <c r="R391" s="38">
        <f t="shared" si="99"/>
        <v>0</v>
      </c>
      <c r="S391" s="30">
        <f t="shared" si="91"/>
        <v>0</v>
      </c>
      <c r="T391" s="30">
        <f t="shared" si="92"/>
        <v>0</v>
      </c>
      <c r="U391" s="34"/>
      <c r="V391" s="34"/>
      <c r="X391" s="31">
        <f t="shared" si="88"/>
        <v>9.0359999999999996</v>
      </c>
      <c r="Y391" s="31">
        <f t="shared" si="89"/>
        <v>-184.49199999999999</v>
      </c>
      <c r="Z391" s="30">
        <f t="shared" si="96"/>
        <v>0</v>
      </c>
    </row>
    <row r="392" spans="5:26" x14ac:dyDescent="0.15">
      <c r="E392" s="46"/>
      <c r="F392" s="28"/>
      <c r="G392" s="29"/>
      <c r="H392" s="29"/>
      <c r="I392" s="48" t="str">
        <f t="shared" si="86"/>
        <v/>
      </c>
      <c r="J392" s="48" t="str">
        <f t="shared" si="97"/>
        <v/>
      </c>
      <c r="K392" s="49" t="str">
        <f t="shared" si="98"/>
        <v/>
      </c>
      <c r="N392" s="78"/>
      <c r="O392" s="39" t="str">
        <f t="shared" si="95"/>
        <v>F</v>
      </c>
      <c r="P392" s="11">
        <f t="shared" si="87"/>
        <v>-23.287315649149274</v>
      </c>
      <c r="Q392" s="11"/>
      <c r="R392" s="38">
        <f t="shared" si="99"/>
        <v>0</v>
      </c>
      <c r="S392" s="30">
        <f t="shared" si="91"/>
        <v>0</v>
      </c>
      <c r="T392" s="30">
        <f t="shared" si="92"/>
        <v>0</v>
      </c>
      <c r="U392" s="34"/>
      <c r="V392" s="34"/>
      <c r="X392" s="31">
        <f t="shared" si="88"/>
        <v>9.0359999999999996</v>
      </c>
      <c r="Y392" s="31">
        <f t="shared" si="89"/>
        <v>-184.49199999999999</v>
      </c>
      <c r="Z392" s="30">
        <f t="shared" si="96"/>
        <v>0</v>
      </c>
    </row>
    <row r="393" spans="5:26" x14ac:dyDescent="0.15">
      <c r="E393" s="46"/>
      <c r="F393" s="28"/>
      <c r="G393" s="29"/>
      <c r="H393" s="29"/>
      <c r="I393" s="48" t="str">
        <f t="shared" si="86"/>
        <v/>
      </c>
      <c r="J393" s="48" t="str">
        <f t="shared" si="97"/>
        <v/>
      </c>
      <c r="K393" s="49" t="str">
        <f t="shared" si="98"/>
        <v/>
      </c>
      <c r="N393" s="78"/>
      <c r="O393" s="39" t="str">
        <f t="shared" si="95"/>
        <v>F</v>
      </c>
      <c r="P393" s="11">
        <f t="shared" si="87"/>
        <v>-23.287315649149274</v>
      </c>
      <c r="Q393" s="11"/>
      <c r="R393" s="38">
        <f t="shared" si="99"/>
        <v>0</v>
      </c>
      <c r="S393" s="30">
        <f t="shared" si="91"/>
        <v>0</v>
      </c>
      <c r="T393" s="30">
        <f t="shared" si="92"/>
        <v>0</v>
      </c>
      <c r="U393" s="34"/>
      <c r="V393" s="34"/>
      <c r="X393" s="31">
        <f t="shared" si="88"/>
        <v>9.0359999999999996</v>
      </c>
      <c r="Y393" s="31">
        <f t="shared" si="89"/>
        <v>-184.49199999999999</v>
      </c>
      <c r="Z393" s="30">
        <f t="shared" si="96"/>
        <v>0</v>
      </c>
    </row>
    <row r="394" spans="5:26" x14ac:dyDescent="0.15">
      <c r="E394" s="46"/>
      <c r="F394" s="28"/>
      <c r="G394" s="29"/>
      <c r="H394" s="29"/>
      <c r="I394" s="48" t="str">
        <f t="shared" si="86"/>
        <v/>
      </c>
      <c r="J394" s="48" t="str">
        <f t="shared" si="97"/>
        <v/>
      </c>
      <c r="K394" s="49" t="str">
        <f t="shared" si="98"/>
        <v/>
      </c>
      <c r="N394" s="78"/>
      <c r="O394" s="39" t="str">
        <f t="shared" si="95"/>
        <v>F</v>
      </c>
      <c r="P394" s="11">
        <f t="shared" si="87"/>
        <v>-23.287315649149274</v>
      </c>
      <c r="Q394" s="11"/>
      <c r="R394" s="38">
        <f t="shared" si="99"/>
        <v>0</v>
      </c>
      <c r="S394" s="30">
        <f t="shared" si="91"/>
        <v>0</v>
      </c>
      <c r="T394" s="30">
        <f t="shared" si="92"/>
        <v>0</v>
      </c>
      <c r="U394" s="34"/>
      <c r="V394" s="34"/>
      <c r="X394" s="31">
        <f t="shared" si="88"/>
        <v>9.0359999999999996</v>
      </c>
      <c r="Y394" s="31">
        <f t="shared" si="89"/>
        <v>-184.49199999999999</v>
      </c>
      <c r="Z394" s="30">
        <f t="shared" si="96"/>
        <v>0</v>
      </c>
    </row>
    <row r="395" spans="5:26" x14ac:dyDescent="0.15">
      <c r="E395" s="46"/>
      <c r="F395" s="28"/>
      <c r="G395" s="29"/>
      <c r="H395" s="29"/>
      <c r="I395" s="48" t="str">
        <f t="shared" si="86"/>
        <v/>
      </c>
      <c r="J395" s="48" t="str">
        <f t="shared" si="97"/>
        <v/>
      </c>
      <c r="K395" s="49" t="str">
        <f t="shared" si="98"/>
        <v/>
      </c>
      <c r="N395" s="78"/>
      <c r="O395" s="39" t="str">
        <f t="shared" si="95"/>
        <v>F</v>
      </c>
      <c r="P395" s="11">
        <f t="shared" si="87"/>
        <v>-23.287315649149274</v>
      </c>
      <c r="Q395" s="11"/>
      <c r="R395" s="38">
        <f t="shared" si="99"/>
        <v>0</v>
      </c>
      <c r="S395" s="30">
        <f t="shared" si="91"/>
        <v>0</v>
      </c>
      <c r="T395" s="30">
        <f t="shared" si="92"/>
        <v>0</v>
      </c>
      <c r="U395" s="34"/>
      <c r="V395" s="34"/>
      <c r="X395" s="31">
        <f t="shared" si="88"/>
        <v>9.0359999999999996</v>
      </c>
      <c r="Y395" s="31">
        <f t="shared" si="89"/>
        <v>-184.49199999999999</v>
      </c>
      <c r="Z395" s="30">
        <f t="shared" si="96"/>
        <v>0</v>
      </c>
    </row>
    <row r="396" spans="5:26" x14ac:dyDescent="0.15">
      <c r="E396" s="46"/>
      <c r="F396" s="28"/>
      <c r="G396" s="29"/>
      <c r="H396" s="29"/>
      <c r="I396" s="48" t="str">
        <f t="shared" si="86"/>
        <v/>
      </c>
      <c r="J396" s="48" t="str">
        <f t="shared" si="97"/>
        <v/>
      </c>
      <c r="K396" s="49" t="str">
        <f t="shared" si="98"/>
        <v/>
      </c>
      <c r="N396" s="78"/>
      <c r="O396" s="39" t="str">
        <f t="shared" si="95"/>
        <v>F</v>
      </c>
      <c r="P396" s="11">
        <f t="shared" si="87"/>
        <v>-23.287315649149274</v>
      </c>
      <c r="Q396" s="11"/>
      <c r="R396" s="38">
        <f t="shared" si="99"/>
        <v>0</v>
      </c>
      <c r="S396" s="30">
        <f t="shared" si="91"/>
        <v>0</v>
      </c>
      <c r="T396" s="30">
        <f t="shared" si="92"/>
        <v>0</v>
      </c>
      <c r="U396" s="34"/>
      <c r="V396" s="34"/>
      <c r="X396" s="31">
        <f t="shared" si="88"/>
        <v>9.0359999999999996</v>
      </c>
      <c r="Y396" s="31">
        <f t="shared" si="89"/>
        <v>-184.49199999999999</v>
      </c>
      <c r="Z396" s="30">
        <f t="shared" si="96"/>
        <v>0</v>
      </c>
    </row>
    <row r="397" spans="5:26" x14ac:dyDescent="0.15">
      <c r="E397" s="46"/>
      <c r="F397" s="28"/>
      <c r="G397" s="29"/>
      <c r="H397" s="29"/>
      <c r="I397" s="48" t="str">
        <f t="shared" si="86"/>
        <v/>
      </c>
      <c r="J397" s="48" t="str">
        <f t="shared" si="97"/>
        <v/>
      </c>
      <c r="K397" s="49" t="str">
        <f t="shared" si="98"/>
        <v/>
      </c>
      <c r="N397" s="78"/>
      <c r="O397" s="39" t="str">
        <f t="shared" si="95"/>
        <v>F</v>
      </c>
      <c r="P397" s="11">
        <f t="shared" si="87"/>
        <v>-23.287315649149274</v>
      </c>
      <c r="Q397" s="11"/>
      <c r="R397" s="38">
        <f t="shared" si="99"/>
        <v>0</v>
      </c>
      <c r="S397" s="30">
        <f t="shared" si="91"/>
        <v>0</v>
      </c>
      <c r="T397" s="30">
        <f t="shared" si="92"/>
        <v>0</v>
      </c>
      <c r="U397" s="34"/>
      <c r="V397" s="34"/>
      <c r="X397" s="31">
        <f t="shared" si="88"/>
        <v>9.0359999999999996</v>
      </c>
      <c r="Y397" s="31">
        <f t="shared" si="89"/>
        <v>-184.49199999999999</v>
      </c>
      <c r="Z397" s="30">
        <f t="shared" si="96"/>
        <v>0</v>
      </c>
    </row>
    <row r="398" spans="5:26" x14ac:dyDescent="0.15">
      <c r="E398" s="46"/>
      <c r="F398" s="28"/>
      <c r="G398" s="29"/>
      <c r="H398" s="29"/>
      <c r="I398" s="48" t="str">
        <f t="shared" si="86"/>
        <v/>
      </c>
      <c r="J398" s="48" t="str">
        <f t="shared" si="97"/>
        <v/>
      </c>
      <c r="K398" s="49" t="str">
        <f t="shared" si="98"/>
        <v/>
      </c>
      <c r="N398" s="78"/>
      <c r="O398" s="39" t="str">
        <f t="shared" si="95"/>
        <v>F</v>
      </c>
      <c r="P398" s="11">
        <f t="shared" si="87"/>
        <v>-23.287315649149274</v>
      </c>
      <c r="Q398" s="11"/>
      <c r="R398" s="38">
        <f t="shared" si="99"/>
        <v>0</v>
      </c>
      <c r="S398" s="30">
        <f t="shared" si="91"/>
        <v>0</v>
      </c>
      <c r="T398" s="30">
        <f t="shared" si="92"/>
        <v>0</v>
      </c>
      <c r="U398" s="34"/>
      <c r="V398" s="34"/>
      <c r="X398" s="31">
        <f t="shared" si="88"/>
        <v>9.0359999999999996</v>
      </c>
      <c r="Y398" s="31">
        <f t="shared" si="89"/>
        <v>-184.49199999999999</v>
      </c>
      <c r="Z398" s="30">
        <f t="shared" si="96"/>
        <v>0</v>
      </c>
    </row>
    <row r="399" spans="5:26" x14ac:dyDescent="0.15">
      <c r="E399" s="46"/>
      <c r="F399" s="28"/>
      <c r="G399" s="29"/>
      <c r="H399" s="29"/>
      <c r="I399" s="48" t="str">
        <f t="shared" si="86"/>
        <v/>
      </c>
      <c r="J399" s="48" t="str">
        <f t="shared" si="97"/>
        <v/>
      </c>
      <c r="K399" s="49" t="str">
        <f t="shared" si="98"/>
        <v/>
      </c>
      <c r="N399" s="78"/>
      <c r="O399" s="39" t="str">
        <f t="shared" si="95"/>
        <v>F</v>
      </c>
      <c r="P399" s="11">
        <f t="shared" si="87"/>
        <v>-23.287315649149274</v>
      </c>
      <c r="Q399" s="11"/>
      <c r="R399" s="38">
        <f t="shared" si="99"/>
        <v>0</v>
      </c>
      <c r="S399" s="30">
        <f t="shared" si="91"/>
        <v>0</v>
      </c>
      <c r="T399" s="30">
        <f t="shared" si="92"/>
        <v>0</v>
      </c>
      <c r="U399" s="34"/>
      <c r="V399" s="34"/>
      <c r="X399" s="31">
        <f t="shared" si="88"/>
        <v>9.0359999999999996</v>
      </c>
      <c r="Y399" s="31">
        <f t="shared" si="89"/>
        <v>-184.49199999999999</v>
      </c>
      <c r="Z399" s="30">
        <f t="shared" si="96"/>
        <v>0</v>
      </c>
    </row>
    <row r="400" spans="5:26" x14ac:dyDescent="0.15">
      <c r="E400" s="46"/>
      <c r="F400" s="28"/>
      <c r="G400" s="29"/>
      <c r="H400" s="29"/>
      <c r="I400" s="48" t="str">
        <f t="shared" si="86"/>
        <v/>
      </c>
      <c r="J400" s="48" t="str">
        <f t="shared" si="97"/>
        <v/>
      </c>
      <c r="K400" s="49" t="str">
        <f t="shared" si="98"/>
        <v/>
      </c>
      <c r="N400" s="78"/>
      <c r="O400" s="39" t="str">
        <f t="shared" si="95"/>
        <v>F</v>
      </c>
      <c r="P400" s="11">
        <f t="shared" si="87"/>
        <v>-23.287315649149274</v>
      </c>
      <c r="Q400" s="11"/>
      <c r="R400" s="38">
        <f t="shared" si="99"/>
        <v>0</v>
      </c>
      <c r="S400" s="30">
        <f t="shared" si="91"/>
        <v>0</v>
      </c>
      <c r="T400" s="30">
        <f t="shared" si="92"/>
        <v>0</v>
      </c>
      <c r="U400" s="34"/>
      <c r="V400" s="34"/>
      <c r="X400" s="31">
        <f t="shared" si="88"/>
        <v>9.0359999999999996</v>
      </c>
      <c r="Y400" s="31">
        <f t="shared" si="89"/>
        <v>-184.49199999999999</v>
      </c>
      <c r="Z400" s="30">
        <f t="shared" si="96"/>
        <v>0</v>
      </c>
    </row>
    <row r="401" spans="5:26" x14ac:dyDescent="0.15">
      <c r="E401" s="46"/>
      <c r="F401" s="28"/>
      <c r="G401" s="29"/>
      <c r="H401" s="29"/>
      <c r="I401" s="48" t="str">
        <f t="shared" si="86"/>
        <v/>
      </c>
      <c r="J401" s="48" t="str">
        <f t="shared" si="97"/>
        <v/>
      </c>
      <c r="K401" s="49" t="str">
        <f t="shared" si="98"/>
        <v/>
      </c>
      <c r="N401" s="78"/>
      <c r="O401" s="39" t="str">
        <f t="shared" si="95"/>
        <v>F</v>
      </c>
      <c r="P401" s="11">
        <f t="shared" si="87"/>
        <v>-23.287315649149274</v>
      </c>
      <c r="Q401" s="11"/>
      <c r="R401" s="38">
        <f t="shared" si="99"/>
        <v>0</v>
      </c>
      <c r="S401" s="30">
        <f t="shared" si="91"/>
        <v>0</v>
      </c>
      <c r="T401" s="30">
        <f t="shared" si="92"/>
        <v>0</v>
      </c>
      <c r="U401" s="34"/>
      <c r="V401" s="34"/>
      <c r="X401" s="31">
        <f t="shared" si="88"/>
        <v>9.0359999999999996</v>
      </c>
      <c r="Y401" s="31">
        <f t="shared" si="89"/>
        <v>-184.49199999999999</v>
      </c>
      <c r="Z401" s="30">
        <f t="shared" si="96"/>
        <v>0</v>
      </c>
    </row>
    <row r="402" spans="5:26" x14ac:dyDescent="0.15">
      <c r="E402" s="46"/>
      <c r="F402" s="28"/>
      <c r="G402" s="29"/>
      <c r="H402" s="29"/>
      <c r="I402" s="48" t="str">
        <f t="shared" si="86"/>
        <v/>
      </c>
      <c r="J402" s="48" t="str">
        <f t="shared" si="97"/>
        <v/>
      </c>
      <c r="K402" s="49" t="str">
        <f t="shared" si="98"/>
        <v/>
      </c>
      <c r="N402" s="78"/>
      <c r="O402" s="39" t="str">
        <f t="shared" si="95"/>
        <v>F</v>
      </c>
      <c r="P402" s="11">
        <f t="shared" si="87"/>
        <v>-23.287315649149274</v>
      </c>
      <c r="Q402" s="11"/>
      <c r="R402" s="38">
        <f t="shared" si="99"/>
        <v>0</v>
      </c>
      <c r="S402" s="30">
        <f t="shared" si="91"/>
        <v>0</v>
      </c>
      <c r="T402" s="30">
        <f t="shared" si="92"/>
        <v>0</v>
      </c>
      <c r="U402" s="34"/>
      <c r="V402" s="34"/>
      <c r="X402" s="31">
        <f t="shared" si="88"/>
        <v>9.0359999999999996</v>
      </c>
      <c r="Y402" s="31">
        <f t="shared" si="89"/>
        <v>-184.49199999999999</v>
      </c>
      <c r="Z402" s="30">
        <f t="shared" si="96"/>
        <v>0</v>
      </c>
    </row>
    <row r="403" spans="5:26" x14ac:dyDescent="0.15">
      <c r="E403" s="46"/>
      <c r="F403" s="28"/>
      <c r="G403" s="29"/>
      <c r="H403" s="29"/>
      <c r="I403" s="48" t="str">
        <f t="shared" si="86"/>
        <v/>
      </c>
      <c r="J403" s="48" t="str">
        <f t="shared" si="97"/>
        <v/>
      </c>
      <c r="K403" s="49" t="str">
        <f t="shared" si="98"/>
        <v/>
      </c>
      <c r="N403" s="78"/>
      <c r="O403" s="39" t="str">
        <f t="shared" si="95"/>
        <v>F</v>
      </c>
      <c r="P403" s="11">
        <f t="shared" si="87"/>
        <v>-23.287315649149274</v>
      </c>
      <c r="Q403" s="11"/>
      <c r="R403" s="38">
        <f t="shared" si="99"/>
        <v>0</v>
      </c>
      <c r="S403" s="30">
        <f t="shared" si="91"/>
        <v>0</v>
      </c>
      <c r="T403" s="30">
        <f t="shared" si="92"/>
        <v>0</v>
      </c>
      <c r="U403" s="34"/>
      <c r="V403" s="34"/>
      <c r="X403" s="31">
        <f t="shared" si="88"/>
        <v>9.0359999999999996</v>
      </c>
      <c r="Y403" s="31">
        <f t="shared" si="89"/>
        <v>-184.49199999999999</v>
      </c>
      <c r="Z403" s="30">
        <f t="shared" si="96"/>
        <v>0</v>
      </c>
    </row>
    <row r="404" spans="5:26" x14ac:dyDescent="0.15">
      <c r="E404" s="46"/>
      <c r="F404" s="28"/>
      <c r="G404" s="29"/>
      <c r="H404" s="29"/>
      <c r="I404" s="48" t="str">
        <f t="shared" si="86"/>
        <v/>
      </c>
      <c r="J404" s="48" t="str">
        <f t="shared" si="97"/>
        <v/>
      </c>
      <c r="K404" s="49" t="str">
        <f t="shared" si="98"/>
        <v/>
      </c>
      <c r="N404" s="78"/>
      <c r="O404" s="39" t="str">
        <f t="shared" si="95"/>
        <v>F</v>
      </c>
      <c r="P404" s="11">
        <f t="shared" si="87"/>
        <v>-23.287315649149274</v>
      </c>
      <c r="Q404" s="11"/>
      <c r="R404" s="38">
        <f t="shared" si="99"/>
        <v>0</v>
      </c>
      <c r="S404" s="30">
        <f t="shared" si="91"/>
        <v>0</v>
      </c>
      <c r="T404" s="30">
        <f t="shared" si="92"/>
        <v>0</v>
      </c>
      <c r="U404" s="34"/>
      <c r="V404" s="34"/>
      <c r="X404" s="31">
        <f t="shared" si="88"/>
        <v>9.0359999999999996</v>
      </c>
      <c r="Y404" s="31">
        <f t="shared" si="89"/>
        <v>-184.49199999999999</v>
      </c>
      <c r="Z404" s="30">
        <f t="shared" si="96"/>
        <v>0</v>
      </c>
    </row>
    <row r="405" spans="5:26" x14ac:dyDescent="0.15">
      <c r="E405" s="46"/>
      <c r="F405" s="28"/>
      <c r="G405" s="29"/>
      <c r="H405" s="29"/>
      <c r="I405" s="48" t="str">
        <f t="shared" si="86"/>
        <v/>
      </c>
      <c r="J405" s="48" t="str">
        <f t="shared" si="97"/>
        <v/>
      </c>
      <c r="K405" s="49" t="str">
        <f t="shared" si="98"/>
        <v/>
      </c>
      <c r="N405" s="78"/>
      <c r="O405" s="39" t="str">
        <f t="shared" si="95"/>
        <v>F</v>
      </c>
      <c r="P405" s="11">
        <f t="shared" si="87"/>
        <v>-23.287315649149274</v>
      </c>
      <c r="Q405" s="11"/>
      <c r="R405" s="38">
        <f t="shared" si="99"/>
        <v>0</v>
      </c>
      <c r="S405" s="30">
        <f t="shared" si="91"/>
        <v>0</v>
      </c>
      <c r="T405" s="30">
        <f t="shared" si="92"/>
        <v>0</v>
      </c>
      <c r="U405" s="34"/>
      <c r="V405" s="34"/>
      <c r="X405" s="31">
        <f t="shared" si="88"/>
        <v>9.0359999999999996</v>
      </c>
      <c r="Y405" s="31">
        <f t="shared" si="89"/>
        <v>-184.49199999999999</v>
      </c>
      <c r="Z405" s="30">
        <f t="shared" si="96"/>
        <v>0</v>
      </c>
    </row>
    <row r="406" spans="5:26" x14ac:dyDescent="0.15">
      <c r="E406" s="46"/>
      <c r="F406" s="28"/>
      <c r="G406" s="29"/>
      <c r="H406" s="29"/>
      <c r="I406" s="48" t="str">
        <f t="shared" si="86"/>
        <v/>
      </c>
      <c r="J406" s="48" t="str">
        <f t="shared" si="97"/>
        <v/>
      </c>
      <c r="K406" s="49" t="str">
        <f t="shared" si="98"/>
        <v/>
      </c>
      <c r="N406" s="78"/>
      <c r="O406" s="39" t="str">
        <f t="shared" si="95"/>
        <v>F</v>
      </c>
      <c r="P406" s="11">
        <f t="shared" si="87"/>
        <v>-23.287315649149274</v>
      </c>
      <c r="Q406" s="11"/>
      <c r="R406" s="38">
        <f t="shared" si="99"/>
        <v>0</v>
      </c>
      <c r="S406" s="30">
        <f t="shared" si="91"/>
        <v>0</v>
      </c>
      <c r="T406" s="30">
        <f t="shared" si="92"/>
        <v>0</v>
      </c>
      <c r="U406" s="34"/>
      <c r="V406" s="34"/>
      <c r="X406" s="31">
        <f t="shared" si="88"/>
        <v>9.0359999999999996</v>
      </c>
      <c r="Y406" s="31">
        <f t="shared" si="89"/>
        <v>-184.49199999999999</v>
      </c>
      <c r="Z406" s="30">
        <f t="shared" si="96"/>
        <v>0</v>
      </c>
    </row>
    <row r="407" spans="5:26" x14ac:dyDescent="0.15">
      <c r="E407" s="46"/>
      <c r="F407" s="28"/>
      <c r="G407" s="29"/>
      <c r="H407" s="29"/>
      <c r="I407" s="48" t="str">
        <f t="shared" si="86"/>
        <v/>
      </c>
      <c r="J407" s="48" t="str">
        <f t="shared" si="97"/>
        <v/>
      </c>
      <c r="K407" s="49" t="str">
        <f t="shared" si="98"/>
        <v/>
      </c>
      <c r="N407" s="78"/>
      <c r="O407" s="39" t="str">
        <f t="shared" si="95"/>
        <v>F</v>
      </c>
      <c r="P407" s="11">
        <f t="shared" si="87"/>
        <v>-23.287315649149274</v>
      </c>
      <c r="Q407" s="11"/>
      <c r="R407" s="38">
        <f t="shared" si="99"/>
        <v>0</v>
      </c>
      <c r="S407" s="30">
        <f t="shared" si="91"/>
        <v>0</v>
      </c>
      <c r="T407" s="30">
        <f t="shared" si="92"/>
        <v>0</v>
      </c>
      <c r="U407" s="34"/>
      <c r="V407" s="34"/>
      <c r="X407" s="31">
        <f t="shared" si="88"/>
        <v>9.0359999999999996</v>
      </c>
      <c r="Y407" s="31">
        <f t="shared" si="89"/>
        <v>-184.49199999999999</v>
      </c>
      <c r="Z407" s="30">
        <f t="shared" si="96"/>
        <v>0</v>
      </c>
    </row>
    <row r="408" spans="5:26" x14ac:dyDescent="0.15">
      <c r="E408" s="46"/>
      <c r="F408" s="28"/>
      <c r="G408" s="29"/>
      <c r="H408" s="29"/>
      <c r="I408" s="48" t="str">
        <f t="shared" si="86"/>
        <v/>
      </c>
      <c r="J408" s="48" t="str">
        <f t="shared" si="97"/>
        <v/>
      </c>
      <c r="K408" s="49" t="str">
        <f t="shared" si="98"/>
        <v/>
      </c>
      <c r="N408" s="78"/>
      <c r="O408" s="39" t="str">
        <f t="shared" si="95"/>
        <v>F</v>
      </c>
      <c r="P408" s="11">
        <f t="shared" si="87"/>
        <v>-23.287315649149274</v>
      </c>
      <c r="Q408" s="11"/>
      <c r="R408" s="38">
        <f t="shared" si="99"/>
        <v>0</v>
      </c>
      <c r="S408" s="30">
        <f t="shared" si="91"/>
        <v>0</v>
      </c>
      <c r="T408" s="30">
        <f t="shared" si="92"/>
        <v>0</v>
      </c>
      <c r="U408" s="34"/>
      <c r="V408" s="34"/>
      <c r="X408" s="31">
        <f t="shared" si="88"/>
        <v>9.0359999999999996</v>
      </c>
      <c r="Y408" s="31">
        <f t="shared" si="89"/>
        <v>-184.49199999999999</v>
      </c>
      <c r="Z408" s="30">
        <f t="shared" si="96"/>
        <v>0</v>
      </c>
    </row>
    <row r="409" spans="5:26" x14ac:dyDescent="0.15">
      <c r="E409" s="46"/>
      <c r="F409" s="28"/>
      <c r="G409" s="29"/>
      <c r="H409" s="29"/>
      <c r="I409" s="48" t="str">
        <f t="shared" ref="I409:I440" si="100">IF(COUNTA($F$375,$H$375,F409:H409)=5,P409,"")</f>
        <v/>
      </c>
      <c r="J409" s="48" t="str">
        <f t="shared" si="97"/>
        <v/>
      </c>
      <c r="K409" s="49" t="str">
        <f t="shared" si="98"/>
        <v/>
      </c>
      <c r="N409" s="78"/>
      <c r="O409" s="39" t="str">
        <f t="shared" si="95"/>
        <v>F</v>
      </c>
      <c r="P409" s="11">
        <f t="shared" si="87"/>
        <v>-23.287315649149274</v>
      </c>
      <c r="Q409" s="11"/>
      <c r="R409" s="38">
        <f t="shared" si="99"/>
        <v>0</v>
      </c>
      <c r="S409" s="30">
        <f t="shared" si="91"/>
        <v>0</v>
      </c>
      <c r="T409" s="30">
        <f t="shared" si="92"/>
        <v>0</v>
      </c>
      <c r="U409" s="34"/>
      <c r="V409" s="34"/>
      <c r="X409" s="31">
        <f t="shared" si="88"/>
        <v>9.0359999999999996</v>
      </c>
      <c r="Y409" s="31">
        <f t="shared" si="89"/>
        <v>-184.49199999999999</v>
      </c>
      <c r="Z409" s="30">
        <f t="shared" si="96"/>
        <v>0</v>
      </c>
    </row>
    <row r="410" spans="5:26" x14ac:dyDescent="0.15">
      <c r="E410" s="46"/>
      <c r="F410" s="28"/>
      <c r="G410" s="29"/>
      <c r="H410" s="29"/>
      <c r="I410" s="48" t="str">
        <f t="shared" si="100"/>
        <v/>
      </c>
      <c r="J410" s="48" t="str">
        <f t="shared" si="97"/>
        <v/>
      </c>
      <c r="K410" s="49" t="str">
        <f t="shared" si="98"/>
        <v/>
      </c>
      <c r="N410" s="78"/>
      <c r="O410" s="39" t="str">
        <f t="shared" si="95"/>
        <v>F</v>
      </c>
      <c r="P410" s="11">
        <f t="shared" si="87"/>
        <v>-23.287315649149274</v>
      </c>
      <c r="Q410" s="11"/>
      <c r="R410" s="38">
        <f t="shared" si="99"/>
        <v>0</v>
      </c>
      <c r="S410" s="30">
        <f t="shared" si="91"/>
        <v>0</v>
      </c>
      <c r="T410" s="30">
        <f t="shared" si="92"/>
        <v>0</v>
      </c>
      <c r="U410" s="34"/>
      <c r="V410" s="34"/>
      <c r="X410" s="31">
        <f t="shared" si="88"/>
        <v>9.0359999999999996</v>
      </c>
      <c r="Y410" s="31">
        <f t="shared" si="89"/>
        <v>-184.49199999999999</v>
      </c>
      <c r="Z410" s="30">
        <f t="shared" si="96"/>
        <v>0</v>
      </c>
    </row>
    <row r="411" spans="5:26" x14ac:dyDescent="0.15">
      <c r="E411" s="46"/>
      <c r="F411" s="28"/>
      <c r="G411" s="29"/>
      <c r="H411" s="29"/>
      <c r="I411" s="48" t="str">
        <f t="shared" si="100"/>
        <v/>
      </c>
      <c r="J411" s="48" t="str">
        <f t="shared" si="97"/>
        <v/>
      </c>
      <c r="K411" s="49" t="str">
        <f t="shared" si="98"/>
        <v/>
      </c>
      <c r="N411" s="78"/>
      <c r="O411" s="39" t="str">
        <f t="shared" si="95"/>
        <v>F</v>
      </c>
      <c r="P411" s="11">
        <f t="shared" si="87"/>
        <v>-23.287315649149274</v>
      </c>
      <c r="Q411" s="11"/>
      <c r="R411" s="38">
        <f t="shared" si="99"/>
        <v>0</v>
      </c>
      <c r="S411" s="30">
        <f t="shared" si="91"/>
        <v>0</v>
      </c>
      <c r="T411" s="30">
        <f t="shared" si="92"/>
        <v>0</v>
      </c>
      <c r="U411" s="34"/>
      <c r="V411" s="34"/>
      <c r="X411" s="31">
        <f t="shared" si="88"/>
        <v>9.0359999999999996</v>
      </c>
      <c r="Y411" s="31">
        <f t="shared" si="89"/>
        <v>-184.49199999999999</v>
      </c>
      <c r="Z411" s="30">
        <f t="shared" si="96"/>
        <v>0</v>
      </c>
    </row>
    <row r="412" spans="5:26" x14ac:dyDescent="0.15">
      <c r="E412" s="46"/>
      <c r="F412" s="28"/>
      <c r="G412" s="29"/>
      <c r="H412" s="29"/>
      <c r="I412" s="48" t="str">
        <f t="shared" si="100"/>
        <v/>
      </c>
      <c r="J412" s="48" t="str">
        <f t="shared" si="97"/>
        <v/>
      </c>
      <c r="K412" s="49" t="str">
        <f t="shared" si="98"/>
        <v/>
      </c>
      <c r="N412" s="78"/>
      <c r="O412" s="39" t="str">
        <f t="shared" si="95"/>
        <v>F</v>
      </c>
      <c r="P412" s="11">
        <f t="shared" si="87"/>
        <v>-23.287315649149274</v>
      </c>
      <c r="Q412" s="11"/>
      <c r="R412" s="38">
        <f t="shared" si="99"/>
        <v>0</v>
      </c>
      <c r="S412" s="30">
        <f t="shared" si="91"/>
        <v>0</v>
      </c>
      <c r="T412" s="30">
        <f t="shared" si="92"/>
        <v>0</v>
      </c>
      <c r="U412" s="34"/>
      <c r="V412" s="34"/>
      <c r="X412" s="31">
        <f t="shared" si="88"/>
        <v>9.0359999999999996</v>
      </c>
      <c r="Y412" s="31">
        <f t="shared" si="89"/>
        <v>-184.49199999999999</v>
      </c>
      <c r="Z412" s="30">
        <f t="shared" si="96"/>
        <v>0</v>
      </c>
    </row>
    <row r="413" spans="5:26" x14ac:dyDescent="0.15">
      <c r="E413" s="46"/>
      <c r="F413" s="28"/>
      <c r="G413" s="29"/>
      <c r="H413" s="29"/>
      <c r="I413" s="48" t="str">
        <f t="shared" si="100"/>
        <v/>
      </c>
      <c r="J413" s="48" t="str">
        <f t="shared" si="97"/>
        <v/>
      </c>
      <c r="K413" s="49" t="str">
        <f t="shared" si="98"/>
        <v/>
      </c>
      <c r="N413" s="78"/>
      <c r="O413" s="39" t="str">
        <f t="shared" si="95"/>
        <v>F</v>
      </c>
      <c r="P413" s="11">
        <f t="shared" si="87"/>
        <v>-23.287315649149274</v>
      </c>
      <c r="Q413" s="11"/>
      <c r="R413" s="38">
        <f t="shared" si="99"/>
        <v>0</v>
      </c>
      <c r="S413" s="30">
        <f t="shared" si="91"/>
        <v>0</v>
      </c>
      <c r="T413" s="30">
        <f t="shared" si="92"/>
        <v>0</v>
      </c>
      <c r="U413" s="34"/>
      <c r="V413" s="34"/>
      <c r="X413" s="31">
        <f t="shared" si="88"/>
        <v>9.0359999999999996</v>
      </c>
      <c r="Y413" s="31">
        <f t="shared" si="89"/>
        <v>-184.49199999999999</v>
      </c>
      <c r="Z413" s="30">
        <f t="shared" si="96"/>
        <v>0</v>
      </c>
    </row>
    <row r="414" spans="5:26" x14ac:dyDescent="0.15">
      <c r="E414" s="46"/>
      <c r="F414" s="28"/>
      <c r="G414" s="29"/>
      <c r="H414" s="29"/>
      <c r="I414" s="48" t="str">
        <f t="shared" si="100"/>
        <v/>
      </c>
      <c r="J414" s="48" t="str">
        <f t="shared" si="97"/>
        <v/>
      </c>
      <c r="K414" s="49" t="str">
        <f t="shared" si="98"/>
        <v/>
      </c>
      <c r="N414" s="78"/>
      <c r="O414" s="39" t="str">
        <f t="shared" si="95"/>
        <v>F</v>
      </c>
      <c r="P414" s="11">
        <f t="shared" si="87"/>
        <v>-23.287315649149274</v>
      </c>
      <c r="Q414" s="11"/>
      <c r="R414" s="38">
        <f t="shared" si="99"/>
        <v>0</v>
      </c>
      <c r="S414" s="30">
        <f t="shared" si="91"/>
        <v>0</v>
      </c>
      <c r="T414" s="30">
        <f t="shared" si="92"/>
        <v>0</v>
      </c>
      <c r="U414" s="34"/>
      <c r="V414" s="34"/>
      <c r="X414" s="31">
        <f t="shared" si="88"/>
        <v>9.0359999999999996</v>
      </c>
      <c r="Y414" s="31">
        <f t="shared" si="89"/>
        <v>-184.49199999999999</v>
      </c>
      <c r="Z414" s="30">
        <f t="shared" si="96"/>
        <v>0</v>
      </c>
    </row>
    <row r="415" spans="5:26" x14ac:dyDescent="0.15">
      <c r="E415" s="46"/>
      <c r="F415" s="28"/>
      <c r="G415" s="29"/>
      <c r="H415" s="29"/>
      <c r="I415" s="48" t="str">
        <f t="shared" si="100"/>
        <v/>
      </c>
      <c r="J415" s="48" t="str">
        <f t="shared" si="97"/>
        <v/>
      </c>
      <c r="K415" s="49" t="str">
        <f t="shared" si="98"/>
        <v/>
      </c>
      <c r="N415" s="78"/>
      <c r="O415" s="39" t="str">
        <f t="shared" si="95"/>
        <v>F</v>
      </c>
      <c r="P415" s="11">
        <f t="shared" si="87"/>
        <v>-23.287315649149274</v>
      </c>
      <c r="Q415" s="11"/>
      <c r="R415" s="38">
        <f t="shared" si="99"/>
        <v>0</v>
      </c>
      <c r="S415" s="30">
        <f t="shared" si="91"/>
        <v>0</v>
      </c>
      <c r="T415" s="30">
        <f t="shared" si="92"/>
        <v>0</v>
      </c>
      <c r="U415" s="34"/>
      <c r="V415" s="34"/>
      <c r="X415" s="31">
        <f t="shared" si="88"/>
        <v>9.0359999999999996</v>
      </c>
      <c r="Y415" s="31">
        <f t="shared" si="89"/>
        <v>-184.49199999999999</v>
      </c>
      <c r="Z415" s="30">
        <f t="shared" si="96"/>
        <v>0</v>
      </c>
    </row>
    <row r="416" spans="5:26" x14ac:dyDescent="0.15">
      <c r="E416" s="46"/>
      <c r="F416" s="28"/>
      <c r="G416" s="29"/>
      <c r="H416" s="29"/>
      <c r="I416" s="48" t="str">
        <f t="shared" si="100"/>
        <v/>
      </c>
      <c r="J416" s="48" t="str">
        <f t="shared" si="97"/>
        <v/>
      </c>
      <c r="K416" s="49" t="str">
        <f t="shared" si="98"/>
        <v/>
      </c>
      <c r="N416" s="78"/>
      <c r="O416" s="39" t="str">
        <f t="shared" si="95"/>
        <v>F</v>
      </c>
      <c r="P416" s="11">
        <f t="shared" si="87"/>
        <v>-23.287315649149274</v>
      </c>
      <c r="Q416" s="11"/>
      <c r="R416" s="38">
        <f t="shared" si="99"/>
        <v>0</v>
      </c>
      <c r="S416" s="30">
        <f t="shared" si="91"/>
        <v>0</v>
      </c>
      <c r="T416" s="30">
        <f t="shared" si="92"/>
        <v>0</v>
      </c>
      <c r="U416" s="34"/>
      <c r="V416" s="34"/>
      <c r="X416" s="31">
        <f t="shared" si="88"/>
        <v>9.0359999999999996</v>
      </c>
      <c r="Y416" s="31">
        <f t="shared" si="89"/>
        <v>-184.49199999999999</v>
      </c>
      <c r="Z416" s="30">
        <f t="shared" si="96"/>
        <v>0</v>
      </c>
    </row>
    <row r="417" spans="5:26" x14ac:dyDescent="0.15">
      <c r="E417" s="46"/>
      <c r="F417" s="28"/>
      <c r="G417" s="29"/>
      <c r="H417" s="29"/>
      <c r="I417" s="48" t="str">
        <f t="shared" si="100"/>
        <v/>
      </c>
      <c r="J417" s="48" t="str">
        <f t="shared" si="97"/>
        <v/>
      </c>
      <c r="K417" s="49" t="str">
        <f t="shared" si="98"/>
        <v/>
      </c>
      <c r="N417" s="78"/>
      <c r="O417" s="39" t="str">
        <f t="shared" si="95"/>
        <v>F</v>
      </c>
      <c r="P417" s="11">
        <f t="shared" si="87"/>
        <v>-23.287315649149274</v>
      </c>
      <c r="Q417" s="11"/>
      <c r="R417" s="38">
        <f t="shared" si="99"/>
        <v>0</v>
      </c>
      <c r="S417" s="30">
        <f t="shared" si="91"/>
        <v>0</v>
      </c>
      <c r="T417" s="30">
        <f t="shared" si="92"/>
        <v>0</v>
      </c>
      <c r="U417" s="34"/>
      <c r="V417" s="34"/>
      <c r="X417" s="31">
        <f t="shared" si="88"/>
        <v>9.0359999999999996</v>
      </c>
      <c r="Y417" s="31">
        <f t="shared" si="89"/>
        <v>-184.49199999999999</v>
      </c>
      <c r="Z417" s="30">
        <f t="shared" si="96"/>
        <v>0</v>
      </c>
    </row>
    <row r="418" spans="5:26" x14ac:dyDescent="0.15">
      <c r="E418" s="46"/>
      <c r="F418" s="28"/>
      <c r="G418" s="29"/>
      <c r="H418" s="29"/>
      <c r="I418" s="48" t="str">
        <f t="shared" si="100"/>
        <v/>
      </c>
      <c r="J418" s="48" t="str">
        <f t="shared" si="97"/>
        <v/>
      </c>
      <c r="K418" s="49" t="str">
        <f t="shared" si="98"/>
        <v/>
      </c>
      <c r="N418" s="78"/>
      <c r="O418" s="39" t="str">
        <f t="shared" si="95"/>
        <v>F</v>
      </c>
      <c r="P418" s="11">
        <f t="shared" si="87"/>
        <v>-23.287315649149274</v>
      </c>
      <c r="Q418" s="11"/>
      <c r="R418" s="38">
        <f t="shared" si="99"/>
        <v>0</v>
      </c>
      <c r="S418" s="30">
        <f t="shared" si="91"/>
        <v>0</v>
      </c>
      <c r="T418" s="30">
        <f t="shared" si="92"/>
        <v>0</v>
      </c>
      <c r="U418" s="34"/>
      <c r="V418" s="34"/>
      <c r="X418" s="31">
        <f t="shared" si="88"/>
        <v>9.0359999999999996</v>
      </c>
      <c r="Y418" s="31">
        <f t="shared" si="89"/>
        <v>-184.49199999999999</v>
      </c>
      <c r="Z418" s="30">
        <f t="shared" si="96"/>
        <v>0</v>
      </c>
    </row>
    <row r="419" spans="5:26" x14ac:dyDescent="0.15">
      <c r="E419" s="46"/>
      <c r="F419" s="28"/>
      <c r="G419" s="29"/>
      <c r="H419" s="29"/>
      <c r="I419" s="48" t="str">
        <f t="shared" si="100"/>
        <v/>
      </c>
      <c r="J419" s="48" t="str">
        <f t="shared" si="97"/>
        <v/>
      </c>
      <c r="K419" s="49" t="str">
        <f t="shared" si="98"/>
        <v/>
      </c>
      <c r="N419" s="78"/>
      <c r="O419" s="39" t="str">
        <f t="shared" si="95"/>
        <v>F</v>
      </c>
      <c r="P419" s="11">
        <f t="shared" si="87"/>
        <v>-23.287315649149274</v>
      </c>
      <c r="Q419" s="11"/>
      <c r="R419" s="38">
        <f t="shared" si="99"/>
        <v>0</v>
      </c>
      <c r="S419" s="30">
        <f t="shared" si="91"/>
        <v>0</v>
      </c>
      <c r="T419" s="30">
        <f t="shared" si="92"/>
        <v>0</v>
      </c>
      <c r="U419" s="34"/>
      <c r="V419" s="34"/>
      <c r="X419" s="31">
        <f t="shared" si="88"/>
        <v>9.0359999999999996</v>
      </c>
      <c r="Y419" s="31">
        <f t="shared" si="89"/>
        <v>-184.49199999999999</v>
      </c>
      <c r="Z419" s="30">
        <f t="shared" si="96"/>
        <v>0</v>
      </c>
    </row>
    <row r="420" spans="5:26" x14ac:dyDescent="0.15">
      <c r="E420" s="46"/>
      <c r="F420" s="28"/>
      <c r="G420" s="29"/>
      <c r="H420" s="29"/>
      <c r="I420" s="48" t="str">
        <f t="shared" si="100"/>
        <v/>
      </c>
      <c r="J420" s="48" t="str">
        <f t="shared" si="97"/>
        <v/>
      </c>
      <c r="K420" s="49" t="str">
        <f t="shared" si="98"/>
        <v/>
      </c>
      <c r="N420" s="78"/>
      <c r="O420" s="39" t="str">
        <f t="shared" si="95"/>
        <v>F</v>
      </c>
      <c r="P420" s="11">
        <f t="shared" si="87"/>
        <v>-23.287315649149274</v>
      </c>
      <c r="Q420" s="11"/>
      <c r="R420" s="38">
        <f t="shared" si="99"/>
        <v>0</v>
      </c>
      <c r="S420" s="30">
        <f t="shared" si="91"/>
        <v>0</v>
      </c>
      <c r="T420" s="30">
        <f t="shared" si="92"/>
        <v>0</v>
      </c>
      <c r="U420" s="34"/>
      <c r="V420" s="34"/>
      <c r="X420" s="31">
        <f t="shared" si="88"/>
        <v>9.0359999999999996</v>
      </c>
      <c r="Y420" s="31">
        <f t="shared" si="89"/>
        <v>-184.49199999999999</v>
      </c>
      <c r="Z420" s="30">
        <f t="shared" si="96"/>
        <v>0</v>
      </c>
    </row>
    <row r="421" spans="5:26" x14ac:dyDescent="0.15">
      <c r="E421" s="46"/>
      <c r="F421" s="28"/>
      <c r="G421" s="29"/>
      <c r="H421" s="29"/>
      <c r="I421" s="48" t="str">
        <f t="shared" si="100"/>
        <v/>
      </c>
      <c r="J421" s="48" t="str">
        <f t="shared" si="97"/>
        <v/>
      </c>
      <c r="K421" s="49" t="str">
        <f t="shared" si="98"/>
        <v/>
      </c>
      <c r="N421" s="78"/>
      <c r="O421" s="39" t="str">
        <f t="shared" si="95"/>
        <v>F</v>
      </c>
      <c r="P421" s="11">
        <f t="shared" si="87"/>
        <v>-23.287315649149274</v>
      </c>
      <c r="Q421" s="11"/>
      <c r="R421" s="38">
        <f t="shared" si="99"/>
        <v>0</v>
      </c>
      <c r="S421" s="30">
        <f t="shared" si="91"/>
        <v>0</v>
      </c>
      <c r="T421" s="30">
        <f t="shared" si="92"/>
        <v>0</v>
      </c>
      <c r="U421" s="34"/>
      <c r="V421" s="34"/>
      <c r="X421" s="31">
        <f t="shared" si="88"/>
        <v>9.0359999999999996</v>
      </c>
      <c r="Y421" s="31">
        <f t="shared" si="89"/>
        <v>-184.49199999999999</v>
      </c>
      <c r="Z421" s="30">
        <f t="shared" si="96"/>
        <v>0</v>
      </c>
    </row>
    <row r="422" spans="5:26" x14ac:dyDescent="0.15">
      <c r="E422" s="46"/>
      <c r="F422" s="28"/>
      <c r="G422" s="29"/>
      <c r="H422" s="29"/>
      <c r="I422" s="48" t="str">
        <f t="shared" si="100"/>
        <v/>
      </c>
      <c r="J422" s="48" t="str">
        <f t="shared" si="97"/>
        <v/>
      </c>
      <c r="K422" s="49" t="str">
        <f t="shared" si="98"/>
        <v/>
      </c>
      <c r="N422" s="78"/>
      <c r="O422" s="39" t="str">
        <f t="shared" si="95"/>
        <v>F</v>
      </c>
      <c r="P422" s="11">
        <f t="shared" si="87"/>
        <v>-23.287315649149274</v>
      </c>
      <c r="Q422" s="11"/>
      <c r="R422" s="38">
        <f t="shared" si="99"/>
        <v>0</v>
      </c>
      <c r="S422" s="30">
        <f t="shared" si="91"/>
        <v>0</v>
      </c>
      <c r="T422" s="30">
        <f t="shared" si="92"/>
        <v>0</v>
      </c>
      <c r="U422" s="34"/>
      <c r="V422" s="34"/>
      <c r="X422" s="31">
        <f t="shared" si="88"/>
        <v>9.0359999999999996</v>
      </c>
      <c r="Y422" s="31">
        <f t="shared" si="89"/>
        <v>-184.49199999999999</v>
      </c>
      <c r="Z422" s="30">
        <f t="shared" si="96"/>
        <v>0</v>
      </c>
    </row>
    <row r="423" spans="5:26" x14ac:dyDescent="0.15">
      <c r="E423" s="46"/>
      <c r="F423" s="28"/>
      <c r="G423" s="29"/>
      <c r="H423" s="29"/>
      <c r="I423" s="48" t="str">
        <f t="shared" si="100"/>
        <v/>
      </c>
      <c r="J423" s="48" t="str">
        <f t="shared" si="97"/>
        <v/>
      </c>
      <c r="K423" s="49" t="str">
        <f t="shared" si="98"/>
        <v/>
      </c>
      <c r="N423" s="78"/>
      <c r="O423" s="39" t="str">
        <f t="shared" si="95"/>
        <v>F</v>
      </c>
      <c r="P423" s="11">
        <f t="shared" si="87"/>
        <v>-23.287315649149274</v>
      </c>
      <c r="Q423" s="11"/>
      <c r="R423" s="38">
        <f t="shared" si="99"/>
        <v>0</v>
      </c>
      <c r="S423" s="30">
        <f t="shared" si="91"/>
        <v>0</v>
      </c>
      <c r="T423" s="30">
        <f t="shared" si="92"/>
        <v>0</v>
      </c>
      <c r="U423" s="34"/>
      <c r="V423" s="34"/>
      <c r="X423" s="31">
        <f t="shared" si="88"/>
        <v>9.0359999999999996</v>
      </c>
      <c r="Y423" s="31">
        <f t="shared" si="89"/>
        <v>-184.49199999999999</v>
      </c>
      <c r="Z423" s="30">
        <f t="shared" si="96"/>
        <v>0</v>
      </c>
    </row>
    <row r="424" spans="5:26" x14ac:dyDescent="0.15">
      <c r="E424" s="46"/>
      <c r="F424" s="28"/>
      <c r="G424" s="29"/>
      <c r="H424" s="29"/>
      <c r="I424" s="48" t="str">
        <f t="shared" si="100"/>
        <v/>
      </c>
      <c r="J424" s="48" t="str">
        <f t="shared" si="97"/>
        <v/>
      </c>
      <c r="K424" s="49" t="str">
        <f t="shared" si="98"/>
        <v/>
      </c>
      <c r="N424" s="78"/>
      <c r="O424" s="39" t="str">
        <f t="shared" si="95"/>
        <v>F</v>
      </c>
      <c r="P424" s="11">
        <f t="shared" si="87"/>
        <v>-23.287315649149274</v>
      </c>
      <c r="Q424" s="11"/>
      <c r="R424" s="38">
        <f t="shared" si="99"/>
        <v>0</v>
      </c>
      <c r="S424" s="30">
        <f t="shared" si="91"/>
        <v>0</v>
      </c>
      <c r="T424" s="30">
        <f t="shared" si="92"/>
        <v>0</v>
      </c>
      <c r="U424" s="34"/>
      <c r="V424" s="34"/>
      <c r="X424" s="31">
        <f t="shared" si="88"/>
        <v>9.0359999999999996</v>
      </c>
      <c r="Y424" s="31">
        <f t="shared" si="89"/>
        <v>-184.49199999999999</v>
      </c>
      <c r="Z424" s="30">
        <f t="shared" si="96"/>
        <v>0</v>
      </c>
    </row>
    <row r="425" spans="5:26" x14ac:dyDescent="0.15">
      <c r="E425" s="46"/>
      <c r="F425" s="28"/>
      <c r="G425" s="29"/>
      <c r="H425" s="29"/>
      <c r="I425" s="48" t="str">
        <f t="shared" si="100"/>
        <v/>
      </c>
      <c r="J425" s="48" t="str">
        <f t="shared" si="97"/>
        <v/>
      </c>
      <c r="K425" s="49" t="str">
        <f t="shared" si="98"/>
        <v/>
      </c>
      <c r="N425" s="78"/>
      <c r="O425" s="39" t="str">
        <f t="shared" si="95"/>
        <v>F</v>
      </c>
      <c r="P425" s="11">
        <f t="shared" si="87"/>
        <v>-23.287315649149274</v>
      </c>
      <c r="Q425" s="11"/>
      <c r="R425" s="38">
        <f t="shared" si="99"/>
        <v>0</v>
      </c>
      <c r="S425" s="30">
        <f t="shared" si="91"/>
        <v>0</v>
      </c>
      <c r="T425" s="30">
        <f t="shared" si="92"/>
        <v>0</v>
      </c>
      <c r="U425" s="34"/>
      <c r="V425" s="34"/>
      <c r="X425" s="31">
        <f t="shared" si="88"/>
        <v>9.0359999999999996</v>
      </c>
      <c r="Y425" s="31">
        <f t="shared" si="89"/>
        <v>-184.49199999999999</v>
      </c>
      <c r="Z425" s="30">
        <f t="shared" si="96"/>
        <v>0</v>
      </c>
    </row>
    <row r="426" spans="5:26" x14ac:dyDescent="0.15">
      <c r="E426" s="46"/>
      <c r="F426" s="28"/>
      <c r="G426" s="29"/>
      <c r="H426" s="29"/>
      <c r="I426" s="48" t="str">
        <f t="shared" si="100"/>
        <v/>
      </c>
      <c r="J426" s="48" t="str">
        <f t="shared" si="97"/>
        <v/>
      </c>
      <c r="K426" s="49" t="str">
        <f t="shared" si="98"/>
        <v/>
      </c>
      <c r="N426" s="78"/>
      <c r="O426" s="39" t="str">
        <f t="shared" si="95"/>
        <v>F</v>
      </c>
      <c r="P426" s="11">
        <f t="shared" si="87"/>
        <v>-23.287315649149274</v>
      </c>
      <c r="Q426" s="11"/>
      <c r="R426" s="38">
        <f t="shared" si="99"/>
        <v>0</v>
      </c>
      <c r="S426" s="30">
        <f t="shared" si="91"/>
        <v>0</v>
      </c>
      <c r="T426" s="30">
        <f t="shared" si="92"/>
        <v>0</v>
      </c>
      <c r="U426" s="34"/>
      <c r="V426" s="34"/>
      <c r="X426" s="31">
        <f t="shared" si="88"/>
        <v>9.0359999999999996</v>
      </c>
      <c r="Y426" s="31">
        <f t="shared" si="89"/>
        <v>-184.49199999999999</v>
      </c>
      <c r="Z426" s="30">
        <f t="shared" si="96"/>
        <v>0</v>
      </c>
    </row>
    <row r="427" spans="5:26" x14ac:dyDescent="0.15">
      <c r="E427" s="46"/>
      <c r="F427" s="28"/>
      <c r="G427" s="29"/>
      <c r="H427" s="29"/>
      <c r="I427" s="48" t="str">
        <f t="shared" si="100"/>
        <v/>
      </c>
      <c r="J427" s="48" t="str">
        <f t="shared" si="97"/>
        <v/>
      </c>
      <c r="K427" s="49" t="str">
        <f t="shared" si="98"/>
        <v/>
      </c>
      <c r="N427" s="78"/>
      <c r="O427" s="39" t="str">
        <f t="shared" si="95"/>
        <v>F</v>
      </c>
      <c r="P427" s="11">
        <f t="shared" si="87"/>
        <v>-23.287315649149274</v>
      </c>
      <c r="Q427" s="11"/>
      <c r="R427" s="38">
        <f t="shared" si="99"/>
        <v>0</v>
      </c>
      <c r="S427" s="30">
        <f t="shared" si="91"/>
        <v>0</v>
      </c>
      <c r="T427" s="30">
        <f t="shared" si="92"/>
        <v>0</v>
      </c>
      <c r="U427" s="34"/>
      <c r="V427" s="34"/>
      <c r="X427" s="31">
        <f t="shared" si="88"/>
        <v>9.0359999999999996</v>
      </c>
      <c r="Y427" s="31">
        <f t="shared" si="89"/>
        <v>-184.49199999999999</v>
      </c>
      <c r="Z427" s="30">
        <f t="shared" si="96"/>
        <v>0</v>
      </c>
    </row>
    <row r="428" spans="5:26" x14ac:dyDescent="0.15">
      <c r="E428" s="46"/>
      <c r="F428" s="28"/>
      <c r="G428" s="29"/>
      <c r="H428" s="29"/>
      <c r="I428" s="48" t="str">
        <f t="shared" si="100"/>
        <v/>
      </c>
      <c r="J428" s="48" t="str">
        <f t="shared" si="97"/>
        <v/>
      </c>
      <c r="K428" s="49" t="str">
        <f t="shared" si="98"/>
        <v/>
      </c>
      <c r="N428" s="78"/>
      <c r="O428" s="39" t="str">
        <f t="shared" si="95"/>
        <v>F</v>
      </c>
      <c r="P428" s="11">
        <f t="shared" si="87"/>
        <v>-23.287315649149274</v>
      </c>
      <c r="Q428" s="11"/>
      <c r="R428" s="38">
        <f t="shared" si="99"/>
        <v>0</v>
      </c>
      <c r="S428" s="30">
        <f t="shared" si="91"/>
        <v>0</v>
      </c>
      <c r="T428" s="30">
        <f t="shared" si="92"/>
        <v>0</v>
      </c>
      <c r="U428" s="34"/>
      <c r="V428" s="34"/>
      <c r="X428" s="31">
        <f t="shared" si="88"/>
        <v>9.0359999999999996</v>
      </c>
      <c r="Y428" s="31">
        <f t="shared" si="89"/>
        <v>-184.49199999999999</v>
      </c>
      <c r="Z428" s="30">
        <f t="shared" si="96"/>
        <v>0</v>
      </c>
    </row>
    <row r="429" spans="5:26" x14ac:dyDescent="0.15">
      <c r="E429" s="46"/>
      <c r="F429" s="28"/>
      <c r="G429" s="29"/>
      <c r="H429" s="29"/>
      <c r="I429" s="48" t="str">
        <f t="shared" si="100"/>
        <v/>
      </c>
      <c r="J429" s="48" t="str">
        <f t="shared" si="97"/>
        <v/>
      </c>
      <c r="K429" s="49" t="str">
        <f t="shared" si="98"/>
        <v/>
      </c>
      <c r="N429" s="78"/>
      <c r="O429" s="39" t="str">
        <f t="shared" si="95"/>
        <v>F</v>
      </c>
      <c r="P429" s="11">
        <f t="shared" si="87"/>
        <v>-23.287315649149274</v>
      </c>
      <c r="Q429" s="11"/>
      <c r="R429" s="38">
        <f t="shared" si="99"/>
        <v>0</v>
      </c>
      <c r="S429" s="30">
        <f t="shared" si="91"/>
        <v>0</v>
      </c>
      <c r="T429" s="30">
        <f t="shared" si="92"/>
        <v>0</v>
      </c>
      <c r="U429" s="34"/>
      <c r="V429" s="34"/>
      <c r="X429" s="31">
        <f t="shared" si="88"/>
        <v>9.0359999999999996</v>
      </c>
      <c r="Y429" s="31">
        <f t="shared" si="89"/>
        <v>-184.49199999999999</v>
      </c>
      <c r="Z429" s="30">
        <f t="shared" si="96"/>
        <v>0</v>
      </c>
    </row>
    <row r="430" spans="5:26" x14ac:dyDescent="0.15">
      <c r="E430" s="46"/>
      <c r="F430" s="28"/>
      <c r="G430" s="29"/>
      <c r="H430" s="29"/>
      <c r="I430" s="48" t="str">
        <f t="shared" si="100"/>
        <v/>
      </c>
      <c r="J430" s="48" t="str">
        <f t="shared" si="97"/>
        <v/>
      </c>
      <c r="K430" s="49" t="str">
        <f t="shared" si="98"/>
        <v/>
      </c>
      <c r="N430" s="78"/>
      <c r="O430" s="39" t="str">
        <f t="shared" si="95"/>
        <v>F</v>
      </c>
      <c r="P430" s="11">
        <f t="shared" si="87"/>
        <v>-23.287315649149274</v>
      </c>
      <c r="Q430" s="11"/>
      <c r="R430" s="38">
        <f t="shared" si="99"/>
        <v>0</v>
      </c>
      <c r="S430" s="30">
        <f t="shared" si="91"/>
        <v>0</v>
      </c>
      <c r="T430" s="30">
        <f t="shared" si="92"/>
        <v>0</v>
      </c>
      <c r="U430" s="34"/>
      <c r="V430" s="34"/>
      <c r="X430" s="31">
        <f t="shared" si="88"/>
        <v>9.0359999999999996</v>
      </c>
      <c r="Y430" s="31">
        <f t="shared" si="89"/>
        <v>-184.49199999999999</v>
      </c>
      <c r="Z430" s="30">
        <f t="shared" si="96"/>
        <v>0</v>
      </c>
    </row>
    <row r="431" spans="5:26" x14ac:dyDescent="0.15">
      <c r="E431" s="46"/>
      <c r="F431" s="28"/>
      <c r="G431" s="29"/>
      <c r="H431" s="29"/>
      <c r="I431" s="48" t="str">
        <f t="shared" si="100"/>
        <v/>
      </c>
      <c r="J431" s="48" t="str">
        <f t="shared" si="97"/>
        <v/>
      </c>
      <c r="K431" s="49" t="str">
        <f t="shared" si="98"/>
        <v/>
      </c>
      <c r="N431" s="78"/>
      <c r="O431" s="39" t="str">
        <f t="shared" si="95"/>
        <v>F</v>
      </c>
      <c r="P431" s="11">
        <f t="shared" si="87"/>
        <v>-23.287315649149274</v>
      </c>
      <c r="Q431" s="11"/>
      <c r="R431" s="38">
        <f t="shared" si="99"/>
        <v>0</v>
      </c>
      <c r="S431" s="30">
        <f t="shared" si="91"/>
        <v>0</v>
      </c>
      <c r="T431" s="30">
        <f t="shared" si="92"/>
        <v>0</v>
      </c>
      <c r="U431" s="34"/>
      <c r="V431" s="34"/>
      <c r="X431" s="31">
        <f t="shared" si="88"/>
        <v>9.0359999999999996</v>
      </c>
      <c r="Y431" s="31">
        <f t="shared" si="89"/>
        <v>-184.49199999999999</v>
      </c>
      <c r="Z431" s="30">
        <f t="shared" si="96"/>
        <v>0</v>
      </c>
    </row>
    <row r="432" spans="5:26" x14ac:dyDescent="0.15">
      <c r="E432" s="46"/>
      <c r="F432" s="28"/>
      <c r="G432" s="29"/>
      <c r="H432" s="29"/>
      <c r="I432" s="48" t="str">
        <f t="shared" si="100"/>
        <v/>
      </c>
      <c r="J432" s="48" t="str">
        <f t="shared" si="97"/>
        <v/>
      </c>
      <c r="K432" s="49" t="str">
        <f t="shared" si="98"/>
        <v/>
      </c>
      <c r="N432" s="78"/>
      <c r="O432" s="39" t="str">
        <f t="shared" si="95"/>
        <v>F</v>
      </c>
      <c r="P432" s="11">
        <f t="shared" si="87"/>
        <v>-23.287315649149274</v>
      </c>
      <c r="Q432" s="11"/>
      <c r="R432" s="38">
        <f t="shared" si="99"/>
        <v>0</v>
      </c>
      <c r="S432" s="30">
        <f t="shared" si="91"/>
        <v>0</v>
      </c>
      <c r="T432" s="30">
        <f t="shared" si="92"/>
        <v>0</v>
      </c>
      <c r="U432" s="34"/>
      <c r="V432" s="34"/>
      <c r="X432" s="31">
        <f t="shared" si="88"/>
        <v>9.0359999999999996</v>
      </c>
      <c r="Y432" s="31">
        <f t="shared" si="89"/>
        <v>-184.49199999999999</v>
      </c>
      <c r="Z432" s="30">
        <f t="shared" si="96"/>
        <v>0</v>
      </c>
    </row>
    <row r="433" spans="5:26" x14ac:dyDescent="0.15">
      <c r="E433" s="46"/>
      <c r="F433" s="28"/>
      <c r="G433" s="29"/>
      <c r="H433" s="29"/>
      <c r="I433" s="48" t="str">
        <f t="shared" si="100"/>
        <v/>
      </c>
      <c r="J433" s="48" t="str">
        <f t="shared" si="97"/>
        <v/>
      </c>
      <c r="K433" s="49" t="str">
        <f t="shared" si="98"/>
        <v/>
      </c>
      <c r="N433" s="78"/>
      <c r="O433" s="39" t="str">
        <f t="shared" si="95"/>
        <v>F</v>
      </c>
      <c r="P433" s="11">
        <f t="shared" si="87"/>
        <v>-23.287315649149274</v>
      </c>
      <c r="Q433" s="11"/>
      <c r="R433" s="38">
        <f t="shared" si="99"/>
        <v>0</v>
      </c>
      <c r="S433" s="30">
        <f t="shared" si="91"/>
        <v>0</v>
      </c>
      <c r="T433" s="30">
        <f t="shared" si="92"/>
        <v>0</v>
      </c>
      <c r="U433" s="34"/>
      <c r="V433" s="34"/>
      <c r="X433" s="31">
        <f t="shared" si="88"/>
        <v>9.0359999999999996</v>
      </c>
      <c r="Y433" s="31">
        <f t="shared" si="89"/>
        <v>-184.49199999999999</v>
      </c>
      <c r="Z433" s="30">
        <f t="shared" si="96"/>
        <v>0</v>
      </c>
    </row>
    <row r="434" spans="5:26" x14ac:dyDescent="0.15">
      <c r="E434" s="46"/>
      <c r="F434" s="28"/>
      <c r="G434" s="29"/>
      <c r="H434" s="29"/>
      <c r="I434" s="48" t="str">
        <f t="shared" si="100"/>
        <v/>
      </c>
      <c r="J434" s="48" t="str">
        <f t="shared" si="97"/>
        <v/>
      </c>
      <c r="K434" s="49" t="str">
        <f t="shared" si="98"/>
        <v/>
      </c>
      <c r="N434" s="78"/>
      <c r="O434" s="39" t="str">
        <f t="shared" si="95"/>
        <v>F</v>
      </c>
      <c r="P434" s="11">
        <f t="shared" si="87"/>
        <v>-23.287315649149274</v>
      </c>
      <c r="Q434" s="11"/>
      <c r="R434" s="38">
        <f t="shared" si="99"/>
        <v>0</v>
      </c>
      <c r="S434" s="30">
        <f t="shared" si="91"/>
        <v>0</v>
      </c>
      <c r="T434" s="30">
        <f t="shared" si="92"/>
        <v>0</v>
      </c>
      <c r="U434" s="34"/>
      <c r="V434" s="34"/>
      <c r="X434" s="31">
        <f t="shared" si="88"/>
        <v>9.0359999999999996</v>
      </c>
      <c r="Y434" s="31">
        <f t="shared" si="89"/>
        <v>-184.49199999999999</v>
      </c>
      <c r="Z434" s="30">
        <f t="shared" si="96"/>
        <v>0</v>
      </c>
    </row>
    <row r="435" spans="5:26" x14ac:dyDescent="0.15">
      <c r="E435" s="46"/>
      <c r="F435" s="28"/>
      <c r="G435" s="29"/>
      <c r="H435" s="29"/>
      <c r="I435" s="48" t="str">
        <f t="shared" si="100"/>
        <v/>
      </c>
      <c r="J435" s="48" t="str">
        <f t="shared" si="97"/>
        <v/>
      </c>
      <c r="K435" s="49" t="str">
        <f t="shared" si="98"/>
        <v/>
      </c>
      <c r="N435" s="78"/>
      <c r="O435" s="39" t="str">
        <f t="shared" si="95"/>
        <v>F</v>
      </c>
      <c r="P435" s="11">
        <f t="shared" si="87"/>
        <v>-23.287315649149274</v>
      </c>
      <c r="Q435" s="11"/>
      <c r="R435" s="38">
        <f t="shared" si="99"/>
        <v>0</v>
      </c>
      <c r="S435" s="30">
        <f t="shared" si="91"/>
        <v>0</v>
      </c>
      <c r="T435" s="30">
        <f t="shared" si="92"/>
        <v>0</v>
      </c>
      <c r="U435" s="34"/>
      <c r="V435" s="34"/>
      <c r="X435" s="31">
        <f t="shared" si="88"/>
        <v>9.0359999999999996</v>
      </c>
      <c r="Y435" s="31">
        <f t="shared" si="89"/>
        <v>-184.49199999999999</v>
      </c>
      <c r="Z435" s="30">
        <f t="shared" si="96"/>
        <v>0</v>
      </c>
    </row>
    <row r="436" spans="5:26" x14ac:dyDescent="0.15">
      <c r="E436" s="46"/>
      <c r="F436" s="28"/>
      <c r="G436" s="29"/>
      <c r="H436" s="29"/>
      <c r="I436" s="48" t="str">
        <f t="shared" si="100"/>
        <v/>
      </c>
      <c r="J436" s="48" t="str">
        <f t="shared" si="97"/>
        <v/>
      </c>
      <c r="K436" s="49" t="str">
        <f t="shared" si="98"/>
        <v/>
      </c>
      <c r="N436" s="78"/>
      <c r="O436" s="39" t="str">
        <f t="shared" si="95"/>
        <v>F</v>
      </c>
      <c r="P436" s="11">
        <f t="shared" si="87"/>
        <v>-23.287315649149274</v>
      </c>
      <c r="Q436" s="11"/>
      <c r="R436" s="38">
        <f t="shared" si="99"/>
        <v>0</v>
      </c>
      <c r="S436" s="30">
        <f t="shared" si="91"/>
        <v>0</v>
      </c>
      <c r="T436" s="30">
        <f t="shared" si="92"/>
        <v>0</v>
      </c>
      <c r="U436" s="34"/>
      <c r="V436" s="34"/>
      <c r="X436" s="31">
        <f t="shared" si="88"/>
        <v>9.0359999999999996</v>
      </c>
      <c r="Y436" s="31">
        <f t="shared" si="89"/>
        <v>-184.49199999999999</v>
      </c>
      <c r="Z436" s="30">
        <f t="shared" si="96"/>
        <v>0</v>
      </c>
    </row>
    <row r="437" spans="5:26" x14ac:dyDescent="0.15">
      <c r="E437" s="46"/>
      <c r="F437" s="28"/>
      <c r="G437" s="29"/>
      <c r="H437" s="29"/>
      <c r="I437" s="48" t="str">
        <f t="shared" si="100"/>
        <v/>
      </c>
      <c r="J437" s="48" t="str">
        <f t="shared" si="97"/>
        <v/>
      </c>
      <c r="K437" s="49" t="str">
        <f t="shared" si="98"/>
        <v/>
      </c>
      <c r="N437" s="78"/>
      <c r="O437" s="39" t="str">
        <f t="shared" si="95"/>
        <v>F</v>
      </c>
      <c r="P437" s="11">
        <f t="shared" si="87"/>
        <v>-23.287315649149274</v>
      </c>
      <c r="Q437" s="11"/>
      <c r="R437" s="38">
        <f t="shared" si="99"/>
        <v>0</v>
      </c>
      <c r="S437" s="30">
        <f t="shared" si="91"/>
        <v>0</v>
      </c>
      <c r="T437" s="30">
        <f t="shared" si="92"/>
        <v>0</v>
      </c>
      <c r="U437" s="34"/>
      <c r="V437" s="34"/>
      <c r="X437" s="31">
        <f t="shared" si="88"/>
        <v>9.0359999999999996</v>
      </c>
      <c r="Y437" s="31">
        <f t="shared" si="89"/>
        <v>-184.49199999999999</v>
      </c>
      <c r="Z437" s="30">
        <f t="shared" si="96"/>
        <v>0</v>
      </c>
    </row>
    <row r="438" spans="5:26" x14ac:dyDescent="0.15">
      <c r="E438" s="46"/>
      <c r="F438" s="28"/>
      <c r="G438" s="29"/>
      <c r="H438" s="29"/>
      <c r="I438" s="48" t="str">
        <f t="shared" si="100"/>
        <v/>
      </c>
      <c r="J438" s="48" t="str">
        <f t="shared" si="97"/>
        <v/>
      </c>
      <c r="K438" s="49" t="str">
        <f t="shared" si="98"/>
        <v/>
      </c>
      <c r="N438" s="78"/>
      <c r="O438" s="39" t="str">
        <f t="shared" si="95"/>
        <v>F</v>
      </c>
      <c r="P438" s="11">
        <f t="shared" si="87"/>
        <v>-23.287315649149274</v>
      </c>
      <c r="Q438" s="11"/>
      <c r="R438" s="38">
        <f t="shared" si="99"/>
        <v>0</v>
      </c>
      <c r="S438" s="30">
        <f t="shared" si="91"/>
        <v>0</v>
      </c>
      <c r="T438" s="30">
        <f t="shared" si="92"/>
        <v>0</v>
      </c>
      <c r="U438" s="34"/>
      <c r="V438" s="34"/>
      <c r="X438" s="31">
        <f t="shared" si="88"/>
        <v>9.0359999999999996</v>
      </c>
      <c r="Y438" s="31">
        <f t="shared" si="89"/>
        <v>-184.49199999999999</v>
      </c>
      <c r="Z438" s="30">
        <f t="shared" si="96"/>
        <v>0</v>
      </c>
    </row>
    <row r="439" spans="5:26" x14ac:dyDescent="0.15">
      <c r="E439" s="46"/>
      <c r="F439" s="28"/>
      <c r="G439" s="29"/>
      <c r="H439" s="29"/>
      <c r="I439" s="48" t="str">
        <f t="shared" si="100"/>
        <v/>
      </c>
      <c r="J439" s="48" t="str">
        <f t="shared" si="97"/>
        <v/>
      </c>
      <c r="K439" s="49" t="str">
        <f t="shared" si="98"/>
        <v/>
      </c>
      <c r="N439" s="78"/>
      <c r="O439" s="39" t="str">
        <f t="shared" si="95"/>
        <v>F</v>
      </c>
      <c r="P439" s="11">
        <f t="shared" si="87"/>
        <v>-23.287315649149274</v>
      </c>
      <c r="Q439" s="11"/>
      <c r="R439" s="38">
        <f t="shared" si="99"/>
        <v>0</v>
      </c>
      <c r="S439" s="30">
        <f t="shared" si="91"/>
        <v>0</v>
      </c>
      <c r="T439" s="30">
        <f t="shared" si="92"/>
        <v>0</v>
      </c>
      <c r="U439" s="34"/>
      <c r="V439" s="34"/>
      <c r="X439" s="31">
        <f t="shared" si="88"/>
        <v>9.0359999999999996</v>
      </c>
      <c r="Y439" s="31">
        <f t="shared" si="89"/>
        <v>-184.49199999999999</v>
      </c>
      <c r="Z439" s="30">
        <f t="shared" si="96"/>
        <v>0</v>
      </c>
    </row>
    <row r="440" spans="5:26" x14ac:dyDescent="0.15">
      <c r="E440" s="46"/>
      <c r="F440" s="28"/>
      <c r="G440" s="29"/>
      <c r="H440" s="29"/>
      <c r="I440" s="48" t="str">
        <f t="shared" si="100"/>
        <v/>
      </c>
      <c r="J440" s="48" t="str">
        <f t="shared" si="97"/>
        <v/>
      </c>
      <c r="K440" s="49" t="str">
        <f t="shared" si="98"/>
        <v/>
      </c>
      <c r="N440" s="78"/>
      <c r="O440" s="39" t="str">
        <f t="shared" si="95"/>
        <v>F</v>
      </c>
      <c r="P440" s="11">
        <f t="shared" si="87"/>
        <v>-23.287315649149274</v>
      </c>
      <c r="Q440" s="11"/>
      <c r="R440" s="38">
        <f t="shared" si="99"/>
        <v>0</v>
      </c>
      <c r="S440" s="30">
        <f t="shared" si="91"/>
        <v>0</v>
      </c>
      <c r="T440" s="30">
        <f t="shared" si="92"/>
        <v>0</v>
      </c>
      <c r="U440" s="34"/>
      <c r="V440" s="34"/>
      <c r="X440" s="31">
        <f t="shared" si="88"/>
        <v>9.0359999999999996</v>
      </c>
      <c r="Y440" s="31">
        <f t="shared" si="89"/>
        <v>-184.49199999999999</v>
      </c>
      <c r="Z440" s="30">
        <f t="shared" si="96"/>
        <v>0</v>
      </c>
    </row>
    <row r="441" spans="5:26" x14ac:dyDescent="0.15">
      <c r="E441" s="46"/>
      <c r="F441" s="28"/>
      <c r="G441" s="29"/>
      <c r="H441" s="29"/>
      <c r="I441" s="48" t="str">
        <f t="shared" ref="I441:I472" si="101">IF(COUNTA($F$375,$H$375,F441:H441)=5,P441,"")</f>
        <v/>
      </c>
      <c r="J441" s="48" t="str">
        <f t="shared" si="97"/>
        <v/>
      </c>
      <c r="K441" s="49" t="str">
        <f t="shared" si="98"/>
        <v/>
      </c>
      <c r="N441" s="78"/>
      <c r="O441" s="39" t="str">
        <f t="shared" si="95"/>
        <v>F</v>
      </c>
      <c r="P441" s="11">
        <f t="shared" ref="P441:P496" si="102">IF(T441&gt;17.583,"*",(G441-(INDEX(IF(O441="F",Hfemalemean,Hmalemean),S441+1,R441+1)))/(INDEX(IF(O441="F",Hfemalesd,Hmalesd),S441+1,R441+1)))</f>
        <v>-23.287315649149274</v>
      </c>
      <c r="Q441" s="11"/>
      <c r="R441" s="38">
        <f t="shared" si="99"/>
        <v>0</v>
      </c>
      <c r="S441" s="30">
        <f t="shared" si="91"/>
        <v>0</v>
      </c>
      <c r="T441" s="30">
        <f t="shared" si="92"/>
        <v>0</v>
      </c>
      <c r="U441" s="34"/>
      <c r="V441" s="34"/>
      <c r="X441" s="31">
        <f t="shared" ref="X441:X496" si="103">IF(O441="M",2.06*10^-3*G441^2-0.1166*G441+6.5273,2.49*10^-3*G441^2-0.1858*G441+9.036)</f>
        <v>9.0359999999999996</v>
      </c>
      <c r="Y441" s="31">
        <f t="shared" ref="Y441:Y496" si="104">((G441/100)^3*INDEX(itoOI,IF(O441="M",0,3)+IF(G441&lt;140,1,IF(G441&lt;=149,2,3)),1)+(G441/100)^2*INDEX(itoOI,IF(O441="M",0,3)+IF(G441&lt;140,1,IF(G441&lt;=149,2,3)),2)+(G441/100)*INDEX(itoOI,IF(O441="M",0,3)+IF(G441&lt;140,1,IF(G441&lt;=149,2,3)),3)+INDEX(itoOI,IF(O441="M",0,3)+IF(G441&lt;140,1,IF(G441&lt;=149,2,3)),4))</f>
        <v>-184.49199999999999</v>
      </c>
      <c r="Z441" s="30">
        <f t="shared" si="96"/>
        <v>0</v>
      </c>
    </row>
    <row r="442" spans="5:26" x14ac:dyDescent="0.15">
      <c r="E442" s="46"/>
      <c r="F442" s="28"/>
      <c r="G442" s="29"/>
      <c r="H442" s="29"/>
      <c r="I442" s="48" t="str">
        <f t="shared" si="101"/>
        <v/>
      </c>
      <c r="J442" s="48" t="str">
        <f t="shared" si="97"/>
        <v/>
      </c>
      <c r="K442" s="49" t="str">
        <f t="shared" si="98"/>
        <v/>
      </c>
      <c r="N442" s="78"/>
      <c r="O442" s="39" t="str">
        <f t="shared" si="95"/>
        <v>F</v>
      </c>
      <c r="P442" s="11">
        <f t="shared" si="102"/>
        <v>-23.287315649149274</v>
      </c>
      <c r="Q442" s="11"/>
      <c r="R442" s="38">
        <f t="shared" ref="R442:R496" si="105">DATEDIF($F$375,F442,"Y")</f>
        <v>0</v>
      </c>
      <c r="S442" s="30">
        <f t="shared" ref="S442:S496" si="106">DATEDIF($F$375,F442,"YM")</f>
        <v>0</v>
      </c>
      <c r="T442" s="30">
        <f t="shared" ref="T442:T496" si="107">DATEDIF($F$375,F442,"Y")+DATEDIF($F$375,F442,"YD")/(365+IF(MOD(YEAR(DATE(YEAR(F442)-1,MONTH($F$375),DAY($F$375))),4)=0,IF(DATE(YEAR(DATE(YEAR(F442)-1,MONTH($F$375),DAY($F$375))),2,29)&gt;=DATE(YEAR(F442)-1,MONTH($F$375),DAY($F$375)),1,0),0)+IF(MOD(YEAR(F442),4)=0,IF(DATE(YEAR(F442),2,29)&lt;=F442,1,0),0))</f>
        <v>0</v>
      </c>
      <c r="U442" s="34"/>
      <c r="V442" s="34"/>
      <c r="X442" s="31">
        <f t="shared" si="103"/>
        <v>9.0359999999999996</v>
      </c>
      <c r="Y442" s="31">
        <f t="shared" si="104"/>
        <v>-184.49199999999999</v>
      </c>
      <c r="Z442" s="30">
        <f t="shared" si="96"/>
        <v>0</v>
      </c>
    </row>
    <row r="443" spans="5:26" x14ac:dyDescent="0.15">
      <c r="E443" s="46"/>
      <c r="F443" s="28"/>
      <c r="G443" s="29"/>
      <c r="H443" s="29"/>
      <c r="I443" s="48" t="str">
        <f t="shared" si="101"/>
        <v/>
      </c>
      <c r="J443" s="48" t="str">
        <f t="shared" si="97"/>
        <v/>
      </c>
      <c r="K443" s="49" t="str">
        <f t="shared" si="98"/>
        <v/>
      </c>
      <c r="N443" s="78"/>
      <c r="O443" s="39" t="str">
        <f t="shared" ref="O443:O496" si="108">+O442</f>
        <v>F</v>
      </c>
      <c r="P443" s="11">
        <f t="shared" si="102"/>
        <v>-23.287315649149274</v>
      </c>
      <c r="Q443" s="11"/>
      <c r="R443" s="38">
        <f t="shared" si="105"/>
        <v>0</v>
      </c>
      <c r="S443" s="30">
        <f t="shared" si="106"/>
        <v>0</v>
      </c>
      <c r="T443" s="30">
        <f t="shared" si="107"/>
        <v>0</v>
      </c>
      <c r="U443" s="34"/>
      <c r="V443" s="34"/>
      <c r="X443" s="31">
        <f t="shared" si="103"/>
        <v>9.0359999999999996</v>
      </c>
      <c r="Y443" s="31">
        <f t="shared" si="104"/>
        <v>-184.49199999999999</v>
      </c>
      <c r="Z443" s="30">
        <f t="shared" ref="Z443:Z496" si="109">22*G443^2/10000</f>
        <v>0</v>
      </c>
    </row>
    <row r="444" spans="5:26" x14ac:dyDescent="0.15">
      <c r="E444" s="46"/>
      <c r="F444" s="28"/>
      <c r="G444" s="29"/>
      <c r="H444" s="29"/>
      <c r="I444" s="48" t="str">
        <f t="shared" si="101"/>
        <v/>
      </c>
      <c r="J444" s="48" t="str">
        <f t="shared" ref="J444:J470" si="110">IF(COUNTA($F$375,$H$375,F444:H444)=5,IF(T444&lt;6,"*",IF(T444&gt;=17.583,"*",(H444-G444*INDEX(IF(O444="F",muratafemale,muratamale),R444-4,1)-INDEX(IF(O444="F",muratafemale,muratamale),R444-4,2))/(G444*INDEX(IF(O444="F",muratafemale,muratamale),R444-4,1)+INDEX(IF(O444="F",muratafemale,muratamale),R444-4,2))*100)),"")</f>
        <v/>
      </c>
      <c r="K444" s="49" t="str">
        <f t="shared" ref="K444:K470" si="111">IF(COUNTA($F$375,$H$375,F444:H444)=5,IF(OR(T444&lt;1,G444&lt;70),"*",IF(G444&gt;=IF(O444="M",181,174),(H444-Z444)/Z444*100,IF(G444&lt;101,(H444-X444)/X444*100,IF(T444&lt;6,(H444-X444)/X444*100,IF(T444&gt;=17.583,(H444-Z444)/Z444*100,(H444-Y444)/Y444*100))))),"")</f>
        <v/>
      </c>
      <c r="N444" s="78"/>
      <c r="O444" s="39" t="str">
        <f t="shared" si="108"/>
        <v>F</v>
      </c>
      <c r="P444" s="11">
        <f t="shared" si="102"/>
        <v>-23.287315649149274</v>
      </c>
      <c r="Q444" s="11"/>
      <c r="R444" s="38">
        <f t="shared" si="105"/>
        <v>0</v>
      </c>
      <c r="S444" s="30">
        <f t="shared" si="106"/>
        <v>0</v>
      </c>
      <c r="T444" s="30">
        <f t="shared" si="107"/>
        <v>0</v>
      </c>
      <c r="U444" s="34"/>
      <c r="V444" s="34"/>
      <c r="X444" s="31">
        <f t="shared" si="103"/>
        <v>9.0359999999999996</v>
      </c>
      <c r="Y444" s="31">
        <f t="shared" si="104"/>
        <v>-184.49199999999999</v>
      </c>
      <c r="Z444" s="30">
        <f t="shared" si="109"/>
        <v>0</v>
      </c>
    </row>
    <row r="445" spans="5:26" x14ac:dyDescent="0.15">
      <c r="E445" s="46"/>
      <c r="F445" s="28"/>
      <c r="G445" s="29"/>
      <c r="H445" s="29"/>
      <c r="I445" s="48" t="str">
        <f t="shared" si="101"/>
        <v/>
      </c>
      <c r="J445" s="48" t="str">
        <f t="shared" si="110"/>
        <v/>
      </c>
      <c r="K445" s="49" t="str">
        <f t="shared" si="111"/>
        <v/>
      </c>
      <c r="N445" s="78"/>
      <c r="O445" s="39" t="str">
        <f t="shared" si="108"/>
        <v>F</v>
      </c>
      <c r="P445" s="11">
        <f t="shared" si="102"/>
        <v>-23.287315649149274</v>
      </c>
      <c r="Q445" s="11"/>
      <c r="R445" s="38">
        <f t="shared" si="105"/>
        <v>0</v>
      </c>
      <c r="S445" s="30">
        <f t="shared" si="106"/>
        <v>0</v>
      </c>
      <c r="T445" s="30">
        <f t="shared" si="107"/>
        <v>0</v>
      </c>
      <c r="U445" s="34"/>
      <c r="V445" s="34"/>
      <c r="X445" s="31">
        <f t="shared" si="103"/>
        <v>9.0359999999999996</v>
      </c>
      <c r="Y445" s="31">
        <f t="shared" si="104"/>
        <v>-184.49199999999999</v>
      </c>
      <c r="Z445" s="30">
        <f t="shared" si="109"/>
        <v>0</v>
      </c>
    </row>
    <row r="446" spans="5:26" x14ac:dyDescent="0.15">
      <c r="E446" s="46"/>
      <c r="F446" s="28"/>
      <c r="G446" s="29"/>
      <c r="H446" s="29"/>
      <c r="I446" s="48" t="str">
        <f t="shared" si="101"/>
        <v/>
      </c>
      <c r="J446" s="48" t="str">
        <f t="shared" si="110"/>
        <v/>
      </c>
      <c r="K446" s="49" t="str">
        <f t="shared" si="111"/>
        <v/>
      </c>
      <c r="N446" s="78"/>
      <c r="O446" s="39" t="str">
        <f t="shared" si="108"/>
        <v>F</v>
      </c>
      <c r="P446" s="11">
        <f t="shared" si="102"/>
        <v>-23.287315649149274</v>
      </c>
      <c r="Q446" s="11"/>
      <c r="R446" s="38">
        <f t="shared" si="105"/>
        <v>0</v>
      </c>
      <c r="S446" s="30">
        <f t="shared" si="106"/>
        <v>0</v>
      </c>
      <c r="T446" s="30">
        <f t="shared" si="107"/>
        <v>0</v>
      </c>
      <c r="U446" s="34"/>
      <c r="V446" s="34"/>
      <c r="X446" s="31">
        <f t="shared" si="103"/>
        <v>9.0359999999999996</v>
      </c>
      <c r="Y446" s="31">
        <f t="shared" si="104"/>
        <v>-184.49199999999999</v>
      </c>
      <c r="Z446" s="30">
        <f t="shared" si="109"/>
        <v>0</v>
      </c>
    </row>
    <row r="447" spans="5:26" x14ac:dyDescent="0.15">
      <c r="E447" s="46"/>
      <c r="F447" s="28"/>
      <c r="G447" s="29"/>
      <c r="H447" s="29"/>
      <c r="I447" s="48" t="str">
        <f t="shared" si="101"/>
        <v/>
      </c>
      <c r="J447" s="48" t="str">
        <f t="shared" si="110"/>
        <v/>
      </c>
      <c r="K447" s="49" t="str">
        <f t="shared" si="111"/>
        <v/>
      </c>
      <c r="N447" s="78"/>
      <c r="O447" s="39" t="str">
        <f t="shared" si="108"/>
        <v>F</v>
      </c>
      <c r="P447" s="11">
        <f t="shared" si="102"/>
        <v>-23.287315649149274</v>
      </c>
      <c r="Q447" s="11"/>
      <c r="R447" s="38">
        <f t="shared" si="105"/>
        <v>0</v>
      </c>
      <c r="S447" s="30">
        <f t="shared" si="106"/>
        <v>0</v>
      </c>
      <c r="T447" s="30">
        <f t="shared" si="107"/>
        <v>0</v>
      </c>
      <c r="U447" s="34"/>
      <c r="V447" s="34"/>
      <c r="X447" s="31">
        <f t="shared" si="103"/>
        <v>9.0359999999999996</v>
      </c>
      <c r="Y447" s="31">
        <f t="shared" si="104"/>
        <v>-184.49199999999999</v>
      </c>
      <c r="Z447" s="30">
        <f t="shared" si="109"/>
        <v>0</v>
      </c>
    </row>
    <row r="448" spans="5:26" x14ac:dyDescent="0.15">
      <c r="E448" s="46"/>
      <c r="F448" s="28"/>
      <c r="G448" s="29"/>
      <c r="H448" s="29"/>
      <c r="I448" s="48" t="str">
        <f t="shared" si="101"/>
        <v/>
      </c>
      <c r="J448" s="48" t="str">
        <f t="shared" si="110"/>
        <v/>
      </c>
      <c r="K448" s="49" t="str">
        <f t="shared" si="111"/>
        <v/>
      </c>
      <c r="N448" s="78"/>
      <c r="O448" s="39" t="str">
        <f t="shared" si="108"/>
        <v>F</v>
      </c>
      <c r="P448" s="11">
        <f t="shared" si="102"/>
        <v>-23.287315649149274</v>
      </c>
      <c r="Q448" s="11"/>
      <c r="R448" s="38">
        <f t="shared" si="105"/>
        <v>0</v>
      </c>
      <c r="S448" s="30">
        <f t="shared" si="106"/>
        <v>0</v>
      </c>
      <c r="T448" s="30">
        <f t="shared" si="107"/>
        <v>0</v>
      </c>
      <c r="U448" s="34"/>
      <c r="V448" s="34"/>
      <c r="X448" s="31">
        <f t="shared" si="103"/>
        <v>9.0359999999999996</v>
      </c>
      <c r="Y448" s="31">
        <f t="shared" si="104"/>
        <v>-184.49199999999999</v>
      </c>
      <c r="Z448" s="30">
        <f t="shared" si="109"/>
        <v>0</v>
      </c>
    </row>
    <row r="449" spans="5:26" x14ac:dyDescent="0.15">
      <c r="E449" s="46"/>
      <c r="F449" s="28"/>
      <c r="G449" s="29"/>
      <c r="H449" s="29"/>
      <c r="I449" s="48" t="str">
        <f t="shared" si="101"/>
        <v/>
      </c>
      <c r="J449" s="48" t="str">
        <f t="shared" si="110"/>
        <v/>
      </c>
      <c r="K449" s="49" t="str">
        <f t="shared" si="111"/>
        <v/>
      </c>
      <c r="N449" s="78"/>
      <c r="O449" s="39" t="str">
        <f t="shared" si="108"/>
        <v>F</v>
      </c>
      <c r="P449" s="11">
        <f t="shared" si="102"/>
        <v>-23.287315649149274</v>
      </c>
      <c r="Q449" s="11"/>
      <c r="R449" s="38">
        <f t="shared" si="105"/>
        <v>0</v>
      </c>
      <c r="S449" s="30">
        <f t="shared" si="106"/>
        <v>0</v>
      </c>
      <c r="T449" s="30">
        <f t="shared" si="107"/>
        <v>0</v>
      </c>
      <c r="U449" s="34"/>
      <c r="V449" s="34"/>
      <c r="X449" s="31">
        <f t="shared" si="103"/>
        <v>9.0359999999999996</v>
      </c>
      <c r="Y449" s="31">
        <f t="shared" si="104"/>
        <v>-184.49199999999999</v>
      </c>
      <c r="Z449" s="30">
        <f t="shared" si="109"/>
        <v>0</v>
      </c>
    </row>
    <row r="450" spans="5:26" x14ac:dyDescent="0.15">
      <c r="E450" s="46"/>
      <c r="F450" s="28"/>
      <c r="G450" s="29"/>
      <c r="H450" s="29"/>
      <c r="I450" s="48" t="str">
        <f t="shared" si="101"/>
        <v/>
      </c>
      <c r="J450" s="48" t="str">
        <f t="shared" si="110"/>
        <v/>
      </c>
      <c r="K450" s="49" t="str">
        <f t="shared" si="111"/>
        <v/>
      </c>
      <c r="N450" s="78"/>
      <c r="O450" s="39" t="str">
        <f t="shared" si="108"/>
        <v>F</v>
      </c>
      <c r="P450" s="11">
        <f t="shared" si="102"/>
        <v>-23.287315649149274</v>
      </c>
      <c r="Q450" s="11"/>
      <c r="R450" s="38">
        <f t="shared" si="105"/>
        <v>0</v>
      </c>
      <c r="S450" s="30">
        <f t="shared" si="106"/>
        <v>0</v>
      </c>
      <c r="T450" s="30">
        <f t="shared" si="107"/>
        <v>0</v>
      </c>
      <c r="U450" s="34"/>
      <c r="V450" s="34"/>
      <c r="X450" s="31">
        <f t="shared" si="103"/>
        <v>9.0359999999999996</v>
      </c>
      <c r="Y450" s="31">
        <f t="shared" si="104"/>
        <v>-184.49199999999999</v>
      </c>
      <c r="Z450" s="30">
        <f t="shared" si="109"/>
        <v>0</v>
      </c>
    </row>
    <row r="451" spans="5:26" x14ac:dyDescent="0.15">
      <c r="E451" s="46"/>
      <c r="F451" s="28"/>
      <c r="G451" s="29"/>
      <c r="H451" s="29"/>
      <c r="I451" s="48" t="str">
        <f t="shared" si="101"/>
        <v/>
      </c>
      <c r="J451" s="48" t="str">
        <f t="shared" si="110"/>
        <v/>
      </c>
      <c r="K451" s="49" t="str">
        <f t="shared" si="111"/>
        <v/>
      </c>
      <c r="N451" s="78"/>
      <c r="O451" s="39" t="str">
        <f t="shared" si="108"/>
        <v>F</v>
      </c>
      <c r="P451" s="11">
        <f t="shared" si="102"/>
        <v>-23.287315649149274</v>
      </c>
      <c r="Q451" s="11"/>
      <c r="R451" s="38">
        <f t="shared" si="105"/>
        <v>0</v>
      </c>
      <c r="S451" s="30">
        <f t="shared" si="106"/>
        <v>0</v>
      </c>
      <c r="T451" s="30">
        <f t="shared" si="107"/>
        <v>0</v>
      </c>
      <c r="U451" s="34"/>
      <c r="V451" s="34"/>
      <c r="X451" s="31">
        <f t="shared" si="103"/>
        <v>9.0359999999999996</v>
      </c>
      <c r="Y451" s="31">
        <f t="shared" si="104"/>
        <v>-184.49199999999999</v>
      </c>
      <c r="Z451" s="30">
        <f t="shared" si="109"/>
        <v>0</v>
      </c>
    </row>
    <row r="452" spans="5:26" x14ac:dyDescent="0.15">
      <c r="E452" s="46"/>
      <c r="F452" s="28"/>
      <c r="G452" s="29"/>
      <c r="H452" s="29"/>
      <c r="I452" s="48" t="str">
        <f t="shared" si="101"/>
        <v/>
      </c>
      <c r="J452" s="48" t="str">
        <f t="shared" si="110"/>
        <v/>
      </c>
      <c r="K452" s="49" t="str">
        <f t="shared" si="111"/>
        <v/>
      </c>
      <c r="N452" s="78"/>
      <c r="O452" s="39" t="str">
        <f t="shared" si="108"/>
        <v>F</v>
      </c>
      <c r="P452" s="11">
        <f t="shared" si="102"/>
        <v>-23.287315649149274</v>
      </c>
      <c r="Q452" s="11"/>
      <c r="R452" s="38">
        <f t="shared" si="105"/>
        <v>0</v>
      </c>
      <c r="S452" s="30">
        <f t="shared" si="106"/>
        <v>0</v>
      </c>
      <c r="T452" s="30">
        <f t="shared" si="107"/>
        <v>0</v>
      </c>
      <c r="U452" s="34"/>
      <c r="V452" s="34"/>
      <c r="X452" s="31">
        <f t="shared" si="103"/>
        <v>9.0359999999999996</v>
      </c>
      <c r="Y452" s="31">
        <f t="shared" si="104"/>
        <v>-184.49199999999999</v>
      </c>
      <c r="Z452" s="30">
        <f t="shared" si="109"/>
        <v>0</v>
      </c>
    </row>
    <row r="453" spans="5:26" x14ac:dyDescent="0.15">
      <c r="E453" s="46"/>
      <c r="F453" s="28"/>
      <c r="G453" s="29"/>
      <c r="H453" s="29"/>
      <c r="I453" s="48" t="str">
        <f t="shared" si="101"/>
        <v/>
      </c>
      <c r="J453" s="48" t="str">
        <f t="shared" si="110"/>
        <v/>
      </c>
      <c r="K453" s="49" t="str">
        <f t="shared" si="111"/>
        <v/>
      </c>
      <c r="N453" s="78"/>
      <c r="O453" s="39" t="str">
        <f t="shared" si="108"/>
        <v>F</v>
      </c>
      <c r="P453" s="11">
        <f t="shared" si="102"/>
        <v>-23.287315649149274</v>
      </c>
      <c r="Q453" s="11"/>
      <c r="R453" s="38">
        <f t="shared" si="105"/>
        <v>0</v>
      </c>
      <c r="S453" s="30">
        <f t="shared" si="106"/>
        <v>0</v>
      </c>
      <c r="T453" s="30">
        <f t="shared" si="107"/>
        <v>0</v>
      </c>
      <c r="U453" s="34"/>
      <c r="V453" s="34"/>
      <c r="X453" s="31">
        <f t="shared" si="103"/>
        <v>9.0359999999999996</v>
      </c>
      <c r="Y453" s="31">
        <f t="shared" si="104"/>
        <v>-184.49199999999999</v>
      </c>
      <c r="Z453" s="30">
        <f t="shared" si="109"/>
        <v>0</v>
      </c>
    </row>
    <row r="454" spans="5:26" x14ac:dyDescent="0.15">
      <c r="E454" s="46"/>
      <c r="F454" s="28"/>
      <c r="G454" s="29"/>
      <c r="H454" s="29"/>
      <c r="I454" s="48" t="str">
        <f t="shared" si="101"/>
        <v/>
      </c>
      <c r="J454" s="48" t="str">
        <f t="shared" si="110"/>
        <v/>
      </c>
      <c r="K454" s="49" t="str">
        <f t="shared" si="111"/>
        <v/>
      </c>
      <c r="N454" s="78"/>
      <c r="O454" s="39" t="str">
        <f t="shared" si="108"/>
        <v>F</v>
      </c>
      <c r="P454" s="11">
        <f t="shared" si="102"/>
        <v>-23.287315649149274</v>
      </c>
      <c r="Q454" s="11"/>
      <c r="R454" s="38">
        <f t="shared" si="105"/>
        <v>0</v>
      </c>
      <c r="S454" s="30">
        <f t="shared" si="106"/>
        <v>0</v>
      </c>
      <c r="T454" s="30">
        <f t="shared" si="107"/>
        <v>0</v>
      </c>
      <c r="U454" s="34"/>
      <c r="V454" s="34"/>
      <c r="X454" s="31">
        <f t="shared" si="103"/>
        <v>9.0359999999999996</v>
      </c>
      <c r="Y454" s="31">
        <f t="shared" si="104"/>
        <v>-184.49199999999999</v>
      </c>
      <c r="Z454" s="30">
        <f t="shared" si="109"/>
        <v>0</v>
      </c>
    </row>
    <row r="455" spans="5:26" x14ac:dyDescent="0.15">
      <c r="E455" s="46"/>
      <c r="F455" s="28"/>
      <c r="G455" s="29"/>
      <c r="H455" s="29"/>
      <c r="I455" s="48" t="str">
        <f t="shared" si="101"/>
        <v/>
      </c>
      <c r="J455" s="48" t="str">
        <f t="shared" si="110"/>
        <v/>
      </c>
      <c r="K455" s="49" t="str">
        <f t="shared" si="111"/>
        <v/>
      </c>
      <c r="N455" s="78"/>
      <c r="O455" s="39" t="str">
        <f t="shared" si="108"/>
        <v>F</v>
      </c>
      <c r="P455" s="11">
        <f t="shared" si="102"/>
        <v>-23.287315649149274</v>
      </c>
      <c r="Q455" s="11"/>
      <c r="R455" s="38">
        <f t="shared" si="105"/>
        <v>0</v>
      </c>
      <c r="S455" s="30">
        <f t="shared" si="106"/>
        <v>0</v>
      </c>
      <c r="T455" s="30">
        <f t="shared" si="107"/>
        <v>0</v>
      </c>
      <c r="U455" s="34"/>
      <c r="V455" s="34"/>
      <c r="X455" s="31">
        <f t="shared" si="103"/>
        <v>9.0359999999999996</v>
      </c>
      <c r="Y455" s="31">
        <f t="shared" si="104"/>
        <v>-184.49199999999999</v>
      </c>
      <c r="Z455" s="30">
        <f t="shared" si="109"/>
        <v>0</v>
      </c>
    </row>
    <row r="456" spans="5:26" x14ac:dyDescent="0.15">
      <c r="E456" s="46"/>
      <c r="F456" s="28"/>
      <c r="G456" s="29"/>
      <c r="H456" s="29"/>
      <c r="I456" s="48" t="str">
        <f t="shared" si="101"/>
        <v/>
      </c>
      <c r="J456" s="48" t="str">
        <f t="shared" si="110"/>
        <v/>
      </c>
      <c r="K456" s="49" t="str">
        <f t="shared" si="111"/>
        <v/>
      </c>
      <c r="N456" s="78"/>
      <c r="O456" s="39" t="str">
        <f t="shared" si="108"/>
        <v>F</v>
      </c>
      <c r="P456" s="11">
        <f t="shared" si="102"/>
        <v>-23.287315649149274</v>
      </c>
      <c r="Q456" s="11"/>
      <c r="R456" s="38">
        <f t="shared" si="105"/>
        <v>0</v>
      </c>
      <c r="S456" s="30">
        <f t="shared" si="106"/>
        <v>0</v>
      </c>
      <c r="T456" s="30">
        <f t="shared" si="107"/>
        <v>0</v>
      </c>
      <c r="U456" s="34"/>
      <c r="V456" s="34"/>
      <c r="X456" s="31">
        <f t="shared" si="103"/>
        <v>9.0359999999999996</v>
      </c>
      <c r="Y456" s="31">
        <f t="shared" si="104"/>
        <v>-184.49199999999999</v>
      </c>
      <c r="Z456" s="30">
        <f t="shared" si="109"/>
        <v>0</v>
      </c>
    </row>
    <row r="457" spans="5:26" x14ac:dyDescent="0.15">
      <c r="E457" s="46"/>
      <c r="F457" s="28"/>
      <c r="G457" s="29"/>
      <c r="H457" s="29"/>
      <c r="I457" s="48" t="str">
        <f t="shared" si="101"/>
        <v/>
      </c>
      <c r="J457" s="48" t="str">
        <f t="shared" si="110"/>
        <v/>
      </c>
      <c r="K457" s="49" t="str">
        <f t="shared" si="111"/>
        <v/>
      </c>
      <c r="N457" s="78"/>
      <c r="O457" s="39" t="str">
        <f t="shared" si="108"/>
        <v>F</v>
      </c>
      <c r="P457" s="11">
        <f t="shared" si="102"/>
        <v>-23.287315649149274</v>
      </c>
      <c r="Q457" s="11"/>
      <c r="R457" s="38">
        <f t="shared" si="105"/>
        <v>0</v>
      </c>
      <c r="S457" s="30">
        <f t="shared" si="106"/>
        <v>0</v>
      </c>
      <c r="T457" s="30">
        <f t="shared" si="107"/>
        <v>0</v>
      </c>
      <c r="U457" s="34"/>
      <c r="V457" s="34"/>
      <c r="X457" s="31">
        <f t="shared" si="103"/>
        <v>9.0359999999999996</v>
      </c>
      <c r="Y457" s="31">
        <f t="shared" si="104"/>
        <v>-184.49199999999999</v>
      </c>
      <c r="Z457" s="30">
        <f t="shared" si="109"/>
        <v>0</v>
      </c>
    </row>
    <row r="458" spans="5:26" x14ac:dyDescent="0.15">
      <c r="E458" s="46"/>
      <c r="F458" s="28"/>
      <c r="G458" s="29"/>
      <c r="H458" s="29"/>
      <c r="I458" s="48" t="str">
        <f t="shared" si="101"/>
        <v/>
      </c>
      <c r="J458" s="48" t="str">
        <f t="shared" si="110"/>
        <v/>
      </c>
      <c r="K458" s="49" t="str">
        <f t="shared" si="111"/>
        <v/>
      </c>
      <c r="N458" s="78"/>
      <c r="O458" s="39" t="str">
        <f t="shared" si="108"/>
        <v>F</v>
      </c>
      <c r="P458" s="11">
        <f t="shared" si="102"/>
        <v>-23.287315649149274</v>
      </c>
      <c r="Q458" s="11"/>
      <c r="R458" s="38">
        <f t="shared" si="105"/>
        <v>0</v>
      </c>
      <c r="S458" s="30">
        <f t="shared" si="106"/>
        <v>0</v>
      </c>
      <c r="T458" s="30">
        <f t="shared" si="107"/>
        <v>0</v>
      </c>
      <c r="U458" s="34"/>
      <c r="V458" s="34"/>
      <c r="X458" s="31">
        <f t="shared" si="103"/>
        <v>9.0359999999999996</v>
      </c>
      <c r="Y458" s="31">
        <f t="shared" si="104"/>
        <v>-184.49199999999999</v>
      </c>
      <c r="Z458" s="30">
        <f t="shared" si="109"/>
        <v>0</v>
      </c>
    </row>
    <row r="459" spans="5:26" x14ac:dyDescent="0.15">
      <c r="E459" s="46"/>
      <c r="F459" s="28"/>
      <c r="G459" s="29"/>
      <c r="H459" s="29"/>
      <c r="I459" s="48" t="str">
        <f t="shared" si="101"/>
        <v/>
      </c>
      <c r="J459" s="48" t="str">
        <f t="shared" si="110"/>
        <v/>
      </c>
      <c r="K459" s="49" t="str">
        <f t="shared" si="111"/>
        <v/>
      </c>
      <c r="N459" s="78"/>
      <c r="O459" s="39" t="str">
        <f t="shared" si="108"/>
        <v>F</v>
      </c>
      <c r="P459" s="11">
        <f t="shared" si="102"/>
        <v>-23.287315649149274</v>
      </c>
      <c r="Q459" s="11"/>
      <c r="R459" s="38">
        <f t="shared" si="105"/>
        <v>0</v>
      </c>
      <c r="S459" s="30">
        <f t="shared" si="106"/>
        <v>0</v>
      </c>
      <c r="T459" s="30">
        <f t="shared" si="107"/>
        <v>0</v>
      </c>
      <c r="U459" s="34"/>
      <c r="V459" s="34"/>
      <c r="X459" s="31">
        <f t="shared" si="103"/>
        <v>9.0359999999999996</v>
      </c>
      <c r="Y459" s="31">
        <f t="shared" si="104"/>
        <v>-184.49199999999999</v>
      </c>
      <c r="Z459" s="30">
        <f t="shared" si="109"/>
        <v>0</v>
      </c>
    </row>
    <row r="460" spans="5:26" x14ac:dyDescent="0.15">
      <c r="E460" s="46"/>
      <c r="F460" s="28"/>
      <c r="G460" s="29"/>
      <c r="H460" s="29"/>
      <c r="I460" s="48" t="str">
        <f t="shared" si="101"/>
        <v/>
      </c>
      <c r="J460" s="48" t="str">
        <f t="shared" si="110"/>
        <v/>
      </c>
      <c r="K460" s="49" t="str">
        <f t="shared" si="111"/>
        <v/>
      </c>
      <c r="N460" s="78"/>
      <c r="O460" s="39" t="str">
        <f t="shared" si="108"/>
        <v>F</v>
      </c>
      <c r="P460" s="11">
        <f t="shared" si="102"/>
        <v>-23.287315649149274</v>
      </c>
      <c r="Q460" s="11"/>
      <c r="R460" s="38">
        <f t="shared" si="105"/>
        <v>0</v>
      </c>
      <c r="S460" s="30">
        <f t="shared" si="106"/>
        <v>0</v>
      </c>
      <c r="T460" s="30">
        <f t="shared" si="107"/>
        <v>0</v>
      </c>
      <c r="U460" s="34"/>
      <c r="V460" s="34"/>
      <c r="X460" s="31">
        <f t="shared" si="103"/>
        <v>9.0359999999999996</v>
      </c>
      <c r="Y460" s="31">
        <f t="shared" si="104"/>
        <v>-184.49199999999999</v>
      </c>
      <c r="Z460" s="30">
        <f t="shared" si="109"/>
        <v>0</v>
      </c>
    </row>
    <row r="461" spans="5:26" x14ac:dyDescent="0.15">
      <c r="E461" s="46"/>
      <c r="F461" s="28"/>
      <c r="G461" s="29"/>
      <c r="H461" s="29"/>
      <c r="I461" s="48" t="str">
        <f t="shared" si="101"/>
        <v/>
      </c>
      <c r="J461" s="48" t="str">
        <f t="shared" si="110"/>
        <v/>
      </c>
      <c r="K461" s="49" t="str">
        <f t="shared" si="111"/>
        <v/>
      </c>
      <c r="N461" s="78"/>
      <c r="O461" s="39" t="str">
        <f t="shared" si="108"/>
        <v>F</v>
      </c>
      <c r="P461" s="11">
        <f t="shared" si="102"/>
        <v>-23.287315649149274</v>
      </c>
      <c r="Q461" s="11"/>
      <c r="R461" s="38">
        <f t="shared" si="105"/>
        <v>0</v>
      </c>
      <c r="S461" s="30">
        <f t="shared" si="106"/>
        <v>0</v>
      </c>
      <c r="T461" s="30">
        <f t="shared" si="107"/>
        <v>0</v>
      </c>
      <c r="U461" s="34"/>
      <c r="V461" s="34"/>
      <c r="X461" s="31">
        <f t="shared" si="103"/>
        <v>9.0359999999999996</v>
      </c>
      <c r="Y461" s="31">
        <f t="shared" si="104"/>
        <v>-184.49199999999999</v>
      </c>
      <c r="Z461" s="30">
        <f t="shared" si="109"/>
        <v>0</v>
      </c>
    </row>
    <row r="462" spans="5:26" x14ac:dyDescent="0.15">
      <c r="E462" s="46"/>
      <c r="F462" s="28"/>
      <c r="G462" s="29"/>
      <c r="H462" s="29"/>
      <c r="I462" s="48" t="str">
        <f t="shared" si="101"/>
        <v/>
      </c>
      <c r="J462" s="48" t="str">
        <f t="shared" si="110"/>
        <v/>
      </c>
      <c r="K462" s="49" t="str">
        <f t="shared" si="111"/>
        <v/>
      </c>
      <c r="N462" s="78"/>
      <c r="O462" s="39" t="str">
        <f t="shared" si="108"/>
        <v>F</v>
      </c>
      <c r="P462" s="11">
        <f t="shared" si="102"/>
        <v>-23.287315649149274</v>
      </c>
      <c r="Q462" s="11"/>
      <c r="R462" s="38">
        <f t="shared" si="105"/>
        <v>0</v>
      </c>
      <c r="S462" s="30">
        <f t="shared" si="106"/>
        <v>0</v>
      </c>
      <c r="T462" s="30">
        <f t="shared" si="107"/>
        <v>0</v>
      </c>
      <c r="U462" s="34"/>
      <c r="V462" s="34"/>
      <c r="X462" s="31">
        <f t="shared" si="103"/>
        <v>9.0359999999999996</v>
      </c>
      <c r="Y462" s="31">
        <f t="shared" si="104"/>
        <v>-184.49199999999999</v>
      </c>
      <c r="Z462" s="30">
        <f t="shared" si="109"/>
        <v>0</v>
      </c>
    </row>
    <row r="463" spans="5:26" x14ac:dyDescent="0.15">
      <c r="E463" s="46"/>
      <c r="F463" s="28"/>
      <c r="G463" s="29"/>
      <c r="H463" s="29"/>
      <c r="I463" s="48" t="str">
        <f t="shared" si="101"/>
        <v/>
      </c>
      <c r="J463" s="48" t="str">
        <f t="shared" si="110"/>
        <v/>
      </c>
      <c r="K463" s="49" t="str">
        <f t="shared" si="111"/>
        <v/>
      </c>
      <c r="N463" s="78"/>
      <c r="O463" s="39" t="str">
        <f t="shared" si="108"/>
        <v>F</v>
      </c>
      <c r="P463" s="11">
        <f t="shared" si="102"/>
        <v>-23.287315649149274</v>
      </c>
      <c r="Q463" s="11"/>
      <c r="R463" s="38">
        <f t="shared" si="105"/>
        <v>0</v>
      </c>
      <c r="S463" s="30">
        <f t="shared" si="106"/>
        <v>0</v>
      </c>
      <c r="T463" s="30">
        <f t="shared" si="107"/>
        <v>0</v>
      </c>
      <c r="U463" s="34"/>
      <c r="V463" s="34"/>
      <c r="X463" s="31">
        <f t="shared" si="103"/>
        <v>9.0359999999999996</v>
      </c>
      <c r="Y463" s="31">
        <f t="shared" si="104"/>
        <v>-184.49199999999999</v>
      </c>
      <c r="Z463" s="30">
        <f t="shared" si="109"/>
        <v>0</v>
      </c>
    </row>
    <row r="464" spans="5:26" x14ac:dyDescent="0.15">
      <c r="E464" s="46"/>
      <c r="F464" s="28"/>
      <c r="G464" s="29"/>
      <c r="H464" s="29"/>
      <c r="I464" s="48" t="str">
        <f t="shared" si="101"/>
        <v/>
      </c>
      <c r="J464" s="48" t="str">
        <f t="shared" si="110"/>
        <v/>
      </c>
      <c r="K464" s="49" t="str">
        <f t="shared" si="111"/>
        <v/>
      </c>
      <c r="N464" s="78"/>
      <c r="O464" s="39" t="str">
        <f t="shared" si="108"/>
        <v>F</v>
      </c>
      <c r="P464" s="11">
        <f t="shared" si="102"/>
        <v>-23.287315649149274</v>
      </c>
      <c r="Q464" s="11"/>
      <c r="R464" s="38">
        <f t="shared" si="105"/>
        <v>0</v>
      </c>
      <c r="S464" s="30">
        <f t="shared" si="106"/>
        <v>0</v>
      </c>
      <c r="T464" s="30">
        <f t="shared" si="107"/>
        <v>0</v>
      </c>
      <c r="U464" s="34"/>
      <c r="V464" s="34"/>
      <c r="X464" s="31">
        <f t="shared" si="103"/>
        <v>9.0359999999999996</v>
      </c>
      <c r="Y464" s="31">
        <f t="shared" si="104"/>
        <v>-184.49199999999999</v>
      </c>
      <c r="Z464" s="30">
        <f t="shared" si="109"/>
        <v>0</v>
      </c>
    </row>
    <row r="465" spans="5:26" x14ac:dyDescent="0.15">
      <c r="E465" s="46"/>
      <c r="F465" s="28"/>
      <c r="G465" s="29"/>
      <c r="H465" s="29"/>
      <c r="I465" s="48" t="str">
        <f t="shared" si="101"/>
        <v/>
      </c>
      <c r="J465" s="48" t="str">
        <f t="shared" si="110"/>
        <v/>
      </c>
      <c r="K465" s="49" t="str">
        <f t="shared" si="111"/>
        <v/>
      </c>
      <c r="N465" s="78"/>
      <c r="O465" s="39" t="str">
        <f t="shared" si="108"/>
        <v>F</v>
      </c>
      <c r="P465" s="11">
        <f t="shared" si="102"/>
        <v>-23.287315649149274</v>
      </c>
      <c r="Q465" s="11"/>
      <c r="R465" s="38">
        <f t="shared" si="105"/>
        <v>0</v>
      </c>
      <c r="S465" s="30">
        <f t="shared" si="106"/>
        <v>0</v>
      </c>
      <c r="T465" s="30">
        <f t="shared" si="107"/>
        <v>0</v>
      </c>
      <c r="U465" s="34"/>
      <c r="V465" s="34"/>
      <c r="X465" s="31">
        <f t="shared" si="103"/>
        <v>9.0359999999999996</v>
      </c>
      <c r="Y465" s="31">
        <f t="shared" si="104"/>
        <v>-184.49199999999999</v>
      </c>
      <c r="Z465" s="30">
        <f t="shared" si="109"/>
        <v>0</v>
      </c>
    </row>
    <row r="466" spans="5:26" x14ac:dyDescent="0.15">
      <c r="E466" s="46"/>
      <c r="F466" s="28"/>
      <c r="G466" s="29"/>
      <c r="H466" s="29"/>
      <c r="I466" s="48" t="str">
        <f t="shared" si="101"/>
        <v/>
      </c>
      <c r="J466" s="48" t="str">
        <f t="shared" si="110"/>
        <v/>
      </c>
      <c r="K466" s="49" t="str">
        <f t="shared" si="111"/>
        <v/>
      </c>
      <c r="N466" s="78"/>
      <c r="O466" s="39" t="str">
        <f t="shared" si="108"/>
        <v>F</v>
      </c>
      <c r="P466" s="11">
        <f t="shared" si="102"/>
        <v>-23.287315649149274</v>
      </c>
      <c r="Q466" s="11"/>
      <c r="R466" s="38">
        <f t="shared" si="105"/>
        <v>0</v>
      </c>
      <c r="S466" s="30">
        <f t="shared" si="106"/>
        <v>0</v>
      </c>
      <c r="T466" s="30">
        <f t="shared" si="107"/>
        <v>0</v>
      </c>
      <c r="U466" s="34"/>
      <c r="V466" s="34"/>
      <c r="X466" s="31">
        <f t="shared" si="103"/>
        <v>9.0359999999999996</v>
      </c>
      <c r="Y466" s="31">
        <f t="shared" si="104"/>
        <v>-184.49199999999999</v>
      </c>
      <c r="Z466" s="30">
        <f t="shared" si="109"/>
        <v>0</v>
      </c>
    </row>
    <row r="467" spans="5:26" x14ac:dyDescent="0.15">
      <c r="E467" s="46"/>
      <c r="F467" s="28"/>
      <c r="G467" s="29"/>
      <c r="H467" s="29"/>
      <c r="I467" s="48" t="str">
        <f t="shared" si="101"/>
        <v/>
      </c>
      <c r="J467" s="48" t="str">
        <f t="shared" si="110"/>
        <v/>
      </c>
      <c r="K467" s="49" t="str">
        <f t="shared" si="111"/>
        <v/>
      </c>
      <c r="N467" s="78"/>
      <c r="O467" s="39" t="str">
        <f t="shared" si="108"/>
        <v>F</v>
      </c>
      <c r="P467" s="11">
        <f t="shared" si="102"/>
        <v>-23.287315649149274</v>
      </c>
      <c r="Q467" s="11"/>
      <c r="R467" s="38">
        <f t="shared" si="105"/>
        <v>0</v>
      </c>
      <c r="S467" s="30">
        <f t="shared" si="106"/>
        <v>0</v>
      </c>
      <c r="T467" s="30">
        <f t="shared" si="107"/>
        <v>0</v>
      </c>
      <c r="U467" s="34"/>
      <c r="V467" s="34"/>
      <c r="X467" s="31">
        <f t="shared" si="103"/>
        <v>9.0359999999999996</v>
      </c>
      <c r="Y467" s="31">
        <f t="shared" si="104"/>
        <v>-184.49199999999999</v>
      </c>
      <c r="Z467" s="30">
        <f t="shared" si="109"/>
        <v>0</v>
      </c>
    </row>
    <row r="468" spans="5:26" x14ac:dyDescent="0.15">
      <c r="E468" s="46"/>
      <c r="F468" s="28"/>
      <c r="G468" s="29"/>
      <c r="H468" s="29"/>
      <c r="I468" s="48" t="str">
        <f t="shared" si="101"/>
        <v/>
      </c>
      <c r="J468" s="48" t="str">
        <f t="shared" si="110"/>
        <v/>
      </c>
      <c r="K468" s="49" t="str">
        <f t="shared" si="111"/>
        <v/>
      </c>
      <c r="N468" s="78"/>
      <c r="O468" s="39" t="str">
        <f t="shared" si="108"/>
        <v>F</v>
      </c>
      <c r="P468" s="11">
        <f t="shared" si="102"/>
        <v>-23.287315649149274</v>
      </c>
      <c r="Q468" s="11"/>
      <c r="R468" s="38">
        <f t="shared" si="105"/>
        <v>0</v>
      </c>
      <c r="S468" s="30">
        <f t="shared" si="106"/>
        <v>0</v>
      </c>
      <c r="T468" s="30">
        <f t="shared" si="107"/>
        <v>0</v>
      </c>
      <c r="U468" s="34"/>
      <c r="V468" s="34"/>
      <c r="X468" s="31">
        <f t="shared" si="103"/>
        <v>9.0359999999999996</v>
      </c>
      <c r="Y468" s="31">
        <f t="shared" si="104"/>
        <v>-184.49199999999999</v>
      </c>
      <c r="Z468" s="30">
        <f t="shared" si="109"/>
        <v>0</v>
      </c>
    </row>
    <row r="469" spans="5:26" x14ac:dyDescent="0.15">
      <c r="E469" s="46"/>
      <c r="F469" s="28"/>
      <c r="G469" s="29"/>
      <c r="H469" s="29"/>
      <c r="I469" s="48" t="str">
        <f t="shared" si="101"/>
        <v/>
      </c>
      <c r="J469" s="48" t="str">
        <f t="shared" si="110"/>
        <v/>
      </c>
      <c r="K469" s="49" t="str">
        <f t="shared" si="111"/>
        <v/>
      </c>
      <c r="N469" s="78"/>
      <c r="O469" s="39" t="str">
        <f t="shared" si="108"/>
        <v>F</v>
      </c>
      <c r="P469" s="11">
        <f t="shared" si="102"/>
        <v>-23.287315649149274</v>
      </c>
      <c r="Q469" s="11"/>
      <c r="R469" s="38">
        <f t="shared" si="105"/>
        <v>0</v>
      </c>
      <c r="S469" s="30">
        <f t="shared" si="106"/>
        <v>0</v>
      </c>
      <c r="T469" s="30">
        <f t="shared" si="107"/>
        <v>0</v>
      </c>
      <c r="U469" s="34"/>
      <c r="V469" s="34"/>
      <c r="X469" s="31">
        <f t="shared" si="103"/>
        <v>9.0359999999999996</v>
      </c>
      <c r="Y469" s="31">
        <f t="shared" si="104"/>
        <v>-184.49199999999999</v>
      </c>
      <c r="Z469" s="30">
        <f t="shared" si="109"/>
        <v>0</v>
      </c>
    </row>
    <row r="470" spans="5:26" x14ac:dyDescent="0.15">
      <c r="E470" s="46"/>
      <c r="F470" s="28"/>
      <c r="G470" s="29"/>
      <c r="H470" s="29"/>
      <c r="I470" s="48" t="str">
        <f t="shared" si="101"/>
        <v/>
      </c>
      <c r="J470" s="48" t="str">
        <f t="shared" si="110"/>
        <v/>
      </c>
      <c r="K470" s="49" t="str">
        <f t="shared" si="111"/>
        <v/>
      </c>
      <c r="L470" s="11"/>
      <c r="M470" s="11"/>
      <c r="N470" s="78"/>
      <c r="O470" s="39" t="str">
        <f t="shared" si="108"/>
        <v>F</v>
      </c>
      <c r="P470" s="11">
        <f t="shared" si="102"/>
        <v>-23.287315649149274</v>
      </c>
      <c r="Q470" s="11"/>
      <c r="R470" s="38">
        <f t="shared" si="105"/>
        <v>0</v>
      </c>
      <c r="S470" s="30">
        <f t="shared" si="106"/>
        <v>0</v>
      </c>
      <c r="T470" s="30">
        <f t="shared" si="107"/>
        <v>0</v>
      </c>
      <c r="U470" s="34"/>
      <c r="V470" s="34"/>
      <c r="X470" s="31">
        <f t="shared" si="103"/>
        <v>9.0359999999999996</v>
      </c>
      <c r="Y470" s="31">
        <f t="shared" si="104"/>
        <v>-184.49199999999999</v>
      </c>
      <c r="Z470" s="30">
        <f t="shared" si="109"/>
        <v>0</v>
      </c>
    </row>
    <row r="471" spans="5:26" x14ac:dyDescent="0.15">
      <c r="E471" s="46"/>
      <c r="F471" s="28"/>
      <c r="G471" s="29"/>
      <c r="H471" s="29"/>
      <c r="I471" s="48" t="str">
        <f t="shared" si="101"/>
        <v/>
      </c>
      <c r="J471" s="48" t="str">
        <f t="shared" si="93"/>
        <v/>
      </c>
      <c r="K471" s="49" t="str">
        <f t="shared" si="94"/>
        <v/>
      </c>
      <c r="L471" s="11"/>
      <c r="M471" s="11"/>
      <c r="N471" s="78"/>
      <c r="O471" s="39" t="str">
        <f t="shared" si="108"/>
        <v>F</v>
      </c>
      <c r="P471" s="11">
        <f t="shared" si="102"/>
        <v>-23.287315649149274</v>
      </c>
      <c r="Q471" s="11"/>
      <c r="R471" s="38">
        <f t="shared" si="105"/>
        <v>0</v>
      </c>
      <c r="S471" s="30">
        <f t="shared" si="106"/>
        <v>0</v>
      </c>
      <c r="T471" s="30">
        <f t="shared" si="107"/>
        <v>0</v>
      </c>
      <c r="U471" s="34"/>
      <c r="V471" s="34"/>
      <c r="X471" s="31">
        <f t="shared" si="103"/>
        <v>9.0359999999999996</v>
      </c>
      <c r="Y471" s="31">
        <f t="shared" si="104"/>
        <v>-184.49199999999999</v>
      </c>
      <c r="Z471" s="30">
        <f t="shared" si="109"/>
        <v>0</v>
      </c>
    </row>
    <row r="472" spans="5:26" x14ac:dyDescent="0.15">
      <c r="E472" s="46"/>
      <c r="F472" s="28"/>
      <c r="G472" s="29"/>
      <c r="H472" s="29"/>
      <c r="I472" s="48" t="str">
        <f t="shared" si="101"/>
        <v/>
      </c>
      <c r="J472" s="48" t="str">
        <f t="shared" si="93"/>
        <v/>
      </c>
      <c r="K472" s="49" t="str">
        <f t="shared" si="94"/>
        <v/>
      </c>
      <c r="L472" s="11"/>
      <c r="M472" s="11"/>
      <c r="N472" s="78"/>
      <c r="O472" s="39" t="str">
        <f t="shared" si="108"/>
        <v>F</v>
      </c>
      <c r="P472" s="11">
        <f t="shared" si="102"/>
        <v>-23.287315649149274</v>
      </c>
      <c r="Q472" s="11"/>
      <c r="R472" s="38">
        <f t="shared" si="105"/>
        <v>0</v>
      </c>
      <c r="S472" s="30">
        <f t="shared" si="106"/>
        <v>0</v>
      </c>
      <c r="T472" s="30">
        <f t="shared" si="107"/>
        <v>0</v>
      </c>
      <c r="U472" s="34"/>
      <c r="V472" s="34"/>
      <c r="X472" s="31">
        <f t="shared" si="103"/>
        <v>9.0359999999999996</v>
      </c>
      <c r="Y472" s="31">
        <f t="shared" si="104"/>
        <v>-184.49199999999999</v>
      </c>
      <c r="Z472" s="30">
        <f t="shared" si="109"/>
        <v>0</v>
      </c>
    </row>
    <row r="473" spans="5:26" x14ac:dyDescent="0.15">
      <c r="E473" s="46"/>
      <c r="F473" s="28"/>
      <c r="G473" s="29"/>
      <c r="H473" s="29"/>
      <c r="I473" s="48" t="str">
        <f t="shared" ref="I473:I496" si="112">IF(COUNTA($F$375,$H$375,F473:H473)=5,P473,"")</f>
        <v/>
      </c>
      <c r="J473" s="48" t="str">
        <f t="shared" si="93"/>
        <v/>
      </c>
      <c r="K473" s="49" t="str">
        <f t="shared" si="94"/>
        <v/>
      </c>
      <c r="L473" s="11"/>
      <c r="M473" s="11"/>
      <c r="N473" s="78"/>
      <c r="O473" s="39" t="str">
        <f t="shared" si="108"/>
        <v>F</v>
      </c>
      <c r="P473" s="11">
        <f t="shared" si="102"/>
        <v>-23.287315649149274</v>
      </c>
      <c r="Q473" s="11"/>
      <c r="R473" s="38">
        <f t="shared" si="105"/>
        <v>0</v>
      </c>
      <c r="S473" s="30">
        <f t="shared" si="106"/>
        <v>0</v>
      </c>
      <c r="T473" s="30">
        <f t="shared" si="107"/>
        <v>0</v>
      </c>
      <c r="U473" s="34"/>
      <c r="V473" s="34"/>
      <c r="X473" s="31">
        <f t="shared" si="103"/>
        <v>9.0359999999999996</v>
      </c>
      <c r="Y473" s="31">
        <f t="shared" si="104"/>
        <v>-184.49199999999999</v>
      </c>
      <c r="Z473" s="30">
        <f t="shared" si="109"/>
        <v>0</v>
      </c>
    </row>
    <row r="474" spans="5:26" x14ac:dyDescent="0.15">
      <c r="E474" s="46"/>
      <c r="F474" s="28"/>
      <c r="G474" s="29"/>
      <c r="H474" s="29"/>
      <c r="I474" s="48" t="str">
        <f t="shared" si="112"/>
        <v/>
      </c>
      <c r="J474" s="48" t="str">
        <f t="shared" si="93"/>
        <v/>
      </c>
      <c r="K474" s="49" t="str">
        <f t="shared" si="94"/>
        <v/>
      </c>
      <c r="L474" s="11"/>
      <c r="M474" s="11"/>
      <c r="N474" s="78"/>
      <c r="O474" s="39" t="str">
        <f t="shared" si="108"/>
        <v>F</v>
      </c>
      <c r="P474" s="11">
        <f t="shared" si="102"/>
        <v>-23.287315649149274</v>
      </c>
      <c r="Q474" s="11"/>
      <c r="R474" s="38">
        <f t="shared" si="105"/>
        <v>0</v>
      </c>
      <c r="S474" s="30">
        <f t="shared" si="106"/>
        <v>0</v>
      </c>
      <c r="T474" s="30">
        <f t="shared" si="107"/>
        <v>0</v>
      </c>
      <c r="U474" s="34"/>
      <c r="V474" s="34"/>
      <c r="X474" s="31">
        <f t="shared" si="103"/>
        <v>9.0359999999999996</v>
      </c>
      <c r="Y474" s="31">
        <f t="shared" si="104"/>
        <v>-184.49199999999999</v>
      </c>
      <c r="Z474" s="30">
        <f t="shared" si="109"/>
        <v>0</v>
      </c>
    </row>
    <row r="475" spans="5:26" x14ac:dyDescent="0.15">
      <c r="E475" s="46"/>
      <c r="F475" s="28"/>
      <c r="G475" s="29"/>
      <c r="H475" s="29"/>
      <c r="I475" s="48" t="str">
        <f t="shared" si="112"/>
        <v/>
      </c>
      <c r="J475" s="48" t="str">
        <f t="shared" si="93"/>
        <v/>
      </c>
      <c r="K475" s="49" t="str">
        <f t="shared" si="94"/>
        <v/>
      </c>
      <c r="L475" s="11"/>
      <c r="M475" s="11"/>
      <c r="N475" s="78"/>
      <c r="O475" s="39" t="str">
        <f t="shared" si="108"/>
        <v>F</v>
      </c>
      <c r="P475" s="11">
        <f t="shared" si="102"/>
        <v>-23.287315649149274</v>
      </c>
      <c r="Q475" s="11"/>
      <c r="R475" s="38">
        <f t="shared" si="105"/>
        <v>0</v>
      </c>
      <c r="S475" s="30">
        <f t="shared" si="106"/>
        <v>0</v>
      </c>
      <c r="T475" s="30">
        <f t="shared" si="107"/>
        <v>0</v>
      </c>
      <c r="U475" s="34"/>
      <c r="V475" s="34"/>
      <c r="X475" s="31">
        <f t="shared" si="103"/>
        <v>9.0359999999999996</v>
      </c>
      <c r="Y475" s="31">
        <f t="shared" si="104"/>
        <v>-184.49199999999999</v>
      </c>
      <c r="Z475" s="30">
        <f t="shared" si="109"/>
        <v>0</v>
      </c>
    </row>
    <row r="476" spans="5:26" x14ac:dyDescent="0.15">
      <c r="E476" s="46"/>
      <c r="F476" s="28"/>
      <c r="G476" s="29"/>
      <c r="H476" s="29"/>
      <c r="I476" s="48" t="str">
        <f t="shared" si="112"/>
        <v/>
      </c>
      <c r="J476" s="48" t="str">
        <f t="shared" si="93"/>
        <v/>
      </c>
      <c r="K476" s="49" t="str">
        <f t="shared" si="94"/>
        <v/>
      </c>
      <c r="L476" s="11"/>
      <c r="M476" s="11"/>
      <c r="N476" s="78"/>
      <c r="O476" s="39" t="str">
        <f t="shared" si="108"/>
        <v>F</v>
      </c>
      <c r="P476" s="11">
        <f t="shared" si="102"/>
        <v>-23.287315649149274</v>
      </c>
      <c r="Q476" s="11"/>
      <c r="R476" s="38">
        <f t="shared" si="105"/>
        <v>0</v>
      </c>
      <c r="S476" s="30">
        <f t="shared" si="106"/>
        <v>0</v>
      </c>
      <c r="T476" s="30">
        <f t="shared" si="107"/>
        <v>0</v>
      </c>
      <c r="U476" s="34"/>
      <c r="V476" s="34"/>
      <c r="X476" s="31">
        <f t="shared" si="103"/>
        <v>9.0359999999999996</v>
      </c>
      <c r="Y476" s="31">
        <f t="shared" si="104"/>
        <v>-184.49199999999999</v>
      </c>
      <c r="Z476" s="30">
        <f t="shared" si="109"/>
        <v>0</v>
      </c>
    </row>
    <row r="477" spans="5:26" x14ac:dyDescent="0.15">
      <c r="E477" s="46"/>
      <c r="F477" s="28"/>
      <c r="G477" s="29"/>
      <c r="H477" s="29"/>
      <c r="I477" s="48" t="str">
        <f t="shared" si="112"/>
        <v/>
      </c>
      <c r="J477" s="48" t="str">
        <f t="shared" si="93"/>
        <v/>
      </c>
      <c r="K477" s="49" t="str">
        <f t="shared" si="94"/>
        <v/>
      </c>
      <c r="L477" s="11"/>
      <c r="M477" s="11"/>
      <c r="N477" s="78"/>
      <c r="O477" s="39" t="str">
        <f t="shared" si="108"/>
        <v>F</v>
      </c>
      <c r="P477" s="11">
        <f t="shared" si="102"/>
        <v>-23.287315649149274</v>
      </c>
      <c r="Q477" s="11"/>
      <c r="R477" s="38">
        <f t="shared" si="105"/>
        <v>0</v>
      </c>
      <c r="S477" s="30">
        <f t="shared" si="106"/>
        <v>0</v>
      </c>
      <c r="T477" s="30">
        <f t="shared" si="107"/>
        <v>0</v>
      </c>
      <c r="U477" s="34"/>
      <c r="V477" s="34"/>
      <c r="X477" s="31">
        <f t="shared" si="103"/>
        <v>9.0359999999999996</v>
      </c>
      <c r="Y477" s="31">
        <f t="shared" si="104"/>
        <v>-184.49199999999999</v>
      </c>
      <c r="Z477" s="30">
        <f t="shared" si="109"/>
        <v>0</v>
      </c>
    </row>
    <row r="478" spans="5:26" x14ac:dyDescent="0.15">
      <c r="E478" s="46"/>
      <c r="F478" s="28"/>
      <c r="G478" s="29"/>
      <c r="H478" s="29"/>
      <c r="I478" s="48" t="str">
        <f t="shared" si="112"/>
        <v/>
      </c>
      <c r="J478" s="48" t="str">
        <f t="shared" si="93"/>
        <v/>
      </c>
      <c r="K478" s="49" t="str">
        <f t="shared" si="94"/>
        <v/>
      </c>
      <c r="L478" s="11"/>
      <c r="M478" s="11"/>
      <c r="N478" s="78"/>
      <c r="O478" s="39" t="str">
        <f t="shared" si="108"/>
        <v>F</v>
      </c>
      <c r="P478" s="11">
        <f t="shared" si="102"/>
        <v>-23.287315649149274</v>
      </c>
      <c r="Q478" s="11"/>
      <c r="R478" s="38">
        <f t="shared" si="105"/>
        <v>0</v>
      </c>
      <c r="S478" s="30">
        <f t="shared" si="106"/>
        <v>0</v>
      </c>
      <c r="T478" s="30">
        <f t="shared" si="107"/>
        <v>0</v>
      </c>
      <c r="U478" s="34"/>
      <c r="V478" s="34"/>
      <c r="X478" s="31">
        <f t="shared" si="103"/>
        <v>9.0359999999999996</v>
      </c>
      <c r="Y478" s="31">
        <f t="shared" si="104"/>
        <v>-184.49199999999999</v>
      </c>
      <c r="Z478" s="30">
        <f t="shared" si="109"/>
        <v>0</v>
      </c>
    </row>
    <row r="479" spans="5:26" x14ac:dyDescent="0.15">
      <c r="E479" s="46"/>
      <c r="F479" s="28"/>
      <c r="G479" s="29"/>
      <c r="H479" s="29"/>
      <c r="I479" s="48" t="str">
        <f t="shared" si="112"/>
        <v/>
      </c>
      <c r="J479" s="48" t="str">
        <f t="shared" si="93"/>
        <v/>
      </c>
      <c r="K479" s="49" t="str">
        <f t="shared" si="94"/>
        <v/>
      </c>
      <c r="L479" s="11"/>
      <c r="M479" s="11"/>
      <c r="N479" s="78"/>
      <c r="O479" s="39" t="str">
        <f t="shared" si="108"/>
        <v>F</v>
      </c>
      <c r="P479" s="11">
        <f t="shared" si="102"/>
        <v>-23.287315649149274</v>
      </c>
      <c r="Q479" s="11"/>
      <c r="R479" s="38">
        <f t="shared" si="105"/>
        <v>0</v>
      </c>
      <c r="S479" s="30">
        <f t="shared" si="106"/>
        <v>0</v>
      </c>
      <c r="T479" s="30">
        <f t="shared" si="107"/>
        <v>0</v>
      </c>
      <c r="U479" s="34"/>
      <c r="V479" s="34"/>
      <c r="X479" s="31">
        <f t="shared" si="103"/>
        <v>9.0359999999999996</v>
      </c>
      <c r="Y479" s="31">
        <f t="shared" si="104"/>
        <v>-184.49199999999999</v>
      </c>
      <c r="Z479" s="30">
        <f t="shared" si="109"/>
        <v>0</v>
      </c>
    </row>
    <row r="480" spans="5:26" x14ac:dyDescent="0.15">
      <c r="E480" s="46"/>
      <c r="F480" s="28"/>
      <c r="G480" s="29"/>
      <c r="H480" s="29"/>
      <c r="I480" s="48" t="str">
        <f t="shared" si="112"/>
        <v/>
      </c>
      <c r="J480" s="48" t="str">
        <f t="shared" si="93"/>
        <v/>
      </c>
      <c r="K480" s="49" t="str">
        <f t="shared" si="94"/>
        <v/>
      </c>
      <c r="L480" s="11"/>
      <c r="M480" s="11"/>
      <c r="N480" s="78"/>
      <c r="O480" s="39" t="str">
        <f t="shared" si="108"/>
        <v>F</v>
      </c>
      <c r="P480" s="11">
        <f t="shared" si="102"/>
        <v>-23.287315649149274</v>
      </c>
      <c r="Q480" s="11"/>
      <c r="R480" s="38">
        <f t="shared" si="105"/>
        <v>0</v>
      </c>
      <c r="S480" s="30">
        <f t="shared" si="106"/>
        <v>0</v>
      </c>
      <c r="T480" s="30">
        <f t="shared" si="107"/>
        <v>0</v>
      </c>
      <c r="U480" s="34"/>
      <c r="V480" s="34"/>
      <c r="X480" s="31">
        <f t="shared" si="103"/>
        <v>9.0359999999999996</v>
      </c>
      <c r="Y480" s="31">
        <f t="shared" si="104"/>
        <v>-184.49199999999999</v>
      </c>
      <c r="Z480" s="30">
        <f t="shared" si="109"/>
        <v>0</v>
      </c>
    </row>
    <row r="481" spans="5:26" x14ac:dyDescent="0.15">
      <c r="E481" s="46"/>
      <c r="F481" s="28"/>
      <c r="G481" s="29"/>
      <c r="H481" s="29"/>
      <c r="I481" s="48" t="str">
        <f t="shared" si="112"/>
        <v/>
      </c>
      <c r="J481" s="48" t="str">
        <f t="shared" si="93"/>
        <v/>
      </c>
      <c r="K481" s="49" t="str">
        <f t="shared" si="94"/>
        <v/>
      </c>
      <c r="L481" s="11"/>
      <c r="M481" s="11"/>
      <c r="N481" s="78"/>
      <c r="O481" s="39" t="str">
        <f t="shared" si="108"/>
        <v>F</v>
      </c>
      <c r="P481" s="11">
        <f t="shared" si="102"/>
        <v>-23.287315649149274</v>
      </c>
      <c r="Q481" s="11"/>
      <c r="R481" s="38">
        <f t="shared" si="105"/>
        <v>0</v>
      </c>
      <c r="S481" s="30">
        <f t="shared" si="106"/>
        <v>0</v>
      </c>
      <c r="T481" s="30">
        <f t="shared" si="107"/>
        <v>0</v>
      </c>
      <c r="U481" s="34"/>
      <c r="V481" s="34"/>
      <c r="X481" s="31">
        <f t="shared" si="103"/>
        <v>9.0359999999999996</v>
      </c>
      <c r="Y481" s="31">
        <f t="shared" si="104"/>
        <v>-184.49199999999999</v>
      </c>
      <c r="Z481" s="30">
        <f t="shared" si="109"/>
        <v>0</v>
      </c>
    </row>
    <row r="482" spans="5:26" x14ac:dyDescent="0.15">
      <c r="E482" s="46"/>
      <c r="F482" s="28"/>
      <c r="G482" s="29"/>
      <c r="H482" s="29"/>
      <c r="I482" s="48" t="str">
        <f t="shared" si="112"/>
        <v/>
      </c>
      <c r="J482" s="48" t="str">
        <f t="shared" si="93"/>
        <v/>
      </c>
      <c r="K482" s="49" t="str">
        <f t="shared" si="94"/>
        <v/>
      </c>
      <c r="L482" s="11"/>
      <c r="M482" s="11"/>
      <c r="N482" s="78"/>
      <c r="O482" s="39" t="str">
        <f t="shared" si="108"/>
        <v>F</v>
      </c>
      <c r="P482" s="11">
        <f t="shared" si="102"/>
        <v>-23.287315649149274</v>
      </c>
      <c r="Q482" s="11"/>
      <c r="R482" s="38">
        <f t="shared" si="105"/>
        <v>0</v>
      </c>
      <c r="S482" s="30">
        <f t="shared" si="106"/>
        <v>0</v>
      </c>
      <c r="T482" s="30">
        <f t="shared" si="107"/>
        <v>0</v>
      </c>
      <c r="U482" s="34"/>
      <c r="V482" s="34"/>
      <c r="X482" s="31">
        <f t="shared" si="103"/>
        <v>9.0359999999999996</v>
      </c>
      <c r="Y482" s="31">
        <f t="shared" si="104"/>
        <v>-184.49199999999999</v>
      </c>
      <c r="Z482" s="30">
        <f t="shared" si="109"/>
        <v>0</v>
      </c>
    </row>
    <row r="483" spans="5:26" x14ac:dyDescent="0.15">
      <c r="E483" s="46"/>
      <c r="F483" s="28"/>
      <c r="G483" s="29"/>
      <c r="H483" s="29"/>
      <c r="I483" s="48" t="str">
        <f t="shared" si="112"/>
        <v/>
      </c>
      <c r="J483" s="48" t="str">
        <f t="shared" si="93"/>
        <v/>
      </c>
      <c r="K483" s="49" t="str">
        <f t="shared" si="94"/>
        <v/>
      </c>
      <c r="L483" s="11"/>
      <c r="M483" s="11"/>
      <c r="N483" s="78"/>
      <c r="O483" s="39" t="str">
        <f t="shared" si="108"/>
        <v>F</v>
      </c>
      <c r="P483" s="11">
        <f t="shared" si="102"/>
        <v>-23.287315649149274</v>
      </c>
      <c r="Q483" s="11"/>
      <c r="R483" s="38">
        <f t="shared" si="105"/>
        <v>0</v>
      </c>
      <c r="S483" s="30">
        <f t="shared" si="106"/>
        <v>0</v>
      </c>
      <c r="T483" s="30">
        <f t="shared" si="107"/>
        <v>0</v>
      </c>
      <c r="U483" s="34"/>
      <c r="V483" s="34"/>
      <c r="X483" s="31">
        <f t="shared" si="103"/>
        <v>9.0359999999999996</v>
      </c>
      <c r="Y483" s="31">
        <f t="shared" si="104"/>
        <v>-184.49199999999999</v>
      </c>
      <c r="Z483" s="30">
        <f t="shared" si="109"/>
        <v>0</v>
      </c>
    </row>
    <row r="484" spans="5:26" x14ac:dyDescent="0.15">
      <c r="E484" s="46"/>
      <c r="F484" s="28"/>
      <c r="G484" s="29"/>
      <c r="H484" s="29"/>
      <c r="I484" s="48" t="str">
        <f t="shared" si="112"/>
        <v/>
      </c>
      <c r="J484" s="48" t="str">
        <f t="shared" si="93"/>
        <v/>
      </c>
      <c r="K484" s="49" t="str">
        <f t="shared" si="94"/>
        <v/>
      </c>
      <c r="L484" s="11"/>
      <c r="M484" s="11"/>
      <c r="N484" s="78"/>
      <c r="O484" s="39" t="str">
        <f t="shared" si="108"/>
        <v>F</v>
      </c>
      <c r="P484" s="11">
        <f t="shared" si="102"/>
        <v>-23.287315649149274</v>
      </c>
      <c r="Q484" s="11"/>
      <c r="R484" s="38">
        <f t="shared" si="105"/>
        <v>0</v>
      </c>
      <c r="S484" s="30">
        <f t="shared" si="106"/>
        <v>0</v>
      </c>
      <c r="T484" s="30">
        <f t="shared" si="107"/>
        <v>0</v>
      </c>
      <c r="U484" s="34"/>
      <c r="V484" s="34"/>
      <c r="X484" s="31">
        <f t="shared" si="103"/>
        <v>9.0359999999999996</v>
      </c>
      <c r="Y484" s="31">
        <f t="shared" si="104"/>
        <v>-184.49199999999999</v>
      </c>
      <c r="Z484" s="30">
        <f t="shared" si="109"/>
        <v>0</v>
      </c>
    </row>
    <row r="485" spans="5:26" x14ac:dyDescent="0.15">
      <c r="E485" s="46"/>
      <c r="F485" s="28"/>
      <c r="G485" s="29"/>
      <c r="H485" s="29"/>
      <c r="I485" s="48" t="str">
        <f t="shared" si="112"/>
        <v/>
      </c>
      <c r="J485" s="48" t="str">
        <f t="shared" si="93"/>
        <v/>
      </c>
      <c r="K485" s="49" t="str">
        <f t="shared" si="94"/>
        <v/>
      </c>
      <c r="L485" s="11"/>
      <c r="M485" s="11"/>
      <c r="N485" s="78"/>
      <c r="O485" s="39" t="str">
        <f t="shared" si="108"/>
        <v>F</v>
      </c>
      <c r="P485" s="11">
        <f t="shared" si="102"/>
        <v>-23.287315649149274</v>
      </c>
      <c r="Q485" s="11"/>
      <c r="R485" s="38">
        <f t="shared" si="105"/>
        <v>0</v>
      </c>
      <c r="S485" s="30">
        <f t="shared" si="106"/>
        <v>0</v>
      </c>
      <c r="T485" s="30">
        <f t="shared" si="107"/>
        <v>0</v>
      </c>
      <c r="U485" s="34"/>
      <c r="V485" s="34"/>
      <c r="X485" s="31">
        <f t="shared" si="103"/>
        <v>9.0359999999999996</v>
      </c>
      <c r="Y485" s="31">
        <f t="shared" si="104"/>
        <v>-184.49199999999999</v>
      </c>
      <c r="Z485" s="30">
        <f t="shared" si="109"/>
        <v>0</v>
      </c>
    </row>
    <row r="486" spans="5:26" x14ac:dyDescent="0.15">
      <c r="E486" s="46"/>
      <c r="F486" s="28"/>
      <c r="G486" s="29"/>
      <c r="H486" s="29"/>
      <c r="I486" s="48" t="str">
        <f t="shared" si="112"/>
        <v/>
      </c>
      <c r="J486" s="48" t="str">
        <f t="shared" si="93"/>
        <v/>
      </c>
      <c r="K486" s="49" t="str">
        <f t="shared" si="94"/>
        <v/>
      </c>
      <c r="L486" s="11"/>
      <c r="M486" s="11"/>
      <c r="N486" s="78"/>
      <c r="O486" s="39" t="str">
        <f t="shared" si="108"/>
        <v>F</v>
      </c>
      <c r="P486" s="11">
        <f t="shared" si="102"/>
        <v>-23.287315649149274</v>
      </c>
      <c r="Q486" s="11"/>
      <c r="R486" s="38">
        <f t="shared" si="105"/>
        <v>0</v>
      </c>
      <c r="S486" s="30">
        <f t="shared" si="106"/>
        <v>0</v>
      </c>
      <c r="T486" s="30">
        <f t="shared" si="107"/>
        <v>0</v>
      </c>
      <c r="U486" s="34"/>
      <c r="V486" s="34"/>
      <c r="X486" s="31">
        <f t="shared" si="103"/>
        <v>9.0359999999999996</v>
      </c>
      <c r="Y486" s="31">
        <f t="shared" si="104"/>
        <v>-184.49199999999999</v>
      </c>
      <c r="Z486" s="30">
        <f t="shared" si="109"/>
        <v>0</v>
      </c>
    </row>
    <row r="487" spans="5:26" x14ac:dyDescent="0.15">
      <c r="E487" s="46"/>
      <c r="F487" s="28"/>
      <c r="G487" s="29"/>
      <c r="H487" s="29"/>
      <c r="I487" s="48" t="str">
        <f t="shared" si="112"/>
        <v/>
      </c>
      <c r="J487" s="48" t="str">
        <f t="shared" si="93"/>
        <v/>
      </c>
      <c r="K487" s="49" t="str">
        <f t="shared" si="94"/>
        <v/>
      </c>
      <c r="L487" s="11"/>
      <c r="M487" s="11"/>
      <c r="N487" s="78"/>
      <c r="O487" s="39" t="str">
        <f t="shared" si="108"/>
        <v>F</v>
      </c>
      <c r="P487" s="11">
        <f t="shared" si="102"/>
        <v>-23.287315649149274</v>
      </c>
      <c r="Q487" s="11"/>
      <c r="R487" s="38">
        <f t="shared" si="105"/>
        <v>0</v>
      </c>
      <c r="S487" s="30">
        <f t="shared" si="106"/>
        <v>0</v>
      </c>
      <c r="T487" s="30">
        <f t="shared" si="107"/>
        <v>0</v>
      </c>
      <c r="U487" s="34"/>
      <c r="V487" s="34"/>
      <c r="X487" s="31">
        <f t="shared" si="103"/>
        <v>9.0359999999999996</v>
      </c>
      <c r="Y487" s="31">
        <f t="shared" si="104"/>
        <v>-184.49199999999999</v>
      </c>
      <c r="Z487" s="30">
        <f t="shared" si="109"/>
        <v>0</v>
      </c>
    </row>
    <row r="488" spans="5:26" x14ac:dyDescent="0.15">
      <c r="E488" s="46"/>
      <c r="F488" s="28"/>
      <c r="G488" s="29"/>
      <c r="H488" s="29"/>
      <c r="I488" s="48" t="str">
        <f t="shared" si="112"/>
        <v/>
      </c>
      <c r="J488" s="48" t="str">
        <f t="shared" si="93"/>
        <v/>
      </c>
      <c r="K488" s="49" t="str">
        <f t="shared" si="94"/>
        <v/>
      </c>
      <c r="L488" s="11"/>
      <c r="M488" s="11"/>
      <c r="N488" s="78"/>
      <c r="O488" s="39" t="str">
        <f t="shared" si="108"/>
        <v>F</v>
      </c>
      <c r="P488" s="11">
        <f t="shared" si="102"/>
        <v>-23.287315649149274</v>
      </c>
      <c r="Q488" s="11"/>
      <c r="R488" s="38">
        <f t="shared" si="105"/>
        <v>0</v>
      </c>
      <c r="S488" s="30">
        <f t="shared" si="106"/>
        <v>0</v>
      </c>
      <c r="T488" s="30">
        <f t="shared" si="107"/>
        <v>0</v>
      </c>
      <c r="U488" s="34"/>
      <c r="V488" s="34"/>
      <c r="X488" s="31">
        <f t="shared" si="103"/>
        <v>9.0359999999999996</v>
      </c>
      <c r="Y488" s="31">
        <f t="shared" si="104"/>
        <v>-184.49199999999999</v>
      </c>
      <c r="Z488" s="30">
        <f t="shared" si="109"/>
        <v>0</v>
      </c>
    </row>
    <row r="489" spans="5:26" x14ac:dyDescent="0.15">
      <c r="E489" s="46"/>
      <c r="F489" s="28"/>
      <c r="G489" s="29"/>
      <c r="H489" s="29"/>
      <c r="I489" s="48" t="str">
        <f t="shared" si="112"/>
        <v/>
      </c>
      <c r="J489" s="48" t="str">
        <f t="shared" si="93"/>
        <v/>
      </c>
      <c r="K489" s="49" t="str">
        <f t="shared" si="94"/>
        <v/>
      </c>
      <c r="L489" s="11"/>
      <c r="M489" s="11"/>
      <c r="N489" s="78"/>
      <c r="O489" s="39" t="str">
        <f t="shared" si="108"/>
        <v>F</v>
      </c>
      <c r="P489" s="11">
        <f t="shared" si="102"/>
        <v>-23.287315649149274</v>
      </c>
      <c r="Q489" s="11"/>
      <c r="R489" s="38">
        <f t="shared" si="105"/>
        <v>0</v>
      </c>
      <c r="S489" s="30">
        <f t="shared" si="106"/>
        <v>0</v>
      </c>
      <c r="T489" s="30">
        <f t="shared" si="107"/>
        <v>0</v>
      </c>
      <c r="U489" s="34"/>
      <c r="V489" s="34"/>
      <c r="X489" s="31">
        <f t="shared" si="103"/>
        <v>9.0359999999999996</v>
      </c>
      <c r="Y489" s="31">
        <f t="shared" si="104"/>
        <v>-184.49199999999999</v>
      </c>
      <c r="Z489" s="30">
        <f t="shared" si="109"/>
        <v>0</v>
      </c>
    </row>
    <row r="490" spans="5:26" x14ac:dyDescent="0.15">
      <c r="E490" s="46"/>
      <c r="F490" s="28"/>
      <c r="G490" s="29"/>
      <c r="H490" s="29"/>
      <c r="I490" s="48" t="str">
        <f t="shared" si="112"/>
        <v/>
      </c>
      <c r="J490" s="48" t="str">
        <f t="shared" si="93"/>
        <v/>
      </c>
      <c r="K490" s="49" t="str">
        <f t="shared" si="94"/>
        <v/>
      </c>
      <c r="L490" s="11"/>
      <c r="M490" s="11"/>
      <c r="N490" s="78"/>
      <c r="O490" s="39" t="str">
        <f t="shared" si="108"/>
        <v>F</v>
      </c>
      <c r="P490" s="11">
        <f t="shared" si="102"/>
        <v>-23.287315649149274</v>
      </c>
      <c r="Q490" s="11"/>
      <c r="R490" s="38">
        <f t="shared" si="105"/>
        <v>0</v>
      </c>
      <c r="S490" s="30">
        <f t="shared" si="106"/>
        <v>0</v>
      </c>
      <c r="T490" s="30">
        <f t="shared" si="107"/>
        <v>0</v>
      </c>
      <c r="U490" s="34"/>
      <c r="V490" s="34"/>
      <c r="X490" s="31">
        <f t="shared" si="103"/>
        <v>9.0359999999999996</v>
      </c>
      <c r="Y490" s="31">
        <f t="shared" si="104"/>
        <v>-184.49199999999999</v>
      </c>
      <c r="Z490" s="30">
        <f t="shared" si="109"/>
        <v>0</v>
      </c>
    </row>
    <row r="491" spans="5:26" x14ac:dyDescent="0.15">
      <c r="E491" s="46"/>
      <c r="F491" s="28"/>
      <c r="G491" s="29"/>
      <c r="H491" s="29"/>
      <c r="I491" s="48" t="str">
        <f t="shared" si="112"/>
        <v/>
      </c>
      <c r="J491" s="48" t="str">
        <f t="shared" si="93"/>
        <v/>
      </c>
      <c r="K491" s="49" t="str">
        <f t="shared" si="94"/>
        <v/>
      </c>
      <c r="L491" s="11"/>
      <c r="M491" s="11"/>
      <c r="N491" s="78"/>
      <c r="O491" s="39" t="str">
        <f t="shared" si="108"/>
        <v>F</v>
      </c>
      <c r="P491" s="11">
        <f t="shared" si="102"/>
        <v>-23.287315649149274</v>
      </c>
      <c r="Q491" s="11"/>
      <c r="R491" s="38">
        <f t="shared" si="105"/>
        <v>0</v>
      </c>
      <c r="S491" s="30">
        <f t="shared" si="106"/>
        <v>0</v>
      </c>
      <c r="T491" s="30">
        <f t="shared" si="107"/>
        <v>0</v>
      </c>
      <c r="U491" s="34"/>
      <c r="V491" s="34"/>
      <c r="X491" s="31">
        <f t="shared" si="103"/>
        <v>9.0359999999999996</v>
      </c>
      <c r="Y491" s="31">
        <f t="shared" si="104"/>
        <v>-184.49199999999999</v>
      </c>
      <c r="Z491" s="30">
        <f t="shared" si="109"/>
        <v>0</v>
      </c>
    </row>
    <row r="492" spans="5:26" x14ac:dyDescent="0.15">
      <c r="E492" s="46"/>
      <c r="F492" s="28"/>
      <c r="G492" s="29"/>
      <c r="H492" s="29"/>
      <c r="I492" s="48" t="str">
        <f t="shared" si="112"/>
        <v/>
      </c>
      <c r="J492" s="48" t="str">
        <f t="shared" si="93"/>
        <v/>
      </c>
      <c r="K492" s="49" t="str">
        <f t="shared" si="94"/>
        <v/>
      </c>
      <c r="L492" s="11"/>
      <c r="M492" s="11"/>
      <c r="N492" s="78"/>
      <c r="O492" s="39" t="str">
        <f t="shared" si="108"/>
        <v>F</v>
      </c>
      <c r="P492" s="11">
        <f t="shared" si="102"/>
        <v>-23.287315649149274</v>
      </c>
      <c r="Q492" s="11"/>
      <c r="R492" s="38">
        <f t="shared" si="105"/>
        <v>0</v>
      </c>
      <c r="S492" s="30">
        <f t="shared" si="106"/>
        <v>0</v>
      </c>
      <c r="T492" s="30">
        <f t="shared" si="107"/>
        <v>0</v>
      </c>
      <c r="U492" s="34"/>
      <c r="V492" s="34"/>
      <c r="X492" s="31">
        <f t="shared" si="103"/>
        <v>9.0359999999999996</v>
      </c>
      <c r="Y492" s="31">
        <f t="shared" si="104"/>
        <v>-184.49199999999999</v>
      </c>
      <c r="Z492" s="30">
        <f t="shared" si="109"/>
        <v>0</v>
      </c>
    </row>
    <row r="493" spans="5:26" x14ac:dyDescent="0.15">
      <c r="E493" s="46"/>
      <c r="F493" s="28"/>
      <c r="G493" s="29"/>
      <c r="H493" s="29"/>
      <c r="I493" s="48" t="str">
        <f t="shared" si="112"/>
        <v/>
      </c>
      <c r="J493" s="48" t="str">
        <f t="shared" si="93"/>
        <v/>
      </c>
      <c r="K493" s="49" t="str">
        <f t="shared" si="94"/>
        <v/>
      </c>
      <c r="L493" s="11"/>
      <c r="M493" s="11"/>
      <c r="N493" s="78"/>
      <c r="O493" s="39" t="str">
        <f t="shared" si="108"/>
        <v>F</v>
      </c>
      <c r="P493" s="11">
        <f t="shared" si="102"/>
        <v>-23.287315649149274</v>
      </c>
      <c r="Q493" s="11"/>
      <c r="R493" s="38">
        <f t="shared" si="105"/>
        <v>0</v>
      </c>
      <c r="S493" s="30">
        <f t="shared" si="106"/>
        <v>0</v>
      </c>
      <c r="T493" s="30">
        <f t="shared" si="107"/>
        <v>0</v>
      </c>
      <c r="U493" s="34"/>
      <c r="V493" s="34"/>
      <c r="X493" s="31">
        <f t="shared" si="103"/>
        <v>9.0359999999999996</v>
      </c>
      <c r="Y493" s="31">
        <f t="shared" si="104"/>
        <v>-184.49199999999999</v>
      </c>
      <c r="Z493" s="30">
        <f t="shared" si="109"/>
        <v>0</v>
      </c>
    </row>
    <row r="494" spans="5:26" x14ac:dyDescent="0.15">
      <c r="E494" s="46"/>
      <c r="F494" s="28"/>
      <c r="G494" s="29"/>
      <c r="H494" s="29"/>
      <c r="I494" s="48" t="str">
        <f t="shared" si="112"/>
        <v/>
      </c>
      <c r="J494" s="48" t="str">
        <f t="shared" si="93"/>
        <v/>
      </c>
      <c r="K494" s="49" t="str">
        <f t="shared" si="94"/>
        <v/>
      </c>
      <c r="L494" s="11"/>
      <c r="M494" s="11"/>
      <c r="N494" s="78"/>
      <c r="O494" s="39" t="str">
        <f t="shared" si="108"/>
        <v>F</v>
      </c>
      <c r="P494" s="11">
        <f t="shared" si="102"/>
        <v>-23.287315649149274</v>
      </c>
      <c r="Q494" s="11"/>
      <c r="R494" s="38">
        <f t="shared" si="105"/>
        <v>0</v>
      </c>
      <c r="S494" s="30">
        <f t="shared" si="106"/>
        <v>0</v>
      </c>
      <c r="T494" s="30">
        <f t="shared" si="107"/>
        <v>0</v>
      </c>
      <c r="U494" s="34"/>
      <c r="V494" s="34"/>
      <c r="X494" s="31">
        <f t="shared" si="103"/>
        <v>9.0359999999999996</v>
      </c>
      <c r="Y494" s="31">
        <f t="shared" si="104"/>
        <v>-184.49199999999999</v>
      </c>
      <c r="Z494" s="30">
        <f t="shared" si="109"/>
        <v>0</v>
      </c>
    </row>
    <row r="495" spans="5:26" x14ac:dyDescent="0.15">
      <c r="E495" s="46"/>
      <c r="F495" s="28"/>
      <c r="G495" s="29"/>
      <c r="H495" s="29"/>
      <c r="I495" s="48" t="str">
        <f t="shared" si="112"/>
        <v/>
      </c>
      <c r="J495" s="48" t="str">
        <f t="shared" si="93"/>
        <v/>
      </c>
      <c r="K495" s="49" t="str">
        <f t="shared" si="94"/>
        <v/>
      </c>
      <c r="L495" s="11"/>
      <c r="M495" s="11"/>
      <c r="N495" s="78"/>
      <c r="O495" s="39" t="str">
        <f t="shared" si="108"/>
        <v>F</v>
      </c>
      <c r="P495" s="11">
        <f t="shared" si="102"/>
        <v>-23.287315649149274</v>
      </c>
      <c r="Q495" s="11"/>
      <c r="R495" s="38">
        <f t="shared" si="105"/>
        <v>0</v>
      </c>
      <c r="S495" s="30">
        <f t="shared" si="106"/>
        <v>0</v>
      </c>
      <c r="T495" s="30">
        <f t="shared" si="107"/>
        <v>0</v>
      </c>
      <c r="U495" s="34"/>
      <c r="V495" s="34"/>
      <c r="X495" s="31">
        <f t="shared" si="103"/>
        <v>9.0359999999999996</v>
      </c>
      <c r="Y495" s="31">
        <f t="shared" si="104"/>
        <v>-184.49199999999999</v>
      </c>
      <c r="Z495" s="30">
        <f t="shared" si="109"/>
        <v>0</v>
      </c>
    </row>
    <row r="496" spans="5:26" ht="14.25" thickBot="1" x14ac:dyDescent="0.2">
      <c r="E496" s="50"/>
      <c r="F496" s="64"/>
      <c r="G496" s="51"/>
      <c r="H496" s="51"/>
      <c r="I496" s="52" t="str">
        <f t="shared" si="112"/>
        <v/>
      </c>
      <c r="J496" s="52" t="str">
        <f t="shared" si="93"/>
        <v/>
      </c>
      <c r="K496" s="53" t="str">
        <f t="shared" si="94"/>
        <v/>
      </c>
      <c r="L496" s="11"/>
      <c r="M496" s="11"/>
      <c r="N496" s="78"/>
      <c r="O496" s="39" t="str">
        <f t="shared" si="108"/>
        <v>F</v>
      </c>
      <c r="P496" s="11">
        <f t="shared" si="102"/>
        <v>-23.287315649149274</v>
      </c>
      <c r="Q496" s="11"/>
      <c r="R496" s="38">
        <f t="shared" si="105"/>
        <v>0</v>
      </c>
      <c r="S496" s="30">
        <f t="shared" si="106"/>
        <v>0</v>
      </c>
      <c r="T496" s="30">
        <f t="shared" si="107"/>
        <v>0</v>
      </c>
      <c r="U496" s="34"/>
      <c r="V496" s="34"/>
      <c r="X496" s="31">
        <f t="shared" si="103"/>
        <v>9.0359999999999996</v>
      </c>
      <c r="Y496" s="31">
        <f t="shared" si="104"/>
        <v>-184.49199999999999</v>
      </c>
      <c r="Z496" s="30">
        <f t="shared" si="109"/>
        <v>0</v>
      </c>
    </row>
    <row r="497" spans="4:26" ht="14.25" thickBot="1" x14ac:dyDescent="0.2"/>
    <row r="498" spans="4:26" ht="23.25" customHeight="1" x14ac:dyDescent="0.15">
      <c r="D498" s="72">
        <v>5</v>
      </c>
      <c r="E498" s="42" t="s">
        <v>20</v>
      </c>
      <c r="F498" s="65"/>
      <c r="G498" s="66" t="s">
        <v>115</v>
      </c>
      <c r="H498" s="90"/>
      <c r="I498" s="90"/>
      <c r="J498" s="66"/>
      <c r="K498" s="67"/>
    </row>
    <row r="499" spans="4:26" ht="27.75" customHeight="1" x14ac:dyDescent="0.15">
      <c r="E499" s="43" t="s">
        <v>54</v>
      </c>
      <c r="F499" s="63"/>
      <c r="G499" s="44" t="s">
        <v>75</v>
      </c>
      <c r="H499" s="59"/>
      <c r="I499" s="41"/>
      <c r="J499" s="41"/>
      <c r="K499" s="68"/>
    </row>
    <row r="500" spans="4:26" ht="42" customHeight="1" x14ac:dyDescent="0.15">
      <c r="E500" s="46"/>
      <c r="F500" s="7" t="s">
        <v>30</v>
      </c>
      <c r="G500" s="8" t="s">
        <v>29</v>
      </c>
      <c r="H500" s="8" t="s">
        <v>28</v>
      </c>
      <c r="I500" s="7" t="s">
        <v>123</v>
      </c>
      <c r="J500" s="7" t="s">
        <v>124</v>
      </c>
      <c r="K500" s="47" t="s">
        <v>125</v>
      </c>
      <c r="L500" s="10"/>
      <c r="M500" s="10"/>
      <c r="N500" s="7"/>
      <c r="O500" s="7" t="s">
        <v>31</v>
      </c>
      <c r="P500" s="9" t="s">
        <v>23</v>
      </c>
      <c r="Q500" s="9"/>
      <c r="R500" s="36" t="s">
        <v>21</v>
      </c>
      <c r="S500" s="35" t="s">
        <v>22</v>
      </c>
      <c r="T500" s="35" t="s">
        <v>47</v>
      </c>
      <c r="U500" s="35"/>
      <c r="V500" s="35"/>
      <c r="X500" s="37" t="s">
        <v>45</v>
      </c>
      <c r="Y500" s="37" t="s">
        <v>46</v>
      </c>
      <c r="Z500" s="30" t="s">
        <v>78</v>
      </c>
    </row>
    <row r="501" spans="4:26" x14ac:dyDescent="0.15">
      <c r="E501" s="46"/>
      <c r="F501" s="28"/>
      <c r="G501" s="29"/>
      <c r="H501" s="29"/>
      <c r="I501" s="48" t="str">
        <f t="shared" ref="I501:I532" si="113">IF(COUNTA($F$499,$H$499,F501:H501)=5,P501,"")</f>
        <v/>
      </c>
      <c r="J501" s="48" t="str">
        <f>IF(COUNTA($F$499,$H$499,F501:H501)=5,IF(T501&lt;6,"*",IF(T501&gt;=17.583,"*",(H501-G501*INDEX(IF(O501="F",muratafemale,muratamale),R501-4,1)-INDEX(IF(O501="F",muratafemale,muratamale),R501-4,2))/(G501*INDEX(IF(O501="F",muratafemale,muratamale),R501-4,1)+INDEX(IF(O501="F",muratafemale,muratamale),R501-4,2))*100)),"")</f>
        <v/>
      </c>
      <c r="K501" s="49" t="str">
        <f>IF(COUNTA($F$499,$H$499,F501:H501)=5,IF(OR(T501&lt;1,G501&lt;70),"*",IF(G501&gt;=IF(O501="M",181,174),(H501-Z501)/Z501*100,IF(G501&lt;101,(H501-X501)/X501*100,IF(T501&lt;6,(H501-X501)/X501*100,IF(T501&gt;=17.583,(H501-Z501)/Z501*100,(H501-Y501)/Y501*100))))),"")</f>
        <v/>
      </c>
      <c r="L501" s="11"/>
      <c r="M501" s="11"/>
      <c r="N501" s="78"/>
      <c r="O501" s="39" t="str">
        <f>IF(OR(+$H$499="男",+$H$499="M"),"M","F")</f>
        <v>F</v>
      </c>
      <c r="P501" s="11">
        <f t="shared" ref="P501:P564" si="114">IF(T501&gt;17.583,"*",(G501-(INDEX(IF(O501="F",Hfemalemean,Hmalemean),S501+1,R501+1)))/(INDEX(IF(O501="F",Hfemalesd,Hmalesd),S501+1,R501+1)))</f>
        <v>-23.287315649149274</v>
      </c>
      <c r="Q501" s="11"/>
      <c r="R501" s="38">
        <f>DATEDIF($F$499,F501,"Y")</f>
        <v>0</v>
      </c>
      <c r="S501" s="30">
        <f>DATEDIF($F$499,F501,"YM")</f>
        <v>0</v>
      </c>
      <c r="T501" s="30">
        <f>DATEDIF($F$499,F501,"Y")+DATEDIF($F$499,F501,"YD")/(365+IF(MOD(YEAR(DATE(YEAR(F501)-1,MONTH($F$499),DAY($F$499))),4)=0,IF(DATE(YEAR(DATE(YEAR(F501)-1,MONTH($F$499),DAY($F$499))),2,29)&gt;=DATE(YEAR(F501)-1,MONTH($F$499),DAY($F$499)),1,0),0)+IF(MOD(YEAR(F501),4)=0,IF(DATE(YEAR(F501),2,29)&lt;=F501,1,0),0))</f>
        <v>0</v>
      </c>
      <c r="U501" s="34"/>
      <c r="V501" s="34"/>
      <c r="X501" s="31">
        <f t="shared" ref="X501:X564" si="115">IF(O501="M",2.06*10^-3*G501^2-0.1166*G501+6.5273,2.49*10^-3*G501^2-0.1858*G501+9.036)</f>
        <v>9.0359999999999996</v>
      </c>
      <c r="Y501" s="31">
        <f t="shared" ref="Y501:Y564" si="116">((G501/100)^3*INDEX(itoOI,IF(O501="M",0,3)+IF(G501&lt;140,1,IF(G501&lt;=149,2,3)),1)+(G501/100)^2*INDEX(itoOI,IF(O501="M",0,3)+IF(G501&lt;140,1,IF(G501&lt;=149,2,3)),2)+(G501/100)*INDEX(itoOI,IF(O501="M",0,3)+IF(G501&lt;140,1,IF(G501&lt;=149,2,3)),3)+INDEX(itoOI,IF(O501="M",0,3)+IF(G501&lt;140,1,IF(G501&lt;=149,2,3)),4))</f>
        <v>-184.49199999999999</v>
      </c>
      <c r="Z501" s="30">
        <f t="shared" ref="Z501:Z502" si="117">22*G501^2/10000</f>
        <v>0</v>
      </c>
    </row>
    <row r="502" spans="4:26" x14ac:dyDescent="0.15">
      <c r="E502" s="46"/>
      <c r="F502" s="28"/>
      <c r="G502" s="29"/>
      <c r="H502" s="29"/>
      <c r="I502" s="48" t="str">
        <f t="shared" si="113"/>
        <v/>
      </c>
      <c r="J502" s="48" t="str">
        <f>IF(COUNTA($F$499,$H$499,F502:H502)=5,IF(T502&lt;6,"*",IF(T502&gt;=17.583,"*",(H502-G502*INDEX(IF(O502="F",muratafemale,muratamale),R502-4,1)-INDEX(IF(O502="F",muratafemale,muratamale),R502-4,2))/(G502*INDEX(IF(O502="F",muratafemale,muratamale),R502-4,1)+INDEX(IF(O502="F",muratafemale,muratamale),R502-4,2))*100)),"")</f>
        <v/>
      </c>
      <c r="K502" s="49" t="str">
        <f>IF(COUNTA($F$499,$H$499,F502:H502)=5,IF(OR(T502&lt;1,G502&lt;70),"*",IF(G502&gt;=IF(O502="M",181,174),(H502-Z502)/Z502*100,IF(G502&lt;101,(H502-X502)/X502*100,IF(T502&lt;6,(H502-X502)/X502*100,IF(T502&gt;=17.583,(H502-Z502)/Z502*100,(H502-Y502)/Y502*100))))),"")</f>
        <v/>
      </c>
      <c r="L502" s="11"/>
      <c r="M502" s="11"/>
      <c r="N502" s="78"/>
      <c r="O502" s="39" t="str">
        <f>+O501</f>
        <v>F</v>
      </c>
      <c r="P502" s="11">
        <f t="shared" si="114"/>
        <v>-23.287315649149274</v>
      </c>
      <c r="Q502" s="11"/>
      <c r="R502" s="38">
        <f>DATEDIF($F$499,F502,"Y")</f>
        <v>0</v>
      </c>
      <c r="S502" s="30">
        <f>DATEDIF($F$499,F502,"YM")</f>
        <v>0</v>
      </c>
      <c r="T502" s="30">
        <f>DATEDIF($F$499,F502,"Y")+DATEDIF($F$499,F502,"YD")/(365+IF(MOD(YEAR(DATE(YEAR(F502)-1,MONTH($F$499),DAY($F$499))),4)=0,IF(DATE(YEAR(DATE(YEAR(F502)-1,MONTH($F$499),DAY($F$499))),2,29)&gt;=DATE(YEAR(F502)-1,MONTH($F$499),DAY($F$499)),1,0),0)+IF(MOD(YEAR(F502),4)=0,IF(DATE(YEAR(F502),2,29)&lt;=F502,1,0),0))</f>
        <v>0</v>
      </c>
      <c r="U502" s="34"/>
      <c r="V502" s="34"/>
      <c r="X502" s="31">
        <f t="shared" si="115"/>
        <v>9.0359999999999996</v>
      </c>
      <c r="Y502" s="31">
        <f t="shared" si="116"/>
        <v>-184.49199999999999</v>
      </c>
      <c r="Z502" s="30">
        <f t="shared" si="117"/>
        <v>0</v>
      </c>
    </row>
    <row r="503" spans="4:26" x14ac:dyDescent="0.15">
      <c r="E503" s="46"/>
      <c r="F503" s="28"/>
      <c r="G503" s="29"/>
      <c r="H503" s="29"/>
      <c r="I503" s="48" t="str">
        <f t="shared" si="113"/>
        <v/>
      </c>
      <c r="J503" s="48" t="str">
        <f t="shared" ref="J503:J511" si="118">IF(COUNTA($F$499,$H$499,F503:H503)=5,IF(T503&lt;6,"*",IF(T503&gt;=17.583,"*",(H503-G503*INDEX(IF(O503="F",muratafemale,muratamale),R503-4,1)-INDEX(IF(O503="F",muratafemale,muratamale),R503-4,2))/(G503*INDEX(IF(O503="F",muratafemale,muratamale),R503-4,1)+INDEX(IF(O503="F",muratafemale,muratamale),R503-4,2))*100)),"")</f>
        <v/>
      </c>
      <c r="K503" s="49" t="str">
        <f t="shared" ref="K503:K511" si="119">IF(COUNTA($F$499,$H$499,F503:H503)=5,IF(OR(T503&lt;1,G503&lt;70),"*",IF(G503&gt;=IF(O503="M",181,174),(H503-Z503)/Z503*100,IF(G503&lt;101,(H503-X503)/X503*100,IF(T503&lt;6,(H503-X503)/X503*100,IF(T503&gt;=17.583,(H503-Z503)/Z503*100,(H503-Y503)/Y503*100))))),"")</f>
        <v/>
      </c>
      <c r="L503" s="11"/>
      <c r="M503" s="11"/>
      <c r="N503" s="78"/>
      <c r="O503" s="39" t="str">
        <f t="shared" ref="O503:O566" si="120">+O502</f>
        <v>F</v>
      </c>
      <c r="P503" s="11">
        <f t="shared" si="114"/>
        <v>-23.287315649149274</v>
      </c>
      <c r="Q503" s="11"/>
      <c r="R503" s="38">
        <f>DATEDIF($F$499,F503,"Y")</f>
        <v>0</v>
      </c>
      <c r="S503" s="30">
        <f t="shared" ref="S503:S565" si="121">DATEDIF($F$499,F503,"YM")</f>
        <v>0</v>
      </c>
      <c r="T503" s="30">
        <f t="shared" ref="T503:T565" si="122">DATEDIF($F$499,F503,"Y")+DATEDIF($F$499,F503,"YD")/(365+IF(MOD(YEAR(DATE(YEAR(F503)-1,MONTH($F$499),DAY($F$499))),4)=0,IF(DATE(YEAR(DATE(YEAR(F503)-1,MONTH($F$499),DAY($F$499))),2,29)&gt;=DATE(YEAR(F503)-1,MONTH($F$499),DAY($F$499)),1,0),0)+IF(MOD(YEAR(F503),4)=0,IF(DATE(YEAR(F503),2,29)&lt;=F503,1,0),0))</f>
        <v>0</v>
      </c>
      <c r="U503" s="34"/>
      <c r="V503" s="34"/>
      <c r="X503" s="31">
        <f t="shared" si="115"/>
        <v>9.0359999999999996</v>
      </c>
      <c r="Y503" s="31">
        <f t="shared" si="116"/>
        <v>-184.49199999999999</v>
      </c>
      <c r="Z503" s="30">
        <f t="shared" ref="Z503:Z566" si="123">22*G503^2/10000</f>
        <v>0</v>
      </c>
    </row>
    <row r="504" spans="4:26" x14ac:dyDescent="0.15">
      <c r="E504" s="46"/>
      <c r="F504" s="28"/>
      <c r="G504" s="29"/>
      <c r="H504" s="29"/>
      <c r="I504" s="48" t="str">
        <f t="shared" si="113"/>
        <v/>
      </c>
      <c r="J504" s="48" t="str">
        <f t="shared" si="118"/>
        <v/>
      </c>
      <c r="K504" s="49" t="str">
        <f t="shared" si="119"/>
        <v/>
      </c>
      <c r="L504" s="11"/>
      <c r="M504" s="11"/>
      <c r="N504" s="78"/>
      <c r="O504" s="39" t="str">
        <f t="shared" si="120"/>
        <v>F</v>
      </c>
      <c r="P504" s="11">
        <f t="shared" si="114"/>
        <v>-23.287315649149274</v>
      </c>
      <c r="Q504" s="11"/>
      <c r="R504" s="38">
        <f>DATEDIF($F$499,F504,"Y")</f>
        <v>0</v>
      </c>
      <c r="S504" s="30">
        <f t="shared" si="121"/>
        <v>0</v>
      </c>
      <c r="T504" s="30">
        <f t="shared" si="122"/>
        <v>0</v>
      </c>
      <c r="U504" s="34"/>
      <c r="V504" s="34"/>
      <c r="X504" s="31">
        <f t="shared" si="115"/>
        <v>9.0359999999999996</v>
      </c>
      <c r="Y504" s="31">
        <f t="shared" si="116"/>
        <v>-184.49199999999999</v>
      </c>
      <c r="Z504" s="30">
        <f t="shared" si="123"/>
        <v>0</v>
      </c>
    </row>
    <row r="505" spans="4:26" x14ac:dyDescent="0.15">
      <c r="E505" s="46"/>
      <c r="F505" s="28"/>
      <c r="G505" s="29"/>
      <c r="H505" s="29"/>
      <c r="I505" s="48" t="str">
        <f t="shared" si="113"/>
        <v/>
      </c>
      <c r="J505" s="48" t="str">
        <f t="shared" si="118"/>
        <v/>
      </c>
      <c r="K505" s="49" t="str">
        <f t="shared" si="119"/>
        <v/>
      </c>
      <c r="L505" s="11"/>
      <c r="M505" s="11"/>
      <c r="N505" s="78"/>
      <c r="O505" s="39" t="str">
        <f t="shared" si="120"/>
        <v>F</v>
      </c>
      <c r="P505" s="11">
        <f t="shared" si="114"/>
        <v>-23.287315649149274</v>
      </c>
      <c r="Q505" s="11"/>
      <c r="R505" s="38">
        <f t="shared" ref="R505:R565" si="124">DATEDIF($F$499,F505,"Y")</f>
        <v>0</v>
      </c>
      <c r="S505" s="30">
        <f t="shared" si="121"/>
        <v>0</v>
      </c>
      <c r="T505" s="30">
        <f t="shared" si="122"/>
        <v>0</v>
      </c>
      <c r="U505" s="34"/>
      <c r="V505" s="34"/>
      <c r="X505" s="31">
        <f t="shared" si="115"/>
        <v>9.0359999999999996</v>
      </c>
      <c r="Y505" s="31">
        <f t="shared" si="116"/>
        <v>-184.49199999999999</v>
      </c>
      <c r="Z505" s="30">
        <f t="shared" si="123"/>
        <v>0</v>
      </c>
    </row>
    <row r="506" spans="4:26" x14ac:dyDescent="0.15">
      <c r="E506" s="46"/>
      <c r="F506" s="28"/>
      <c r="G506" s="29"/>
      <c r="H506" s="29"/>
      <c r="I506" s="48" t="str">
        <f t="shared" si="113"/>
        <v/>
      </c>
      <c r="J506" s="48" t="str">
        <f t="shared" si="118"/>
        <v/>
      </c>
      <c r="K506" s="49" t="str">
        <f t="shared" si="119"/>
        <v/>
      </c>
      <c r="L506" s="11"/>
      <c r="M506" s="11"/>
      <c r="N506" s="78"/>
      <c r="O506" s="39" t="str">
        <f t="shared" si="120"/>
        <v>F</v>
      </c>
      <c r="P506" s="11">
        <f t="shared" si="114"/>
        <v>-23.287315649149274</v>
      </c>
      <c r="Q506" s="11"/>
      <c r="R506" s="38">
        <f t="shared" si="124"/>
        <v>0</v>
      </c>
      <c r="S506" s="30">
        <f t="shared" si="121"/>
        <v>0</v>
      </c>
      <c r="T506" s="30">
        <f t="shared" si="122"/>
        <v>0</v>
      </c>
      <c r="U506" s="34"/>
      <c r="V506" s="34"/>
      <c r="X506" s="31">
        <f t="shared" si="115"/>
        <v>9.0359999999999996</v>
      </c>
      <c r="Y506" s="31">
        <f t="shared" si="116"/>
        <v>-184.49199999999999</v>
      </c>
      <c r="Z506" s="30">
        <f t="shared" si="123"/>
        <v>0</v>
      </c>
    </row>
    <row r="507" spans="4:26" x14ac:dyDescent="0.15">
      <c r="E507" s="46"/>
      <c r="F507" s="28"/>
      <c r="G507" s="29"/>
      <c r="H507" s="29"/>
      <c r="I507" s="48" t="str">
        <f t="shared" si="113"/>
        <v/>
      </c>
      <c r="J507" s="48" t="str">
        <f t="shared" si="118"/>
        <v/>
      </c>
      <c r="K507" s="49" t="str">
        <f t="shared" si="119"/>
        <v/>
      </c>
      <c r="L507" s="11"/>
      <c r="M507" s="11"/>
      <c r="N507" s="78"/>
      <c r="O507" s="39" t="str">
        <f t="shared" si="120"/>
        <v>F</v>
      </c>
      <c r="P507" s="11">
        <f t="shared" si="114"/>
        <v>-23.287315649149274</v>
      </c>
      <c r="Q507" s="11"/>
      <c r="R507" s="38">
        <f t="shared" si="124"/>
        <v>0</v>
      </c>
      <c r="S507" s="30">
        <f t="shared" si="121"/>
        <v>0</v>
      </c>
      <c r="T507" s="30">
        <f t="shared" si="122"/>
        <v>0</v>
      </c>
      <c r="U507" s="34"/>
      <c r="V507" s="34"/>
      <c r="X507" s="31">
        <f t="shared" si="115"/>
        <v>9.0359999999999996</v>
      </c>
      <c r="Y507" s="31">
        <f t="shared" si="116"/>
        <v>-184.49199999999999</v>
      </c>
      <c r="Z507" s="30">
        <f t="shared" si="123"/>
        <v>0</v>
      </c>
    </row>
    <row r="508" spans="4:26" x14ac:dyDescent="0.15">
      <c r="E508" s="46"/>
      <c r="F508" s="28"/>
      <c r="G508" s="29"/>
      <c r="H508" s="29"/>
      <c r="I508" s="48" t="str">
        <f t="shared" si="113"/>
        <v/>
      </c>
      <c r="J508" s="48" t="str">
        <f t="shared" si="118"/>
        <v/>
      </c>
      <c r="K508" s="49" t="str">
        <f t="shared" si="119"/>
        <v/>
      </c>
      <c r="L508" s="11"/>
      <c r="M508" s="11"/>
      <c r="N508" s="78"/>
      <c r="O508" s="39" t="str">
        <f t="shared" si="120"/>
        <v>F</v>
      </c>
      <c r="P508" s="11">
        <f t="shared" si="114"/>
        <v>-23.287315649149274</v>
      </c>
      <c r="Q508" s="11"/>
      <c r="R508" s="38">
        <f t="shared" si="124"/>
        <v>0</v>
      </c>
      <c r="S508" s="30">
        <f t="shared" si="121"/>
        <v>0</v>
      </c>
      <c r="T508" s="30">
        <f t="shared" si="122"/>
        <v>0</v>
      </c>
      <c r="U508" s="34"/>
      <c r="V508" s="34"/>
      <c r="X508" s="31">
        <f t="shared" si="115"/>
        <v>9.0359999999999996</v>
      </c>
      <c r="Y508" s="31">
        <f t="shared" si="116"/>
        <v>-184.49199999999999</v>
      </c>
      <c r="Z508" s="30">
        <f t="shared" si="123"/>
        <v>0</v>
      </c>
    </row>
    <row r="509" spans="4:26" x14ac:dyDescent="0.15">
      <c r="E509" s="46"/>
      <c r="F509" s="28"/>
      <c r="G509" s="29"/>
      <c r="H509" s="29"/>
      <c r="I509" s="48" t="str">
        <f t="shared" si="113"/>
        <v/>
      </c>
      <c r="J509" s="48" t="str">
        <f t="shared" si="118"/>
        <v/>
      </c>
      <c r="K509" s="49" t="str">
        <f t="shared" si="119"/>
        <v/>
      </c>
      <c r="L509" s="11"/>
      <c r="M509" s="11"/>
      <c r="N509" s="78"/>
      <c r="O509" s="39" t="str">
        <f t="shared" si="120"/>
        <v>F</v>
      </c>
      <c r="P509" s="11">
        <f t="shared" si="114"/>
        <v>-23.287315649149274</v>
      </c>
      <c r="Q509" s="11"/>
      <c r="R509" s="38">
        <f t="shared" si="124"/>
        <v>0</v>
      </c>
      <c r="S509" s="30">
        <f t="shared" si="121"/>
        <v>0</v>
      </c>
      <c r="T509" s="30">
        <f t="shared" si="122"/>
        <v>0</v>
      </c>
      <c r="U509" s="34"/>
      <c r="V509" s="34"/>
      <c r="X509" s="31">
        <f t="shared" si="115"/>
        <v>9.0359999999999996</v>
      </c>
      <c r="Y509" s="31">
        <f t="shared" si="116"/>
        <v>-184.49199999999999</v>
      </c>
      <c r="Z509" s="30">
        <f t="shared" si="123"/>
        <v>0</v>
      </c>
    </row>
    <row r="510" spans="4:26" x14ac:dyDescent="0.15">
      <c r="E510" s="46"/>
      <c r="F510" s="28"/>
      <c r="G510" s="29"/>
      <c r="H510" s="29"/>
      <c r="I510" s="48" t="str">
        <f t="shared" si="113"/>
        <v/>
      </c>
      <c r="J510" s="48" t="str">
        <f t="shared" si="118"/>
        <v/>
      </c>
      <c r="K510" s="49" t="str">
        <f t="shared" si="119"/>
        <v/>
      </c>
      <c r="L510" s="11"/>
      <c r="M510" s="11"/>
      <c r="N510" s="78"/>
      <c r="O510" s="39" t="str">
        <f t="shared" si="120"/>
        <v>F</v>
      </c>
      <c r="P510" s="11">
        <f t="shared" si="114"/>
        <v>-23.287315649149274</v>
      </c>
      <c r="Q510" s="11"/>
      <c r="R510" s="38">
        <f t="shared" si="124"/>
        <v>0</v>
      </c>
      <c r="S510" s="30">
        <f t="shared" si="121"/>
        <v>0</v>
      </c>
      <c r="T510" s="30">
        <f t="shared" si="122"/>
        <v>0</v>
      </c>
      <c r="U510" s="34"/>
      <c r="V510" s="34"/>
      <c r="X510" s="31">
        <f t="shared" si="115"/>
        <v>9.0359999999999996</v>
      </c>
      <c r="Y510" s="31">
        <f t="shared" si="116"/>
        <v>-184.49199999999999</v>
      </c>
      <c r="Z510" s="30">
        <f t="shared" si="123"/>
        <v>0</v>
      </c>
    </row>
    <row r="511" spans="4:26" x14ac:dyDescent="0.15">
      <c r="E511" s="46"/>
      <c r="F511" s="28"/>
      <c r="G511" s="29"/>
      <c r="H511" s="29"/>
      <c r="I511" s="48" t="str">
        <f t="shared" si="113"/>
        <v/>
      </c>
      <c r="J511" s="48" t="str">
        <f t="shared" si="118"/>
        <v/>
      </c>
      <c r="K511" s="49" t="str">
        <f t="shared" si="119"/>
        <v/>
      </c>
      <c r="L511" s="11"/>
      <c r="M511" s="11"/>
      <c r="N511" s="78"/>
      <c r="O511" s="39" t="str">
        <f t="shared" si="120"/>
        <v>F</v>
      </c>
      <c r="P511" s="11">
        <f t="shared" si="114"/>
        <v>-23.287315649149274</v>
      </c>
      <c r="Q511" s="11"/>
      <c r="R511" s="38">
        <f t="shared" si="124"/>
        <v>0</v>
      </c>
      <c r="S511" s="30">
        <f t="shared" si="121"/>
        <v>0</v>
      </c>
      <c r="T511" s="30">
        <f t="shared" si="122"/>
        <v>0</v>
      </c>
      <c r="U511" s="34"/>
      <c r="V511" s="34"/>
      <c r="X511" s="31">
        <f t="shared" si="115"/>
        <v>9.0359999999999996</v>
      </c>
      <c r="Y511" s="31">
        <f t="shared" si="116"/>
        <v>-184.49199999999999</v>
      </c>
      <c r="Z511" s="30">
        <f t="shared" si="123"/>
        <v>0</v>
      </c>
    </row>
    <row r="512" spans="4:26" x14ac:dyDescent="0.15">
      <c r="E512" s="46"/>
      <c r="F512" s="28"/>
      <c r="G512" s="29"/>
      <c r="H512" s="29"/>
      <c r="I512" s="48" t="str">
        <f t="shared" si="113"/>
        <v/>
      </c>
      <c r="J512" s="48" t="str">
        <f t="shared" ref="J512:J620" si="125">IF(COUNTA($F$499,$H$499,F512:H512)=5,IF(T512&lt;6,"*",IF(T512&gt;=17.583,"*",(H512-G512*INDEX(IF(O512="F",muratafemale,muratamale),R512-4,1)-INDEX(IF(O512="F",muratafemale,muratamale),R512-4,2))/(G512*INDEX(IF(O512="F",muratafemale,muratamale),R512-4,1)+INDEX(IF(O512="F",muratafemale,muratamale),R512-4,2))*100)),"")</f>
        <v/>
      </c>
      <c r="K512" s="49" t="str">
        <f t="shared" ref="K512:K620" si="126">IF(COUNTA($F$499,$H$499,F512:H512)=5,IF(OR(T512&lt;1,G512&lt;70),"*",IF(G512&gt;=IF(O512="M",181,174),(H512-Z512)/Z512*100,IF(G512&lt;101,(H512-X512)/X512*100,IF(T512&lt;6,(H512-X512)/X512*100,IF(T512&gt;=17.583,(H512-Z512)/Z512*100,(H512-Y512)/Y512*100))))),"")</f>
        <v/>
      </c>
      <c r="L512" s="11"/>
      <c r="M512" s="11"/>
      <c r="N512" s="78"/>
      <c r="O512" s="39" t="str">
        <f t="shared" si="120"/>
        <v>F</v>
      </c>
      <c r="P512" s="11">
        <f t="shared" si="114"/>
        <v>-23.287315649149274</v>
      </c>
      <c r="Q512" s="11"/>
      <c r="R512" s="38">
        <f t="shared" si="124"/>
        <v>0</v>
      </c>
      <c r="S512" s="30">
        <f t="shared" si="121"/>
        <v>0</v>
      </c>
      <c r="T512" s="30">
        <f t="shared" si="122"/>
        <v>0</v>
      </c>
      <c r="U512" s="34"/>
      <c r="V512" s="34"/>
      <c r="X512" s="31">
        <f t="shared" si="115"/>
        <v>9.0359999999999996</v>
      </c>
      <c r="Y512" s="31">
        <f t="shared" si="116"/>
        <v>-184.49199999999999</v>
      </c>
      <c r="Z512" s="30">
        <f t="shared" si="123"/>
        <v>0</v>
      </c>
    </row>
    <row r="513" spans="5:26" x14ac:dyDescent="0.15">
      <c r="E513" s="46"/>
      <c r="F513" s="28"/>
      <c r="G513" s="29"/>
      <c r="H513" s="29"/>
      <c r="I513" s="48" t="str">
        <f t="shared" si="113"/>
        <v/>
      </c>
      <c r="J513" s="48" t="str">
        <f t="shared" ref="J513:J576" si="127">IF(COUNTA($F$499,$H$499,F513:H513)=5,IF(T513&lt;6,"*",IF(T513&gt;=17.583,"*",(H513-G513*INDEX(IF(O513="F",muratafemale,muratamale),R513-4,1)-INDEX(IF(O513="F",muratafemale,muratamale),R513-4,2))/(G513*INDEX(IF(O513="F",muratafemale,muratamale),R513-4,1)+INDEX(IF(O513="F",muratafemale,muratamale),R513-4,2))*100)),"")</f>
        <v/>
      </c>
      <c r="K513" s="49" t="str">
        <f t="shared" ref="K513:K576" si="128">IF(COUNTA($F$499,$H$499,F513:H513)=5,IF(OR(T513&lt;1,G513&lt;70),"*",IF(G513&gt;=IF(O513="M",181,174),(H513-Z513)/Z513*100,IF(G513&lt;101,(H513-X513)/X513*100,IF(T513&lt;6,(H513-X513)/X513*100,IF(T513&gt;=17.583,(H513-Z513)/Z513*100,(H513-Y513)/Y513*100))))),"")</f>
        <v/>
      </c>
      <c r="L513" s="11"/>
      <c r="M513" s="11"/>
      <c r="N513" s="78"/>
      <c r="O513" s="39" t="str">
        <f t="shared" si="120"/>
        <v>F</v>
      </c>
      <c r="P513" s="11">
        <f t="shared" si="114"/>
        <v>-23.287315649149274</v>
      </c>
      <c r="Q513" s="11"/>
      <c r="R513" s="38">
        <f t="shared" si="124"/>
        <v>0</v>
      </c>
      <c r="S513" s="30">
        <f t="shared" si="121"/>
        <v>0</v>
      </c>
      <c r="T513" s="30">
        <f t="shared" si="122"/>
        <v>0</v>
      </c>
      <c r="U513" s="34"/>
      <c r="V513" s="34"/>
      <c r="X513" s="31">
        <f t="shared" si="115"/>
        <v>9.0359999999999996</v>
      </c>
      <c r="Y513" s="31">
        <f t="shared" si="116"/>
        <v>-184.49199999999999</v>
      </c>
      <c r="Z513" s="30">
        <f t="shared" si="123"/>
        <v>0</v>
      </c>
    </row>
    <row r="514" spans="5:26" x14ac:dyDescent="0.15">
      <c r="E514" s="46"/>
      <c r="F514" s="28"/>
      <c r="G514" s="29"/>
      <c r="H514" s="29"/>
      <c r="I514" s="48" t="str">
        <f t="shared" si="113"/>
        <v/>
      </c>
      <c r="J514" s="48" t="str">
        <f t="shared" si="127"/>
        <v/>
      </c>
      <c r="K514" s="49" t="str">
        <f t="shared" si="128"/>
        <v/>
      </c>
      <c r="L514" s="11"/>
      <c r="M514" s="11"/>
      <c r="N514" s="78"/>
      <c r="O514" s="39" t="str">
        <f t="shared" si="120"/>
        <v>F</v>
      </c>
      <c r="P514" s="11">
        <f t="shared" si="114"/>
        <v>-23.287315649149274</v>
      </c>
      <c r="Q514" s="11"/>
      <c r="R514" s="38">
        <f t="shared" si="124"/>
        <v>0</v>
      </c>
      <c r="S514" s="30">
        <f t="shared" si="121"/>
        <v>0</v>
      </c>
      <c r="T514" s="30">
        <f t="shared" si="122"/>
        <v>0</v>
      </c>
      <c r="U514" s="34"/>
      <c r="V514" s="34"/>
      <c r="X514" s="31">
        <f t="shared" si="115"/>
        <v>9.0359999999999996</v>
      </c>
      <c r="Y514" s="31">
        <f t="shared" si="116"/>
        <v>-184.49199999999999</v>
      </c>
      <c r="Z514" s="30">
        <f t="shared" si="123"/>
        <v>0</v>
      </c>
    </row>
    <row r="515" spans="5:26" x14ac:dyDescent="0.15">
      <c r="E515" s="46"/>
      <c r="F515" s="28"/>
      <c r="G515" s="29"/>
      <c r="H515" s="29"/>
      <c r="I515" s="48" t="str">
        <f t="shared" si="113"/>
        <v/>
      </c>
      <c r="J515" s="48" t="str">
        <f t="shared" si="127"/>
        <v/>
      </c>
      <c r="K515" s="49" t="str">
        <f t="shared" si="128"/>
        <v/>
      </c>
      <c r="L515" s="11"/>
      <c r="M515" s="11"/>
      <c r="N515" s="78"/>
      <c r="O515" s="39" t="str">
        <f t="shared" si="120"/>
        <v>F</v>
      </c>
      <c r="P515" s="11">
        <f t="shared" si="114"/>
        <v>-23.287315649149274</v>
      </c>
      <c r="Q515" s="11"/>
      <c r="R515" s="38">
        <f t="shared" si="124"/>
        <v>0</v>
      </c>
      <c r="S515" s="30">
        <f t="shared" si="121"/>
        <v>0</v>
      </c>
      <c r="T515" s="30">
        <f t="shared" si="122"/>
        <v>0</v>
      </c>
      <c r="U515" s="34"/>
      <c r="V515" s="34"/>
      <c r="X515" s="31">
        <f t="shared" si="115"/>
        <v>9.0359999999999996</v>
      </c>
      <c r="Y515" s="31">
        <f t="shared" si="116"/>
        <v>-184.49199999999999</v>
      </c>
      <c r="Z515" s="30">
        <f t="shared" si="123"/>
        <v>0</v>
      </c>
    </row>
    <row r="516" spans="5:26" x14ac:dyDescent="0.15">
      <c r="E516" s="46"/>
      <c r="F516" s="28"/>
      <c r="G516" s="29"/>
      <c r="H516" s="29"/>
      <c r="I516" s="48" t="str">
        <f t="shared" si="113"/>
        <v/>
      </c>
      <c r="J516" s="48" t="str">
        <f t="shared" si="127"/>
        <v/>
      </c>
      <c r="K516" s="49" t="str">
        <f t="shared" si="128"/>
        <v/>
      </c>
      <c r="L516" s="11"/>
      <c r="M516" s="11"/>
      <c r="N516" s="78"/>
      <c r="O516" s="39" t="str">
        <f t="shared" si="120"/>
        <v>F</v>
      </c>
      <c r="P516" s="11">
        <f t="shared" si="114"/>
        <v>-23.287315649149274</v>
      </c>
      <c r="Q516" s="11"/>
      <c r="R516" s="38">
        <f t="shared" si="124"/>
        <v>0</v>
      </c>
      <c r="S516" s="30">
        <f t="shared" si="121"/>
        <v>0</v>
      </c>
      <c r="T516" s="30">
        <f t="shared" si="122"/>
        <v>0</v>
      </c>
      <c r="U516" s="34"/>
      <c r="V516" s="34"/>
      <c r="X516" s="31">
        <f t="shared" si="115"/>
        <v>9.0359999999999996</v>
      </c>
      <c r="Y516" s="31">
        <f t="shared" si="116"/>
        <v>-184.49199999999999</v>
      </c>
      <c r="Z516" s="30">
        <f t="shared" si="123"/>
        <v>0</v>
      </c>
    </row>
    <row r="517" spans="5:26" x14ac:dyDescent="0.15">
      <c r="E517" s="46"/>
      <c r="F517" s="28"/>
      <c r="G517" s="29"/>
      <c r="H517" s="29"/>
      <c r="I517" s="48" t="str">
        <f t="shared" si="113"/>
        <v/>
      </c>
      <c r="J517" s="48" t="str">
        <f t="shared" si="127"/>
        <v/>
      </c>
      <c r="K517" s="49" t="str">
        <f t="shared" si="128"/>
        <v/>
      </c>
      <c r="L517" s="11"/>
      <c r="M517" s="11"/>
      <c r="N517" s="78"/>
      <c r="O517" s="39" t="str">
        <f t="shared" si="120"/>
        <v>F</v>
      </c>
      <c r="P517" s="11">
        <f t="shared" si="114"/>
        <v>-23.287315649149274</v>
      </c>
      <c r="Q517" s="11"/>
      <c r="R517" s="38">
        <f t="shared" si="124"/>
        <v>0</v>
      </c>
      <c r="S517" s="30">
        <f t="shared" si="121"/>
        <v>0</v>
      </c>
      <c r="T517" s="30">
        <f t="shared" si="122"/>
        <v>0</v>
      </c>
      <c r="U517" s="34"/>
      <c r="V517" s="34"/>
      <c r="X517" s="31">
        <f t="shared" si="115"/>
        <v>9.0359999999999996</v>
      </c>
      <c r="Y517" s="31">
        <f t="shared" si="116"/>
        <v>-184.49199999999999</v>
      </c>
      <c r="Z517" s="30">
        <f t="shared" si="123"/>
        <v>0</v>
      </c>
    </row>
    <row r="518" spans="5:26" x14ac:dyDescent="0.15">
      <c r="E518" s="46"/>
      <c r="F518" s="28"/>
      <c r="G518" s="29"/>
      <c r="H518" s="29"/>
      <c r="I518" s="48" t="str">
        <f t="shared" si="113"/>
        <v/>
      </c>
      <c r="J518" s="48" t="str">
        <f t="shared" si="127"/>
        <v/>
      </c>
      <c r="K518" s="49" t="str">
        <f t="shared" si="128"/>
        <v/>
      </c>
      <c r="L518" s="11"/>
      <c r="M518" s="11"/>
      <c r="N518" s="78"/>
      <c r="O518" s="39" t="str">
        <f t="shared" si="120"/>
        <v>F</v>
      </c>
      <c r="P518" s="11">
        <f t="shared" si="114"/>
        <v>-23.287315649149274</v>
      </c>
      <c r="Q518" s="11"/>
      <c r="R518" s="38">
        <f t="shared" si="124"/>
        <v>0</v>
      </c>
      <c r="S518" s="30">
        <f t="shared" si="121"/>
        <v>0</v>
      </c>
      <c r="T518" s="30">
        <f t="shared" si="122"/>
        <v>0</v>
      </c>
      <c r="U518" s="34"/>
      <c r="V518" s="34"/>
      <c r="X518" s="31">
        <f t="shared" si="115"/>
        <v>9.0359999999999996</v>
      </c>
      <c r="Y518" s="31">
        <f t="shared" si="116"/>
        <v>-184.49199999999999</v>
      </c>
      <c r="Z518" s="30">
        <f t="shared" si="123"/>
        <v>0</v>
      </c>
    </row>
    <row r="519" spans="5:26" x14ac:dyDescent="0.15">
      <c r="E519" s="46"/>
      <c r="F519" s="28"/>
      <c r="G519" s="29"/>
      <c r="H519" s="29"/>
      <c r="I519" s="48" t="str">
        <f t="shared" si="113"/>
        <v/>
      </c>
      <c r="J519" s="48" t="str">
        <f t="shared" si="127"/>
        <v/>
      </c>
      <c r="K519" s="49" t="str">
        <f t="shared" si="128"/>
        <v/>
      </c>
      <c r="L519" s="11"/>
      <c r="M519" s="11"/>
      <c r="N519" s="78"/>
      <c r="O519" s="39" t="str">
        <f t="shared" si="120"/>
        <v>F</v>
      </c>
      <c r="P519" s="11">
        <f t="shared" si="114"/>
        <v>-23.287315649149274</v>
      </c>
      <c r="Q519" s="11"/>
      <c r="R519" s="38">
        <f t="shared" si="124"/>
        <v>0</v>
      </c>
      <c r="S519" s="30">
        <f t="shared" si="121"/>
        <v>0</v>
      </c>
      <c r="T519" s="30">
        <f t="shared" si="122"/>
        <v>0</v>
      </c>
      <c r="U519" s="34"/>
      <c r="V519" s="34"/>
      <c r="X519" s="31">
        <f t="shared" si="115"/>
        <v>9.0359999999999996</v>
      </c>
      <c r="Y519" s="31">
        <f t="shared" si="116"/>
        <v>-184.49199999999999</v>
      </c>
      <c r="Z519" s="30">
        <f t="shared" si="123"/>
        <v>0</v>
      </c>
    </row>
    <row r="520" spans="5:26" x14ac:dyDescent="0.15">
      <c r="E520" s="46"/>
      <c r="F520" s="28"/>
      <c r="G520" s="29"/>
      <c r="H520" s="29"/>
      <c r="I520" s="48" t="str">
        <f t="shared" si="113"/>
        <v/>
      </c>
      <c r="J520" s="48" t="str">
        <f t="shared" si="127"/>
        <v/>
      </c>
      <c r="K520" s="49" t="str">
        <f t="shared" si="128"/>
        <v/>
      </c>
      <c r="L520" s="11"/>
      <c r="M520" s="11"/>
      <c r="N520" s="78"/>
      <c r="O520" s="39" t="str">
        <f t="shared" si="120"/>
        <v>F</v>
      </c>
      <c r="P520" s="11">
        <f t="shared" si="114"/>
        <v>-23.287315649149274</v>
      </c>
      <c r="Q520" s="11"/>
      <c r="R520" s="38">
        <f t="shared" si="124"/>
        <v>0</v>
      </c>
      <c r="S520" s="30">
        <f t="shared" si="121"/>
        <v>0</v>
      </c>
      <c r="T520" s="30">
        <f t="shared" si="122"/>
        <v>0</v>
      </c>
      <c r="U520" s="34"/>
      <c r="V520" s="34"/>
      <c r="X520" s="31">
        <f t="shared" si="115"/>
        <v>9.0359999999999996</v>
      </c>
      <c r="Y520" s="31">
        <f t="shared" si="116"/>
        <v>-184.49199999999999</v>
      </c>
      <c r="Z520" s="30">
        <f t="shared" si="123"/>
        <v>0</v>
      </c>
    </row>
    <row r="521" spans="5:26" x14ac:dyDescent="0.15">
      <c r="E521" s="46"/>
      <c r="F521" s="28"/>
      <c r="G521" s="29"/>
      <c r="H521" s="29"/>
      <c r="I521" s="48" t="str">
        <f t="shared" si="113"/>
        <v/>
      </c>
      <c r="J521" s="48" t="str">
        <f t="shared" si="127"/>
        <v/>
      </c>
      <c r="K521" s="49" t="str">
        <f t="shared" si="128"/>
        <v/>
      </c>
      <c r="L521" s="11"/>
      <c r="M521" s="11"/>
      <c r="N521" s="78"/>
      <c r="O521" s="39" t="str">
        <f t="shared" si="120"/>
        <v>F</v>
      </c>
      <c r="P521" s="11">
        <f t="shared" si="114"/>
        <v>-23.287315649149274</v>
      </c>
      <c r="Q521" s="11"/>
      <c r="R521" s="38">
        <f t="shared" si="124"/>
        <v>0</v>
      </c>
      <c r="S521" s="30">
        <f t="shared" si="121"/>
        <v>0</v>
      </c>
      <c r="T521" s="30">
        <f t="shared" si="122"/>
        <v>0</v>
      </c>
      <c r="U521" s="34"/>
      <c r="V521" s="34"/>
      <c r="X521" s="31">
        <f t="shared" si="115"/>
        <v>9.0359999999999996</v>
      </c>
      <c r="Y521" s="31">
        <f t="shared" si="116"/>
        <v>-184.49199999999999</v>
      </c>
      <c r="Z521" s="30">
        <f t="shared" si="123"/>
        <v>0</v>
      </c>
    </row>
    <row r="522" spans="5:26" x14ac:dyDescent="0.15">
      <c r="E522" s="46"/>
      <c r="F522" s="28"/>
      <c r="G522" s="29"/>
      <c r="H522" s="29"/>
      <c r="I522" s="48" t="str">
        <f t="shared" si="113"/>
        <v/>
      </c>
      <c r="J522" s="48" t="str">
        <f t="shared" si="127"/>
        <v/>
      </c>
      <c r="K522" s="49" t="str">
        <f t="shared" si="128"/>
        <v/>
      </c>
      <c r="L522" s="11"/>
      <c r="M522" s="11"/>
      <c r="N522" s="78"/>
      <c r="O522" s="39" t="str">
        <f t="shared" si="120"/>
        <v>F</v>
      </c>
      <c r="P522" s="11">
        <f t="shared" si="114"/>
        <v>-23.287315649149274</v>
      </c>
      <c r="Q522" s="11"/>
      <c r="R522" s="38">
        <f t="shared" si="124"/>
        <v>0</v>
      </c>
      <c r="S522" s="30">
        <f t="shared" si="121"/>
        <v>0</v>
      </c>
      <c r="T522" s="30">
        <f t="shared" si="122"/>
        <v>0</v>
      </c>
      <c r="U522" s="34"/>
      <c r="V522" s="34"/>
      <c r="X522" s="31">
        <f t="shared" si="115"/>
        <v>9.0359999999999996</v>
      </c>
      <c r="Y522" s="31">
        <f t="shared" si="116"/>
        <v>-184.49199999999999</v>
      </c>
      <c r="Z522" s="30">
        <f t="shared" si="123"/>
        <v>0</v>
      </c>
    </row>
    <row r="523" spans="5:26" x14ac:dyDescent="0.15">
      <c r="E523" s="46"/>
      <c r="F523" s="28"/>
      <c r="G523" s="29"/>
      <c r="H523" s="29"/>
      <c r="I523" s="48" t="str">
        <f t="shared" si="113"/>
        <v/>
      </c>
      <c r="J523" s="48" t="str">
        <f t="shared" si="127"/>
        <v/>
      </c>
      <c r="K523" s="49" t="str">
        <f t="shared" si="128"/>
        <v/>
      </c>
      <c r="L523" s="11"/>
      <c r="M523" s="11"/>
      <c r="N523" s="78"/>
      <c r="O523" s="39" t="str">
        <f t="shared" si="120"/>
        <v>F</v>
      </c>
      <c r="P523" s="11">
        <f t="shared" si="114"/>
        <v>-23.287315649149274</v>
      </c>
      <c r="Q523" s="11"/>
      <c r="R523" s="38">
        <f t="shared" si="124"/>
        <v>0</v>
      </c>
      <c r="S523" s="30">
        <f t="shared" si="121"/>
        <v>0</v>
      </c>
      <c r="T523" s="30">
        <f t="shared" si="122"/>
        <v>0</v>
      </c>
      <c r="U523" s="34"/>
      <c r="V523" s="34"/>
      <c r="X523" s="31">
        <f t="shared" si="115"/>
        <v>9.0359999999999996</v>
      </c>
      <c r="Y523" s="31">
        <f t="shared" si="116"/>
        <v>-184.49199999999999</v>
      </c>
      <c r="Z523" s="30">
        <f t="shared" si="123"/>
        <v>0</v>
      </c>
    </row>
    <row r="524" spans="5:26" x14ac:dyDescent="0.15">
      <c r="E524" s="46"/>
      <c r="F524" s="28"/>
      <c r="G524" s="29"/>
      <c r="H524" s="29"/>
      <c r="I524" s="48" t="str">
        <f t="shared" si="113"/>
        <v/>
      </c>
      <c r="J524" s="48" t="str">
        <f t="shared" si="127"/>
        <v/>
      </c>
      <c r="K524" s="49" t="str">
        <f t="shared" si="128"/>
        <v/>
      </c>
      <c r="L524" s="11"/>
      <c r="M524" s="11"/>
      <c r="N524" s="78"/>
      <c r="O524" s="39" t="str">
        <f t="shared" si="120"/>
        <v>F</v>
      </c>
      <c r="P524" s="11">
        <f t="shared" si="114"/>
        <v>-23.287315649149274</v>
      </c>
      <c r="Q524" s="11"/>
      <c r="R524" s="38">
        <f t="shared" si="124"/>
        <v>0</v>
      </c>
      <c r="S524" s="30">
        <f t="shared" si="121"/>
        <v>0</v>
      </c>
      <c r="T524" s="30">
        <f t="shared" si="122"/>
        <v>0</v>
      </c>
      <c r="U524" s="34"/>
      <c r="V524" s="34"/>
      <c r="X524" s="31">
        <f t="shared" si="115"/>
        <v>9.0359999999999996</v>
      </c>
      <c r="Y524" s="31">
        <f t="shared" si="116"/>
        <v>-184.49199999999999</v>
      </c>
      <c r="Z524" s="30">
        <f t="shared" si="123"/>
        <v>0</v>
      </c>
    </row>
    <row r="525" spans="5:26" x14ac:dyDescent="0.15">
      <c r="E525" s="46"/>
      <c r="F525" s="28"/>
      <c r="G525" s="29"/>
      <c r="H525" s="29"/>
      <c r="I525" s="48" t="str">
        <f t="shared" si="113"/>
        <v/>
      </c>
      <c r="J525" s="48" t="str">
        <f t="shared" si="127"/>
        <v/>
      </c>
      <c r="K525" s="49" t="str">
        <f t="shared" si="128"/>
        <v/>
      </c>
      <c r="L525" s="11"/>
      <c r="M525" s="11"/>
      <c r="N525" s="78"/>
      <c r="O525" s="39" t="str">
        <f t="shared" si="120"/>
        <v>F</v>
      </c>
      <c r="P525" s="11">
        <f t="shared" si="114"/>
        <v>-23.287315649149274</v>
      </c>
      <c r="Q525" s="11"/>
      <c r="R525" s="38">
        <f t="shared" si="124"/>
        <v>0</v>
      </c>
      <c r="S525" s="30">
        <f t="shared" si="121"/>
        <v>0</v>
      </c>
      <c r="T525" s="30">
        <f t="shared" si="122"/>
        <v>0</v>
      </c>
      <c r="U525" s="34"/>
      <c r="V525" s="34"/>
      <c r="X525" s="31">
        <f t="shared" si="115"/>
        <v>9.0359999999999996</v>
      </c>
      <c r="Y525" s="31">
        <f t="shared" si="116"/>
        <v>-184.49199999999999</v>
      </c>
      <c r="Z525" s="30">
        <f t="shared" si="123"/>
        <v>0</v>
      </c>
    </row>
    <row r="526" spans="5:26" x14ac:dyDescent="0.15">
      <c r="E526" s="46"/>
      <c r="F526" s="28"/>
      <c r="G526" s="29"/>
      <c r="H526" s="29"/>
      <c r="I526" s="48" t="str">
        <f t="shared" si="113"/>
        <v/>
      </c>
      <c r="J526" s="48" t="str">
        <f t="shared" si="127"/>
        <v/>
      </c>
      <c r="K526" s="49" t="str">
        <f t="shared" si="128"/>
        <v/>
      </c>
      <c r="L526" s="11"/>
      <c r="M526" s="11"/>
      <c r="N526" s="78"/>
      <c r="O526" s="39" t="str">
        <f t="shared" si="120"/>
        <v>F</v>
      </c>
      <c r="P526" s="11">
        <f t="shared" si="114"/>
        <v>-23.287315649149274</v>
      </c>
      <c r="Q526" s="11"/>
      <c r="R526" s="38">
        <f t="shared" si="124"/>
        <v>0</v>
      </c>
      <c r="S526" s="30">
        <f t="shared" si="121"/>
        <v>0</v>
      </c>
      <c r="T526" s="30">
        <f t="shared" si="122"/>
        <v>0</v>
      </c>
      <c r="U526" s="34"/>
      <c r="V526" s="34"/>
      <c r="X526" s="31">
        <f t="shared" si="115"/>
        <v>9.0359999999999996</v>
      </c>
      <c r="Y526" s="31">
        <f t="shared" si="116"/>
        <v>-184.49199999999999</v>
      </c>
      <c r="Z526" s="30">
        <f t="shared" si="123"/>
        <v>0</v>
      </c>
    </row>
    <row r="527" spans="5:26" x14ac:dyDescent="0.15">
      <c r="E527" s="46"/>
      <c r="F527" s="28"/>
      <c r="G527" s="29"/>
      <c r="H527" s="29"/>
      <c r="I527" s="48" t="str">
        <f t="shared" si="113"/>
        <v/>
      </c>
      <c r="J527" s="48" t="str">
        <f t="shared" si="127"/>
        <v/>
      </c>
      <c r="K527" s="49" t="str">
        <f t="shared" si="128"/>
        <v/>
      </c>
      <c r="L527" s="11"/>
      <c r="M527" s="11"/>
      <c r="N527" s="78"/>
      <c r="O527" s="39" t="str">
        <f t="shared" si="120"/>
        <v>F</v>
      </c>
      <c r="P527" s="11">
        <f t="shared" si="114"/>
        <v>-23.287315649149274</v>
      </c>
      <c r="Q527" s="11"/>
      <c r="R527" s="38">
        <f t="shared" si="124"/>
        <v>0</v>
      </c>
      <c r="S527" s="30">
        <f t="shared" si="121"/>
        <v>0</v>
      </c>
      <c r="T527" s="30">
        <f t="shared" si="122"/>
        <v>0</v>
      </c>
      <c r="U527" s="34"/>
      <c r="V527" s="34"/>
      <c r="X527" s="31">
        <f t="shared" si="115"/>
        <v>9.0359999999999996</v>
      </c>
      <c r="Y527" s="31">
        <f t="shared" si="116"/>
        <v>-184.49199999999999</v>
      </c>
      <c r="Z527" s="30">
        <f t="shared" si="123"/>
        <v>0</v>
      </c>
    </row>
    <row r="528" spans="5:26" x14ac:dyDescent="0.15">
      <c r="E528" s="46"/>
      <c r="F528" s="28"/>
      <c r="G528" s="29"/>
      <c r="H528" s="29"/>
      <c r="I528" s="48" t="str">
        <f t="shared" si="113"/>
        <v/>
      </c>
      <c r="J528" s="48" t="str">
        <f t="shared" si="127"/>
        <v/>
      </c>
      <c r="K528" s="49" t="str">
        <f t="shared" si="128"/>
        <v/>
      </c>
      <c r="L528" s="11"/>
      <c r="M528" s="11"/>
      <c r="N528" s="78"/>
      <c r="O528" s="39" t="str">
        <f t="shared" si="120"/>
        <v>F</v>
      </c>
      <c r="P528" s="11">
        <f t="shared" si="114"/>
        <v>-23.287315649149274</v>
      </c>
      <c r="Q528" s="11"/>
      <c r="R528" s="38">
        <f t="shared" si="124"/>
        <v>0</v>
      </c>
      <c r="S528" s="30">
        <f t="shared" si="121"/>
        <v>0</v>
      </c>
      <c r="T528" s="30">
        <f t="shared" si="122"/>
        <v>0</v>
      </c>
      <c r="U528" s="34"/>
      <c r="V528" s="34"/>
      <c r="X528" s="31">
        <f t="shared" si="115"/>
        <v>9.0359999999999996</v>
      </c>
      <c r="Y528" s="31">
        <f t="shared" si="116"/>
        <v>-184.49199999999999</v>
      </c>
      <c r="Z528" s="30">
        <f t="shared" si="123"/>
        <v>0</v>
      </c>
    </row>
    <row r="529" spans="5:26" x14ac:dyDescent="0.15">
      <c r="E529" s="46"/>
      <c r="F529" s="28"/>
      <c r="G529" s="29"/>
      <c r="H529" s="29"/>
      <c r="I529" s="48" t="str">
        <f t="shared" si="113"/>
        <v/>
      </c>
      <c r="J529" s="48" t="str">
        <f t="shared" si="127"/>
        <v/>
      </c>
      <c r="K529" s="49" t="str">
        <f t="shared" si="128"/>
        <v/>
      </c>
      <c r="L529" s="11"/>
      <c r="M529" s="11"/>
      <c r="N529" s="78"/>
      <c r="O529" s="39" t="str">
        <f t="shared" si="120"/>
        <v>F</v>
      </c>
      <c r="P529" s="11">
        <f t="shared" si="114"/>
        <v>-23.287315649149274</v>
      </c>
      <c r="Q529" s="11"/>
      <c r="R529" s="38">
        <f t="shared" si="124"/>
        <v>0</v>
      </c>
      <c r="S529" s="30">
        <f t="shared" si="121"/>
        <v>0</v>
      </c>
      <c r="T529" s="30">
        <f t="shared" si="122"/>
        <v>0</v>
      </c>
      <c r="U529" s="34"/>
      <c r="V529" s="34"/>
      <c r="X529" s="31">
        <f t="shared" si="115"/>
        <v>9.0359999999999996</v>
      </c>
      <c r="Y529" s="31">
        <f t="shared" si="116"/>
        <v>-184.49199999999999</v>
      </c>
      <c r="Z529" s="30">
        <f t="shared" si="123"/>
        <v>0</v>
      </c>
    </row>
    <row r="530" spans="5:26" x14ac:dyDescent="0.15">
      <c r="E530" s="46"/>
      <c r="F530" s="28"/>
      <c r="G530" s="29"/>
      <c r="H530" s="29"/>
      <c r="I530" s="48" t="str">
        <f t="shared" si="113"/>
        <v/>
      </c>
      <c r="J530" s="48" t="str">
        <f t="shared" si="127"/>
        <v/>
      </c>
      <c r="K530" s="49" t="str">
        <f t="shared" si="128"/>
        <v/>
      </c>
      <c r="L530" s="11"/>
      <c r="M530" s="11"/>
      <c r="N530" s="78"/>
      <c r="O530" s="39" t="str">
        <f t="shared" si="120"/>
        <v>F</v>
      </c>
      <c r="P530" s="11">
        <f t="shared" si="114"/>
        <v>-23.287315649149274</v>
      </c>
      <c r="Q530" s="11"/>
      <c r="R530" s="38">
        <f t="shared" si="124"/>
        <v>0</v>
      </c>
      <c r="S530" s="30">
        <f t="shared" si="121"/>
        <v>0</v>
      </c>
      <c r="T530" s="30">
        <f t="shared" si="122"/>
        <v>0</v>
      </c>
      <c r="U530" s="34"/>
      <c r="V530" s="34"/>
      <c r="X530" s="31">
        <f t="shared" si="115"/>
        <v>9.0359999999999996</v>
      </c>
      <c r="Y530" s="31">
        <f t="shared" si="116"/>
        <v>-184.49199999999999</v>
      </c>
      <c r="Z530" s="30">
        <f t="shared" si="123"/>
        <v>0</v>
      </c>
    </row>
    <row r="531" spans="5:26" x14ac:dyDescent="0.15">
      <c r="E531" s="46"/>
      <c r="F531" s="28"/>
      <c r="G531" s="29"/>
      <c r="H531" s="29"/>
      <c r="I531" s="48" t="str">
        <f t="shared" si="113"/>
        <v/>
      </c>
      <c r="J531" s="48" t="str">
        <f t="shared" si="127"/>
        <v/>
      </c>
      <c r="K531" s="49" t="str">
        <f t="shared" si="128"/>
        <v/>
      </c>
      <c r="L531" s="11"/>
      <c r="M531" s="11"/>
      <c r="N531" s="78"/>
      <c r="O531" s="39" t="str">
        <f t="shared" si="120"/>
        <v>F</v>
      </c>
      <c r="P531" s="11">
        <f t="shared" si="114"/>
        <v>-23.287315649149274</v>
      </c>
      <c r="Q531" s="11"/>
      <c r="R531" s="38">
        <f t="shared" si="124"/>
        <v>0</v>
      </c>
      <c r="S531" s="30">
        <f t="shared" si="121"/>
        <v>0</v>
      </c>
      <c r="T531" s="30">
        <f t="shared" si="122"/>
        <v>0</v>
      </c>
      <c r="U531" s="34"/>
      <c r="V531" s="34"/>
      <c r="X531" s="31">
        <f t="shared" si="115"/>
        <v>9.0359999999999996</v>
      </c>
      <c r="Y531" s="31">
        <f t="shared" si="116"/>
        <v>-184.49199999999999</v>
      </c>
      <c r="Z531" s="30">
        <f t="shared" si="123"/>
        <v>0</v>
      </c>
    </row>
    <row r="532" spans="5:26" x14ac:dyDescent="0.15">
      <c r="E532" s="46"/>
      <c r="F532" s="28"/>
      <c r="G532" s="29"/>
      <c r="H532" s="29"/>
      <c r="I532" s="48" t="str">
        <f t="shared" si="113"/>
        <v/>
      </c>
      <c r="J532" s="48" t="str">
        <f t="shared" si="127"/>
        <v/>
      </c>
      <c r="K532" s="49" t="str">
        <f t="shared" si="128"/>
        <v/>
      </c>
      <c r="L532" s="11"/>
      <c r="M532" s="11"/>
      <c r="N532" s="78"/>
      <c r="O532" s="39" t="str">
        <f t="shared" si="120"/>
        <v>F</v>
      </c>
      <c r="P532" s="11">
        <f t="shared" si="114"/>
        <v>-23.287315649149274</v>
      </c>
      <c r="Q532" s="11"/>
      <c r="R532" s="38">
        <f t="shared" si="124"/>
        <v>0</v>
      </c>
      <c r="S532" s="30">
        <f t="shared" si="121"/>
        <v>0</v>
      </c>
      <c r="T532" s="30">
        <f t="shared" si="122"/>
        <v>0</v>
      </c>
      <c r="U532" s="34"/>
      <c r="V532" s="34"/>
      <c r="X532" s="31">
        <f t="shared" si="115"/>
        <v>9.0359999999999996</v>
      </c>
      <c r="Y532" s="31">
        <f t="shared" si="116"/>
        <v>-184.49199999999999</v>
      </c>
      <c r="Z532" s="30">
        <f t="shared" si="123"/>
        <v>0</v>
      </c>
    </row>
    <row r="533" spans="5:26" x14ac:dyDescent="0.15">
      <c r="E533" s="46"/>
      <c r="F533" s="28"/>
      <c r="G533" s="29"/>
      <c r="H533" s="29"/>
      <c r="I533" s="48" t="str">
        <f t="shared" ref="I533:I564" si="129">IF(COUNTA($F$499,$H$499,F533:H533)=5,P533,"")</f>
        <v/>
      </c>
      <c r="J533" s="48" t="str">
        <f t="shared" si="127"/>
        <v/>
      </c>
      <c r="K533" s="49" t="str">
        <f t="shared" si="128"/>
        <v/>
      </c>
      <c r="L533" s="11"/>
      <c r="M533" s="11"/>
      <c r="N533" s="78"/>
      <c r="O533" s="39" t="str">
        <f t="shared" si="120"/>
        <v>F</v>
      </c>
      <c r="P533" s="11">
        <f t="shared" si="114"/>
        <v>-23.287315649149274</v>
      </c>
      <c r="Q533" s="11"/>
      <c r="R533" s="38">
        <f t="shared" si="124"/>
        <v>0</v>
      </c>
      <c r="S533" s="30">
        <f t="shared" si="121"/>
        <v>0</v>
      </c>
      <c r="T533" s="30">
        <f t="shared" si="122"/>
        <v>0</v>
      </c>
      <c r="U533" s="34"/>
      <c r="V533" s="34"/>
      <c r="X533" s="31">
        <f t="shared" si="115"/>
        <v>9.0359999999999996</v>
      </c>
      <c r="Y533" s="31">
        <f t="shared" si="116"/>
        <v>-184.49199999999999</v>
      </c>
      <c r="Z533" s="30">
        <f t="shared" si="123"/>
        <v>0</v>
      </c>
    </row>
    <row r="534" spans="5:26" x14ac:dyDescent="0.15">
      <c r="E534" s="46"/>
      <c r="F534" s="28"/>
      <c r="G534" s="29"/>
      <c r="H534" s="29"/>
      <c r="I534" s="48" t="str">
        <f t="shared" si="129"/>
        <v/>
      </c>
      <c r="J534" s="48" t="str">
        <f t="shared" si="127"/>
        <v/>
      </c>
      <c r="K534" s="49" t="str">
        <f t="shared" si="128"/>
        <v/>
      </c>
      <c r="L534" s="11"/>
      <c r="M534" s="11"/>
      <c r="N534" s="78"/>
      <c r="O534" s="39" t="str">
        <f t="shared" si="120"/>
        <v>F</v>
      </c>
      <c r="P534" s="11">
        <f t="shared" si="114"/>
        <v>-23.287315649149274</v>
      </c>
      <c r="Q534" s="11"/>
      <c r="R534" s="38">
        <f t="shared" si="124"/>
        <v>0</v>
      </c>
      <c r="S534" s="30">
        <f t="shared" si="121"/>
        <v>0</v>
      </c>
      <c r="T534" s="30">
        <f t="shared" si="122"/>
        <v>0</v>
      </c>
      <c r="U534" s="34"/>
      <c r="V534" s="34"/>
      <c r="X534" s="31">
        <f t="shared" si="115"/>
        <v>9.0359999999999996</v>
      </c>
      <c r="Y534" s="31">
        <f t="shared" si="116"/>
        <v>-184.49199999999999</v>
      </c>
      <c r="Z534" s="30">
        <f t="shared" si="123"/>
        <v>0</v>
      </c>
    </row>
    <row r="535" spans="5:26" x14ac:dyDescent="0.15">
      <c r="E535" s="46"/>
      <c r="F535" s="28"/>
      <c r="G535" s="29"/>
      <c r="H535" s="29"/>
      <c r="I535" s="48" t="str">
        <f t="shared" si="129"/>
        <v/>
      </c>
      <c r="J535" s="48" t="str">
        <f t="shared" si="127"/>
        <v/>
      </c>
      <c r="K535" s="49" t="str">
        <f t="shared" si="128"/>
        <v/>
      </c>
      <c r="L535" s="11"/>
      <c r="M535" s="11"/>
      <c r="N535" s="78"/>
      <c r="O535" s="39" t="str">
        <f t="shared" si="120"/>
        <v>F</v>
      </c>
      <c r="P535" s="11">
        <f t="shared" si="114"/>
        <v>-23.287315649149274</v>
      </c>
      <c r="Q535" s="11"/>
      <c r="R535" s="38">
        <f t="shared" si="124"/>
        <v>0</v>
      </c>
      <c r="S535" s="30">
        <f t="shared" si="121"/>
        <v>0</v>
      </c>
      <c r="T535" s="30">
        <f t="shared" si="122"/>
        <v>0</v>
      </c>
      <c r="U535" s="34"/>
      <c r="V535" s="34"/>
      <c r="X535" s="31">
        <f t="shared" si="115"/>
        <v>9.0359999999999996</v>
      </c>
      <c r="Y535" s="31">
        <f t="shared" si="116"/>
        <v>-184.49199999999999</v>
      </c>
      <c r="Z535" s="30">
        <f t="shared" si="123"/>
        <v>0</v>
      </c>
    </row>
    <row r="536" spans="5:26" x14ac:dyDescent="0.15">
      <c r="E536" s="46"/>
      <c r="F536" s="28"/>
      <c r="G536" s="29"/>
      <c r="H536" s="29"/>
      <c r="I536" s="48" t="str">
        <f t="shared" si="129"/>
        <v/>
      </c>
      <c r="J536" s="48" t="str">
        <f t="shared" si="127"/>
        <v/>
      </c>
      <c r="K536" s="49" t="str">
        <f t="shared" si="128"/>
        <v/>
      </c>
      <c r="L536" s="11"/>
      <c r="M536" s="11"/>
      <c r="N536" s="78"/>
      <c r="O536" s="39" t="str">
        <f t="shared" si="120"/>
        <v>F</v>
      </c>
      <c r="P536" s="11">
        <f t="shared" si="114"/>
        <v>-23.287315649149274</v>
      </c>
      <c r="Q536" s="11"/>
      <c r="R536" s="38">
        <f t="shared" si="124"/>
        <v>0</v>
      </c>
      <c r="S536" s="30">
        <f t="shared" si="121"/>
        <v>0</v>
      </c>
      <c r="T536" s="30">
        <f t="shared" si="122"/>
        <v>0</v>
      </c>
      <c r="U536" s="34"/>
      <c r="V536" s="34"/>
      <c r="X536" s="31">
        <f t="shared" si="115"/>
        <v>9.0359999999999996</v>
      </c>
      <c r="Y536" s="31">
        <f t="shared" si="116"/>
        <v>-184.49199999999999</v>
      </c>
      <c r="Z536" s="30">
        <f t="shared" si="123"/>
        <v>0</v>
      </c>
    </row>
    <row r="537" spans="5:26" x14ac:dyDescent="0.15">
      <c r="E537" s="46"/>
      <c r="F537" s="28"/>
      <c r="G537" s="29"/>
      <c r="H537" s="29"/>
      <c r="I537" s="48" t="str">
        <f t="shared" si="129"/>
        <v/>
      </c>
      <c r="J537" s="48" t="str">
        <f t="shared" si="127"/>
        <v/>
      </c>
      <c r="K537" s="49" t="str">
        <f t="shared" si="128"/>
        <v/>
      </c>
      <c r="L537" s="11"/>
      <c r="M537" s="11"/>
      <c r="N537" s="78"/>
      <c r="O537" s="39" t="str">
        <f t="shared" si="120"/>
        <v>F</v>
      </c>
      <c r="P537" s="11">
        <f t="shared" si="114"/>
        <v>-23.287315649149274</v>
      </c>
      <c r="Q537" s="11"/>
      <c r="R537" s="38">
        <f t="shared" si="124"/>
        <v>0</v>
      </c>
      <c r="S537" s="30">
        <f t="shared" si="121"/>
        <v>0</v>
      </c>
      <c r="T537" s="30">
        <f t="shared" si="122"/>
        <v>0</v>
      </c>
      <c r="U537" s="34"/>
      <c r="V537" s="34"/>
      <c r="X537" s="31">
        <f t="shared" si="115"/>
        <v>9.0359999999999996</v>
      </c>
      <c r="Y537" s="31">
        <f t="shared" si="116"/>
        <v>-184.49199999999999</v>
      </c>
      <c r="Z537" s="30">
        <f t="shared" si="123"/>
        <v>0</v>
      </c>
    </row>
    <row r="538" spans="5:26" x14ac:dyDescent="0.15">
      <c r="E538" s="46"/>
      <c r="F538" s="28"/>
      <c r="G538" s="29"/>
      <c r="H538" s="29"/>
      <c r="I538" s="48" t="str">
        <f t="shared" si="129"/>
        <v/>
      </c>
      <c r="J538" s="48" t="str">
        <f t="shared" si="127"/>
        <v/>
      </c>
      <c r="K538" s="49" t="str">
        <f t="shared" si="128"/>
        <v/>
      </c>
      <c r="L538" s="11"/>
      <c r="M538" s="11"/>
      <c r="N538" s="78"/>
      <c r="O538" s="39" t="str">
        <f t="shared" si="120"/>
        <v>F</v>
      </c>
      <c r="P538" s="11">
        <f t="shared" si="114"/>
        <v>-23.287315649149274</v>
      </c>
      <c r="Q538" s="11"/>
      <c r="R538" s="38">
        <f t="shared" si="124"/>
        <v>0</v>
      </c>
      <c r="S538" s="30">
        <f t="shared" si="121"/>
        <v>0</v>
      </c>
      <c r="T538" s="30">
        <f t="shared" si="122"/>
        <v>0</v>
      </c>
      <c r="U538" s="34"/>
      <c r="V538" s="34"/>
      <c r="X538" s="31">
        <f t="shared" si="115"/>
        <v>9.0359999999999996</v>
      </c>
      <c r="Y538" s="31">
        <f t="shared" si="116"/>
        <v>-184.49199999999999</v>
      </c>
      <c r="Z538" s="30">
        <f t="shared" si="123"/>
        <v>0</v>
      </c>
    </row>
    <row r="539" spans="5:26" x14ac:dyDescent="0.15">
      <c r="E539" s="46"/>
      <c r="F539" s="28"/>
      <c r="G539" s="29"/>
      <c r="H539" s="29"/>
      <c r="I539" s="48" t="str">
        <f t="shared" si="129"/>
        <v/>
      </c>
      <c r="J539" s="48" t="str">
        <f t="shared" si="127"/>
        <v/>
      </c>
      <c r="K539" s="49" t="str">
        <f t="shared" si="128"/>
        <v/>
      </c>
      <c r="L539" s="11"/>
      <c r="M539" s="11"/>
      <c r="N539" s="78"/>
      <c r="O539" s="39" t="str">
        <f t="shared" si="120"/>
        <v>F</v>
      </c>
      <c r="P539" s="11">
        <f t="shared" si="114"/>
        <v>-23.287315649149274</v>
      </c>
      <c r="Q539" s="11"/>
      <c r="R539" s="38">
        <f t="shared" si="124"/>
        <v>0</v>
      </c>
      <c r="S539" s="30">
        <f t="shared" si="121"/>
        <v>0</v>
      </c>
      <c r="T539" s="30">
        <f t="shared" si="122"/>
        <v>0</v>
      </c>
      <c r="U539" s="34"/>
      <c r="V539" s="34"/>
      <c r="X539" s="31">
        <f t="shared" si="115"/>
        <v>9.0359999999999996</v>
      </c>
      <c r="Y539" s="31">
        <f t="shared" si="116"/>
        <v>-184.49199999999999</v>
      </c>
      <c r="Z539" s="30">
        <f t="shared" si="123"/>
        <v>0</v>
      </c>
    </row>
    <row r="540" spans="5:26" x14ac:dyDescent="0.15">
      <c r="E540" s="46"/>
      <c r="F540" s="28"/>
      <c r="G540" s="29"/>
      <c r="H540" s="29"/>
      <c r="I540" s="48" t="str">
        <f t="shared" si="129"/>
        <v/>
      </c>
      <c r="J540" s="48" t="str">
        <f t="shared" si="127"/>
        <v/>
      </c>
      <c r="K540" s="49" t="str">
        <f t="shared" si="128"/>
        <v/>
      </c>
      <c r="L540" s="11"/>
      <c r="M540" s="11"/>
      <c r="N540" s="78"/>
      <c r="O540" s="39" t="str">
        <f t="shared" si="120"/>
        <v>F</v>
      </c>
      <c r="P540" s="11">
        <f t="shared" si="114"/>
        <v>-23.287315649149274</v>
      </c>
      <c r="Q540" s="11"/>
      <c r="R540" s="38">
        <f t="shared" si="124"/>
        <v>0</v>
      </c>
      <c r="S540" s="30">
        <f t="shared" si="121"/>
        <v>0</v>
      </c>
      <c r="T540" s="30">
        <f t="shared" si="122"/>
        <v>0</v>
      </c>
      <c r="U540" s="34"/>
      <c r="V540" s="34"/>
      <c r="X540" s="31">
        <f t="shared" si="115"/>
        <v>9.0359999999999996</v>
      </c>
      <c r="Y540" s="31">
        <f t="shared" si="116"/>
        <v>-184.49199999999999</v>
      </c>
      <c r="Z540" s="30">
        <f t="shared" si="123"/>
        <v>0</v>
      </c>
    </row>
    <row r="541" spans="5:26" x14ac:dyDescent="0.15">
      <c r="E541" s="46"/>
      <c r="F541" s="28"/>
      <c r="G541" s="29"/>
      <c r="H541" s="29"/>
      <c r="I541" s="48" t="str">
        <f t="shared" si="129"/>
        <v/>
      </c>
      <c r="J541" s="48" t="str">
        <f t="shared" si="127"/>
        <v/>
      </c>
      <c r="K541" s="49" t="str">
        <f t="shared" si="128"/>
        <v/>
      </c>
      <c r="L541" s="11"/>
      <c r="M541" s="11"/>
      <c r="N541" s="78"/>
      <c r="O541" s="39" t="str">
        <f t="shared" si="120"/>
        <v>F</v>
      </c>
      <c r="P541" s="11">
        <f t="shared" si="114"/>
        <v>-23.287315649149274</v>
      </c>
      <c r="Q541" s="11"/>
      <c r="R541" s="38">
        <f t="shared" si="124"/>
        <v>0</v>
      </c>
      <c r="S541" s="30">
        <f t="shared" si="121"/>
        <v>0</v>
      </c>
      <c r="T541" s="30">
        <f t="shared" si="122"/>
        <v>0</v>
      </c>
      <c r="U541" s="34"/>
      <c r="V541" s="34"/>
      <c r="X541" s="31">
        <f t="shared" si="115"/>
        <v>9.0359999999999996</v>
      </c>
      <c r="Y541" s="31">
        <f t="shared" si="116"/>
        <v>-184.49199999999999</v>
      </c>
      <c r="Z541" s="30">
        <f t="shared" si="123"/>
        <v>0</v>
      </c>
    </row>
    <row r="542" spans="5:26" x14ac:dyDescent="0.15">
      <c r="E542" s="46"/>
      <c r="F542" s="28"/>
      <c r="G542" s="29"/>
      <c r="H542" s="29"/>
      <c r="I542" s="48" t="str">
        <f t="shared" si="129"/>
        <v/>
      </c>
      <c r="J542" s="48" t="str">
        <f t="shared" si="127"/>
        <v/>
      </c>
      <c r="K542" s="49" t="str">
        <f t="shared" si="128"/>
        <v/>
      </c>
      <c r="L542" s="11"/>
      <c r="M542" s="11"/>
      <c r="N542" s="78"/>
      <c r="O542" s="39" t="str">
        <f t="shared" si="120"/>
        <v>F</v>
      </c>
      <c r="P542" s="11">
        <f t="shared" si="114"/>
        <v>-23.287315649149274</v>
      </c>
      <c r="Q542" s="11"/>
      <c r="R542" s="38">
        <f t="shared" si="124"/>
        <v>0</v>
      </c>
      <c r="S542" s="30">
        <f t="shared" si="121"/>
        <v>0</v>
      </c>
      <c r="T542" s="30">
        <f t="shared" si="122"/>
        <v>0</v>
      </c>
      <c r="U542" s="34"/>
      <c r="V542" s="34"/>
      <c r="X542" s="31">
        <f t="shared" si="115"/>
        <v>9.0359999999999996</v>
      </c>
      <c r="Y542" s="31">
        <f t="shared" si="116"/>
        <v>-184.49199999999999</v>
      </c>
      <c r="Z542" s="30">
        <f t="shared" si="123"/>
        <v>0</v>
      </c>
    </row>
    <row r="543" spans="5:26" x14ac:dyDescent="0.15">
      <c r="E543" s="46"/>
      <c r="F543" s="28"/>
      <c r="G543" s="29"/>
      <c r="H543" s="29"/>
      <c r="I543" s="48" t="str">
        <f t="shared" si="129"/>
        <v/>
      </c>
      <c r="J543" s="48" t="str">
        <f t="shared" si="127"/>
        <v/>
      </c>
      <c r="K543" s="49" t="str">
        <f t="shared" si="128"/>
        <v/>
      </c>
      <c r="L543" s="11"/>
      <c r="M543" s="11"/>
      <c r="N543" s="78"/>
      <c r="O543" s="39" t="str">
        <f t="shared" si="120"/>
        <v>F</v>
      </c>
      <c r="P543" s="11">
        <f t="shared" si="114"/>
        <v>-23.287315649149274</v>
      </c>
      <c r="Q543" s="11"/>
      <c r="R543" s="38">
        <f t="shared" si="124"/>
        <v>0</v>
      </c>
      <c r="S543" s="30">
        <f t="shared" si="121"/>
        <v>0</v>
      </c>
      <c r="T543" s="30">
        <f t="shared" si="122"/>
        <v>0</v>
      </c>
      <c r="U543" s="34"/>
      <c r="V543" s="34"/>
      <c r="X543" s="31">
        <f t="shared" si="115"/>
        <v>9.0359999999999996</v>
      </c>
      <c r="Y543" s="31">
        <f t="shared" si="116"/>
        <v>-184.49199999999999</v>
      </c>
      <c r="Z543" s="30">
        <f t="shared" si="123"/>
        <v>0</v>
      </c>
    </row>
    <row r="544" spans="5:26" x14ac:dyDescent="0.15">
      <c r="E544" s="46"/>
      <c r="F544" s="28"/>
      <c r="G544" s="29"/>
      <c r="H544" s="29"/>
      <c r="I544" s="48" t="str">
        <f t="shared" si="129"/>
        <v/>
      </c>
      <c r="J544" s="48" t="str">
        <f t="shared" si="127"/>
        <v/>
      </c>
      <c r="K544" s="49" t="str">
        <f t="shared" si="128"/>
        <v/>
      </c>
      <c r="L544" s="11"/>
      <c r="M544" s="11"/>
      <c r="N544" s="78"/>
      <c r="O544" s="39" t="str">
        <f t="shared" si="120"/>
        <v>F</v>
      </c>
      <c r="P544" s="11">
        <f t="shared" si="114"/>
        <v>-23.287315649149274</v>
      </c>
      <c r="Q544" s="11"/>
      <c r="R544" s="38">
        <f t="shared" si="124"/>
        <v>0</v>
      </c>
      <c r="S544" s="30">
        <f t="shared" si="121"/>
        <v>0</v>
      </c>
      <c r="T544" s="30">
        <f t="shared" si="122"/>
        <v>0</v>
      </c>
      <c r="U544" s="34"/>
      <c r="V544" s="34"/>
      <c r="X544" s="31">
        <f t="shared" si="115"/>
        <v>9.0359999999999996</v>
      </c>
      <c r="Y544" s="31">
        <f t="shared" si="116"/>
        <v>-184.49199999999999</v>
      </c>
      <c r="Z544" s="30">
        <f t="shared" si="123"/>
        <v>0</v>
      </c>
    </row>
    <row r="545" spans="5:26" x14ac:dyDescent="0.15">
      <c r="E545" s="46"/>
      <c r="F545" s="28"/>
      <c r="G545" s="29"/>
      <c r="H545" s="29"/>
      <c r="I545" s="48" t="str">
        <f t="shared" si="129"/>
        <v/>
      </c>
      <c r="J545" s="48" t="str">
        <f t="shared" si="127"/>
        <v/>
      </c>
      <c r="K545" s="49" t="str">
        <f t="shared" si="128"/>
        <v/>
      </c>
      <c r="L545" s="11"/>
      <c r="M545" s="11"/>
      <c r="N545" s="78"/>
      <c r="O545" s="39" t="str">
        <f t="shared" si="120"/>
        <v>F</v>
      </c>
      <c r="P545" s="11">
        <f t="shared" si="114"/>
        <v>-23.287315649149274</v>
      </c>
      <c r="Q545" s="11"/>
      <c r="R545" s="38">
        <f t="shared" si="124"/>
        <v>0</v>
      </c>
      <c r="S545" s="30">
        <f t="shared" si="121"/>
        <v>0</v>
      </c>
      <c r="T545" s="30">
        <f t="shared" si="122"/>
        <v>0</v>
      </c>
      <c r="U545" s="34"/>
      <c r="V545" s="34"/>
      <c r="X545" s="31">
        <f t="shared" si="115"/>
        <v>9.0359999999999996</v>
      </c>
      <c r="Y545" s="31">
        <f t="shared" si="116"/>
        <v>-184.49199999999999</v>
      </c>
      <c r="Z545" s="30">
        <f t="shared" si="123"/>
        <v>0</v>
      </c>
    </row>
    <row r="546" spans="5:26" x14ac:dyDescent="0.15">
      <c r="E546" s="46"/>
      <c r="F546" s="28"/>
      <c r="G546" s="29"/>
      <c r="H546" s="29"/>
      <c r="I546" s="48" t="str">
        <f t="shared" si="129"/>
        <v/>
      </c>
      <c r="J546" s="48" t="str">
        <f t="shared" si="127"/>
        <v/>
      </c>
      <c r="K546" s="49" t="str">
        <f t="shared" si="128"/>
        <v/>
      </c>
      <c r="L546" s="11"/>
      <c r="M546" s="11"/>
      <c r="N546" s="78"/>
      <c r="O546" s="39" t="str">
        <f t="shared" si="120"/>
        <v>F</v>
      </c>
      <c r="P546" s="11">
        <f t="shared" si="114"/>
        <v>-23.287315649149274</v>
      </c>
      <c r="Q546" s="11"/>
      <c r="R546" s="38">
        <f t="shared" si="124"/>
        <v>0</v>
      </c>
      <c r="S546" s="30">
        <f t="shared" si="121"/>
        <v>0</v>
      </c>
      <c r="T546" s="30">
        <f t="shared" si="122"/>
        <v>0</v>
      </c>
      <c r="U546" s="34"/>
      <c r="V546" s="34"/>
      <c r="X546" s="31">
        <f t="shared" si="115"/>
        <v>9.0359999999999996</v>
      </c>
      <c r="Y546" s="31">
        <f t="shared" si="116"/>
        <v>-184.49199999999999</v>
      </c>
      <c r="Z546" s="30">
        <f t="shared" si="123"/>
        <v>0</v>
      </c>
    </row>
    <row r="547" spans="5:26" x14ac:dyDescent="0.15">
      <c r="E547" s="46"/>
      <c r="F547" s="28"/>
      <c r="G547" s="29"/>
      <c r="H547" s="29"/>
      <c r="I547" s="48" t="str">
        <f t="shared" si="129"/>
        <v/>
      </c>
      <c r="J547" s="48" t="str">
        <f t="shared" si="127"/>
        <v/>
      </c>
      <c r="K547" s="49" t="str">
        <f t="shared" si="128"/>
        <v/>
      </c>
      <c r="L547" s="11"/>
      <c r="M547" s="11"/>
      <c r="N547" s="78"/>
      <c r="O547" s="39" t="str">
        <f t="shared" si="120"/>
        <v>F</v>
      </c>
      <c r="P547" s="11">
        <f t="shared" si="114"/>
        <v>-23.287315649149274</v>
      </c>
      <c r="Q547" s="11"/>
      <c r="R547" s="38">
        <f t="shared" si="124"/>
        <v>0</v>
      </c>
      <c r="S547" s="30">
        <f t="shared" si="121"/>
        <v>0</v>
      </c>
      <c r="T547" s="30">
        <f t="shared" si="122"/>
        <v>0</v>
      </c>
      <c r="U547" s="34"/>
      <c r="V547" s="34"/>
      <c r="X547" s="31">
        <f t="shared" si="115"/>
        <v>9.0359999999999996</v>
      </c>
      <c r="Y547" s="31">
        <f t="shared" si="116"/>
        <v>-184.49199999999999</v>
      </c>
      <c r="Z547" s="30">
        <f t="shared" si="123"/>
        <v>0</v>
      </c>
    </row>
    <row r="548" spans="5:26" x14ac:dyDescent="0.15">
      <c r="E548" s="46"/>
      <c r="F548" s="28"/>
      <c r="G548" s="29"/>
      <c r="H548" s="29"/>
      <c r="I548" s="48" t="str">
        <f t="shared" si="129"/>
        <v/>
      </c>
      <c r="J548" s="48" t="str">
        <f t="shared" si="127"/>
        <v/>
      </c>
      <c r="K548" s="49" t="str">
        <f t="shared" si="128"/>
        <v/>
      </c>
      <c r="L548" s="11"/>
      <c r="M548" s="11"/>
      <c r="N548" s="78"/>
      <c r="O548" s="39" t="str">
        <f t="shared" si="120"/>
        <v>F</v>
      </c>
      <c r="P548" s="11">
        <f t="shared" si="114"/>
        <v>-23.287315649149274</v>
      </c>
      <c r="Q548" s="11"/>
      <c r="R548" s="38">
        <f t="shared" si="124"/>
        <v>0</v>
      </c>
      <c r="S548" s="30">
        <f t="shared" si="121"/>
        <v>0</v>
      </c>
      <c r="T548" s="30">
        <f t="shared" si="122"/>
        <v>0</v>
      </c>
      <c r="U548" s="34"/>
      <c r="V548" s="34"/>
      <c r="X548" s="31">
        <f t="shared" si="115"/>
        <v>9.0359999999999996</v>
      </c>
      <c r="Y548" s="31">
        <f t="shared" si="116"/>
        <v>-184.49199999999999</v>
      </c>
      <c r="Z548" s="30">
        <f t="shared" si="123"/>
        <v>0</v>
      </c>
    </row>
    <row r="549" spans="5:26" x14ac:dyDescent="0.15">
      <c r="E549" s="46"/>
      <c r="F549" s="28"/>
      <c r="G549" s="29"/>
      <c r="H549" s="29"/>
      <c r="I549" s="48" t="str">
        <f t="shared" si="129"/>
        <v/>
      </c>
      <c r="J549" s="48" t="str">
        <f t="shared" si="127"/>
        <v/>
      </c>
      <c r="K549" s="49" t="str">
        <f t="shared" si="128"/>
        <v/>
      </c>
      <c r="L549" s="11"/>
      <c r="M549" s="11"/>
      <c r="N549" s="78"/>
      <c r="O549" s="39" t="str">
        <f t="shared" si="120"/>
        <v>F</v>
      </c>
      <c r="P549" s="11">
        <f t="shared" si="114"/>
        <v>-23.287315649149274</v>
      </c>
      <c r="Q549" s="11"/>
      <c r="R549" s="38">
        <f t="shared" si="124"/>
        <v>0</v>
      </c>
      <c r="S549" s="30">
        <f t="shared" si="121"/>
        <v>0</v>
      </c>
      <c r="T549" s="30">
        <f t="shared" si="122"/>
        <v>0</v>
      </c>
      <c r="U549" s="34"/>
      <c r="V549" s="34"/>
      <c r="X549" s="31">
        <f t="shared" si="115"/>
        <v>9.0359999999999996</v>
      </c>
      <c r="Y549" s="31">
        <f t="shared" si="116"/>
        <v>-184.49199999999999</v>
      </c>
      <c r="Z549" s="30">
        <f t="shared" si="123"/>
        <v>0</v>
      </c>
    </row>
    <row r="550" spans="5:26" x14ac:dyDescent="0.15">
      <c r="E550" s="46"/>
      <c r="F550" s="28"/>
      <c r="G550" s="29"/>
      <c r="H550" s="29"/>
      <c r="I550" s="48" t="str">
        <f t="shared" si="129"/>
        <v/>
      </c>
      <c r="J550" s="48" t="str">
        <f t="shared" si="127"/>
        <v/>
      </c>
      <c r="K550" s="49" t="str">
        <f t="shared" si="128"/>
        <v/>
      </c>
      <c r="L550" s="11"/>
      <c r="M550" s="11"/>
      <c r="N550" s="78"/>
      <c r="O550" s="39" t="str">
        <f t="shared" si="120"/>
        <v>F</v>
      </c>
      <c r="P550" s="11">
        <f t="shared" si="114"/>
        <v>-23.287315649149274</v>
      </c>
      <c r="Q550" s="11"/>
      <c r="R550" s="38">
        <f t="shared" si="124"/>
        <v>0</v>
      </c>
      <c r="S550" s="30">
        <f t="shared" si="121"/>
        <v>0</v>
      </c>
      <c r="T550" s="30">
        <f t="shared" si="122"/>
        <v>0</v>
      </c>
      <c r="U550" s="34"/>
      <c r="V550" s="34"/>
      <c r="X550" s="31">
        <f t="shared" si="115"/>
        <v>9.0359999999999996</v>
      </c>
      <c r="Y550" s="31">
        <f t="shared" si="116"/>
        <v>-184.49199999999999</v>
      </c>
      <c r="Z550" s="30">
        <f t="shared" si="123"/>
        <v>0</v>
      </c>
    </row>
    <row r="551" spans="5:26" x14ac:dyDescent="0.15">
      <c r="E551" s="46"/>
      <c r="F551" s="28"/>
      <c r="G551" s="29"/>
      <c r="H551" s="29"/>
      <c r="I551" s="48" t="str">
        <f t="shared" si="129"/>
        <v/>
      </c>
      <c r="J551" s="48" t="str">
        <f t="shared" si="127"/>
        <v/>
      </c>
      <c r="K551" s="49" t="str">
        <f t="shared" si="128"/>
        <v/>
      </c>
      <c r="L551" s="11"/>
      <c r="M551" s="11"/>
      <c r="N551" s="78"/>
      <c r="O551" s="39" t="str">
        <f t="shared" si="120"/>
        <v>F</v>
      </c>
      <c r="P551" s="11">
        <f t="shared" si="114"/>
        <v>-23.287315649149274</v>
      </c>
      <c r="Q551" s="11"/>
      <c r="R551" s="38">
        <f t="shared" si="124"/>
        <v>0</v>
      </c>
      <c r="S551" s="30">
        <f t="shared" si="121"/>
        <v>0</v>
      </c>
      <c r="T551" s="30">
        <f t="shared" si="122"/>
        <v>0</v>
      </c>
      <c r="U551" s="34"/>
      <c r="V551" s="34"/>
      <c r="X551" s="31">
        <f t="shared" si="115"/>
        <v>9.0359999999999996</v>
      </c>
      <c r="Y551" s="31">
        <f t="shared" si="116"/>
        <v>-184.49199999999999</v>
      </c>
      <c r="Z551" s="30">
        <f t="shared" si="123"/>
        <v>0</v>
      </c>
    </row>
    <row r="552" spans="5:26" x14ac:dyDescent="0.15">
      <c r="E552" s="46"/>
      <c r="F552" s="28"/>
      <c r="G552" s="29"/>
      <c r="H552" s="29"/>
      <c r="I552" s="48" t="str">
        <f t="shared" si="129"/>
        <v/>
      </c>
      <c r="J552" s="48" t="str">
        <f t="shared" si="127"/>
        <v/>
      </c>
      <c r="K552" s="49" t="str">
        <f t="shared" si="128"/>
        <v/>
      </c>
      <c r="L552" s="11"/>
      <c r="M552" s="11"/>
      <c r="N552" s="78"/>
      <c r="O552" s="39" t="str">
        <f t="shared" si="120"/>
        <v>F</v>
      </c>
      <c r="P552" s="11">
        <f t="shared" si="114"/>
        <v>-23.287315649149274</v>
      </c>
      <c r="Q552" s="11"/>
      <c r="R552" s="38">
        <f t="shared" si="124"/>
        <v>0</v>
      </c>
      <c r="S552" s="30">
        <f t="shared" si="121"/>
        <v>0</v>
      </c>
      <c r="T552" s="30">
        <f t="shared" si="122"/>
        <v>0</v>
      </c>
      <c r="U552" s="34"/>
      <c r="V552" s="34"/>
      <c r="X552" s="31">
        <f t="shared" si="115"/>
        <v>9.0359999999999996</v>
      </c>
      <c r="Y552" s="31">
        <f t="shared" si="116"/>
        <v>-184.49199999999999</v>
      </c>
      <c r="Z552" s="30">
        <f t="shared" si="123"/>
        <v>0</v>
      </c>
    </row>
    <row r="553" spans="5:26" x14ac:dyDescent="0.15">
      <c r="E553" s="46"/>
      <c r="F553" s="28"/>
      <c r="G553" s="29"/>
      <c r="H553" s="29"/>
      <c r="I553" s="48" t="str">
        <f t="shared" si="129"/>
        <v/>
      </c>
      <c r="J553" s="48" t="str">
        <f t="shared" si="127"/>
        <v/>
      </c>
      <c r="K553" s="49" t="str">
        <f t="shared" si="128"/>
        <v/>
      </c>
      <c r="L553" s="11"/>
      <c r="M553" s="11"/>
      <c r="N553" s="78"/>
      <c r="O553" s="39" t="str">
        <f t="shared" si="120"/>
        <v>F</v>
      </c>
      <c r="P553" s="11">
        <f t="shared" si="114"/>
        <v>-23.287315649149274</v>
      </c>
      <c r="Q553" s="11"/>
      <c r="R553" s="38">
        <f t="shared" si="124"/>
        <v>0</v>
      </c>
      <c r="S553" s="30">
        <f t="shared" si="121"/>
        <v>0</v>
      </c>
      <c r="T553" s="30">
        <f t="shared" si="122"/>
        <v>0</v>
      </c>
      <c r="U553" s="34"/>
      <c r="V553" s="34"/>
      <c r="X553" s="31">
        <f t="shared" si="115"/>
        <v>9.0359999999999996</v>
      </c>
      <c r="Y553" s="31">
        <f t="shared" si="116"/>
        <v>-184.49199999999999</v>
      </c>
      <c r="Z553" s="30">
        <f t="shared" si="123"/>
        <v>0</v>
      </c>
    </row>
    <row r="554" spans="5:26" x14ac:dyDescent="0.15">
      <c r="E554" s="46"/>
      <c r="F554" s="28"/>
      <c r="G554" s="29"/>
      <c r="H554" s="29"/>
      <c r="I554" s="48" t="str">
        <f t="shared" si="129"/>
        <v/>
      </c>
      <c r="J554" s="48" t="str">
        <f t="shared" si="127"/>
        <v/>
      </c>
      <c r="K554" s="49" t="str">
        <f t="shared" si="128"/>
        <v/>
      </c>
      <c r="L554" s="11"/>
      <c r="M554" s="11"/>
      <c r="N554" s="78"/>
      <c r="O554" s="39" t="str">
        <f t="shared" si="120"/>
        <v>F</v>
      </c>
      <c r="P554" s="11">
        <f t="shared" si="114"/>
        <v>-23.287315649149274</v>
      </c>
      <c r="Q554" s="11"/>
      <c r="R554" s="38">
        <f t="shared" si="124"/>
        <v>0</v>
      </c>
      <c r="S554" s="30">
        <f t="shared" si="121"/>
        <v>0</v>
      </c>
      <c r="T554" s="30">
        <f t="shared" si="122"/>
        <v>0</v>
      </c>
      <c r="U554" s="34"/>
      <c r="V554" s="34"/>
      <c r="X554" s="31">
        <f t="shared" si="115"/>
        <v>9.0359999999999996</v>
      </c>
      <c r="Y554" s="31">
        <f t="shared" si="116"/>
        <v>-184.49199999999999</v>
      </c>
      <c r="Z554" s="30">
        <f t="shared" si="123"/>
        <v>0</v>
      </c>
    </row>
    <row r="555" spans="5:26" x14ac:dyDescent="0.15">
      <c r="E555" s="46"/>
      <c r="F555" s="28"/>
      <c r="G555" s="29"/>
      <c r="H555" s="29"/>
      <c r="I555" s="48" t="str">
        <f t="shared" si="129"/>
        <v/>
      </c>
      <c r="J555" s="48" t="str">
        <f t="shared" si="127"/>
        <v/>
      </c>
      <c r="K555" s="49" t="str">
        <f t="shared" si="128"/>
        <v/>
      </c>
      <c r="L555" s="11"/>
      <c r="M555" s="11"/>
      <c r="N555" s="78"/>
      <c r="O555" s="39" t="str">
        <f t="shared" si="120"/>
        <v>F</v>
      </c>
      <c r="P555" s="11">
        <f t="shared" si="114"/>
        <v>-23.287315649149274</v>
      </c>
      <c r="Q555" s="11"/>
      <c r="R555" s="38">
        <f t="shared" si="124"/>
        <v>0</v>
      </c>
      <c r="S555" s="30">
        <f t="shared" si="121"/>
        <v>0</v>
      </c>
      <c r="T555" s="30">
        <f t="shared" si="122"/>
        <v>0</v>
      </c>
      <c r="U555" s="34"/>
      <c r="V555" s="34"/>
      <c r="X555" s="31">
        <f t="shared" si="115"/>
        <v>9.0359999999999996</v>
      </c>
      <c r="Y555" s="31">
        <f t="shared" si="116"/>
        <v>-184.49199999999999</v>
      </c>
      <c r="Z555" s="30">
        <f t="shared" si="123"/>
        <v>0</v>
      </c>
    </row>
    <row r="556" spans="5:26" x14ac:dyDescent="0.15">
      <c r="E556" s="46"/>
      <c r="F556" s="28"/>
      <c r="G556" s="29"/>
      <c r="H556" s="29"/>
      <c r="I556" s="48" t="str">
        <f t="shared" si="129"/>
        <v/>
      </c>
      <c r="J556" s="48" t="str">
        <f t="shared" si="127"/>
        <v/>
      </c>
      <c r="K556" s="49" t="str">
        <f t="shared" si="128"/>
        <v/>
      </c>
      <c r="L556" s="11"/>
      <c r="M556" s="11"/>
      <c r="N556" s="78"/>
      <c r="O556" s="39" t="str">
        <f t="shared" si="120"/>
        <v>F</v>
      </c>
      <c r="P556" s="11">
        <f t="shared" si="114"/>
        <v>-23.287315649149274</v>
      </c>
      <c r="Q556" s="11"/>
      <c r="R556" s="38">
        <f t="shared" si="124"/>
        <v>0</v>
      </c>
      <c r="S556" s="30">
        <f t="shared" si="121"/>
        <v>0</v>
      </c>
      <c r="T556" s="30">
        <f t="shared" si="122"/>
        <v>0</v>
      </c>
      <c r="U556" s="34"/>
      <c r="V556" s="34"/>
      <c r="X556" s="31">
        <f t="shared" si="115"/>
        <v>9.0359999999999996</v>
      </c>
      <c r="Y556" s="31">
        <f t="shared" si="116"/>
        <v>-184.49199999999999</v>
      </c>
      <c r="Z556" s="30">
        <f t="shared" si="123"/>
        <v>0</v>
      </c>
    </row>
    <row r="557" spans="5:26" x14ac:dyDescent="0.15">
      <c r="E557" s="46"/>
      <c r="F557" s="28"/>
      <c r="G557" s="29"/>
      <c r="H557" s="29"/>
      <c r="I557" s="48" t="str">
        <f t="shared" si="129"/>
        <v/>
      </c>
      <c r="J557" s="48" t="str">
        <f t="shared" si="127"/>
        <v/>
      </c>
      <c r="K557" s="49" t="str">
        <f t="shared" si="128"/>
        <v/>
      </c>
      <c r="L557" s="11"/>
      <c r="M557" s="11"/>
      <c r="N557" s="78"/>
      <c r="O557" s="39" t="str">
        <f t="shared" si="120"/>
        <v>F</v>
      </c>
      <c r="P557" s="11">
        <f t="shared" si="114"/>
        <v>-23.287315649149274</v>
      </c>
      <c r="Q557" s="11"/>
      <c r="R557" s="38">
        <f t="shared" si="124"/>
        <v>0</v>
      </c>
      <c r="S557" s="30">
        <f t="shared" si="121"/>
        <v>0</v>
      </c>
      <c r="T557" s="30">
        <f t="shared" si="122"/>
        <v>0</v>
      </c>
      <c r="U557" s="34"/>
      <c r="V557" s="34"/>
      <c r="X557" s="31">
        <f t="shared" si="115"/>
        <v>9.0359999999999996</v>
      </c>
      <c r="Y557" s="31">
        <f t="shared" si="116"/>
        <v>-184.49199999999999</v>
      </c>
      <c r="Z557" s="30">
        <f t="shared" si="123"/>
        <v>0</v>
      </c>
    </row>
    <row r="558" spans="5:26" x14ac:dyDescent="0.15">
      <c r="E558" s="46"/>
      <c r="F558" s="28"/>
      <c r="G558" s="29"/>
      <c r="H558" s="29"/>
      <c r="I558" s="48" t="str">
        <f t="shared" si="129"/>
        <v/>
      </c>
      <c r="J558" s="48" t="str">
        <f t="shared" si="127"/>
        <v/>
      </c>
      <c r="K558" s="49" t="str">
        <f t="shared" si="128"/>
        <v/>
      </c>
      <c r="L558" s="11"/>
      <c r="M558" s="11"/>
      <c r="N558" s="78"/>
      <c r="O558" s="39" t="str">
        <f t="shared" si="120"/>
        <v>F</v>
      </c>
      <c r="P558" s="11">
        <f t="shared" si="114"/>
        <v>-23.287315649149274</v>
      </c>
      <c r="Q558" s="11"/>
      <c r="R558" s="38">
        <f t="shared" si="124"/>
        <v>0</v>
      </c>
      <c r="S558" s="30">
        <f t="shared" si="121"/>
        <v>0</v>
      </c>
      <c r="T558" s="30">
        <f t="shared" si="122"/>
        <v>0</v>
      </c>
      <c r="U558" s="34"/>
      <c r="V558" s="34"/>
      <c r="X558" s="31">
        <f t="shared" si="115"/>
        <v>9.0359999999999996</v>
      </c>
      <c r="Y558" s="31">
        <f t="shared" si="116"/>
        <v>-184.49199999999999</v>
      </c>
      <c r="Z558" s="30">
        <f t="shared" si="123"/>
        <v>0</v>
      </c>
    </row>
    <row r="559" spans="5:26" x14ac:dyDescent="0.15">
      <c r="E559" s="46"/>
      <c r="F559" s="28"/>
      <c r="G559" s="29"/>
      <c r="H559" s="29"/>
      <c r="I559" s="48" t="str">
        <f t="shared" si="129"/>
        <v/>
      </c>
      <c r="J559" s="48" t="str">
        <f t="shared" si="127"/>
        <v/>
      </c>
      <c r="K559" s="49" t="str">
        <f t="shared" si="128"/>
        <v/>
      </c>
      <c r="L559" s="11"/>
      <c r="M559" s="11"/>
      <c r="N559" s="78"/>
      <c r="O559" s="39" t="str">
        <f t="shared" si="120"/>
        <v>F</v>
      </c>
      <c r="P559" s="11">
        <f t="shared" si="114"/>
        <v>-23.287315649149274</v>
      </c>
      <c r="Q559" s="11"/>
      <c r="R559" s="38">
        <f t="shared" si="124"/>
        <v>0</v>
      </c>
      <c r="S559" s="30">
        <f t="shared" si="121"/>
        <v>0</v>
      </c>
      <c r="T559" s="30">
        <f t="shared" si="122"/>
        <v>0</v>
      </c>
      <c r="U559" s="34"/>
      <c r="V559" s="34"/>
      <c r="X559" s="31">
        <f t="shared" si="115"/>
        <v>9.0359999999999996</v>
      </c>
      <c r="Y559" s="31">
        <f t="shared" si="116"/>
        <v>-184.49199999999999</v>
      </c>
      <c r="Z559" s="30">
        <f t="shared" si="123"/>
        <v>0</v>
      </c>
    </row>
    <row r="560" spans="5:26" x14ac:dyDescent="0.15">
      <c r="E560" s="46"/>
      <c r="F560" s="28"/>
      <c r="G560" s="29"/>
      <c r="H560" s="29"/>
      <c r="I560" s="48" t="str">
        <f t="shared" si="129"/>
        <v/>
      </c>
      <c r="J560" s="48" t="str">
        <f t="shared" si="127"/>
        <v/>
      </c>
      <c r="K560" s="49" t="str">
        <f t="shared" si="128"/>
        <v/>
      </c>
      <c r="L560" s="11"/>
      <c r="M560" s="11"/>
      <c r="N560" s="78"/>
      <c r="O560" s="39" t="str">
        <f t="shared" si="120"/>
        <v>F</v>
      </c>
      <c r="P560" s="11">
        <f t="shared" si="114"/>
        <v>-23.287315649149274</v>
      </c>
      <c r="Q560" s="11"/>
      <c r="R560" s="38">
        <f t="shared" si="124"/>
        <v>0</v>
      </c>
      <c r="S560" s="30">
        <f t="shared" si="121"/>
        <v>0</v>
      </c>
      <c r="T560" s="30">
        <f t="shared" si="122"/>
        <v>0</v>
      </c>
      <c r="U560" s="34"/>
      <c r="V560" s="34"/>
      <c r="X560" s="31">
        <f t="shared" si="115"/>
        <v>9.0359999999999996</v>
      </c>
      <c r="Y560" s="31">
        <f t="shared" si="116"/>
        <v>-184.49199999999999</v>
      </c>
      <c r="Z560" s="30">
        <f t="shared" si="123"/>
        <v>0</v>
      </c>
    </row>
    <row r="561" spans="5:26" x14ac:dyDescent="0.15">
      <c r="E561" s="46"/>
      <c r="F561" s="28"/>
      <c r="G561" s="29"/>
      <c r="H561" s="29"/>
      <c r="I561" s="48" t="str">
        <f t="shared" si="129"/>
        <v/>
      </c>
      <c r="J561" s="48" t="str">
        <f t="shared" si="127"/>
        <v/>
      </c>
      <c r="K561" s="49" t="str">
        <f t="shared" si="128"/>
        <v/>
      </c>
      <c r="L561" s="11"/>
      <c r="M561" s="11"/>
      <c r="N561" s="78"/>
      <c r="O561" s="39" t="str">
        <f t="shared" si="120"/>
        <v>F</v>
      </c>
      <c r="P561" s="11">
        <f t="shared" si="114"/>
        <v>-23.287315649149274</v>
      </c>
      <c r="Q561" s="11"/>
      <c r="R561" s="38">
        <f t="shared" si="124"/>
        <v>0</v>
      </c>
      <c r="S561" s="30">
        <f t="shared" si="121"/>
        <v>0</v>
      </c>
      <c r="T561" s="30">
        <f t="shared" si="122"/>
        <v>0</v>
      </c>
      <c r="U561" s="34"/>
      <c r="V561" s="34"/>
      <c r="X561" s="31">
        <f t="shared" si="115"/>
        <v>9.0359999999999996</v>
      </c>
      <c r="Y561" s="31">
        <f t="shared" si="116"/>
        <v>-184.49199999999999</v>
      </c>
      <c r="Z561" s="30">
        <f t="shared" si="123"/>
        <v>0</v>
      </c>
    </row>
    <row r="562" spans="5:26" x14ac:dyDescent="0.15">
      <c r="E562" s="46"/>
      <c r="F562" s="28"/>
      <c r="G562" s="29"/>
      <c r="H562" s="29"/>
      <c r="I562" s="48" t="str">
        <f t="shared" si="129"/>
        <v/>
      </c>
      <c r="J562" s="48" t="str">
        <f t="shared" si="127"/>
        <v/>
      </c>
      <c r="K562" s="49" t="str">
        <f t="shared" si="128"/>
        <v/>
      </c>
      <c r="L562" s="11"/>
      <c r="M562" s="11"/>
      <c r="N562" s="78"/>
      <c r="O562" s="39" t="str">
        <f t="shared" si="120"/>
        <v>F</v>
      </c>
      <c r="P562" s="11">
        <f t="shared" si="114"/>
        <v>-23.287315649149274</v>
      </c>
      <c r="Q562" s="11"/>
      <c r="R562" s="38">
        <f t="shared" si="124"/>
        <v>0</v>
      </c>
      <c r="S562" s="30">
        <f t="shared" si="121"/>
        <v>0</v>
      </c>
      <c r="T562" s="30">
        <f t="shared" si="122"/>
        <v>0</v>
      </c>
      <c r="U562" s="34"/>
      <c r="V562" s="34"/>
      <c r="X562" s="31">
        <f t="shared" si="115"/>
        <v>9.0359999999999996</v>
      </c>
      <c r="Y562" s="31">
        <f t="shared" si="116"/>
        <v>-184.49199999999999</v>
      </c>
      <c r="Z562" s="30">
        <f t="shared" si="123"/>
        <v>0</v>
      </c>
    </row>
    <row r="563" spans="5:26" x14ac:dyDescent="0.15">
      <c r="E563" s="46"/>
      <c r="F563" s="28"/>
      <c r="G563" s="29"/>
      <c r="H563" s="29"/>
      <c r="I563" s="48" t="str">
        <f t="shared" si="129"/>
        <v/>
      </c>
      <c r="J563" s="48" t="str">
        <f t="shared" si="127"/>
        <v/>
      </c>
      <c r="K563" s="49" t="str">
        <f t="shared" si="128"/>
        <v/>
      </c>
      <c r="L563" s="11"/>
      <c r="M563" s="11"/>
      <c r="N563" s="78"/>
      <c r="O563" s="39" t="str">
        <f t="shared" si="120"/>
        <v>F</v>
      </c>
      <c r="P563" s="11">
        <f t="shared" si="114"/>
        <v>-23.287315649149274</v>
      </c>
      <c r="Q563" s="11"/>
      <c r="R563" s="38">
        <f t="shared" si="124"/>
        <v>0</v>
      </c>
      <c r="S563" s="30">
        <f t="shared" si="121"/>
        <v>0</v>
      </c>
      <c r="T563" s="30">
        <f t="shared" si="122"/>
        <v>0</v>
      </c>
      <c r="U563" s="34"/>
      <c r="V563" s="34"/>
      <c r="X563" s="31">
        <f t="shared" si="115"/>
        <v>9.0359999999999996</v>
      </c>
      <c r="Y563" s="31">
        <f t="shared" si="116"/>
        <v>-184.49199999999999</v>
      </c>
      <c r="Z563" s="30">
        <f t="shared" si="123"/>
        <v>0</v>
      </c>
    </row>
    <row r="564" spans="5:26" x14ac:dyDescent="0.15">
      <c r="E564" s="46"/>
      <c r="F564" s="28"/>
      <c r="G564" s="29"/>
      <c r="H564" s="29"/>
      <c r="I564" s="48" t="str">
        <f t="shared" si="129"/>
        <v/>
      </c>
      <c r="J564" s="48" t="str">
        <f t="shared" si="127"/>
        <v/>
      </c>
      <c r="K564" s="49" t="str">
        <f t="shared" si="128"/>
        <v/>
      </c>
      <c r="L564" s="11"/>
      <c r="M564" s="11"/>
      <c r="N564" s="78"/>
      <c r="O564" s="39" t="str">
        <f t="shared" si="120"/>
        <v>F</v>
      </c>
      <c r="P564" s="11">
        <f t="shared" si="114"/>
        <v>-23.287315649149274</v>
      </c>
      <c r="Q564" s="11"/>
      <c r="R564" s="38">
        <f t="shared" si="124"/>
        <v>0</v>
      </c>
      <c r="S564" s="30">
        <f t="shared" si="121"/>
        <v>0</v>
      </c>
      <c r="T564" s="30">
        <f t="shared" si="122"/>
        <v>0</v>
      </c>
      <c r="U564" s="34"/>
      <c r="V564" s="34"/>
      <c r="X564" s="31">
        <f t="shared" si="115"/>
        <v>9.0359999999999996</v>
      </c>
      <c r="Y564" s="31">
        <f t="shared" si="116"/>
        <v>-184.49199999999999</v>
      </c>
      <c r="Z564" s="30">
        <f t="shared" si="123"/>
        <v>0</v>
      </c>
    </row>
    <row r="565" spans="5:26" x14ac:dyDescent="0.15">
      <c r="E565" s="46"/>
      <c r="F565" s="28"/>
      <c r="G565" s="29"/>
      <c r="H565" s="29"/>
      <c r="I565" s="48" t="str">
        <f t="shared" ref="I565:I596" si="130">IF(COUNTA($F$499,$H$499,F565:H565)=5,P565,"")</f>
        <v/>
      </c>
      <c r="J565" s="48" t="str">
        <f t="shared" si="127"/>
        <v/>
      </c>
      <c r="K565" s="49" t="str">
        <f t="shared" si="128"/>
        <v/>
      </c>
      <c r="L565" s="11"/>
      <c r="M565" s="11"/>
      <c r="N565" s="78"/>
      <c r="O565" s="39" t="str">
        <f t="shared" si="120"/>
        <v>F</v>
      </c>
      <c r="P565" s="11">
        <f t="shared" ref="P565:P620" si="131">IF(T565&gt;17.583,"*",(G565-(INDEX(IF(O565="F",Hfemalemean,Hmalemean),S565+1,R565+1)))/(INDEX(IF(O565="F",Hfemalesd,Hmalesd),S565+1,R565+1)))</f>
        <v>-23.287315649149274</v>
      </c>
      <c r="Q565" s="11"/>
      <c r="R565" s="38">
        <f t="shared" si="124"/>
        <v>0</v>
      </c>
      <c r="S565" s="30">
        <f t="shared" si="121"/>
        <v>0</v>
      </c>
      <c r="T565" s="30">
        <f t="shared" si="122"/>
        <v>0</v>
      </c>
      <c r="U565" s="34"/>
      <c r="V565" s="34"/>
      <c r="X565" s="31">
        <f t="shared" ref="X565:X620" si="132">IF(O565="M",2.06*10^-3*G565^2-0.1166*G565+6.5273,2.49*10^-3*G565^2-0.1858*G565+9.036)</f>
        <v>9.0359999999999996</v>
      </c>
      <c r="Y565" s="31">
        <f t="shared" ref="Y565:Y620" si="133">((G565/100)^3*INDEX(itoOI,IF(O565="M",0,3)+IF(G565&lt;140,1,IF(G565&lt;=149,2,3)),1)+(G565/100)^2*INDEX(itoOI,IF(O565="M",0,3)+IF(G565&lt;140,1,IF(G565&lt;=149,2,3)),2)+(G565/100)*INDEX(itoOI,IF(O565="M",0,3)+IF(G565&lt;140,1,IF(G565&lt;=149,2,3)),3)+INDEX(itoOI,IF(O565="M",0,3)+IF(G565&lt;140,1,IF(G565&lt;=149,2,3)),4))</f>
        <v>-184.49199999999999</v>
      </c>
      <c r="Z565" s="30">
        <f t="shared" si="123"/>
        <v>0</v>
      </c>
    </row>
    <row r="566" spans="5:26" x14ac:dyDescent="0.15">
      <c r="E566" s="46"/>
      <c r="F566" s="28"/>
      <c r="G566" s="29"/>
      <c r="H566" s="29"/>
      <c r="I566" s="48" t="str">
        <f t="shared" si="130"/>
        <v/>
      </c>
      <c r="J566" s="48" t="str">
        <f t="shared" si="127"/>
        <v/>
      </c>
      <c r="K566" s="49" t="str">
        <f t="shared" si="128"/>
        <v/>
      </c>
      <c r="L566" s="11"/>
      <c r="M566" s="11"/>
      <c r="N566" s="78"/>
      <c r="O566" s="39" t="str">
        <f t="shared" si="120"/>
        <v>F</v>
      </c>
      <c r="P566" s="11">
        <f t="shared" si="131"/>
        <v>-23.287315649149274</v>
      </c>
      <c r="Q566" s="11"/>
      <c r="R566" s="38">
        <f t="shared" ref="R566:R620" si="134">DATEDIF($F$499,F566,"Y")</f>
        <v>0</v>
      </c>
      <c r="S566" s="30">
        <f t="shared" ref="S566:S620" si="135">DATEDIF($F$499,F566,"YM")</f>
        <v>0</v>
      </c>
      <c r="T566" s="30">
        <f t="shared" ref="T566:T620" si="136">DATEDIF($F$499,F566,"Y")+DATEDIF($F$499,F566,"YD")/(365+IF(MOD(YEAR(DATE(YEAR(F566)-1,MONTH($F$499),DAY($F$499))),4)=0,IF(DATE(YEAR(DATE(YEAR(F566)-1,MONTH($F$499),DAY($F$499))),2,29)&gt;=DATE(YEAR(F566)-1,MONTH($F$499),DAY($F$499)),1,0),0)+IF(MOD(YEAR(F566),4)=0,IF(DATE(YEAR(F566),2,29)&lt;=F566,1,0),0))</f>
        <v>0</v>
      </c>
      <c r="U566" s="34"/>
      <c r="V566" s="34"/>
      <c r="X566" s="31">
        <f t="shared" si="132"/>
        <v>9.0359999999999996</v>
      </c>
      <c r="Y566" s="31">
        <f t="shared" si="133"/>
        <v>-184.49199999999999</v>
      </c>
      <c r="Z566" s="30">
        <f t="shared" si="123"/>
        <v>0</v>
      </c>
    </row>
    <row r="567" spans="5:26" x14ac:dyDescent="0.15">
      <c r="E567" s="46"/>
      <c r="F567" s="28"/>
      <c r="G567" s="29"/>
      <c r="H567" s="29"/>
      <c r="I567" s="48" t="str">
        <f t="shared" si="130"/>
        <v/>
      </c>
      <c r="J567" s="48" t="str">
        <f t="shared" si="127"/>
        <v/>
      </c>
      <c r="K567" s="49" t="str">
        <f t="shared" si="128"/>
        <v/>
      </c>
      <c r="L567" s="11"/>
      <c r="M567" s="11"/>
      <c r="N567" s="78"/>
      <c r="O567" s="39" t="str">
        <f t="shared" ref="O567:O620" si="137">+O566</f>
        <v>F</v>
      </c>
      <c r="P567" s="11">
        <f t="shared" si="131"/>
        <v>-23.287315649149274</v>
      </c>
      <c r="Q567" s="11"/>
      <c r="R567" s="38">
        <f t="shared" si="134"/>
        <v>0</v>
      </c>
      <c r="S567" s="30">
        <f t="shared" si="135"/>
        <v>0</v>
      </c>
      <c r="T567" s="30">
        <f t="shared" si="136"/>
        <v>0</v>
      </c>
      <c r="U567" s="34"/>
      <c r="V567" s="34"/>
      <c r="X567" s="31">
        <f t="shared" si="132"/>
        <v>9.0359999999999996</v>
      </c>
      <c r="Y567" s="31">
        <f t="shared" si="133"/>
        <v>-184.49199999999999</v>
      </c>
      <c r="Z567" s="30">
        <f t="shared" ref="Z567:Z620" si="138">22*G567^2/10000</f>
        <v>0</v>
      </c>
    </row>
    <row r="568" spans="5:26" x14ac:dyDescent="0.15">
      <c r="E568" s="46"/>
      <c r="F568" s="28"/>
      <c r="G568" s="29"/>
      <c r="H568" s="29"/>
      <c r="I568" s="48" t="str">
        <f t="shared" si="130"/>
        <v/>
      </c>
      <c r="J568" s="48" t="str">
        <f t="shared" si="127"/>
        <v/>
      </c>
      <c r="K568" s="49" t="str">
        <f t="shared" si="128"/>
        <v/>
      </c>
      <c r="L568" s="11"/>
      <c r="M568" s="11"/>
      <c r="N568" s="78"/>
      <c r="O568" s="39" t="str">
        <f t="shared" si="137"/>
        <v>F</v>
      </c>
      <c r="P568" s="11">
        <f t="shared" si="131"/>
        <v>-23.287315649149274</v>
      </c>
      <c r="Q568" s="11"/>
      <c r="R568" s="38">
        <f t="shared" si="134"/>
        <v>0</v>
      </c>
      <c r="S568" s="30">
        <f t="shared" si="135"/>
        <v>0</v>
      </c>
      <c r="T568" s="30">
        <f t="shared" si="136"/>
        <v>0</v>
      </c>
      <c r="U568" s="34"/>
      <c r="V568" s="34"/>
      <c r="X568" s="31">
        <f t="shared" si="132"/>
        <v>9.0359999999999996</v>
      </c>
      <c r="Y568" s="31">
        <f t="shared" si="133"/>
        <v>-184.49199999999999</v>
      </c>
      <c r="Z568" s="30">
        <f t="shared" si="138"/>
        <v>0</v>
      </c>
    </row>
    <row r="569" spans="5:26" x14ac:dyDescent="0.15">
      <c r="E569" s="46"/>
      <c r="F569" s="28"/>
      <c r="G569" s="29"/>
      <c r="H569" s="29"/>
      <c r="I569" s="48" t="str">
        <f t="shared" si="130"/>
        <v/>
      </c>
      <c r="J569" s="48" t="str">
        <f t="shared" si="127"/>
        <v/>
      </c>
      <c r="K569" s="49" t="str">
        <f t="shared" si="128"/>
        <v/>
      </c>
      <c r="L569" s="11"/>
      <c r="M569" s="11"/>
      <c r="N569" s="78"/>
      <c r="O569" s="39" t="str">
        <f t="shared" si="137"/>
        <v>F</v>
      </c>
      <c r="P569" s="11">
        <f t="shared" si="131"/>
        <v>-23.287315649149274</v>
      </c>
      <c r="Q569" s="11"/>
      <c r="R569" s="38">
        <f t="shared" si="134"/>
        <v>0</v>
      </c>
      <c r="S569" s="30">
        <f t="shared" si="135"/>
        <v>0</v>
      </c>
      <c r="T569" s="30">
        <f t="shared" si="136"/>
        <v>0</v>
      </c>
      <c r="U569" s="34"/>
      <c r="V569" s="34"/>
      <c r="X569" s="31">
        <f t="shared" si="132"/>
        <v>9.0359999999999996</v>
      </c>
      <c r="Y569" s="31">
        <f t="shared" si="133"/>
        <v>-184.49199999999999</v>
      </c>
      <c r="Z569" s="30">
        <f t="shared" si="138"/>
        <v>0</v>
      </c>
    </row>
    <row r="570" spans="5:26" x14ac:dyDescent="0.15">
      <c r="E570" s="46"/>
      <c r="F570" s="28"/>
      <c r="G570" s="29"/>
      <c r="H570" s="29"/>
      <c r="I570" s="48" t="str">
        <f t="shared" si="130"/>
        <v/>
      </c>
      <c r="J570" s="48" t="str">
        <f t="shared" si="127"/>
        <v/>
      </c>
      <c r="K570" s="49" t="str">
        <f t="shared" si="128"/>
        <v/>
      </c>
      <c r="L570" s="11"/>
      <c r="M570" s="11"/>
      <c r="N570" s="78"/>
      <c r="O570" s="39" t="str">
        <f t="shared" si="137"/>
        <v>F</v>
      </c>
      <c r="P570" s="11">
        <f t="shared" si="131"/>
        <v>-23.287315649149274</v>
      </c>
      <c r="Q570" s="11"/>
      <c r="R570" s="38">
        <f t="shared" si="134"/>
        <v>0</v>
      </c>
      <c r="S570" s="30">
        <f t="shared" si="135"/>
        <v>0</v>
      </c>
      <c r="T570" s="30">
        <f t="shared" si="136"/>
        <v>0</v>
      </c>
      <c r="U570" s="34"/>
      <c r="V570" s="34"/>
      <c r="X570" s="31">
        <f t="shared" si="132"/>
        <v>9.0359999999999996</v>
      </c>
      <c r="Y570" s="31">
        <f t="shared" si="133"/>
        <v>-184.49199999999999</v>
      </c>
      <c r="Z570" s="30">
        <f t="shared" si="138"/>
        <v>0</v>
      </c>
    </row>
    <row r="571" spans="5:26" x14ac:dyDescent="0.15">
      <c r="E571" s="46"/>
      <c r="F571" s="28"/>
      <c r="G571" s="29"/>
      <c r="H571" s="29"/>
      <c r="I571" s="48" t="str">
        <f t="shared" si="130"/>
        <v/>
      </c>
      <c r="J571" s="48" t="str">
        <f t="shared" si="127"/>
        <v/>
      </c>
      <c r="K571" s="49" t="str">
        <f t="shared" si="128"/>
        <v/>
      </c>
      <c r="L571" s="11"/>
      <c r="M571" s="11"/>
      <c r="N571" s="78"/>
      <c r="O571" s="39" t="str">
        <f t="shared" si="137"/>
        <v>F</v>
      </c>
      <c r="P571" s="11">
        <f t="shared" si="131"/>
        <v>-23.287315649149274</v>
      </c>
      <c r="Q571" s="11"/>
      <c r="R571" s="38">
        <f t="shared" si="134"/>
        <v>0</v>
      </c>
      <c r="S571" s="30">
        <f t="shared" si="135"/>
        <v>0</v>
      </c>
      <c r="T571" s="30">
        <f t="shared" si="136"/>
        <v>0</v>
      </c>
      <c r="U571" s="34"/>
      <c r="V571" s="34"/>
      <c r="X571" s="31">
        <f t="shared" si="132"/>
        <v>9.0359999999999996</v>
      </c>
      <c r="Y571" s="31">
        <f t="shared" si="133"/>
        <v>-184.49199999999999</v>
      </c>
      <c r="Z571" s="30">
        <f t="shared" si="138"/>
        <v>0</v>
      </c>
    </row>
    <row r="572" spans="5:26" x14ac:dyDescent="0.15">
      <c r="E572" s="46"/>
      <c r="F572" s="28"/>
      <c r="G572" s="29"/>
      <c r="H572" s="29"/>
      <c r="I572" s="48" t="str">
        <f t="shared" si="130"/>
        <v/>
      </c>
      <c r="J572" s="48" t="str">
        <f t="shared" si="127"/>
        <v/>
      </c>
      <c r="K572" s="49" t="str">
        <f t="shared" si="128"/>
        <v/>
      </c>
      <c r="L572" s="11"/>
      <c r="M572" s="11"/>
      <c r="N572" s="78"/>
      <c r="O572" s="39" t="str">
        <f t="shared" si="137"/>
        <v>F</v>
      </c>
      <c r="P572" s="11">
        <f t="shared" si="131"/>
        <v>-23.287315649149274</v>
      </c>
      <c r="Q572" s="11"/>
      <c r="R572" s="38">
        <f t="shared" si="134"/>
        <v>0</v>
      </c>
      <c r="S572" s="30">
        <f t="shared" si="135"/>
        <v>0</v>
      </c>
      <c r="T572" s="30">
        <f t="shared" si="136"/>
        <v>0</v>
      </c>
      <c r="U572" s="34"/>
      <c r="V572" s="34"/>
      <c r="X572" s="31">
        <f t="shared" si="132"/>
        <v>9.0359999999999996</v>
      </c>
      <c r="Y572" s="31">
        <f t="shared" si="133"/>
        <v>-184.49199999999999</v>
      </c>
      <c r="Z572" s="30">
        <f t="shared" si="138"/>
        <v>0</v>
      </c>
    </row>
    <row r="573" spans="5:26" x14ac:dyDescent="0.15">
      <c r="E573" s="46"/>
      <c r="F573" s="28"/>
      <c r="G573" s="29"/>
      <c r="H573" s="29"/>
      <c r="I573" s="48" t="str">
        <f t="shared" si="130"/>
        <v/>
      </c>
      <c r="J573" s="48" t="str">
        <f t="shared" si="127"/>
        <v/>
      </c>
      <c r="K573" s="49" t="str">
        <f t="shared" si="128"/>
        <v/>
      </c>
      <c r="L573" s="11"/>
      <c r="M573" s="11"/>
      <c r="N573" s="78"/>
      <c r="O573" s="39" t="str">
        <f t="shared" si="137"/>
        <v>F</v>
      </c>
      <c r="P573" s="11">
        <f t="shared" si="131"/>
        <v>-23.287315649149274</v>
      </c>
      <c r="Q573" s="11"/>
      <c r="R573" s="38">
        <f t="shared" si="134"/>
        <v>0</v>
      </c>
      <c r="S573" s="30">
        <f t="shared" si="135"/>
        <v>0</v>
      </c>
      <c r="T573" s="30">
        <f t="shared" si="136"/>
        <v>0</v>
      </c>
      <c r="U573" s="34"/>
      <c r="V573" s="34"/>
      <c r="X573" s="31">
        <f t="shared" si="132"/>
        <v>9.0359999999999996</v>
      </c>
      <c r="Y573" s="31">
        <f t="shared" si="133"/>
        <v>-184.49199999999999</v>
      </c>
      <c r="Z573" s="30">
        <f t="shared" si="138"/>
        <v>0</v>
      </c>
    </row>
    <row r="574" spans="5:26" x14ac:dyDescent="0.15">
      <c r="E574" s="46"/>
      <c r="F574" s="28"/>
      <c r="G574" s="29"/>
      <c r="H574" s="29"/>
      <c r="I574" s="48" t="str">
        <f t="shared" si="130"/>
        <v/>
      </c>
      <c r="J574" s="48" t="str">
        <f t="shared" si="127"/>
        <v/>
      </c>
      <c r="K574" s="49" t="str">
        <f t="shared" si="128"/>
        <v/>
      </c>
      <c r="L574" s="11"/>
      <c r="M574" s="11"/>
      <c r="N574" s="78"/>
      <c r="O574" s="39" t="str">
        <f t="shared" si="137"/>
        <v>F</v>
      </c>
      <c r="P574" s="11">
        <f t="shared" si="131"/>
        <v>-23.287315649149274</v>
      </c>
      <c r="Q574" s="11"/>
      <c r="R574" s="38">
        <f t="shared" si="134"/>
        <v>0</v>
      </c>
      <c r="S574" s="30">
        <f t="shared" si="135"/>
        <v>0</v>
      </c>
      <c r="T574" s="30">
        <f t="shared" si="136"/>
        <v>0</v>
      </c>
      <c r="U574" s="34"/>
      <c r="V574" s="34"/>
      <c r="X574" s="31">
        <f t="shared" si="132"/>
        <v>9.0359999999999996</v>
      </c>
      <c r="Y574" s="31">
        <f t="shared" si="133"/>
        <v>-184.49199999999999</v>
      </c>
      <c r="Z574" s="30">
        <f t="shared" si="138"/>
        <v>0</v>
      </c>
    </row>
    <row r="575" spans="5:26" x14ac:dyDescent="0.15">
      <c r="E575" s="46"/>
      <c r="F575" s="28"/>
      <c r="G575" s="29"/>
      <c r="H575" s="29"/>
      <c r="I575" s="48" t="str">
        <f t="shared" si="130"/>
        <v/>
      </c>
      <c r="J575" s="48" t="str">
        <f t="shared" si="127"/>
        <v/>
      </c>
      <c r="K575" s="49" t="str">
        <f t="shared" si="128"/>
        <v/>
      </c>
      <c r="L575" s="11"/>
      <c r="M575" s="11"/>
      <c r="N575" s="78"/>
      <c r="O575" s="39" t="str">
        <f t="shared" si="137"/>
        <v>F</v>
      </c>
      <c r="P575" s="11">
        <f t="shared" si="131"/>
        <v>-23.287315649149274</v>
      </c>
      <c r="Q575" s="11"/>
      <c r="R575" s="38">
        <f t="shared" si="134"/>
        <v>0</v>
      </c>
      <c r="S575" s="30">
        <f t="shared" si="135"/>
        <v>0</v>
      </c>
      <c r="T575" s="30">
        <f t="shared" si="136"/>
        <v>0</v>
      </c>
      <c r="U575" s="34"/>
      <c r="V575" s="34"/>
      <c r="X575" s="31">
        <f t="shared" si="132"/>
        <v>9.0359999999999996</v>
      </c>
      <c r="Y575" s="31">
        <f t="shared" si="133"/>
        <v>-184.49199999999999</v>
      </c>
      <c r="Z575" s="30">
        <f t="shared" si="138"/>
        <v>0</v>
      </c>
    </row>
    <row r="576" spans="5:26" x14ac:dyDescent="0.15">
      <c r="E576" s="46"/>
      <c r="F576" s="28"/>
      <c r="G576" s="29"/>
      <c r="H576" s="29"/>
      <c r="I576" s="48" t="str">
        <f t="shared" si="130"/>
        <v/>
      </c>
      <c r="J576" s="48" t="str">
        <f t="shared" si="127"/>
        <v/>
      </c>
      <c r="K576" s="49" t="str">
        <f t="shared" si="128"/>
        <v/>
      </c>
      <c r="L576" s="11"/>
      <c r="M576" s="11"/>
      <c r="N576" s="78"/>
      <c r="O576" s="39" t="str">
        <f t="shared" si="137"/>
        <v>F</v>
      </c>
      <c r="P576" s="11">
        <f t="shared" si="131"/>
        <v>-23.287315649149274</v>
      </c>
      <c r="Q576" s="11"/>
      <c r="R576" s="38">
        <f t="shared" si="134"/>
        <v>0</v>
      </c>
      <c r="S576" s="30">
        <f t="shared" si="135"/>
        <v>0</v>
      </c>
      <c r="T576" s="30">
        <f t="shared" si="136"/>
        <v>0</v>
      </c>
      <c r="U576" s="34"/>
      <c r="V576" s="34"/>
      <c r="X576" s="31">
        <f t="shared" si="132"/>
        <v>9.0359999999999996</v>
      </c>
      <c r="Y576" s="31">
        <f t="shared" si="133"/>
        <v>-184.49199999999999</v>
      </c>
      <c r="Z576" s="30">
        <f t="shared" si="138"/>
        <v>0</v>
      </c>
    </row>
    <row r="577" spans="5:26" x14ac:dyDescent="0.15">
      <c r="E577" s="46"/>
      <c r="F577" s="28"/>
      <c r="G577" s="29"/>
      <c r="H577" s="29"/>
      <c r="I577" s="48" t="str">
        <f t="shared" si="130"/>
        <v/>
      </c>
      <c r="J577" s="48" t="str">
        <f t="shared" ref="J577:J594" si="139">IF(COUNTA($F$499,$H$499,F577:H577)=5,IF(T577&lt;6,"*",IF(T577&gt;=17.583,"*",(H577-G577*INDEX(IF(O577="F",muratafemale,muratamale),R577-4,1)-INDEX(IF(O577="F",muratafemale,muratamale),R577-4,2))/(G577*INDEX(IF(O577="F",muratafemale,muratamale),R577-4,1)+INDEX(IF(O577="F",muratafemale,muratamale),R577-4,2))*100)),"")</f>
        <v/>
      </c>
      <c r="K577" s="49" t="str">
        <f t="shared" ref="K577:K594" si="140">IF(COUNTA($F$499,$H$499,F577:H577)=5,IF(OR(T577&lt;1,G577&lt;70),"*",IF(G577&gt;=IF(O577="M",181,174),(H577-Z577)/Z577*100,IF(G577&lt;101,(H577-X577)/X577*100,IF(T577&lt;6,(H577-X577)/X577*100,IF(T577&gt;=17.583,(H577-Z577)/Z577*100,(H577-Y577)/Y577*100))))),"")</f>
        <v/>
      </c>
      <c r="L577" s="11"/>
      <c r="M577" s="11"/>
      <c r="N577" s="78"/>
      <c r="O577" s="39" t="str">
        <f t="shared" si="137"/>
        <v>F</v>
      </c>
      <c r="P577" s="11">
        <f t="shared" si="131"/>
        <v>-23.287315649149274</v>
      </c>
      <c r="Q577" s="11"/>
      <c r="R577" s="38">
        <f t="shared" si="134"/>
        <v>0</v>
      </c>
      <c r="S577" s="30">
        <f t="shared" si="135"/>
        <v>0</v>
      </c>
      <c r="T577" s="30">
        <f t="shared" si="136"/>
        <v>0</v>
      </c>
      <c r="U577" s="34"/>
      <c r="V577" s="34"/>
      <c r="X577" s="31">
        <f t="shared" si="132"/>
        <v>9.0359999999999996</v>
      </c>
      <c r="Y577" s="31">
        <f t="shared" si="133"/>
        <v>-184.49199999999999</v>
      </c>
      <c r="Z577" s="30">
        <f t="shared" si="138"/>
        <v>0</v>
      </c>
    </row>
    <row r="578" spans="5:26" x14ac:dyDescent="0.15">
      <c r="E578" s="46"/>
      <c r="F578" s="28"/>
      <c r="G578" s="29"/>
      <c r="H578" s="29"/>
      <c r="I578" s="48" t="str">
        <f t="shared" si="130"/>
        <v/>
      </c>
      <c r="J578" s="48" t="str">
        <f t="shared" si="139"/>
        <v/>
      </c>
      <c r="K578" s="49" t="str">
        <f t="shared" si="140"/>
        <v/>
      </c>
      <c r="L578" s="11"/>
      <c r="M578" s="11"/>
      <c r="N578" s="78"/>
      <c r="O578" s="39" t="str">
        <f t="shared" si="137"/>
        <v>F</v>
      </c>
      <c r="P578" s="11">
        <f t="shared" si="131"/>
        <v>-23.287315649149274</v>
      </c>
      <c r="Q578" s="11"/>
      <c r="R578" s="38">
        <f t="shared" si="134"/>
        <v>0</v>
      </c>
      <c r="S578" s="30">
        <f t="shared" si="135"/>
        <v>0</v>
      </c>
      <c r="T578" s="30">
        <f t="shared" si="136"/>
        <v>0</v>
      </c>
      <c r="U578" s="34"/>
      <c r="V578" s="34"/>
      <c r="X578" s="31">
        <f t="shared" si="132"/>
        <v>9.0359999999999996</v>
      </c>
      <c r="Y578" s="31">
        <f t="shared" si="133"/>
        <v>-184.49199999999999</v>
      </c>
      <c r="Z578" s="30">
        <f t="shared" si="138"/>
        <v>0</v>
      </c>
    </row>
    <row r="579" spans="5:26" x14ac:dyDescent="0.15">
      <c r="E579" s="46"/>
      <c r="F579" s="28"/>
      <c r="G579" s="29"/>
      <c r="H579" s="29"/>
      <c r="I579" s="48" t="str">
        <f t="shared" si="130"/>
        <v/>
      </c>
      <c r="J579" s="48" t="str">
        <f t="shared" si="139"/>
        <v/>
      </c>
      <c r="K579" s="49" t="str">
        <f t="shared" si="140"/>
        <v/>
      </c>
      <c r="L579" s="11"/>
      <c r="M579" s="11"/>
      <c r="N579" s="78"/>
      <c r="O579" s="39" t="str">
        <f t="shared" si="137"/>
        <v>F</v>
      </c>
      <c r="P579" s="11">
        <f t="shared" si="131"/>
        <v>-23.287315649149274</v>
      </c>
      <c r="Q579" s="11"/>
      <c r="R579" s="38">
        <f t="shared" si="134"/>
        <v>0</v>
      </c>
      <c r="S579" s="30">
        <f t="shared" si="135"/>
        <v>0</v>
      </c>
      <c r="T579" s="30">
        <f t="shared" si="136"/>
        <v>0</v>
      </c>
      <c r="U579" s="34"/>
      <c r="V579" s="34"/>
      <c r="X579" s="31">
        <f t="shared" si="132"/>
        <v>9.0359999999999996</v>
      </c>
      <c r="Y579" s="31">
        <f t="shared" si="133"/>
        <v>-184.49199999999999</v>
      </c>
      <c r="Z579" s="30">
        <f t="shared" si="138"/>
        <v>0</v>
      </c>
    </row>
    <row r="580" spans="5:26" x14ac:dyDescent="0.15">
      <c r="E580" s="46"/>
      <c r="F580" s="28"/>
      <c r="G580" s="29"/>
      <c r="H580" s="29"/>
      <c r="I580" s="48" t="str">
        <f t="shared" si="130"/>
        <v/>
      </c>
      <c r="J580" s="48" t="str">
        <f t="shared" si="139"/>
        <v/>
      </c>
      <c r="K580" s="49" t="str">
        <f t="shared" si="140"/>
        <v/>
      </c>
      <c r="L580" s="11"/>
      <c r="M580" s="11"/>
      <c r="N580" s="78"/>
      <c r="O580" s="39" t="str">
        <f t="shared" si="137"/>
        <v>F</v>
      </c>
      <c r="P580" s="11">
        <f t="shared" si="131"/>
        <v>-23.287315649149274</v>
      </c>
      <c r="Q580" s="11"/>
      <c r="R580" s="38">
        <f t="shared" si="134"/>
        <v>0</v>
      </c>
      <c r="S580" s="30">
        <f t="shared" si="135"/>
        <v>0</v>
      </c>
      <c r="T580" s="30">
        <f t="shared" si="136"/>
        <v>0</v>
      </c>
      <c r="U580" s="34"/>
      <c r="V580" s="34"/>
      <c r="X580" s="31">
        <f t="shared" si="132"/>
        <v>9.0359999999999996</v>
      </c>
      <c r="Y580" s="31">
        <f t="shared" si="133"/>
        <v>-184.49199999999999</v>
      </c>
      <c r="Z580" s="30">
        <f t="shared" si="138"/>
        <v>0</v>
      </c>
    </row>
    <row r="581" spans="5:26" x14ac:dyDescent="0.15">
      <c r="E581" s="46"/>
      <c r="F581" s="28"/>
      <c r="G581" s="29"/>
      <c r="H581" s="29"/>
      <c r="I581" s="48" t="str">
        <f t="shared" si="130"/>
        <v/>
      </c>
      <c r="J581" s="48" t="str">
        <f t="shared" si="139"/>
        <v/>
      </c>
      <c r="K581" s="49" t="str">
        <f t="shared" si="140"/>
        <v/>
      </c>
      <c r="L581" s="11"/>
      <c r="M581" s="11"/>
      <c r="N581" s="78"/>
      <c r="O581" s="39" t="str">
        <f t="shared" si="137"/>
        <v>F</v>
      </c>
      <c r="P581" s="11">
        <f t="shared" si="131"/>
        <v>-23.287315649149274</v>
      </c>
      <c r="Q581" s="11"/>
      <c r="R581" s="38">
        <f t="shared" si="134"/>
        <v>0</v>
      </c>
      <c r="S581" s="30">
        <f t="shared" si="135"/>
        <v>0</v>
      </c>
      <c r="T581" s="30">
        <f t="shared" si="136"/>
        <v>0</v>
      </c>
      <c r="U581" s="34"/>
      <c r="V581" s="34"/>
      <c r="X581" s="31">
        <f t="shared" si="132"/>
        <v>9.0359999999999996</v>
      </c>
      <c r="Y581" s="31">
        <f t="shared" si="133"/>
        <v>-184.49199999999999</v>
      </c>
      <c r="Z581" s="30">
        <f t="shared" si="138"/>
        <v>0</v>
      </c>
    </row>
    <row r="582" spans="5:26" x14ac:dyDescent="0.15">
      <c r="E582" s="46"/>
      <c r="F582" s="28"/>
      <c r="G582" s="29"/>
      <c r="H582" s="29"/>
      <c r="I582" s="48" t="str">
        <f t="shared" si="130"/>
        <v/>
      </c>
      <c r="J582" s="48" t="str">
        <f t="shared" si="139"/>
        <v/>
      </c>
      <c r="K582" s="49" t="str">
        <f t="shared" si="140"/>
        <v/>
      </c>
      <c r="L582" s="11"/>
      <c r="M582" s="11"/>
      <c r="N582" s="78"/>
      <c r="O582" s="39" t="str">
        <f t="shared" si="137"/>
        <v>F</v>
      </c>
      <c r="P582" s="11">
        <f t="shared" si="131"/>
        <v>-23.287315649149274</v>
      </c>
      <c r="Q582" s="11"/>
      <c r="R582" s="38">
        <f t="shared" si="134"/>
        <v>0</v>
      </c>
      <c r="S582" s="30">
        <f t="shared" si="135"/>
        <v>0</v>
      </c>
      <c r="T582" s="30">
        <f t="shared" si="136"/>
        <v>0</v>
      </c>
      <c r="U582" s="34"/>
      <c r="V582" s="34"/>
      <c r="X582" s="31">
        <f t="shared" si="132"/>
        <v>9.0359999999999996</v>
      </c>
      <c r="Y582" s="31">
        <f t="shared" si="133"/>
        <v>-184.49199999999999</v>
      </c>
      <c r="Z582" s="30">
        <f t="shared" si="138"/>
        <v>0</v>
      </c>
    </row>
    <row r="583" spans="5:26" x14ac:dyDescent="0.15">
      <c r="E583" s="46"/>
      <c r="F583" s="28"/>
      <c r="G583" s="29"/>
      <c r="H583" s="29"/>
      <c r="I583" s="48" t="str">
        <f t="shared" si="130"/>
        <v/>
      </c>
      <c r="J583" s="48" t="str">
        <f t="shared" si="139"/>
        <v/>
      </c>
      <c r="K583" s="49" t="str">
        <f t="shared" si="140"/>
        <v/>
      </c>
      <c r="L583" s="11"/>
      <c r="M583" s="11"/>
      <c r="N583" s="78"/>
      <c r="O583" s="39" t="str">
        <f t="shared" si="137"/>
        <v>F</v>
      </c>
      <c r="P583" s="11">
        <f t="shared" si="131"/>
        <v>-23.287315649149274</v>
      </c>
      <c r="Q583" s="11"/>
      <c r="R583" s="38">
        <f t="shared" si="134"/>
        <v>0</v>
      </c>
      <c r="S583" s="30">
        <f t="shared" si="135"/>
        <v>0</v>
      </c>
      <c r="T583" s="30">
        <f t="shared" si="136"/>
        <v>0</v>
      </c>
      <c r="U583" s="34"/>
      <c r="V583" s="34"/>
      <c r="X583" s="31">
        <f t="shared" si="132"/>
        <v>9.0359999999999996</v>
      </c>
      <c r="Y583" s="31">
        <f t="shared" si="133"/>
        <v>-184.49199999999999</v>
      </c>
      <c r="Z583" s="30">
        <f t="shared" si="138"/>
        <v>0</v>
      </c>
    </row>
    <row r="584" spans="5:26" x14ac:dyDescent="0.15">
      <c r="E584" s="46"/>
      <c r="F584" s="28"/>
      <c r="G584" s="29"/>
      <c r="H584" s="29"/>
      <c r="I584" s="48" t="str">
        <f t="shared" si="130"/>
        <v/>
      </c>
      <c r="J584" s="48" t="str">
        <f t="shared" si="139"/>
        <v/>
      </c>
      <c r="K584" s="49" t="str">
        <f t="shared" si="140"/>
        <v/>
      </c>
      <c r="L584" s="11"/>
      <c r="M584" s="11"/>
      <c r="N584" s="78"/>
      <c r="O584" s="39" t="str">
        <f t="shared" si="137"/>
        <v>F</v>
      </c>
      <c r="P584" s="11">
        <f t="shared" si="131"/>
        <v>-23.287315649149274</v>
      </c>
      <c r="Q584" s="11"/>
      <c r="R584" s="38">
        <f t="shared" si="134"/>
        <v>0</v>
      </c>
      <c r="S584" s="30">
        <f t="shared" si="135"/>
        <v>0</v>
      </c>
      <c r="T584" s="30">
        <f t="shared" si="136"/>
        <v>0</v>
      </c>
      <c r="U584" s="34"/>
      <c r="V584" s="34"/>
      <c r="X584" s="31">
        <f t="shared" si="132"/>
        <v>9.0359999999999996</v>
      </c>
      <c r="Y584" s="31">
        <f t="shared" si="133"/>
        <v>-184.49199999999999</v>
      </c>
      <c r="Z584" s="30">
        <f t="shared" si="138"/>
        <v>0</v>
      </c>
    </row>
    <row r="585" spans="5:26" x14ac:dyDescent="0.15">
      <c r="E585" s="46"/>
      <c r="F585" s="28"/>
      <c r="G585" s="29"/>
      <c r="H585" s="29"/>
      <c r="I585" s="48" t="str">
        <f t="shared" si="130"/>
        <v/>
      </c>
      <c r="J585" s="48" t="str">
        <f t="shared" si="139"/>
        <v/>
      </c>
      <c r="K585" s="49" t="str">
        <f t="shared" si="140"/>
        <v/>
      </c>
      <c r="L585" s="11"/>
      <c r="M585" s="11"/>
      <c r="N585" s="78"/>
      <c r="O585" s="39" t="str">
        <f t="shared" si="137"/>
        <v>F</v>
      </c>
      <c r="P585" s="11">
        <f t="shared" si="131"/>
        <v>-23.287315649149274</v>
      </c>
      <c r="Q585" s="11"/>
      <c r="R585" s="38">
        <f t="shared" si="134"/>
        <v>0</v>
      </c>
      <c r="S585" s="30">
        <f t="shared" si="135"/>
        <v>0</v>
      </c>
      <c r="T585" s="30">
        <f t="shared" si="136"/>
        <v>0</v>
      </c>
      <c r="U585" s="34"/>
      <c r="V585" s="34"/>
      <c r="X585" s="31">
        <f t="shared" si="132"/>
        <v>9.0359999999999996</v>
      </c>
      <c r="Y585" s="31">
        <f t="shared" si="133"/>
        <v>-184.49199999999999</v>
      </c>
      <c r="Z585" s="30">
        <f t="shared" si="138"/>
        <v>0</v>
      </c>
    </row>
    <row r="586" spans="5:26" x14ac:dyDescent="0.15">
      <c r="E586" s="46"/>
      <c r="F586" s="28"/>
      <c r="G586" s="29"/>
      <c r="H586" s="29"/>
      <c r="I586" s="48" t="str">
        <f t="shared" si="130"/>
        <v/>
      </c>
      <c r="J586" s="48" t="str">
        <f t="shared" si="139"/>
        <v/>
      </c>
      <c r="K586" s="49" t="str">
        <f t="shared" si="140"/>
        <v/>
      </c>
      <c r="L586" s="11"/>
      <c r="M586" s="11"/>
      <c r="N586" s="78"/>
      <c r="O586" s="39" t="str">
        <f t="shared" si="137"/>
        <v>F</v>
      </c>
      <c r="P586" s="11">
        <f t="shared" si="131"/>
        <v>-23.287315649149274</v>
      </c>
      <c r="Q586" s="11"/>
      <c r="R586" s="38">
        <f t="shared" si="134"/>
        <v>0</v>
      </c>
      <c r="S586" s="30">
        <f t="shared" si="135"/>
        <v>0</v>
      </c>
      <c r="T586" s="30">
        <f t="shared" si="136"/>
        <v>0</v>
      </c>
      <c r="U586" s="34"/>
      <c r="V586" s="34"/>
      <c r="X586" s="31">
        <f t="shared" si="132"/>
        <v>9.0359999999999996</v>
      </c>
      <c r="Y586" s="31">
        <f t="shared" si="133"/>
        <v>-184.49199999999999</v>
      </c>
      <c r="Z586" s="30">
        <f t="shared" si="138"/>
        <v>0</v>
      </c>
    </row>
    <row r="587" spans="5:26" x14ac:dyDescent="0.15">
      <c r="E587" s="46"/>
      <c r="F587" s="28"/>
      <c r="G587" s="29"/>
      <c r="H587" s="29"/>
      <c r="I587" s="48" t="str">
        <f t="shared" si="130"/>
        <v/>
      </c>
      <c r="J587" s="48" t="str">
        <f t="shared" si="139"/>
        <v/>
      </c>
      <c r="K587" s="49" t="str">
        <f t="shared" si="140"/>
        <v/>
      </c>
      <c r="L587" s="11"/>
      <c r="M587" s="11"/>
      <c r="N587" s="78"/>
      <c r="O587" s="39" t="str">
        <f t="shared" si="137"/>
        <v>F</v>
      </c>
      <c r="P587" s="11">
        <f t="shared" si="131"/>
        <v>-23.287315649149274</v>
      </c>
      <c r="Q587" s="11"/>
      <c r="R587" s="38">
        <f t="shared" si="134"/>
        <v>0</v>
      </c>
      <c r="S587" s="30">
        <f t="shared" si="135"/>
        <v>0</v>
      </c>
      <c r="T587" s="30">
        <f t="shared" si="136"/>
        <v>0</v>
      </c>
      <c r="U587" s="34"/>
      <c r="V587" s="34"/>
      <c r="X587" s="31">
        <f t="shared" si="132"/>
        <v>9.0359999999999996</v>
      </c>
      <c r="Y587" s="31">
        <f t="shared" si="133"/>
        <v>-184.49199999999999</v>
      </c>
      <c r="Z587" s="30">
        <f t="shared" si="138"/>
        <v>0</v>
      </c>
    </row>
    <row r="588" spans="5:26" x14ac:dyDescent="0.15">
      <c r="E588" s="46"/>
      <c r="F588" s="28"/>
      <c r="G588" s="29"/>
      <c r="H588" s="29"/>
      <c r="I588" s="48" t="str">
        <f t="shared" si="130"/>
        <v/>
      </c>
      <c r="J588" s="48" t="str">
        <f t="shared" si="139"/>
        <v/>
      </c>
      <c r="K588" s="49" t="str">
        <f t="shared" si="140"/>
        <v/>
      </c>
      <c r="L588" s="11"/>
      <c r="M588" s="11"/>
      <c r="N588" s="78"/>
      <c r="O588" s="39" t="str">
        <f t="shared" si="137"/>
        <v>F</v>
      </c>
      <c r="P588" s="11">
        <f t="shared" si="131"/>
        <v>-23.287315649149274</v>
      </c>
      <c r="Q588" s="11"/>
      <c r="R588" s="38">
        <f t="shared" si="134"/>
        <v>0</v>
      </c>
      <c r="S588" s="30">
        <f t="shared" si="135"/>
        <v>0</v>
      </c>
      <c r="T588" s="30">
        <f t="shared" si="136"/>
        <v>0</v>
      </c>
      <c r="U588" s="34"/>
      <c r="V588" s="34"/>
      <c r="X588" s="31">
        <f t="shared" si="132"/>
        <v>9.0359999999999996</v>
      </c>
      <c r="Y588" s="31">
        <f t="shared" si="133"/>
        <v>-184.49199999999999</v>
      </c>
      <c r="Z588" s="30">
        <f t="shared" si="138"/>
        <v>0</v>
      </c>
    </row>
    <row r="589" spans="5:26" x14ac:dyDescent="0.15">
      <c r="E589" s="46"/>
      <c r="F589" s="28"/>
      <c r="G589" s="29"/>
      <c r="H589" s="29"/>
      <c r="I589" s="48" t="str">
        <f t="shared" si="130"/>
        <v/>
      </c>
      <c r="J589" s="48" t="str">
        <f t="shared" si="139"/>
        <v/>
      </c>
      <c r="K589" s="49" t="str">
        <f t="shared" si="140"/>
        <v/>
      </c>
      <c r="L589" s="11"/>
      <c r="M589" s="11"/>
      <c r="N589" s="78"/>
      <c r="O589" s="39" t="str">
        <f t="shared" si="137"/>
        <v>F</v>
      </c>
      <c r="P589" s="11">
        <f t="shared" si="131"/>
        <v>-23.287315649149274</v>
      </c>
      <c r="Q589" s="11"/>
      <c r="R589" s="38">
        <f t="shared" si="134"/>
        <v>0</v>
      </c>
      <c r="S589" s="30">
        <f t="shared" si="135"/>
        <v>0</v>
      </c>
      <c r="T589" s="30">
        <f t="shared" si="136"/>
        <v>0</v>
      </c>
      <c r="U589" s="34"/>
      <c r="V589" s="34"/>
      <c r="X589" s="31">
        <f t="shared" si="132"/>
        <v>9.0359999999999996</v>
      </c>
      <c r="Y589" s="31">
        <f t="shared" si="133"/>
        <v>-184.49199999999999</v>
      </c>
      <c r="Z589" s="30">
        <f t="shared" si="138"/>
        <v>0</v>
      </c>
    </row>
    <row r="590" spans="5:26" x14ac:dyDescent="0.15">
      <c r="E590" s="46"/>
      <c r="F590" s="28"/>
      <c r="G590" s="29"/>
      <c r="H590" s="29"/>
      <c r="I590" s="48" t="str">
        <f t="shared" si="130"/>
        <v/>
      </c>
      <c r="J590" s="48" t="str">
        <f t="shared" si="139"/>
        <v/>
      </c>
      <c r="K590" s="49" t="str">
        <f t="shared" si="140"/>
        <v/>
      </c>
      <c r="L590" s="11"/>
      <c r="M590" s="11"/>
      <c r="N590" s="78"/>
      <c r="O590" s="39" t="str">
        <f t="shared" si="137"/>
        <v>F</v>
      </c>
      <c r="P590" s="11">
        <f t="shared" si="131"/>
        <v>-23.287315649149274</v>
      </c>
      <c r="Q590" s="11"/>
      <c r="R590" s="38">
        <f t="shared" si="134"/>
        <v>0</v>
      </c>
      <c r="S590" s="30">
        <f t="shared" si="135"/>
        <v>0</v>
      </c>
      <c r="T590" s="30">
        <f t="shared" si="136"/>
        <v>0</v>
      </c>
      <c r="U590" s="34"/>
      <c r="V590" s="34"/>
      <c r="X590" s="31">
        <f t="shared" si="132"/>
        <v>9.0359999999999996</v>
      </c>
      <c r="Y590" s="31">
        <f t="shared" si="133"/>
        <v>-184.49199999999999</v>
      </c>
      <c r="Z590" s="30">
        <f t="shared" si="138"/>
        <v>0</v>
      </c>
    </row>
    <row r="591" spans="5:26" x14ac:dyDescent="0.15">
      <c r="E591" s="46"/>
      <c r="F591" s="28"/>
      <c r="G591" s="29"/>
      <c r="H591" s="29"/>
      <c r="I591" s="48" t="str">
        <f t="shared" si="130"/>
        <v/>
      </c>
      <c r="J591" s="48" t="str">
        <f t="shared" si="139"/>
        <v/>
      </c>
      <c r="K591" s="49" t="str">
        <f t="shared" si="140"/>
        <v/>
      </c>
      <c r="L591" s="11"/>
      <c r="M591" s="11"/>
      <c r="N591" s="78"/>
      <c r="O591" s="39" t="str">
        <f t="shared" si="137"/>
        <v>F</v>
      </c>
      <c r="P591" s="11">
        <f t="shared" si="131"/>
        <v>-23.287315649149274</v>
      </c>
      <c r="Q591" s="11"/>
      <c r="R591" s="38">
        <f t="shared" si="134"/>
        <v>0</v>
      </c>
      <c r="S591" s="30">
        <f t="shared" si="135"/>
        <v>0</v>
      </c>
      <c r="T591" s="30">
        <f t="shared" si="136"/>
        <v>0</v>
      </c>
      <c r="U591" s="34"/>
      <c r="V591" s="34"/>
      <c r="X591" s="31">
        <f t="shared" si="132"/>
        <v>9.0359999999999996</v>
      </c>
      <c r="Y591" s="31">
        <f t="shared" si="133"/>
        <v>-184.49199999999999</v>
      </c>
      <c r="Z591" s="30">
        <f t="shared" si="138"/>
        <v>0</v>
      </c>
    </row>
    <row r="592" spans="5:26" x14ac:dyDescent="0.15">
      <c r="E592" s="46"/>
      <c r="F592" s="28"/>
      <c r="G592" s="29"/>
      <c r="H592" s="29"/>
      <c r="I592" s="48" t="str">
        <f t="shared" si="130"/>
        <v/>
      </c>
      <c r="J592" s="48" t="str">
        <f t="shared" si="139"/>
        <v/>
      </c>
      <c r="K592" s="49" t="str">
        <f t="shared" si="140"/>
        <v/>
      </c>
      <c r="L592" s="11"/>
      <c r="M592" s="11"/>
      <c r="N592" s="78"/>
      <c r="O592" s="39" t="str">
        <f t="shared" si="137"/>
        <v>F</v>
      </c>
      <c r="P592" s="11">
        <f t="shared" si="131"/>
        <v>-23.287315649149274</v>
      </c>
      <c r="Q592" s="11"/>
      <c r="R592" s="38">
        <f t="shared" si="134"/>
        <v>0</v>
      </c>
      <c r="S592" s="30">
        <f t="shared" si="135"/>
        <v>0</v>
      </c>
      <c r="T592" s="30">
        <f t="shared" si="136"/>
        <v>0</v>
      </c>
      <c r="U592" s="34"/>
      <c r="V592" s="34"/>
      <c r="X592" s="31">
        <f t="shared" si="132"/>
        <v>9.0359999999999996</v>
      </c>
      <c r="Y592" s="31">
        <f t="shared" si="133"/>
        <v>-184.49199999999999</v>
      </c>
      <c r="Z592" s="30">
        <f t="shared" si="138"/>
        <v>0</v>
      </c>
    </row>
    <row r="593" spans="5:26" x14ac:dyDescent="0.15">
      <c r="E593" s="46"/>
      <c r="F593" s="28"/>
      <c r="G593" s="29"/>
      <c r="H593" s="29"/>
      <c r="I593" s="48" t="str">
        <f t="shared" si="130"/>
        <v/>
      </c>
      <c r="J593" s="48" t="str">
        <f t="shared" si="139"/>
        <v/>
      </c>
      <c r="K593" s="49" t="str">
        <f t="shared" si="140"/>
        <v/>
      </c>
      <c r="L593" s="11"/>
      <c r="M593" s="11"/>
      <c r="N593" s="78"/>
      <c r="O593" s="39" t="str">
        <f t="shared" si="137"/>
        <v>F</v>
      </c>
      <c r="P593" s="11">
        <f t="shared" si="131"/>
        <v>-23.287315649149274</v>
      </c>
      <c r="Q593" s="11"/>
      <c r="R593" s="38">
        <f t="shared" si="134"/>
        <v>0</v>
      </c>
      <c r="S593" s="30">
        <f t="shared" si="135"/>
        <v>0</v>
      </c>
      <c r="T593" s="30">
        <f t="shared" si="136"/>
        <v>0</v>
      </c>
      <c r="U593" s="34"/>
      <c r="V593" s="34"/>
      <c r="X593" s="31">
        <f t="shared" si="132"/>
        <v>9.0359999999999996</v>
      </c>
      <c r="Y593" s="31">
        <f t="shared" si="133"/>
        <v>-184.49199999999999</v>
      </c>
      <c r="Z593" s="30">
        <f t="shared" si="138"/>
        <v>0</v>
      </c>
    </row>
    <row r="594" spans="5:26" x14ac:dyDescent="0.15">
      <c r="E594" s="46"/>
      <c r="F594" s="28"/>
      <c r="G594" s="29"/>
      <c r="H594" s="29"/>
      <c r="I594" s="48" t="str">
        <f t="shared" si="130"/>
        <v/>
      </c>
      <c r="J594" s="48" t="str">
        <f t="shared" si="139"/>
        <v/>
      </c>
      <c r="K594" s="49" t="str">
        <f t="shared" si="140"/>
        <v/>
      </c>
      <c r="N594" s="78"/>
      <c r="O594" s="39" t="str">
        <f t="shared" si="137"/>
        <v>F</v>
      </c>
      <c r="P594" s="11">
        <f t="shared" si="131"/>
        <v>-23.287315649149274</v>
      </c>
      <c r="Q594" s="11"/>
      <c r="R594" s="38">
        <f t="shared" si="134"/>
        <v>0</v>
      </c>
      <c r="S594" s="30">
        <f t="shared" si="135"/>
        <v>0</v>
      </c>
      <c r="T594" s="30">
        <f t="shared" si="136"/>
        <v>0</v>
      </c>
      <c r="U594" s="34"/>
      <c r="V594" s="34"/>
      <c r="X594" s="31">
        <f t="shared" si="132"/>
        <v>9.0359999999999996</v>
      </c>
      <c r="Y594" s="31">
        <f t="shared" si="133"/>
        <v>-184.49199999999999</v>
      </c>
      <c r="Z594" s="30">
        <f t="shared" si="138"/>
        <v>0</v>
      </c>
    </row>
    <row r="595" spans="5:26" x14ac:dyDescent="0.15">
      <c r="E595" s="46"/>
      <c r="F595" s="28"/>
      <c r="G595" s="29"/>
      <c r="H595" s="29"/>
      <c r="I595" s="48" t="str">
        <f t="shared" si="130"/>
        <v/>
      </c>
      <c r="J595" s="48" t="str">
        <f t="shared" si="125"/>
        <v/>
      </c>
      <c r="K595" s="49" t="str">
        <f t="shared" si="126"/>
        <v/>
      </c>
      <c r="L595" s="11"/>
      <c r="M595" s="11"/>
      <c r="N595" s="78"/>
      <c r="O595" s="39" t="str">
        <f t="shared" si="137"/>
        <v>F</v>
      </c>
      <c r="P595" s="11">
        <f t="shared" si="131"/>
        <v>-23.287315649149274</v>
      </c>
      <c r="Q595" s="11"/>
      <c r="R595" s="38">
        <f t="shared" si="134"/>
        <v>0</v>
      </c>
      <c r="S595" s="30">
        <f t="shared" si="135"/>
        <v>0</v>
      </c>
      <c r="T595" s="30">
        <f t="shared" si="136"/>
        <v>0</v>
      </c>
      <c r="U595" s="34"/>
      <c r="V595" s="34"/>
      <c r="X595" s="31">
        <f t="shared" si="132"/>
        <v>9.0359999999999996</v>
      </c>
      <c r="Y595" s="31">
        <f t="shared" si="133"/>
        <v>-184.49199999999999</v>
      </c>
      <c r="Z595" s="30">
        <f t="shared" si="138"/>
        <v>0</v>
      </c>
    </row>
    <row r="596" spans="5:26" x14ac:dyDescent="0.15">
      <c r="E596" s="46"/>
      <c r="F596" s="28"/>
      <c r="G596" s="29"/>
      <c r="H596" s="29"/>
      <c r="I596" s="48" t="str">
        <f t="shared" si="130"/>
        <v/>
      </c>
      <c r="J596" s="48" t="str">
        <f t="shared" si="125"/>
        <v/>
      </c>
      <c r="K596" s="49" t="str">
        <f t="shared" si="126"/>
        <v/>
      </c>
      <c r="L596" s="11"/>
      <c r="M596" s="11"/>
      <c r="N596" s="78"/>
      <c r="O596" s="39" t="str">
        <f t="shared" si="137"/>
        <v>F</v>
      </c>
      <c r="P596" s="11">
        <f t="shared" si="131"/>
        <v>-23.287315649149274</v>
      </c>
      <c r="Q596" s="11"/>
      <c r="R596" s="38">
        <f t="shared" si="134"/>
        <v>0</v>
      </c>
      <c r="S596" s="30">
        <f t="shared" si="135"/>
        <v>0</v>
      </c>
      <c r="T596" s="30">
        <f t="shared" si="136"/>
        <v>0</v>
      </c>
      <c r="U596" s="34"/>
      <c r="V596" s="34"/>
      <c r="X596" s="31">
        <f t="shared" si="132"/>
        <v>9.0359999999999996</v>
      </c>
      <c r="Y596" s="31">
        <f t="shared" si="133"/>
        <v>-184.49199999999999</v>
      </c>
      <c r="Z596" s="30">
        <f t="shared" si="138"/>
        <v>0</v>
      </c>
    </row>
    <row r="597" spans="5:26" x14ac:dyDescent="0.15">
      <c r="E597" s="46"/>
      <c r="F597" s="28"/>
      <c r="G597" s="29"/>
      <c r="H597" s="29"/>
      <c r="I597" s="48" t="str">
        <f t="shared" ref="I597:I620" si="141">IF(COUNTA($F$499,$H$499,F597:H597)=5,P597,"")</f>
        <v/>
      </c>
      <c r="J597" s="48" t="str">
        <f t="shared" si="125"/>
        <v/>
      </c>
      <c r="K597" s="49" t="str">
        <f t="shared" si="126"/>
        <v/>
      </c>
      <c r="L597" s="11"/>
      <c r="M597" s="11"/>
      <c r="N597" s="78"/>
      <c r="O597" s="39" t="str">
        <f t="shared" si="137"/>
        <v>F</v>
      </c>
      <c r="P597" s="11">
        <f t="shared" si="131"/>
        <v>-23.287315649149274</v>
      </c>
      <c r="Q597" s="11"/>
      <c r="R597" s="38">
        <f t="shared" si="134"/>
        <v>0</v>
      </c>
      <c r="S597" s="30">
        <f t="shared" si="135"/>
        <v>0</v>
      </c>
      <c r="T597" s="30">
        <f t="shared" si="136"/>
        <v>0</v>
      </c>
      <c r="U597" s="34"/>
      <c r="V597" s="34"/>
      <c r="X597" s="31">
        <f t="shared" si="132"/>
        <v>9.0359999999999996</v>
      </c>
      <c r="Y597" s="31">
        <f t="shared" si="133"/>
        <v>-184.49199999999999</v>
      </c>
      <c r="Z597" s="30">
        <f t="shared" si="138"/>
        <v>0</v>
      </c>
    </row>
    <row r="598" spans="5:26" x14ac:dyDescent="0.15">
      <c r="E598" s="46"/>
      <c r="F598" s="28"/>
      <c r="G598" s="29"/>
      <c r="H598" s="29"/>
      <c r="I598" s="48" t="str">
        <f t="shared" si="141"/>
        <v/>
      </c>
      <c r="J598" s="48" t="str">
        <f t="shared" si="125"/>
        <v/>
      </c>
      <c r="K598" s="49" t="str">
        <f t="shared" si="126"/>
        <v/>
      </c>
      <c r="L598" s="11"/>
      <c r="M598" s="11"/>
      <c r="N598" s="78"/>
      <c r="O598" s="39" t="str">
        <f t="shared" si="137"/>
        <v>F</v>
      </c>
      <c r="P598" s="11">
        <f t="shared" si="131"/>
        <v>-23.287315649149274</v>
      </c>
      <c r="Q598" s="11"/>
      <c r="R598" s="38">
        <f t="shared" si="134"/>
        <v>0</v>
      </c>
      <c r="S598" s="30">
        <f t="shared" si="135"/>
        <v>0</v>
      </c>
      <c r="T598" s="30">
        <f t="shared" si="136"/>
        <v>0</v>
      </c>
      <c r="U598" s="34"/>
      <c r="V598" s="34"/>
      <c r="X598" s="31">
        <f t="shared" si="132"/>
        <v>9.0359999999999996</v>
      </c>
      <c r="Y598" s="31">
        <f t="shared" si="133"/>
        <v>-184.49199999999999</v>
      </c>
      <c r="Z598" s="30">
        <f t="shared" si="138"/>
        <v>0</v>
      </c>
    </row>
    <row r="599" spans="5:26" x14ac:dyDescent="0.15">
      <c r="E599" s="46"/>
      <c r="F599" s="28"/>
      <c r="G599" s="29"/>
      <c r="H599" s="29"/>
      <c r="I599" s="48" t="str">
        <f t="shared" si="141"/>
        <v/>
      </c>
      <c r="J599" s="48" t="str">
        <f t="shared" si="125"/>
        <v/>
      </c>
      <c r="K599" s="49" t="str">
        <f t="shared" si="126"/>
        <v/>
      </c>
      <c r="L599" s="11"/>
      <c r="M599" s="11"/>
      <c r="N599" s="78"/>
      <c r="O599" s="39" t="str">
        <f t="shared" si="137"/>
        <v>F</v>
      </c>
      <c r="P599" s="11">
        <f t="shared" si="131"/>
        <v>-23.287315649149274</v>
      </c>
      <c r="Q599" s="11"/>
      <c r="R599" s="38">
        <f t="shared" si="134"/>
        <v>0</v>
      </c>
      <c r="S599" s="30">
        <f t="shared" si="135"/>
        <v>0</v>
      </c>
      <c r="T599" s="30">
        <f t="shared" si="136"/>
        <v>0</v>
      </c>
      <c r="U599" s="34"/>
      <c r="V599" s="34"/>
      <c r="X599" s="31">
        <f t="shared" si="132"/>
        <v>9.0359999999999996</v>
      </c>
      <c r="Y599" s="31">
        <f t="shared" si="133"/>
        <v>-184.49199999999999</v>
      </c>
      <c r="Z599" s="30">
        <f t="shared" si="138"/>
        <v>0</v>
      </c>
    </row>
    <row r="600" spans="5:26" x14ac:dyDescent="0.15">
      <c r="E600" s="46"/>
      <c r="F600" s="28"/>
      <c r="G600" s="29"/>
      <c r="H600" s="29"/>
      <c r="I600" s="48" t="str">
        <f t="shared" si="141"/>
        <v/>
      </c>
      <c r="J600" s="48" t="str">
        <f t="shared" si="125"/>
        <v/>
      </c>
      <c r="K600" s="49" t="str">
        <f t="shared" si="126"/>
        <v/>
      </c>
      <c r="L600" s="11"/>
      <c r="M600" s="11"/>
      <c r="N600" s="78"/>
      <c r="O600" s="39" t="str">
        <f t="shared" si="137"/>
        <v>F</v>
      </c>
      <c r="P600" s="11">
        <f t="shared" si="131"/>
        <v>-23.287315649149274</v>
      </c>
      <c r="Q600" s="11"/>
      <c r="R600" s="38">
        <f t="shared" si="134"/>
        <v>0</v>
      </c>
      <c r="S600" s="30">
        <f t="shared" si="135"/>
        <v>0</v>
      </c>
      <c r="T600" s="30">
        <f t="shared" si="136"/>
        <v>0</v>
      </c>
      <c r="U600" s="34"/>
      <c r="V600" s="34"/>
      <c r="X600" s="31">
        <f t="shared" si="132"/>
        <v>9.0359999999999996</v>
      </c>
      <c r="Y600" s="31">
        <f t="shared" si="133"/>
        <v>-184.49199999999999</v>
      </c>
      <c r="Z600" s="30">
        <f t="shared" si="138"/>
        <v>0</v>
      </c>
    </row>
    <row r="601" spans="5:26" x14ac:dyDescent="0.15">
      <c r="E601" s="46"/>
      <c r="F601" s="28"/>
      <c r="G601" s="29"/>
      <c r="H601" s="29"/>
      <c r="I601" s="48" t="str">
        <f t="shared" si="141"/>
        <v/>
      </c>
      <c r="J601" s="48" t="str">
        <f t="shared" si="125"/>
        <v/>
      </c>
      <c r="K601" s="49" t="str">
        <f t="shared" si="126"/>
        <v/>
      </c>
      <c r="L601" s="11"/>
      <c r="M601" s="11"/>
      <c r="N601" s="78"/>
      <c r="O601" s="39" t="str">
        <f t="shared" si="137"/>
        <v>F</v>
      </c>
      <c r="P601" s="11">
        <f t="shared" si="131"/>
        <v>-23.287315649149274</v>
      </c>
      <c r="Q601" s="11"/>
      <c r="R601" s="38">
        <f t="shared" si="134"/>
        <v>0</v>
      </c>
      <c r="S601" s="30">
        <f t="shared" si="135"/>
        <v>0</v>
      </c>
      <c r="T601" s="30">
        <f t="shared" si="136"/>
        <v>0</v>
      </c>
      <c r="U601" s="34"/>
      <c r="V601" s="34"/>
      <c r="X601" s="31">
        <f t="shared" si="132"/>
        <v>9.0359999999999996</v>
      </c>
      <c r="Y601" s="31">
        <f t="shared" si="133"/>
        <v>-184.49199999999999</v>
      </c>
      <c r="Z601" s="30">
        <f t="shared" si="138"/>
        <v>0</v>
      </c>
    </row>
    <row r="602" spans="5:26" x14ac:dyDescent="0.15">
      <c r="E602" s="46"/>
      <c r="F602" s="28"/>
      <c r="G602" s="29"/>
      <c r="H602" s="29"/>
      <c r="I602" s="48" t="str">
        <f t="shared" si="141"/>
        <v/>
      </c>
      <c r="J602" s="48" t="str">
        <f t="shared" si="125"/>
        <v/>
      </c>
      <c r="K602" s="49" t="str">
        <f t="shared" si="126"/>
        <v/>
      </c>
      <c r="L602" s="11"/>
      <c r="M602" s="11"/>
      <c r="N602" s="78"/>
      <c r="O602" s="39" t="str">
        <f t="shared" si="137"/>
        <v>F</v>
      </c>
      <c r="P602" s="11">
        <f t="shared" si="131"/>
        <v>-23.287315649149274</v>
      </c>
      <c r="Q602" s="11"/>
      <c r="R602" s="38">
        <f t="shared" si="134"/>
        <v>0</v>
      </c>
      <c r="S602" s="30">
        <f t="shared" si="135"/>
        <v>0</v>
      </c>
      <c r="T602" s="30">
        <f t="shared" si="136"/>
        <v>0</v>
      </c>
      <c r="U602" s="34"/>
      <c r="V602" s="34"/>
      <c r="X602" s="31">
        <f t="shared" si="132"/>
        <v>9.0359999999999996</v>
      </c>
      <c r="Y602" s="31">
        <f t="shared" si="133"/>
        <v>-184.49199999999999</v>
      </c>
      <c r="Z602" s="30">
        <f t="shared" si="138"/>
        <v>0</v>
      </c>
    </row>
    <row r="603" spans="5:26" x14ac:dyDescent="0.15">
      <c r="E603" s="46"/>
      <c r="F603" s="28"/>
      <c r="G603" s="29"/>
      <c r="H603" s="29"/>
      <c r="I603" s="48" t="str">
        <f t="shared" si="141"/>
        <v/>
      </c>
      <c r="J603" s="48" t="str">
        <f t="shared" si="125"/>
        <v/>
      </c>
      <c r="K603" s="49" t="str">
        <f t="shared" si="126"/>
        <v/>
      </c>
      <c r="L603" s="11"/>
      <c r="M603" s="11"/>
      <c r="N603" s="78"/>
      <c r="O603" s="39" t="str">
        <f t="shared" si="137"/>
        <v>F</v>
      </c>
      <c r="P603" s="11">
        <f t="shared" si="131"/>
        <v>-23.287315649149274</v>
      </c>
      <c r="Q603" s="11"/>
      <c r="R603" s="38">
        <f t="shared" si="134"/>
        <v>0</v>
      </c>
      <c r="S603" s="30">
        <f t="shared" si="135"/>
        <v>0</v>
      </c>
      <c r="T603" s="30">
        <f t="shared" si="136"/>
        <v>0</v>
      </c>
      <c r="U603" s="34"/>
      <c r="V603" s="34"/>
      <c r="X603" s="31">
        <f t="shared" si="132"/>
        <v>9.0359999999999996</v>
      </c>
      <c r="Y603" s="31">
        <f t="shared" si="133"/>
        <v>-184.49199999999999</v>
      </c>
      <c r="Z603" s="30">
        <f t="shared" si="138"/>
        <v>0</v>
      </c>
    </row>
    <row r="604" spans="5:26" x14ac:dyDescent="0.15">
      <c r="E604" s="46"/>
      <c r="F604" s="28"/>
      <c r="G604" s="29"/>
      <c r="H604" s="29"/>
      <c r="I604" s="48" t="str">
        <f t="shared" si="141"/>
        <v/>
      </c>
      <c r="J604" s="48" t="str">
        <f t="shared" si="125"/>
        <v/>
      </c>
      <c r="K604" s="49" t="str">
        <f t="shared" si="126"/>
        <v/>
      </c>
      <c r="L604" s="11"/>
      <c r="M604" s="11"/>
      <c r="N604" s="78"/>
      <c r="O604" s="39" t="str">
        <f t="shared" si="137"/>
        <v>F</v>
      </c>
      <c r="P604" s="11">
        <f t="shared" si="131"/>
        <v>-23.287315649149274</v>
      </c>
      <c r="Q604" s="11"/>
      <c r="R604" s="38">
        <f t="shared" si="134"/>
        <v>0</v>
      </c>
      <c r="S604" s="30">
        <f t="shared" si="135"/>
        <v>0</v>
      </c>
      <c r="T604" s="30">
        <f t="shared" si="136"/>
        <v>0</v>
      </c>
      <c r="U604" s="34"/>
      <c r="V604" s="34"/>
      <c r="X604" s="31">
        <f t="shared" si="132"/>
        <v>9.0359999999999996</v>
      </c>
      <c r="Y604" s="31">
        <f t="shared" si="133"/>
        <v>-184.49199999999999</v>
      </c>
      <c r="Z604" s="30">
        <f t="shared" si="138"/>
        <v>0</v>
      </c>
    </row>
    <row r="605" spans="5:26" x14ac:dyDescent="0.15">
      <c r="E605" s="46"/>
      <c r="F605" s="28"/>
      <c r="G605" s="29"/>
      <c r="H605" s="29"/>
      <c r="I605" s="48" t="str">
        <f t="shared" si="141"/>
        <v/>
      </c>
      <c r="J605" s="48" t="str">
        <f t="shared" si="125"/>
        <v/>
      </c>
      <c r="K605" s="49" t="str">
        <f t="shared" si="126"/>
        <v/>
      </c>
      <c r="L605" s="11"/>
      <c r="M605" s="11"/>
      <c r="N605" s="78"/>
      <c r="O605" s="39" t="str">
        <f t="shared" si="137"/>
        <v>F</v>
      </c>
      <c r="P605" s="11">
        <f t="shared" si="131"/>
        <v>-23.287315649149274</v>
      </c>
      <c r="Q605" s="11"/>
      <c r="R605" s="38">
        <f t="shared" si="134"/>
        <v>0</v>
      </c>
      <c r="S605" s="30">
        <f t="shared" si="135"/>
        <v>0</v>
      </c>
      <c r="T605" s="30">
        <f t="shared" si="136"/>
        <v>0</v>
      </c>
      <c r="U605" s="34"/>
      <c r="V605" s="34"/>
      <c r="X605" s="31">
        <f t="shared" si="132"/>
        <v>9.0359999999999996</v>
      </c>
      <c r="Y605" s="31">
        <f t="shared" si="133"/>
        <v>-184.49199999999999</v>
      </c>
      <c r="Z605" s="30">
        <f t="shared" si="138"/>
        <v>0</v>
      </c>
    </row>
    <row r="606" spans="5:26" x14ac:dyDescent="0.15">
      <c r="E606" s="46"/>
      <c r="F606" s="28"/>
      <c r="G606" s="29"/>
      <c r="H606" s="29"/>
      <c r="I606" s="48" t="str">
        <f t="shared" si="141"/>
        <v/>
      </c>
      <c r="J606" s="48" t="str">
        <f t="shared" si="125"/>
        <v/>
      </c>
      <c r="K606" s="49" t="str">
        <f t="shared" si="126"/>
        <v/>
      </c>
      <c r="L606" s="11"/>
      <c r="M606" s="11"/>
      <c r="N606" s="78"/>
      <c r="O606" s="39" t="str">
        <f t="shared" si="137"/>
        <v>F</v>
      </c>
      <c r="P606" s="11">
        <f t="shared" si="131"/>
        <v>-23.287315649149274</v>
      </c>
      <c r="Q606" s="11"/>
      <c r="R606" s="38">
        <f t="shared" si="134"/>
        <v>0</v>
      </c>
      <c r="S606" s="30">
        <f t="shared" si="135"/>
        <v>0</v>
      </c>
      <c r="T606" s="30">
        <f t="shared" si="136"/>
        <v>0</v>
      </c>
      <c r="U606" s="34"/>
      <c r="V606" s="34"/>
      <c r="X606" s="31">
        <f t="shared" si="132"/>
        <v>9.0359999999999996</v>
      </c>
      <c r="Y606" s="31">
        <f t="shared" si="133"/>
        <v>-184.49199999999999</v>
      </c>
      <c r="Z606" s="30">
        <f t="shared" si="138"/>
        <v>0</v>
      </c>
    </row>
    <row r="607" spans="5:26" x14ac:dyDescent="0.15">
      <c r="E607" s="46"/>
      <c r="F607" s="28"/>
      <c r="G607" s="29"/>
      <c r="H607" s="29"/>
      <c r="I607" s="48" t="str">
        <f t="shared" si="141"/>
        <v/>
      </c>
      <c r="J607" s="48" t="str">
        <f t="shared" si="125"/>
        <v/>
      </c>
      <c r="K607" s="49" t="str">
        <f t="shared" si="126"/>
        <v/>
      </c>
      <c r="L607" s="11"/>
      <c r="M607" s="11"/>
      <c r="N607" s="78"/>
      <c r="O607" s="39" t="str">
        <f t="shared" si="137"/>
        <v>F</v>
      </c>
      <c r="P607" s="11">
        <f t="shared" si="131"/>
        <v>-23.287315649149274</v>
      </c>
      <c r="Q607" s="11"/>
      <c r="R607" s="38">
        <f t="shared" si="134"/>
        <v>0</v>
      </c>
      <c r="S607" s="30">
        <f t="shared" si="135"/>
        <v>0</v>
      </c>
      <c r="T607" s="30">
        <f t="shared" si="136"/>
        <v>0</v>
      </c>
      <c r="U607" s="34"/>
      <c r="V607" s="34"/>
      <c r="X607" s="31">
        <f t="shared" si="132"/>
        <v>9.0359999999999996</v>
      </c>
      <c r="Y607" s="31">
        <f t="shared" si="133"/>
        <v>-184.49199999999999</v>
      </c>
      <c r="Z607" s="30">
        <f t="shared" si="138"/>
        <v>0</v>
      </c>
    </row>
    <row r="608" spans="5:26" x14ac:dyDescent="0.15">
      <c r="E608" s="46"/>
      <c r="F608" s="28"/>
      <c r="G608" s="29"/>
      <c r="H608" s="29"/>
      <c r="I608" s="48" t="str">
        <f t="shared" si="141"/>
        <v/>
      </c>
      <c r="J608" s="48" t="str">
        <f t="shared" si="125"/>
        <v/>
      </c>
      <c r="K608" s="49" t="str">
        <f t="shared" si="126"/>
        <v/>
      </c>
      <c r="L608" s="11"/>
      <c r="M608" s="11"/>
      <c r="N608" s="78"/>
      <c r="O608" s="39" t="str">
        <f t="shared" si="137"/>
        <v>F</v>
      </c>
      <c r="P608" s="11">
        <f t="shared" si="131"/>
        <v>-23.287315649149274</v>
      </c>
      <c r="Q608" s="11"/>
      <c r="R608" s="38">
        <f t="shared" si="134"/>
        <v>0</v>
      </c>
      <c r="S608" s="30">
        <f t="shared" si="135"/>
        <v>0</v>
      </c>
      <c r="T608" s="30">
        <f t="shared" si="136"/>
        <v>0</v>
      </c>
      <c r="U608" s="34"/>
      <c r="V608" s="34"/>
      <c r="X608" s="31">
        <f t="shared" si="132"/>
        <v>9.0359999999999996</v>
      </c>
      <c r="Y608" s="31">
        <f t="shared" si="133"/>
        <v>-184.49199999999999</v>
      </c>
      <c r="Z608" s="30">
        <f t="shared" si="138"/>
        <v>0</v>
      </c>
    </row>
    <row r="609" spans="4:26" x14ac:dyDescent="0.15">
      <c r="E609" s="46"/>
      <c r="F609" s="28"/>
      <c r="G609" s="29"/>
      <c r="H609" s="29"/>
      <c r="I609" s="48" t="str">
        <f t="shared" si="141"/>
        <v/>
      </c>
      <c r="J609" s="48" t="str">
        <f t="shared" si="125"/>
        <v/>
      </c>
      <c r="K609" s="49" t="str">
        <f t="shared" si="126"/>
        <v/>
      </c>
      <c r="L609" s="11"/>
      <c r="M609" s="11"/>
      <c r="N609" s="78"/>
      <c r="O609" s="39" t="str">
        <f t="shared" si="137"/>
        <v>F</v>
      </c>
      <c r="P609" s="11">
        <f t="shared" si="131"/>
        <v>-23.287315649149274</v>
      </c>
      <c r="Q609" s="11"/>
      <c r="R609" s="38">
        <f t="shared" si="134"/>
        <v>0</v>
      </c>
      <c r="S609" s="30">
        <f t="shared" si="135"/>
        <v>0</v>
      </c>
      <c r="T609" s="30">
        <f t="shared" si="136"/>
        <v>0</v>
      </c>
      <c r="U609" s="34"/>
      <c r="V609" s="34"/>
      <c r="X609" s="31">
        <f t="shared" si="132"/>
        <v>9.0359999999999996</v>
      </c>
      <c r="Y609" s="31">
        <f t="shared" si="133"/>
        <v>-184.49199999999999</v>
      </c>
      <c r="Z609" s="30">
        <f t="shared" si="138"/>
        <v>0</v>
      </c>
    </row>
    <row r="610" spans="4:26" x14ac:dyDescent="0.15">
      <c r="E610" s="46"/>
      <c r="F610" s="28"/>
      <c r="G610" s="29"/>
      <c r="H610" s="29"/>
      <c r="I610" s="48" t="str">
        <f t="shared" si="141"/>
        <v/>
      </c>
      <c r="J610" s="48" t="str">
        <f t="shared" si="125"/>
        <v/>
      </c>
      <c r="K610" s="49" t="str">
        <f t="shared" si="126"/>
        <v/>
      </c>
      <c r="L610" s="11"/>
      <c r="M610" s="11"/>
      <c r="N610" s="78"/>
      <c r="O610" s="39" t="str">
        <f t="shared" si="137"/>
        <v>F</v>
      </c>
      <c r="P610" s="11">
        <f t="shared" si="131"/>
        <v>-23.287315649149274</v>
      </c>
      <c r="Q610" s="11"/>
      <c r="R610" s="38">
        <f t="shared" si="134"/>
        <v>0</v>
      </c>
      <c r="S610" s="30">
        <f t="shared" si="135"/>
        <v>0</v>
      </c>
      <c r="T610" s="30">
        <f t="shared" si="136"/>
        <v>0</v>
      </c>
      <c r="U610" s="34"/>
      <c r="V610" s="34"/>
      <c r="X610" s="31">
        <f t="shared" si="132"/>
        <v>9.0359999999999996</v>
      </c>
      <c r="Y610" s="31">
        <f t="shared" si="133"/>
        <v>-184.49199999999999</v>
      </c>
      <c r="Z610" s="30">
        <f t="shared" si="138"/>
        <v>0</v>
      </c>
    </row>
    <row r="611" spans="4:26" x14ac:dyDescent="0.15">
      <c r="E611" s="46"/>
      <c r="F611" s="28"/>
      <c r="G611" s="29"/>
      <c r="H611" s="29"/>
      <c r="I611" s="48" t="str">
        <f t="shared" si="141"/>
        <v/>
      </c>
      <c r="J611" s="48" t="str">
        <f t="shared" si="125"/>
        <v/>
      </c>
      <c r="K611" s="49" t="str">
        <f t="shared" si="126"/>
        <v/>
      </c>
      <c r="L611" s="11"/>
      <c r="M611" s="11"/>
      <c r="N611" s="78"/>
      <c r="O611" s="39" t="str">
        <f t="shared" si="137"/>
        <v>F</v>
      </c>
      <c r="P611" s="11">
        <f t="shared" si="131"/>
        <v>-23.287315649149274</v>
      </c>
      <c r="Q611" s="11"/>
      <c r="R611" s="38">
        <f t="shared" si="134"/>
        <v>0</v>
      </c>
      <c r="S611" s="30">
        <f t="shared" si="135"/>
        <v>0</v>
      </c>
      <c r="T611" s="30">
        <f t="shared" si="136"/>
        <v>0</v>
      </c>
      <c r="U611" s="34"/>
      <c r="V611" s="34"/>
      <c r="X611" s="31">
        <f t="shared" si="132"/>
        <v>9.0359999999999996</v>
      </c>
      <c r="Y611" s="31">
        <f t="shared" si="133"/>
        <v>-184.49199999999999</v>
      </c>
      <c r="Z611" s="30">
        <f t="shared" si="138"/>
        <v>0</v>
      </c>
    </row>
    <row r="612" spans="4:26" x14ac:dyDescent="0.15">
      <c r="E612" s="46"/>
      <c r="F612" s="28"/>
      <c r="G612" s="29"/>
      <c r="H612" s="29"/>
      <c r="I612" s="48" t="str">
        <f t="shared" si="141"/>
        <v/>
      </c>
      <c r="J612" s="48" t="str">
        <f t="shared" si="125"/>
        <v/>
      </c>
      <c r="K612" s="49" t="str">
        <f t="shared" si="126"/>
        <v/>
      </c>
      <c r="L612" s="11"/>
      <c r="M612" s="11"/>
      <c r="N612" s="78"/>
      <c r="O612" s="39" t="str">
        <f t="shared" si="137"/>
        <v>F</v>
      </c>
      <c r="P612" s="11">
        <f t="shared" si="131"/>
        <v>-23.287315649149274</v>
      </c>
      <c r="Q612" s="11"/>
      <c r="R612" s="38">
        <f t="shared" si="134"/>
        <v>0</v>
      </c>
      <c r="S612" s="30">
        <f t="shared" si="135"/>
        <v>0</v>
      </c>
      <c r="T612" s="30">
        <f t="shared" si="136"/>
        <v>0</v>
      </c>
      <c r="U612" s="34"/>
      <c r="V612" s="34"/>
      <c r="X612" s="31">
        <f t="shared" si="132"/>
        <v>9.0359999999999996</v>
      </c>
      <c r="Y612" s="31">
        <f t="shared" si="133"/>
        <v>-184.49199999999999</v>
      </c>
      <c r="Z612" s="30">
        <f t="shared" si="138"/>
        <v>0</v>
      </c>
    </row>
    <row r="613" spans="4:26" x14ac:dyDescent="0.15">
      <c r="E613" s="46"/>
      <c r="F613" s="28"/>
      <c r="G613" s="29"/>
      <c r="H613" s="29"/>
      <c r="I613" s="48" t="str">
        <f t="shared" si="141"/>
        <v/>
      </c>
      <c r="J613" s="48" t="str">
        <f t="shared" si="125"/>
        <v/>
      </c>
      <c r="K613" s="49" t="str">
        <f t="shared" si="126"/>
        <v/>
      </c>
      <c r="L613" s="11"/>
      <c r="M613" s="11"/>
      <c r="N613" s="78"/>
      <c r="O613" s="39" t="str">
        <f t="shared" si="137"/>
        <v>F</v>
      </c>
      <c r="P613" s="11">
        <f t="shared" si="131"/>
        <v>-23.287315649149274</v>
      </c>
      <c r="Q613" s="11"/>
      <c r="R613" s="38">
        <f t="shared" si="134"/>
        <v>0</v>
      </c>
      <c r="S613" s="30">
        <f t="shared" si="135"/>
        <v>0</v>
      </c>
      <c r="T613" s="30">
        <f t="shared" si="136"/>
        <v>0</v>
      </c>
      <c r="U613" s="34"/>
      <c r="V613" s="34"/>
      <c r="X613" s="31">
        <f t="shared" si="132"/>
        <v>9.0359999999999996</v>
      </c>
      <c r="Y613" s="31">
        <f t="shared" si="133"/>
        <v>-184.49199999999999</v>
      </c>
      <c r="Z613" s="30">
        <f t="shared" si="138"/>
        <v>0</v>
      </c>
    </row>
    <row r="614" spans="4:26" x14ac:dyDescent="0.15">
      <c r="E614" s="46"/>
      <c r="F614" s="28"/>
      <c r="G614" s="29"/>
      <c r="H614" s="29"/>
      <c r="I614" s="48" t="str">
        <f t="shared" si="141"/>
        <v/>
      </c>
      <c r="J614" s="48" t="str">
        <f t="shared" si="125"/>
        <v/>
      </c>
      <c r="K614" s="49" t="str">
        <f t="shared" si="126"/>
        <v/>
      </c>
      <c r="L614" s="11"/>
      <c r="M614" s="11"/>
      <c r="N614" s="78"/>
      <c r="O614" s="39" t="str">
        <f t="shared" si="137"/>
        <v>F</v>
      </c>
      <c r="P614" s="11">
        <f t="shared" si="131"/>
        <v>-23.287315649149274</v>
      </c>
      <c r="Q614" s="11"/>
      <c r="R614" s="38">
        <f t="shared" si="134"/>
        <v>0</v>
      </c>
      <c r="S614" s="30">
        <f t="shared" si="135"/>
        <v>0</v>
      </c>
      <c r="T614" s="30">
        <f t="shared" si="136"/>
        <v>0</v>
      </c>
      <c r="U614" s="34"/>
      <c r="V614" s="34"/>
      <c r="X614" s="31">
        <f t="shared" si="132"/>
        <v>9.0359999999999996</v>
      </c>
      <c r="Y614" s="31">
        <f t="shared" si="133"/>
        <v>-184.49199999999999</v>
      </c>
      <c r="Z614" s="30">
        <f t="shared" si="138"/>
        <v>0</v>
      </c>
    </row>
    <row r="615" spans="4:26" x14ac:dyDescent="0.15">
      <c r="E615" s="46"/>
      <c r="F615" s="28"/>
      <c r="G615" s="29"/>
      <c r="H615" s="29"/>
      <c r="I615" s="48" t="str">
        <f t="shared" si="141"/>
        <v/>
      </c>
      <c r="J615" s="48" t="str">
        <f t="shared" si="125"/>
        <v/>
      </c>
      <c r="K615" s="49" t="str">
        <f t="shared" si="126"/>
        <v/>
      </c>
      <c r="L615" s="11"/>
      <c r="M615" s="11"/>
      <c r="N615" s="78"/>
      <c r="O615" s="39" t="str">
        <f t="shared" si="137"/>
        <v>F</v>
      </c>
      <c r="P615" s="11">
        <f t="shared" si="131"/>
        <v>-23.287315649149274</v>
      </c>
      <c r="Q615" s="11"/>
      <c r="R615" s="38">
        <f t="shared" si="134"/>
        <v>0</v>
      </c>
      <c r="S615" s="30">
        <f t="shared" si="135"/>
        <v>0</v>
      </c>
      <c r="T615" s="30">
        <f t="shared" si="136"/>
        <v>0</v>
      </c>
      <c r="U615" s="34"/>
      <c r="V615" s="34"/>
      <c r="X615" s="31">
        <f t="shared" si="132"/>
        <v>9.0359999999999996</v>
      </c>
      <c r="Y615" s="31">
        <f t="shared" si="133"/>
        <v>-184.49199999999999</v>
      </c>
      <c r="Z615" s="30">
        <f t="shared" si="138"/>
        <v>0</v>
      </c>
    </row>
    <row r="616" spans="4:26" x14ac:dyDescent="0.15">
      <c r="E616" s="46"/>
      <c r="F616" s="28"/>
      <c r="G616" s="29"/>
      <c r="H616" s="29"/>
      <c r="I616" s="48" t="str">
        <f t="shared" si="141"/>
        <v/>
      </c>
      <c r="J616" s="48" t="str">
        <f t="shared" si="125"/>
        <v/>
      </c>
      <c r="K616" s="49" t="str">
        <f t="shared" si="126"/>
        <v/>
      </c>
      <c r="L616" s="11"/>
      <c r="M616" s="11"/>
      <c r="N616" s="78"/>
      <c r="O616" s="39" t="str">
        <f t="shared" si="137"/>
        <v>F</v>
      </c>
      <c r="P616" s="11">
        <f t="shared" si="131"/>
        <v>-23.287315649149274</v>
      </c>
      <c r="Q616" s="11"/>
      <c r="R616" s="38">
        <f t="shared" si="134"/>
        <v>0</v>
      </c>
      <c r="S616" s="30">
        <f t="shared" si="135"/>
        <v>0</v>
      </c>
      <c r="T616" s="30">
        <f t="shared" si="136"/>
        <v>0</v>
      </c>
      <c r="U616" s="34"/>
      <c r="V616" s="34"/>
      <c r="X616" s="31">
        <f t="shared" si="132"/>
        <v>9.0359999999999996</v>
      </c>
      <c r="Y616" s="31">
        <f t="shared" si="133"/>
        <v>-184.49199999999999</v>
      </c>
      <c r="Z616" s="30">
        <f t="shared" si="138"/>
        <v>0</v>
      </c>
    </row>
    <row r="617" spans="4:26" x14ac:dyDescent="0.15">
      <c r="E617" s="46"/>
      <c r="F617" s="28"/>
      <c r="G617" s="29"/>
      <c r="H617" s="29"/>
      <c r="I617" s="48" t="str">
        <f t="shared" si="141"/>
        <v/>
      </c>
      <c r="J617" s="48" t="str">
        <f t="shared" si="125"/>
        <v/>
      </c>
      <c r="K617" s="49" t="str">
        <f t="shared" si="126"/>
        <v/>
      </c>
      <c r="L617" s="11"/>
      <c r="M617" s="11"/>
      <c r="N617" s="78"/>
      <c r="O617" s="39" t="str">
        <f t="shared" si="137"/>
        <v>F</v>
      </c>
      <c r="P617" s="11">
        <f t="shared" si="131"/>
        <v>-23.287315649149274</v>
      </c>
      <c r="Q617" s="11"/>
      <c r="R617" s="38">
        <f t="shared" si="134"/>
        <v>0</v>
      </c>
      <c r="S617" s="30">
        <f t="shared" si="135"/>
        <v>0</v>
      </c>
      <c r="T617" s="30">
        <f t="shared" si="136"/>
        <v>0</v>
      </c>
      <c r="U617" s="34"/>
      <c r="V617" s="34"/>
      <c r="X617" s="31">
        <f t="shared" si="132"/>
        <v>9.0359999999999996</v>
      </c>
      <c r="Y617" s="31">
        <f t="shared" si="133"/>
        <v>-184.49199999999999</v>
      </c>
      <c r="Z617" s="30">
        <f t="shared" si="138"/>
        <v>0</v>
      </c>
    </row>
    <row r="618" spans="4:26" x14ac:dyDescent="0.15">
      <c r="E618" s="46"/>
      <c r="F618" s="28"/>
      <c r="G618" s="29"/>
      <c r="H618" s="29"/>
      <c r="I618" s="48" t="str">
        <f t="shared" si="141"/>
        <v/>
      </c>
      <c r="J618" s="48" t="str">
        <f t="shared" si="125"/>
        <v/>
      </c>
      <c r="K618" s="49" t="str">
        <f t="shared" si="126"/>
        <v/>
      </c>
      <c r="L618" s="11"/>
      <c r="M618" s="11"/>
      <c r="N618" s="78"/>
      <c r="O618" s="39" t="str">
        <f t="shared" si="137"/>
        <v>F</v>
      </c>
      <c r="P618" s="11">
        <f t="shared" si="131"/>
        <v>-23.287315649149274</v>
      </c>
      <c r="Q618" s="11"/>
      <c r="R618" s="38">
        <f t="shared" si="134"/>
        <v>0</v>
      </c>
      <c r="S618" s="30">
        <f t="shared" si="135"/>
        <v>0</v>
      </c>
      <c r="T618" s="30">
        <f t="shared" si="136"/>
        <v>0</v>
      </c>
      <c r="U618" s="34"/>
      <c r="V618" s="34"/>
      <c r="X618" s="31">
        <f t="shared" si="132"/>
        <v>9.0359999999999996</v>
      </c>
      <c r="Y618" s="31">
        <f t="shared" si="133"/>
        <v>-184.49199999999999</v>
      </c>
      <c r="Z618" s="30">
        <f t="shared" si="138"/>
        <v>0</v>
      </c>
    </row>
    <row r="619" spans="4:26" x14ac:dyDescent="0.15">
      <c r="E619" s="46"/>
      <c r="F619" s="28"/>
      <c r="G619" s="29"/>
      <c r="H619" s="29"/>
      <c r="I619" s="48" t="str">
        <f t="shared" si="141"/>
        <v/>
      </c>
      <c r="J619" s="48" t="str">
        <f t="shared" si="125"/>
        <v/>
      </c>
      <c r="K619" s="49" t="str">
        <f t="shared" si="126"/>
        <v/>
      </c>
      <c r="L619" s="11"/>
      <c r="M619" s="11"/>
      <c r="N619" s="78"/>
      <c r="O619" s="39" t="str">
        <f t="shared" si="137"/>
        <v>F</v>
      </c>
      <c r="P619" s="11">
        <f t="shared" si="131"/>
        <v>-23.287315649149274</v>
      </c>
      <c r="Q619" s="11"/>
      <c r="R619" s="38">
        <f t="shared" si="134"/>
        <v>0</v>
      </c>
      <c r="S619" s="30">
        <f t="shared" si="135"/>
        <v>0</v>
      </c>
      <c r="T619" s="30">
        <f t="shared" si="136"/>
        <v>0</v>
      </c>
      <c r="U619" s="34"/>
      <c r="V619" s="34"/>
      <c r="X619" s="31">
        <f t="shared" si="132"/>
        <v>9.0359999999999996</v>
      </c>
      <c r="Y619" s="31">
        <f t="shared" si="133"/>
        <v>-184.49199999999999</v>
      </c>
      <c r="Z619" s="30">
        <f t="shared" si="138"/>
        <v>0</v>
      </c>
    </row>
    <row r="620" spans="4:26" ht="14.25" thickBot="1" x14ac:dyDescent="0.2">
      <c r="E620" s="50"/>
      <c r="F620" s="64"/>
      <c r="G620" s="51"/>
      <c r="H620" s="51"/>
      <c r="I620" s="52" t="str">
        <f t="shared" si="141"/>
        <v/>
      </c>
      <c r="J620" s="52" t="str">
        <f t="shared" si="125"/>
        <v/>
      </c>
      <c r="K620" s="53" t="str">
        <f t="shared" si="126"/>
        <v/>
      </c>
      <c r="L620" s="11"/>
      <c r="M620" s="11"/>
      <c r="N620" s="78"/>
      <c r="O620" s="39" t="str">
        <f t="shared" si="137"/>
        <v>F</v>
      </c>
      <c r="P620" s="11">
        <f t="shared" si="131"/>
        <v>-23.287315649149274</v>
      </c>
      <c r="Q620" s="11"/>
      <c r="R620" s="38">
        <f t="shared" si="134"/>
        <v>0</v>
      </c>
      <c r="S620" s="30">
        <f t="shared" si="135"/>
        <v>0</v>
      </c>
      <c r="T620" s="30">
        <f t="shared" si="136"/>
        <v>0</v>
      </c>
      <c r="U620" s="34"/>
      <c r="V620" s="34"/>
      <c r="X620" s="31">
        <f t="shared" si="132"/>
        <v>9.0359999999999996</v>
      </c>
      <c r="Y620" s="31">
        <f t="shared" si="133"/>
        <v>-184.49199999999999</v>
      </c>
      <c r="Z620" s="30">
        <f t="shared" si="138"/>
        <v>0</v>
      </c>
    </row>
    <row r="621" spans="4:26" ht="14.25" thickBot="1" x14ac:dyDescent="0.2"/>
    <row r="622" spans="4:26" ht="23.25" customHeight="1" x14ac:dyDescent="0.15">
      <c r="D622" s="72">
        <v>6</v>
      </c>
      <c r="E622" s="42" t="s">
        <v>20</v>
      </c>
      <c r="F622" s="65"/>
      <c r="G622" s="66" t="s">
        <v>115</v>
      </c>
      <c r="H622" s="90"/>
      <c r="I622" s="90"/>
      <c r="J622" s="66"/>
      <c r="K622" s="67"/>
    </row>
    <row r="623" spans="4:26" ht="27.75" customHeight="1" x14ac:dyDescent="0.15">
      <c r="E623" s="43" t="s">
        <v>54</v>
      </c>
      <c r="F623" s="63"/>
      <c r="G623" s="44" t="s">
        <v>75</v>
      </c>
      <c r="H623" s="59"/>
      <c r="I623" s="41"/>
      <c r="J623" s="41"/>
      <c r="K623" s="68"/>
    </row>
    <row r="624" spans="4:26" ht="42" customHeight="1" x14ac:dyDescent="0.15">
      <c r="E624" s="46"/>
      <c r="F624" s="7" t="s">
        <v>30</v>
      </c>
      <c r="G624" s="8" t="s">
        <v>29</v>
      </c>
      <c r="H624" s="8" t="s">
        <v>28</v>
      </c>
      <c r="I624" s="7" t="s">
        <v>123</v>
      </c>
      <c r="J624" s="7" t="s">
        <v>124</v>
      </c>
      <c r="K624" s="47" t="s">
        <v>125</v>
      </c>
      <c r="L624" s="10"/>
      <c r="M624" s="10"/>
      <c r="N624" s="7"/>
      <c r="O624" s="7" t="s">
        <v>31</v>
      </c>
      <c r="P624" s="9" t="s">
        <v>23</v>
      </c>
      <c r="Q624" s="9"/>
      <c r="R624" s="36" t="s">
        <v>21</v>
      </c>
      <c r="S624" s="35" t="s">
        <v>22</v>
      </c>
      <c r="T624" s="35" t="s">
        <v>47</v>
      </c>
      <c r="U624" s="35"/>
      <c r="V624" s="35"/>
      <c r="X624" s="37" t="s">
        <v>45</v>
      </c>
      <c r="Y624" s="37" t="s">
        <v>46</v>
      </c>
      <c r="Z624" s="30" t="s">
        <v>78</v>
      </c>
    </row>
    <row r="625" spans="5:26" x14ac:dyDescent="0.15">
      <c r="E625" s="46"/>
      <c r="F625" s="28"/>
      <c r="G625" s="29"/>
      <c r="H625" s="29"/>
      <c r="I625" s="48" t="str">
        <f t="shared" ref="I625:I656" si="142">IF(COUNTA($F$623,$H$623,F625:H625)=5,P625,"")</f>
        <v/>
      </c>
      <c r="J625" s="48" t="str">
        <f>IF(COUNTA($F$623,$H$623,F625:H625)=5,IF(T625&lt;6,"*",IF(T625&gt;=17.583,"*",(H625-G625*INDEX(IF(O625="F",muratafemale,muratamale),R625-4,1)-INDEX(IF(O625="F",muratafemale,muratamale),R625-4,2))/(G625*INDEX(IF(O625="F",muratafemale,muratamale),R625-4,1)+INDEX(IF(O625="F",muratafemale,muratamale),R625-4,2))*100)),"")</f>
        <v/>
      </c>
      <c r="K625" s="49" t="str">
        <f>IF(COUNTA($F$623,$H$623,F625:H625)=5,IF(OR(T625&lt;1,G625&lt;70),"*",IF(G625&gt;=IF(O625="M",181,174),(H625-Z625)/Z625*100,IF(G625&lt;101,(H625-X625)/X625*100,IF(T625&lt;6,(H625-X625)/X625*100,IF(T625&gt;=17.583,(H625-Z625)/Z625*100,(H625-Y625)/Y625*100))))),"")</f>
        <v/>
      </c>
      <c r="L625" s="11"/>
      <c r="M625" s="11"/>
      <c r="N625" s="78"/>
      <c r="O625" s="39" t="str">
        <f>IF(OR(+$H$623="男",+$H$623="M"),"M","F")</f>
        <v>F</v>
      </c>
      <c r="P625" s="11">
        <f t="shared" ref="P625:P688" si="143">IF(T625&gt;17.583,"*",(G625-(INDEX(IF(O625="F",Hfemalemean,Hmalemean),S625+1,R625+1)))/(INDEX(IF(O625="F",Hfemalesd,Hmalesd),S625+1,R625+1)))</f>
        <v>-23.287315649149274</v>
      </c>
      <c r="Q625" s="11"/>
      <c r="R625" s="38">
        <f>DATEDIF($F$623,F625,"Y")</f>
        <v>0</v>
      </c>
      <c r="S625" s="30">
        <f>DATEDIF($F$623,F625,"YM")</f>
        <v>0</v>
      </c>
      <c r="T625" s="30">
        <f>DATEDIF($F$623,F625,"Y")+DATEDIF($F$623,F625,"YD")/(365+IF(MOD(YEAR(DATE(YEAR(F625)-1,MONTH($F$623),DAY($F$623))),4)=0,IF(DATE(YEAR(DATE(YEAR(F625)-1,MONTH($F$623),DAY($F$623))),2,29)&gt;=DATE(YEAR(F625)-1,MONTH($F$623),DAY($F$623)),1,0),0)+IF(MOD(YEAR(F625),4)=0,IF(DATE(YEAR(F625),2,29)&lt;=F625,1,0),0))</f>
        <v>0</v>
      </c>
      <c r="U625" s="34"/>
      <c r="V625" s="34"/>
      <c r="X625" s="31">
        <f t="shared" ref="X625:X688" si="144">IF(O625="M",2.06*10^-3*G625^2-0.1166*G625+6.5273,2.49*10^-3*G625^2-0.1858*G625+9.036)</f>
        <v>9.0359999999999996</v>
      </c>
      <c r="Y625" s="31">
        <f t="shared" ref="Y625:Y688" si="145">((G625/100)^3*INDEX(itoOI,IF(O625="M",0,3)+IF(G625&lt;140,1,IF(G625&lt;=149,2,3)),1)+(G625/100)^2*INDEX(itoOI,IF(O625="M",0,3)+IF(G625&lt;140,1,IF(G625&lt;=149,2,3)),2)+(G625/100)*INDEX(itoOI,IF(O625="M",0,3)+IF(G625&lt;140,1,IF(G625&lt;=149,2,3)),3)+INDEX(itoOI,IF(O625="M",0,3)+IF(G625&lt;140,1,IF(G625&lt;=149,2,3)),4))</f>
        <v>-184.49199999999999</v>
      </c>
      <c r="Z625" s="30">
        <f t="shared" ref="Z625:Z626" si="146">22*G625^2/10000</f>
        <v>0</v>
      </c>
    </row>
    <row r="626" spans="5:26" x14ac:dyDescent="0.15">
      <c r="E626" s="46"/>
      <c r="F626" s="28"/>
      <c r="G626" s="29"/>
      <c r="H626" s="29"/>
      <c r="I626" s="48" t="str">
        <f t="shared" si="142"/>
        <v/>
      </c>
      <c r="J626" s="48" t="str">
        <f>IF(COUNTA($F$623,$H$623,F626:H626)=5,IF(T626&lt;6,"*",IF(T626&gt;=17.583,"*",(H626-G626*INDEX(IF(O626="F",muratafemale,muratamale),R626-4,1)-INDEX(IF(O626="F",muratafemale,muratamale),R626-4,2))/(G626*INDEX(IF(O626="F",muratafemale,muratamale),R626-4,1)+INDEX(IF(O626="F",muratafemale,muratamale),R626-4,2))*100)),"")</f>
        <v/>
      </c>
      <c r="K626" s="49" t="str">
        <f>IF(COUNTA($F$623,$H$623,F626:H626)=5,IF(OR(T626&lt;1,G626&lt;70),"*",IF(G626&gt;=IF(O626="M",181,174),(H626-Z626)/Z626*100,IF(G626&lt;101,(H626-X626)/X626*100,IF(T626&lt;6,(H626-X626)/X626*100,IF(T626&gt;=17.583,(H626-Z626)/Z626*100,(H626-Y626)/Y626*100))))),"")</f>
        <v/>
      </c>
      <c r="L626" s="11"/>
      <c r="M626" s="11"/>
      <c r="N626" s="78"/>
      <c r="O626" s="39" t="str">
        <f>+O625</f>
        <v>F</v>
      </c>
      <c r="P626" s="11">
        <f t="shared" si="143"/>
        <v>-23.287315649149274</v>
      </c>
      <c r="Q626" s="11"/>
      <c r="R626" s="38">
        <f>DATEDIF($F$623,F626,"Y")</f>
        <v>0</v>
      </c>
      <c r="S626" s="30">
        <f>DATEDIF($F$623,F626,"YM")</f>
        <v>0</v>
      </c>
      <c r="T626" s="30">
        <f>DATEDIF($F$623,F626,"Y")+DATEDIF($F$623,F626,"YD")/(365+IF(MOD(YEAR(DATE(YEAR(F626)-1,MONTH($F$623),DAY($F$623))),4)=0,IF(DATE(YEAR(DATE(YEAR(F626)-1,MONTH($F$623),DAY($F$623))),2,29)&gt;=DATE(YEAR(F626)-1,MONTH($F$623),DAY($F$623)),1,0),0)+IF(MOD(YEAR(F626),4)=0,IF(DATE(YEAR(F626),2,29)&lt;=F626,1,0),0))</f>
        <v>0</v>
      </c>
      <c r="U626" s="34"/>
      <c r="V626" s="34"/>
      <c r="X626" s="31">
        <f t="shared" si="144"/>
        <v>9.0359999999999996</v>
      </c>
      <c r="Y626" s="31">
        <f t="shared" si="145"/>
        <v>-184.49199999999999</v>
      </c>
      <c r="Z626" s="30">
        <f t="shared" si="146"/>
        <v>0</v>
      </c>
    </row>
    <row r="627" spans="5:26" x14ac:dyDescent="0.15">
      <c r="E627" s="46"/>
      <c r="F627" s="28"/>
      <c r="G627" s="29"/>
      <c r="H627" s="29"/>
      <c r="I627" s="48" t="str">
        <f t="shared" si="142"/>
        <v/>
      </c>
      <c r="J627" s="48" t="str">
        <f t="shared" ref="J627:J690" si="147">IF(COUNTA($F$623,$H$623,F627:H627)=5,IF(T627&lt;6,"*",IF(T627&gt;=17.583,"*",(H627-G627*INDEX(IF(O627="F",muratafemale,muratamale),R627-4,1)-INDEX(IF(O627="F",muratafemale,muratamale),R627-4,2))/(G627*INDEX(IF(O627="F",muratafemale,muratamale),R627-4,1)+INDEX(IF(O627="F",muratafemale,muratamale),R627-4,2))*100)),"")</f>
        <v/>
      </c>
      <c r="K627" s="49" t="str">
        <f t="shared" ref="K627:K690" si="148">IF(COUNTA($F$623,$H$623,F627:H627)=5,IF(OR(T627&lt;1,G627&lt;70),"*",IF(G627&gt;=IF(O627="M",181,174),(H627-Z627)/Z627*100,IF(G627&lt;101,(H627-X627)/X627*100,IF(T627&lt;6,(H627-X627)/X627*100,IF(T627&gt;=17.583,(H627-Z627)/Z627*100,(H627-Y627)/Y627*100))))),"")</f>
        <v/>
      </c>
      <c r="L627" s="11"/>
      <c r="M627" s="11"/>
      <c r="N627" s="78"/>
      <c r="O627" s="39" t="str">
        <f t="shared" ref="O627:O690" si="149">+O626</f>
        <v>F</v>
      </c>
      <c r="P627" s="11">
        <f t="shared" si="143"/>
        <v>-23.287315649149274</v>
      </c>
      <c r="Q627" s="11"/>
      <c r="R627" s="38">
        <f>DATEDIF($F$623,F627,"Y")</f>
        <v>0</v>
      </c>
      <c r="S627" s="30">
        <f t="shared" ref="S627:S689" si="150">DATEDIF($F$623,F627,"YM")</f>
        <v>0</v>
      </c>
      <c r="T627" s="30">
        <f t="shared" ref="T627:T689" si="151">DATEDIF($F$623,F627,"Y")+DATEDIF($F$623,F627,"YD")/(365+IF(MOD(YEAR(DATE(YEAR(F627)-1,MONTH($F$623),DAY($F$623))),4)=0,IF(DATE(YEAR(DATE(YEAR(F627)-1,MONTH($F$623),DAY($F$623))),2,29)&gt;=DATE(YEAR(F627)-1,MONTH($F$623),DAY($F$623)),1,0),0)+IF(MOD(YEAR(F627),4)=0,IF(DATE(YEAR(F627),2,29)&lt;=F627,1,0),0))</f>
        <v>0</v>
      </c>
      <c r="U627" s="34"/>
      <c r="V627" s="34"/>
      <c r="X627" s="31">
        <f t="shared" si="144"/>
        <v>9.0359999999999996</v>
      </c>
      <c r="Y627" s="31">
        <f t="shared" si="145"/>
        <v>-184.49199999999999</v>
      </c>
      <c r="Z627" s="30">
        <f t="shared" ref="Z627:Z690" si="152">22*G627^2/10000</f>
        <v>0</v>
      </c>
    </row>
    <row r="628" spans="5:26" x14ac:dyDescent="0.15">
      <c r="E628" s="46"/>
      <c r="F628" s="28"/>
      <c r="G628" s="29"/>
      <c r="H628" s="29"/>
      <c r="I628" s="48" t="str">
        <f t="shared" si="142"/>
        <v/>
      </c>
      <c r="J628" s="48" t="str">
        <f t="shared" si="147"/>
        <v/>
      </c>
      <c r="K628" s="49" t="str">
        <f t="shared" si="148"/>
        <v/>
      </c>
      <c r="L628" s="11"/>
      <c r="M628" s="11"/>
      <c r="N628" s="78"/>
      <c r="O628" s="39" t="str">
        <f t="shared" si="149"/>
        <v>F</v>
      </c>
      <c r="P628" s="11">
        <f t="shared" si="143"/>
        <v>-23.287315649149274</v>
      </c>
      <c r="Q628" s="11"/>
      <c r="R628" s="38">
        <f t="shared" ref="R628:R689" si="153">DATEDIF($F$623,F628,"Y")</f>
        <v>0</v>
      </c>
      <c r="S628" s="30">
        <f t="shared" si="150"/>
        <v>0</v>
      </c>
      <c r="T628" s="30">
        <f t="shared" si="151"/>
        <v>0</v>
      </c>
      <c r="U628" s="34"/>
      <c r="V628" s="34"/>
      <c r="X628" s="31">
        <f t="shared" si="144"/>
        <v>9.0359999999999996</v>
      </c>
      <c r="Y628" s="31">
        <f t="shared" si="145"/>
        <v>-184.49199999999999</v>
      </c>
      <c r="Z628" s="30">
        <f t="shared" si="152"/>
        <v>0</v>
      </c>
    </row>
    <row r="629" spans="5:26" x14ac:dyDescent="0.15">
      <c r="E629" s="46"/>
      <c r="F629" s="28"/>
      <c r="G629" s="29"/>
      <c r="H629" s="29"/>
      <c r="I629" s="48" t="str">
        <f t="shared" si="142"/>
        <v/>
      </c>
      <c r="J629" s="48" t="str">
        <f t="shared" si="147"/>
        <v/>
      </c>
      <c r="K629" s="49" t="str">
        <f t="shared" si="148"/>
        <v/>
      </c>
      <c r="L629" s="11"/>
      <c r="M629" s="11"/>
      <c r="N629" s="78"/>
      <c r="O629" s="39" t="str">
        <f t="shared" si="149"/>
        <v>F</v>
      </c>
      <c r="P629" s="11">
        <f t="shared" si="143"/>
        <v>-23.287315649149274</v>
      </c>
      <c r="Q629" s="11"/>
      <c r="R629" s="38">
        <f t="shared" si="153"/>
        <v>0</v>
      </c>
      <c r="S629" s="30">
        <f t="shared" si="150"/>
        <v>0</v>
      </c>
      <c r="T629" s="30">
        <f t="shared" si="151"/>
        <v>0</v>
      </c>
      <c r="U629" s="34"/>
      <c r="V629" s="34"/>
      <c r="X629" s="31">
        <f t="shared" si="144"/>
        <v>9.0359999999999996</v>
      </c>
      <c r="Y629" s="31">
        <f t="shared" si="145"/>
        <v>-184.49199999999999</v>
      </c>
      <c r="Z629" s="30">
        <f t="shared" si="152"/>
        <v>0</v>
      </c>
    </row>
    <row r="630" spans="5:26" x14ac:dyDescent="0.15">
      <c r="E630" s="46"/>
      <c r="F630" s="28"/>
      <c r="G630" s="29"/>
      <c r="H630" s="29"/>
      <c r="I630" s="48" t="str">
        <f t="shared" si="142"/>
        <v/>
      </c>
      <c r="J630" s="48" t="str">
        <f t="shared" si="147"/>
        <v/>
      </c>
      <c r="K630" s="49" t="str">
        <f t="shared" si="148"/>
        <v/>
      </c>
      <c r="L630" s="11"/>
      <c r="M630" s="11"/>
      <c r="N630" s="78"/>
      <c r="O630" s="39" t="str">
        <f t="shared" si="149"/>
        <v>F</v>
      </c>
      <c r="P630" s="11">
        <f t="shared" si="143"/>
        <v>-23.287315649149274</v>
      </c>
      <c r="Q630" s="11"/>
      <c r="R630" s="38">
        <f t="shared" si="153"/>
        <v>0</v>
      </c>
      <c r="S630" s="30">
        <f t="shared" si="150"/>
        <v>0</v>
      </c>
      <c r="T630" s="30">
        <f t="shared" si="151"/>
        <v>0</v>
      </c>
      <c r="U630" s="34"/>
      <c r="V630" s="34"/>
      <c r="X630" s="31">
        <f t="shared" si="144"/>
        <v>9.0359999999999996</v>
      </c>
      <c r="Y630" s="31">
        <f t="shared" si="145"/>
        <v>-184.49199999999999</v>
      </c>
      <c r="Z630" s="30">
        <f t="shared" si="152"/>
        <v>0</v>
      </c>
    </row>
    <row r="631" spans="5:26" x14ac:dyDescent="0.15">
      <c r="E631" s="46"/>
      <c r="F631" s="28"/>
      <c r="G631" s="29"/>
      <c r="H631" s="29"/>
      <c r="I631" s="48" t="str">
        <f t="shared" si="142"/>
        <v/>
      </c>
      <c r="J631" s="48" t="str">
        <f t="shared" si="147"/>
        <v/>
      </c>
      <c r="K631" s="49" t="str">
        <f t="shared" si="148"/>
        <v/>
      </c>
      <c r="L631" s="11"/>
      <c r="M631" s="11"/>
      <c r="N631" s="78"/>
      <c r="O631" s="39" t="str">
        <f t="shared" si="149"/>
        <v>F</v>
      </c>
      <c r="P631" s="11">
        <f t="shared" si="143"/>
        <v>-23.287315649149274</v>
      </c>
      <c r="Q631" s="11"/>
      <c r="R631" s="38">
        <f t="shared" si="153"/>
        <v>0</v>
      </c>
      <c r="S631" s="30">
        <f t="shared" si="150"/>
        <v>0</v>
      </c>
      <c r="T631" s="30">
        <f t="shared" si="151"/>
        <v>0</v>
      </c>
      <c r="U631" s="34"/>
      <c r="V631" s="34"/>
      <c r="X631" s="31">
        <f t="shared" si="144"/>
        <v>9.0359999999999996</v>
      </c>
      <c r="Y631" s="31">
        <f t="shared" si="145"/>
        <v>-184.49199999999999</v>
      </c>
      <c r="Z631" s="30">
        <f t="shared" si="152"/>
        <v>0</v>
      </c>
    </row>
    <row r="632" spans="5:26" x14ac:dyDescent="0.15">
      <c r="E632" s="46"/>
      <c r="F632" s="28"/>
      <c r="G632" s="29"/>
      <c r="H632" s="29"/>
      <c r="I632" s="48" t="str">
        <f t="shared" si="142"/>
        <v/>
      </c>
      <c r="J632" s="48" t="str">
        <f t="shared" si="147"/>
        <v/>
      </c>
      <c r="K632" s="49" t="str">
        <f t="shared" si="148"/>
        <v/>
      </c>
      <c r="L632" s="11"/>
      <c r="M632" s="11"/>
      <c r="N632" s="78"/>
      <c r="O632" s="39" t="str">
        <f t="shared" si="149"/>
        <v>F</v>
      </c>
      <c r="P632" s="11">
        <f t="shared" si="143"/>
        <v>-23.287315649149274</v>
      </c>
      <c r="Q632" s="11"/>
      <c r="R632" s="38">
        <f t="shared" si="153"/>
        <v>0</v>
      </c>
      <c r="S632" s="30">
        <f t="shared" si="150"/>
        <v>0</v>
      </c>
      <c r="T632" s="30">
        <f t="shared" si="151"/>
        <v>0</v>
      </c>
      <c r="U632" s="34"/>
      <c r="V632" s="34"/>
      <c r="X632" s="31">
        <f t="shared" si="144"/>
        <v>9.0359999999999996</v>
      </c>
      <c r="Y632" s="31">
        <f t="shared" si="145"/>
        <v>-184.49199999999999</v>
      </c>
      <c r="Z632" s="30">
        <f t="shared" si="152"/>
        <v>0</v>
      </c>
    </row>
    <row r="633" spans="5:26" x14ac:dyDescent="0.15">
      <c r="E633" s="46"/>
      <c r="F633" s="28"/>
      <c r="G633" s="29"/>
      <c r="H633" s="29"/>
      <c r="I633" s="48" t="str">
        <f t="shared" si="142"/>
        <v/>
      </c>
      <c r="J633" s="48" t="str">
        <f t="shared" si="147"/>
        <v/>
      </c>
      <c r="K633" s="49" t="str">
        <f t="shared" si="148"/>
        <v/>
      </c>
      <c r="L633" s="11"/>
      <c r="M633" s="11"/>
      <c r="N633" s="78"/>
      <c r="O633" s="39" t="str">
        <f t="shared" si="149"/>
        <v>F</v>
      </c>
      <c r="P633" s="11">
        <f t="shared" si="143"/>
        <v>-23.287315649149274</v>
      </c>
      <c r="Q633" s="11"/>
      <c r="R633" s="38">
        <f t="shared" si="153"/>
        <v>0</v>
      </c>
      <c r="S633" s="30">
        <f t="shared" si="150"/>
        <v>0</v>
      </c>
      <c r="T633" s="30">
        <f t="shared" si="151"/>
        <v>0</v>
      </c>
      <c r="U633" s="34"/>
      <c r="V633" s="34"/>
      <c r="X633" s="31">
        <f t="shared" si="144"/>
        <v>9.0359999999999996</v>
      </c>
      <c r="Y633" s="31">
        <f t="shared" si="145"/>
        <v>-184.49199999999999</v>
      </c>
      <c r="Z633" s="30">
        <f t="shared" si="152"/>
        <v>0</v>
      </c>
    </row>
    <row r="634" spans="5:26" x14ac:dyDescent="0.15">
      <c r="E634" s="46"/>
      <c r="F634" s="28"/>
      <c r="G634" s="29"/>
      <c r="H634" s="29"/>
      <c r="I634" s="48" t="str">
        <f t="shared" si="142"/>
        <v/>
      </c>
      <c r="J634" s="48" t="str">
        <f t="shared" si="147"/>
        <v/>
      </c>
      <c r="K634" s="49" t="str">
        <f t="shared" si="148"/>
        <v/>
      </c>
      <c r="L634" s="11"/>
      <c r="M634" s="11"/>
      <c r="N634" s="78"/>
      <c r="O634" s="39" t="str">
        <f t="shared" si="149"/>
        <v>F</v>
      </c>
      <c r="P634" s="11">
        <f t="shared" si="143"/>
        <v>-23.287315649149274</v>
      </c>
      <c r="Q634" s="11"/>
      <c r="R634" s="38">
        <f t="shared" si="153"/>
        <v>0</v>
      </c>
      <c r="S634" s="30">
        <f t="shared" si="150"/>
        <v>0</v>
      </c>
      <c r="T634" s="30">
        <f t="shared" si="151"/>
        <v>0</v>
      </c>
      <c r="U634" s="34"/>
      <c r="V634" s="34"/>
      <c r="X634" s="31">
        <f t="shared" si="144"/>
        <v>9.0359999999999996</v>
      </c>
      <c r="Y634" s="31">
        <f t="shared" si="145"/>
        <v>-184.49199999999999</v>
      </c>
      <c r="Z634" s="30">
        <f t="shared" si="152"/>
        <v>0</v>
      </c>
    </row>
    <row r="635" spans="5:26" x14ac:dyDescent="0.15">
      <c r="E635" s="46"/>
      <c r="F635" s="28"/>
      <c r="G635" s="29"/>
      <c r="H635" s="29"/>
      <c r="I635" s="48" t="str">
        <f t="shared" si="142"/>
        <v/>
      </c>
      <c r="J635" s="48" t="str">
        <f t="shared" si="147"/>
        <v/>
      </c>
      <c r="K635" s="49" t="str">
        <f t="shared" si="148"/>
        <v/>
      </c>
      <c r="L635" s="11"/>
      <c r="M635" s="11"/>
      <c r="N635" s="78"/>
      <c r="O635" s="39" t="str">
        <f t="shared" si="149"/>
        <v>F</v>
      </c>
      <c r="P635" s="11">
        <f t="shared" si="143"/>
        <v>-23.287315649149274</v>
      </c>
      <c r="Q635" s="11"/>
      <c r="R635" s="38">
        <f t="shared" si="153"/>
        <v>0</v>
      </c>
      <c r="S635" s="30">
        <f t="shared" si="150"/>
        <v>0</v>
      </c>
      <c r="T635" s="30">
        <f t="shared" si="151"/>
        <v>0</v>
      </c>
      <c r="U635" s="34"/>
      <c r="V635" s="34"/>
      <c r="X635" s="31">
        <f t="shared" si="144"/>
        <v>9.0359999999999996</v>
      </c>
      <c r="Y635" s="31">
        <f t="shared" si="145"/>
        <v>-184.49199999999999</v>
      </c>
      <c r="Z635" s="30">
        <f t="shared" si="152"/>
        <v>0</v>
      </c>
    </row>
    <row r="636" spans="5:26" x14ac:dyDescent="0.15">
      <c r="E636" s="46"/>
      <c r="F636" s="28"/>
      <c r="G636" s="29"/>
      <c r="H636" s="29"/>
      <c r="I636" s="48" t="str">
        <f t="shared" si="142"/>
        <v/>
      </c>
      <c r="J636" s="48" t="str">
        <f t="shared" si="147"/>
        <v/>
      </c>
      <c r="K636" s="49" t="str">
        <f t="shared" si="148"/>
        <v/>
      </c>
      <c r="L636" s="11"/>
      <c r="M636" s="11"/>
      <c r="N636" s="78"/>
      <c r="O636" s="39" t="str">
        <f t="shared" si="149"/>
        <v>F</v>
      </c>
      <c r="P636" s="11">
        <f t="shared" si="143"/>
        <v>-23.287315649149274</v>
      </c>
      <c r="Q636" s="11"/>
      <c r="R636" s="38">
        <f t="shared" si="153"/>
        <v>0</v>
      </c>
      <c r="S636" s="30">
        <f t="shared" si="150"/>
        <v>0</v>
      </c>
      <c r="T636" s="30">
        <f t="shared" si="151"/>
        <v>0</v>
      </c>
      <c r="U636" s="34"/>
      <c r="V636" s="34"/>
      <c r="X636" s="31">
        <f t="shared" si="144"/>
        <v>9.0359999999999996</v>
      </c>
      <c r="Y636" s="31">
        <f t="shared" si="145"/>
        <v>-184.49199999999999</v>
      </c>
      <c r="Z636" s="30">
        <f t="shared" si="152"/>
        <v>0</v>
      </c>
    </row>
    <row r="637" spans="5:26" x14ac:dyDescent="0.15">
      <c r="E637" s="46"/>
      <c r="F637" s="28"/>
      <c r="G637" s="29"/>
      <c r="H637" s="29"/>
      <c r="I637" s="48" t="str">
        <f t="shared" si="142"/>
        <v/>
      </c>
      <c r="J637" s="48" t="str">
        <f t="shared" si="147"/>
        <v/>
      </c>
      <c r="K637" s="49" t="str">
        <f t="shared" si="148"/>
        <v/>
      </c>
      <c r="L637" s="11"/>
      <c r="M637" s="11"/>
      <c r="N637" s="78"/>
      <c r="O637" s="39" t="str">
        <f t="shared" si="149"/>
        <v>F</v>
      </c>
      <c r="P637" s="11">
        <f t="shared" si="143"/>
        <v>-23.287315649149274</v>
      </c>
      <c r="Q637" s="11"/>
      <c r="R637" s="38">
        <f t="shared" si="153"/>
        <v>0</v>
      </c>
      <c r="S637" s="30">
        <f t="shared" si="150"/>
        <v>0</v>
      </c>
      <c r="T637" s="30">
        <f t="shared" si="151"/>
        <v>0</v>
      </c>
      <c r="U637" s="34"/>
      <c r="V637" s="34"/>
      <c r="X637" s="31">
        <f t="shared" si="144"/>
        <v>9.0359999999999996</v>
      </c>
      <c r="Y637" s="31">
        <f t="shared" si="145"/>
        <v>-184.49199999999999</v>
      </c>
      <c r="Z637" s="30">
        <f t="shared" si="152"/>
        <v>0</v>
      </c>
    </row>
    <row r="638" spans="5:26" x14ac:dyDescent="0.15">
      <c r="E638" s="46"/>
      <c r="F638" s="28"/>
      <c r="G638" s="29"/>
      <c r="H638" s="29"/>
      <c r="I638" s="48" t="str">
        <f t="shared" si="142"/>
        <v/>
      </c>
      <c r="J638" s="48" t="str">
        <f t="shared" si="147"/>
        <v/>
      </c>
      <c r="K638" s="49" t="str">
        <f t="shared" si="148"/>
        <v/>
      </c>
      <c r="L638" s="11"/>
      <c r="M638" s="11"/>
      <c r="N638" s="78"/>
      <c r="O638" s="39" t="str">
        <f t="shared" si="149"/>
        <v>F</v>
      </c>
      <c r="P638" s="11">
        <f t="shared" si="143"/>
        <v>-23.287315649149274</v>
      </c>
      <c r="Q638" s="11"/>
      <c r="R638" s="38">
        <f t="shared" si="153"/>
        <v>0</v>
      </c>
      <c r="S638" s="30">
        <f t="shared" si="150"/>
        <v>0</v>
      </c>
      <c r="T638" s="30">
        <f t="shared" si="151"/>
        <v>0</v>
      </c>
      <c r="U638" s="34"/>
      <c r="V638" s="34"/>
      <c r="X638" s="31">
        <f t="shared" si="144"/>
        <v>9.0359999999999996</v>
      </c>
      <c r="Y638" s="31">
        <f t="shared" si="145"/>
        <v>-184.49199999999999</v>
      </c>
      <c r="Z638" s="30">
        <f t="shared" si="152"/>
        <v>0</v>
      </c>
    </row>
    <row r="639" spans="5:26" x14ac:dyDescent="0.15">
      <c r="E639" s="46"/>
      <c r="F639" s="28"/>
      <c r="G639" s="29"/>
      <c r="H639" s="29"/>
      <c r="I639" s="48" t="str">
        <f t="shared" si="142"/>
        <v/>
      </c>
      <c r="J639" s="48" t="str">
        <f t="shared" si="147"/>
        <v/>
      </c>
      <c r="K639" s="49" t="str">
        <f t="shared" si="148"/>
        <v/>
      </c>
      <c r="L639" s="11"/>
      <c r="M639" s="11"/>
      <c r="N639" s="78"/>
      <c r="O639" s="39" t="str">
        <f t="shared" si="149"/>
        <v>F</v>
      </c>
      <c r="P639" s="11">
        <f t="shared" si="143"/>
        <v>-23.287315649149274</v>
      </c>
      <c r="Q639" s="11"/>
      <c r="R639" s="38">
        <f t="shared" si="153"/>
        <v>0</v>
      </c>
      <c r="S639" s="30">
        <f t="shared" si="150"/>
        <v>0</v>
      </c>
      <c r="T639" s="30">
        <f t="shared" si="151"/>
        <v>0</v>
      </c>
      <c r="U639" s="34"/>
      <c r="V639" s="34"/>
      <c r="X639" s="31">
        <f t="shared" si="144"/>
        <v>9.0359999999999996</v>
      </c>
      <c r="Y639" s="31">
        <f t="shared" si="145"/>
        <v>-184.49199999999999</v>
      </c>
      <c r="Z639" s="30">
        <f t="shared" si="152"/>
        <v>0</v>
      </c>
    </row>
    <row r="640" spans="5:26" x14ac:dyDescent="0.15">
      <c r="E640" s="46"/>
      <c r="F640" s="28"/>
      <c r="G640" s="29"/>
      <c r="H640" s="29"/>
      <c r="I640" s="48" t="str">
        <f t="shared" si="142"/>
        <v/>
      </c>
      <c r="J640" s="48" t="str">
        <f t="shared" si="147"/>
        <v/>
      </c>
      <c r="K640" s="49" t="str">
        <f t="shared" si="148"/>
        <v/>
      </c>
      <c r="L640" s="11"/>
      <c r="M640" s="11"/>
      <c r="N640" s="78"/>
      <c r="O640" s="39" t="str">
        <f t="shared" si="149"/>
        <v>F</v>
      </c>
      <c r="P640" s="11">
        <f t="shared" si="143"/>
        <v>-23.287315649149274</v>
      </c>
      <c r="Q640" s="11"/>
      <c r="R640" s="38">
        <f t="shared" si="153"/>
        <v>0</v>
      </c>
      <c r="S640" s="30">
        <f t="shared" si="150"/>
        <v>0</v>
      </c>
      <c r="T640" s="30">
        <f t="shared" si="151"/>
        <v>0</v>
      </c>
      <c r="U640" s="34"/>
      <c r="V640" s="34"/>
      <c r="X640" s="31">
        <f t="shared" si="144"/>
        <v>9.0359999999999996</v>
      </c>
      <c r="Y640" s="31">
        <f t="shared" si="145"/>
        <v>-184.49199999999999</v>
      </c>
      <c r="Z640" s="30">
        <f t="shared" si="152"/>
        <v>0</v>
      </c>
    </row>
    <row r="641" spans="5:26" x14ac:dyDescent="0.15">
      <c r="E641" s="46"/>
      <c r="F641" s="28"/>
      <c r="G641" s="29"/>
      <c r="H641" s="29"/>
      <c r="I641" s="48" t="str">
        <f t="shared" si="142"/>
        <v/>
      </c>
      <c r="J641" s="48" t="str">
        <f t="shared" si="147"/>
        <v/>
      </c>
      <c r="K641" s="49" t="str">
        <f t="shared" si="148"/>
        <v/>
      </c>
      <c r="L641" s="11"/>
      <c r="M641" s="11"/>
      <c r="N641" s="78"/>
      <c r="O641" s="39" t="str">
        <f t="shared" si="149"/>
        <v>F</v>
      </c>
      <c r="P641" s="11">
        <f t="shared" si="143"/>
        <v>-23.287315649149274</v>
      </c>
      <c r="Q641" s="11"/>
      <c r="R641" s="38">
        <f t="shared" si="153"/>
        <v>0</v>
      </c>
      <c r="S641" s="30">
        <f t="shared" si="150"/>
        <v>0</v>
      </c>
      <c r="T641" s="30">
        <f t="shared" si="151"/>
        <v>0</v>
      </c>
      <c r="U641" s="34"/>
      <c r="V641" s="34"/>
      <c r="X641" s="31">
        <f t="shared" si="144"/>
        <v>9.0359999999999996</v>
      </c>
      <c r="Y641" s="31">
        <f t="shared" si="145"/>
        <v>-184.49199999999999</v>
      </c>
      <c r="Z641" s="30">
        <f t="shared" si="152"/>
        <v>0</v>
      </c>
    </row>
    <row r="642" spans="5:26" x14ac:dyDescent="0.15">
      <c r="E642" s="46"/>
      <c r="F642" s="28"/>
      <c r="G642" s="29"/>
      <c r="H642" s="29"/>
      <c r="I642" s="48" t="str">
        <f t="shared" si="142"/>
        <v/>
      </c>
      <c r="J642" s="48" t="str">
        <f t="shared" si="147"/>
        <v/>
      </c>
      <c r="K642" s="49" t="str">
        <f t="shared" si="148"/>
        <v/>
      </c>
      <c r="L642" s="11"/>
      <c r="M642" s="11"/>
      <c r="N642" s="78"/>
      <c r="O642" s="39" t="str">
        <f t="shared" si="149"/>
        <v>F</v>
      </c>
      <c r="P642" s="11">
        <f t="shared" si="143"/>
        <v>-23.287315649149274</v>
      </c>
      <c r="Q642" s="11"/>
      <c r="R642" s="38">
        <f t="shared" si="153"/>
        <v>0</v>
      </c>
      <c r="S642" s="30">
        <f t="shared" si="150"/>
        <v>0</v>
      </c>
      <c r="T642" s="30">
        <f t="shared" si="151"/>
        <v>0</v>
      </c>
      <c r="U642" s="34"/>
      <c r="V642" s="34"/>
      <c r="X642" s="31">
        <f t="shared" si="144"/>
        <v>9.0359999999999996</v>
      </c>
      <c r="Y642" s="31">
        <f t="shared" si="145"/>
        <v>-184.49199999999999</v>
      </c>
      <c r="Z642" s="30">
        <f t="shared" si="152"/>
        <v>0</v>
      </c>
    </row>
    <row r="643" spans="5:26" x14ac:dyDescent="0.15">
      <c r="E643" s="46"/>
      <c r="F643" s="28"/>
      <c r="G643" s="29"/>
      <c r="H643" s="29"/>
      <c r="I643" s="48" t="str">
        <f t="shared" si="142"/>
        <v/>
      </c>
      <c r="J643" s="48" t="str">
        <f t="shared" si="147"/>
        <v/>
      </c>
      <c r="K643" s="49" t="str">
        <f t="shared" si="148"/>
        <v/>
      </c>
      <c r="L643" s="11"/>
      <c r="M643" s="11"/>
      <c r="N643" s="78"/>
      <c r="O643" s="39" t="str">
        <f t="shared" si="149"/>
        <v>F</v>
      </c>
      <c r="P643" s="11">
        <f t="shared" si="143"/>
        <v>-23.287315649149274</v>
      </c>
      <c r="Q643" s="11"/>
      <c r="R643" s="38">
        <f t="shared" si="153"/>
        <v>0</v>
      </c>
      <c r="S643" s="30">
        <f t="shared" si="150"/>
        <v>0</v>
      </c>
      <c r="T643" s="30">
        <f t="shared" si="151"/>
        <v>0</v>
      </c>
      <c r="U643" s="34"/>
      <c r="V643" s="34"/>
      <c r="X643" s="31">
        <f t="shared" si="144"/>
        <v>9.0359999999999996</v>
      </c>
      <c r="Y643" s="31">
        <f t="shared" si="145"/>
        <v>-184.49199999999999</v>
      </c>
      <c r="Z643" s="30">
        <f t="shared" si="152"/>
        <v>0</v>
      </c>
    </row>
    <row r="644" spans="5:26" x14ac:dyDescent="0.15">
      <c r="E644" s="46"/>
      <c r="F644" s="28"/>
      <c r="G644" s="29"/>
      <c r="H644" s="29"/>
      <c r="I644" s="48" t="str">
        <f t="shared" si="142"/>
        <v/>
      </c>
      <c r="J644" s="48" t="str">
        <f t="shared" si="147"/>
        <v/>
      </c>
      <c r="K644" s="49" t="str">
        <f t="shared" si="148"/>
        <v/>
      </c>
      <c r="L644" s="11"/>
      <c r="M644" s="11"/>
      <c r="N644" s="78"/>
      <c r="O644" s="39" t="str">
        <f t="shared" si="149"/>
        <v>F</v>
      </c>
      <c r="P644" s="11">
        <f t="shared" si="143"/>
        <v>-23.287315649149274</v>
      </c>
      <c r="Q644" s="11"/>
      <c r="R644" s="38">
        <f t="shared" si="153"/>
        <v>0</v>
      </c>
      <c r="S644" s="30">
        <f t="shared" si="150"/>
        <v>0</v>
      </c>
      <c r="T644" s="30">
        <f t="shared" si="151"/>
        <v>0</v>
      </c>
      <c r="U644" s="34"/>
      <c r="V644" s="34"/>
      <c r="X644" s="31">
        <f t="shared" si="144"/>
        <v>9.0359999999999996</v>
      </c>
      <c r="Y644" s="31">
        <f t="shared" si="145"/>
        <v>-184.49199999999999</v>
      </c>
      <c r="Z644" s="30">
        <f t="shared" si="152"/>
        <v>0</v>
      </c>
    </row>
    <row r="645" spans="5:26" x14ac:dyDescent="0.15">
      <c r="E645" s="46"/>
      <c r="F645" s="28"/>
      <c r="G645" s="29"/>
      <c r="H645" s="29"/>
      <c r="I645" s="48" t="str">
        <f t="shared" si="142"/>
        <v/>
      </c>
      <c r="J645" s="48" t="str">
        <f t="shared" si="147"/>
        <v/>
      </c>
      <c r="K645" s="49" t="str">
        <f t="shared" si="148"/>
        <v/>
      </c>
      <c r="L645" s="11"/>
      <c r="M645" s="11"/>
      <c r="N645" s="78"/>
      <c r="O645" s="39" t="str">
        <f t="shared" si="149"/>
        <v>F</v>
      </c>
      <c r="P645" s="11">
        <f t="shared" si="143"/>
        <v>-23.287315649149274</v>
      </c>
      <c r="Q645" s="11"/>
      <c r="R645" s="38">
        <f t="shared" si="153"/>
        <v>0</v>
      </c>
      <c r="S645" s="30">
        <f t="shared" si="150"/>
        <v>0</v>
      </c>
      <c r="T645" s="30">
        <f t="shared" si="151"/>
        <v>0</v>
      </c>
      <c r="U645" s="34"/>
      <c r="V645" s="34"/>
      <c r="X645" s="31">
        <f t="shared" si="144"/>
        <v>9.0359999999999996</v>
      </c>
      <c r="Y645" s="31">
        <f t="shared" si="145"/>
        <v>-184.49199999999999</v>
      </c>
      <c r="Z645" s="30">
        <f t="shared" si="152"/>
        <v>0</v>
      </c>
    </row>
    <row r="646" spans="5:26" x14ac:dyDescent="0.15">
      <c r="E646" s="46"/>
      <c r="F646" s="28"/>
      <c r="G646" s="29"/>
      <c r="H646" s="29"/>
      <c r="I646" s="48" t="str">
        <f t="shared" si="142"/>
        <v/>
      </c>
      <c r="J646" s="48" t="str">
        <f t="shared" si="147"/>
        <v/>
      </c>
      <c r="K646" s="49" t="str">
        <f t="shared" si="148"/>
        <v/>
      </c>
      <c r="L646" s="11"/>
      <c r="M646" s="11"/>
      <c r="N646" s="78"/>
      <c r="O646" s="39" t="str">
        <f t="shared" si="149"/>
        <v>F</v>
      </c>
      <c r="P646" s="11">
        <f t="shared" si="143"/>
        <v>-23.287315649149274</v>
      </c>
      <c r="Q646" s="11"/>
      <c r="R646" s="38">
        <f t="shared" si="153"/>
        <v>0</v>
      </c>
      <c r="S646" s="30">
        <f t="shared" si="150"/>
        <v>0</v>
      </c>
      <c r="T646" s="30">
        <f t="shared" si="151"/>
        <v>0</v>
      </c>
      <c r="U646" s="34"/>
      <c r="V646" s="34"/>
      <c r="X646" s="31">
        <f t="shared" si="144"/>
        <v>9.0359999999999996</v>
      </c>
      <c r="Y646" s="31">
        <f t="shared" si="145"/>
        <v>-184.49199999999999</v>
      </c>
      <c r="Z646" s="30">
        <f t="shared" si="152"/>
        <v>0</v>
      </c>
    </row>
    <row r="647" spans="5:26" x14ac:dyDescent="0.15">
      <c r="E647" s="46"/>
      <c r="F647" s="28"/>
      <c r="G647" s="29"/>
      <c r="H647" s="29"/>
      <c r="I647" s="48" t="str">
        <f t="shared" si="142"/>
        <v/>
      </c>
      <c r="J647" s="48" t="str">
        <f t="shared" si="147"/>
        <v/>
      </c>
      <c r="K647" s="49" t="str">
        <f t="shared" si="148"/>
        <v/>
      </c>
      <c r="L647" s="11"/>
      <c r="M647" s="11"/>
      <c r="N647" s="78"/>
      <c r="O647" s="39" t="str">
        <f t="shared" si="149"/>
        <v>F</v>
      </c>
      <c r="P647" s="11">
        <f t="shared" si="143"/>
        <v>-23.287315649149274</v>
      </c>
      <c r="Q647" s="11"/>
      <c r="R647" s="38">
        <f t="shared" si="153"/>
        <v>0</v>
      </c>
      <c r="S647" s="30">
        <f t="shared" si="150"/>
        <v>0</v>
      </c>
      <c r="T647" s="30">
        <f t="shared" si="151"/>
        <v>0</v>
      </c>
      <c r="U647" s="34"/>
      <c r="V647" s="34"/>
      <c r="X647" s="31">
        <f t="shared" si="144"/>
        <v>9.0359999999999996</v>
      </c>
      <c r="Y647" s="31">
        <f t="shared" si="145"/>
        <v>-184.49199999999999</v>
      </c>
      <c r="Z647" s="30">
        <f t="shared" si="152"/>
        <v>0</v>
      </c>
    </row>
    <row r="648" spans="5:26" x14ac:dyDescent="0.15">
      <c r="E648" s="46"/>
      <c r="F648" s="28"/>
      <c r="G648" s="29"/>
      <c r="H648" s="29"/>
      <c r="I648" s="48" t="str">
        <f t="shared" si="142"/>
        <v/>
      </c>
      <c r="J648" s="48" t="str">
        <f t="shared" si="147"/>
        <v/>
      </c>
      <c r="K648" s="49" t="str">
        <f t="shared" si="148"/>
        <v/>
      </c>
      <c r="L648" s="11"/>
      <c r="M648" s="11"/>
      <c r="N648" s="78"/>
      <c r="O648" s="39" t="str">
        <f t="shared" si="149"/>
        <v>F</v>
      </c>
      <c r="P648" s="11">
        <f t="shared" si="143"/>
        <v>-23.287315649149274</v>
      </c>
      <c r="Q648" s="11"/>
      <c r="R648" s="38">
        <f t="shared" si="153"/>
        <v>0</v>
      </c>
      <c r="S648" s="30">
        <f t="shared" si="150"/>
        <v>0</v>
      </c>
      <c r="T648" s="30">
        <f t="shared" si="151"/>
        <v>0</v>
      </c>
      <c r="U648" s="34"/>
      <c r="V648" s="34"/>
      <c r="X648" s="31">
        <f t="shared" si="144"/>
        <v>9.0359999999999996</v>
      </c>
      <c r="Y648" s="31">
        <f t="shared" si="145"/>
        <v>-184.49199999999999</v>
      </c>
      <c r="Z648" s="30">
        <f t="shared" si="152"/>
        <v>0</v>
      </c>
    </row>
    <row r="649" spans="5:26" x14ac:dyDescent="0.15">
      <c r="E649" s="46"/>
      <c r="F649" s="28"/>
      <c r="G649" s="29"/>
      <c r="H649" s="29"/>
      <c r="I649" s="48" t="str">
        <f t="shared" si="142"/>
        <v/>
      </c>
      <c r="J649" s="48" t="str">
        <f t="shared" si="147"/>
        <v/>
      </c>
      <c r="K649" s="49" t="str">
        <f t="shared" si="148"/>
        <v/>
      </c>
      <c r="L649" s="11"/>
      <c r="M649" s="11"/>
      <c r="N649" s="78"/>
      <c r="O649" s="39" t="str">
        <f t="shared" si="149"/>
        <v>F</v>
      </c>
      <c r="P649" s="11">
        <f t="shared" si="143"/>
        <v>-23.287315649149274</v>
      </c>
      <c r="Q649" s="11"/>
      <c r="R649" s="38">
        <f t="shared" si="153"/>
        <v>0</v>
      </c>
      <c r="S649" s="30">
        <f t="shared" si="150"/>
        <v>0</v>
      </c>
      <c r="T649" s="30">
        <f t="shared" si="151"/>
        <v>0</v>
      </c>
      <c r="U649" s="34"/>
      <c r="V649" s="34"/>
      <c r="X649" s="31">
        <f t="shared" si="144"/>
        <v>9.0359999999999996</v>
      </c>
      <c r="Y649" s="31">
        <f t="shared" si="145"/>
        <v>-184.49199999999999</v>
      </c>
      <c r="Z649" s="30">
        <f t="shared" si="152"/>
        <v>0</v>
      </c>
    </row>
    <row r="650" spans="5:26" x14ac:dyDescent="0.15">
      <c r="E650" s="46"/>
      <c r="F650" s="28"/>
      <c r="G650" s="29"/>
      <c r="H650" s="29"/>
      <c r="I650" s="48" t="str">
        <f t="shared" si="142"/>
        <v/>
      </c>
      <c r="J650" s="48" t="str">
        <f t="shared" si="147"/>
        <v/>
      </c>
      <c r="K650" s="49" t="str">
        <f t="shared" si="148"/>
        <v/>
      </c>
      <c r="L650" s="11"/>
      <c r="M650" s="11"/>
      <c r="N650" s="78"/>
      <c r="O650" s="39" t="str">
        <f t="shared" si="149"/>
        <v>F</v>
      </c>
      <c r="P650" s="11">
        <f t="shared" si="143"/>
        <v>-23.287315649149274</v>
      </c>
      <c r="Q650" s="11"/>
      <c r="R650" s="38">
        <f t="shared" si="153"/>
        <v>0</v>
      </c>
      <c r="S650" s="30">
        <f t="shared" si="150"/>
        <v>0</v>
      </c>
      <c r="T650" s="30">
        <f t="shared" si="151"/>
        <v>0</v>
      </c>
      <c r="U650" s="34"/>
      <c r="V650" s="34"/>
      <c r="X650" s="31">
        <f t="shared" si="144"/>
        <v>9.0359999999999996</v>
      </c>
      <c r="Y650" s="31">
        <f t="shared" si="145"/>
        <v>-184.49199999999999</v>
      </c>
      <c r="Z650" s="30">
        <f t="shared" si="152"/>
        <v>0</v>
      </c>
    </row>
    <row r="651" spans="5:26" x14ac:dyDescent="0.15">
      <c r="E651" s="46"/>
      <c r="F651" s="28"/>
      <c r="G651" s="29"/>
      <c r="H651" s="29"/>
      <c r="I651" s="48" t="str">
        <f t="shared" si="142"/>
        <v/>
      </c>
      <c r="J651" s="48" t="str">
        <f t="shared" si="147"/>
        <v/>
      </c>
      <c r="K651" s="49" t="str">
        <f t="shared" si="148"/>
        <v/>
      </c>
      <c r="L651" s="11"/>
      <c r="M651" s="11"/>
      <c r="N651" s="78"/>
      <c r="O651" s="39" t="str">
        <f t="shared" si="149"/>
        <v>F</v>
      </c>
      <c r="P651" s="11">
        <f t="shared" si="143"/>
        <v>-23.287315649149274</v>
      </c>
      <c r="Q651" s="11"/>
      <c r="R651" s="38">
        <f t="shared" si="153"/>
        <v>0</v>
      </c>
      <c r="S651" s="30">
        <f t="shared" si="150"/>
        <v>0</v>
      </c>
      <c r="T651" s="30">
        <f t="shared" si="151"/>
        <v>0</v>
      </c>
      <c r="U651" s="34"/>
      <c r="V651" s="34"/>
      <c r="X651" s="31">
        <f t="shared" si="144"/>
        <v>9.0359999999999996</v>
      </c>
      <c r="Y651" s="31">
        <f t="shared" si="145"/>
        <v>-184.49199999999999</v>
      </c>
      <c r="Z651" s="30">
        <f t="shared" si="152"/>
        <v>0</v>
      </c>
    </row>
    <row r="652" spans="5:26" x14ac:dyDescent="0.15">
      <c r="E652" s="46"/>
      <c r="F652" s="28"/>
      <c r="G652" s="29"/>
      <c r="H652" s="29"/>
      <c r="I652" s="48" t="str">
        <f t="shared" si="142"/>
        <v/>
      </c>
      <c r="J652" s="48" t="str">
        <f t="shared" si="147"/>
        <v/>
      </c>
      <c r="K652" s="49" t="str">
        <f t="shared" si="148"/>
        <v/>
      </c>
      <c r="L652" s="11"/>
      <c r="M652" s="11"/>
      <c r="N652" s="78"/>
      <c r="O652" s="39" t="str">
        <f t="shared" si="149"/>
        <v>F</v>
      </c>
      <c r="P652" s="11">
        <f t="shared" si="143"/>
        <v>-23.287315649149274</v>
      </c>
      <c r="Q652" s="11"/>
      <c r="R652" s="38">
        <f t="shared" si="153"/>
        <v>0</v>
      </c>
      <c r="S652" s="30">
        <f t="shared" si="150"/>
        <v>0</v>
      </c>
      <c r="T652" s="30">
        <f t="shared" si="151"/>
        <v>0</v>
      </c>
      <c r="U652" s="34"/>
      <c r="V652" s="34"/>
      <c r="X652" s="31">
        <f t="shared" si="144"/>
        <v>9.0359999999999996</v>
      </c>
      <c r="Y652" s="31">
        <f t="shared" si="145"/>
        <v>-184.49199999999999</v>
      </c>
      <c r="Z652" s="30">
        <f t="shared" si="152"/>
        <v>0</v>
      </c>
    </row>
    <row r="653" spans="5:26" x14ac:dyDescent="0.15">
      <c r="E653" s="46"/>
      <c r="F653" s="28"/>
      <c r="G653" s="29"/>
      <c r="H653" s="29"/>
      <c r="I653" s="48" t="str">
        <f t="shared" si="142"/>
        <v/>
      </c>
      <c r="J653" s="48" t="str">
        <f t="shared" si="147"/>
        <v/>
      </c>
      <c r="K653" s="49" t="str">
        <f t="shared" si="148"/>
        <v/>
      </c>
      <c r="L653" s="11"/>
      <c r="M653" s="11"/>
      <c r="N653" s="78"/>
      <c r="O653" s="39" t="str">
        <f t="shared" si="149"/>
        <v>F</v>
      </c>
      <c r="P653" s="11">
        <f t="shared" si="143"/>
        <v>-23.287315649149274</v>
      </c>
      <c r="Q653" s="11"/>
      <c r="R653" s="38">
        <f t="shared" si="153"/>
        <v>0</v>
      </c>
      <c r="S653" s="30">
        <f t="shared" si="150"/>
        <v>0</v>
      </c>
      <c r="T653" s="30">
        <f t="shared" si="151"/>
        <v>0</v>
      </c>
      <c r="U653" s="34"/>
      <c r="V653" s="34"/>
      <c r="X653" s="31">
        <f t="shared" si="144"/>
        <v>9.0359999999999996</v>
      </c>
      <c r="Y653" s="31">
        <f t="shared" si="145"/>
        <v>-184.49199999999999</v>
      </c>
      <c r="Z653" s="30">
        <f t="shared" si="152"/>
        <v>0</v>
      </c>
    </row>
    <row r="654" spans="5:26" x14ac:dyDescent="0.15">
      <c r="E654" s="46"/>
      <c r="F654" s="28"/>
      <c r="G654" s="29"/>
      <c r="H654" s="29"/>
      <c r="I654" s="48" t="str">
        <f t="shared" si="142"/>
        <v/>
      </c>
      <c r="J654" s="48" t="str">
        <f t="shared" si="147"/>
        <v/>
      </c>
      <c r="K654" s="49" t="str">
        <f t="shared" si="148"/>
        <v/>
      </c>
      <c r="L654" s="11"/>
      <c r="M654" s="11"/>
      <c r="N654" s="78"/>
      <c r="O654" s="39" t="str">
        <f t="shared" si="149"/>
        <v>F</v>
      </c>
      <c r="P654" s="11">
        <f t="shared" si="143"/>
        <v>-23.287315649149274</v>
      </c>
      <c r="Q654" s="11"/>
      <c r="R654" s="38">
        <f t="shared" si="153"/>
        <v>0</v>
      </c>
      <c r="S654" s="30">
        <f t="shared" si="150"/>
        <v>0</v>
      </c>
      <c r="T654" s="30">
        <f t="shared" si="151"/>
        <v>0</v>
      </c>
      <c r="U654" s="34"/>
      <c r="V654" s="34"/>
      <c r="X654" s="31">
        <f t="shared" si="144"/>
        <v>9.0359999999999996</v>
      </c>
      <c r="Y654" s="31">
        <f t="shared" si="145"/>
        <v>-184.49199999999999</v>
      </c>
      <c r="Z654" s="30">
        <f t="shared" si="152"/>
        <v>0</v>
      </c>
    </row>
    <row r="655" spans="5:26" x14ac:dyDescent="0.15">
      <c r="E655" s="46"/>
      <c r="F655" s="28"/>
      <c r="G655" s="29"/>
      <c r="H655" s="29"/>
      <c r="I655" s="48" t="str">
        <f t="shared" si="142"/>
        <v/>
      </c>
      <c r="J655" s="48" t="str">
        <f t="shared" si="147"/>
        <v/>
      </c>
      <c r="K655" s="49" t="str">
        <f t="shared" si="148"/>
        <v/>
      </c>
      <c r="L655" s="11"/>
      <c r="M655" s="11"/>
      <c r="N655" s="78"/>
      <c r="O655" s="39" t="str">
        <f t="shared" si="149"/>
        <v>F</v>
      </c>
      <c r="P655" s="11">
        <f t="shared" si="143"/>
        <v>-23.287315649149274</v>
      </c>
      <c r="Q655" s="11"/>
      <c r="R655" s="38">
        <f t="shared" si="153"/>
        <v>0</v>
      </c>
      <c r="S655" s="30">
        <f t="shared" si="150"/>
        <v>0</v>
      </c>
      <c r="T655" s="30">
        <f t="shared" si="151"/>
        <v>0</v>
      </c>
      <c r="U655" s="34"/>
      <c r="V655" s="34"/>
      <c r="X655" s="31">
        <f t="shared" si="144"/>
        <v>9.0359999999999996</v>
      </c>
      <c r="Y655" s="31">
        <f t="shared" si="145"/>
        <v>-184.49199999999999</v>
      </c>
      <c r="Z655" s="30">
        <f t="shared" si="152"/>
        <v>0</v>
      </c>
    </row>
    <row r="656" spans="5:26" x14ac:dyDescent="0.15">
      <c r="E656" s="46"/>
      <c r="F656" s="28"/>
      <c r="G656" s="29"/>
      <c r="H656" s="29"/>
      <c r="I656" s="48" t="str">
        <f t="shared" si="142"/>
        <v/>
      </c>
      <c r="J656" s="48" t="str">
        <f t="shared" si="147"/>
        <v/>
      </c>
      <c r="K656" s="49" t="str">
        <f t="shared" si="148"/>
        <v/>
      </c>
      <c r="L656" s="11"/>
      <c r="M656" s="11"/>
      <c r="N656" s="78"/>
      <c r="O656" s="39" t="str">
        <f t="shared" si="149"/>
        <v>F</v>
      </c>
      <c r="P656" s="11">
        <f t="shared" si="143"/>
        <v>-23.287315649149274</v>
      </c>
      <c r="Q656" s="11"/>
      <c r="R656" s="38">
        <f t="shared" si="153"/>
        <v>0</v>
      </c>
      <c r="S656" s="30">
        <f t="shared" si="150"/>
        <v>0</v>
      </c>
      <c r="T656" s="30">
        <f t="shared" si="151"/>
        <v>0</v>
      </c>
      <c r="U656" s="34"/>
      <c r="V656" s="34"/>
      <c r="X656" s="31">
        <f t="shared" si="144"/>
        <v>9.0359999999999996</v>
      </c>
      <c r="Y656" s="31">
        <f t="shared" si="145"/>
        <v>-184.49199999999999</v>
      </c>
      <c r="Z656" s="30">
        <f t="shared" si="152"/>
        <v>0</v>
      </c>
    </row>
    <row r="657" spans="5:26" x14ac:dyDescent="0.15">
      <c r="E657" s="46"/>
      <c r="F657" s="28"/>
      <c r="G657" s="29"/>
      <c r="H657" s="29"/>
      <c r="I657" s="48" t="str">
        <f t="shared" ref="I657:I688" si="154">IF(COUNTA($F$623,$H$623,F657:H657)=5,P657,"")</f>
        <v/>
      </c>
      <c r="J657" s="48" t="str">
        <f t="shared" si="147"/>
        <v/>
      </c>
      <c r="K657" s="49" t="str">
        <f t="shared" si="148"/>
        <v/>
      </c>
      <c r="L657" s="11"/>
      <c r="M657" s="11"/>
      <c r="N657" s="78"/>
      <c r="O657" s="39" t="str">
        <f t="shared" si="149"/>
        <v>F</v>
      </c>
      <c r="P657" s="11">
        <f t="shared" si="143"/>
        <v>-23.287315649149274</v>
      </c>
      <c r="Q657" s="11"/>
      <c r="R657" s="38">
        <f t="shared" si="153"/>
        <v>0</v>
      </c>
      <c r="S657" s="30">
        <f t="shared" si="150"/>
        <v>0</v>
      </c>
      <c r="T657" s="30">
        <f t="shared" si="151"/>
        <v>0</v>
      </c>
      <c r="U657" s="34"/>
      <c r="V657" s="34"/>
      <c r="X657" s="31">
        <f t="shared" si="144"/>
        <v>9.0359999999999996</v>
      </c>
      <c r="Y657" s="31">
        <f t="shared" si="145"/>
        <v>-184.49199999999999</v>
      </c>
      <c r="Z657" s="30">
        <f t="shared" si="152"/>
        <v>0</v>
      </c>
    </row>
    <row r="658" spans="5:26" x14ac:dyDescent="0.15">
      <c r="E658" s="46"/>
      <c r="F658" s="28"/>
      <c r="G658" s="29"/>
      <c r="H658" s="29"/>
      <c r="I658" s="48" t="str">
        <f t="shared" si="154"/>
        <v/>
      </c>
      <c r="J658" s="48" t="str">
        <f t="shared" si="147"/>
        <v/>
      </c>
      <c r="K658" s="49" t="str">
        <f t="shared" si="148"/>
        <v/>
      </c>
      <c r="L658" s="11"/>
      <c r="M658" s="11"/>
      <c r="N658" s="78"/>
      <c r="O658" s="39" t="str">
        <f t="shared" si="149"/>
        <v>F</v>
      </c>
      <c r="P658" s="11">
        <f t="shared" si="143"/>
        <v>-23.287315649149274</v>
      </c>
      <c r="Q658" s="11"/>
      <c r="R658" s="38">
        <f t="shared" si="153"/>
        <v>0</v>
      </c>
      <c r="S658" s="30">
        <f t="shared" si="150"/>
        <v>0</v>
      </c>
      <c r="T658" s="30">
        <f t="shared" si="151"/>
        <v>0</v>
      </c>
      <c r="U658" s="34"/>
      <c r="V658" s="34"/>
      <c r="X658" s="31">
        <f t="shared" si="144"/>
        <v>9.0359999999999996</v>
      </c>
      <c r="Y658" s="31">
        <f t="shared" si="145"/>
        <v>-184.49199999999999</v>
      </c>
      <c r="Z658" s="30">
        <f t="shared" si="152"/>
        <v>0</v>
      </c>
    </row>
    <row r="659" spans="5:26" x14ac:dyDescent="0.15">
      <c r="E659" s="46"/>
      <c r="F659" s="28"/>
      <c r="G659" s="29"/>
      <c r="H659" s="29"/>
      <c r="I659" s="48" t="str">
        <f t="shared" si="154"/>
        <v/>
      </c>
      <c r="J659" s="48" t="str">
        <f t="shared" si="147"/>
        <v/>
      </c>
      <c r="K659" s="49" t="str">
        <f t="shared" si="148"/>
        <v/>
      </c>
      <c r="L659" s="11"/>
      <c r="M659" s="11"/>
      <c r="N659" s="78"/>
      <c r="O659" s="39" t="str">
        <f t="shared" si="149"/>
        <v>F</v>
      </c>
      <c r="P659" s="11">
        <f t="shared" si="143"/>
        <v>-23.287315649149274</v>
      </c>
      <c r="Q659" s="11"/>
      <c r="R659" s="38">
        <f t="shared" si="153"/>
        <v>0</v>
      </c>
      <c r="S659" s="30">
        <f t="shared" si="150"/>
        <v>0</v>
      </c>
      <c r="T659" s="30">
        <f t="shared" si="151"/>
        <v>0</v>
      </c>
      <c r="U659" s="34"/>
      <c r="V659" s="34"/>
      <c r="X659" s="31">
        <f t="shared" si="144"/>
        <v>9.0359999999999996</v>
      </c>
      <c r="Y659" s="31">
        <f t="shared" si="145"/>
        <v>-184.49199999999999</v>
      </c>
      <c r="Z659" s="30">
        <f t="shared" si="152"/>
        <v>0</v>
      </c>
    </row>
    <row r="660" spans="5:26" x14ac:dyDescent="0.15">
      <c r="E660" s="46"/>
      <c r="F660" s="28"/>
      <c r="G660" s="29"/>
      <c r="H660" s="29"/>
      <c r="I660" s="48" t="str">
        <f t="shared" si="154"/>
        <v/>
      </c>
      <c r="J660" s="48" t="str">
        <f t="shared" si="147"/>
        <v/>
      </c>
      <c r="K660" s="49" t="str">
        <f t="shared" si="148"/>
        <v/>
      </c>
      <c r="L660" s="11"/>
      <c r="M660" s="11"/>
      <c r="N660" s="78"/>
      <c r="O660" s="39" t="str">
        <f t="shared" si="149"/>
        <v>F</v>
      </c>
      <c r="P660" s="11">
        <f t="shared" si="143"/>
        <v>-23.287315649149274</v>
      </c>
      <c r="Q660" s="11"/>
      <c r="R660" s="38">
        <f t="shared" si="153"/>
        <v>0</v>
      </c>
      <c r="S660" s="30">
        <f t="shared" si="150"/>
        <v>0</v>
      </c>
      <c r="T660" s="30">
        <f t="shared" si="151"/>
        <v>0</v>
      </c>
      <c r="U660" s="34"/>
      <c r="V660" s="34"/>
      <c r="X660" s="31">
        <f t="shared" si="144"/>
        <v>9.0359999999999996</v>
      </c>
      <c r="Y660" s="31">
        <f t="shared" si="145"/>
        <v>-184.49199999999999</v>
      </c>
      <c r="Z660" s="30">
        <f t="shared" si="152"/>
        <v>0</v>
      </c>
    </row>
    <row r="661" spans="5:26" x14ac:dyDescent="0.15">
      <c r="E661" s="46"/>
      <c r="F661" s="28"/>
      <c r="G661" s="29"/>
      <c r="H661" s="29"/>
      <c r="I661" s="48" t="str">
        <f t="shared" si="154"/>
        <v/>
      </c>
      <c r="J661" s="48" t="str">
        <f t="shared" si="147"/>
        <v/>
      </c>
      <c r="K661" s="49" t="str">
        <f t="shared" si="148"/>
        <v/>
      </c>
      <c r="L661" s="11"/>
      <c r="M661" s="11"/>
      <c r="N661" s="78"/>
      <c r="O661" s="39" t="str">
        <f t="shared" si="149"/>
        <v>F</v>
      </c>
      <c r="P661" s="11">
        <f t="shared" si="143"/>
        <v>-23.287315649149274</v>
      </c>
      <c r="Q661" s="11"/>
      <c r="R661" s="38">
        <f t="shared" si="153"/>
        <v>0</v>
      </c>
      <c r="S661" s="30">
        <f t="shared" si="150"/>
        <v>0</v>
      </c>
      <c r="T661" s="30">
        <f t="shared" si="151"/>
        <v>0</v>
      </c>
      <c r="U661" s="34"/>
      <c r="V661" s="34"/>
      <c r="X661" s="31">
        <f t="shared" si="144"/>
        <v>9.0359999999999996</v>
      </c>
      <c r="Y661" s="31">
        <f t="shared" si="145"/>
        <v>-184.49199999999999</v>
      </c>
      <c r="Z661" s="30">
        <f t="shared" si="152"/>
        <v>0</v>
      </c>
    </row>
    <row r="662" spans="5:26" x14ac:dyDescent="0.15">
      <c r="E662" s="46"/>
      <c r="F662" s="28"/>
      <c r="G662" s="29"/>
      <c r="H662" s="29"/>
      <c r="I662" s="48" t="str">
        <f t="shared" si="154"/>
        <v/>
      </c>
      <c r="J662" s="48" t="str">
        <f t="shared" si="147"/>
        <v/>
      </c>
      <c r="K662" s="49" t="str">
        <f t="shared" si="148"/>
        <v/>
      </c>
      <c r="L662" s="11"/>
      <c r="M662" s="11"/>
      <c r="N662" s="78"/>
      <c r="O662" s="39" t="str">
        <f t="shared" si="149"/>
        <v>F</v>
      </c>
      <c r="P662" s="11">
        <f t="shared" si="143"/>
        <v>-23.287315649149274</v>
      </c>
      <c r="Q662" s="11"/>
      <c r="R662" s="38">
        <f t="shared" si="153"/>
        <v>0</v>
      </c>
      <c r="S662" s="30">
        <f t="shared" si="150"/>
        <v>0</v>
      </c>
      <c r="T662" s="30">
        <f t="shared" si="151"/>
        <v>0</v>
      </c>
      <c r="U662" s="34"/>
      <c r="V662" s="34"/>
      <c r="X662" s="31">
        <f t="shared" si="144"/>
        <v>9.0359999999999996</v>
      </c>
      <c r="Y662" s="31">
        <f t="shared" si="145"/>
        <v>-184.49199999999999</v>
      </c>
      <c r="Z662" s="30">
        <f t="shared" si="152"/>
        <v>0</v>
      </c>
    </row>
    <row r="663" spans="5:26" x14ac:dyDescent="0.15">
      <c r="E663" s="46"/>
      <c r="F663" s="28"/>
      <c r="G663" s="29"/>
      <c r="H663" s="29"/>
      <c r="I663" s="48" t="str">
        <f t="shared" si="154"/>
        <v/>
      </c>
      <c r="J663" s="48" t="str">
        <f t="shared" si="147"/>
        <v/>
      </c>
      <c r="K663" s="49" t="str">
        <f t="shared" si="148"/>
        <v/>
      </c>
      <c r="L663" s="11"/>
      <c r="M663" s="11"/>
      <c r="N663" s="78"/>
      <c r="O663" s="39" t="str">
        <f t="shared" si="149"/>
        <v>F</v>
      </c>
      <c r="P663" s="11">
        <f t="shared" si="143"/>
        <v>-23.287315649149274</v>
      </c>
      <c r="Q663" s="11"/>
      <c r="R663" s="38">
        <f t="shared" si="153"/>
        <v>0</v>
      </c>
      <c r="S663" s="30">
        <f t="shared" si="150"/>
        <v>0</v>
      </c>
      <c r="T663" s="30">
        <f t="shared" si="151"/>
        <v>0</v>
      </c>
      <c r="U663" s="34"/>
      <c r="V663" s="34"/>
      <c r="X663" s="31">
        <f t="shared" si="144"/>
        <v>9.0359999999999996</v>
      </c>
      <c r="Y663" s="31">
        <f t="shared" si="145"/>
        <v>-184.49199999999999</v>
      </c>
      <c r="Z663" s="30">
        <f t="shared" si="152"/>
        <v>0</v>
      </c>
    </row>
    <row r="664" spans="5:26" x14ac:dyDescent="0.15">
      <c r="E664" s="46"/>
      <c r="F664" s="28"/>
      <c r="G664" s="29"/>
      <c r="H664" s="29"/>
      <c r="I664" s="48" t="str">
        <f t="shared" si="154"/>
        <v/>
      </c>
      <c r="J664" s="48" t="str">
        <f t="shared" si="147"/>
        <v/>
      </c>
      <c r="K664" s="49" t="str">
        <f t="shared" si="148"/>
        <v/>
      </c>
      <c r="L664" s="11"/>
      <c r="M664" s="11"/>
      <c r="N664" s="78"/>
      <c r="O664" s="39" t="str">
        <f t="shared" si="149"/>
        <v>F</v>
      </c>
      <c r="P664" s="11">
        <f t="shared" si="143"/>
        <v>-23.287315649149274</v>
      </c>
      <c r="Q664" s="11"/>
      <c r="R664" s="38">
        <f t="shared" si="153"/>
        <v>0</v>
      </c>
      <c r="S664" s="30">
        <f t="shared" si="150"/>
        <v>0</v>
      </c>
      <c r="T664" s="30">
        <f t="shared" si="151"/>
        <v>0</v>
      </c>
      <c r="U664" s="34"/>
      <c r="V664" s="34"/>
      <c r="X664" s="31">
        <f t="shared" si="144"/>
        <v>9.0359999999999996</v>
      </c>
      <c r="Y664" s="31">
        <f t="shared" si="145"/>
        <v>-184.49199999999999</v>
      </c>
      <c r="Z664" s="30">
        <f t="shared" si="152"/>
        <v>0</v>
      </c>
    </row>
    <row r="665" spans="5:26" x14ac:dyDescent="0.15">
      <c r="E665" s="46"/>
      <c r="F665" s="28"/>
      <c r="G665" s="29"/>
      <c r="H665" s="29"/>
      <c r="I665" s="48" t="str">
        <f t="shared" si="154"/>
        <v/>
      </c>
      <c r="J665" s="48" t="str">
        <f t="shared" si="147"/>
        <v/>
      </c>
      <c r="K665" s="49" t="str">
        <f t="shared" si="148"/>
        <v/>
      </c>
      <c r="L665" s="11"/>
      <c r="M665" s="11"/>
      <c r="N665" s="78"/>
      <c r="O665" s="39" t="str">
        <f t="shared" si="149"/>
        <v>F</v>
      </c>
      <c r="P665" s="11">
        <f t="shared" si="143"/>
        <v>-23.287315649149274</v>
      </c>
      <c r="Q665" s="11"/>
      <c r="R665" s="38">
        <f t="shared" si="153"/>
        <v>0</v>
      </c>
      <c r="S665" s="30">
        <f t="shared" si="150"/>
        <v>0</v>
      </c>
      <c r="T665" s="30">
        <f t="shared" si="151"/>
        <v>0</v>
      </c>
      <c r="U665" s="34"/>
      <c r="V665" s="34"/>
      <c r="X665" s="31">
        <f t="shared" si="144"/>
        <v>9.0359999999999996</v>
      </c>
      <c r="Y665" s="31">
        <f t="shared" si="145"/>
        <v>-184.49199999999999</v>
      </c>
      <c r="Z665" s="30">
        <f t="shared" si="152"/>
        <v>0</v>
      </c>
    </row>
    <row r="666" spans="5:26" x14ac:dyDescent="0.15">
      <c r="E666" s="46"/>
      <c r="F666" s="28"/>
      <c r="G666" s="29"/>
      <c r="H666" s="29"/>
      <c r="I666" s="48" t="str">
        <f t="shared" si="154"/>
        <v/>
      </c>
      <c r="J666" s="48" t="str">
        <f t="shared" si="147"/>
        <v/>
      </c>
      <c r="K666" s="49" t="str">
        <f t="shared" si="148"/>
        <v/>
      </c>
      <c r="L666" s="11"/>
      <c r="M666" s="11"/>
      <c r="N666" s="78"/>
      <c r="O666" s="39" t="str">
        <f t="shared" si="149"/>
        <v>F</v>
      </c>
      <c r="P666" s="11">
        <f t="shared" si="143"/>
        <v>-23.287315649149274</v>
      </c>
      <c r="Q666" s="11"/>
      <c r="R666" s="38">
        <f t="shared" si="153"/>
        <v>0</v>
      </c>
      <c r="S666" s="30">
        <f t="shared" si="150"/>
        <v>0</v>
      </c>
      <c r="T666" s="30">
        <f t="shared" si="151"/>
        <v>0</v>
      </c>
      <c r="U666" s="34"/>
      <c r="V666" s="34"/>
      <c r="X666" s="31">
        <f t="shared" si="144"/>
        <v>9.0359999999999996</v>
      </c>
      <c r="Y666" s="31">
        <f t="shared" si="145"/>
        <v>-184.49199999999999</v>
      </c>
      <c r="Z666" s="30">
        <f t="shared" si="152"/>
        <v>0</v>
      </c>
    </row>
    <row r="667" spans="5:26" x14ac:dyDescent="0.15">
      <c r="E667" s="46"/>
      <c r="F667" s="28"/>
      <c r="G667" s="29"/>
      <c r="H667" s="29"/>
      <c r="I667" s="48" t="str">
        <f t="shared" si="154"/>
        <v/>
      </c>
      <c r="J667" s="48" t="str">
        <f t="shared" si="147"/>
        <v/>
      </c>
      <c r="K667" s="49" t="str">
        <f t="shared" si="148"/>
        <v/>
      </c>
      <c r="L667" s="11"/>
      <c r="M667" s="11"/>
      <c r="N667" s="78"/>
      <c r="O667" s="39" t="str">
        <f t="shared" si="149"/>
        <v>F</v>
      </c>
      <c r="P667" s="11">
        <f t="shared" si="143"/>
        <v>-23.287315649149274</v>
      </c>
      <c r="Q667" s="11"/>
      <c r="R667" s="38">
        <f t="shared" si="153"/>
        <v>0</v>
      </c>
      <c r="S667" s="30">
        <f t="shared" si="150"/>
        <v>0</v>
      </c>
      <c r="T667" s="30">
        <f t="shared" si="151"/>
        <v>0</v>
      </c>
      <c r="U667" s="34"/>
      <c r="V667" s="34"/>
      <c r="X667" s="31">
        <f t="shared" si="144"/>
        <v>9.0359999999999996</v>
      </c>
      <c r="Y667" s="31">
        <f t="shared" si="145"/>
        <v>-184.49199999999999</v>
      </c>
      <c r="Z667" s="30">
        <f t="shared" si="152"/>
        <v>0</v>
      </c>
    </row>
    <row r="668" spans="5:26" x14ac:dyDescent="0.15">
      <c r="E668" s="46"/>
      <c r="F668" s="28"/>
      <c r="G668" s="29"/>
      <c r="H668" s="29"/>
      <c r="I668" s="48" t="str">
        <f t="shared" si="154"/>
        <v/>
      </c>
      <c r="J668" s="48" t="str">
        <f t="shared" si="147"/>
        <v/>
      </c>
      <c r="K668" s="49" t="str">
        <f t="shared" si="148"/>
        <v/>
      </c>
      <c r="L668" s="11"/>
      <c r="M668" s="11"/>
      <c r="N668" s="78"/>
      <c r="O668" s="39" t="str">
        <f t="shared" si="149"/>
        <v>F</v>
      </c>
      <c r="P668" s="11">
        <f t="shared" si="143"/>
        <v>-23.287315649149274</v>
      </c>
      <c r="Q668" s="11"/>
      <c r="R668" s="38">
        <f t="shared" si="153"/>
        <v>0</v>
      </c>
      <c r="S668" s="30">
        <f t="shared" si="150"/>
        <v>0</v>
      </c>
      <c r="T668" s="30">
        <f t="shared" si="151"/>
        <v>0</v>
      </c>
      <c r="U668" s="34"/>
      <c r="V668" s="34"/>
      <c r="X668" s="31">
        <f t="shared" si="144"/>
        <v>9.0359999999999996</v>
      </c>
      <c r="Y668" s="31">
        <f t="shared" si="145"/>
        <v>-184.49199999999999</v>
      </c>
      <c r="Z668" s="30">
        <f t="shared" si="152"/>
        <v>0</v>
      </c>
    </row>
    <row r="669" spans="5:26" x14ac:dyDescent="0.15">
      <c r="E669" s="46"/>
      <c r="F669" s="28"/>
      <c r="G669" s="29"/>
      <c r="H669" s="29"/>
      <c r="I669" s="48" t="str">
        <f t="shared" si="154"/>
        <v/>
      </c>
      <c r="J669" s="48" t="str">
        <f t="shared" si="147"/>
        <v/>
      </c>
      <c r="K669" s="49" t="str">
        <f t="shared" si="148"/>
        <v/>
      </c>
      <c r="L669" s="11"/>
      <c r="M669" s="11"/>
      <c r="N669" s="78"/>
      <c r="O669" s="39" t="str">
        <f t="shared" si="149"/>
        <v>F</v>
      </c>
      <c r="P669" s="11">
        <f t="shared" si="143"/>
        <v>-23.287315649149274</v>
      </c>
      <c r="Q669" s="11"/>
      <c r="R669" s="38">
        <f t="shared" si="153"/>
        <v>0</v>
      </c>
      <c r="S669" s="30">
        <f t="shared" si="150"/>
        <v>0</v>
      </c>
      <c r="T669" s="30">
        <f t="shared" si="151"/>
        <v>0</v>
      </c>
      <c r="U669" s="34"/>
      <c r="V669" s="34"/>
      <c r="X669" s="31">
        <f t="shared" si="144"/>
        <v>9.0359999999999996</v>
      </c>
      <c r="Y669" s="31">
        <f t="shared" si="145"/>
        <v>-184.49199999999999</v>
      </c>
      <c r="Z669" s="30">
        <f t="shared" si="152"/>
        <v>0</v>
      </c>
    </row>
    <row r="670" spans="5:26" x14ac:dyDescent="0.15">
      <c r="E670" s="46"/>
      <c r="F670" s="28"/>
      <c r="G670" s="29"/>
      <c r="H670" s="29"/>
      <c r="I670" s="48" t="str">
        <f t="shared" si="154"/>
        <v/>
      </c>
      <c r="J670" s="48" t="str">
        <f t="shared" si="147"/>
        <v/>
      </c>
      <c r="K670" s="49" t="str">
        <f t="shared" si="148"/>
        <v/>
      </c>
      <c r="L670" s="11"/>
      <c r="M670" s="11"/>
      <c r="N670" s="78"/>
      <c r="O670" s="39" t="str">
        <f t="shared" si="149"/>
        <v>F</v>
      </c>
      <c r="P670" s="11">
        <f t="shared" si="143"/>
        <v>-23.287315649149274</v>
      </c>
      <c r="Q670" s="11"/>
      <c r="R670" s="38">
        <f t="shared" si="153"/>
        <v>0</v>
      </c>
      <c r="S670" s="30">
        <f t="shared" si="150"/>
        <v>0</v>
      </c>
      <c r="T670" s="30">
        <f t="shared" si="151"/>
        <v>0</v>
      </c>
      <c r="U670" s="34"/>
      <c r="V670" s="34"/>
      <c r="X670" s="31">
        <f t="shared" si="144"/>
        <v>9.0359999999999996</v>
      </c>
      <c r="Y670" s="31">
        <f t="shared" si="145"/>
        <v>-184.49199999999999</v>
      </c>
      <c r="Z670" s="30">
        <f t="shared" si="152"/>
        <v>0</v>
      </c>
    </row>
    <row r="671" spans="5:26" x14ac:dyDescent="0.15">
      <c r="E671" s="46"/>
      <c r="F671" s="28"/>
      <c r="G671" s="29"/>
      <c r="H671" s="29"/>
      <c r="I671" s="48" t="str">
        <f t="shared" si="154"/>
        <v/>
      </c>
      <c r="J671" s="48" t="str">
        <f t="shared" si="147"/>
        <v/>
      </c>
      <c r="K671" s="49" t="str">
        <f t="shared" si="148"/>
        <v/>
      </c>
      <c r="L671" s="11"/>
      <c r="M671" s="11"/>
      <c r="N671" s="78"/>
      <c r="O671" s="39" t="str">
        <f t="shared" si="149"/>
        <v>F</v>
      </c>
      <c r="P671" s="11">
        <f t="shared" si="143"/>
        <v>-23.287315649149274</v>
      </c>
      <c r="Q671" s="11"/>
      <c r="R671" s="38">
        <f t="shared" si="153"/>
        <v>0</v>
      </c>
      <c r="S671" s="30">
        <f t="shared" si="150"/>
        <v>0</v>
      </c>
      <c r="T671" s="30">
        <f t="shared" si="151"/>
        <v>0</v>
      </c>
      <c r="U671" s="34"/>
      <c r="V671" s="34"/>
      <c r="X671" s="31">
        <f t="shared" si="144"/>
        <v>9.0359999999999996</v>
      </c>
      <c r="Y671" s="31">
        <f t="shared" si="145"/>
        <v>-184.49199999999999</v>
      </c>
      <c r="Z671" s="30">
        <f t="shared" si="152"/>
        <v>0</v>
      </c>
    </row>
    <row r="672" spans="5:26" x14ac:dyDescent="0.15">
      <c r="E672" s="46"/>
      <c r="F672" s="28"/>
      <c r="G672" s="29"/>
      <c r="H672" s="29"/>
      <c r="I672" s="48" t="str">
        <f t="shared" si="154"/>
        <v/>
      </c>
      <c r="J672" s="48" t="str">
        <f t="shared" si="147"/>
        <v/>
      </c>
      <c r="K672" s="49" t="str">
        <f t="shared" si="148"/>
        <v/>
      </c>
      <c r="L672" s="11"/>
      <c r="M672" s="11"/>
      <c r="N672" s="78"/>
      <c r="O672" s="39" t="str">
        <f t="shared" si="149"/>
        <v>F</v>
      </c>
      <c r="P672" s="11">
        <f t="shared" si="143"/>
        <v>-23.287315649149274</v>
      </c>
      <c r="Q672" s="11"/>
      <c r="R672" s="38">
        <f t="shared" si="153"/>
        <v>0</v>
      </c>
      <c r="S672" s="30">
        <f t="shared" si="150"/>
        <v>0</v>
      </c>
      <c r="T672" s="30">
        <f t="shared" si="151"/>
        <v>0</v>
      </c>
      <c r="U672" s="34"/>
      <c r="V672" s="34"/>
      <c r="X672" s="31">
        <f t="shared" si="144"/>
        <v>9.0359999999999996</v>
      </c>
      <c r="Y672" s="31">
        <f t="shared" si="145"/>
        <v>-184.49199999999999</v>
      </c>
      <c r="Z672" s="30">
        <f t="shared" si="152"/>
        <v>0</v>
      </c>
    </row>
    <row r="673" spans="5:26" x14ac:dyDescent="0.15">
      <c r="E673" s="46"/>
      <c r="F673" s="28"/>
      <c r="G673" s="29"/>
      <c r="H673" s="29"/>
      <c r="I673" s="48" t="str">
        <f t="shared" si="154"/>
        <v/>
      </c>
      <c r="J673" s="48" t="str">
        <f t="shared" si="147"/>
        <v/>
      </c>
      <c r="K673" s="49" t="str">
        <f t="shared" si="148"/>
        <v/>
      </c>
      <c r="L673" s="11"/>
      <c r="M673" s="11"/>
      <c r="N673" s="78"/>
      <c r="O673" s="39" t="str">
        <f t="shared" si="149"/>
        <v>F</v>
      </c>
      <c r="P673" s="11">
        <f t="shared" si="143"/>
        <v>-23.287315649149274</v>
      </c>
      <c r="Q673" s="11"/>
      <c r="R673" s="38">
        <f t="shared" si="153"/>
        <v>0</v>
      </c>
      <c r="S673" s="30">
        <f t="shared" si="150"/>
        <v>0</v>
      </c>
      <c r="T673" s="30">
        <f t="shared" si="151"/>
        <v>0</v>
      </c>
      <c r="U673" s="34"/>
      <c r="V673" s="34"/>
      <c r="X673" s="31">
        <f t="shared" si="144"/>
        <v>9.0359999999999996</v>
      </c>
      <c r="Y673" s="31">
        <f t="shared" si="145"/>
        <v>-184.49199999999999</v>
      </c>
      <c r="Z673" s="30">
        <f t="shared" si="152"/>
        <v>0</v>
      </c>
    </row>
    <row r="674" spans="5:26" x14ac:dyDescent="0.15">
      <c r="E674" s="46"/>
      <c r="F674" s="28"/>
      <c r="G674" s="29"/>
      <c r="H674" s="29"/>
      <c r="I674" s="48" t="str">
        <f t="shared" si="154"/>
        <v/>
      </c>
      <c r="J674" s="48" t="str">
        <f t="shared" si="147"/>
        <v/>
      </c>
      <c r="K674" s="49" t="str">
        <f t="shared" si="148"/>
        <v/>
      </c>
      <c r="L674" s="11"/>
      <c r="M674" s="11"/>
      <c r="N674" s="78"/>
      <c r="O674" s="39" t="str">
        <f t="shared" si="149"/>
        <v>F</v>
      </c>
      <c r="P674" s="11">
        <f t="shared" si="143"/>
        <v>-23.287315649149274</v>
      </c>
      <c r="Q674" s="11"/>
      <c r="R674" s="38">
        <f t="shared" si="153"/>
        <v>0</v>
      </c>
      <c r="S674" s="30">
        <f t="shared" si="150"/>
        <v>0</v>
      </c>
      <c r="T674" s="30">
        <f t="shared" si="151"/>
        <v>0</v>
      </c>
      <c r="U674" s="34"/>
      <c r="V674" s="34"/>
      <c r="X674" s="31">
        <f t="shared" si="144"/>
        <v>9.0359999999999996</v>
      </c>
      <c r="Y674" s="31">
        <f t="shared" si="145"/>
        <v>-184.49199999999999</v>
      </c>
      <c r="Z674" s="30">
        <f t="shared" si="152"/>
        <v>0</v>
      </c>
    </row>
    <row r="675" spans="5:26" x14ac:dyDescent="0.15">
      <c r="E675" s="46"/>
      <c r="F675" s="28"/>
      <c r="G675" s="29"/>
      <c r="H675" s="29"/>
      <c r="I675" s="48" t="str">
        <f t="shared" si="154"/>
        <v/>
      </c>
      <c r="J675" s="48" t="str">
        <f t="shared" si="147"/>
        <v/>
      </c>
      <c r="K675" s="49" t="str">
        <f t="shared" si="148"/>
        <v/>
      </c>
      <c r="L675" s="11"/>
      <c r="M675" s="11"/>
      <c r="N675" s="78"/>
      <c r="O675" s="39" t="str">
        <f t="shared" si="149"/>
        <v>F</v>
      </c>
      <c r="P675" s="11">
        <f t="shared" si="143"/>
        <v>-23.287315649149274</v>
      </c>
      <c r="Q675" s="11"/>
      <c r="R675" s="38">
        <f t="shared" si="153"/>
        <v>0</v>
      </c>
      <c r="S675" s="30">
        <f t="shared" si="150"/>
        <v>0</v>
      </c>
      <c r="T675" s="30">
        <f t="shared" si="151"/>
        <v>0</v>
      </c>
      <c r="U675" s="34"/>
      <c r="V675" s="34"/>
      <c r="X675" s="31">
        <f t="shared" si="144"/>
        <v>9.0359999999999996</v>
      </c>
      <c r="Y675" s="31">
        <f t="shared" si="145"/>
        <v>-184.49199999999999</v>
      </c>
      <c r="Z675" s="30">
        <f t="shared" si="152"/>
        <v>0</v>
      </c>
    </row>
    <row r="676" spans="5:26" x14ac:dyDescent="0.15">
      <c r="E676" s="46"/>
      <c r="F676" s="28"/>
      <c r="G676" s="29"/>
      <c r="H676" s="29"/>
      <c r="I676" s="48" t="str">
        <f t="shared" si="154"/>
        <v/>
      </c>
      <c r="J676" s="48" t="str">
        <f t="shared" si="147"/>
        <v/>
      </c>
      <c r="K676" s="49" t="str">
        <f t="shared" si="148"/>
        <v/>
      </c>
      <c r="L676" s="11"/>
      <c r="M676" s="11"/>
      <c r="N676" s="78"/>
      <c r="O676" s="39" t="str">
        <f t="shared" si="149"/>
        <v>F</v>
      </c>
      <c r="P676" s="11">
        <f t="shared" si="143"/>
        <v>-23.287315649149274</v>
      </c>
      <c r="Q676" s="11"/>
      <c r="R676" s="38">
        <f t="shared" si="153"/>
        <v>0</v>
      </c>
      <c r="S676" s="30">
        <f t="shared" si="150"/>
        <v>0</v>
      </c>
      <c r="T676" s="30">
        <f t="shared" si="151"/>
        <v>0</v>
      </c>
      <c r="U676" s="34"/>
      <c r="V676" s="34"/>
      <c r="X676" s="31">
        <f t="shared" si="144"/>
        <v>9.0359999999999996</v>
      </c>
      <c r="Y676" s="31">
        <f t="shared" si="145"/>
        <v>-184.49199999999999</v>
      </c>
      <c r="Z676" s="30">
        <f t="shared" si="152"/>
        <v>0</v>
      </c>
    </row>
    <row r="677" spans="5:26" x14ac:dyDescent="0.15">
      <c r="E677" s="46"/>
      <c r="F677" s="28"/>
      <c r="G677" s="29"/>
      <c r="H677" s="29"/>
      <c r="I677" s="48" t="str">
        <f t="shared" si="154"/>
        <v/>
      </c>
      <c r="J677" s="48" t="str">
        <f t="shared" si="147"/>
        <v/>
      </c>
      <c r="K677" s="49" t="str">
        <f t="shared" si="148"/>
        <v/>
      </c>
      <c r="L677" s="11"/>
      <c r="M677" s="11"/>
      <c r="N677" s="78"/>
      <c r="O677" s="39" t="str">
        <f t="shared" si="149"/>
        <v>F</v>
      </c>
      <c r="P677" s="11">
        <f t="shared" si="143"/>
        <v>-23.287315649149274</v>
      </c>
      <c r="Q677" s="11"/>
      <c r="R677" s="38">
        <f t="shared" si="153"/>
        <v>0</v>
      </c>
      <c r="S677" s="30">
        <f t="shared" si="150"/>
        <v>0</v>
      </c>
      <c r="T677" s="30">
        <f t="shared" si="151"/>
        <v>0</v>
      </c>
      <c r="U677" s="34"/>
      <c r="V677" s="34"/>
      <c r="X677" s="31">
        <f t="shared" si="144"/>
        <v>9.0359999999999996</v>
      </c>
      <c r="Y677" s="31">
        <f t="shared" si="145"/>
        <v>-184.49199999999999</v>
      </c>
      <c r="Z677" s="30">
        <f t="shared" si="152"/>
        <v>0</v>
      </c>
    </row>
    <row r="678" spans="5:26" x14ac:dyDescent="0.15">
      <c r="E678" s="46"/>
      <c r="F678" s="28"/>
      <c r="G678" s="29"/>
      <c r="H678" s="29"/>
      <c r="I678" s="48" t="str">
        <f t="shared" si="154"/>
        <v/>
      </c>
      <c r="J678" s="48" t="str">
        <f t="shared" si="147"/>
        <v/>
      </c>
      <c r="K678" s="49" t="str">
        <f t="shared" si="148"/>
        <v/>
      </c>
      <c r="L678" s="11"/>
      <c r="M678" s="11"/>
      <c r="N678" s="78"/>
      <c r="O678" s="39" t="str">
        <f t="shared" si="149"/>
        <v>F</v>
      </c>
      <c r="P678" s="11">
        <f t="shared" si="143"/>
        <v>-23.287315649149274</v>
      </c>
      <c r="Q678" s="11"/>
      <c r="R678" s="38">
        <f t="shared" si="153"/>
        <v>0</v>
      </c>
      <c r="S678" s="30">
        <f t="shared" si="150"/>
        <v>0</v>
      </c>
      <c r="T678" s="30">
        <f t="shared" si="151"/>
        <v>0</v>
      </c>
      <c r="U678" s="34"/>
      <c r="V678" s="34"/>
      <c r="X678" s="31">
        <f t="shared" si="144"/>
        <v>9.0359999999999996</v>
      </c>
      <c r="Y678" s="31">
        <f t="shared" si="145"/>
        <v>-184.49199999999999</v>
      </c>
      <c r="Z678" s="30">
        <f t="shared" si="152"/>
        <v>0</v>
      </c>
    </row>
    <row r="679" spans="5:26" x14ac:dyDescent="0.15">
      <c r="E679" s="46"/>
      <c r="F679" s="28"/>
      <c r="G679" s="29"/>
      <c r="H679" s="29"/>
      <c r="I679" s="48" t="str">
        <f t="shared" si="154"/>
        <v/>
      </c>
      <c r="J679" s="48" t="str">
        <f t="shared" si="147"/>
        <v/>
      </c>
      <c r="K679" s="49" t="str">
        <f t="shared" si="148"/>
        <v/>
      </c>
      <c r="L679" s="11"/>
      <c r="M679" s="11"/>
      <c r="N679" s="78"/>
      <c r="O679" s="39" t="str">
        <f t="shared" si="149"/>
        <v>F</v>
      </c>
      <c r="P679" s="11">
        <f t="shared" si="143"/>
        <v>-23.287315649149274</v>
      </c>
      <c r="Q679" s="11"/>
      <c r="R679" s="38">
        <f t="shared" si="153"/>
        <v>0</v>
      </c>
      <c r="S679" s="30">
        <f t="shared" si="150"/>
        <v>0</v>
      </c>
      <c r="T679" s="30">
        <f t="shared" si="151"/>
        <v>0</v>
      </c>
      <c r="U679" s="34"/>
      <c r="V679" s="34"/>
      <c r="X679" s="31">
        <f t="shared" si="144"/>
        <v>9.0359999999999996</v>
      </c>
      <c r="Y679" s="31">
        <f t="shared" si="145"/>
        <v>-184.49199999999999</v>
      </c>
      <c r="Z679" s="30">
        <f t="shared" si="152"/>
        <v>0</v>
      </c>
    </row>
    <row r="680" spans="5:26" x14ac:dyDescent="0.15">
      <c r="E680" s="46"/>
      <c r="F680" s="28"/>
      <c r="G680" s="29"/>
      <c r="H680" s="29"/>
      <c r="I680" s="48" t="str">
        <f t="shared" si="154"/>
        <v/>
      </c>
      <c r="J680" s="48" t="str">
        <f t="shared" si="147"/>
        <v/>
      </c>
      <c r="K680" s="49" t="str">
        <f t="shared" si="148"/>
        <v/>
      </c>
      <c r="L680" s="11"/>
      <c r="M680" s="11"/>
      <c r="N680" s="78"/>
      <c r="O680" s="39" t="str">
        <f t="shared" si="149"/>
        <v>F</v>
      </c>
      <c r="P680" s="11">
        <f t="shared" si="143"/>
        <v>-23.287315649149274</v>
      </c>
      <c r="Q680" s="11"/>
      <c r="R680" s="38">
        <f t="shared" si="153"/>
        <v>0</v>
      </c>
      <c r="S680" s="30">
        <f t="shared" si="150"/>
        <v>0</v>
      </c>
      <c r="T680" s="30">
        <f t="shared" si="151"/>
        <v>0</v>
      </c>
      <c r="U680" s="34"/>
      <c r="V680" s="34"/>
      <c r="X680" s="31">
        <f t="shared" si="144"/>
        <v>9.0359999999999996</v>
      </c>
      <c r="Y680" s="31">
        <f t="shared" si="145"/>
        <v>-184.49199999999999</v>
      </c>
      <c r="Z680" s="30">
        <f t="shared" si="152"/>
        <v>0</v>
      </c>
    </row>
    <row r="681" spans="5:26" x14ac:dyDescent="0.15">
      <c r="E681" s="46"/>
      <c r="F681" s="28"/>
      <c r="G681" s="29"/>
      <c r="H681" s="29"/>
      <c r="I681" s="48" t="str">
        <f t="shared" si="154"/>
        <v/>
      </c>
      <c r="J681" s="48" t="str">
        <f t="shared" si="147"/>
        <v/>
      </c>
      <c r="K681" s="49" t="str">
        <f t="shared" si="148"/>
        <v/>
      </c>
      <c r="L681" s="11"/>
      <c r="M681" s="11"/>
      <c r="N681" s="78"/>
      <c r="O681" s="39" t="str">
        <f t="shared" si="149"/>
        <v>F</v>
      </c>
      <c r="P681" s="11">
        <f t="shared" si="143"/>
        <v>-23.287315649149274</v>
      </c>
      <c r="Q681" s="11"/>
      <c r="R681" s="38">
        <f t="shared" si="153"/>
        <v>0</v>
      </c>
      <c r="S681" s="30">
        <f t="shared" si="150"/>
        <v>0</v>
      </c>
      <c r="T681" s="30">
        <f t="shared" si="151"/>
        <v>0</v>
      </c>
      <c r="U681" s="34"/>
      <c r="V681" s="34"/>
      <c r="X681" s="31">
        <f t="shared" si="144"/>
        <v>9.0359999999999996</v>
      </c>
      <c r="Y681" s="31">
        <f t="shared" si="145"/>
        <v>-184.49199999999999</v>
      </c>
      <c r="Z681" s="30">
        <f t="shared" si="152"/>
        <v>0</v>
      </c>
    </row>
    <row r="682" spans="5:26" x14ac:dyDescent="0.15">
      <c r="E682" s="46"/>
      <c r="F682" s="28"/>
      <c r="G682" s="29"/>
      <c r="H682" s="29"/>
      <c r="I682" s="48" t="str">
        <f t="shared" si="154"/>
        <v/>
      </c>
      <c r="J682" s="48" t="str">
        <f t="shared" si="147"/>
        <v/>
      </c>
      <c r="K682" s="49" t="str">
        <f t="shared" si="148"/>
        <v/>
      </c>
      <c r="L682" s="11"/>
      <c r="M682" s="11"/>
      <c r="N682" s="78"/>
      <c r="O682" s="39" t="str">
        <f t="shared" si="149"/>
        <v>F</v>
      </c>
      <c r="P682" s="11">
        <f t="shared" si="143"/>
        <v>-23.287315649149274</v>
      </c>
      <c r="Q682" s="11"/>
      <c r="R682" s="38">
        <f t="shared" si="153"/>
        <v>0</v>
      </c>
      <c r="S682" s="30">
        <f t="shared" si="150"/>
        <v>0</v>
      </c>
      <c r="T682" s="30">
        <f t="shared" si="151"/>
        <v>0</v>
      </c>
      <c r="U682" s="34"/>
      <c r="V682" s="34"/>
      <c r="X682" s="31">
        <f t="shared" si="144"/>
        <v>9.0359999999999996</v>
      </c>
      <c r="Y682" s="31">
        <f t="shared" si="145"/>
        <v>-184.49199999999999</v>
      </c>
      <c r="Z682" s="30">
        <f t="shared" si="152"/>
        <v>0</v>
      </c>
    </row>
    <row r="683" spans="5:26" x14ac:dyDescent="0.15">
      <c r="E683" s="46"/>
      <c r="F683" s="28"/>
      <c r="G683" s="29"/>
      <c r="H683" s="29"/>
      <c r="I683" s="48" t="str">
        <f t="shared" si="154"/>
        <v/>
      </c>
      <c r="J683" s="48" t="str">
        <f t="shared" si="147"/>
        <v/>
      </c>
      <c r="K683" s="49" t="str">
        <f t="shared" si="148"/>
        <v/>
      </c>
      <c r="L683" s="11"/>
      <c r="M683" s="11"/>
      <c r="N683" s="78"/>
      <c r="O683" s="39" t="str">
        <f t="shared" si="149"/>
        <v>F</v>
      </c>
      <c r="P683" s="11">
        <f t="shared" si="143"/>
        <v>-23.287315649149274</v>
      </c>
      <c r="Q683" s="11"/>
      <c r="R683" s="38">
        <f t="shared" si="153"/>
        <v>0</v>
      </c>
      <c r="S683" s="30">
        <f t="shared" si="150"/>
        <v>0</v>
      </c>
      <c r="T683" s="30">
        <f t="shared" si="151"/>
        <v>0</v>
      </c>
      <c r="U683" s="34"/>
      <c r="V683" s="34"/>
      <c r="X683" s="31">
        <f t="shared" si="144"/>
        <v>9.0359999999999996</v>
      </c>
      <c r="Y683" s="31">
        <f t="shared" si="145"/>
        <v>-184.49199999999999</v>
      </c>
      <c r="Z683" s="30">
        <f t="shared" si="152"/>
        <v>0</v>
      </c>
    </row>
    <row r="684" spans="5:26" x14ac:dyDescent="0.15">
      <c r="E684" s="46"/>
      <c r="F684" s="28"/>
      <c r="G684" s="29"/>
      <c r="H684" s="29"/>
      <c r="I684" s="48" t="str">
        <f t="shared" si="154"/>
        <v/>
      </c>
      <c r="J684" s="48" t="str">
        <f t="shared" si="147"/>
        <v/>
      </c>
      <c r="K684" s="49" t="str">
        <f t="shared" si="148"/>
        <v/>
      </c>
      <c r="L684" s="11"/>
      <c r="M684" s="11"/>
      <c r="N684" s="78"/>
      <c r="O684" s="39" t="str">
        <f t="shared" si="149"/>
        <v>F</v>
      </c>
      <c r="P684" s="11">
        <f t="shared" si="143"/>
        <v>-23.287315649149274</v>
      </c>
      <c r="Q684" s="11"/>
      <c r="R684" s="38">
        <f t="shared" si="153"/>
        <v>0</v>
      </c>
      <c r="S684" s="30">
        <f t="shared" si="150"/>
        <v>0</v>
      </c>
      <c r="T684" s="30">
        <f t="shared" si="151"/>
        <v>0</v>
      </c>
      <c r="U684" s="34"/>
      <c r="V684" s="34"/>
      <c r="X684" s="31">
        <f t="shared" si="144"/>
        <v>9.0359999999999996</v>
      </c>
      <c r="Y684" s="31">
        <f t="shared" si="145"/>
        <v>-184.49199999999999</v>
      </c>
      <c r="Z684" s="30">
        <f t="shared" si="152"/>
        <v>0</v>
      </c>
    </row>
    <row r="685" spans="5:26" x14ac:dyDescent="0.15">
      <c r="E685" s="46"/>
      <c r="F685" s="28"/>
      <c r="G685" s="29"/>
      <c r="H685" s="29"/>
      <c r="I685" s="48" t="str">
        <f t="shared" si="154"/>
        <v/>
      </c>
      <c r="J685" s="48" t="str">
        <f t="shared" si="147"/>
        <v/>
      </c>
      <c r="K685" s="49" t="str">
        <f t="shared" si="148"/>
        <v/>
      </c>
      <c r="L685" s="11"/>
      <c r="M685" s="11"/>
      <c r="N685" s="78"/>
      <c r="O685" s="39" t="str">
        <f t="shared" si="149"/>
        <v>F</v>
      </c>
      <c r="P685" s="11">
        <f t="shared" si="143"/>
        <v>-23.287315649149274</v>
      </c>
      <c r="Q685" s="11"/>
      <c r="R685" s="38">
        <f t="shared" si="153"/>
        <v>0</v>
      </c>
      <c r="S685" s="30">
        <f t="shared" si="150"/>
        <v>0</v>
      </c>
      <c r="T685" s="30">
        <f t="shared" si="151"/>
        <v>0</v>
      </c>
      <c r="U685" s="34"/>
      <c r="V685" s="34"/>
      <c r="X685" s="31">
        <f t="shared" si="144"/>
        <v>9.0359999999999996</v>
      </c>
      <c r="Y685" s="31">
        <f t="shared" si="145"/>
        <v>-184.49199999999999</v>
      </c>
      <c r="Z685" s="30">
        <f t="shared" si="152"/>
        <v>0</v>
      </c>
    </row>
    <row r="686" spans="5:26" x14ac:dyDescent="0.15">
      <c r="E686" s="46"/>
      <c r="F686" s="28"/>
      <c r="G686" s="29"/>
      <c r="H686" s="29"/>
      <c r="I686" s="48" t="str">
        <f t="shared" si="154"/>
        <v/>
      </c>
      <c r="J686" s="48" t="str">
        <f t="shared" si="147"/>
        <v/>
      </c>
      <c r="K686" s="49" t="str">
        <f t="shared" si="148"/>
        <v/>
      </c>
      <c r="L686" s="11"/>
      <c r="M686" s="11"/>
      <c r="N686" s="78"/>
      <c r="O686" s="39" t="str">
        <f t="shared" si="149"/>
        <v>F</v>
      </c>
      <c r="P686" s="11">
        <f t="shared" si="143"/>
        <v>-23.287315649149274</v>
      </c>
      <c r="Q686" s="11"/>
      <c r="R686" s="38">
        <f t="shared" si="153"/>
        <v>0</v>
      </c>
      <c r="S686" s="30">
        <f t="shared" si="150"/>
        <v>0</v>
      </c>
      <c r="T686" s="30">
        <f t="shared" si="151"/>
        <v>0</v>
      </c>
      <c r="U686" s="34"/>
      <c r="V686" s="34"/>
      <c r="X686" s="31">
        <f t="shared" si="144"/>
        <v>9.0359999999999996</v>
      </c>
      <c r="Y686" s="31">
        <f t="shared" si="145"/>
        <v>-184.49199999999999</v>
      </c>
      <c r="Z686" s="30">
        <f t="shared" si="152"/>
        <v>0</v>
      </c>
    </row>
    <row r="687" spans="5:26" x14ac:dyDescent="0.15">
      <c r="E687" s="46"/>
      <c r="F687" s="28"/>
      <c r="G687" s="29"/>
      <c r="H687" s="29"/>
      <c r="I687" s="48" t="str">
        <f t="shared" si="154"/>
        <v/>
      </c>
      <c r="J687" s="48" t="str">
        <f t="shared" si="147"/>
        <v/>
      </c>
      <c r="K687" s="49" t="str">
        <f t="shared" si="148"/>
        <v/>
      </c>
      <c r="L687" s="11"/>
      <c r="M687" s="11"/>
      <c r="N687" s="78"/>
      <c r="O687" s="39" t="str">
        <f t="shared" si="149"/>
        <v>F</v>
      </c>
      <c r="P687" s="11">
        <f t="shared" si="143"/>
        <v>-23.287315649149274</v>
      </c>
      <c r="Q687" s="11"/>
      <c r="R687" s="38">
        <f t="shared" si="153"/>
        <v>0</v>
      </c>
      <c r="S687" s="30">
        <f t="shared" si="150"/>
        <v>0</v>
      </c>
      <c r="T687" s="30">
        <f t="shared" si="151"/>
        <v>0</v>
      </c>
      <c r="U687" s="34"/>
      <c r="V687" s="34"/>
      <c r="X687" s="31">
        <f t="shared" si="144"/>
        <v>9.0359999999999996</v>
      </c>
      <c r="Y687" s="31">
        <f t="shared" si="145"/>
        <v>-184.49199999999999</v>
      </c>
      <c r="Z687" s="30">
        <f t="shared" si="152"/>
        <v>0</v>
      </c>
    </row>
    <row r="688" spans="5:26" x14ac:dyDescent="0.15">
      <c r="E688" s="46"/>
      <c r="F688" s="28"/>
      <c r="G688" s="29"/>
      <c r="H688" s="29"/>
      <c r="I688" s="48" t="str">
        <f t="shared" si="154"/>
        <v/>
      </c>
      <c r="J688" s="48" t="str">
        <f t="shared" si="147"/>
        <v/>
      </c>
      <c r="K688" s="49" t="str">
        <f t="shared" si="148"/>
        <v/>
      </c>
      <c r="L688" s="11"/>
      <c r="M688" s="11"/>
      <c r="N688" s="78"/>
      <c r="O688" s="39" t="str">
        <f t="shared" si="149"/>
        <v>F</v>
      </c>
      <c r="P688" s="11">
        <f t="shared" si="143"/>
        <v>-23.287315649149274</v>
      </c>
      <c r="Q688" s="11"/>
      <c r="R688" s="38">
        <f t="shared" si="153"/>
        <v>0</v>
      </c>
      <c r="S688" s="30">
        <f t="shared" si="150"/>
        <v>0</v>
      </c>
      <c r="T688" s="30">
        <f t="shared" si="151"/>
        <v>0</v>
      </c>
      <c r="U688" s="34"/>
      <c r="V688" s="34"/>
      <c r="X688" s="31">
        <f t="shared" si="144"/>
        <v>9.0359999999999996</v>
      </c>
      <c r="Y688" s="31">
        <f t="shared" si="145"/>
        <v>-184.49199999999999</v>
      </c>
      <c r="Z688" s="30">
        <f t="shared" si="152"/>
        <v>0</v>
      </c>
    </row>
    <row r="689" spans="5:26" x14ac:dyDescent="0.15">
      <c r="E689" s="46"/>
      <c r="F689" s="28"/>
      <c r="G689" s="29"/>
      <c r="H689" s="29"/>
      <c r="I689" s="48" t="str">
        <f t="shared" ref="I689:I720" si="155">IF(COUNTA($F$623,$H$623,F689:H689)=5,P689,"")</f>
        <v/>
      </c>
      <c r="J689" s="48" t="str">
        <f t="shared" si="147"/>
        <v/>
      </c>
      <c r="K689" s="49" t="str">
        <f t="shared" si="148"/>
        <v/>
      </c>
      <c r="L689" s="11"/>
      <c r="M689" s="11"/>
      <c r="N689" s="78"/>
      <c r="O689" s="39" t="str">
        <f t="shared" si="149"/>
        <v>F</v>
      </c>
      <c r="P689" s="11">
        <f t="shared" ref="P689:P744" si="156">IF(T689&gt;17.583,"*",(G689-(INDEX(IF(O689="F",Hfemalemean,Hmalemean),S689+1,R689+1)))/(INDEX(IF(O689="F",Hfemalesd,Hmalesd),S689+1,R689+1)))</f>
        <v>-23.287315649149274</v>
      </c>
      <c r="Q689" s="11"/>
      <c r="R689" s="38">
        <f t="shared" si="153"/>
        <v>0</v>
      </c>
      <c r="S689" s="30">
        <f t="shared" si="150"/>
        <v>0</v>
      </c>
      <c r="T689" s="30">
        <f t="shared" si="151"/>
        <v>0</v>
      </c>
      <c r="U689" s="34"/>
      <c r="V689" s="34"/>
      <c r="X689" s="31">
        <f t="shared" ref="X689:X744" si="157">IF(O689="M",2.06*10^-3*G689^2-0.1166*G689+6.5273,2.49*10^-3*G689^2-0.1858*G689+9.036)</f>
        <v>9.0359999999999996</v>
      </c>
      <c r="Y689" s="31">
        <f t="shared" ref="Y689:Y744" si="158">((G689/100)^3*INDEX(itoOI,IF(O689="M",0,3)+IF(G689&lt;140,1,IF(G689&lt;=149,2,3)),1)+(G689/100)^2*INDEX(itoOI,IF(O689="M",0,3)+IF(G689&lt;140,1,IF(G689&lt;=149,2,3)),2)+(G689/100)*INDEX(itoOI,IF(O689="M",0,3)+IF(G689&lt;140,1,IF(G689&lt;=149,2,3)),3)+INDEX(itoOI,IF(O689="M",0,3)+IF(G689&lt;140,1,IF(G689&lt;=149,2,3)),4))</f>
        <v>-184.49199999999999</v>
      </c>
      <c r="Z689" s="30">
        <f t="shared" si="152"/>
        <v>0</v>
      </c>
    </row>
    <row r="690" spans="5:26" x14ac:dyDescent="0.15">
      <c r="E690" s="46"/>
      <c r="F690" s="28"/>
      <c r="G690" s="29"/>
      <c r="H690" s="29"/>
      <c r="I690" s="48" t="str">
        <f t="shared" si="155"/>
        <v/>
      </c>
      <c r="J690" s="48" t="str">
        <f t="shared" si="147"/>
        <v/>
      </c>
      <c r="K690" s="49" t="str">
        <f t="shared" si="148"/>
        <v/>
      </c>
      <c r="L690" s="11"/>
      <c r="M690" s="11"/>
      <c r="N690" s="78"/>
      <c r="O690" s="39" t="str">
        <f t="shared" si="149"/>
        <v>F</v>
      </c>
      <c r="P690" s="11">
        <f t="shared" si="156"/>
        <v>-23.287315649149274</v>
      </c>
      <c r="Q690" s="11"/>
      <c r="R690" s="38">
        <f t="shared" ref="R690:R744" si="159">DATEDIF($F$623,F690,"Y")</f>
        <v>0</v>
      </c>
      <c r="S690" s="30">
        <f t="shared" ref="S690:S744" si="160">DATEDIF($F$623,F690,"YM")</f>
        <v>0</v>
      </c>
      <c r="T690" s="30">
        <f t="shared" ref="T690:T744" si="161">DATEDIF($F$623,F690,"Y")+DATEDIF($F$623,F690,"YD")/(365+IF(MOD(YEAR(DATE(YEAR(F690)-1,MONTH($F$623),DAY($F$623))),4)=0,IF(DATE(YEAR(DATE(YEAR(F690)-1,MONTH($F$623),DAY($F$623))),2,29)&gt;=DATE(YEAR(F690)-1,MONTH($F$623),DAY($F$623)),1,0),0)+IF(MOD(YEAR(F690),4)=0,IF(DATE(YEAR(F690),2,29)&lt;=F690,1,0),0))</f>
        <v>0</v>
      </c>
      <c r="U690" s="34"/>
      <c r="V690" s="34"/>
      <c r="X690" s="31">
        <f t="shared" si="157"/>
        <v>9.0359999999999996</v>
      </c>
      <c r="Y690" s="31">
        <f t="shared" si="158"/>
        <v>-184.49199999999999</v>
      </c>
      <c r="Z690" s="30">
        <f t="shared" si="152"/>
        <v>0</v>
      </c>
    </row>
    <row r="691" spans="5:26" x14ac:dyDescent="0.15">
      <c r="E691" s="46"/>
      <c r="F691" s="28"/>
      <c r="G691" s="29"/>
      <c r="H691" s="29"/>
      <c r="I691" s="48" t="str">
        <f t="shared" si="155"/>
        <v/>
      </c>
      <c r="J691" s="48" t="str">
        <f t="shared" ref="J691:J716" si="162">IF(COUNTA($F$623,$H$623,F691:H691)=5,IF(T691&lt;6,"*",IF(T691&gt;=17.583,"*",(H691-G691*INDEX(IF(O691="F",muratafemale,muratamale),R691-4,1)-INDEX(IF(O691="F",muratafemale,muratamale),R691-4,2))/(G691*INDEX(IF(O691="F",muratafemale,muratamale),R691-4,1)+INDEX(IF(O691="F",muratafemale,muratamale),R691-4,2))*100)),"")</f>
        <v/>
      </c>
      <c r="K691" s="49" t="str">
        <f t="shared" ref="K691:K716" si="163">IF(COUNTA($F$623,$H$623,F691:H691)=5,IF(OR(T691&lt;1,G691&lt;70),"*",IF(G691&gt;=IF(O691="M",181,174),(H691-Z691)/Z691*100,IF(G691&lt;101,(H691-X691)/X691*100,IF(T691&lt;6,(H691-X691)/X691*100,IF(T691&gt;=17.583,(H691-Z691)/Z691*100,(H691-Y691)/Y691*100))))),"")</f>
        <v/>
      </c>
      <c r="L691" s="11"/>
      <c r="M691" s="11"/>
      <c r="N691" s="78"/>
      <c r="O691" s="39" t="str">
        <f t="shared" ref="O691:O744" si="164">+O690</f>
        <v>F</v>
      </c>
      <c r="P691" s="11">
        <f t="shared" si="156"/>
        <v>-23.287315649149274</v>
      </c>
      <c r="Q691" s="11"/>
      <c r="R691" s="38">
        <f t="shared" si="159"/>
        <v>0</v>
      </c>
      <c r="S691" s="30">
        <f t="shared" si="160"/>
        <v>0</v>
      </c>
      <c r="T691" s="30">
        <f t="shared" si="161"/>
        <v>0</v>
      </c>
      <c r="U691" s="34"/>
      <c r="V691" s="34"/>
      <c r="X691" s="31">
        <f t="shared" si="157"/>
        <v>9.0359999999999996</v>
      </c>
      <c r="Y691" s="31">
        <f t="shared" si="158"/>
        <v>-184.49199999999999</v>
      </c>
      <c r="Z691" s="30">
        <f t="shared" ref="Z691:Z744" si="165">22*G691^2/10000</f>
        <v>0</v>
      </c>
    </row>
    <row r="692" spans="5:26" x14ac:dyDescent="0.15">
      <c r="E692" s="46"/>
      <c r="F692" s="28"/>
      <c r="G692" s="29"/>
      <c r="H692" s="29"/>
      <c r="I692" s="48" t="str">
        <f t="shared" si="155"/>
        <v/>
      </c>
      <c r="J692" s="48" t="str">
        <f t="shared" si="162"/>
        <v/>
      </c>
      <c r="K692" s="49" t="str">
        <f t="shared" si="163"/>
        <v/>
      </c>
      <c r="L692" s="11"/>
      <c r="M692" s="11"/>
      <c r="N692" s="78"/>
      <c r="O692" s="39" t="str">
        <f t="shared" si="164"/>
        <v>F</v>
      </c>
      <c r="P692" s="11">
        <f t="shared" si="156"/>
        <v>-23.287315649149274</v>
      </c>
      <c r="Q692" s="11"/>
      <c r="R692" s="38">
        <f t="shared" si="159"/>
        <v>0</v>
      </c>
      <c r="S692" s="30">
        <f t="shared" si="160"/>
        <v>0</v>
      </c>
      <c r="T692" s="30">
        <f t="shared" si="161"/>
        <v>0</v>
      </c>
      <c r="U692" s="34"/>
      <c r="V692" s="34"/>
      <c r="X692" s="31">
        <f t="shared" si="157"/>
        <v>9.0359999999999996</v>
      </c>
      <c r="Y692" s="31">
        <f t="shared" si="158"/>
        <v>-184.49199999999999</v>
      </c>
      <c r="Z692" s="30">
        <f t="shared" si="165"/>
        <v>0</v>
      </c>
    </row>
    <row r="693" spans="5:26" x14ac:dyDescent="0.15">
      <c r="E693" s="46"/>
      <c r="F693" s="28"/>
      <c r="G693" s="29"/>
      <c r="H693" s="29"/>
      <c r="I693" s="48" t="str">
        <f t="shared" si="155"/>
        <v/>
      </c>
      <c r="J693" s="48" t="str">
        <f t="shared" si="162"/>
        <v/>
      </c>
      <c r="K693" s="49" t="str">
        <f t="shared" si="163"/>
        <v/>
      </c>
      <c r="L693" s="11"/>
      <c r="M693" s="11"/>
      <c r="N693" s="78"/>
      <c r="O693" s="39" t="str">
        <f t="shared" si="164"/>
        <v>F</v>
      </c>
      <c r="P693" s="11">
        <f t="shared" si="156"/>
        <v>-23.287315649149274</v>
      </c>
      <c r="Q693" s="11"/>
      <c r="R693" s="38">
        <f t="shared" si="159"/>
        <v>0</v>
      </c>
      <c r="S693" s="30">
        <f t="shared" si="160"/>
        <v>0</v>
      </c>
      <c r="T693" s="30">
        <f t="shared" si="161"/>
        <v>0</v>
      </c>
      <c r="U693" s="34"/>
      <c r="V693" s="34"/>
      <c r="X693" s="31">
        <f t="shared" si="157"/>
        <v>9.0359999999999996</v>
      </c>
      <c r="Y693" s="31">
        <f t="shared" si="158"/>
        <v>-184.49199999999999</v>
      </c>
      <c r="Z693" s="30">
        <f t="shared" si="165"/>
        <v>0</v>
      </c>
    </row>
    <row r="694" spans="5:26" x14ac:dyDescent="0.15">
      <c r="E694" s="46"/>
      <c r="F694" s="28"/>
      <c r="G694" s="29"/>
      <c r="H694" s="29"/>
      <c r="I694" s="48" t="str">
        <f t="shared" si="155"/>
        <v/>
      </c>
      <c r="J694" s="48" t="str">
        <f t="shared" si="162"/>
        <v/>
      </c>
      <c r="K694" s="49" t="str">
        <f t="shared" si="163"/>
        <v/>
      </c>
      <c r="L694" s="11"/>
      <c r="M694" s="11"/>
      <c r="N694" s="78"/>
      <c r="O694" s="39" t="str">
        <f t="shared" si="164"/>
        <v>F</v>
      </c>
      <c r="P694" s="11">
        <f t="shared" si="156"/>
        <v>-23.287315649149274</v>
      </c>
      <c r="Q694" s="11"/>
      <c r="R694" s="38">
        <f t="shared" si="159"/>
        <v>0</v>
      </c>
      <c r="S694" s="30">
        <f t="shared" si="160"/>
        <v>0</v>
      </c>
      <c r="T694" s="30">
        <f t="shared" si="161"/>
        <v>0</v>
      </c>
      <c r="U694" s="34"/>
      <c r="V694" s="34"/>
      <c r="X694" s="31">
        <f t="shared" si="157"/>
        <v>9.0359999999999996</v>
      </c>
      <c r="Y694" s="31">
        <f t="shared" si="158"/>
        <v>-184.49199999999999</v>
      </c>
      <c r="Z694" s="30">
        <f t="shared" si="165"/>
        <v>0</v>
      </c>
    </row>
    <row r="695" spans="5:26" x14ac:dyDescent="0.15">
      <c r="E695" s="46"/>
      <c r="F695" s="28"/>
      <c r="G695" s="29"/>
      <c r="H695" s="29"/>
      <c r="I695" s="48" t="str">
        <f t="shared" si="155"/>
        <v/>
      </c>
      <c r="J695" s="48" t="str">
        <f t="shared" si="162"/>
        <v/>
      </c>
      <c r="K695" s="49" t="str">
        <f t="shared" si="163"/>
        <v/>
      </c>
      <c r="L695" s="11"/>
      <c r="M695" s="11"/>
      <c r="N695" s="78"/>
      <c r="O695" s="39" t="str">
        <f t="shared" si="164"/>
        <v>F</v>
      </c>
      <c r="P695" s="11">
        <f t="shared" si="156"/>
        <v>-23.287315649149274</v>
      </c>
      <c r="Q695" s="11"/>
      <c r="R695" s="38">
        <f t="shared" si="159"/>
        <v>0</v>
      </c>
      <c r="S695" s="30">
        <f t="shared" si="160"/>
        <v>0</v>
      </c>
      <c r="T695" s="30">
        <f t="shared" si="161"/>
        <v>0</v>
      </c>
      <c r="U695" s="34"/>
      <c r="V695" s="34"/>
      <c r="X695" s="31">
        <f t="shared" si="157"/>
        <v>9.0359999999999996</v>
      </c>
      <c r="Y695" s="31">
        <f t="shared" si="158"/>
        <v>-184.49199999999999</v>
      </c>
      <c r="Z695" s="30">
        <f t="shared" si="165"/>
        <v>0</v>
      </c>
    </row>
    <row r="696" spans="5:26" x14ac:dyDescent="0.15">
      <c r="E696" s="46"/>
      <c r="F696" s="28"/>
      <c r="G696" s="29"/>
      <c r="H696" s="29"/>
      <c r="I696" s="48" t="str">
        <f t="shared" si="155"/>
        <v/>
      </c>
      <c r="J696" s="48" t="str">
        <f t="shared" si="162"/>
        <v/>
      </c>
      <c r="K696" s="49" t="str">
        <f t="shared" si="163"/>
        <v/>
      </c>
      <c r="L696" s="11"/>
      <c r="M696" s="11"/>
      <c r="N696" s="78"/>
      <c r="O696" s="39" t="str">
        <f t="shared" si="164"/>
        <v>F</v>
      </c>
      <c r="P696" s="11">
        <f t="shared" si="156"/>
        <v>-23.287315649149274</v>
      </c>
      <c r="Q696" s="11"/>
      <c r="R696" s="38">
        <f t="shared" si="159"/>
        <v>0</v>
      </c>
      <c r="S696" s="30">
        <f t="shared" si="160"/>
        <v>0</v>
      </c>
      <c r="T696" s="30">
        <f t="shared" si="161"/>
        <v>0</v>
      </c>
      <c r="U696" s="34"/>
      <c r="V696" s="34"/>
      <c r="X696" s="31">
        <f t="shared" si="157"/>
        <v>9.0359999999999996</v>
      </c>
      <c r="Y696" s="31">
        <f t="shared" si="158"/>
        <v>-184.49199999999999</v>
      </c>
      <c r="Z696" s="30">
        <f t="shared" si="165"/>
        <v>0</v>
      </c>
    </row>
    <row r="697" spans="5:26" x14ac:dyDescent="0.15">
      <c r="E697" s="46"/>
      <c r="F697" s="28"/>
      <c r="G697" s="29"/>
      <c r="H697" s="29"/>
      <c r="I697" s="48" t="str">
        <f t="shared" si="155"/>
        <v/>
      </c>
      <c r="J697" s="48" t="str">
        <f t="shared" si="162"/>
        <v/>
      </c>
      <c r="K697" s="49" t="str">
        <f t="shared" si="163"/>
        <v/>
      </c>
      <c r="L697" s="11"/>
      <c r="M697" s="11"/>
      <c r="N697" s="78"/>
      <c r="O697" s="39" t="str">
        <f t="shared" si="164"/>
        <v>F</v>
      </c>
      <c r="P697" s="11">
        <f t="shared" si="156"/>
        <v>-23.287315649149274</v>
      </c>
      <c r="Q697" s="11"/>
      <c r="R697" s="38">
        <f t="shared" si="159"/>
        <v>0</v>
      </c>
      <c r="S697" s="30">
        <f t="shared" si="160"/>
        <v>0</v>
      </c>
      <c r="T697" s="30">
        <f t="shared" si="161"/>
        <v>0</v>
      </c>
      <c r="U697" s="34"/>
      <c r="V697" s="34"/>
      <c r="X697" s="31">
        <f t="shared" si="157"/>
        <v>9.0359999999999996</v>
      </c>
      <c r="Y697" s="31">
        <f t="shared" si="158"/>
        <v>-184.49199999999999</v>
      </c>
      <c r="Z697" s="30">
        <f t="shared" si="165"/>
        <v>0</v>
      </c>
    </row>
    <row r="698" spans="5:26" x14ac:dyDescent="0.15">
      <c r="E698" s="46"/>
      <c r="F698" s="28"/>
      <c r="G698" s="29"/>
      <c r="H698" s="29"/>
      <c r="I698" s="48" t="str">
        <f t="shared" si="155"/>
        <v/>
      </c>
      <c r="J698" s="48" t="str">
        <f t="shared" si="162"/>
        <v/>
      </c>
      <c r="K698" s="49" t="str">
        <f t="shared" si="163"/>
        <v/>
      </c>
      <c r="L698" s="11"/>
      <c r="M698" s="11"/>
      <c r="N698" s="78"/>
      <c r="O698" s="39" t="str">
        <f t="shared" si="164"/>
        <v>F</v>
      </c>
      <c r="P698" s="11">
        <f t="shared" si="156"/>
        <v>-23.287315649149274</v>
      </c>
      <c r="Q698" s="11"/>
      <c r="R698" s="38">
        <f t="shared" si="159"/>
        <v>0</v>
      </c>
      <c r="S698" s="30">
        <f t="shared" si="160"/>
        <v>0</v>
      </c>
      <c r="T698" s="30">
        <f t="shared" si="161"/>
        <v>0</v>
      </c>
      <c r="U698" s="34"/>
      <c r="V698" s="34"/>
      <c r="X698" s="31">
        <f t="shared" si="157"/>
        <v>9.0359999999999996</v>
      </c>
      <c r="Y698" s="31">
        <f t="shared" si="158"/>
        <v>-184.49199999999999</v>
      </c>
      <c r="Z698" s="30">
        <f t="shared" si="165"/>
        <v>0</v>
      </c>
    </row>
    <row r="699" spans="5:26" x14ac:dyDescent="0.15">
      <c r="E699" s="46"/>
      <c r="F699" s="28"/>
      <c r="G699" s="29"/>
      <c r="H699" s="29"/>
      <c r="I699" s="48" t="str">
        <f t="shared" si="155"/>
        <v/>
      </c>
      <c r="J699" s="48" t="str">
        <f t="shared" si="162"/>
        <v/>
      </c>
      <c r="K699" s="49" t="str">
        <f t="shared" si="163"/>
        <v/>
      </c>
      <c r="L699" s="11"/>
      <c r="M699" s="11"/>
      <c r="N699" s="78"/>
      <c r="O699" s="39" t="str">
        <f t="shared" si="164"/>
        <v>F</v>
      </c>
      <c r="P699" s="11">
        <f t="shared" si="156"/>
        <v>-23.287315649149274</v>
      </c>
      <c r="Q699" s="11"/>
      <c r="R699" s="38">
        <f t="shared" si="159"/>
        <v>0</v>
      </c>
      <c r="S699" s="30">
        <f t="shared" si="160"/>
        <v>0</v>
      </c>
      <c r="T699" s="30">
        <f t="shared" si="161"/>
        <v>0</v>
      </c>
      <c r="U699" s="34"/>
      <c r="V699" s="34"/>
      <c r="X699" s="31">
        <f t="shared" si="157"/>
        <v>9.0359999999999996</v>
      </c>
      <c r="Y699" s="31">
        <f t="shared" si="158"/>
        <v>-184.49199999999999</v>
      </c>
      <c r="Z699" s="30">
        <f t="shared" si="165"/>
        <v>0</v>
      </c>
    </row>
    <row r="700" spans="5:26" x14ac:dyDescent="0.15">
      <c r="E700" s="46"/>
      <c r="F700" s="28"/>
      <c r="G700" s="29"/>
      <c r="H700" s="29"/>
      <c r="I700" s="48" t="str">
        <f t="shared" si="155"/>
        <v/>
      </c>
      <c r="J700" s="48" t="str">
        <f t="shared" si="162"/>
        <v/>
      </c>
      <c r="K700" s="49" t="str">
        <f t="shared" si="163"/>
        <v/>
      </c>
      <c r="L700" s="11"/>
      <c r="M700" s="11"/>
      <c r="N700" s="78"/>
      <c r="O700" s="39" t="str">
        <f t="shared" si="164"/>
        <v>F</v>
      </c>
      <c r="P700" s="11">
        <f t="shared" si="156"/>
        <v>-23.287315649149274</v>
      </c>
      <c r="Q700" s="11"/>
      <c r="R700" s="38">
        <f t="shared" si="159"/>
        <v>0</v>
      </c>
      <c r="S700" s="30">
        <f t="shared" si="160"/>
        <v>0</v>
      </c>
      <c r="T700" s="30">
        <f t="shared" si="161"/>
        <v>0</v>
      </c>
      <c r="U700" s="34"/>
      <c r="V700" s="34"/>
      <c r="X700" s="31">
        <f t="shared" si="157"/>
        <v>9.0359999999999996</v>
      </c>
      <c r="Y700" s="31">
        <f t="shared" si="158"/>
        <v>-184.49199999999999</v>
      </c>
      <c r="Z700" s="30">
        <f t="shared" si="165"/>
        <v>0</v>
      </c>
    </row>
    <row r="701" spans="5:26" x14ac:dyDescent="0.15">
      <c r="E701" s="46"/>
      <c r="F701" s="28"/>
      <c r="G701" s="29"/>
      <c r="H701" s="29"/>
      <c r="I701" s="48" t="str">
        <f t="shared" si="155"/>
        <v/>
      </c>
      <c r="J701" s="48" t="str">
        <f t="shared" si="162"/>
        <v/>
      </c>
      <c r="K701" s="49" t="str">
        <f t="shared" si="163"/>
        <v/>
      </c>
      <c r="L701" s="11"/>
      <c r="M701" s="11"/>
      <c r="N701" s="78"/>
      <c r="O701" s="39" t="str">
        <f t="shared" si="164"/>
        <v>F</v>
      </c>
      <c r="P701" s="11">
        <f t="shared" si="156"/>
        <v>-23.287315649149274</v>
      </c>
      <c r="Q701" s="11"/>
      <c r="R701" s="38">
        <f t="shared" si="159"/>
        <v>0</v>
      </c>
      <c r="S701" s="30">
        <f t="shared" si="160"/>
        <v>0</v>
      </c>
      <c r="T701" s="30">
        <f t="shared" si="161"/>
        <v>0</v>
      </c>
      <c r="U701" s="34"/>
      <c r="V701" s="34"/>
      <c r="X701" s="31">
        <f t="shared" si="157"/>
        <v>9.0359999999999996</v>
      </c>
      <c r="Y701" s="31">
        <f t="shared" si="158"/>
        <v>-184.49199999999999</v>
      </c>
      <c r="Z701" s="30">
        <f t="shared" si="165"/>
        <v>0</v>
      </c>
    </row>
    <row r="702" spans="5:26" x14ac:dyDescent="0.15">
      <c r="E702" s="46"/>
      <c r="F702" s="28"/>
      <c r="G702" s="29"/>
      <c r="H702" s="29"/>
      <c r="I702" s="48" t="str">
        <f t="shared" si="155"/>
        <v/>
      </c>
      <c r="J702" s="48" t="str">
        <f t="shared" si="162"/>
        <v/>
      </c>
      <c r="K702" s="49" t="str">
        <f t="shared" si="163"/>
        <v/>
      </c>
      <c r="L702" s="11"/>
      <c r="M702" s="11"/>
      <c r="N702" s="78"/>
      <c r="O702" s="39" t="str">
        <f t="shared" si="164"/>
        <v>F</v>
      </c>
      <c r="P702" s="11">
        <f t="shared" si="156"/>
        <v>-23.287315649149274</v>
      </c>
      <c r="Q702" s="11"/>
      <c r="R702" s="38">
        <f t="shared" si="159"/>
        <v>0</v>
      </c>
      <c r="S702" s="30">
        <f t="shared" si="160"/>
        <v>0</v>
      </c>
      <c r="T702" s="30">
        <f t="shared" si="161"/>
        <v>0</v>
      </c>
      <c r="U702" s="34"/>
      <c r="V702" s="34"/>
      <c r="X702" s="31">
        <f t="shared" si="157"/>
        <v>9.0359999999999996</v>
      </c>
      <c r="Y702" s="31">
        <f t="shared" si="158"/>
        <v>-184.49199999999999</v>
      </c>
      <c r="Z702" s="30">
        <f t="shared" si="165"/>
        <v>0</v>
      </c>
    </row>
    <row r="703" spans="5:26" x14ac:dyDescent="0.15">
      <c r="E703" s="46"/>
      <c r="F703" s="28"/>
      <c r="G703" s="29"/>
      <c r="H703" s="29"/>
      <c r="I703" s="48" t="str">
        <f t="shared" si="155"/>
        <v/>
      </c>
      <c r="J703" s="48" t="str">
        <f t="shared" si="162"/>
        <v/>
      </c>
      <c r="K703" s="49" t="str">
        <f t="shared" si="163"/>
        <v/>
      </c>
      <c r="L703" s="11"/>
      <c r="M703" s="11"/>
      <c r="N703" s="78"/>
      <c r="O703" s="39" t="str">
        <f t="shared" si="164"/>
        <v>F</v>
      </c>
      <c r="P703" s="11">
        <f t="shared" si="156"/>
        <v>-23.287315649149274</v>
      </c>
      <c r="Q703" s="11"/>
      <c r="R703" s="38">
        <f t="shared" si="159"/>
        <v>0</v>
      </c>
      <c r="S703" s="30">
        <f t="shared" si="160"/>
        <v>0</v>
      </c>
      <c r="T703" s="30">
        <f t="shared" si="161"/>
        <v>0</v>
      </c>
      <c r="U703" s="34"/>
      <c r="V703" s="34"/>
      <c r="X703" s="31">
        <f t="shared" si="157"/>
        <v>9.0359999999999996</v>
      </c>
      <c r="Y703" s="31">
        <f t="shared" si="158"/>
        <v>-184.49199999999999</v>
      </c>
      <c r="Z703" s="30">
        <f t="shared" si="165"/>
        <v>0</v>
      </c>
    </row>
    <row r="704" spans="5:26" x14ac:dyDescent="0.15">
      <c r="E704" s="46"/>
      <c r="F704" s="28"/>
      <c r="G704" s="29"/>
      <c r="H704" s="29"/>
      <c r="I704" s="48" t="str">
        <f t="shared" si="155"/>
        <v/>
      </c>
      <c r="J704" s="48" t="str">
        <f t="shared" si="162"/>
        <v/>
      </c>
      <c r="K704" s="49" t="str">
        <f t="shared" si="163"/>
        <v/>
      </c>
      <c r="L704" s="11"/>
      <c r="M704" s="11"/>
      <c r="N704" s="78"/>
      <c r="O704" s="39" t="str">
        <f t="shared" si="164"/>
        <v>F</v>
      </c>
      <c r="P704" s="11">
        <f t="shared" si="156"/>
        <v>-23.287315649149274</v>
      </c>
      <c r="Q704" s="11"/>
      <c r="R704" s="38">
        <f t="shared" si="159"/>
        <v>0</v>
      </c>
      <c r="S704" s="30">
        <f t="shared" si="160"/>
        <v>0</v>
      </c>
      <c r="T704" s="30">
        <f t="shared" si="161"/>
        <v>0</v>
      </c>
      <c r="U704" s="34"/>
      <c r="V704" s="34"/>
      <c r="X704" s="31">
        <f t="shared" si="157"/>
        <v>9.0359999999999996</v>
      </c>
      <c r="Y704" s="31">
        <f t="shared" si="158"/>
        <v>-184.49199999999999</v>
      </c>
      <c r="Z704" s="30">
        <f t="shared" si="165"/>
        <v>0</v>
      </c>
    </row>
    <row r="705" spans="5:26" x14ac:dyDescent="0.15">
      <c r="E705" s="46"/>
      <c r="F705" s="28"/>
      <c r="G705" s="29"/>
      <c r="H705" s="29"/>
      <c r="I705" s="48" t="str">
        <f t="shared" si="155"/>
        <v/>
      </c>
      <c r="J705" s="48" t="str">
        <f t="shared" si="162"/>
        <v/>
      </c>
      <c r="K705" s="49" t="str">
        <f t="shared" si="163"/>
        <v/>
      </c>
      <c r="L705" s="11"/>
      <c r="M705" s="11"/>
      <c r="N705" s="78"/>
      <c r="O705" s="39" t="str">
        <f t="shared" si="164"/>
        <v>F</v>
      </c>
      <c r="P705" s="11">
        <f t="shared" si="156"/>
        <v>-23.287315649149274</v>
      </c>
      <c r="Q705" s="11"/>
      <c r="R705" s="38">
        <f t="shared" si="159"/>
        <v>0</v>
      </c>
      <c r="S705" s="30">
        <f t="shared" si="160"/>
        <v>0</v>
      </c>
      <c r="T705" s="30">
        <f t="shared" si="161"/>
        <v>0</v>
      </c>
      <c r="U705" s="34"/>
      <c r="V705" s="34"/>
      <c r="X705" s="31">
        <f t="shared" si="157"/>
        <v>9.0359999999999996</v>
      </c>
      <c r="Y705" s="31">
        <f t="shared" si="158"/>
        <v>-184.49199999999999</v>
      </c>
      <c r="Z705" s="30">
        <f t="shared" si="165"/>
        <v>0</v>
      </c>
    </row>
    <row r="706" spans="5:26" x14ac:dyDescent="0.15">
      <c r="E706" s="46"/>
      <c r="F706" s="28"/>
      <c r="G706" s="29"/>
      <c r="H706" s="29"/>
      <c r="I706" s="48" t="str">
        <f t="shared" si="155"/>
        <v/>
      </c>
      <c r="J706" s="48" t="str">
        <f t="shared" si="162"/>
        <v/>
      </c>
      <c r="K706" s="49" t="str">
        <f t="shared" si="163"/>
        <v/>
      </c>
      <c r="L706" s="11"/>
      <c r="M706" s="11"/>
      <c r="N706" s="78"/>
      <c r="O706" s="39" t="str">
        <f t="shared" si="164"/>
        <v>F</v>
      </c>
      <c r="P706" s="11">
        <f t="shared" si="156"/>
        <v>-23.287315649149274</v>
      </c>
      <c r="Q706" s="11"/>
      <c r="R706" s="38">
        <f t="shared" si="159"/>
        <v>0</v>
      </c>
      <c r="S706" s="30">
        <f t="shared" si="160"/>
        <v>0</v>
      </c>
      <c r="T706" s="30">
        <f t="shared" si="161"/>
        <v>0</v>
      </c>
      <c r="U706" s="34"/>
      <c r="V706" s="34"/>
      <c r="X706" s="31">
        <f t="shared" si="157"/>
        <v>9.0359999999999996</v>
      </c>
      <c r="Y706" s="31">
        <f t="shared" si="158"/>
        <v>-184.49199999999999</v>
      </c>
      <c r="Z706" s="30">
        <f t="shared" si="165"/>
        <v>0</v>
      </c>
    </row>
    <row r="707" spans="5:26" x14ac:dyDescent="0.15">
      <c r="E707" s="46"/>
      <c r="F707" s="28"/>
      <c r="G707" s="29"/>
      <c r="H707" s="29"/>
      <c r="I707" s="48" t="str">
        <f t="shared" si="155"/>
        <v/>
      </c>
      <c r="J707" s="48" t="str">
        <f t="shared" si="162"/>
        <v/>
      </c>
      <c r="K707" s="49" t="str">
        <f t="shared" si="163"/>
        <v/>
      </c>
      <c r="L707" s="11"/>
      <c r="M707" s="11"/>
      <c r="N707" s="78"/>
      <c r="O707" s="39" t="str">
        <f t="shared" si="164"/>
        <v>F</v>
      </c>
      <c r="P707" s="11">
        <f t="shared" si="156"/>
        <v>-23.287315649149274</v>
      </c>
      <c r="Q707" s="11"/>
      <c r="R707" s="38">
        <f t="shared" si="159"/>
        <v>0</v>
      </c>
      <c r="S707" s="30">
        <f t="shared" si="160"/>
        <v>0</v>
      </c>
      <c r="T707" s="30">
        <f t="shared" si="161"/>
        <v>0</v>
      </c>
      <c r="U707" s="34"/>
      <c r="V707" s="34"/>
      <c r="X707" s="31">
        <f t="shared" si="157"/>
        <v>9.0359999999999996</v>
      </c>
      <c r="Y707" s="31">
        <f t="shared" si="158"/>
        <v>-184.49199999999999</v>
      </c>
      <c r="Z707" s="30">
        <f t="shared" si="165"/>
        <v>0</v>
      </c>
    </row>
    <row r="708" spans="5:26" x14ac:dyDescent="0.15">
      <c r="E708" s="46"/>
      <c r="F708" s="28"/>
      <c r="G708" s="29"/>
      <c r="H708" s="29"/>
      <c r="I708" s="48" t="str">
        <f t="shared" si="155"/>
        <v/>
      </c>
      <c r="J708" s="48" t="str">
        <f t="shared" si="162"/>
        <v/>
      </c>
      <c r="K708" s="49" t="str">
        <f t="shared" si="163"/>
        <v/>
      </c>
      <c r="L708" s="11"/>
      <c r="M708" s="11"/>
      <c r="N708" s="78"/>
      <c r="O708" s="39" t="str">
        <f t="shared" si="164"/>
        <v>F</v>
      </c>
      <c r="P708" s="11">
        <f t="shared" si="156"/>
        <v>-23.287315649149274</v>
      </c>
      <c r="Q708" s="11"/>
      <c r="R708" s="38">
        <f t="shared" si="159"/>
        <v>0</v>
      </c>
      <c r="S708" s="30">
        <f t="shared" si="160"/>
        <v>0</v>
      </c>
      <c r="T708" s="30">
        <f t="shared" si="161"/>
        <v>0</v>
      </c>
      <c r="U708" s="34"/>
      <c r="V708" s="34"/>
      <c r="X708" s="31">
        <f t="shared" si="157"/>
        <v>9.0359999999999996</v>
      </c>
      <c r="Y708" s="31">
        <f t="shared" si="158"/>
        <v>-184.49199999999999</v>
      </c>
      <c r="Z708" s="30">
        <f t="shared" si="165"/>
        <v>0</v>
      </c>
    </row>
    <row r="709" spans="5:26" x14ac:dyDescent="0.15">
      <c r="E709" s="46"/>
      <c r="F709" s="28"/>
      <c r="G709" s="29"/>
      <c r="H709" s="29"/>
      <c r="I709" s="48" t="str">
        <f t="shared" si="155"/>
        <v/>
      </c>
      <c r="J709" s="48" t="str">
        <f t="shared" si="162"/>
        <v/>
      </c>
      <c r="K709" s="49" t="str">
        <f t="shared" si="163"/>
        <v/>
      </c>
      <c r="L709" s="11"/>
      <c r="M709" s="11"/>
      <c r="N709" s="78"/>
      <c r="O709" s="39" t="str">
        <f t="shared" si="164"/>
        <v>F</v>
      </c>
      <c r="P709" s="11">
        <f t="shared" si="156"/>
        <v>-23.287315649149274</v>
      </c>
      <c r="Q709" s="11"/>
      <c r="R709" s="38">
        <f t="shared" si="159"/>
        <v>0</v>
      </c>
      <c r="S709" s="30">
        <f t="shared" si="160"/>
        <v>0</v>
      </c>
      <c r="T709" s="30">
        <f t="shared" si="161"/>
        <v>0</v>
      </c>
      <c r="U709" s="34"/>
      <c r="V709" s="34"/>
      <c r="X709" s="31">
        <f t="shared" si="157"/>
        <v>9.0359999999999996</v>
      </c>
      <c r="Y709" s="31">
        <f t="shared" si="158"/>
        <v>-184.49199999999999</v>
      </c>
      <c r="Z709" s="30">
        <f t="shared" si="165"/>
        <v>0</v>
      </c>
    </row>
    <row r="710" spans="5:26" x14ac:dyDescent="0.15">
      <c r="E710" s="46"/>
      <c r="F710" s="28"/>
      <c r="G710" s="29"/>
      <c r="H710" s="29"/>
      <c r="I710" s="48" t="str">
        <f t="shared" si="155"/>
        <v/>
      </c>
      <c r="J710" s="48" t="str">
        <f t="shared" si="162"/>
        <v/>
      </c>
      <c r="K710" s="49" t="str">
        <f t="shared" si="163"/>
        <v/>
      </c>
      <c r="L710" s="11"/>
      <c r="M710" s="11"/>
      <c r="N710" s="78"/>
      <c r="O710" s="39" t="str">
        <f t="shared" si="164"/>
        <v>F</v>
      </c>
      <c r="P710" s="11">
        <f t="shared" si="156"/>
        <v>-23.287315649149274</v>
      </c>
      <c r="Q710" s="11"/>
      <c r="R710" s="38">
        <f t="shared" si="159"/>
        <v>0</v>
      </c>
      <c r="S710" s="30">
        <f t="shared" si="160"/>
        <v>0</v>
      </c>
      <c r="T710" s="30">
        <f t="shared" si="161"/>
        <v>0</v>
      </c>
      <c r="U710" s="34"/>
      <c r="V710" s="34"/>
      <c r="X710" s="31">
        <f t="shared" si="157"/>
        <v>9.0359999999999996</v>
      </c>
      <c r="Y710" s="31">
        <f t="shared" si="158"/>
        <v>-184.49199999999999</v>
      </c>
      <c r="Z710" s="30">
        <f t="shared" si="165"/>
        <v>0</v>
      </c>
    </row>
    <row r="711" spans="5:26" x14ac:dyDescent="0.15">
      <c r="E711" s="46"/>
      <c r="F711" s="28"/>
      <c r="G711" s="29"/>
      <c r="H711" s="29"/>
      <c r="I711" s="48" t="str">
        <f t="shared" si="155"/>
        <v/>
      </c>
      <c r="J711" s="48" t="str">
        <f t="shared" si="162"/>
        <v/>
      </c>
      <c r="K711" s="49" t="str">
        <f t="shared" si="163"/>
        <v/>
      </c>
      <c r="L711" s="11"/>
      <c r="M711" s="11"/>
      <c r="N711" s="78"/>
      <c r="O711" s="39" t="str">
        <f t="shared" si="164"/>
        <v>F</v>
      </c>
      <c r="P711" s="11">
        <f t="shared" si="156"/>
        <v>-23.287315649149274</v>
      </c>
      <c r="Q711" s="11"/>
      <c r="R711" s="38">
        <f t="shared" si="159"/>
        <v>0</v>
      </c>
      <c r="S711" s="30">
        <f t="shared" si="160"/>
        <v>0</v>
      </c>
      <c r="T711" s="30">
        <f t="shared" si="161"/>
        <v>0</v>
      </c>
      <c r="U711" s="34"/>
      <c r="V711" s="34"/>
      <c r="X711" s="31">
        <f t="shared" si="157"/>
        <v>9.0359999999999996</v>
      </c>
      <c r="Y711" s="31">
        <f t="shared" si="158"/>
        <v>-184.49199999999999</v>
      </c>
      <c r="Z711" s="30">
        <f t="shared" si="165"/>
        <v>0</v>
      </c>
    </row>
    <row r="712" spans="5:26" x14ac:dyDescent="0.15">
      <c r="E712" s="46"/>
      <c r="F712" s="28"/>
      <c r="G712" s="29"/>
      <c r="H712" s="29"/>
      <c r="I712" s="48" t="str">
        <f t="shared" si="155"/>
        <v/>
      </c>
      <c r="J712" s="48" t="str">
        <f t="shared" si="162"/>
        <v/>
      </c>
      <c r="K712" s="49" t="str">
        <f t="shared" si="163"/>
        <v/>
      </c>
      <c r="L712" s="11"/>
      <c r="M712" s="11"/>
      <c r="N712" s="78"/>
      <c r="O712" s="39" t="str">
        <f t="shared" si="164"/>
        <v>F</v>
      </c>
      <c r="P712" s="11">
        <f t="shared" si="156"/>
        <v>-23.287315649149274</v>
      </c>
      <c r="Q712" s="11"/>
      <c r="R712" s="38">
        <f t="shared" si="159"/>
        <v>0</v>
      </c>
      <c r="S712" s="30">
        <f t="shared" si="160"/>
        <v>0</v>
      </c>
      <c r="T712" s="30">
        <f t="shared" si="161"/>
        <v>0</v>
      </c>
      <c r="U712" s="34"/>
      <c r="V712" s="34"/>
      <c r="X712" s="31">
        <f t="shared" si="157"/>
        <v>9.0359999999999996</v>
      </c>
      <c r="Y712" s="31">
        <f t="shared" si="158"/>
        <v>-184.49199999999999</v>
      </c>
      <c r="Z712" s="30">
        <f t="shared" si="165"/>
        <v>0</v>
      </c>
    </row>
    <row r="713" spans="5:26" x14ac:dyDescent="0.15">
      <c r="E713" s="46"/>
      <c r="F713" s="28"/>
      <c r="G713" s="29"/>
      <c r="H713" s="29"/>
      <c r="I713" s="48" t="str">
        <f t="shared" si="155"/>
        <v/>
      </c>
      <c r="J713" s="48" t="str">
        <f t="shared" si="162"/>
        <v/>
      </c>
      <c r="K713" s="49" t="str">
        <f t="shared" si="163"/>
        <v/>
      </c>
      <c r="L713" s="11"/>
      <c r="M713" s="11"/>
      <c r="N713" s="78"/>
      <c r="O713" s="39" t="str">
        <f t="shared" si="164"/>
        <v>F</v>
      </c>
      <c r="P713" s="11">
        <f t="shared" si="156"/>
        <v>-23.287315649149274</v>
      </c>
      <c r="Q713" s="11"/>
      <c r="R713" s="38">
        <f t="shared" si="159"/>
        <v>0</v>
      </c>
      <c r="S713" s="30">
        <f t="shared" si="160"/>
        <v>0</v>
      </c>
      <c r="T713" s="30">
        <f t="shared" si="161"/>
        <v>0</v>
      </c>
      <c r="U713" s="34"/>
      <c r="V713" s="34"/>
      <c r="X713" s="31">
        <f t="shared" si="157"/>
        <v>9.0359999999999996</v>
      </c>
      <c r="Y713" s="31">
        <f t="shared" si="158"/>
        <v>-184.49199999999999</v>
      </c>
      <c r="Z713" s="30">
        <f t="shared" si="165"/>
        <v>0</v>
      </c>
    </row>
    <row r="714" spans="5:26" x14ac:dyDescent="0.15">
      <c r="E714" s="46"/>
      <c r="F714" s="28"/>
      <c r="G714" s="29"/>
      <c r="H714" s="29"/>
      <c r="I714" s="48" t="str">
        <f t="shared" si="155"/>
        <v/>
      </c>
      <c r="J714" s="48" t="str">
        <f t="shared" si="162"/>
        <v/>
      </c>
      <c r="K714" s="49" t="str">
        <f t="shared" si="163"/>
        <v/>
      </c>
      <c r="L714" s="11"/>
      <c r="M714" s="11"/>
      <c r="N714" s="78"/>
      <c r="O714" s="39" t="str">
        <f t="shared" si="164"/>
        <v>F</v>
      </c>
      <c r="P714" s="11">
        <f t="shared" si="156"/>
        <v>-23.287315649149274</v>
      </c>
      <c r="Q714" s="11"/>
      <c r="R714" s="38">
        <f t="shared" si="159"/>
        <v>0</v>
      </c>
      <c r="S714" s="30">
        <f t="shared" si="160"/>
        <v>0</v>
      </c>
      <c r="T714" s="30">
        <f t="shared" si="161"/>
        <v>0</v>
      </c>
      <c r="U714" s="34"/>
      <c r="V714" s="34"/>
      <c r="X714" s="31">
        <f t="shared" si="157"/>
        <v>9.0359999999999996</v>
      </c>
      <c r="Y714" s="31">
        <f t="shared" si="158"/>
        <v>-184.49199999999999</v>
      </c>
      <c r="Z714" s="30">
        <f t="shared" si="165"/>
        <v>0</v>
      </c>
    </row>
    <row r="715" spans="5:26" x14ac:dyDescent="0.15">
      <c r="E715" s="46"/>
      <c r="F715" s="28"/>
      <c r="G715" s="29"/>
      <c r="H715" s="29"/>
      <c r="I715" s="48" t="str">
        <f t="shared" si="155"/>
        <v/>
      </c>
      <c r="J715" s="48" t="str">
        <f t="shared" si="162"/>
        <v/>
      </c>
      <c r="K715" s="49" t="str">
        <f t="shared" si="163"/>
        <v/>
      </c>
      <c r="L715" s="11"/>
      <c r="M715" s="11"/>
      <c r="N715" s="78"/>
      <c r="O715" s="39" t="str">
        <f t="shared" si="164"/>
        <v>F</v>
      </c>
      <c r="P715" s="11">
        <f t="shared" si="156"/>
        <v>-23.287315649149274</v>
      </c>
      <c r="Q715" s="11"/>
      <c r="R715" s="38">
        <f t="shared" si="159"/>
        <v>0</v>
      </c>
      <c r="S715" s="30">
        <f t="shared" si="160"/>
        <v>0</v>
      </c>
      <c r="T715" s="30">
        <f t="shared" si="161"/>
        <v>0</v>
      </c>
      <c r="U715" s="34"/>
      <c r="V715" s="34"/>
      <c r="X715" s="31">
        <f t="shared" si="157"/>
        <v>9.0359999999999996</v>
      </c>
      <c r="Y715" s="31">
        <f t="shared" si="158"/>
        <v>-184.49199999999999</v>
      </c>
      <c r="Z715" s="30">
        <f t="shared" si="165"/>
        <v>0</v>
      </c>
    </row>
    <row r="716" spans="5:26" x14ac:dyDescent="0.15">
      <c r="E716" s="46"/>
      <c r="F716" s="28"/>
      <c r="G716" s="29"/>
      <c r="H716" s="29"/>
      <c r="I716" s="48" t="str">
        <f t="shared" si="155"/>
        <v/>
      </c>
      <c r="J716" s="48" t="str">
        <f t="shared" si="162"/>
        <v/>
      </c>
      <c r="K716" s="49" t="str">
        <f t="shared" si="163"/>
        <v/>
      </c>
      <c r="L716" s="11"/>
      <c r="M716" s="11"/>
      <c r="N716" s="78"/>
      <c r="O716" s="39" t="str">
        <f t="shared" si="164"/>
        <v>F</v>
      </c>
      <c r="P716" s="11">
        <f t="shared" si="156"/>
        <v>-23.287315649149274</v>
      </c>
      <c r="Q716" s="11"/>
      <c r="R716" s="38">
        <f t="shared" si="159"/>
        <v>0</v>
      </c>
      <c r="S716" s="30">
        <f t="shared" si="160"/>
        <v>0</v>
      </c>
      <c r="T716" s="30">
        <f t="shared" si="161"/>
        <v>0</v>
      </c>
      <c r="U716" s="34"/>
      <c r="V716" s="34"/>
      <c r="X716" s="31">
        <f t="shared" si="157"/>
        <v>9.0359999999999996</v>
      </c>
      <c r="Y716" s="31">
        <f t="shared" si="158"/>
        <v>-184.49199999999999</v>
      </c>
      <c r="Z716" s="30">
        <f t="shared" si="165"/>
        <v>0</v>
      </c>
    </row>
    <row r="717" spans="5:26" x14ac:dyDescent="0.15">
      <c r="E717" s="46"/>
      <c r="F717" s="28"/>
      <c r="G717" s="29"/>
      <c r="H717" s="29"/>
      <c r="I717" s="48" t="str">
        <f t="shared" si="155"/>
        <v/>
      </c>
      <c r="J717" s="48" t="str">
        <f t="shared" ref="J717:J744" si="166">IF(COUNTA($F$623,$H$623,F717:H717)=5,IF(T717&lt;6,"*",IF(T717&gt;=17.583,"*",(H717-G717*INDEX(IF(O717="F",muratafemale,muratamale),R717-4,1)-INDEX(IF(O717="F",muratafemale,muratamale),R717-4,2))/(G717*INDEX(IF(O717="F",muratafemale,muratamale),R717-4,1)+INDEX(IF(O717="F",muratafemale,muratamale),R717-4,2))*100)),"")</f>
        <v/>
      </c>
      <c r="K717" s="49" t="str">
        <f t="shared" ref="K717:K744" si="167">IF(COUNTA($F$623,$H$623,F717:H717)=5,IF(OR(T717&lt;1,G717&lt;70),"*",IF(G717&gt;=IF(O717="M",181,174),(H717-Z717)/Z717*100,IF(G717&lt;101,(H717-X717)/X717*100,IF(T717&lt;6,(H717-X717)/X717*100,IF(T717&gt;=17.583,(H717-Z717)/Z717*100,(H717-Y717)/Y717*100))))),"")</f>
        <v/>
      </c>
      <c r="N717" s="78"/>
      <c r="O717" s="39" t="str">
        <f t="shared" si="164"/>
        <v>F</v>
      </c>
      <c r="P717" s="11">
        <f t="shared" si="156"/>
        <v>-23.287315649149274</v>
      </c>
      <c r="Q717" s="11"/>
      <c r="R717" s="38">
        <f t="shared" si="159"/>
        <v>0</v>
      </c>
      <c r="S717" s="30">
        <f t="shared" si="160"/>
        <v>0</v>
      </c>
      <c r="T717" s="30">
        <f t="shared" si="161"/>
        <v>0</v>
      </c>
      <c r="U717" s="34"/>
      <c r="V717" s="34"/>
      <c r="X717" s="31">
        <f t="shared" si="157"/>
        <v>9.0359999999999996</v>
      </c>
      <c r="Y717" s="31">
        <f t="shared" si="158"/>
        <v>-184.49199999999999</v>
      </c>
      <c r="Z717" s="30">
        <f t="shared" si="165"/>
        <v>0</v>
      </c>
    </row>
    <row r="718" spans="5:26" x14ac:dyDescent="0.15">
      <c r="E718" s="46"/>
      <c r="F718" s="28"/>
      <c r="G718" s="29"/>
      <c r="H718" s="29"/>
      <c r="I718" s="48" t="str">
        <f t="shared" si="155"/>
        <v/>
      </c>
      <c r="J718" s="48" t="str">
        <f t="shared" si="166"/>
        <v/>
      </c>
      <c r="K718" s="49" t="str">
        <f t="shared" si="167"/>
        <v/>
      </c>
      <c r="L718" s="11"/>
      <c r="M718" s="11"/>
      <c r="N718" s="78"/>
      <c r="O718" s="39" t="str">
        <f t="shared" si="164"/>
        <v>F</v>
      </c>
      <c r="P718" s="11">
        <f t="shared" si="156"/>
        <v>-23.287315649149274</v>
      </c>
      <c r="Q718" s="11"/>
      <c r="R718" s="38">
        <f t="shared" si="159"/>
        <v>0</v>
      </c>
      <c r="S718" s="30">
        <f t="shared" si="160"/>
        <v>0</v>
      </c>
      <c r="T718" s="30">
        <f t="shared" si="161"/>
        <v>0</v>
      </c>
      <c r="U718" s="34"/>
      <c r="V718" s="34"/>
      <c r="X718" s="31">
        <f t="shared" si="157"/>
        <v>9.0359999999999996</v>
      </c>
      <c r="Y718" s="31">
        <f t="shared" si="158"/>
        <v>-184.49199999999999</v>
      </c>
      <c r="Z718" s="30">
        <f t="shared" si="165"/>
        <v>0</v>
      </c>
    </row>
    <row r="719" spans="5:26" x14ac:dyDescent="0.15">
      <c r="E719" s="46"/>
      <c r="F719" s="28"/>
      <c r="G719" s="29"/>
      <c r="H719" s="29"/>
      <c r="I719" s="48" t="str">
        <f t="shared" si="155"/>
        <v/>
      </c>
      <c r="J719" s="48" t="str">
        <f t="shared" si="166"/>
        <v/>
      </c>
      <c r="K719" s="49" t="str">
        <f t="shared" si="167"/>
        <v/>
      </c>
      <c r="L719" s="11"/>
      <c r="M719" s="11"/>
      <c r="N719" s="78"/>
      <c r="O719" s="39" t="str">
        <f t="shared" si="164"/>
        <v>F</v>
      </c>
      <c r="P719" s="11">
        <f t="shared" si="156"/>
        <v>-23.287315649149274</v>
      </c>
      <c r="Q719" s="11"/>
      <c r="R719" s="38">
        <f t="shared" si="159"/>
        <v>0</v>
      </c>
      <c r="S719" s="30">
        <f t="shared" si="160"/>
        <v>0</v>
      </c>
      <c r="T719" s="30">
        <f t="shared" si="161"/>
        <v>0</v>
      </c>
      <c r="U719" s="34"/>
      <c r="V719" s="34"/>
      <c r="X719" s="31">
        <f t="shared" si="157"/>
        <v>9.0359999999999996</v>
      </c>
      <c r="Y719" s="31">
        <f t="shared" si="158"/>
        <v>-184.49199999999999</v>
      </c>
      <c r="Z719" s="30">
        <f t="shared" si="165"/>
        <v>0</v>
      </c>
    </row>
    <row r="720" spans="5:26" x14ac:dyDescent="0.15">
      <c r="E720" s="46"/>
      <c r="F720" s="28"/>
      <c r="G720" s="29"/>
      <c r="H720" s="29"/>
      <c r="I720" s="48" t="str">
        <f t="shared" si="155"/>
        <v/>
      </c>
      <c r="J720" s="48" t="str">
        <f t="shared" si="166"/>
        <v/>
      </c>
      <c r="K720" s="49" t="str">
        <f t="shared" si="167"/>
        <v/>
      </c>
      <c r="L720" s="11"/>
      <c r="M720" s="11"/>
      <c r="N720" s="78"/>
      <c r="O720" s="39" t="str">
        <f t="shared" si="164"/>
        <v>F</v>
      </c>
      <c r="P720" s="11">
        <f t="shared" si="156"/>
        <v>-23.287315649149274</v>
      </c>
      <c r="Q720" s="11"/>
      <c r="R720" s="38">
        <f t="shared" si="159"/>
        <v>0</v>
      </c>
      <c r="S720" s="30">
        <f t="shared" si="160"/>
        <v>0</v>
      </c>
      <c r="T720" s="30">
        <f t="shared" si="161"/>
        <v>0</v>
      </c>
      <c r="U720" s="34"/>
      <c r="V720" s="34"/>
      <c r="X720" s="31">
        <f t="shared" si="157"/>
        <v>9.0359999999999996</v>
      </c>
      <c r="Y720" s="31">
        <f t="shared" si="158"/>
        <v>-184.49199999999999</v>
      </c>
      <c r="Z720" s="30">
        <f t="shared" si="165"/>
        <v>0</v>
      </c>
    </row>
    <row r="721" spans="5:26" x14ac:dyDescent="0.15">
      <c r="E721" s="46"/>
      <c r="F721" s="28"/>
      <c r="G721" s="29"/>
      <c r="H721" s="29"/>
      <c r="I721" s="48" t="str">
        <f t="shared" ref="I721:I744" si="168">IF(COUNTA($F$623,$H$623,F721:H721)=5,P721,"")</f>
        <v/>
      </c>
      <c r="J721" s="48" t="str">
        <f t="shared" si="166"/>
        <v/>
      </c>
      <c r="K721" s="49" t="str">
        <f t="shared" si="167"/>
        <v/>
      </c>
      <c r="L721" s="11"/>
      <c r="M721" s="11"/>
      <c r="N721" s="78"/>
      <c r="O721" s="39" t="str">
        <f t="shared" si="164"/>
        <v>F</v>
      </c>
      <c r="P721" s="11">
        <f t="shared" si="156"/>
        <v>-23.287315649149274</v>
      </c>
      <c r="Q721" s="11"/>
      <c r="R721" s="38">
        <f t="shared" si="159"/>
        <v>0</v>
      </c>
      <c r="S721" s="30">
        <f t="shared" si="160"/>
        <v>0</v>
      </c>
      <c r="T721" s="30">
        <f t="shared" si="161"/>
        <v>0</v>
      </c>
      <c r="U721" s="34"/>
      <c r="V721" s="34"/>
      <c r="X721" s="31">
        <f t="shared" si="157"/>
        <v>9.0359999999999996</v>
      </c>
      <c r="Y721" s="31">
        <f t="shared" si="158"/>
        <v>-184.49199999999999</v>
      </c>
      <c r="Z721" s="30">
        <f t="shared" si="165"/>
        <v>0</v>
      </c>
    </row>
    <row r="722" spans="5:26" x14ac:dyDescent="0.15">
      <c r="E722" s="46"/>
      <c r="F722" s="28"/>
      <c r="G722" s="29"/>
      <c r="H722" s="29"/>
      <c r="I722" s="48" t="str">
        <f t="shared" si="168"/>
        <v/>
      </c>
      <c r="J722" s="48" t="str">
        <f t="shared" si="166"/>
        <v/>
      </c>
      <c r="K722" s="49" t="str">
        <f t="shared" si="167"/>
        <v/>
      </c>
      <c r="L722" s="11"/>
      <c r="M722" s="11"/>
      <c r="N722" s="78"/>
      <c r="O722" s="39" t="str">
        <f t="shared" si="164"/>
        <v>F</v>
      </c>
      <c r="P722" s="11">
        <f t="shared" si="156"/>
        <v>-23.287315649149274</v>
      </c>
      <c r="Q722" s="11"/>
      <c r="R722" s="38">
        <f t="shared" si="159"/>
        <v>0</v>
      </c>
      <c r="S722" s="30">
        <f t="shared" si="160"/>
        <v>0</v>
      </c>
      <c r="T722" s="30">
        <f t="shared" si="161"/>
        <v>0</v>
      </c>
      <c r="U722" s="34"/>
      <c r="V722" s="34"/>
      <c r="X722" s="31">
        <f t="shared" si="157"/>
        <v>9.0359999999999996</v>
      </c>
      <c r="Y722" s="31">
        <f t="shared" si="158"/>
        <v>-184.49199999999999</v>
      </c>
      <c r="Z722" s="30">
        <f t="shared" si="165"/>
        <v>0</v>
      </c>
    </row>
    <row r="723" spans="5:26" x14ac:dyDescent="0.15">
      <c r="E723" s="46"/>
      <c r="F723" s="28"/>
      <c r="G723" s="29"/>
      <c r="H723" s="29"/>
      <c r="I723" s="48" t="str">
        <f t="shared" si="168"/>
        <v/>
      </c>
      <c r="J723" s="48" t="str">
        <f t="shared" si="166"/>
        <v/>
      </c>
      <c r="K723" s="49" t="str">
        <f t="shared" si="167"/>
        <v/>
      </c>
      <c r="L723" s="11"/>
      <c r="M723" s="11"/>
      <c r="N723" s="78"/>
      <c r="O723" s="39" t="str">
        <f t="shared" si="164"/>
        <v>F</v>
      </c>
      <c r="P723" s="11">
        <f t="shared" si="156"/>
        <v>-23.287315649149274</v>
      </c>
      <c r="Q723" s="11"/>
      <c r="R723" s="38">
        <f t="shared" si="159"/>
        <v>0</v>
      </c>
      <c r="S723" s="30">
        <f t="shared" si="160"/>
        <v>0</v>
      </c>
      <c r="T723" s="30">
        <f t="shared" si="161"/>
        <v>0</v>
      </c>
      <c r="U723" s="34"/>
      <c r="V723" s="34"/>
      <c r="X723" s="31">
        <f t="shared" si="157"/>
        <v>9.0359999999999996</v>
      </c>
      <c r="Y723" s="31">
        <f t="shared" si="158"/>
        <v>-184.49199999999999</v>
      </c>
      <c r="Z723" s="30">
        <f t="shared" si="165"/>
        <v>0</v>
      </c>
    </row>
    <row r="724" spans="5:26" x14ac:dyDescent="0.15">
      <c r="E724" s="46"/>
      <c r="F724" s="28"/>
      <c r="G724" s="29"/>
      <c r="H724" s="29"/>
      <c r="I724" s="48" t="str">
        <f t="shared" si="168"/>
        <v/>
      </c>
      <c r="J724" s="48" t="str">
        <f t="shared" si="166"/>
        <v/>
      </c>
      <c r="K724" s="49" t="str">
        <f t="shared" si="167"/>
        <v/>
      </c>
      <c r="L724" s="11"/>
      <c r="M724" s="11"/>
      <c r="N724" s="78"/>
      <c r="O724" s="39" t="str">
        <f t="shared" si="164"/>
        <v>F</v>
      </c>
      <c r="P724" s="11">
        <f t="shared" si="156"/>
        <v>-23.287315649149274</v>
      </c>
      <c r="Q724" s="11"/>
      <c r="R724" s="38">
        <f t="shared" si="159"/>
        <v>0</v>
      </c>
      <c r="S724" s="30">
        <f t="shared" si="160"/>
        <v>0</v>
      </c>
      <c r="T724" s="30">
        <f t="shared" si="161"/>
        <v>0</v>
      </c>
      <c r="U724" s="34"/>
      <c r="V724" s="34"/>
      <c r="X724" s="31">
        <f t="shared" si="157"/>
        <v>9.0359999999999996</v>
      </c>
      <c r="Y724" s="31">
        <f t="shared" si="158"/>
        <v>-184.49199999999999</v>
      </c>
      <c r="Z724" s="30">
        <f t="shared" si="165"/>
        <v>0</v>
      </c>
    </row>
    <row r="725" spans="5:26" x14ac:dyDescent="0.15">
      <c r="E725" s="46"/>
      <c r="F725" s="28"/>
      <c r="G725" s="29"/>
      <c r="H725" s="29"/>
      <c r="I725" s="48" t="str">
        <f t="shared" si="168"/>
        <v/>
      </c>
      <c r="J725" s="48" t="str">
        <f t="shared" si="166"/>
        <v/>
      </c>
      <c r="K725" s="49" t="str">
        <f t="shared" si="167"/>
        <v/>
      </c>
      <c r="L725" s="11"/>
      <c r="M725" s="11"/>
      <c r="N725" s="78"/>
      <c r="O725" s="39" t="str">
        <f t="shared" si="164"/>
        <v>F</v>
      </c>
      <c r="P725" s="11">
        <f t="shared" si="156"/>
        <v>-23.287315649149274</v>
      </c>
      <c r="Q725" s="11"/>
      <c r="R725" s="38">
        <f t="shared" si="159"/>
        <v>0</v>
      </c>
      <c r="S725" s="30">
        <f t="shared" si="160"/>
        <v>0</v>
      </c>
      <c r="T725" s="30">
        <f t="shared" si="161"/>
        <v>0</v>
      </c>
      <c r="U725" s="34"/>
      <c r="V725" s="34"/>
      <c r="X725" s="31">
        <f t="shared" si="157"/>
        <v>9.0359999999999996</v>
      </c>
      <c r="Y725" s="31">
        <f t="shared" si="158"/>
        <v>-184.49199999999999</v>
      </c>
      <c r="Z725" s="30">
        <f t="shared" si="165"/>
        <v>0</v>
      </c>
    </row>
    <row r="726" spans="5:26" x14ac:dyDescent="0.15">
      <c r="E726" s="46"/>
      <c r="F726" s="28"/>
      <c r="G726" s="29"/>
      <c r="H726" s="29"/>
      <c r="I726" s="48" t="str">
        <f t="shared" si="168"/>
        <v/>
      </c>
      <c r="J726" s="48" t="str">
        <f t="shared" si="166"/>
        <v/>
      </c>
      <c r="K726" s="49" t="str">
        <f t="shared" si="167"/>
        <v/>
      </c>
      <c r="L726" s="11"/>
      <c r="M726" s="11"/>
      <c r="N726" s="78"/>
      <c r="O726" s="39" t="str">
        <f t="shared" si="164"/>
        <v>F</v>
      </c>
      <c r="P726" s="11">
        <f t="shared" si="156"/>
        <v>-23.287315649149274</v>
      </c>
      <c r="Q726" s="11"/>
      <c r="R726" s="38">
        <f t="shared" si="159"/>
        <v>0</v>
      </c>
      <c r="S726" s="30">
        <f t="shared" si="160"/>
        <v>0</v>
      </c>
      <c r="T726" s="30">
        <f t="shared" si="161"/>
        <v>0</v>
      </c>
      <c r="U726" s="34"/>
      <c r="V726" s="34"/>
      <c r="X726" s="31">
        <f t="shared" si="157"/>
        <v>9.0359999999999996</v>
      </c>
      <c r="Y726" s="31">
        <f t="shared" si="158"/>
        <v>-184.49199999999999</v>
      </c>
      <c r="Z726" s="30">
        <f t="shared" si="165"/>
        <v>0</v>
      </c>
    </row>
    <row r="727" spans="5:26" x14ac:dyDescent="0.15">
      <c r="E727" s="46"/>
      <c r="F727" s="28"/>
      <c r="G727" s="29"/>
      <c r="H727" s="29"/>
      <c r="I727" s="48" t="str">
        <f t="shared" si="168"/>
        <v/>
      </c>
      <c r="J727" s="48" t="str">
        <f t="shared" si="166"/>
        <v/>
      </c>
      <c r="K727" s="49" t="str">
        <f t="shared" si="167"/>
        <v/>
      </c>
      <c r="L727" s="11"/>
      <c r="M727" s="11"/>
      <c r="N727" s="78"/>
      <c r="O727" s="39" t="str">
        <f t="shared" si="164"/>
        <v>F</v>
      </c>
      <c r="P727" s="11">
        <f t="shared" si="156"/>
        <v>-23.287315649149274</v>
      </c>
      <c r="Q727" s="11"/>
      <c r="R727" s="38">
        <f t="shared" si="159"/>
        <v>0</v>
      </c>
      <c r="S727" s="30">
        <f t="shared" si="160"/>
        <v>0</v>
      </c>
      <c r="T727" s="30">
        <f t="shared" si="161"/>
        <v>0</v>
      </c>
      <c r="U727" s="34"/>
      <c r="V727" s="34"/>
      <c r="X727" s="31">
        <f t="shared" si="157"/>
        <v>9.0359999999999996</v>
      </c>
      <c r="Y727" s="31">
        <f t="shared" si="158"/>
        <v>-184.49199999999999</v>
      </c>
      <c r="Z727" s="30">
        <f t="shared" si="165"/>
        <v>0</v>
      </c>
    </row>
    <row r="728" spans="5:26" x14ac:dyDescent="0.15">
      <c r="E728" s="46"/>
      <c r="F728" s="28"/>
      <c r="G728" s="29"/>
      <c r="H728" s="29"/>
      <c r="I728" s="48" t="str">
        <f t="shared" si="168"/>
        <v/>
      </c>
      <c r="J728" s="48" t="str">
        <f t="shared" si="166"/>
        <v/>
      </c>
      <c r="K728" s="49" t="str">
        <f t="shared" si="167"/>
        <v/>
      </c>
      <c r="L728" s="11"/>
      <c r="M728" s="11"/>
      <c r="N728" s="78"/>
      <c r="O728" s="39" t="str">
        <f t="shared" si="164"/>
        <v>F</v>
      </c>
      <c r="P728" s="11">
        <f t="shared" si="156"/>
        <v>-23.287315649149274</v>
      </c>
      <c r="Q728" s="11"/>
      <c r="R728" s="38">
        <f t="shared" si="159"/>
        <v>0</v>
      </c>
      <c r="S728" s="30">
        <f t="shared" si="160"/>
        <v>0</v>
      </c>
      <c r="T728" s="30">
        <f t="shared" si="161"/>
        <v>0</v>
      </c>
      <c r="U728" s="34"/>
      <c r="V728" s="34"/>
      <c r="X728" s="31">
        <f t="shared" si="157"/>
        <v>9.0359999999999996</v>
      </c>
      <c r="Y728" s="31">
        <f t="shared" si="158"/>
        <v>-184.49199999999999</v>
      </c>
      <c r="Z728" s="30">
        <f t="shared" si="165"/>
        <v>0</v>
      </c>
    </row>
    <row r="729" spans="5:26" x14ac:dyDescent="0.15">
      <c r="E729" s="46"/>
      <c r="F729" s="28"/>
      <c r="G729" s="29"/>
      <c r="H729" s="29"/>
      <c r="I729" s="48" t="str">
        <f t="shared" si="168"/>
        <v/>
      </c>
      <c r="J729" s="48" t="str">
        <f t="shared" si="166"/>
        <v/>
      </c>
      <c r="K729" s="49" t="str">
        <f t="shared" si="167"/>
        <v/>
      </c>
      <c r="L729" s="11"/>
      <c r="M729" s="11"/>
      <c r="N729" s="78"/>
      <c r="O729" s="39" t="str">
        <f t="shared" si="164"/>
        <v>F</v>
      </c>
      <c r="P729" s="11">
        <f t="shared" si="156"/>
        <v>-23.287315649149274</v>
      </c>
      <c r="Q729" s="11"/>
      <c r="R729" s="38">
        <f t="shared" si="159"/>
        <v>0</v>
      </c>
      <c r="S729" s="30">
        <f t="shared" si="160"/>
        <v>0</v>
      </c>
      <c r="T729" s="30">
        <f t="shared" si="161"/>
        <v>0</v>
      </c>
      <c r="U729" s="34"/>
      <c r="V729" s="34"/>
      <c r="X729" s="31">
        <f t="shared" si="157"/>
        <v>9.0359999999999996</v>
      </c>
      <c r="Y729" s="31">
        <f t="shared" si="158"/>
        <v>-184.49199999999999</v>
      </c>
      <c r="Z729" s="30">
        <f t="shared" si="165"/>
        <v>0</v>
      </c>
    </row>
    <row r="730" spans="5:26" x14ac:dyDescent="0.15">
      <c r="E730" s="46"/>
      <c r="F730" s="28"/>
      <c r="G730" s="29"/>
      <c r="H730" s="29"/>
      <c r="I730" s="48" t="str">
        <f t="shared" si="168"/>
        <v/>
      </c>
      <c r="J730" s="48" t="str">
        <f t="shared" si="166"/>
        <v/>
      </c>
      <c r="K730" s="49" t="str">
        <f t="shared" si="167"/>
        <v/>
      </c>
      <c r="L730" s="11"/>
      <c r="M730" s="11"/>
      <c r="N730" s="78"/>
      <c r="O730" s="39" t="str">
        <f t="shared" si="164"/>
        <v>F</v>
      </c>
      <c r="P730" s="11">
        <f t="shared" si="156"/>
        <v>-23.287315649149274</v>
      </c>
      <c r="Q730" s="11"/>
      <c r="R730" s="38">
        <f t="shared" si="159"/>
        <v>0</v>
      </c>
      <c r="S730" s="30">
        <f t="shared" si="160"/>
        <v>0</v>
      </c>
      <c r="T730" s="30">
        <f t="shared" si="161"/>
        <v>0</v>
      </c>
      <c r="U730" s="34"/>
      <c r="V730" s="34"/>
      <c r="X730" s="31">
        <f t="shared" si="157"/>
        <v>9.0359999999999996</v>
      </c>
      <c r="Y730" s="31">
        <f t="shared" si="158"/>
        <v>-184.49199999999999</v>
      </c>
      <c r="Z730" s="30">
        <f t="shared" si="165"/>
        <v>0</v>
      </c>
    </row>
    <row r="731" spans="5:26" x14ac:dyDescent="0.15">
      <c r="E731" s="46"/>
      <c r="F731" s="28"/>
      <c r="G731" s="29"/>
      <c r="H731" s="29"/>
      <c r="I731" s="48" t="str">
        <f t="shared" si="168"/>
        <v/>
      </c>
      <c r="J731" s="48" t="str">
        <f t="shared" si="166"/>
        <v/>
      </c>
      <c r="K731" s="49" t="str">
        <f t="shared" si="167"/>
        <v/>
      </c>
      <c r="L731" s="11"/>
      <c r="M731" s="11"/>
      <c r="N731" s="78"/>
      <c r="O731" s="39" t="str">
        <f t="shared" si="164"/>
        <v>F</v>
      </c>
      <c r="P731" s="11">
        <f t="shared" si="156"/>
        <v>-23.287315649149274</v>
      </c>
      <c r="Q731" s="11"/>
      <c r="R731" s="38">
        <f t="shared" si="159"/>
        <v>0</v>
      </c>
      <c r="S731" s="30">
        <f t="shared" si="160"/>
        <v>0</v>
      </c>
      <c r="T731" s="30">
        <f t="shared" si="161"/>
        <v>0</v>
      </c>
      <c r="U731" s="34"/>
      <c r="V731" s="34"/>
      <c r="X731" s="31">
        <f t="shared" si="157"/>
        <v>9.0359999999999996</v>
      </c>
      <c r="Y731" s="31">
        <f t="shared" si="158"/>
        <v>-184.49199999999999</v>
      </c>
      <c r="Z731" s="30">
        <f t="shared" si="165"/>
        <v>0</v>
      </c>
    </row>
    <row r="732" spans="5:26" x14ac:dyDescent="0.15">
      <c r="E732" s="46"/>
      <c r="F732" s="28"/>
      <c r="G732" s="29"/>
      <c r="H732" s="29"/>
      <c r="I732" s="48" t="str">
        <f t="shared" si="168"/>
        <v/>
      </c>
      <c r="J732" s="48" t="str">
        <f t="shared" si="166"/>
        <v/>
      </c>
      <c r="K732" s="49" t="str">
        <f t="shared" si="167"/>
        <v/>
      </c>
      <c r="L732" s="11"/>
      <c r="M732" s="11"/>
      <c r="N732" s="78"/>
      <c r="O732" s="39" t="str">
        <f t="shared" si="164"/>
        <v>F</v>
      </c>
      <c r="P732" s="11">
        <f t="shared" si="156"/>
        <v>-23.287315649149274</v>
      </c>
      <c r="Q732" s="11"/>
      <c r="R732" s="38">
        <f t="shared" si="159"/>
        <v>0</v>
      </c>
      <c r="S732" s="30">
        <f t="shared" si="160"/>
        <v>0</v>
      </c>
      <c r="T732" s="30">
        <f t="shared" si="161"/>
        <v>0</v>
      </c>
      <c r="U732" s="34"/>
      <c r="V732" s="34"/>
      <c r="X732" s="31">
        <f t="shared" si="157"/>
        <v>9.0359999999999996</v>
      </c>
      <c r="Y732" s="31">
        <f t="shared" si="158"/>
        <v>-184.49199999999999</v>
      </c>
      <c r="Z732" s="30">
        <f t="shared" si="165"/>
        <v>0</v>
      </c>
    </row>
    <row r="733" spans="5:26" x14ac:dyDescent="0.15">
      <c r="E733" s="46"/>
      <c r="F733" s="28"/>
      <c r="G733" s="29"/>
      <c r="H733" s="29"/>
      <c r="I733" s="48" t="str">
        <f t="shared" si="168"/>
        <v/>
      </c>
      <c r="J733" s="48" t="str">
        <f t="shared" si="166"/>
        <v/>
      </c>
      <c r="K733" s="49" t="str">
        <f t="shared" si="167"/>
        <v/>
      </c>
      <c r="L733" s="11"/>
      <c r="M733" s="11"/>
      <c r="N733" s="78"/>
      <c r="O733" s="39" t="str">
        <f t="shared" si="164"/>
        <v>F</v>
      </c>
      <c r="P733" s="11">
        <f t="shared" si="156"/>
        <v>-23.287315649149274</v>
      </c>
      <c r="Q733" s="11"/>
      <c r="R733" s="38">
        <f t="shared" si="159"/>
        <v>0</v>
      </c>
      <c r="S733" s="30">
        <f t="shared" si="160"/>
        <v>0</v>
      </c>
      <c r="T733" s="30">
        <f t="shared" si="161"/>
        <v>0</v>
      </c>
      <c r="U733" s="34"/>
      <c r="V733" s="34"/>
      <c r="X733" s="31">
        <f t="shared" si="157"/>
        <v>9.0359999999999996</v>
      </c>
      <c r="Y733" s="31">
        <f t="shared" si="158"/>
        <v>-184.49199999999999</v>
      </c>
      <c r="Z733" s="30">
        <f t="shared" si="165"/>
        <v>0</v>
      </c>
    </row>
    <row r="734" spans="5:26" x14ac:dyDescent="0.15">
      <c r="E734" s="46"/>
      <c r="F734" s="28"/>
      <c r="G734" s="29"/>
      <c r="H734" s="29"/>
      <c r="I734" s="48" t="str">
        <f t="shared" si="168"/>
        <v/>
      </c>
      <c r="J734" s="48" t="str">
        <f t="shared" si="166"/>
        <v/>
      </c>
      <c r="K734" s="49" t="str">
        <f t="shared" si="167"/>
        <v/>
      </c>
      <c r="L734" s="11"/>
      <c r="M734" s="11"/>
      <c r="N734" s="78"/>
      <c r="O734" s="39" t="str">
        <f t="shared" si="164"/>
        <v>F</v>
      </c>
      <c r="P734" s="11">
        <f t="shared" si="156"/>
        <v>-23.287315649149274</v>
      </c>
      <c r="Q734" s="11"/>
      <c r="R734" s="38">
        <f t="shared" si="159"/>
        <v>0</v>
      </c>
      <c r="S734" s="30">
        <f t="shared" si="160"/>
        <v>0</v>
      </c>
      <c r="T734" s="30">
        <f t="shared" si="161"/>
        <v>0</v>
      </c>
      <c r="U734" s="34"/>
      <c r="V734" s="34"/>
      <c r="X734" s="31">
        <f t="shared" si="157"/>
        <v>9.0359999999999996</v>
      </c>
      <c r="Y734" s="31">
        <f t="shared" si="158"/>
        <v>-184.49199999999999</v>
      </c>
      <c r="Z734" s="30">
        <f t="shared" si="165"/>
        <v>0</v>
      </c>
    </row>
    <row r="735" spans="5:26" x14ac:dyDescent="0.15">
      <c r="E735" s="46"/>
      <c r="F735" s="28"/>
      <c r="G735" s="29"/>
      <c r="H735" s="29"/>
      <c r="I735" s="48" t="str">
        <f t="shared" si="168"/>
        <v/>
      </c>
      <c r="J735" s="48" t="str">
        <f t="shared" si="166"/>
        <v/>
      </c>
      <c r="K735" s="49" t="str">
        <f t="shared" si="167"/>
        <v/>
      </c>
      <c r="L735" s="11"/>
      <c r="M735" s="11"/>
      <c r="N735" s="78"/>
      <c r="O735" s="39" t="str">
        <f t="shared" si="164"/>
        <v>F</v>
      </c>
      <c r="P735" s="11">
        <f t="shared" si="156"/>
        <v>-23.287315649149274</v>
      </c>
      <c r="Q735" s="11"/>
      <c r="R735" s="38">
        <f t="shared" si="159"/>
        <v>0</v>
      </c>
      <c r="S735" s="30">
        <f t="shared" si="160"/>
        <v>0</v>
      </c>
      <c r="T735" s="30">
        <f t="shared" si="161"/>
        <v>0</v>
      </c>
      <c r="U735" s="34"/>
      <c r="V735" s="34"/>
      <c r="X735" s="31">
        <f t="shared" si="157"/>
        <v>9.0359999999999996</v>
      </c>
      <c r="Y735" s="31">
        <f t="shared" si="158"/>
        <v>-184.49199999999999</v>
      </c>
      <c r="Z735" s="30">
        <f t="shared" si="165"/>
        <v>0</v>
      </c>
    </row>
    <row r="736" spans="5:26" x14ac:dyDescent="0.15">
      <c r="E736" s="46"/>
      <c r="F736" s="28"/>
      <c r="G736" s="29"/>
      <c r="H736" s="29"/>
      <c r="I736" s="48" t="str">
        <f t="shared" si="168"/>
        <v/>
      </c>
      <c r="J736" s="48" t="str">
        <f t="shared" si="166"/>
        <v/>
      </c>
      <c r="K736" s="49" t="str">
        <f t="shared" si="167"/>
        <v/>
      </c>
      <c r="L736" s="11"/>
      <c r="M736" s="11"/>
      <c r="N736" s="78"/>
      <c r="O736" s="39" t="str">
        <f t="shared" si="164"/>
        <v>F</v>
      </c>
      <c r="P736" s="11">
        <f t="shared" si="156"/>
        <v>-23.287315649149274</v>
      </c>
      <c r="Q736" s="11"/>
      <c r="R736" s="38">
        <f t="shared" si="159"/>
        <v>0</v>
      </c>
      <c r="S736" s="30">
        <f t="shared" si="160"/>
        <v>0</v>
      </c>
      <c r="T736" s="30">
        <f t="shared" si="161"/>
        <v>0</v>
      </c>
      <c r="U736" s="34"/>
      <c r="V736" s="34"/>
      <c r="X736" s="31">
        <f t="shared" si="157"/>
        <v>9.0359999999999996</v>
      </c>
      <c r="Y736" s="31">
        <f t="shared" si="158"/>
        <v>-184.49199999999999</v>
      </c>
      <c r="Z736" s="30">
        <f t="shared" si="165"/>
        <v>0</v>
      </c>
    </row>
    <row r="737" spans="4:26" x14ac:dyDescent="0.15">
      <c r="E737" s="46"/>
      <c r="F737" s="28"/>
      <c r="G737" s="29"/>
      <c r="H737" s="29"/>
      <c r="I737" s="48" t="str">
        <f t="shared" si="168"/>
        <v/>
      </c>
      <c r="J737" s="48" t="str">
        <f t="shared" si="166"/>
        <v/>
      </c>
      <c r="K737" s="49" t="str">
        <f t="shared" si="167"/>
        <v/>
      </c>
      <c r="L737" s="11"/>
      <c r="M737" s="11"/>
      <c r="N737" s="78"/>
      <c r="O737" s="39" t="str">
        <f t="shared" si="164"/>
        <v>F</v>
      </c>
      <c r="P737" s="11">
        <f t="shared" si="156"/>
        <v>-23.287315649149274</v>
      </c>
      <c r="Q737" s="11"/>
      <c r="R737" s="38">
        <f t="shared" si="159"/>
        <v>0</v>
      </c>
      <c r="S737" s="30">
        <f t="shared" si="160"/>
        <v>0</v>
      </c>
      <c r="T737" s="30">
        <f t="shared" si="161"/>
        <v>0</v>
      </c>
      <c r="U737" s="34"/>
      <c r="V737" s="34"/>
      <c r="X737" s="31">
        <f t="shared" si="157"/>
        <v>9.0359999999999996</v>
      </c>
      <c r="Y737" s="31">
        <f t="shared" si="158"/>
        <v>-184.49199999999999</v>
      </c>
      <c r="Z737" s="30">
        <f t="shared" si="165"/>
        <v>0</v>
      </c>
    </row>
    <row r="738" spans="4:26" x14ac:dyDescent="0.15">
      <c r="E738" s="46"/>
      <c r="F738" s="28"/>
      <c r="G738" s="29"/>
      <c r="H738" s="29"/>
      <c r="I738" s="48" t="str">
        <f t="shared" si="168"/>
        <v/>
      </c>
      <c r="J738" s="48" t="str">
        <f t="shared" si="166"/>
        <v/>
      </c>
      <c r="K738" s="49" t="str">
        <f t="shared" si="167"/>
        <v/>
      </c>
      <c r="L738" s="11"/>
      <c r="M738" s="11"/>
      <c r="N738" s="78"/>
      <c r="O738" s="39" t="str">
        <f t="shared" si="164"/>
        <v>F</v>
      </c>
      <c r="P738" s="11">
        <f t="shared" si="156"/>
        <v>-23.287315649149274</v>
      </c>
      <c r="Q738" s="11"/>
      <c r="R738" s="38">
        <f t="shared" si="159"/>
        <v>0</v>
      </c>
      <c r="S738" s="30">
        <f t="shared" si="160"/>
        <v>0</v>
      </c>
      <c r="T738" s="30">
        <f t="shared" si="161"/>
        <v>0</v>
      </c>
      <c r="U738" s="34"/>
      <c r="V738" s="34"/>
      <c r="X738" s="31">
        <f t="shared" si="157"/>
        <v>9.0359999999999996</v>
      </c>
      <c r="Y738" s="31">
        <f t="shared" si="158"/>
        <v>-184.49199999999999</v>
      </c>
      <c r="Z738" s="30">
        <f t="shared" si="165"/>
        <v>0</v>
      </c>
    </row>
    <row r="739" spans="4:26" x14ac:dyDescent="0.15">
      <c r="E739" s="46"/>
      <c r="F739" s="28"/>
      <c r="G739" s="29"/>
      <c r="H739" s="29"/>
      <c r="I739" s="48" t="str">
        <f t="shared" si="168"/>
        <v/>
      </c>
      <c r="J739" s="48" t="str">
        <f t="shared" si="166"/>
        <v/>
      </c>
      <c r="K739" s="49" t="str">
        <f t="shared" si="167"/>
        <v/>
      </c>
      <c r="L739" s="11"/>
      <c r="M739" s="11"/>
      <c r="N739" s="78"/>
      <c r="O739" s="39" t="str">
        <f t="shared" si="164"/>
        <v>F</v>
      </c>
      <c r="P739" s="11">
        <f t="shared" si="156"/>
        <v>-23.287315649149274</v>
      </c>
      <c r="Q739" s="11"/>
      <c r="R739" s="38">
        <f>DATEDIF($F$623,F739,"Y")</f>
        <v>0</v>
      </c>
      <c r="S739" s="30">
        <f t="shared" si="160"/>
        <v>0</v>
      </c>
      <c r="T739" s="30">
        <f t="shared" si="161"/>
        <v>0</v>
      </c>
      <c r="U739" s="34"/>
      <c r="V739" s="34"/>
      <c r="X739" s="31">
        <f t="shared" si="157"/>
        <v>9.0359999999999996</v>
      </c>
      <c r="Y739" s="31">
        <f t="shared" si="158"/>
        <v>-184.49199999999999</v>
      </c>
      <c r="Z739" s="30">
        <f t="shared" si="165"/>
        <v>0</v>
      </c>
    </row>
    <row r="740" spans="4:26" x14ac:dyDescent="0.15">
      <c r="E740" s="46"/>
      <c r="F740" s="28"/>
      <c r="G740" s="29"/>
      <c r="H740" s="29"/>
      <c r="I740" s="48" t="str">
        <f t="shared" si="168"/>
        <v/>
      </c>
      <c r="J740" s="48" t="str">
        <f t="shared" si="166"/>
        <v/>
      </c>
      <c r="K740" s="49" t="str">
        <f t="shared" si="167"/>
        <v/>
      </c>
      <c r="L740" s="11"/>
      <c r="M740" s="11"/>
      <c r="N740" s="78"/>
      <c r="O740" s="39" t="str">
        <f t="shared" si="164"/>
        <v>F</v>
      </c>
      <c r="P740" s="11">
        <f t="shared" si="156"/>
        <v>-23.287315649149274</v>
      </c>
      <c r="Q740" s="11"/>
      <c r="R740" s="38">
        <f>DATEDIF($F$623,F740,"Y")</f>
        <v>0</v>
      </c>
      <c r="S740" s="30">
        <f t="shared" si="160"/>
        <v>0</v>
      </c>
      <c r="T740" s="30">
        <f t="shared" si="161"/>
        <v>0</v>
      </c>
      <c r="U740" s="34"/>
      <c r="V740" s="34"/>
      <c r="X740" s="31">
        <f t="shared" si="157"/>
        <v>9.0359999999999996</v>
      </c>
      <c r="Y740" s="31">
        <f t="shared" si="158"/>
        <v>-184.49199999999999</v>
      </c>
      <c r="Z740" s="30">
        <f t="shared" si="165"/>
        <v>0</v>
      </c>
    </row>
    <row r="741" spans="4:26" x14ac:dyDescent="0.15">
      <c r="E741" s="46"/>
      <c r="F741" s="28"/>
      <c r="G741" s="29"/>
      <c r="H741" s="29"/>
      <c r="I741" s="48" t="str">
        <f t="shared" si="168"/>
        <v/>
      </c>
      <c r="J741" s="48" t="str">
        <f t="shared" si="166"/>
        <v/>
      </c>
      <c r="K741" s="49" t="str">
        <f t="shared" si="167"/>
        <v/>
      </c>
      <c r="L741" s="11"/>
      <c r="M741" s="11"/>
      <c r="N741" s="78"/>
      <c r="O741" s="39" t="str">
        <f t="shared" si="164"/>
        <v>F</v>
      </c>
      <c r="P741" s="11">
        <f t="shared" si="156"/>
        <v>-23.287315649149274</v>
      </c>
      <c r="Q741" s="11"/>
      <c r="R741" s="38">
        <f>DATEDIF($F$623,F741,"Y")</f>
        <v>0</v>
      </c>
      <c r="S741" s="30">
        <f t="shared" si="160"/>
        <v>0</v>
      </c>
      <c r="T741" s="30">
        <f t="shared" si="161"/>
        <v>0</v>
      </c>
      <c r="U741" s="34"/>
      <c r="V741" s="34"/>
      <c r="X741" s="31">
        <f t="shared" si="157"/>
        <v>9.0359999999999996</v>
      </c>
      <c r="Y741" s="31">
        <f t="shared" si="158"/>
        <v>-184.49199999999999</v>
      </c>
      <c r="Z741" s="30">
        <f t="shared" si="165"/>
        <v>0</v>
      </c>
    </row>
    <row r="742" spans="4:26" x14ac:dyDescent="0.15">
      <c r="E742" s="46"/>
      <c r="F742" s="28"/>
      <c r="G742" s="29"/>
      <c r="H742" s="29"/>
      <c r="I742" s="48" t="str">
        <f t="shared" si="168"/>
        <v/>
      </c>
      <c r="J742" s="48" t="str">
        <f t="shared" si="166"/>
        <v/>
      </c>
      <c r="K742" s="49" t="str">
        <f t="shared" si="167"/>
        <v/>
      </c>
      <c r="L742" s="11"/>
      <c r="M742" s="11"/>
      <c r="N742" s="78"/>
      <c r="O742" s="39" t="str">
        <f t="shared" si="164"/>
        <v>F</v>
      </c>
      <c r="P742" s="11">
        <f t="shared" si="156"/>
        <v>-23.287315649149274</v>
      </c>
      <c r="Q742" s="11"/>
      <c r="R742" s="38">
        <f>DATEDIF($F$623,F742,"Y")</f>
        <v>0</v>
      </c>
      <c r="S742" s="30">
        <f t="shared" si="160"/>
        <v>0</v>
      </c>
      <c r="T742" s="30">
        <f t="shared" si="161"/>
        <v>0</v>
      </c>
      <c r="U742" s="34"/>
      <c r="V742" s="34"/>
      <c r="X742" s="31">
        <f t="shared" si="157"/>
        <v>9.0359999999999996</v>
      </c>
      <c r="Y742" s="31">
        <f t="shared" si="158"/>
        <v>-184.49199999999999</v>
      </c>
      <c r="Z742" s="30">
        <f t="shared" si="165"/>
        <v>0</v>
      </c>
    </row>
    <row r="743" spans="4:26" x14ac:dyDescent="0.15">
      <c r="E743" s="46"/>
      <c r="F743" s="28"/>
      <c r="G743" s="29"/>
      <c r="H743" s="29"/>
      <c r="I743" s="48" t="str">
        <f t="shared" si="168"/>
        <v/>
      </c>
      <c r="J743" s="48" t="str">
        <f t="shared" si="166"/>
        <v/>
      </c>
      <c r="K743" s="49" t="str">
        <f t="shared" si="167"/>
        <v/>
      </c>
      <c r="L743" s="11"/>
      <c r="M743" s="11"/>
      <c r="N743" s="78"/>
      <c r="O743" s="39" t="str">
        <f t="shared" si="164"/>
        <v>F</v>
      </c>
      <c r="P743" s="11">
        <f t="shared" si="156"/>
        <v>-23.287315649149274</v>
      </c>
      <c r="Q743" s="11"/>
      <c r="R743" s="38">
        <f t="shared" si="159"/>
        <v>0</v>
      </c>
      <c r="S743" s="30">
        <f t="shared" si="160"/>
        <v>0</v>
      </c>
      <c r="T743" s="30">
        <f t="shared" si="161"/>
        <v>0</v>
      </c>
      <c r="U743" s="34"/>
      <c r="V743" s="34"/>
      <c r="X743" s="31">
        <f t="shared" si="157"/>
        <v>9.0359999999999996</v>
      </c>
      <c r="Y743" s="31">
        <f t="shared" si="158"/>
        <v>-184.49199999999999</v>
      </c>
      <c r="Z743" s="30">
        <f t="shared" si="165"/>
        <v>0</v>
      </c>
    </row>
    <row r="744" spans="4:26" ht="14.25" thickBot="1" x14ac:dyDescent="0.2">
      <c r="E744" s="50"/>
      <c r="F744" s="64"/>
      <c r="G744" s="51"/>
      <c r="H744" s="51"/>
      <c r="I744" s="52" t="str">
        <f t="shared" si="168"/>
        <v/>
      </c>
      <c r="J744" s="52" t="str">
        <f t="shared" si="166"/>
        <v/>
      </c>
      <c r="K744" s="53" t="str">
        <f t="shared" si="167"/>
        <v/>
      </c>
      <c r="L744" s="11"/>
      <c r="M744" s="11"/>
      <c r="N744" s="78"/>
      <c r="O744" s="39" t="str">
        <f t="shared" si="164"/>
        <v>F</v>
      </c>
      <c r="P744" s="11">
        <f t="shared" si="156"/>
        <v>-23.287315649149274</v>
      </c>
      <c r="Q744" s="11"/>
      <c r="R744" s="38">
        <f t="shared" si="159"/>
        <v>0</v>
      </c>
      <c r="S744" s="30">
        <f t="shared" si="160"/>
        <v>0</v>
      </c>
      <c r="T744" s="30">
        <f t="shared" si="161"/>
        <v>0</v>
      </c>
      <c r="U744" s="34"/>
      <c r="V744" s="34"/>
      <c r="X744" s="31">
        <f t="shared" si="157"/>
        <v>9.0359999999999996</v>
      </c>
      <c r="Y744" s="31">
        <f t="shared" si="158"/>
        <v>-184.49199999999999</v>
      </c>
      <c r="Z744" s="30">
        <f t="shared" si="165"/>
        <v>0</v>
      </c>
    </row>
    <row r="745" spans="4:26" ht="14.25" thickBot="1" x14ac:dyDescent="0.2"/>
    <row r="746" spans="4:26" ht="23.25" customHeight="1" x14ac:dyDescent="0.15">
      <c r="D746" s="72">
        <v>7</v>
      </c>
      <c r="E746" s="42" t="s">
        <v>20</v>
      </c>
      <c r="F746" s="65"/>
      <c r="G746" s="66" t="s">
        <v>115</v>
      </c>
      <c r="H746" s="90"/>
      <c r="I746" s="90"/>
      <c r="J746" s="66"/>
      <c r="K746" s="67"/>
    </row>
    <row r="747" spans="4:26" ht="27.75" customHeight="1" x14ac:dyDescent="0.15">
      <c r="E747" s="43" t="s">
        <v>54</v>
      </c>
      <c r="F747" s="63"/>
      <c r="G747" s="44" t="s">
        <v>75</v>
      </c>
      <c r="H747" s="59"/>
      <c r="I747" s="41"/>
      <c r="J747" s="41"/>
      <c r="K747" s="68"/>
    </row>
    <row r="748" spans="4:26" ht="42" customHeight="1" x14ac:dyDescent="0.15">
      <c r="E748" s="46"/>
      <c r="F748" s="7" t="s">
        <v>30</v>
      </c>
      <c r="G748" s="8" t="s">
        <v>29</v>
      </c>
      <c r="H748" s="8" t="s">
        <v>28</v>
      </c>
      <c r="I748" s="7" t="s">
        <v>123</v>
      </c>
      <c r="J748" s="7" t="s">
        <v>124</v>
      </c>
      <c r="K748" s="47" t="s">
        <v>125</v>
      </c>
      <c r="L748" s="10"/>
      <c r="M748" s="10"/>
      <c r="N748" s="7"/>
      <c r="O748" s="7" t="s">
        <v>31</v>
      </c>
      <c r="P748" s="9" t="s">
        <v>23</v>
      </c>
      <c r="Q748" s="9"/>
      <c r="R748" s="36" t="s">
        <v>21</v>
      </c>
      <c r="S748" s="35" t="s">
        <v>22</v>
      </c>
      <c r="T748" s="35" t="s">
        <v>47</v>
      </c>
      <c r="U748" s="35"/>
      <c r="V748" s="35"/>
      <c r="X748" s="37" t="s">
        <v>45</v>
      </c>
      <c r="Y748" s="37" t="s">
        <v>46</v>
      </c>
      <c r="Z748" s="30" t="s">
        <v>78</v>
      </c>
    </row>
    <row r="749" spans="4:26" x14ac:dyDescent="0.15">
      <c r="E749" s="46"/>
      <c r="F749" s="28"/>
      <c r="G749" s="29"/>
      <c r="H749" s="29"/>
      <c r="I749" s="48" t="str">
        <f t="shared" ref="I749:I780" si="169">IF(COUNTA($F$747,$H$747,F749:H749)=5,P749,"")</f>
        <v/>
      </c>
      <c r="J749" s="48" t="str">
        <f>IF(COUNTA($F$747,$H$747,F749:H749)=5,IF(T749&lt;6,"*",IF(T749&gt;=17.583,"*",(H749-G749*INDEX(IF(O749="F",muratafemale,muratamale),R749-4,1)-INDEX(IF(O749="F",muratafemale,muratamale),R749-4,2))/(G749*INDEX(IF(O749="F",muratafemale,muratamale),R749-4,1)+INDEX(IF(O749="F",muratafemale,muratamale),R749-4,2))*100)),"")</f>
        <v/>
      </c>
      <c r="K749" s="49" t="str">
        <f>IF(COUNTA($F$747,$H$747,F749:H749)=5,IF(OR(T749&lt;1,G749&lt;70),"*",IF(G749&gt;=IF(O749="M",181,174),(H749-Z749)/Z749*100,IF(G749&lt;101,(H749-X749)/X749*100,IF(T749&lt;6,(H749-X749)/X749*100,IF(T749&gt;=17.583,(H749-Z749)/Z749*100,(H749-Y749)/Y749*100))))),"")</f>
        <v/>
      </c>
      <c r="L749" s="11"/>
      <c r="M749" s="11"/>
      <c r="N749" s="78"/>
      <c r="O749" s="39" t="str">
        <f>IF(OR(+$H$747="男",+$H$747="M"),"M","F")</f>
        <v>F</v>
      </c>
      <c r="P749" s="11">
        <f t="shared" ref="P749:P812" si="170">IF(T749&gt;17.583,"*",(G749-(INDEX(IF(O749="F",Hfemalemean,Hmalemean),S749+1,R749+1)))/(INDEX(IF(O749="F",Hfemalesd,Hmalesd),S749+1,R749+1)))</f>
        <v>-23.287315649149274</v>
      </c>
      <c r="Q749" s="11"/>
      <c r="R749" s="38">
        <f>DATEDIF($F$747,F749,"Y")</f>
        <v>0</v>
      </c>
      <c r="S749" s="30">
        <f>DATEDIF($F$747,F749,"YM")</f>
        <v>0</v>
      </c>
      <c r="T749" s="30">
        <f>DATEDIF($F$747,F749,"Y")+DATEDIF($F$747,F749,"YD")/(365+IF(MOD(YEAR(DATE(YEAR(F749)-1,MONTH($F$747),DAY($F$747))),4)=0,IF(DATE(YEAR(DATE(YEAR(F749)-1,MONTH($F$747),DAY($F$747))),2,29)&gt;=DATE(YEAR(F749)-1,MONTH($F$747),DAY($F$747)),1,0),0)+IF(MOD(YEAR(F749),4)=0,IF(DATE(YEAR(F749),2,29)&lt;=F749,1,0),0))</f>
        <v>0</v>
      </c>
      <c r="U749" s="34"/>
      <c r="V749" s="34"/>
      <c r="X749" s="31">
        <f t="shared" ref="X749:X812" si="171">IF(O749="M",2.06*10^-3*G749^2-0.1166*G749+6.5273,2.49*10^-3*G749^2-0.1858*G749+9.036)</f>
        <v>9.0359999999999996</v>
      </c>
      <c r="Y749" s="31">
        <f t="shared" ref="Y749:Y812" si="172">((G749/100)^3*INDEX(itoOI,IF(O749="M",0,3)+IF(G749&lt;140,1,IF(G749&lt;=149,2,3)),1)+(G749/100)^2*INDEX(itoOI,IF(O749="M",0,3)+IF(G749&lt;140,1,IF(G749&lt;=149,2,3)),2)+(G749/100)*INDEX(itoOI,IF(O749="M",0,3)+IF(G749&lt;140,1,IF(G749&lt;=149,2,3)),3)+INDEX(itoOI,IF(O749="M",0,3)+IF(G749&lt;140,1,IF(G749&lt;=149,2,3)),4))</f>
        <v>-184.49199999999999</v>
      </c>
      <c r="Z749" s="30">
        <f t="shared" ref="Z749:Z750" si="173">22*G749^2/10000</f>
        <v>0</v>
      </c>
    </row>
    <row r="750" spans="4:26" x14ac:dyDescent="0.15">
      <c r="E750" s="46"/>
      <c r="F750" s="28"/>
      <c r="G750" s="29"/>
      <c r="H750" s="29"/>
      <c r="I750" s="48" t="str">
        <f t="shared" si="169"/>
        <v/>
      </c>
      <c r="J750" s="48" t="str">
        <f>IF(COUNTA($F$747,$H$747,F750:H750)=5,IF(T750&lt;6,"*",IF(T750&gt;=17.583,"*",(H750-G750*INDEX(IF(O750="F",muratafemale,muratamale),R750-4,1)-INDEX(IF(O750="F",muratafemale,muratamale),R750-4,2))/(G750*INDEX(IF(O750="F",muratafemale,muratamale),R750-4,1)+INDEX(IF(O750="F",muratafemale,muratamale),R750-4,2))*100)),"")</f>
        <v/>
      </c>
      <c r="K750" s="49" t="str">
        <f>IF(COUNTA($F$747,$H$747,F750:H750)=5,IF(OR(T750&lt;1,G750&lt;70),"*",IF(G750&gt;=IF(O750="M",181,174),(H750-Z750)/Z750*100,IF(G750&lt;101,(H750-X750)/X750*100,IF(T750&lt;6,(H750-X750)/X750*100,IF(T750&gt;=17.583,(H750-Z750)/Z750*100,(H750-Y750)/Y750*100))))),"")</f>
        <v/>
      </c>
      <c r="L750" s="11"/>
      <c r="M750" s="11"/>
      <c r="N750" s="78"/>
      <c r="O750" s="39" t="str">
        <f>+O749</f>
        <v>F</v>
      </c>
      <c r="P750" s="11">
        <f t="shared" si="170"/>
        <v>-23.287315649149274</v>
      </c>
      <c r="Q750" s="11"/>
      <c r="R750" s="38">
        <f>DATEDIF($F$747,F750,"Y")</f>
        <v>0</v>
      </c>
      <c r="S750" s="30">
        <f t="shared" ref="S750:S813" si="174">DATEDIF($F$747,F750,"YM")</f>
        <v>0</v>
      </c>
      <c r="T750" s="30">
        <f>DATEDIF($F$747,F750,"Y")+DATEDIF($F$747,F750,"YD")/(365+IF(MOD(YEAR(DATE(YEAR(F750)-1,MONTH($F$747),DAY($F$747))),4)=0,IF(DATE(YEAR(DATE(YEAR(F750)-1,MONTH($F$747),DAY($F$747))),2,29)&gt;=DATE(YEAR(F750)-1,MONTH($F$747),DAY($F$747)),1,0),0)+IF(MOD(YEAR(F750),4)=0,IF(DATE(YEAR(F750),2,29)&lt;=F750,1,0),0))</f>
        <v>0</v>
      </c>
      <c r="U750" s="34"/>
      <c r="V750" s="34"/>
      <c r="X750" s="31">
        <f t="shared" si="171"/>
        <v>9.0359999999999996</v>
      </c>
      <c r="Y750" s="31">
        <f t="shared" si="172"/>
        <v>-184.49199999999999</v>
      </c>
      <c r="Z750" s="30">
        <f t="shared" si="173"/>
        <v>0</v>
      </c>
    </row>
    <row r="751" spans="4:26" x14ac:dyDescent="0.15">
      <c r="E751" s="46"/>
      <c r="F751" s="28"/>
      <c r="G751" s="29"/>
      <c r="H751" s="29"/>
      <c r="I751" s="48" t="str">
        <f t="shared" si="169"/>
        <v/>
      </c>
      <c r="J751" s="48" t="str">
        <f t="shared" ref="J751:J814" si="175">IF(COUNTA($F$747,$H$747,F751:H751)=5,IF(T751&lt;6,"*",IF(T751&gt;=17.583,"*",(H751-G751*INDEX(IF(O751="F",muratafemale,muratamale),R751-4,1)-INDEX(IF(O751="F",muratafemale,muratamale),R751-4,2))/(G751*INDEX(IF(O751="F",muratafemale,muratamale),R751-4,1)+INDEX(IF(O751="F",muratafemale,muratamale),R751-4,2))*100)),"")</f>
        <v/>
      </c>
      <c r="K751" s="49" t="str">
        <f t="shared" ref="K751:K814" si="176">IF(COUNTA($F$747,$H$747,F751:H751)=5,IF(OR(T751&lt;1,G751&lt;70),"*",IF(G751&gt;=IF(O751="M",181,174),(H751-Z751)/Z751*100,IF(G751&lt;101,(H751-X751)/X751*100,IF(T751&lt;6,(H751-X751)/X751*100,IF(T751&gt;=17.583,(H751-Z751)/Z751*100,(H751-Y751)/Y751*100))))),"")</f>
        <v/>
      </c>
      <c r="L751" s="11"/>
      <c r="M751" s="11"/>
      <c r="N751" s="78"/>
      <c r="O751" s="39" t="str">
        <f t="shared" ref="O751:O814" si="177">+O750</f>
        <v>F</v>
      </c>
      <c r="P751" s="11">
        <f t="shared" si="170"/>
        <v>-23.287315649149274</v>
      </c>
      <c r="Q751" s="11"/>
      <c r="R751" s="38">
        <f>DATEDIF($F$747,F751,"Y")</f>
        <v>0</v>
      </c>
      <c r="S751" s="30">
        <f t="shared" si="174"/>
        <v>0</v>
      </c>
      <c r="T751" s="30">
        <f t="shared" ref="T751:T813" si="178">DATEDIF($F$747,F751,"Y")+DATEDIF($F$747,F751,"YD")/(365+IF(MOD(YEAR(DATE(YEAR(F751)-1,MONTH($F$747),DAY($F$747))),4)=0,IF(DATE(YEAR(DATE(YEAR(F751)-1,MONTH($F$747),DAY($F$747))),2,29)&gt;=DATE(YEAR(F751)-1,MONTH($F$747),DAY($F$747)),1,0),0)+IF(MOD(YEAR(F751),4)=0,IF(DATE(YEAR(F751),2,29)&lt;=F751,1,0),0))</f>
        <v>0</v>
      </c>
      <c r="U751" s="34"/>
      <c r="V751" s="34"/>
      <c r="X751" s="31">
        <f t="shared" si="171"/>
        <v>9.0359999999999996</v>
      </c>
      <c r="Y751" s="31">
        <f t="shared" si="172"/>
        <v>-184.49199999999999</v>
      </c>
      <c r="Z751" s="30">
        <f t="shared" ref="Z751:Z814" si="179">22*G751^2/10000</f>
        <v>0</v>
      </c>
    </row>
    <row r="752" spans="4:26" x14ac:dyDescent="0.15">
      <c r="E752" s="46"/>
      <c r="F752" s="28"/>
      <c r="G752" s="29"/>
      <c r="H752" s="29"/>
      <c r="I752" s="48" t="str">
        <f t="shared" si="169"/>
        <v/>
      </c>
      <c r="J752" s="48" t="str">
        <f t="shared" si="175"/>
        <v/>
      </c>
      <c r="K752" s="49" t="str">
        <f t="shared" si="176"/>
        <v/>
      </c>
      <c r="L752" s="11"/>
      <c r="M752" s="11"/>
      <c r="N752" s="78"/>
      <c r="O752" s="39" t="str">
        <f t="shared" si="177"/>
        <v>F</v>
      </c>
      <c r="P752" s="11">
        <f t="shared" si="170"/>
        <v>-23.287315649149274</v>
      </c>
      <c r="Q752" s="11"/>
      <c r="R752" s="38">
        <f t="shared" ref="R752:R813" si="180">DATEDIF($F$747,F752,"Y")</f>
        <v>0</v>
      </c>
      <c r="S752" s="30">
        <f t="shared" si="174"/>
        <v>0</v>
      </c>
      <c r="T752" s="30">
        <f>DATEDIF($F$747,F752,"Y")+DATEDIF($F$747,F752,"YD")/(365+IF(MOD(YEAR(DATE(YEAR(F752)-1,MONTH($F$747),DAY($F$747))),4)=0,IF(DATE(YEAR(DATE(YEAR(F752)-1,MONTH($F$747),DAY($F$747))),2,29)&gt;=DATE(YEAR(F752)-1,MONTH($F$747),DAY($F$747)),1,0),0)+IF(MOD(YEAR(F752),4)=0,IF(DATE(YEAR(F752),2,29)&lt;=F752,1,0),0))</f>
        <v>0</v>
      </c>
      <c r="U752" s="34"/>
      <c r="V752" s="34"/>
      <c r="X752" s="31">
        <f t="shared" si="171"/>
        <v>9.0359999999999996</v>
      </c>
      <c r="Y752" s="31">
        <f t="shared" si="172"/>
        <v>-184.49199999999999</v>
      </c>
      <c r="Z752" s="30">
        <f t="shared" si="179"/>
        <v>0</v>
      </c>
    </row>
    <row r="753" spans="5:26" x14ac:dyDescent="0.15">
      <c r="E753" s="46"/>
      <c r="F753" s="28"/>
      <c r="G753" s="29"/>
      <c r="H753" s="29"/>
      <c r="I753" s="48" t="str">
        <f t="shared" si="169"/>
        <v/>
      </c>
      <c r="J753" s="48" t="str">
        <f t="shared" si="175"/>
        <v/>
      </c>
      <c r="K753" s="49" t="str">
        <f t="shared" si="176"/>
        <v/>
      </c>
      <c r="L753" s="11"/>
      <c r="M753" s="11"/>
      <c r="N753" s="78"/>
      <c r="O753" s="39" t="str">
        <f t="shared" si="177"/>
        <v>F</v>
      </c>
      <c r="P753" s="11">
        <f t="shared" si="170"/>
        <v>-23.287315649149274</v>
      </c>
      <c r="Q753" s="11"/>
      <c r="R753" s="38">
        <f t="shared" si="180"/>
        <v>0</v>
      </c>
      <c r="S753" s="30">
        <f t="shared" si="174"/>
        <v>0</v>
      </c>
      <c r="T753" s="30">
        <f>DATEDIF($F$747,F753,"Y")+DATEDIF($F$747,F753,"YD")/(365+IF(MOD(YEAR(DATE(YEAR(F753)-1,MONTH($F$747),DAY($F$747))),4)=0,IF(DATE(YEAR(DATE(YEAR(F753)-1,MONTH($F$747),DAY($F$747))),2,29)&gt;=DATE(YEAR(F753)-1,MONTH($F$747),DAY($F$747)),1,0),0)+IF(MOD(YEAR(F753),4)=0,IF(DATE(YEAR(F753),2,29)&lt;=F753,1,0),0))</f>
        <v>0</v>
      </c>
      <c r="U753" s="34"/>
      <c r="V753" s="34"/>
      <c r="X753" s="31">
        <f t="shared" si="171"/>
        <v>9.0359999999999996</v>
      </c>
      <c r="Y753" s="31">
        <f t="shared" si="172"/>
        <v>-184.49199999999999</v>
      </c>
      <c r="Z753" s="30">
        <f t="shared" si="179"/>
        <v>0</v>
      </c>
    </row>
    <row r="754" spans="5:26" x14ac:dyDescent="0.15">
      <c r="E754" s="46"/>
      <c r="F754" s="28"/>
      <c r="G754" s="29"/>
      <c r="H754" s="29"/>
      <c r="I754" s="48" t="str">
        <f t="shared" si="169"/>
        <v/>
      </c>
      <c r="J754" s="48" t="str">
        <f t="shared" si="175"/>
        <v/>
      </c>
      <c r="K754" s="49" t="str">
        <f t="shared" si="176"/>
        <v/>
      </c>
      <c r="L754" s="11"/>
      <c r="M754" s="11"/>
      <c r="N754" s="78"/>
      <c r="O754" s="39" t="str">
        <f t="shared" si="177"/>
        <v>F</v>
      </c>
      <c r="P754" s="11">
        <f t="shared" si="170"/>
        <v>-23.287315649149274</v>
      </c>
      <c r="Q754" s="11"/>
      <c r="R754" s="38">
        <f t="shared" si="180"/>
        <v>0</v>
      </c>
      <c r="S754" s="30">
        <f t="shared" si="174"/>
        <v>0</v>
      </c>
      <c r="T754" s="30">
        <f t="shared" si="178"/>
        <v>0</v>
      </c>
      <c r="U754" s="34"/>
      <c r="V754" s="34"/>
      <c r="X754" s="31">
        <f t="shared" si="171"/>
        <v>9.0359999999999996</v>
      </c>
      <c r="Y754" s="31">
        <f t="shared" si="172"/>
        <v>-184.49199999999999</v>
      </c>
      <c r="Z754" s="30">
        <f t="shared" si="179"/>
        <v>0</v>
      </c>
    </row>
    <row r="755" spans="5:26" x14ac:dyDescent="0.15">
      <c r="E755" s="46"/>
      <c r="F755" s="28"/>
      <c r="G755" s="29"/>
      <c r="H755" s="29"/>
      <c r="I755" s="48" t="str">
        <f t="shared" si="169"/>
        <v/>
      </c>
      <c r="J755" s="48" t="str">
        <f t="shared" si="175"/>
        <v/>
      </c>
      <c r="K755" s="49" t="str">
        <f t="shared" si="176"/>
        <v/>
      </c>
      <c r="L755" s="11"/>
      <c r="M755" s="11"/>
      <c r="N755" s="78"/>
      <c r="O755" s="39" t="str">
        <f t="shared" si="177"/>
        <v>F</v>
      </c>
      <c r="P755" s="11">
        <f t="shared" si="170"/>
        <v>-23.287315649149274</v>
      </c>
      <c r="Q755" s="11"/>
      <c r="R755" s="38">
        <f t="shared" si="180"/>
        <v>0</v>
      </c>
      <c r="S755" s="30">
        <f t="shared" si="174"/>
        <v>0</v>
      </c>
      <c r="T755" s="30">
        <f t="shared" si="178"/>
        <v>0</v>
      </c>
      <c r="U755" s="34"/>
      <c r="V755" s="34"/>
      <c r="X755" s="31">
        <f t="shared" si="171"/>
        <v>9.0359999999999996</v>
      </c>
      <c r="Y755" s="31">
        <f t="shared" si="172"/>
        <v>-184.49199999999999</v>
      </c>
      <c r="Z755" s="30">
        <f t="shared" si="179"/>
        <v>0</v>
      </c>
    </row>
    <row r="756" spans="5:26" x14ac:dyDescent="0.15">
      <c r="E756" s="46"/>
      <c r="F756" s="28"/>
      <c r="G756" s="29"/>
      <c r="H756" s="29"/>
      <c r="I756" s="48" t="str">
        <f t="shared" si="169"/>
        <v/>
      </c>
      <c r="J756" s="48" t="str">
        <f t="shared" si="175"/>
        <v/>
      </c>
      <c r="K756" s="49" t="str">
        <f t="shared" si="176"/>
        <v/>
      </c>
      <c r="L756" s="11"/>
      <c r="M756" s="11"/>
      <c r="N756" s="78"/>
      <c r="O756" s="39" t="str">
        <f t="shared" si="177"/>
        <v>F</v>
      </c>
      <c r="P756" s="11">
        <f t="shared" si="170"/>
        <v>-23.287315649149274</v>
      </c>
      <c r="Q756" s="11"/>
      <c r="R756" s="38">
        <f t="shared" si="180"/>
        <v>0</v>
      </c>
      <c r="S756" s="30">
        <f t="shared" si="174"/>
        <v>0</v>
      </c>
      <c r="T756" s="30">
        <f t="shared" si="178"/>
        <v>0</v>
      </c>
      <c r="U756" s="34"/>
      <c r="V756" s="34"/>
      <c r="X756" s="31">
        <f t="shared" si="171"/>
        <v>9.0359999999999996</v>
      </c>
      <c r="Y756" s="31">
        <f t="shared" si="172"/>
        <v>-184.49199999999999</v>
      </c>
      <c r="Z756" s="30">
        <f t="shared" si="179"/>
        <v>0</v>
      </c>
    </row>
    <row r="757" spans="5:26" x14ac:dyDescent="0.15">
      <c r="E757" s="46"/>
      <c r="F757" s="28"/>
      <c r="G757" s="29"/>
      <c r="H757" s="29"/>
      <c r="I757" s="48" t="str">
        <f t="shared" si="169"/>
        <v/>
      </c>
      <c r="J757" s="48" t="str">
        <f t="shared" si="175"/>
        <v/>
      </c>
      <c r="K757" s="49" t="str">
        <f t="shared" si="176"/>
        <v/>
      </c>
      <c r="L757" s="11"/>
      <c r="M757" s="11"/>
      <c r="N757" s="78"/>
      <c r="O757" s="39" t="str">
        <f t="shared" si="177"/>
        <v>F</v>
      </c>
      <c r="P757" s="11">
        <f t="shared" si="170"/>
        <v>-23.287315649149274</v>
      </c>
      <c r="Q757" s="11"/>
      <c r="R757" s="38">
        <f t="shared" si="180"/>
        <v>0</v>
      </c>
      <c r="S757" s="30">
        <f t="shared" si="174"/>
        <v>0</v>
      </c>
      <c r="T757" s="30">
        <f t="shared" si="178"/>
        <v>0</v>
      </c>
      <c r="U757" s="34"/>
      <c r="V757" s="34"/>
      <c r="X757" s="31">
        <f t="shared" si="171"/>
        <v>9.0359999999999996</v>
      </c>
      <c r="Y757" s="31">
        <f t="shared" si="172"/>
        <v>-184.49199999999999</v>
      </c>
      <c r="Z757" s="30">
        <f t="shared" si="179"/>
        <v>0</v>
      </c>
    </row>
    <row r="758" spans="5:26" x14ac:dyDescent="0.15">
      <c r="E758" s="46"/>
      <c r="F758" s="28"/>
      <c r="G758" s="29"/>
      <c r="H758" s="29"/>
      <c r="I758" s="48" t="str">
        <f t="shared" si="169"/>
        <v/>
      </c>
      <c r="J758" s="48" t="str">
        <f t="shared" si="175"/>
        <v/>
      </c>
      <c r="K758" s="49" t="str">
        <f t="shared" si="176"/>
        <v/>
      </c>
      <c r="L758" s="11"/>
      <c r="M758" s="11"/>
      <c r="N758" s="78"/>
      <c r="O758" s="39" t="str">
        <f t="shared" si="177"/>
        <v>F</v>
      </c>
      <c r="P758" s="11">
        <f t="shared" si="170"/>
        <v>-23.287315649149274</v>
      </c>
      <c r="Q758" s="11"/>
      <c r="R758" s="38">
        <f t="shared" si="180"/>
        <v>0</v>
      </c>
      <c r="S758" s="30">
        <f t="shared" si="174"/>
        <v>0</v>
      </c>
      <c r="T758" s="30">
        <f t="shared" si="178"/>
        <v>0</v>
      </c>
      <c r="U758" s="34"/>
      <c r="V758" s="34"/>
      <c r="X758" s="31">
        <f t="shared" si="171"/>
        <v>9.0359999999999996</v>
      </c>
      <c r="Y758" s="31">
        <f t="shared" si="172"/>
        <v>-184.49199999999999</v>
      </c>
      <c r="Z758" s="30">
        <f t="shared" si="179"/>
        <v>0</v>
      </c>
    </row>
    <row r="759" spans="5:26" x14ac:dyDescent="0.15">
      <c r="E759" s="46"/>
      <c r="F759" s="28"/>
      <c r="G759" s="29"/>
      <c r="H759" s="29"/>
      <c r="I759" s="48" t="str">
        <f t="shared" si="169"/>
        <v/>
      </c>
      <c r="J759" s="48" t="str">
        <f t="shared" si="175"/>
        <v/>
      </c>
      <c r="K759" s="49" t="str">
        <f t="shared" si="176"/>
        <v/>
      </c>
      <c r="L759" s="11"/>
      <c r="M759" s="11"/>
      <c r="N759" s="78"/>
      <c r="O759" s="39" t="str">
        <f t="shared" si="177"/>
        <v>F</v>
      </c>
      <c r="P759" s="11">
        <f t="shared" si="170"/>
        <v>-23.287315649149274</v>
      </c>
      <c r="Q759" s="11"/>
      <c r="R759" s="38">
        <f t="shared" si="180"/>
        <v>0</v>
      </c>
      <c r="S759" s="30">
        <f t="shared" si="174"/>
        <v>0</v>
      </c>
      <c r="T759" s="30">
        <f t="shared" si="178"/>
        <v>0</v>
      </c>
      <c r="U759" s="34"/>
      <c r="V759" s="34"/>
      <c r="X759" s="31">
        <f t="shared" si="171"/>
        <v>9.0359999999999996</v>
      </c>
      <c r="Y759" s="31">
        <f t="shared" si="172"/>
        <v>-184.49199999999999</v>
      </c>
      <c r="Z759" s="30">
        <f t="shared" si="179"/>
        <v>0</v>
      </c>
    </row>
    <row r="760" spans="5:26" x14ac:dyDescent="0.15">
      <c r="E760" s="46"/>
      <c r="F760" s="28"/>
      <c r="G760" s="29"/>
      <c r="H760" s="29"/>
      <c r="I760" s="48" t="str">
        <f t="shared" si="169"/>
        <v/>
      </c>
      <c r="J760" s="48" t="str">
        <f t="shared" si="175"/>
        <v/>
      </c>
      <c r="K760" s="49" t="str">
        <f t="shared" si="176"/>
        <v/>
      </c>
      <c r="L760" s="11"/>
      <c r="M760" s="11"/>
      <c r="N760" s="78"/>
      <c r="O760" s="39" t="str">
        <f t="shared" si="177"/>
        <v>F</v>
      </c>
      <c r="P760" s="11">
        <f t="shared" si="170"/>
        <v>-23.287315649149274</v>
      </c>
      <c r="Q760" s="11"/>
      <c r="R760" s="38">
        <f t="shared" si="180"/>
        <v>0</v>
      </c>
      <c r="S760" s="30">
        <f t="shared" si="174"/>
        <v>0</v>
      </c>
      <c r="T760" s="30">
        <f t="shared" si="178"/>
        <v>0</v>
      </c>
      <c r="U760" s="34"/>
      <c r="V760" s="34"/>
      <c r="X760" s="31">
        <f t="shared" si="171"/>
        <v>9.0359999999999996</v>
      </c>
      <c r="Y760" s="31">
        <f t="shared" si="172"/>
        <v>-184.49199999999999</v>
      </c>
      <c r="Z760" s="30">
        <f t="shared" si="179"/>
        <v>0</v>
      </c>
    </row>
    <row r="761" spans="5:26" x14ac:dyDescent="0.15">
      <c r="E761" s="46"/>
      <c r="F761" s="28"/>
      <c r="G761" s="29"/>
      <c r="H761" s="29"/>
      <c r="I761" s="48" t="str">
        <f t="shared" si="169"/>
        <v/>
      </c>
      <c r="J761" s="48" t="str">
        <f t="shared" si="175"/>
        <v/>
      </c>
      <c r="K761" s="49" t="str">
        <f t="shared" si="176"/>
        <v/>
      </c>
      <c r="L761" s="11"/>
      <c r="M761" s="11"/>
      <c r="N761" s="78"/>
      <c r="O761" s="39" t="str">
        <f t="shared" si="177"/>
        <v>F</v>
      </c>
      <c r="P761" s="11">
        <f t="shared" si="170"/>
        <v>-23.287315649149274</v>
      </c>
      <c r="Q761" s="11"/>
      <c r="R761" s="38">
        <f t="shared" si="180"/>
        <v>0</v>
      </c>
      <c r="S761" s="30">
        <f t="shared" si="174"/>
        <v>0</v>
      </c>
      <c r="T761" s="30">
        <f t="shared" si="178"/>
        <v>0</v>
      </c>
      <c r="U761" s="34"/>
      <c r="V761" s="34"/>
      <c r="X761" s="31">
        <f t="shared" si="171"/>
        <v>9.0359999999999996</v>
      </c>
      <c r="Y761" s="31">
        <f t="shared" si="172"/>
        <v>-184.49199999999999</v>
      </c>
      <c r="Z761" s="30">
        <f t="shared" si="179"/>
        <v>0</v>
      </c>
    </row>
    <row r="762" spans="5:26" x14ac:dyDescent="0.15">
      <c r="E762" s="46"/>
      <c r="F762" s="28"/>
      <c r="G762" s="29"/>
      <c r="H762" s="29"/>
      <c r="I762" s="48" t="str">
        <f t="shared" si="169"/>
        <v/>
      </c>
      <c r="J762" s="48" t="str">
        <f t="shared" si="175"/>
        <v/>
      </c>
      <c r="K762" s="49" t="str">
        <f t="shared" si="176"/>
        <v/>
      </c>
      <c r="L762" s="11"/>
      <c r="M762" s="11"/>
      <c r="N762" s="78"/>
      <c r="O762" s="39" t="str">
        <f t="shared" si="177"/>
        <v>F</v>
      </c>
      <c r="P762" s="11">
        <f t="shared" si="170"/>
        <v>-23.287315649149274</v>
      </c>
      <c r="Q762" s="11"/>
      <c r="R762" s="38">
        <f t="shared" si="180"/>
        <v>0</v>
      </c>
      <c r="S762" s="30">
        <f t="shared" si="174"/>
        <v>0</v>
      </c>
      <c r="T762" s="30">
        <f t="shared" si="178"/>
        <v>0</v>
      </c>
      <c r="U762" s="34"/>
      <c r="V762" s="34"/>
      <c r="X762" s="31">
        <f t="shared" si="171"/>
        <v>9.0359999999999996</v>
      </c>
      <c r="Y762" s="31">
        <f t="shared" si="172"/>
        <v>-184.49199999999999</v>
      </c>
      <c r="Z762" s="30">
        <f t="shared" si="179"/>
        <v>0</v>
      </c>
    </row>
    <row r="763" spans="5:26" x14ac:dyDescent="0.15">
      <c r="E763" s="46"/>
      <c r="F763" s="28"/>
      <c r="G763" s="29"/>
      <c r="H763" s="29"/>
      <c r="I763" s="48" t="str">
        <f t="shared" si="169"/>
        <v/>
      </c>
      <c r="J763" s="48" t="str">
        <f t="shared" si="175"/>
        <v/>
      </c>
      <c r="K763" s="49" t="str">
        <f t="shared" si="176"/>
        <v/>
      </c>
      <c r="L763" s="11"/>
      <c r="M763" s="11"/>
      <c r="N763" s="78"/>
      <c r="O763" s="39" t="str">
        <f t="shared" si="177"/>
        <v>F</v>
      </c>
      <c r="P763" s="11">
        <f t="shared" si="170"/>
        <v>-23.287315649149274</v>
      </c>
      <c r="Q763" s="11"/>
      <c r="R763" s="38">
        <f t="shared" si="180"/>
        <v>0</v>
      </c>
      <c r="S763" s="30">
        <f t="shared" si="174"/>
        <v>0</v>
      </c>
      <c r="T763" s="30">
        <f t="shared" si="178"/>
        <v>0</v>
      </c>
      <c r="U763" s="34"/>
      <c r="V763" s="34"/>
      <c r="X763" s="31">
        <f t="shared" si="171"/>
        <v>9.0359999999999996</v>
      </c>
      <c r="Y763" s="31">
        <f t="shared" si="172"/>
        <v>-184.49199999999999</v>
      </c>
      <c r="Z763" s="30">
        <f t="shared" si="179"/>
        <v>0</v>
      </c>
    </row>
    <row r="764" spans="5:26" x14ac:dyDescent="0.15">
      <c r="E764" s="46"/>
      <c r="F764" s="28"/>
      <c r="G764" s="29"/>
      <c r="H764" s="29"/>
      <c r="I764" s="48" t="str">
        <f t="shared" si="169"/>
        <v/>
      </c>
      <c r="J764" s="48" t="str">
        <f t="shared" si="175"/>
        <v/>
      </c>
      <c r="K764" s="49" t="str">
        <f t="shared" si="176"/>
        <v/>
      </c>
      <c r="L764" s="11"/>
      <c r="M764" s="11"/>
      <c r="N764" s="78"/>
      <c r="O764" s="39" t="str">
        <f t="shared" si="177"/>
        <v>F</v>
      </c>
      <c r="P764" s="11">
        <f t="shared" si="170"/>
        <v>-23.287315649149274</v>
      </c>
      <c r="Q764" s="11"/>
      <c r="R764" s="38">
        <f t="shared" si="180"/>
        <v>0</v>
      </c>
      <c r="S764" s="30">
        <f t="shared" si="174"/>
        <v>0</v>
      </c>
      <c r="T764" s="30">
        <f t="shared" si="178"/>
        <v>0</v>
      </c>
      <c r="U764" s="34"/>
      <c r="V764" s="34"/>
      <c r="X764" s="31">
        <f t="shared" si="171"/>
        <v>9.0359999999999996</v>
      </c>
      <c r="Y764" s="31">
        <f t="shared" si="172"/>
        <v>-184.49199999999999</v>
      </c>
      <c r="Z764" s="30">
        <f t="shared" si="179"/>
        <v>0</v>
      </c>
    </row>
    <row r="765" spans="5:26" x14ac:dyDescent="0.15">
      <c r="E765" s="46"/>
      <c r="F765" s="28"/>
      <c r="G765" s="29"/>
      <c r="H765" s="29"/>
      <c r="I765" s="48" t="str">
        <f t="shared" si="169"/>
        <v/>
      </c>
      <c r="J765" s="48" t="str">
        <f t="shared" si="175"/>
        <v/>
      </c>
      <c r="K765" s="49" t="str">
        <f t="shared" si="176"/>
        <v/>
      </c>
      <c r="L765" s="11"/>
      <c r="M765" s="11"/>
      <c r="N765" s="78"/>
      <c r="O765" s="39" t="str">
        <f t="shared" si="177"/>
        <v>F</v>
      </c>
      <c r="P765" s="11">
        <f t="shared" si="170"/>
        <v>-23.287315649149274</v>
      </c>
      <c r="Q765" s="11"/>
      <c r="R765" s="38">
        <f t="shared" si="180"/>
        <v>0</v>
      </c>
      <c r="S765" s="30">
        <f t="shared" si="174"/>
        <v>0</v>
      </c>
      <c r="T765" s="30">
        <f t="shared" si="178"/>
        <v>0</v>
      </c>
      <c r="U765" s="34"/>
      <c r="V765" s="34"/>
      <c r="X765" s="31">
        <f t="shared" si="171"/>
        <v>9.0359999999999996</v>
      </c>
      <c r="Y765" s="31">
        <f t="shared" si="172"/>
        <v>-184.49199999999999</v>
      </c>
      <c r="Z765" s="30">
        <f t="shared" si="179"/>
        <v>0</v>
      </c>
    </row>
    <row r="766" spans="5:26" x14ac:dyDescent="0.15">
      <c r="E766" s="46"/>
      <c r="F766" s="28"/>
      <c r="G766" s="29"/>
      <c r="H766" s="29"/>
      <c r="I766" s="48" t="str">
        <f t="shared" si="169"/>
        <v/>
      </c>
      <c r="J766" s="48" t="str">
        <f t="shared" si="175"/>
        <v/>
      </c>
      <c r="K766" s="49" t="str">
        <f t="shared" si="176"/>
        <v/>
      </c>
      <c r="L766" s="11"/>
      <c r="M766" s="11"/>
      <c r="N766" s="78"/>
      <c r="O766" s="39" t="str">
        <f t="shared" si="177"/>
        <v>F</v>
      </c>
      <c r="P766" s="11">
        <f t="shared" si="170"/>
        <v>-23.287315649149274</v>
      </c>
      <c r="Q766" s="11"/>
      <c r="R766" s="38">
        <f t="shared" si="180"/>
        <v>0</v>
      </c>
      <c r="S766" s="30">
        <f t="shared" si="174"/>
        <v>0</v>
      </c>
      <c r="T766" s="30">
        <f t="shared" si="178"/>
        <v>0</v>
      </c>
      <c r="U766" s="34"/>
      <c r="V766" s="34"/>
      <c r="X766" s="31">
        <f t="shared" si="171"/>
        <v>9.0359999999999996</v>
      </c>
      <c r="Y766" s="31">
        <f t="shared" si="172"/>
        <v>-184.49199999999999</v>
      </c>
      <c r="Z766" s="30">
        <f t="shared" si="179"/>
        <v>0</v>
      </c>
    </row>
    <row r="767" spans="5:26" x14ac:dyDescent="0.15">
      <c r="E767" s="46"/>
      <c r="F767" s="28"/>
      <c r="G767" s="29"/>
      <c r="H767" s="29"/>
      <c r="I767" s="48" t="str">
        <f t="shared" si="169"/>
        <v/>
      </c>
      <c r="J767" s="48" t="str">
        <f t="shared" si="175"/>
        <v/>
      </c>
      <c r="K767" s="49" t="str">
        <f t="shared" si="176"/>
        <v/>
      </c>
      <c r="L767" s="11"/>
      <c r="M767" s="11"/>
      <c r="N767" s="78"/>
      <c r="O767" s="39" t="str">
        <f t="shared" si="177"/>
        <v>F</v>
      </c>
      <c r="P767" s="11">
        <f t="shared" si="170"/>
        <v>-23.287315649149274</v>
      </c>
      <c r="Q767" s="11"/>
      <c r="R767" s="38">
        <f t="shared" si="180"/>
        <v>0</v>
      </c>
      <c r="S767" s="30">
        <f t="shared" si="174"/>
        <v>0</v>
      </c>
      <c r="T767" s="30">
        <f t="shared" si="178"/>
        <v>0</v>
      </c>
      <c r="U767" s="34"/>
      <c r="V767" s="34"/>
      <c r="X767" s="31">
        <f t="shared" si="171"/>
        <v>9.0359999999999996</v>
      </c>
      <c r="Y767" s="31">
        <f t="shared" si="172"/>
        <v>-184.49199999999999</v>
      </c>
      <c r="Z767" s="30">
        <f t="shared" si="179"/>
        <v>0</v>
      </c>
    </row>
    <row r="768" spans="5:26" x14ac:dyDescent="0.15">
      <c r="E768" s="46"/>
      <c r="F768" s="28"/>
      <c r="G768" s="29"/>
      <c r="H768" s="29"/>
      <c r="I768" s="48" t="str">
        <f t="shared" si="169"/>
        <v/>
      </c>
      <c r="J768" s="48" t="str">
        <f t="shared" si="175"/>
        <v/>
      </c>
      <c r="K768" s="49" t="str">
        <f t="shared" si="176"/>
        <v/>
      </c>
      <c r="L768" s="11"/>
      <c r="M768" s="11"/>
      <c r="N768" s="78"/>
      <c r="O768" s="39" t="str">
        <f t="shared" si="177"/>
        <v>F</v>
      </c>
      <c r="P768" s="11">
        <f t="shared" si="170"/>
        <v>-23.287315649149274</v>
      </c>
      <c r="Q768" s="11"/>
      <c r="R768" s="38">
        <f t="shared" si="180"/>
        <v>0</v>
      </c>
      <c r="S768" s="30">
        <f t="shared" si="174"/>
        <v>0</v>
      </c>
      <c r="T768" s="30">
        <f t="shared" si="178"/>
        <v>0</v>
      </c>
      <c r="U768" s="34"/>
      <c r="V768" s="34"/>
      <c r="X768" s="31">
        <f t="shared" si="171"/>
        <v>9.0359999999999996</v>
      </c>
      <c r="Y768" s="31">
        <f t="shared" si="172"/>
        <v>-184.49199999999999</v>
      </c>
      <c r="Z768" s="30">
        <f t="shared" si="179"/>
        <v>0</v>
      </c>
    </row>
    <row r="769" spans="5:26" x14ac:dyDescent="0.15">
      <c r="E769" s="46"/>
      <c r="F769" s="28"/>
      <c r="G769" s="29"/>
      <c r="H769" s="29"/>
      <c r="I769" s="48" t="str">
        <f t="shared" si="169"/>
        <v/>
      </c>
      <c r="J769" s="48" t="str">
        <f t="shared" si="175"/>
        <v/>
      </c>
      <c r="K769" s="49" t="str">
        <f t="shared" si="176"/>
        <v/>
      </c>
      <c r="L769" s="11"/>
      <c r="M769" s="11"/>
      <c r="N769" s="78"/>
      <c r="O769" s="39" t="str">
        <f t="shared" si="177"/>
        <v>F</v>
      </c>
      <c r="P769" s="11">
        <f t="shared" si="170"/>
        <v>-23.287315649149274</v>
      </c>
      <c r="Q769" s="11"/>
      <c r="R769" s="38">
        <f t="shared" si="180"/>
        <v>0</v>
      </c>
      <c r="S769" s="30">
        <f t="shared" si="174"/>
        <v>0</v>
      </c>
      <c r="T769" s="30">
        <f t="shared" si="178"/>
        <v>0</v>
      </c>
      <c r="U769" s="34"/>
      <c r="V769" s="34"/>
      <c r="X769" s="31">
        <f t="shared" si="171"/>
        <v>9.0359999999999996</v>
      </c>
      <c r="Y769" s="31">
        <f t="shared" si="172"/>
        <v>-184.49199999999999</v>
      </c>
      <c r="Z769" s="30">
        <f t="shared" si="179"/>
        <v>0</v>
      </c>
    </row>
    <row r="770" spans="5:26" x14ac:dyDescent="0.15">
      <c r="E770" s="46"/>
      <c r="F770" s="28"/>
      <c r="G770" s="29"/>
      <c r="H770" s="29"/>
      <c r="I770" s="48" t="str">
        <f t="shared" si="169"/>
        <v/>
      </c>
      <c r="J770" s="48" t="str">
        <f t="shared" si="175"/>
        <v/>
      </c>
      <c r="K770" s="49" t="str">
        <f t="shared" si="176"/>
        <v/>
      </c>
      <c r="L770" s="11"/>
      <c r="M770" s="11"/>
      <c r="N770" s="78"/>
      <c r="O770" s="39" t="str">
        <f t="shared" si="177"/>
        <v>F</v>
      </c>
      <c r="P770" s="11">
        <f t="shared" si="170"/>
        <v>-23.287315649149274</v>
      </c>
      <c r="Q770" s="11"/>
      <c r="R770" s="38">
        <f t="shared" si="180"/>
        <v>0</v>
      </c>
      <c r="S770" s="30">
        <f t="shared" si="174"/>
        <v>0</v>
      </c>
      <c r="T770" s="30">
        <f t="shared" si="178"/>
        <v>0</v>
      </c>
      <c r="U770" s="34"/>
      <c r="V770" s="34"/>
      <c r="X770" s="31">
        <f t="shared" si="171"/>
        <v>9.0359999999999996</v>
      </c>
      <c r="Y770" s="31">
        <f t="shared" si="172"/>
        <v>-184.49199999999999</v>
      </c>
      <c r="Z770" s="30">
        <f t="shared" si="179"/>
        <v>0</v>
      </c>
    </row>
    <row r="771" spans="5:26" x14ac:dyDescent="0.15">
      <c r="E771" s="46"/>
      <c r="F771" s="28"/>
      <c r="G771" s="29"/>
      <c r="H771" s="29"/>
      <c r="I771" s="48" t="str">
        <f t="shared" si="169"/>
        <v/>
      </c>
      <c r="J771" s="48" t="str">
        <f t="shared" si="175"/>
        <v/>
      </c>
      <c r="K771" s="49" t="str">
        <f t="shared" si="176"/>
        <v/>
      </c>
      <c r="L771" s="11"/>
      <c r="M771" s="11"/>
      <c r="N771" s="78"/>
      <c r="O771" s="39" t="str">
        <f t="shared" si="177"/>
        <v>F</v>
      </c>
      <c r="P771" s="11">
        <f t="shared" si="170"/>
        <v>-23.287315649149274</v>
      </c>
      <c r="Q771" s="11"/>
      <c r="R771" s="38">
        <f t="shared" si="180"/>
        <v>0</v>
      </c>
      <c r="S771" s="30">
        <f t="shared" si="174"/>
        <v>0</v>
      </c>
      <c r="T771" s="30">
        <f t="shared" si="178"/>
        <v>0</v>
      </c>
      <c r="U771" s="34"/>
      <c r="V771" s="34"/>
      <c r="X771" s="31">
        <f t="shared" si="171"/>
        <v>9.0359999999999996</v>
      </c>
      <c r="Y771" s="31">
        <f t="shared" si="172"/>
        <v>-184.49199999999999</v>
      </c>
      <c r="Z771" s="30">
        <f t="shared" si="179"/>
        <v>0</v>
      </c>
    </row>
    <row r="772" spans="5:26" x14ac:dyDescent="0.15">
      <c r="E772" s="46"/>
      <c r="F772" s="28"/>
      <c r="G772" s="29"/>
      <c r="H772" s="29"/>
      <c r="I772" s="48" t="str">
        <f t="shared" si="169"/>
        <v/>
      </c>
      <c r="J772" s="48" t="str">
        <f t="shared" si="175"/>
        <v/>
      </c>
      <c r="K772" s="49" t="str">
        <f t="shared" si="176"/>
        <v/>
      </c>
      <c r="L772" s="11"/>
      <c r="M772" s="11"/>
      <c r="N772" s="78"/>
      <c r="O772" s="39" t="str">
        <f t="shared" si="177"/>
        <v>F</v>
      </c>
      <c r="P772" s="11">
        <f t="shared" si="170"/>
        <v>-23.287315649149274</v>
      </c>
      <c r="Q772" s="11"/>
      <c r="R772" s="38">
        <f t="shared" si="180"/>
        <v>0</v>
      </c>
      <c r="S772" s="30">
        <f t="shared" si="174"/>
        <v>0</v>
      </c>
      <c r="T772" s="30">
        <f t="shared" si="178"/>
        <v>0</v>
      </c>
      <c r="U772" s="34"/>
      <c r="V772" s="34"/>
      <c r="X772" s="31">
        <f t="shared" si="171"/>
        <v>9.0359999999999996</v>
      </c>
      <c r="Y772" s="31">
        <f t="shared" si="172"/>
        <v>-184.49199999999999</v>
      </c>
      <c r="Z772" s="30">
        <f t="shared" si="179"/>
        <v>0</v>
      </c>
    </row>
    <row r="773" spans="5:26" x14ac:dyDescent="0.15">
      <c r="E773" s="46"/>
      <c r="F773" s="28"/>
      <c r="G773" s="29"/>
      <c r="H773" s="29"/>
      <c r="I773" s="48" t="str">
        <f t="shared" si="169"/>
        <v/>
      </c>
      <c r="J773" s="48" t="str">
        <f t="shared" si="175"/>
        <v/>
      </c>
      <c r="K773" s="49" t="str">
        <f t="shared" si="176"/>
        <v/>
      </c>
      <c r="L773" s="11"/>
      <c r="M773" s="11"/>
      <c r="N773" s="78"/>
      <c r="O773" s="39" t="str">
        <f t="shared" si="177"/>
        <v>F</v>
      </c>
      <c r="P773" s="11">
        <f t="shared" si="170"/>
        <v>-23.287315649149274</v>
      </c>
      <c r="Q773" s="11"/>
      <c r="R773" s="38">
        <f t="shared" si="180"/>
        <v>0</v>
      </c>
      <c r="S773" s="30">
        <f t="shared" si="174"/>
        <v>0</v>
      </c>
      <c r="T773" s="30">
        <f t="shared" si="178"/>
        <v>0</v>
      </c>
      <c r="U773" s="34"/>
      <c r="V773" s="34"/>
      <c r="X773" s="31">
        <f t="shared" si="171"/>
        <v>9.0359999999999996</v>
      </c>
      <c r="Y773" s="31">
        <f t="shared" si="172"/>
        <v>-184.49199999999999</v>
      </c>
      <c r="Z773" s="30">
        <f t="shared" si="179"/>
        <v>0</v>
      </c>
    </row>
    <row r="774" spans="5:26" x14ac:dyDescent="0.15">
      <c r="E774" s="46"/>
      <c r="F774" s="28"/>
      <c r="G774" s="29"/>
      <c r="H774" s="29"/>
      <c r="I774" s="48" t="str">
        <f t="shared" si="169"/>
        <v/>
      </c>
      <c r="J774" s="48" t="str">
        <f t="shared" si="175"/>
        <v/>
      </c>
      <c r="K774" s="49" t="str">
        <f t="shared" si="176"/>
        <v/>
      </c>
      <c r="L774" s="11"/>
      <c r="M774" s="11"/>
      <c r="N774" s="78"/>
      <c r="O774" s="39" t="str">
        <f t="shared" si="177"/>
        <v>F</v>
      </c>
      <c r="P774" s="11">
        <f t="shared" si="170"/>
        <v>-23.287315649149274</v>
      </c>
      <c r="Q774" s="11"/>
      <c r="R774" s="38">
        <f t="shared" si="180"/>
        <v>0</v>
      </c>
      <c r="S774" s="30">
        <f t="shared" si="174"/>
        <v>0</v>
      </c>
      <c r="T774" s="30">
        <f t="shared" si="178"/>
        <v>0</v>
      </c>
      <c r="U774" s="34"/>
      <c r="V774" s="34"/>
      <c r="X774" s="31">
        <f t="shared" si="171"/>
        <v>9.0359999999999996</v>
      </c>
      <c r="Y774" s="31">
        <f t="shared" si="172"/>
        <v>-184.49199999999999</v>
      </c>
      <c r="Z774" s="30">
        <f t="shared" si="179"/>
        <v>0</v>
      </c>
    </row>
    <row r="775" spans="5:26" x14ac:dyDescent="0.15">
      <c r="E775" s="46"/>
      <c r="F775" s="28"/>
      <c r="G775" s="29"/>
      <c r="H775" s="29"/>
      <c r="I775" s="48" t="str">
        <f t="shared" si="169"/>
        <v/>
      </c>
      <c r="J775" s="48" t="str">
        <f t="shared" si="175"/>
        <v/>
      </c>
      <c r="K775" s="49" t="str">
        <f t="shared" si="176"/>
        <v/>
      </c>
      <c r="L775" s="11"/>
      <c r="M775" s="11"/>
      <c r="N775" s="78"/>
      <c r="O775" s="39" t="str">
        <f t="shared" si="177"/>
        <v>F</v>
      </c>
      <c r="P775" s="11">
        <f t="shared" si="170"/>
        <v>-23.287315649149274</v>
      </c>
      <c r="Q775" s="11"/>
      <c r="R775" s="38">
        <f t="shared" si="180"/>
        <v>0</v>
      </c>
      <c r="S775" s="30">
        <f t="shared" si="174"/>
        <v>0</v>
      </c>
      <c r="T775" s="30">
        <f t="shared" si="178"/>
        <v>0</v>
      </c>
      <c r="U775" s="34"/>
      <c r="V775" s="34"/>
      <c r="X775" s="31">
        <f t="shared" si="171"/>
        <v>9.0359999999999996</v>
      </c>
      <c r="Y775" s="31">
        <f t="shared" si="172"/>
        <v>-184.49199999999999</v>
      </c>
      <c r="Z775" s="30">
        <f t="shared" si="179"/>
        <v>0</v>
      </c>
    </row>
    <row r="776" spans="5:26" x14ac:dyDescent="0.15">
      <c r="E776" s="46"/>
      <c r="F776" s="28"/>
      <c r="G776" s="29"/>
      <c r="H776" s="29"/>
      <c r="I776" s="48" t="str">
        <f t="shared" si="169"/>
        <v/>
      </c>
      <c r="J776" s="48" t="str">
        <f t="shared" si="175"/>
        <v/>
      </c>
      <c r="K776" s="49" t="str">
        <f t="shared" si="176"/>
        <v/>
      </c>
      <c r="L776" s="11"/>
      <c r="M776" s="11"/>
      <c r="N776" s="78"/>
      <c r="O776" s="39" t="str">
        <f t="shared" si="177"/>
        <v>F</v>
      </c>
      <c r="P776" s="11">
        <f t="shared" si="170"/>
        <v>-23.287315649149274</v>
      </c>
      <c r="Q776" s="11"/>
      <c r="R776" s="38">
        <f t="shared" si="180"/>
        <v>0</v>
      </c>
      <c r="S776" s="30">
        <f t="shared" si="174"/>
        <v>0</v>
      </c>
      <c r="T776" s="30">
        <f t="shared" si="178"/>
        <v>0</v>
      </c>
      <c r="U776" s="34"/>
      <c r="V776" s="34"/>
      <c r="X776" s="31">
        <f t="shared" si="171"/>
        <v>9.0359999999999996</v>
      </c>
      <c r="Y776" s="31">
        <f t="shared" si="172"/>
        <v>-184.49199999999999</v>
      </c>
      <c r="Z776" s="30">
        <f t="shared" si="179"/>
        <v>0</v>
      </c>
    </row>
    <row r="777" spans="5:26" x14ac:dyDescent="0.15">
      <c r="E777" s="46"/>
      <c r="F777" s="28"/>
      <c r="G777" s="29"/>
      <c r="H777" s="29"/>
      <c r="I777" s="48" t="str">
        <f t="shared" si="169"/>
        <v/>
      </c>
      <c r="J777" s="48" t="str">
        <f t="shared" si="175"/>
        <v/>
      </c>
      <c r="K777" s="49" t="str">
        <f t="shared" si="176"/>
        <v/>
      </c>
      <c r="L777" s="11"/>
      <c r="M777" s="11"/>
      <c r="N777" s="78"/>
      <c r="O777" s="39" t="str">
        <f t="shared" si="177"/>
        <v>F</v>
      </c>
      <c r="P777" s="11">
        <f t="shared" si="170"/>
        <v>-23.287315649149274</v>
      </c>
      <c r="Q777" s="11"/>
      <c r="R777" s="38">
        <f t="shared" si="180"/>
        <v>0</v>
      </c>
      <c r="S777" s="30">
        <f t="shared" si="174"/>
        <v>0</v>
      </c>
      <c r="T777" s="30">
        <f t="shared" si="178"/>
        <v>0</v>
      </c>
      <c r="U777" s="34"/>
      <c r="V777" s="34"/>
      <c r="X777" s="31">
        <f t="shared" si="171"/>
        <v>9.0359999999999996</v>
      </c>
      <c r="Y777" s="31">
        <f t="shared" si="172"/>
        <v>-184.49199999999999</v>
      </c>
      <c r="Z777" s="30">
        <f t="shared" si="179"/>
        <v>0</v>
      </c>
    </row>
    <row r="778" spans="5:26" x14ac:dyDescent="0.15">
      <c r="E778" s="46"/>
      <c r="F778" s="28"/>
      <c r="G778" s="29"/>
      <c r="H778" s="29"/>
      <c r="I778" s="48" t="str">
        <f t="shared" si="169"/>
        <v/>
      </c>
      <c r="J778" s="48" t="str">
        <f t="shared" si="175"/>
        <v/>
      </c>
      <c r="K778" s="49" t="str">
        <f t="shared" si="176"/>
        <v/>
      </c>
      <c r="L778" s="11"/>
      <c r="M778" s="11"/>
      <c r="N778" s="78"/>
      <c r="O778" s="39" t="str">
        <f t="shared" si="177"/>
        <v>F</v>
      </c>
      <c r="P778" s="11">
        <f t="shared" si="170"/>
        <v>-23.287315649149274</v>
      </c>
      <c r="Q778" s="11"/>
      <c r="R778" s="38">
        <f t="shared" si="180"/>
        <v>0</v>
      </c>
      <c r="S778" s="30">
        <f t="shared" si="174"/>
        <v>0</v>
      </c>
      <c r="T778" s="30">
        <f t="shared" si="178"/>
        <v>0</v>
      </c>
      <c r="U778" s="34"/>
      <c r="V778" s="34"/>
      <c r="X778" s="31">
        <f t="shared" si="171"/>
        <v>9.0359999999999996</v>
      </c>
      <c r="Y778" s="31">
        <f t="shared" si="172"/>
        <v>-184.49199999999999</v>
      </c>
      <c r="Z778" s="30">
        <f t="shared" si="179"/>
        <v>0</v>
      </c>
    </row>
    <row r="779" spans="5:26" x14ac:dyDescent="0.15">
      <c r="E779" s="46"/>
      <c r="F779" s="28"/>
      <c r="G779" s="29"/>
      <c r="H779" s="29"/>
      <c r="I779" s="48" t="str">
        <f t="shared" si="169"/>
        <v/>
      </c>
      <c r="J779" s="48" t="str">
        <f t="shared" si="175"/>
        <v/>
      </c>
      <c r="K779" s="49" t="str">
        <f t="shared" si="176"/>
        <v/>
      </c>
      <c r="L779" s="11"/>
      <c r="M779" s="11"/>
      <c r="N779" s="78"/>
      <c r="O779" s="39" t="str">
        <f t="shared" si="177"/>
        <v>F</v>
      </c>
      <c r="P779" s="11">
        <f t="shared" si="170"/>
        <v>-23.287315649149274</v>
      </c>
      <c r="Q779" s="11"/>
      <c r="R779" s="38">
        <f t="shared" si="180"/>
        <v>0</v>
      </c>
      <c r="S779" s="30">
        <f t="shared" si="174"/>
        <v>0</v>
      </c>
      <c r="T779" s="30">
        <f t="shared" si="178"/>
        <v>0</v>
      </c>
      <c r="U779" s="34"/>
      <c r="V779" s="34"/>
      <c r="X779" s="31">
        <f t="shared" si="171"/>
        <v>9.0359999999999996</v>
      </c>
      <c r="Y779" s="31">
        <f t="shared" si="172"/>
        <v>-184.49199999999999</v>
      </c>
      <c r="Z779" s="30">
        <f t="shared" si="179"/>
        <v>0</v>
      </c>
    </row>
    <row r="780" spans="5:26" x14ac:dyDescent="0.15">
      <c r="E780" s="46"/>
      <c r="F780" s="28"/>
      <c r="G780" s="29"/>
      <c r="H780" s="29"/>
      <c r="I780" s="48" t="str">
        <f t="shared" si="169"/>
        <v/>
      </c>
      <c r="J780" s="48" t="str">
        <f t="shared" si="175"/>
        <v/>
      </c>
      <c r="K780" s="49" t="str">
        <f t="shared" si="176"/>
        <v/>
      </c>
      <c r="L780" s="11"/>
      <c r="M780" s="11"/>
      <c r="N780" s="78"/>
      <c r="O780" s="39" t="str">
        <f t="shared" si="177"/>
        <v>F</v>
      </c>
      <c r="P780" s="11">
        <f t="shared" si="170"/>
        <v>-23.287315649149274</v>
      </c>
      <c r="Q780" s="11"/>
      <c r="R780" s="38">
        <f t="shared" si="180"/>
        <v>0</v>
      </c>
      <c r="S780" s="30">
        <f t="shared" si="174"/>
        <v>0</v>
      </c>
      <c r="T780" s="30">
        <f t="shared" si="178"/>
        <v>0</v>
      </c>
      <c r="U780" s="34"/>
      <c r="V780" s="34"/>
      <c r="X780" s="31">
        <f t="shared" si="171"/>
        <v>9.0359999999999996</v>
      </c>
      <c r="Y780" s="31">
        <f t="shared" si="172"/>
        <v>-184.49199999999999</v>
      </c>
      <c r="Z780" s="30">
        <f t="shared" si="179"/>
        <v>0</v>
      </c>
    </row>
    <row r="781" spans="5:26" x14ac:dyDescent="0.15">
      <c r="E781" s="46"/>
      <c r="F781" s="28"/>
      <c r="G781" s="29"/>
      <c r="H781" s="29"/>
      <c r="I781" s="48" t="str">
        <f t="shared" ref="I781:I812" si="181">IF(COUNTA($F$747,$H$747,F781:H781)=5,P781,"")</f>
        <v/>
      </c>
      <c r="J781" s="48" t="str">
        <f t="shared" si="175"/>
        <v/>
      </c>
      <c r="K781" s="49" t="str">
        <f t="shared" si="176"/>
        <v/>
      </c>
      <c r="L781" s="11"/>
      <c r="M781" s="11"/>
      <c r="N781" s="78"/>
      <c r="O781" s="39" t="str">
        <f t="shared" si="177"/>
        <v>F</v>
      </c>
      <c r="P781" s="11">
        <f t="shared" si="170"/>
        <v>-23.287315649149274</v>
      </c>
      <c r="Q781" s="11"/>
      <c r="R781" s="38">
        <f t="shared" si="180"/>
        <v>0</v>
      </c>
      <c r="S781" s="30">
        <f t="shared" si="174"/>
        <v>0</v>
      </c>
      <c r="T781" s="30">
        <f t="shared" si="178"/>
        <v>0</v>
      </c>
      <c r="U781" s="34"/>
      <c r="V781" s="34"/>
      <c r="X781" s="31">
        <f t="shared" si="171"/>
        <v>9.0359999999999996</v>
      </c>
      <c r="Y781" s="31">
        <f t="shared" si="172"/>
        <v>-184.49199999999999</v>
      </c>
      <c r="Z781" s="30">
        <f t="shared" si="179"/>
        <v>0</v>
      </c>
    </row>
    <row r="782" spans="5:26" x14ac:dyDescent="0.15">
      <c r="E782" s="46"/>
      <c r="F782" s="28"/>
      <c r="G782" s="29"/>
      <c r="H782" s="29"/>
      <c r="I782" s="48" t="str">
        <f t="shared" si="181"/>
        <v/>
      </c>
      <c r="J782" s="48" t="str">
        <f t="shared" si="175"/>
        <v/>
      </c>
      <c r="K782" s="49" t="str">
        <f t="shared" si="176"/>
        <v/>
      </c>
      <c r="L782" s="11"/>
      <c r="M782" s="11"/>
      <c r="N782" s="78"/>
      <c r="O782" s="39" t="str">
        <f t="shared" si="177"/>
        <v>F</v>
      </c>
      <c r="P782" s="11">
        <f t="shared" si="170"/>
        <v>-23.287315649149274</v>
      </c>
      <c r="Q782" s="11"/>
      <c r="R782" s="38">
        <f t="shared" si="180"/>
        <v>0</v>
      </c>
      <c r="S782" s="30">
        <f t="shared" si="174"/>
        <v>0</v>
      </c>
      <c r="T782" s="30">
        <f t="shared" si="178"/>
        <v>0</v>
      </c>
      <c r="U782" s="34"/>
      <c r="V782" s="34"/>
      <c r="X782" s="31">
        <f t="shared" si="171"/>
        <v>9.0359999999999996</v>
      </c>
      <c r="Y782" s="31">
        <f t="shared" si="172"/>
        <v>-184.49199999999999</v>
      </c>
      <c r="Z782" s="30">
        <f t="shared" si="179"/>
        <v>0</v>
      </c>
    </row>
    <row r="783" spans="5:26" x14ac:dyDescent="0.15">
      <c r="E783" s="46"/>
      <c r="F783" s="28"/>
      <c r="G783" s="29"/>
      <c r="H783" s="29"/>
      <c r="I783" s="48" t="str">
        <f t="shared" si="181"/>
        <v/>
      </c>
      <c r="J783" s="48" t="str">
        <f t="shared" si="175"/>
        <v/>
      </c>
      <c r="K783" s="49" t="str">
        <f t="shared" si="176"/>
        <v/>
      </c>
      <c r="L783" s="11"/>
      <c r="M783" s="11"/>
      <c r="N783" s="78"/>
      <c r="O783" s="39" t="str">
        <f t="shared" si="177"/>
        <v>F</v>
      </c>
      <c r="P783" s="11">
        <f t="shared" si="170"/>
        <v>-23.287315649149274</v>
      </c>
      <c r="Q783" s="11"/>
      <c r="R783" s="38">
        <f t="shared" si="180"/>
        <v>0</v>
      </c>
      <c r="S783" s="30">
        <f t="shared" si="174"/>
        <v>0</v>
      </c>
      <c r="T783" s="30">
        <f t="shared" si="178"/>
        <v>0</v>
      </c>
      <c r="U783" s="34"/>
      <c r="V783" s="34"/>
      <c r="X783" s="31">
        <f t="shared" si="171"/>
        <v>9.0359999999999996</v>
      </c>
      <c r="Y783" s="31">
        <f t="shared" si="172"/>
        <v>-184.49199999999999</v>
      </c>
      <c r="Z783" s="30">
        <f t="shared" si="179"/>
        <v>0</v>
      </c>
    </row>
    <row r="784" spans="5:26" x14ac:dyDescent="0.15">
      <c r="E784" s="46"/>
      <c r="F784" s="28"/>
      <c r="G784" s="29"/>
      <c r="H784" s="29"/>
      <c r="I784" s="48" t="str">
        <f t="shared" si="181"/>
        <v/>
      </c>
      <c r="J784" s="48" t="str">
        <f t="shared" si="175"/>
        <v/>
      </c>
      <c r="K784" s="49" t="str">
        <f t="shared" si="176"/>
        <v/>
      </c>
      <c r="L784" s="11"/>
      <c r="M784" s="11"/>
      <c r="N784" s="78"/>
      <c r="O784" s="39" t="str">
        <f t="shared" si="177"/>
        <v>F</v>
      </c>
      <c r="P784" s="11">
        <f t="shared" si="170"/>
        <v>-23.287315649149274</v>
      </c>
      <c r="Q784" s="11"/>
      <c r="R784" s="38">
        <f t="shared" si="180"/>
        <v>0</v>
      </c>
      <c r="S784" s="30">
        <f t="shared" si="174"/>
        <v>0</v>
      </c>
      <c r="T784" s="30">
        <f t="shared" si="178"/>
        <v>0</v>
      </c>
      <c r="U784" s="34"/>
      <c r="V784" s="34"/>
      <c r="X784" s="31">
        <f t="shared" si="171"/>
        <v>9.0359999999999996</v>
      </c>
      <c r="Y784" s="31">
        <f t="shared" si="172"/>
        <v>-184.49199999999999</v>
      </c>
      <c r="Z784" s="30">
        <f t="shared" si="179"/>
        <v>0</v>
      </c>
    </row>
    <row r="785" spans="5:26" x14ac:dyDescent="0.15">
      <c r="E785" s="46"/>
      <c r="F785" s="28"/>
      <c r="G785" s="29"/>
      <c r="H785" s="29"/>
      <c r="I785" s="48" t="str">
        <f t="shared" si="181"/>
        <v/>
      </c>
      <c r="J785" s="48" t="str">
        <f t="shared" si="175"/>
        <v/>
      </c>
      <c r="K785" s="49" t="str">
        <f t="shared" si="176"/>
        <v/>
      </c>
      <c r="L785" s="11"/>
      <c r="M785" s="11"/>
      <c r="N785" s="78"/>
      <c r="O785" s="39" t="str">
        <f t="shared" si="177"/>
        <v>F</v>
      </c>
      <c r="P785" s="11">
        <f t="shared" si="170"/>
        <v>-23.287315649149274</v>
      </c>
      <c r="Q785" s="11"/>
      <c r="R785" s="38">
        <f t="shared" si="180"/>
        <v>0</v>
      </c>
      <c r="S785" s="30">
        <f t="shared" si="174"/>
        <v>0</v>
      </c>
      <c r="T785" s="30">
        <f t="shared" si="178"/>
        <v>0</v>
      </c>
      <c r="U785" s="34"/>
      <c r="V785" s="34"/>
      <c r="X785" s="31">
        <f t="shared" si="171"/>
        <v>9.0359999999999996</v>
      </c>
      <c r="Y785" s="31">
        <f t="shared" si="172"/>
        <v>-184.49199999999999</v>
      </c>
      <c r="Z785" s="30">
        <f t="shared" si="179"/>
        <v>0</v>
      </c>
    </row>
    <row r="786" spans="5:26" x14ac:dyDescent="0.15">
      <c r="E786" s="46"/>
      <c r="F786" s="28"/>
      <c r="G786" s="29"/>
      <c r="H786" s="29"/>
      <c r="I786" s="48" t="str">
        <f t="shared" si="181"/>
        <v/>
      </c>
      <c r="J786" s="48" t="str">
        <f t="shared" si="175"/>
        <v/>
      </c>
      <c r="K786" s="49" t="str">
        <f t="shared" si="176"/>
        <v/>
      </c>
      <c r="L786" s="11"/>
      <c r="M786" s="11"/>
      <c r="N786" s="78"/>
      <c r="O786" s="39" t="str">
        <f t="shared" si="177"/>
        <v>F</v>
      </c>
      <c r="P786" s="11">
        <f t="shared" si="170"/>
        <v>-23.287315649149274</v>
      </c>
      <c r="Q786" s="11"/>
      <c r="R786" s="38">
        <f t="shared" si="180"/>
        <v>0</v>
      </c>
      <c r="S786" s="30">
        <f t="shared" si="174"/>
        <v>0</v>
      </c>
      <c r="T786" s="30">
        <f t="shared" si="178"/>
        <v>0</v>
      </c>
      <c r="U786" s="34"/>
      <c r="V786" s="34"/>
      <c r="X786" s="31">
        <f t="shared" si="171"/>
        <v>9.0359999999999996</v>
      </c>
      <c r="Y786" s="31">
        <f t="shared" si="172"/>
        <v>-184.49199999999999</v>
      </c>
      <c r="Z786" s="30">
        <f t="shared" si="179"/>
        <v>0</v>
      </c>
    </row>
    <row r="787" spans="5:26" x14ac:dyDescent="0.15">
      <c r="E787" s="46"/>
      <c r="F787" s="28"/>
      <c r="G787" s="29"/>
      <c r="H787" s="29"/>
      <c r="I787" s="48" t="str">
        <f t="shared" si="181"/>
        <v/>
      </c>
      <c r="J787" s="48" t="str">
        <f t="shared" si="175"/>
        <v/>
      </c>
      <c r="K787" s="49" t="str">
        <f t="shared" si="176"/>
        <v/>
      </c>
      <c r="L787" s="11"/>
      <c r="M787" s="11"/>
      <c r="N787" s="78"/>
      <c r="O787" s="39" t="str">
        <f t="shared" si="177"/>
        <v>F</v>
      </c>
      <c r="P787" s="11">
        <f t="shared" si="170"/>
        <v>-23.287315649149274</v>
      </c>
      <c r="Q787" s="11"/>
      <c r="R787" s="38">
        <f t="shared" si="180"/>
        <v>0</v>
      </c>
      <c r="S787" s="30">
        <f t="shared" si="174"/>
        <v>0</v>
      </c>
      <c r="T787" s="30">
        <f t="shared" si="178"/>
        <v>0</v>
      </c>
      <c r="U787" s="34"/>
      <c r="V787" s="34"/>
      <c r="X787" s="31">
        <f t="shared" si="171"/>
        <v>9.0359999999999996</v>
      </c>
      <c r="Y787" s="31">
        <f t="shared" si="172"/>
        <v>-184.49199999999999</v>
      </c>
      <c r="Z787" s="30">
        <f t="shared" si="179"/>
        <v>0</v>
      </c>
    </row>
    <row r="788" spans="5:26" x14ac:dyDescent="0.15">
      <c r="E788" s="46"/>
      <c r="F788" s="28"/>
      <c r="G788" s="29"/>
      <c r="H788" s="29"/>
      <c r="I788" s="48" t="str">
        <f t="shared" si="181"/>
        <v/>
      </c>
      <c r="J788" s="48" t="str">
        <f t="shared" si="175"/>
        <v/>
      </c>
      <c r="K788" s="49" t="str">
        <f t="shared" si="176"/>
        <v/>
      </c>
      <c r="L788" s="11"/>
      <c r="M788" s="11"/>
      <c r="N788" s="78"/>
      <c r="O788" s="39" t="str">
        <f t="shared" si="177"/>
        <v>F</v>
      </c>
      <c r="P788" s="11">
        <f t="shared" si="170"/>
        <v>-23.287315649149274</v>
      </c>
      <c r="Q788" s="11"/>
      <c r="R788" s="38">
        <f t="shared" si="180"/>
        <v>0</v>
      </c>
      <c r="S788" s="30">
        <f t="shared" si="174"/>
        <v>0</v>
      </c>
      <c r="T788" s="30">
        <f t="shared" si="178"/>
        <v>0</v>
      </c>
      <c r="U788" s="34"/>
      <c r="V788" s="34"/>
      <c r="X788" s="31">
        <f t="shared" si="171"/>
        <v>9.0359999999999996</v>
      </c>
      <c r="Y788" s="31">
        <f t="shared" si="172"/>
        <v>-184.49199999999999</v>
      </c>
      <c r="Z788" s="30">
        <f t="shared" si="179"/>
        <v>0</v>
      </c>
    </row>
    <row r="789" spans="5:26" x14ac:dyDescent="0.15">
      <c r="E789" s="46"/>
      <c r="F789" s="28"/>
      <c r="G789" s="29"/>
      <c r="H789" s="29"/>
      <c r="I789" s="48" t="str">
        <f t="shared" si="181"/>
        <v/>
      </c>
      <c r="J789" s="48" t="str">
        <f t="shared" si="175"/>
        <v/>
      </c>
      <c r="K789" s="49" t="str">
        <f t="shared" si="176"/>
        <v/>
      </c>
      <c r="L789" s="11"/>
      <c r="M789" s="11"/>
      <c r="N789" s="78"/>
      <c r="O789" s="39" t="str">
        <f t="shared" si="177"/>
        <v>F</v>
      </c>
      <c r="P789" s="11">
        <f t="shared" si="170"/>
        <v>-23.287315649149274</v>
      </c>
      <c r="Q789" s="11"/>
      <c r="R789" s="38">
        <f t="shared" si="180"/>
        <v>0</v>
      </c>
      <c r="S789" s="30">
        <f t="shared" si="174"/>
        <v>0</v>
      </c>
      <c r="T789" s="30">
        <f t="shared" si="178"/>
        <v>0</v>
      </c>
      <c r="U789" s="34"/>
      <c r="V789" s="34"/>
      <c r="X789" s="31">
        <f t="shared" si="171"/>
        <v>9.0359999999999996</v>
      </c>
      <c r="Y789" s="31">
        <f t="shared" si="172"/>
        <v>-184.49199999999999</v>
      </c>
      <c r="Z789" s="30">
        <f t="shared" si="179"/>
        <v>0</v>
      </c>
    </row>
    <row r="790" spans="5:26" x14ac:dyDescent="0.15">
      <c r="E790" s="46"/>
      <c r="F790" s="28"/>
      <c r="G790" s="29"/>
      <c r="H790" s="29"/>
      <c r="I790" s="48" t="str">
        <f t="shared" si="181"/>
        <v/>
      </c>
      <c r="J790" s="48" t="str">
        <f t="shared" si="175"/>
        <v/>
      </c>
      <c r="K790" s="49" t="str">
        <f t="shared" si="176"/>
        <v/>
      </c>
      <c r="L790" s="11"/>
      <c r="M790" s="11"/>
      <c r="N790" s="78"/>
      <c r="O790" s="39" t="str">
        <f t="shared" si="177"/>
        <v>F</v>
      </c>
      <c r="P790" s="11">
        <f t="shared" si="170"/>
        <v>-23.287315649149274</v>
      </c>
      <c r="Q790" s="11"/>
      <c r="R790" s="38">
        <f t="shared" si="180"/>
        <v>0</v>
      </c>
      <c r="S790" s="30">
        <f t="shared" si="174"/>
        <v>0</v>
      </c>
      <c r="T790" s="30">
        <f t="shared" si="178"/>
        <v>0</v>
      </c>
      <c r="U790" s="34"/>
      <c r="V790" s="34"/>
      <c r="X790" s="31">
        <f t="shared" si="171"/>
        <v>9.0359999999999996</v>
      </c>
      <c r="Y790" s="31">
        <f t="shared" si="172"/>
        <v>-184.49199999999999</v>
      </c>
      <c r="Z790" s="30">
        <f t="shared" si="179"/>
        <v>0</v>
      </c>
    </row>
    <row r="791" spans="5:26" x14ac:dyDescent="0.15">
      <c r="E791" s="46"/>
      <c r="F791" s="28"/>
      <c r="G791" s="29"/>
      <c r="H791" s="29"/>
      <c r="I791" s="48" t="str">
        <f t="shared" si="181"/>
        <v/>
      </c>
      <c r="J791" s="48" t="str">
        <f t="shared" si="175"/>
        <v/>
      </c>
      <c r="K791" s="49" t="str">
        <f t="shared" si="176"/>
        <v/>
      </c>
      <c r="L791" s="11"/>
      <c r="M791" s="11"/>
      <c r="N791" s="78"/>
      <c r="O791" s="39" t="str">
        <f t="shared" si="177"/>
        <v>F</v>
      </c>
      <c r="P791" s="11">
        <f t="shared" si="170"/>
        <v>-23.287315649149274</v>
      </c>
      <c r="Q791" s="11"/>
      <c r="R791" s="38">
        <f t="shared" si="180"/>
        <v>0</v>
      </c>
      <c r="S791" s="30">
        <f t="shared" si="174"/>
        <v>0</v>
      </c>
      <c r="T791" s="30">
        <f t="shared" si="178"/>
        <v>0</v>
      </c>
      <c r="U791" s="34"/>
      <c r="V791" s="34"/>
      <c r="X791" s="31">
        <f t="shared" si="171"/>
        <v>9.0359999999999996</v>
      </c>
      <c r="Y791" s="31">
        <f t="shared" si="172"/>
        <v>-184.49199999999999</v>
      </c>
      <c r="Z791" s="30">
        <f t="shared" si="179"/>
        <v>0</v>
      </c>
    </row>
    <row r="792" spans="5:26" x14ac:dyDescent="0.15">
      <c r="E792" s="46"/>
      <c r="F792" s="28"/>
      <c r="G792" s="29"/>
      <c r="H792" s="29"/>
      <c r="I792" s="48" t="str">
        <f t="shared" si="181"/>
        <v/>
      </c>
      <c r="J792" s="48" t="str">
        <f t="shared" si="175"/>
        <v/>
      </c>
      <c r="K792" s="49" t="str">
        <f t="shared" si="176"/>
        <v/>
      </c>
      <c r="L792" s="11"/>
      <c r="M792" s="11"/>
      <c r="N792" s="78"/>
      <c r="O792" s="39" t="str">
        <f t="shared" si="177"/>
        <v>F</v>
      </c>
      <c r="P792" s="11">
        <f t="shared" si="170"/>
        <v>-23.287315649149274</v>
      </c>
      <c r="Q792" s="11"/>
      <c r="R792" s="38">
        <f t="shared" si="180"/>
        <v>0</v>
      </c>
      <c r="S792" s="30">
        <f t="shared" si="174"/>
        <v>0</v>
      </c>
      <c r="T792" s="30">
        <f t="shared" si="178"/>
        <v>0</v>
      </c>
      <c r="U792" s="34"/>
      <c r="V792" s="34"/>
      <c r="X792" s="31">
        <f t="shared" si="171"/>
        <v>9.0359999999999996</v>
      </c>
      <c r="Y792" s="31">
        <f t="shared" si="172"/>
        <v>-184.49199999999999</v>
      </c>
      <c r="Z792" s="30">
        <f t="shared" si="179"/>
        <v>0</v>
      </c>
    </row>
    <row r="793" spans="5:26" x14ac:dyDescent="0.15">
      <c r="E793" s="46"/>
      <c r="F793" s="28"/>
      <c r="G793" s="29"/>
      <c r="H793" s="29"/>
      <c r="I793" s="48" t="str">
        <f t="shared" si="181"/>
        <v/>
      </c>
      <c r="J793" s="48" t="str">
        <f t="shared" si="175"/>
        <v/>
      </c>
      <c r="K793" s="49" t="str">
        <f t="shared" si="176"/>
        <v/>
      </c>
      <c r="L793" s="11"/>
      <c r="M793" s="11"/>
      <c r="N793" s="78"/>
      <c r="O793" s="39" t="str">
        <f t="shared" si="177"/>
        <v>F</v>
      </c>
      <c r="P793" s="11">
        <f t="shared" si="170"/>
        <v>-23.287315649149274</v>
      </c>
      <c r="Q793" s="11"/>
      <c r="R793" s="38">
        <f t="shared" si="180"/>
        <v>0</v>
      </c>
      <c r="S793" s="30">
        <f t="shared" si="174"/>
        <v>0</v>
      </c>
      <c r="T793" s="30">
        <f t="shared" si="178"/>
        <v>0</v>
      </c>
      <c r="U793" s="34"/>
      <c r="V793" s="34"/>
      <c r="X793" s="31">
        <f t="shared" si="171"/>
        <v>9.0359999999999996</v>
      </c>
      <c r="Y793" s="31">
        <f t="shared" si="172"/>
        <v>-184.49199999999999</v>
      </c>
      <c r="Z793" s="30">
        <f t="shared" si="179"/>
        <v>0</v>
      </c>
    </row>
    <row r="794" spans="5:26" x14ac:dyDescent="0.15">
      <c r="E794" s="46"/>
      <c r="F794" s="28"/>
      <c r="G794" s="29"/>
      <c r="H794" s="29"/>
      <c r="I794" s="48" t="str">
        <f t="shared" si="181"/>
        <v/>
      </c>
      <c r="J794" s="48" t="str">
        <f t="shared" si="175"/>
        <v/>
      </c>
      <c r="K794" s="49" t="str">
        <f t="shared" si="176"/>
        <v/>
      </c>
      <c r="L794" s="11"/>
      <c r="M794" s="11"/>
      <c r="N794" s="78"/>
      <c r="O794" s="39" t="str">
        <f t="shared" si="177"/>
        <v>F</v>
      </c>
      <c r="P794" s="11">
        <f t="shared" si="170"/>
        <v>-23.287315649149274</v>
      </c>
      <c r="Q794" s="11"/>
      <c r="R794" s="38">
        <f t="shared" si="180"/>
        <v>0</v>
      </c>
      <c r="S794" s="30">
        <f t="shared" si="174"/>
        <v>0</v>
      </c>
      <c r="T794" s="30">
        <f t="shared" si="178"/>
        <v>0</v>
      </c>
      <c r="U794" s="34"/>
      <c r="V794" s="34"/>
      <c r="X794" s="31">
        <f t="shared" si="171"/>
        <v>9.0359999999999996</v>
      </c>
      <c r="Y794" s="31">
        <f t="shared" si="172"/>
        <v>-184.49199999999999</v>
      </c>
      <c r="Z794" s="30">
        <f t="shared" si="179"/>
        <v>0</v>
      </c>
    </row>
    <row r="795" spans="5:26" x14ac:dyDescent="0.15">
      <c r="E795" s="46"/>
      <c r="F795" s="28"/>
      <c r="G795" s="29"/>
      <c r="H795" s="29"/>
      <c r="I795" s="48" t="str">
        <f t="shared" si="181"/>
        <v/>
      </c>
      <c r="J795" s="48" t="str">
        <f t="shared" si="175"/>
        <v/>
      </c>
      <c r="K795" s="49" t="str">
        <f t="shared" si="176"/>
        <v/>
      </c>
      <c r="L795" s="11"/>
      <c r="M795" s="11"/>
      <c r="N795" s="78"/>
      <c r="O795" s="39" t="str">
        <f t="shared" si="177"/>
        <v>F</v>
      </c>
      <c r="P795" s="11">
        <f t="shared" si="170"/>
        <v>-23.287315649149274</v>
      </c>
      <c r="Q795" s="11"/>
      <c r="R795" s="38">
        <f t="shared" si="180"/>
        <v>0</v>
      </c>
      <c r="S795" s="30">
        <f t="shared" si="174"/>
        <v>0</v>
      </c>
      <c r="T795" s="30">
        <f t="shared" si="178"/>
        <v>0</v>
      </c>
      <c r="U795" s="34"/>
      <c r="V795" s="34"/>
      <c r="X795" s="31">
        <f t="shared" si="171"/>
        <v>9.0359999999999996</v>
      </c>
      <c r="Y795" s="31">
        <f t="shared" si="172"/>
        <v>-184.49199999999999</v>
      </c>
      <c r="Z795" s="30">
        <f t="shared" si="179"/>
        <v>0</v>
      </c>
    </row>
    <row r="796" spans="5:26" x14ac:dyDescent="0.15">
      <c r="E796" s="46"/>
      <c r="F796" s="28"/>
      <c r="G796" s="29"/>
      <c r="H796" s="29"/>
      <c r="I796" s="48" t="str">
        <f t="shared" si="181"/>
        <v/>
      </c>
      <c r="J796" s="48" t="str">
        <f t="shared" si="175"/>
        <v/>
      </c>
      <c r="K796" s="49" t="str">
        <f t="shared" si="176"/>
        <v/>
      </c>
      <c r="L796" s="11"/>
      <c r="M796" s="11"/>
      <c r="N796" s="78"/>
      <c r="O796" s="39" t="str">
        <f t="shared" si="177"/>
        <v>F</v>
      </c>
      <c r="P796" s="11">
        <f t="shared" si="170"/>
        <v>-23.287315649149274</v>
      </c>
      <c r="Q796" s="11"/>
      <c r="R796" s="38">
        <f t="shared" si="180"/>
        <v>0</v>
      </c>
      <c r="S796" s="30">
        <f t="shared" si="174"/>
        <v>0</v>
      </c>
      <c r="T796" s="30">
        <f t="shared" si="178"/>
        <v>0</v>
      </c>
      <c r="U796" s="34"/>
      <c r="V796" s="34"/>
      <c r="X796" s="31">
        <f t="shared" si="171"/>
        <v>9.0359999999999996</v>
      </c>
      <c r="Y796" s="31">
        <f t="shared" si="172"/>
        <v>-184.49199999999999</v>
      </c>
      <c r="Z796" s="30">
        <f t="shared" si="179"/>
        <v>0</v>
      </c>
    </row>
    <row r="797" spans="5:26" x14ac:dyDescent="0.15">
      <c r="E797" s="46"/>
      <c r="F797" s="28"/>
      <c r="G797" s="29"/>
      <c r="H797" s="29"/>
      <c r="I797" s="48" t="str">
        <f t="shared" si="181"/>
        <v/>
      </c>
      <c r="J797" s="48" t="str">
        <f t="shared" si="175"/>
        <v/>
      </c>
      <c r="K797" s="49" t="str">
        <f t="shared" si="176"/>
        <v/>
      </c>
      <c r="L797" s="11"/>
      <c r="M797" s="11"/>
      <c r="N797" s="78"/>
      <c r="O797" s="39" t="str">
        <f t="shared" si="177"/>
        <v>F</v>
      </c>
      <c r="P797" s="11">
        <f t="shared" si="170"/>
        <v>-23.287315649149274</v>
      </c>
      <c r="Q797" s="11"/>
      <c r="R797" s="38">
        <f t="shared" si="180"/>
        <v>0</v>
      </c>
      <c r="S797" s="30">
        <f t="shared" si="174"/>
        <v>0</v>
      </c>
      <c r="T797" s="30">
        <f t="shared" si="178"/>
        <v>0</v>
      </c>
      <c r="U797" s="34"/>
      <c r="V797" s="34"/>
      <c r="X797" s="31">
        <f t="shared" si="171"/>
        <v>9.0359999999999996</v>
      </c>
      <c r="Y797" s="31">
        <f t="shared" si="172"/>
        <v>-184.49199999999999</v>
      </c>
      <c r="Z797" s="30">
        <f t="shared" si="179"/>
        <v>0</v>
      </c>
    </row>
    <row r="798" spans="5:26" x14ac:dyDescent="0.15">
      <c r="E798" s="46"/>
      <c r="F798" s="28"/>
      <c r="G798" s="29"/>
      <c r="H798" s="29"/>
      <c r="I798" s="48" t="str">
        <f t="shared" si="181"/>
        <v/>
      </c>
      <c r="J798" s="48" t="str">
        <f t="shared" si="175"/>
        <v/>
      </c>
      <c r="K798" s="49" t="str">
        <f t="shared" si="176"/>
        <v/>
      </c>
      <c r="L798" s="11"/>
      <c r="M798" s="11"/>
      <c r="N798" s="78"/>
      <c r="O798" s="39" t="str">
        <f t="shared" si="177"/>
        <v>F</v>
      </c>
      <c r="P798" s="11">
        <f t="shared" si="170"/>
        <v>-23.287315649149274</v>
      </c>
      <c r="Q798" s="11"/>
      <c r="R798" s="38">
        <f t="shared" si="180"/>
        <v>0</v>
      </c>
      <c r="S798" s="30">
        <f t="shared" si="174"/>
        <v>0</v>
      </c>
      <c r="T798" s="30">
        <f t="shared" si="178"/>
        <v>0</v>
      </c>
      <c r="U798" s="34"/>
      <c r="V798" s="34"/>
      <c r="X798" s="31">
        <f t="shared" si="171"/>
        <v>9.0359999999999996</v>
      </c>
      <c r="Y798" s="31">
        <f t="shared" si="172"/>
        <v>-184.49199999999999</v>
      </c>
      <c r="Z798" s="30">
        <f t="shared" si="179"/>
        <v>0</v>
      </c>
    </row>
    <row r="799" spans="5:26" x14ac:dyDescent="0.15">
      <c r="E799" s="46"/>
      <c r="F799" s="28"/>
      <c r="G799" s="29"/>
      <c r="H799" s="29"/>
      <c r="I799" s="48" t="str">
        <f t="shared" si="181"/>
        <v/>
      </c>
      <c r="J799" s="48" t="str">
        <f t="shared" si="175"/>
        <v/>
      </c>
      <c r="K799" s="49" t="str">
        <f t="shared" si="176"/>
        <v/>
      </c>
      <c r="L799" s="11"/>
      <c r="M799" s="11"/>
      <c r="N799" s="78"/>
      <c r="O799" s="39" t="str">
        <f t="shared" si="177"/>
        <v>F</v>
      </c>
      <c r="P799" s="11">
        <f t="shared" si="170"/>
        <v>-23.287315649149274</v>
      </c>
      <c r="Q799" s="11"/>
      <c r="R799" s="38">
        <f t="shared" si="180"/>
        <v>0</v>
      </c>
      <c r="S799" s="30">
        <f t="shared" si="174"/>
        <v>0</v>
      </c>
      <c r="T799" s="30">
        <f t="shared" si="178"/>
        <v>0</v>
      </c>
      <c r="U799" s="34"/>
      <c r="V799" s="34"/>
      <c r="X799" s="31">
        <f t="shared" si="171"/>
        <v>9.0359999999999996</v>
      </c>
      <c r="Y799" s="31">
        <f t="shared" si="172"/>
        <v>-184.49199999999999</v>
      </c>
      <c r="Z799" s="30">
        <f t="shared" si="179"/>
        <v>0</v>
      </c>
    </row>
    <row r="800" spans="5:26" x14ac:dyDescent="0.15">
      <c r="E800" s="46"/>
      <c r="F800" s="28"/>
      <c r="G800" s="29"/>
      <c r="H800" s="29"/>
      <c r="I800" s="48" t="str">
        <f t="shared" si="181"/>
        <v/>
      </c>
      <c r="J800" s="48" t="str">
        <f t="shared" si="175"/>
        <v/>
      </c>
      <c r="K800" s="49" t="str">
        <f t="shared" si="176"/>
        <v/>
      </c>
      <c r="L800" s="11"/>
      <c r="M800" s="11"/>
      <c r="N800" s="78"/>
      <c r="O800" s="39" t="str">
        <f t="shared" si="177"/>
        <v>F</v>
      </c>
      <c r="P800" s="11">
        <f t="shared" si="170"/>
        <v>-23.287315649149274</v>
      </c>
      <c r="Q800" s="11"/>
      <c r="R800" s="38">
        <f t="shared" si="180"/>
        <v>0</v>
      </c>
      <c r="S800" s="30">
        <f t="shared" si="174"/>
        <v>0</v>
      </c>
      <c r="T800" s="30">
        <f t="shared" si="178"/>
        <v>0</v>
      </c>
      <c r="U800" s="34"/>
      <c r="V800" s="34"/>
      <c r="X800" s="31">
        <f t="shared" si="171"/>
        <v>9.0359999999999996</v>
      </c>
      <c r="Y800" s="31">
        <f t="shared" si="172"/>
        <v>-184.49199999999999</v>
      </c>
      <c r="Z800" s="30">
        <f t="shared" si="179"/>
        <v>0</v>
      </c>
    </row>
    <row r="801" spans="5:26" x14ac:dyDescent="0.15">
      <c r="E801" s="46"/>
      <c r="F801" s="28"/>
      <c r="G801" s="29"/>
      <c r="H801" s="29"/>
      <c r="I801" s="48" t="str">
        <f t="shared" si="181"/>
        <v/>
      </c>
      <c r="J801" s="48" t="str">
        <f t="shared" si="175"/>
        <v/>
      </c>
      <c r="K801" s="49" t="str">
        <f t="shared" si="176"/>
        <v/>
      </c>
      <c r="L801" s="11"/>
      <c r="M801" s="11"/>
      <c r="N801" s="78"/>
      <c r="O801" s="39" t="str">
        <f t="shared" si="177"/>
        <v>F</v>
      </c>
      <c r="P801" s="11">
        <f t="shared" si="170"/>
        <v>-23.287315649149274</v>
      </c>
      <c r="Q801" s="11"/>
      <c r="R801" s="38">
        <f t="shared" si="180"/>
        <v>0</v>
      </c>
      <c r="S801" s="30">
        <f t="shared" si="174"/>
        <v>0</v>
      </c>
      <c r="T801" s="30">
        <f t="shared" si="178"/>
        <v>0</v>
      </c>
      <c r="U801" s="34"/>
      <c r="V801" s="34"/>
      <c r="X801" s="31">
        <f t="shared" si="171"/>
        <v>9.0359999999999996</v>
      </c>
      <c r="Y801" s="31">
        <f t="shared" si="172"/>
        <v>-184.49199999999999</v>
      </c>
      <c r="Z801" s="30">
        <f t="shared" si="179"/>
        <v>0</v>
      </c>
    </row>
    <row r="802" spans="5:26" x14ac:dyDescent="0.15">
      <c r="E802" s="46"/>
      <c r="F802" s="28"/>
      <c r="G802" s="29"/>
      <c r="H802" s="29"/>
      <c r="I802" s="48" t="str">
        <f t="shared" si="181"/>
        <v/>
      </c>
      <c r="J802" s="48" t="str">
        <f t="shared" si="175"/>
        <v/>
      </c>
      <c r="K802" s="49" t="str">
        <f t="shared" si="176"/>
        <v/>
      </c>
      <c r="L802" s="11"/>
      <c r="M802" s="11"/>
      <c r="N802" s="78"/>
      <c r="O802" s="39" t="str">
        <f t="shared" si="177"/>
        <v>F</v>
      </c>
      <c r="P802" s="11">
        <f t="shared" si="170"/>
        <v>-23.287315649149274</v>
      </c>
      <c r="Q802" s="11"/>
      <c r="R802" s="38">
        <f t="shared" si="180"/>
        <v>0</v>
      </c>
      <c r="S802" s="30">
        <f t="shared" si="174"/>
        <v>0</v>
      </c>
      <c r="T802" s="30">
        <f t="shared" si="178"/>
        <v>0</v>
      </c>
      <c r="U802" s="34"/>
      <c r="V802" s="34"/>
      <c r="X802" s="31">
        <f t="shared" si="171"/>
        <v>9.0359999999999996</v>
      </c>
      <c r="Y802" s="31">
        <f t="shared" si="172"/>
        <v>-184.49199999999999</v>
      </c>
      <c r="Z802" s="30">
        <f t="shared" si="179"/>
        <v>0</v>
      </c>
    </row>
    <row r="803" spans="5:26" x14ac:dyDescent="0.15">
      <c r="E803" s="46"/>
      <c r="F803" s="28"/>
      <c r="G803" s="29"/>
      <c r="H803" s="29"/>
      <c r="I803" s="48" t="str">
        <f t="shared" si="181"/>
        <v/>
      </c>
      <c r="J803" s="48" t="str">
        <f t="shared" si="175"/>
        <v/>
      </c>
      <c r="K803" s="49" t="str">
        <f t="shared" si="176"/>
        <v/>
      </c>
      <c r="L803" s="11"/>
      <c r="M803" s="11"/>
      <c r="N803" s="78"/>
      <c r="O803" s="39" t="str">
        <f t="shared" si="177"/>
        <v>F</v>
      </c>
      <c r="P803" s="11">
        <f t="shared" si="170"/>
        <v>-23.287315649149274</v>
      </c>
      <c r="Q803" s="11"/>
      <c r="R803" s="38">
        <f t="shared" si="180"/>
        <v>0</v>
      </c>
      <c r="S803" s="30">
        <f t="shared" si="174"/>
        <v>0</v>
      </c>
      <c r="T803" s="30">
        <f t="shared" si="178"/>
        <v>0</v>
      </c>
      <c r="U803" s="34"/>
      <c r="V803" s="34"/>
      <c r="X803" s="31">
        <f t="shared" si="171"/>
        <v>9.0359999999999996</v>
      </c>
      <c r="Y803" s="31">
        <f t="shared" si="172"/>
        <v>-184.49199999999999</v>
      </c>
      <c r="Z803" s="30">
        <f t="shared" si="179"/>
        <v>0</v>
      </c>
    </row>
    <row r="804" spans="5:26" x14ac:dyDescent="0.15">
      <c r="E804" s="46"/>
      <c r="F804" s="28"/>
      <c r="G804" s="29"/>
      <c r="H804" s="29"/>
      <c r="I804" s="48" t="str">
        <f t="shared" si="181"/>
        <v/>
      </c>
      <c r="J804" s="48" t="str">
        <f t="shared" si="175"/>
        <v/>
      </c>
      <c r="K804" s="49" t="str">
        <f t="shared" si="176"/>
        <v/>
      </c>
      <c r="L804" s="11"/>
      <c r="M804" s="11"/>
      <c r="N804" s="78"/>
      <c r="O804" s="39" t="str">
        <f t="shared" si="177"/>
        <v>F</v>
      </c>
      <c r="P804" s="11">
        <f t="shared" si="170"/>
        <v>-23.287315649149274</v>
      </c>
      <c r="Q804" s="11"/>
      <c r="R804" s="38">
        <f t="shared" si="180"/>
        <v>0</v>
      </c>
      <c r="S804" s="30">
        <f t="shared" si="174"/>
        <v>0</v>
      </c>
      <c r="T804" s="30">
        <f t="shared" si="178"/>
        <v>0</v>
      </c>
      <c r="U804" s="34"/>
      <c r="V804" s="34"/>
      <c r="X804" s="31">
        <f t="shared" si="171"/>
        <v>9.0359999999999996</v>
      </c>
      <c r="Y804" s="31">
        <f t="shared" si="172"/>
        <v>-184.49199999999999</v>
      </c>
      <c r="Z804" s="30">
        <f t="shared" si="179"/>
        <v>0</v>
      </c>
    </row>
    <row r="805" spans="5:26" x14ac:dyDescent="0.15">
      <c r="E805" s="46"/>
      <c r="F805" s="28"/>
      <c r="G805" s="29"/>
      <c r="H805" s="29"/>
      <c r="I805" s="48" t="str">
        <f t="shared" si="181"/>
        <v/>
      </c>
      <c r="J805" s="48" t="str">
        <f t="shared" si="175"/>
        <v/>
      </c>
      <c r="K805" s="49" t="str">
        <f t="shared" si="176"/>
        <v/>
      </c>
      <c r="L805" s="11"/>
      <c r="M805" s="11"/>
      <c r="N805" s="78"/>
      <c r="O805" s="39" t="str">
        <f t="shared" si="177"/>
        <v>F</v>
      </c>
      <c r="P805" s="11">
        <f t="shared" si="170"/>
        <v>-23.287315649149274</v>
      </c>
      <c r="Q805" s="11"/>
      <c r="R805" s="38">
        <f t="shared" si="180"/>
        <v>0</v>
      </c>
      <c r="S805" s="30">
        <f t="shared" si="174"/>
        <v>0</v>
      </c>
      <c r="T805" s="30">
        <f t="shared" si="178"/>
        <v>0</v>
      </c>
      <c r="U805" s="34"/>
      <c r="V805" s="34"/>
      <c r="X805" s="31">
        <f t="shared" si="171"/>
        <v>9.0359999999999996</v>
      </c>
      <c r="Y805" s="31">
        <f t="shared" si="172"/>
        <v>-184.49199999999999</v>
      </c>
      <c r="Z805" s="30">
        <f t="shared" si="179"/>
        <v>0</v>
      </c>
    </row>
    <row r="806" spans="5:26" x14ac:dyDescent="0.15">
      <c r="E806" s="46"/>
      <c r="F806" s="28"/>
      <c r="G806" s="29"/>
      <c r="H806" s="29"/>
      <c r="I806" s="48" t="str">
        <f t="shared" si="181"/>
        <v/>
      </c>
      <c r="J806" s="48" t="str">
        <f t="shared" si="175"/>
        <v/>
      </c>
      <c r="K806" s="49" t="str">
        <f t="shared" si="176"/>
        <v/>
      </c>
      <c r="L806" s="11"/>
      <c r="M806" s="11"/>
      <c r="N806" s="78"/>
      <c r="O806" s="39" t="str">
        <f t="shared" si="177"/>
        <v>F</v>
      </c>
      <c r="P806" s="11">
        <f t="shared" si="170"/>
        <v>-23.287315649149274</v>
      </c>
      <c r="Q806" s="11"/>
      <c r="R806" s="38">
        <f t="shared" si="180"/>
        <v>0</v>
      </c>
      <c r="S806" s="30">
        <f t="shared" si="174"/>
        <v>0</v>
      </c>
      <c r="T806" s="30">
        <f t="shared" si="178"/>
        <v>0</v>
      </c>
      <c r="U806" s="34"/>
      <c r="V806" s="34"/>
      <c r="X806" s="31">
        <f t="shared" si="171"/>
        <v>9.0359999999999996</v>
      </c>
      <c r="Y806" s="31">
        <f t="shared" si="172"/>
        <v>-184.49199999999999</v>
      </c>
      <c r="Z806" s="30">
        <f t="shared" si="179"/>
        <v>0</v>
      </c>
    </row>
    <row r="807" spans="5:26" x14ac:dyDescent="0.15">
      <c r="E807" s="46"/>
      <c r="F807" s="28"/>
      <c r="G807" s="29"/>
      <c r="H807" s="29"/>
      <c r="I807" s="48" t="str">
        <f t="shared" si="181"/>
        <v/>
      </c>
      <c r="J807" s="48" t="str">
        <f t="shared" si="175"/>
        <v/>
      </c>
      <c r="K807" s="49" t="str">
        <f t="shared" si="176"/>
        <v/>
      </c>
      <c r="L807" s="11"/>
      <c r="M807" s="11"/>
      <c r="N807" s="78"/>
      <c r="O807" s="39" t="str">
        <f t="shared" si="177"/>
        <v>F</v>
      </c>
      <c r="P807" s="11">
        <f t="shared" si="170"/>
        <v>-23.287315649149274</v>
      </c>
      <c r="Q807" s="11"/>
      <c r="R807" s="38">
        <f t="shared" si="180"/>
        <v>0</v>
      </c>
      <c r="S807" s="30">
        <f t="shared" si="174"/>
        <v>0</v>
      </c>
      <c r="T807" s="30">
        <f t="shared" si="178"/>
        <v>0</v>
      </c>
      <c r="U807" s="34"/>
      <c r="V807" s="34"/>
      <c r="X807" s="31">
        <f t="shared" si="171"/>
        <v>9.0359999999999996</v>
      </c>
      <c r="Y807" s="31">
        <f t="shared" si="172"/>
        <v>-184.49199999999999</v>
      </c>
      <c r="Z807" s="30">
        <f t="shared" si="179"/>
        <v>0</v>
      </c>
    </row>
    <row r="808" spans="5:26" x14ac:dyDescent="0.15">
      <c r="E808" s="46"/>
      <c r="F808" s="28"/>
      <c r="G808" s="29"/>
      <c r="H808" s="29"/>
      <c r="I808" s="48" t="str">
        <f t="shared" si="181"/>
        <v/>
      </c>
      <c r="J808" s="48" t="str">
        <f t="shared" si="175"/>
        <v/>
      </c>
      <c r="K808" s="49" t="str">
        <f t="shared" si="176"/>
        <v/>
      </c>
      <c r="L808" s="11"/>
      <c r="M808" s="11"/>
      <c r="N808" s="78"/>
      <c r="O808" s="39" t="str">
        <f t="shared" si="177"/>
        <v>F</v>
      </c>
      <c r="P808" s="11">
        <f t="shared" si="170"/>
        <v>-23.287315649149274</v>
      </c>
      <c r="Q808" s="11"/>
      <c r="R808" s="38">
        <f t="shared" si="180"/>
        <v>0</v>
      </c>
      <c r="S808" s="30">
        <f t="shared" si="174"/>
        <v>0</v>
      </c>
      <c r="T808" s="30">
        <f t="shared" si="178"/>
        <v>0</v>
      </c>
      <c r="U808" s="34"/>
      <c r="V808" s="34"/>
      <c r="X808" s="31">
        <f t="shared" si="171"/>
        <v>9.0359999999999996</v>
      </c>
      <c r="Y808" s="31">
        <f t="shared" si="172"/>
        <v>-184.49199999999999</v>
      </c>
      <c r="Z808" s="30">
        <f t="shared" si="179"/>
        <v>0</v>
      </c>
    </row>
    <row r="809" spans="5:26" x14ac:dyDescent="0.15">
      <c r="E809" s="46"/>
      <c r="F809" s="28"/>
      <c r="G809" s="29"/>
      <c r="H809" s="29"/>
      <c r="I809" s="48" t="str">
        <f t="shared" si="181"/>
        <v/>
      </c>
      <c r="J809" s="48" t="str">
        <f t="shared" si="175"/>
        <v/>
      </c>
      <c r="K809" s="49" t="str">
        <f t="shared" si="176"/>
        <v/>
      </c>
      <c r="L809" s="11"/>
      <c r="M809" s="11"/>
      <c r="N809" s="78"/>
      <c r="O809" s="39" t="str">
        <f t="shared" si="177"/>
        <v>F</v>
      </c>
      <c r="P809" s="11">
        <f t="shared" si="170"/>
        <v>-23.287315649149274</v>
      </c>
      <c r="Q809" s="11"/>
      <c r="R809" s="38">
        <f t="shared" si="180"/>
        <v>0</v>
      </c>
      <c r="S809" s="30">
        <f t="shared" si="174"/>
        <v>0</v>
      </c>
      <c r="T809" s="30">
        <f t="shared" si="178"/>
        <v>0</v>
      </c>
      <c r="U809" s="34"/>
      <c r="V809" s="34"/>
      <c r="X809" s="31">
        <f t="shared" si="171"/>
        <v>9.0359999999999996</v>
      </c>
      <c r="Y809" s="31">
        <f t="shared" si="172"/>
        <v>-184.49199999999999</v>
      </c>
      <c r="Z809" s="30">
        <f t="shared" si="179"/>
        <v>0</v>
      </c>
    </row>
    <row r="810" spans="5:26" x14ac:dyDescent="0.15">
      <c r="E810" s="46"/>
      <c r="F810" s="28"/>
      <c r="G810" s="29"/>
      <c r="H810" s="29"/>
      <c r="I810" s="48" t="str">
        <f t="shared" si="181"/>
        <v/>
      </c>
      <c r="J810" s="48" t="str">
        <f t="shared" si="175"/>
        <v/>
      </c>
      <c r="K810" s="49" t="str">
        <f t="shared" si="176"/>
        <v/>
      </c>
      <c r="L810" s="11"/>
      <c r="M810" s="11"/>
      <c r="N810" s="78"/>
      <c r="O810" s="39" t="str">
        <f t="shared" si="177"/>
        <v>F</v>
      </c>
      <c r="P810" s="11">
        <f t="shared" si="170"/>
        <v>-23.287315649149274</v>
      </c>
      <c r="Q810" s="11"/>
      <c r="R810" s="38">
        <f t="shared" si="180"/>
        <v>0</v>
      </c>
      <c r="S810" s="30">
        <f t="shared" si="174"/>
        <v>0</v>
      </c>
      <c r="T810" s="30">
        <f t="shared" si="178"/>
        <v>0</v>
      </c>
      <c r="U810" s="34"/>
      <c r="V810" s="34"/>
      <c r="X810" s="31">
        <f t="shared" si="171"/>
        <v>9.0359999999999996</v>
      </c>
      <c r="Y810" s="31">
        <f t="shared" si="172"/>
        <v>-184.49199999999999</v>
      </c>
      <c r="Z810" s="30">
        <f t="shared" si="179"/>
        <v>0</v>
      </c>
    </row>
    <row r="811" spans="5:26" x14ac:dyDescent="0.15">
      <c r="E811" s="46"/>
      <c r="F811" s="28"/>
      <c r="G811" s="29"/>
      <c r="H811" s="29"/>
      <c r="I811" s="48" t="str">
        <f t="shared" si="181"/>
        <v/>
      </c>
      <c r="J811" s="48" t="str">
        <f t="shared" si="175"/>
        <v/>
      </c>
      <c r="K811" s="49" t="str">
        <f t="shared" si="176"/>
        <v/>
      </c>
      <c r="L811" s="11"/>
      <c r="M811" s="11"/>
      <c r="N811" s="78"/>
      <c r="O811" s="39" t="str">
        <f t="shared" si="177"/>
        <v>F</v>
      </c>
      <c r="P811" s="11">
        <f t="shared" si="170"/>
        <v>-23.287315649149274</v>
      </c>
      <c r="Q811" s="11"/>
      <c r="R811" s="38">
        <f t="shared" si="180"/>
        <v>0</v>
      </c>
      <c r="S811" s="30">
        <f t="shared" si="174"/>
        <v>0</v>
      </c>
      <c r="T811" s="30">
        <f t="shared" si="178"/>
        <v>0</v>
      </c>
      <c r="U811" s="34"/>
      <c r="V811" s="34"/>
      <c r="X811" s="31">
        <f t="shared" si="171"/>
        <v>9.0359999999999996</v>
      </c>
      <c r="Y811" s="31">
        <f t="shared" si="172"/>
        <v>-184.49199999999999</v>
      </c>
      <c r="Z811" s="30">
        <f t="shared" si="179"/>
        <v>0</v>
      </c>
    </row>
    <row r="812" spans="5:26" x14ac:dyDescent="0.15">
      <c r="E812" s="46"/>
      <c r="F812" s="28"/>
      <c r="G812" s="29"/>
      <c r="H812" s="29"/>
      <c r="I812" s="48" t="str">
        <f t="shared" si="181"/>
        <v/>
      </c>
      <c r="J812" s="48" t="str">
        <f t="shared" si="175"/>
        <v/>
      </c>
      <c r="K812" s="49" t="str">
        <f t="shared" si="176"/>
        <v/>
      </c>
      <c r="L812" s="11"/>
      <c r="M812" s="11"/>
      <c r="N812" s="78"/>
      <c r="O812" s="39" t="str">
        <f t="shared" si="177"/>
        <v>F</v>
      </c>
      <c r="P812" s="11">
        <f t="shared" si="170"/>
        <v>-23.287315649149274</v>
      </c>
      <c r="Q812" s="11"/>
      <c r="R812" s="38">
        <f t="shared" si="180"/>
        <v>0</v>
      </c>
      <c r="S812" s="30">
        <f t="shared" si="174"/>
        <v>0</v>
      </c>
      <c r="T812" s="30">
        <f t="shared" si="178"/>
        <v>0</v>
      </c>
      <c r="U812" s="34"/>
      <c r="V812" s="34"/>
      <c r="X812" s="31">
        <f t="shared" si="171"/>
        <v>9.0359999999999996</v>
      </c>
      <c r="Y812" s="31">
        <f t="shared" si="172"/>
        <v>-184.49199999999999</v>
      </c>
      <c r="Z812" s="30">
        <f t="shared" si="179"/>
        <v>0</v>
      </c>
    </row>
    <row r="813" spans="5:26" x14ac:dyDescent="0.15">
      <c r="E813" s="46"/>
      <c r="F813" s="28"/>
      <c r="G813" s="29"/>
      <c r="H813" s="29"/>
      <c r="I813" s="48" t="str">
        <f t="shared" ref="I813:I844" si="182">IF(COUNTA($F$747,$H$747,F813:H813)=5,P813,"")</f>
        <v/>
      </c>
      <c r="J813" s="48" t="str">
        <f t="shared" si="175"/>
        <v/>
      </c>
      <c r="K813" s="49" t="str">
        <f t="shared" si="176"/>
        <v/>
      </c>
      <c r="L813" s="11"/>
      <c r="M813" s="11"/>
      <c r="N813" s="78"/>
      <c r="O813" s="39" t="str">
        <f t="shared" si="177"/>
        <v>F</v>
      </c>
      <c r="P813" s="11">
        <f t="shared" ref="P813:P868" si="183">IF(T813&gt;17.583,"*",(G813-(INDEX(IF(O813="F",Hfemalemean,Hmalemean),S813+1,R813+1)))/(INDEX(IF(O813="F",Hfemalesd,Hmalesd),S813+1,R813+1)))</f>
        <v>-23.287315649149274</v>
      </c>
      <c r="Q813" s="11"/>
      <c r="R813" s="38">
        <f t="shared" si="180"/>
        <v>0</v>
      </c>
      <c r="S813" s="30">
        <f t="shared" si="174"/>
        <v>0</v>
      </c>
      <c r="T813" s="30">
        <f t="shared" si="178"/>
        <v>0</v>
      </c>
      <c r="U813" s="34"/>
      <c r="V813" s="34"/>
      <c r="X813" s="31">
        <f t="shared" ref="X813:X868" si="184">IF(O813="M",2.06*10^-3*G813^2-0.1166*G813+6.5273,2.49*10^-3*G813^2-0.1858*G813+9.036)</f>
        <v>9.0359999999999996</v>
      </c>
      <c r="Y813" s="31">
        <f t="shared" ref="Y813:Y868" si="185">((G813/100)^3*INDEX(itoOI,IF(O813="M",0,3)+IF(G813&lt;140,1,IF(G813&lt;=149,2,3)),1)+(G813/100)^2*INDEX(itoOI,IF(O813="M",0,3)+IF(G813&lt;140,1,IF(G813&lt;=149,2,3)),2)+(G813/100)*INDEX(itoOI,IF(O813="M",0,3)+IF(G813&lt;140,1,IF(G813&lt;=149,2,3)),3)+INDEX(itoOI,IF(O813="M",0,3)+IF(G813&lt;140,1,IF(G813&lt;=149,2,3)),4))</f>
        <v>-184.49199999999999</v>
      </c>
      <c r="Z813" s="30">
        <f t="shared" si="179"/>
        <v>0</v>
      </c>
    </row>
    <row r="814" spans="5:26" x14ac:dyDescent="0.15">
      <c r="E814" s="46"/>
      <c r="F814" s="28"/>
      <c r="G814" s="29"/>
      <c r="H814" s="29"/>
      <c r="I814" s="48" t="str">
        <f t="shared" si="182"/>
        <v/>
      </c>
      <c r="J814" s="48" t="str">
        <f t="shared" si="175"/>
        <v/>
      </c>
      <c r="K814" s="49" t="str">
        <f t="shared" si="176"/>
        <v/>
      </c>
      <c r="L814" s="11"/>
      <c r="M814" s="11"/>
      <c r="N814" s="78"/>
      <c r="O814" s="39" t="str">
        <f t="shared" si="177"/>
        <v>F</v>
      </c>
      <c r="P814" s="11">
        <f t="shared" si="183"/>
        <v>-23.287315649149274</v>
      </c>
      <c r="Q814" s="11"/>
      <c r="R814" s="38">
        <f t="shared" ref="R814:R868" si="186">DATEDIF($F$747,F814,"Y")</f>
        <v>0</v>
      </c>
      <c r="S814" s="30">
        <f t="shared" ref="S814:S868" si="187">DATEDIF($F$747,F814,"YM")</f>
        <v>0</v>
      </c>
      <c r="T814" s="30">
        <f t="shared" ref="T814:T868" si="188">DATEDIF($F$747,F814,"Y")+DATEDIF($F$747,F814,"YD")/(365+IF(MOD(YEAR(DATE(YEAR(F814)-1,MONTH($F$747),DAY($F$747))),4)=0,IF(DATE(YEAR(DATE(YEAR(F814)-1,MONTH($F$747),DAY($F$747))),2,29)&gt;=DATE(YEAR(F814)-1,MONTH($F$747),DAY($F$747)),1,0),0)+IF(MOD(YEAR(F814),4)=0,IF(DATE(YEAR(F814),2,29)&lt;=F814,1,0),0))</f>
        <v>0</v>
      </c>
      <c r="U814" s="34"/>
      <c r="V814" s="34"/>
      <c r="X814" s="31">
        <f t="shared" si="184"/>
        <v>9.0359999999999996</v>
      </c>
      <c r="Y814" s="31">
        <f t="shared" si="185"/>
        <v>-184.49199999999999</v>
      </c>
      <c r="Z814" s="30">
        <f t="shared" si="179"/>
        <v>0</v>
      </c>
    </row>
    <row r="815" spans="5:26" x14ac:dyDescent="0.15">
      <c r="E815" s="46"/>
      <c r="F815" s="28"/>
      <c r="G815" s="29"/>
      <c r="H815" s="29"/>
      <c r="I815" s="48" t="str">
        <f t="shared" si="182"/>
        <v/>
      </c>
      <c r="J815" s="48" t="str">
        <f t="shared" ref="J815:J841" si="189">IF(COUNTA($F$747,$H$747,F815:H815)=5,IF(T815&lt;6,"*",IF(T815&gt;=17.583,"*",(H815-G815*INDEX(IF(O815="F",muratafemale,muratamale),R815-4,1)-INDEX(IF(O815="F",muratafemale,muratamale),R815-4,2))/(G815*INDEX(IF(O815="F",muratafemale,muratamale),R815-4,1)+INDEX(IF(O815="F",muratafemale,muratamale),R815-4,2))*100)),"")</f>
        <v/>
      </c>
      <c r="K815" s="49" t="str">
        <f t="shared" ref="K815:K841" si="190">IF(COUNTA($F$747,$H$747,F815:H815)=5,IF(OR(T815&lt;1,G815&lt;70),"*",IF(G815&gt;=IF(O815="M",181,174),(H815-Z815)/Z815*100,IF(G815&lt;101,(H815-X815)/X815*100,IF(T815&lt;6,(H815-X815)/X815*100,IF(T815&gt;=17.583,(H815-Z815)/Z815*100,(H815-Y815)/Y815*100))))),"")</f>
        <v/>
      </c>
      <c r="L815" s="11"/>
      <c r="M815" s="11"/>
      <c r="N815" s="78"/>
      <c r="O815" s="39" t="str">
        <f t="shared" ref="O815:O868" si="191">+O814</f>
        <v>F</v>
      </c>
      <c r="P815" s="11">
        <f t="shared" si="183"/>
        <v>-23.287315649149274</v>
      </c>
      <c r="Q815" s="11"/>
      <c r="R815" s="38">
        <f t="shared" si="186"/>
        <v>0</v>
      </c>
      <c r="S815" s="30">
        <f t="shared" si="187"/>
        <v>0</v>
      </c>
      <c r="T815" s="30">
        <f t="shared" si="188"/>
        <v>0</v>
      </c>
      <c r="U815" s="34"/>
      <c r="V815" s="34"/>
      <c r="X815" s="31">
        <f t="shared" si="184"/>
        <v>9.0359999999999996</v>
      </c>
      <c r="Y815" s="31">
        <f t="shared" si="185"/>
        <v>-184.49199999999999</v>
      </c>
      <c r="Z815" s="30">
        <f t="shared" ref="Z815:Z868" si="192">22*G815^2/10000</f>
        <v>0</v>
      </c>
    </row>
    <row r="816" spans="5:26" x14ac:dyDescent="0.15">
      <c r="E816" s="46"/>
      <c r="F816" s="28"/>
      <c r="G816" s="29"/>
      <c r="H816" s="29"/>
      <c r="I816" s="48" t="str">
        <f t="shared" si="182"/>
        <v/>
      </c>
      <c r="J816" s="48" t="str">
        <f t="shared" si="189"/>
        <v/>
      </c>
      <c r="K816" s="49" t="str">
        <f t="shared" si="190"/>
        <v/>
      </c>
      <c r="L816" s="11"/>
      <c r="M816" s="11"/>
      <c r="N816" s="78"/>
      <c r="O816" s="39" t="str">
        <f t="shared" si="191"/>
        <v>F</v>
      </c>
      <c r="P816" s="11">
        <f t="shared" si="183"/>
        <v>-23.287315649149274</v>
      </c>
      <c r="Q816" s="11"/>
      <c r="R816" s="38">
        <f t="shared" si="186"/>
        <v>0</v>
      </c>
      <c r="S816" s="30">
        <f t="shared" si="187"/>
        <v>0</v>
      </c>
      <c r="T816" s="30">
        <f t="shared" si="188"/>
        <v>0</v>
      </c>
      <c r="U816" s="34"/>
      <c r="V816" s="34"/>
      <c r="X816" s="31">
        <f t="shared" si="184"/>
        <v>9.0359999999999996</v>
      </c>
      <c r="Y816" s="31">
        <f t="shared" si="185"/>
        <v>-184.49199999999999</v>
      </c>
      <c r="Z816" s="30">
        <f t="shared" si="192"/>
        <v>0</v>
      </c>
    </row>
    <row r="817" spans="5:26" x14ac:dyDescent="0.15">
      <c r="E817" s="46"/>
      <c r="F817" s="28"/>
      <c r="G817" s="29"/>
      <c r="H817" s="29"/>
      <c r="I817" s="48" t="str">
        <f t="shared" si="182"/>
        <v/>
      </c>
      <c r="J817" s="48" t="str">
        <f t="shared" si="189"/>
        <v/>
      </c>
      <c r="K817" s="49" t="str">
        <f t="shared" si="190"/>
        <v/>
      </c>
      <c r="L817" s="11"/>
      <c r="M817" s="11"/>
      <c r="N817" s="78"/>
      <c r="O817" s="39" t="str">
        <f t="shared" si="191"/>
        <v>F</v>
      </c>
      <c r="P817" s="11">
        <f t="shared" si="183"/>
        <v>-23.287315649149274</v>
      </c>
      <c r="Q817" s="11"/>
      <c r="R817" s="38">
        <f t="shared" si="186"/>
        <v>0</v>
      </c>
      <c r="S817" s="30">
        <f t="shared" si="187"/>
        <v>0</v>
      </c>
      <c r="T817" s="30">
        <f t="shared" si="188"/>
        <v>0</v>
      </c>
      <c r="U817" s="34"/>
      <c r="V817" s="34"/>
      <c r="X817" s="31">
        <f t="shared" si="184"/>
        <v>9.0359999999999996</v>
      </c>
      <c r="Y817" s="31">
        <f t="shared" si="185"/>
        <v>-184.49199999999999</v>
      </c>
      <c r="Z817" s="30">
        <f t="shared" si="192"/>
        <v>0</v>
      </c>
    </row>
    <row r="818" spans="5:26" x14ac:dyDescent="0.15">
      <c r="E818" s="46"/>
      <c r="F818" s="28"/>
      <c r="G818" s="29"/>
      <c r="H818" s="29"/>
      <c r="I818" s="48" t="str">
        <f t="shared" si="182"/>
        <v/>
      </c>
      <c r="J818" s="48" t="str">
        <f t="shared" si="189"/>
        <v/>
      </c>
      <c r="K818" s="49" t="str">
        <f t="shared" si="190"/>
        <v/>
      </c>
      <c r="L818" s="11"/>
      <c r="M818" s="11"/>
      <c r="N818" s="78"/>
      <c r="O818" s="39" t="str">
        <f t="shared" si="191"/>
        <v>F</v>
      </c>
      <c r="P818" s="11">
        <f t="shared" si="183"/>
        <v>-23.287315649149274</v>
      </c>
      <c r="Q818" s="11"/>
      <c r="R818" s="38">
        <f t="shared" si="186"/>
        <v>0</v>
      </c>
      <c r="S818" s="30">
        <f t="shared" si="187"/>
        <v>0</v>
      </c>
      <c r="T818" s="30">
        <f t="shared" si="188"/>
        <v>0</v>
      </c>
      <c r="U818" s="34"/>
      <c r="V818" s="34"/>
      <c r="X818" s="31">
        <f t="shared" si="184"/>
        <v>9.0359999999999996</v>
      </c>
      <c r="Y818" s="31">
        <f t="shared" si="185"/>
        <v>-184.49199999999999</v>
      </c>
      <c r="Z818" s="30">
        <f t="shared" si="192"/>
        <v>0</v>
      </c>
    </row>
    <row r="819" spans="5:26" x14ac:dyDescent="0.15">
      <c r="E819" s="46"/>
      <c r="F819" s="28"/>
      <c r="G819" s="29"/>
      <c r="H819" s="29"/>
      <c r="I819" s="48" t="str">
        <f t="shared" si="182"/>
        <v/>
      </c>
      <c r="J819" s="48" t="str">
        <f t="shared" si="189"/>
        <v/>
      </c>
      <c r="K819" s="49" t="str">
        <f t="shared" si="190"/>
        <v/>
      </c>
      <c r="L819" s="11"/>
      <c r="M819" s="11"/>
      <c r="N819" s="78"/>
      <c r="O819" s="39" t="str">
        <f t="shared" si="191"/>
        <v>F</v>
      </c>
      <c r="P819" s="11">
        <f t="shared" si="183"/>
        <v>-23.287315649149274</v>
      </c>
      <c r="Q819" s="11"/>
      <c r="R819" s="38">
        <f t="shared" si="186"/>
        <v>0</v>
      </c>
      <c r="S819" s="30">
        <f t="shared" si="187"/>
        <v>0</v>
      </c>
      <c r="T819" s="30">
        <f t="shared" si="188"/>
        <v>0</v>
      </c>
      <c r="U819" s="34"/>
      <c r="V819" s="34"/>
      <c r="X819" s="31">
        <f t="shared" si="184"/>
        <v>9.0359999999999996</v>
      </c>
      <c r="Y819" s="31">
        <f t="shared" si="185"/>
        <v>-184.49199999999999</v>
      </c>
      <c r="Z819" s="30">
        <f t="shared" si="192"/>
        <v>0</v>
      </c>
    </row>
    <row r="820" spans="5:26" x14ac:dyDescent="0.15">
      <c r="E820" s="46"/>
      <c r="F820" s="28"/>
      <c r="G820" s="29"/>
      <c r="H820" s="29"/>
      <c r="I820" s="48" t="str">
        <f t="shared" si="182"/>
        <v/>
      </c>
      <c r="J820" s="48" t="str">
        <f t="shared" si="189"/>
        <v/>
      </c>
      <c r="K820" s="49" t="str">
        <f t="shared" si="190"/>
        <v/>
      </c>
      <c r="L820" s="11"/>
      <c r="M820" s="11"/>
      <c r="N820" s="78"/>
      <c r="O820" s="39" t="str">
        <f t="shared" si="191"/>
        <v>F</v>
      </c>
      <c r="P820" s="11">
        <f t="shared" si="183"/>
        <v>-23.287315649149274</v>
      </c>
      <c r="Q820" s="11"/>
      <c r="R820" s="38">
        <f t="shared" si="186"/>
        <v>0</v>
      </c>
      <c r="S820" s="30">
        <f t="shared" si="187"/>
        <v>0</v>
      </c>
      <c r="T820" s="30">
        <f t="shared" si="188"/>
        <v>0</v>
      </c>
      <c r="U820" s="34"/>
      <c r="V820" s="34"/>
      <c r="X820" s="31">
        <f t="shared" si="184"/>
        <v>9.0359999999999996</v>
      </c>
      <c r="Y820" s="31">
        <f t="shared" si="185"/>
        <v>-184.49199999999999</v>
      </c>
      <c r="Z820" s="30">
        <f t="shared" si="192"/>
        <v>0</v>
      </c>
    </row>
    <row r="821" spans="5:26" x14ac:dyDescent="0.15">
      <c r="E821" s="46"/>
      <c r="F821" s="28"/>
      <c r="G821" s="29"/>
      <c r="H821" s="29"/>
      <c r="I821" s="48" t="str">
        <f t="shared" si="182"/>
        <v/>
      </c>
      <c r="J821" s="48" t="str">
        <f t="shared" si="189"/>
        <v/>
      </c>
      <c r="K821" s="49" t="str">
        <f t="shared" si="190"/>
        <v/>
      </c>
      <c r="L821" s="11"/>
      <c r="M821" s="11"/>
      <c r="N821" s="78"/>
      <c r="O821" s="39" t="str">
        <f t="shared" si="191"/>
        <v>F</v>
      </c>
      <c r="P821" s="11">
        <f t="shared" si="183"/>
        <v>-23.287315649149274</v>
      </c>
      <c r="Q821" s="11"/>
      <c r="R821" s="38">
        <f t="shared" si="186"/>
        <v>0</v>
      </c>
      <c r="S821" s="30">
        <f t="shared" si="187"/>
        <v>0</v>
      </c>
      <c r="T821" s="30">
        <f t="shared" si="188"/>
        <v>0</v>
      </c>
      <c r="U821" s="34"/>
      <c r="V821" s="34"/>
      <c r="X821" s="31">
        <f t="shared" si="184"/>
        <v>9.0359999999999996</v>
      </c>
      <c r="Y821" s="31">
        <f t="shared" si="185"/>
        <v>-184.49199999999999</v>
      </c>
      <c r="Z821" s="30">
        <f t="shared" si="192"/>
        <v>0</v>
      </c>
    </row>
    <row r="822" spans="5:26" x14ac:dyDescent="0.15">
      <c r="E822" s="46"/>
      <c r="F822" s="28"/>
      <c r="G822" s="29"/>
      <c r="H822" s="29"/>
      <c r="I822" s="48" t="str">
        <f t="shared" si="182"/>
        <v/>
      </c>
      <c r="J822" s="48" t="str">
        <f t="shared" si="189"/>
        <v/>
      </c>
      <c r="K822" s="49" t="str">
        <f t="shared" si="190"/>
        <v/>
      </c>
      <c r="L822" s="11"/>
      <c r="M822" s="11"/>
      <c r="N822" s="78"/>
      <c r="O822" s="39" t="str">
        <f t="shared" si="191"/>
        <v>F</v>
      </c>
      <c r="P822" s="11">
        <f t="shared" si="183"/>
        <v>-23.287315649149274</v>
      </c>
      <c r="Q822" s="11"/>
      <c r="R822" s="38">
        <f t="shared" si="186"/>
        <v>0</v>
      </c>
      <c r="S822" s="30">
        <f t="shared" si="187"/>
        <v>0</v>
      </c>
      <c r="T822" s="30">
        <f t="shared" si="188"/>
        <v>0</v>
      </c>
      <c r="U822" s="34"/>
      <c r="V822" s="34"/>
      <c r="X822" s="31">
        <f t="shared" si="184"/>
        <v>9.0359999999999996</v>
      </c>
      <c r="Y822" s="31">
        <f t="shared" si="185"/>
        <v>-184.49199999999999</v>
      </c>
      <c r="Z822" s="30">
        <f t="shared" si="192"/>
        <v>0</v>
      </c>
    </row>
    <row r="823" spans="5:26" x14ac:dyDescent="0.15">
      <c r="E823" s="46"/>
      <c r="F823" s="28"/>
      <c r="G823" s="29"/>
      <c r="H823" s="29"/>
      <c r="I823" s="48" t="str">
        <f t="shared" si="182"/>
        <v/>
      </c>
      <c r="J823" s="48" t="str">
        <f t="shared" si="189"/>
        <v/>
      </c>
      <c r="K823" s="49" t="str">
        <f t="shared" si="190"/>
        <v/>
      </c>
      <c r="L823" s="11"/>
      <c r="M823" s="11"/>
      <c r="N823" s="78"/>
      <c r="O823" s="39" t="str">
        <f t="shared" si="191"/>
        <v>F</v>
      </c>
      <c r="P823" s="11">
        <f t="shared" si="183"/>
        <v>-23.287315649149274</v>
      </c>
      <c r="Q823" s="11"/>
      <c r="R823" s="38">
        <f t="shared" si="186"/>
        <v>0</v>
      </c>
      <c r="S823" s="30">
        <f t="shared" si="187"/>
        <v>0</v>
      </c>
      <c r="T823" s="30">
        <f t="shared" si="188"/>
        <v>0</v>
      </c>
      <c r="U823" s="34"/>
      <c r="V823" s="34"/>
      <c r="X823" s="31">
        <f t="shared" si="184"/>
        <v>9.0359999999999996</v>
      </c>
      <c r="Y823" s="31">
        <f t="shared" si="185"/>
        <v>-184.49199999999999</v>
      </c>
      <c r="Z823" s="30">
        <f t="shared" si="192"/>
        <v>0</v>
      </c>
    </row>
    <row r="824" spans="5:26" x14ac:dyDescent="0.15">
      <c r="E824" s="46"/>
      <c r="F824" s="28"/>
      <c r="G824" s="29"/>
      <c r="H824" s="29"/>
      <c r="I824" s="48" t="str">
        <f t="shared" si="182"/>
        <v/>
      </c>
      <c r="J824" s="48" t="str">
        <f t="shared" si="189"/>
        <v/>
      </c>
      <c r="K824" s="49" t="str">
        <f t="shared" si="190"/>
        <v/>
      </c>
      <c r="L824" s="11"/>
      <c r="M824" s="11"/>
      <c r="N824" s="78"/>
      <c r="O824" s="39" t="str">
        <f t="shared" si="191"/>
        <v>F</v>
      </c>
      <c r="P824" s="11">
        <f t="shared" si="183"/>
        <v>-23.287315649149274</v>
      </c>
      <c r="Q824" s="11"/>
      <c r="R824" s="38">
        <f t="shared" si="186"/>
        <v>0</v>
      </c>
      <c r="S824" s="30">
        <f t="shared" si="187"/>
        <v>0</v>
      </c>
      <c r="T824" s="30">
        <f t="shared" si="188"/>
        <v>0</v>
      </c>
      <c r="U824" s="34"/>
      <c r="V824" s="34"/>
      <c r="X824" s="31">
        <f t="shared" si="184"/>
        <v>9.0359999999999996</v>
      </c>
      <c r="Y824" s="31">
        <f t="shared" si="185"/>
        <v>-184.49199999999999</v>
      </c>
      <c r="Z824" s="30">
        <f t="shared" si="192"/>
        <v>0</v>
      </c>
    </row>
    <row r="825" spans="5:26" x14ac:dyDescent="0.15">
      <c r="E825" s="46"/>
      <c r="F825" s="28"/>
      <c r="G825" s="29"/>
      <c r="H825" s="29"/>
      <c r="I825" s="48" t="str">
        <f t="shared" si="182"/>
        <v/>
      </c>
      <c r="J825" s="48" t="str">
        <f t="shared" si="189"/>
        <v/>
      </c>
      <c r="K825" s="49" t="str">
        <f t="shared" si="190"/>
        <v/>
      </c>
      <c r="L825" s="11"/>
      <c r="M825" s="11"/>
      <c r="N825" s="78"/>
      <c r="O825" s="39" t="str">
        <f t="shared" si="191"/>
        <v>F</v>
      </c>
      <c r="P825" s="11">
        <f t="shared" si="183"/>
        <v>-23.287315649149274</v>
      </c>
      <c r="Q825" s="11"/>
      <c r="R825" s="38">
        <f t="shared" si="186"/>
        <v>0</v>
      </c>
      <c r="S825" s="30">
        <f t="shared" si="187"/>
        <v>0</v>
      </c>
      <c r="T825" s="30">
        <f t="shared" si="188"/>
        <v>0</v>
      </c>
      <c r="U825" s="34"/>
      <c r="V825" s="34"/>
      <c r="X825" s="31">
        <f t="shared" si="184"/>
        <v>9.0359999999999996</v>
      </c>
      <c r="Y825" s="31">
        <f t="shared" si="185"/>
        <v>-184.49199999999999</v>
      </c>
      <c r="Z825" s="30">
        <f t="shared" si="192"/>
        <v>0</v>
      </c>
    </row>
    <row r="826" spans="5:26" x14ac:dyDescent="0.15">
      <c r="E826" s="46"/>
      <c r="F826" s="28"/>
      <c r="G826" s="29"/>
      <c r="H826" s="29"/>
      <c r="I826" s="48" t="str">
        <f t="shared" si="182"/>
        <v/>
      </c>
      <c r="J826" s="48" t="str">
        <f t="shared" si="189"/>
        <v/>
      </c>
      <c r="K826" s="49" t="str">
        <f t="shared" si="190"/>
        <v/>
      </c>
      <c r="L826" s="11"/>
      <c r="M826" s="11"/>
      <c r="N826" s="78"/>
      <c r="O826" s="39" t="str">
        <f t="shared" si="191"/>
        <v>F</v>
      </c>
      <c r="P826" s="11">
        <f t="shared" si="183"/>
        <v>-23.287315649149274</v>
      </c>
      <c r="Q826" s="11"/>
      <c r="R826" s="38">
        <f t="shared" si="186"/>
        <v>0</v>
      </c>
      <c r="S826" s="30">
        <f t="shared" si="187"/>
        <v>0</v>
      </c>
      <c r="T826" s="30">
        <f t="shared" si="188"/>
        <v>0</v>
      </c>
      <c r="U826" s="34"/>
      <c r="V826" s="34"/>
      <c r="X826" s="31">
        <f t="shared" si="184"/>
        <v>9.0359999999999996</v>
      </c>
      <c r="Y826" s="31">
        <f t="shared" si="185"/>
        <v>-184.49199999999999</v>
      </c>
      <c r="Z826" s="30">
        <f t="shared" si="192"/>
        <v>0</v>
      </c>
    </row>
    <row r="827" spans="5:26" x14ac:dyDescent="0.15">
      <c r="E827" s="46"/>
      <c r="F827" s="28"/>
      <c r="G827" s="29"/>
      <c r="H827" s="29"/>
      <c r="I827" s="48" t="str">
        <f t="shared" si="182"/>
        <v/>
      </c>
      <c r="J827" s="48" t="str">
        <f t="shared" si="189"/>
        <v/>
      </c>
      <c r="K827" s="49" t="str">
        <f t="shared" si="190"/>
        <v/>
      </c>
      <c r="L827" s="11"/>
      <c r="M827" s="11"/>
      <c r="N827" s="78"/>
      <c r="O827" s="39" t="str">
        <f t="shared" si="191"/>
        <v>F</v>
      </c>
      <c r="P827" s="11">
        <f t="shared" si="183"/>
        <v>-23.287315649149274</v>
      </c>
      <c r="Q827" s="11"/>
      <c r="R827" s="38">
        <f t="shared" si="186"/>
        <v>0</v>
      </c>
      <c r="S827" s="30">
        <f t="shared" si="187"/>
        <v>0</v>
      </c>
      <c r="T827" s="30">
        <f t="shared" si="188"/>
        <v>0</v>
      </c>
      <c r="U827" s="34"/>
      <c r="V827" s="34"/>
      <c r="X827" s="31">
        <f t="shared" si="184"/>
        <v>9.0359999999999996</v>
      </c>
      <c r="Y827" s="31">
        <f t="shared" si="185"/>
        <v>-184.49199999999999</v>
      </c>
      <c r="Z827" s="30">
        <f t="shared" si="192"/>
        <v>0</v>
      </c>
    </row>
    <row r="828" spans="5:26" x14ac:dyDescent="0.15">
      <c r="E828" s="46"/>
      <c r="F828" s="28"/>
      <c r="G828" s="29"/>
      <c r="H828" s="29"/>
      <c r="I828" s="48" t="str">
        <f t="shared" si="182"/>
        <v/>
      </c>
      <c r="J828" s="48" t="str">
        <f t="shared" si="189"/>
        <v/>
      </c>
      <c r="K828" s="49" t="str">
        <f t="shared" si="190"/>
        <v/>
      </c>
      <c r="L828" s="11"/>
      <c r="M828" s="11"/>
      <c r="N828" s="78"/>
      <c r="O828" s="39" t="str">
        <f t="shared" si="191"/>
        <v>F</v>
      </c>
      <c r="P828" s="11">
        <f t="shared" si="183"/>
        <v>-23.287315649149274</v>
      </c>
      <c r="Q828" s="11"/>
      <c r="R828" s="38">
        <f t="shared" si="186"/>
        <v>0</v>
      </c>
      <c r="S828" s="30">
        <f t="shared" si="187"/>
        <v>0</v>
      </c>
      <c r="T828" s="30">
        <f t="shared" si="188"/>
        <v>0</v>
      </c>
      <c r="U828" s="34"/>
      <c r="V828" s="34"/>
      <c r="X828" s="31">
        <f t="shared" si="184"/>
        <v>9.0359999999999996</v>
      </c>
      <c r="Y828" s="31">
        <f t="shared" si="185"/>
        <v>-184.49199999999999</v>
      </c>
      <c r="Z828" s="30">
        <f t="shared" si="192"/>
        <v>0</v>
      </c>
    </row>
    <row r="829" spans="5:26" x14ac:dyDescent="0.15">
      <c r="E829" s="46"/>
      <c r="F829" s="28"/>
      <c r="G829" s="29"/>
      <c r="H829" s="29"/>
      <c r="I829" s="48" t="str">
        <f t="shared" si="182"/>
        <v/>
      </c>
      <c r="J829" s="48" t="str">
        <f t="shared" si="189"/>
        <v/>
      </c>
      <c r="K829" s="49" t="str">
        <f t="shared" si="190"/>
        <v/>
      </c>
      <c r="L829" s="11"/>
      <c r="M829" s="11"/>
      <c r="N829" s="78"/>
      <c r="O829" s="39" t="str">
        <f t="shared" si="191"/>
        <v>F</v>
      </c>
      <c r="P829" s="11">
        <f t="shared" si="183"/>
        <v>-23.287315649149274</v>
      </c>
      <c r="Q829" s="11"/>
      <c r="R829" s="38">
        <f t="shared" si="186"/>
        <v>0</v>
      </c>
      <c r="S829" s="30">
        <f t="shared" si="187"/>
        <v>0</v>
      </c>
      <c r="T829" s="30">
        <f t="shared" si="188"/>
        <v>0</v>
      </c>
      <c r="U829" s="34"/>
      <c r="V829" s="34"/>
      <c r="X829" s="31">
        <f t="shared" si="184"/>
        <v>9.0359999999999996</v>
      </c>
      <c r="Y829" s="31">
        <f t="shared" si="185"/>
        <v>-184.49199999999999</v>
      </c>
      <c r="Z829" s="30">
        <f t="shared" si="192"/>
        <v>0</v>
      </c>
    </row>
    <row r="830" spans="5:26" x14ac:dyDescent="0.15">
      <c r="E830" s="46"/>
      <c r="F830" s="28"/>
      <c r="G830" s="29"/>
      <c r="H830" s="29"/>
      <c r="I830" s="48" t="str">
        <f t="shared" si="182"/>
        <v/>
      </c>
      <c r="J830" s="48" t="str">
        <f t="shared" si="189"/>
        <v/>
      </c>
      <c r="K830" s="49" t="str">
        <f t="shared" si="190"/>
        <v/>
      </c>
      <c r="L830" s="11"/>
      <c r="M830" s="11"/>
      <c r="N830" s="78"/>
      <c r="O830" s="39" t="str">
        <f t="shared" si="191"/>
        <v>F</v>
      </c>
      <c r="P830" s="11">
        <f t="shared" si="183"/>
        <v>-23.287315649149274</v>
      </c>
      <c r="Q830" s="11"/>
      <c r="R830" s="38">
        <f t="shared" si="186"/>
        <v>0</v>
      </c>
      <c r="S830" s="30">
        <f t="shared" si="187"/>
        <v>0</v>
      </c>
      <c r="T830" s="30">
        <f t="shared" si="188"/>
        <v>0</v>
      </c>
      <c r="U830" s="34"/>
      <c r="V830" s="34"/>
      <c r="X830" s="31">
        <f t="shared" si="184"/>
        <v>9.0359999999999996</v>
      </c>
      <c r="Y830" s="31">
        <f t="shared" si="185"/>
        <v>-184.49199999999999</v>
      </c>
      <c r="Z830" s="30">
        <f t="shared" si="192"/>
        <v>0</v>
      </c>
    </row>
    <row r="831" spans="5:26" x14ac:dyDescent="0.15">
      <c r="E831" s="46"/>
      <c r="F831" s="28"/>
      <c r="G831" s="29"/>
      <c r="H831" s="29"/>
      <c r="I831" s="48" t="str">
        <f t="shared" si="182"/>
        <v/>
      </c>
      <c r="J831" s="48" t="str">
        <f t="shared" si="189"/>
        <v/>
      </c>
      <c r="K831" s="49" t="str">
        <f t="shared" si="190"/>
        <v/>
      </c>
      <c r="L831" s="11"/>
      <c r="M831" s="11"/>
      <c r="N831" s="78"/>
      <c r="O831" s="39" t="str">
        <f t="shared" si="191"/>
        <v>F</v>
      </c>
      <c r="P831" s="11">
        <f t="shared" si="183"/>
        <v>-23.287315649149274</v>
      </c>
      <c r="Q831" s="11"/>
      <c r="R831" s="38">
        <f t="shared" si="186"/>
        <v>0</v>
      </c>
      <c r="S831" s="30">
        <f t="shared" si="187"/>
        <v>0</v>
      </c>
      <c r="T831" s="30">
        <f t="shared" si="188"/>
        <v>0</v>
      </c>
      <c r="U831" s="34"/>
      <c r="V831" s="34"/>
      <c r="X831" s="31">
        <f t="shared" si="184"/>
        <v>9.0359999999999996</v>
      </c>
      <c r="Y831" s="31">
        <f t="shared" si="185"/>
        <v>-184.49199999999999</v>
      </c>
      <c r="Z831" s="30">
        <f t="shared" si="192"/>
        <v>0</v>
      </c>
    </row>
    <row r="832" spans="5:26" x14ac:dyDescent="0.15">
      <c r="E832" s="46"/>
      <c r="F832" s="28"/>
      <c r="G832" s="29"/>
      <c r="H832" s="29"/>
      <c r="I832" s="48" t="str">
        <f t="shared" si="182"/>
        <v/>
      </c>
      <c r="J832" s="48" t="str">
        <f t="shared" si="189"/>
        <v/>
      </c>
      <c r="K832" s="49" t="str">
        <f t="shared" si="190"/>
        <v/>
      </c>
      <c r="L832" s="11"/>
      <c r="M832" s="11"/>
      <c r="N832" s="78"/>
      <c r="O832" s="39" t="str">
        <f t="shared" si="191"/>
        <v>F</v>
      </c>
      <c r="P832" s="11">
        <f t="shared" si="183"/>
        <v>-23.287315649149274</v>
      </c>
      <c r="Q832" s="11"/>
      <c r="R832" s="38">
        <f t="shared" si="186"/>
        <v>0</v>
      </c>
      <c r="S832" s="30">
        <f t="shared" si="187"/>
        <v>0</v>
      </c>
      <c r="T832" s="30">
        <f t="shared" si="188"/>
        <v>0</v>
      </c>
      <c r="U832" s="34"/>
      <c r="V832" s="34"/>
      <c r="X832" s="31">
        <f t="shared" si="184"/>
        <v>9.0359999999999996</v>
      </c>
      <c r="Y832" s="31">
        <f t="shared" si="185"/>
        <v>-184.49199999999999</v>
      </c>
      <c r="Z832" s="30">
        <f t="shared" si="192"/>
        <v>0</v>
      </c>
    </row>
    <row r="833" spans="5:26" x14ac:dyDescent="0.15">
      <c r="E833" s="46"/>
      <c r="F833" s="28"/>
      <c r="G833" s="29"/>
      <c r="H833" s="29"/>
      <c r="I833" s="48" t="str">
        <f t="shared" si="182"/>
        <v/>
      </c>
      <c r="J833" s="48" t="str">
        <f t="shared" si="189"/>
        <v/>
      </c>
      <c r="K833" s="49" t="str">
        <f t="shared" si="190"/>
        <v/>
      </c>
      <c r="L833" s="11"/>
      <c r="M833" s="11"/>
      <c r="N833" s="78"/>
      <c r="O833" s="39" t="str">
        <f t="shared" si="191"/>
        <v>F</v>
      </c>
      <c r="P833" s="11">
        <f t="shared" si="183"/>
        <v>-23.287315649149274</v>
      </c>
      <c r="Q833" s="11"/>
      <c r="R833" s="38">
        <f t="shared" si="186"/>
        <v>0</v>
      </c>
      <c r="S833" s="30">
        <f t="shared" si="187"/>
        <v>0</v>
      </c>
      <c r="T833" s="30">
        <f t="shared" si="188"/>
        <v>0</v>
      </c>
      <c r="U833" s="34"/>
      <c r="V833" s="34"/>
      <c r="X833" s="31">
        <f t="shared" si="184"/>
        <v>9.0359999999999996</v>
      </c>
      <c r="Y833" s="31">
        <f t="shared" si="185"/>
        <v>-184.49199999999999</v>
      </c>
      <c r="Z833" s="30">
        <f t="shared" si="192"/>
        <v>0</v>
      </c>
    </row>
    <row r="834" spans="5:26" x14ac:dyDescent="0.15">
      <c r="E834" s="46"/>
      <c r="F834" s="28"/>
      <c r="G834" s="29"/>
      <c r="H834" s="29"/>
      <c r="I834" s="48" t="str">
        <f t="shared" si="182"/>
        <v/>
      </c>
      <c r="J834" s="48" t="str">
        <f t="shared" si="189"/>
        <v/>
      </c>
      <c r="K834" s="49" t="str">
        <f t="shared" si="190"/>
        <v/>
      </c>
      <c r="L834" s="11"/>
      <c r="M834" s="11"/>
      <c r="N834" s="78"/>
      <c r="O834" s="39" t="str">
        <f t="shared" si="191"/>
        <v>F</v>
      </c>
      <c r="P834" s="11">
        <f t="shared" si="183"/>
        <v>-23.287315649149274</v>
      </c>
      <c r="Q834" s="11"/>
      <c r="R834" s="38">
        <f t="shared" si="186"/>
        <v>0</v>
      </c>
      <c r="S834" s="30">
        <f t="shared" si="187"/>
        <v>0</v>
      </c>
      <c r="T834" s="30">
        <f t="shared" si="188"/>
        <v>0</v>
      </c>
      <c r="U834" s="34"/>
      <c r="V834" s="34"/>
      <c r="X834" s="31">
        <f t="shared" si="184"/>
        <v>9.0359999999999996</v>
      </c>
      <c r="Y834" s="31">
        <f t="shared" si="185"/>
        <v>-184.49199999999999</v>
      </c>
      <c r="Z834" s="30">
        <f t="shared" si="192"/>
        <v>0</v>
      </c>
    </row>
    <row r="835" spans="5:26" x14ac:dyDescent="0.15">
      <c r="E835" s="46"/>
      <c r="F835" s="28"/>
      <c r="G835" s="29"/>
      <c r="H835" s="29"/>
      <c r="I835" s="48" t="str">
        <f t="shared" si="182"/>
        <v/>
      </c>
      <c r="J835" s="48" t="str">
        <f t="shared" si="189"/>
        <v/>
      </c>
      <c r="K835" s="49" t="str">
        <f t="shared" si="190"/>
        <v/>
      </c>
      <c r="L835" s="11"/>
      <c r="M835" s="11"/>
      <c r="N835" s="78"/>
      <c r="O835" s="39" t="str">
        <f t="shared" si="191"/>
        <v>F</v>
      </c>
      <c r="P835" s="11">
        <f t="shared" si="183"/>
        <v>-23.287315649149274</v>
      </c>
      <c r="Q835" s="11"/>
      <c r="R835" s="38">
        <f t="shared" si="186"/>
        <v>0</v>
      </c>
      <c r="S835" s="30">
        <f t="shared" si="187"/>
        <v>0</v>
      </c>
      <c r="T835" s="30">
        <f t="shared" si="188"/>
        <v>0</v>
      </c>
      <c r="U835" s="34"/>
      <c r="V835" s="34"/>
      <c r="X835" s="31">
        <f t="shared" si="184"/>
        <v>9.0359999999999996</v>
      </c>
      <c r="Y835" s="31">
        <f t="shared" si="185"/>
        <v>-184.49199999999999</v>
      </c>
      <c r="Z835" s="30">
        <f t="shared" si="192"/>
        <v>0</v>
      </c>
    </row>
    <row r="836" spans="5:26" x14ac:dyDescent="0.15">
      <c r="E836" s="46"/>
      <c r="F836" s="28"/>
      <c r="G836" s="29"/>
      <c r="H836" s="29"/>
      <c r="I836" s="48" t="str">
        <f t="shared" si="182"/>
        <v/>
      </c>
      <c r="J836" s="48" t="str">
        <f t="shared" si="189"/>
        <v/>
      </c>
      <c r="K836" s="49" t="str">
        <f t="shared" si="190"/>
        <v/>
      </c>
      <c r="L836" s="11"/>
      <c r="M836" s="11"/>
      <c r="N836" s="78"/>
      <c r="O836" s="39" t="str">
        <f t="shared" si="191"/>
        <v>F</v>
      </c>
      <c r="P836" s="11">
        <f t="shared" si="183"/>
        <v>-23.287315649149274</v>
      </c>
      <c r="Q836" s="11"/>
      <c r="R836" s="38">
        <f t="shared" si="186"/>
        <v>0</v>
      </c>
      <c r="S836" s="30">
        <f t="shared" si="187"/>
        <v>0</v>
      </c>
      <c r="T836" s="30">
        <f t="shared" si="188"/>
        <v>0</v>
      </c>
      <c r="U836" s="34"/>
      <c r="V836" s="34"/>
      <c r="X836" s="31">
        <f t="shared" si="184"/>
        <v>9.0359999999999996</v>
      </c>
      <c r="Y836" s="31">
        <f t="shared" si="185"/>
        <v>-184.49199999999999</v>
      </c>
      <c r="Z836" s="30">
        <f t="shared" si="192"/>
        <v>0</v>
      </c>
    </row>
    <row r="837" spans="5:26" x14ac:dyDescent="0.15">
      <c r="E837" s="46"/>
      <c r="F837" s="28"/>
      <c r="G837" s="29"/>
      <c r="H837" s="29"/>
      <c r="I837" s="48" t="str">
        <f t="shared" si="182"/>
        <v/>
      </c>
      <c r="J837" s="48" t="str">
        <f t="shared" si="189"/>
        <v/>
      </c>
      <c r="K837" s="49" t="str">
        <f t="shared" si="190"/>
        <v/>
      </c>
      <c r="L837" s="11"/>
      <c r="M837" s="11"/>
      <c r="N837" s="78"/>
      <c r="O837" s="39" t="str">
        <f t="shared" si="191"/>
        <v>F</v>
      </c>
      <c r="P837" s="11">
        <f t="shared" si="183"/>
        <v>-23.287315649149274</v>
      </c>
      <c r="Q837" s="11"/>
      <c r="R837" s="38">
        <f t="shared" si="186"/>
        <v>0</v>
      </c>
      <c r="S837" s="30">
        <f t="shared" si="187"/>
        <v>0</v>
      </c>
      <c r="T837" s="30">
        <f t="shared" si="188"/>
        <v>0</v>
      </c>
      <c r="U837" s="34"/>
      <c r="V837" s="34"/>
      <c r="X837" s="31">
        <f t="shared" si="184"/>
        <v>9.0359999999999996</v>
      </c>
      <c r="Y837" s="31">
        <f t="shared" si="185"/>
        <v>-184.49199999999999</v>
      </c>
      <c r="Z837" s="30">
        <f t="shared" si="192"/>
        <v>0</v>
      </c>
    </row>
    <row r="838" spans="5:26" x14ac:dyDescent="0.15">
      <c r="E838" s="46"/>
      <c r="F838" s="28"/>
      <c r="G838" s="29"/>
      <c r="H838" s="29"/>
      <c r="I838" s="48" t="str">
        <f t="shared" si="182"/>
        <v/>
      </c>
      <c r="J838" s="48" t="str">
        <f t="shared" si="189"/>
        <v/>
      </c>
      <c r="K838" s="49" t="str">
        <f t="shared" si="190"/>
        <v/>
      </c>
      <c r="L838" s="11"/>
      <c r="M838" s="11"/>
      <c r="N838" s="78"/>
      <c r="O838" s="39" t="str">
        <f t="shared" si="191"/>
        <v>F</v>
      </c>
      <c r="P838" s="11">
        <f t="shared" si="183"/>
        <v>-23.287315649149274</v>
      </c>
      <c r="Q838" s="11"/>
      <c r="R838" s="38">
        <f t="shared" si="186"/>
        <v>0</v>
      </c>
      <c r="S838" s="30">
        <f t="shared" si="187"/>
        <v>0</v>
      </c>
      <c r="T838" s="30">
        <f t="shared" si="188"/>
        <v>0</v>
      </c>
      <c r="U838" s="34"/>
      <c r="V838" s="34"/>
      <c r="X838" s="31">
        <f t="shared" si="184"/>
        <v>9.0359999999999996</v>
      </c>
      <c r="Y838" s="31">
        <f t="shared" si="185"/>
        <v>-184.49199999999999</v>
      </c>
      <c r="Z838" s="30">
        <f t="shared" si="192"/>
        <v>0</v>
      </c>
    </row>
    <row r="839" spans="5:26" x14ac:dyDescent="0.15">
      <c r="E839" s="46"/>
      <c r="F839" s="28"/>
      <c r="G839" s="29"/>
      <c r="H839" s="29"/>
      <c r="I839" s="48" t="str">
        <f t="shared" si="182"/>
        <v/>
      </c>
      <c r="J839" s="48" t="str">
        <f t="shared" si="189"/>
        <v/>
      </c>
      <c r="K839" s="49" t="str">
        <f t="shared" si="190"/>
        <v/>
      </c>
      <c r="L839" s="11"/>
      <c r="M839" s="11"/>
      <c r="N839" s="78"/>
      <c r="O839" s="39" t="str">
        <f t="shared" si="191"/>
        <v>F</v>
      </c>
      <c r="P839" s="11">
        <f t="shared" si="183"/>
        <v>-23.287315649149274</v>
      </c>
      <c r="Q839" s="11"/>
      <c r="R839" s="38">
        <f t="shared" si="186"/>
        <v>0</v>
      </c>
      <c r="S839" s="30">
        <f t="shared" si="187"/>
        <v>0</v>
      </c>
      <c r="T839" s="30">
        <f t="shared" si="188"/>
        <v>0</v>
      </c>
      <c r="U839" s="34"/>
      <c r="V839" s="34"/>
      <c r="X839" s="31">
        <f t="shared" si="184"/>
        <v>9.0359999999999996</v>
      </c>
      <c r="Y839" s="31">
        <f t="shared" si="185"/>
        <v>-184.49199999999999</v>
      </c>
      <c r="Z839" s="30">
        <f t="shared" si="192"/>
        <v>0</v>
      </c>
    </row>
    <row r="840" spans="5:26" x14ac:dyDescent="0.15">
      <c r="E840" s="46"/>
      <c r="F840" s="28"/>
      <c r="G840" s="29"/>
      <c r="H840" s="29"/>
      <c r="I840" s="48" t="str">
        <f t="shared" si="182"/>
        <v/>
      </c>
      <c r="J840" s="48" t="str">
        <f t="shared" si="189"/>
        <v/>
      </c>
      <c r="K840" s="49" t="str">
        <f t="shared" si="190"/>
        <v/>
      </c>
      <c r="L840" s="11"/>
      <c r="M840" s="11"/>
      <c r="N840" s="78"/>
      <c r="O840" s="39" t="str">
        <f t="shared" si="191"/>
        <v>F</v>
      </c>
      <c r="P840" s="11">
        <f t="shared" si="183"/>
        <v>-23.287315649149274</v>
      </c>
      <c r="Q840" s="11"/>
      <c r="R840" s="38">
        <f t="shared" si="186"/>
        <v>0</v>
      </c>
      <c r="S840" s="30">
        <f t="shared" si="187"/>
        <v>0</v>
      </c>
      <c r="T840" s="30">
        <f t="shared" si="188"/>
        <v>0</v>
      </c>
      <c r="U840" s="34"/>
      <c r="V840" s="34"/>
      <c r="X840" s="31">
        <f t="shared" si="184"/>
        <v>9.0359999999999996</v>
      </c>
      <c r="Y840" s="31">
        <f t="shared" si="185"/>
        <v>-184.49199999999999</v>
      </c>
      <c r="Z840" s="30">
        <f t="shared" si="192"/>
        <v>0</v>
      </c>
    </row>
    <row r="841" spans="5:26" x14ac:dyDescent="0.15">
      <c r="E841" s="46"/>
      <c r="F841" s="28"/>
      <c r="G841" s="29"/>
      <c r="H841" s="29"/>
      <c r="I841" s="48" t="str">
        <f t="shared" si="182"/>
        <v/>
      </c>
      <c r="J841" s="48" t="str">
        <f t="shared" si="189"/>
        <v/>
      </c>
      <c r="K841" s="49" t="str">
        <f t="shared" si="190"/>
        <v/>
      </c>
      <c r="N841" s="78"/>
      <c r="O841" s="39" t="str">
        <f t="shared" si="191"/>
        <v>F</v>
      </c>
      <c r="P841" s="11">
        <f t="shared" si="183"/>
        <v>-23.287315649149274</v>
      </c>
      <c r="Q841" s="11"/>
      <c r="R841" s="38">
        <f t="shared" si="186"/>
        <v>0</v>
      </c>
      <c r="S841" s="30">
        <f t="shared" si="187"/>
        <v>0</v>
      </c>
      <c r="T841" s="30">
        <f t="shared" si="188"/>
        <v>0</v>
      </c>
      <c r="U841" s="34"/>
      <c r="V841" s="34"/>
      <c r="X841" s="31">
        <f t="shared" si="184"/>
        <v>9.0359999999999996</v>
      </c>
      <c r="Y841" s="31">
        <f t="shared" si="185"/>
        <v>-184.49199999999999</v>
      </c>
      <c r="Z841" s="30">
        <f t="shared" si="192"/>
        <v>0</v>
      </c>
    </row>
    <row r="842" spans="5:26" x14ac:dyDescent="0.15">
      <c r="E842" s="46"/>
      <c r="F842" s="28"/>
      <c r="G842" s="29"/>
      <c r="H842" s="29"/>
      <c r="I842" s="48" t="str">
        <f t="shared" si="182"/>
        <v/>
      </c>
      <c r="J842" s="48" t="str">
        <f t="shared" ref="J842:J868" si="193">IF(COUNTA($F$747,$H$747,F842:H842)=5,IF(T842&lt;6,"*",IF(T842&gt;=17.583,"*",(H842-G842*INDEX(IF(O842="F",muratafemale,muratamale),R842-4,1)-INDEX(IF(O842="F",muratafemale,muratamale),R842-4,2))/(G842*INDEX(IF(O842="F",muratafemale,muratamale),R842-4,1)+INDEX(IF(O842="F",muratafemale,muratamale),R842-4,2))*100)),"")</f>
        <v/>
      </c>
      <c r="K842" s="49" t="str">
        <f t="shared" ref="K842:K868" si="194">IF(COUNTA($F$747,$H$747,F842:H842)=5,IF(OR(T842&lt;1,G842&lt;70),"*",IF(G842&gt;=IF(O842="M",181,174),(H842-Z842)/Z842*100,IF(G842&lt;101,(H842-X842)/X842*100,IF(T842&lt;6,(H842-X842)/X842*100,IF(T842&gt;=17.583,(H842-Z842)/Z842*100,(H842-Y842)/Y842*100))))),"")</f>
        <v/>
      </c>
      <c r="L842" s="11"/>
      <c r="M842" s="11"/>
      <c r="N842" s="78"/>
      <c r="O842" s="39" t="str">
        <f t="shared" si="191"/>
        <v>F</v>
      </c>
      <c r="P842" s="11">
        <f t="shared" si="183"/>
        <v>-23.287315649149274</v>
      </c>
      <c r="Q842" s="11"/>
      <c r="R842" s="38">
        <f t="shared" si="186"/>
        <v>0</v>
      </c>
      <c r="S842" s="30">
        <f t="shared" si="187"/>
        <v>0</v>
      </c>
      <c r="T842" s="30">
        <f t="shared" si="188"/>
        <v>0</v>
      </c>
      <c r="U842" s="34"/>
      <c r="V842" s="34"/>
      <c r="X842" s="31">
        <f t="shared" si="184"/>
        <v>9.0359999999999996</v>
      </c>
      <c r="Y842" s="31">
        <f t="shared" si="185"/>
        <v>-184.49199999999999</v>
      </c>
      <c r="Z842" s="30">
        <f t="shared" si="192"/>
        <v>0</v>
      </c>
    </row>
    <row r="843" spans="5:26" x14ac:dyDescent="0.15">
      <c r="E843" s="46"/>
      <c r="F843" s="28"/>
      <c r="G843" s="29"/>
      <c r="H843" s="29"/>
      <c r="I843" s="48" t="str">
        <f t="shared" si="182"/>
        <v/>
      </c>
      <c r="J843" s="48" t="str">
        <f t="shared" si="193"/>
        <v/>
      </c>
      <c r="K843" s="49" t="str">
        <f t="shared" si="194"/>
        <v/>
      </c>
      <c r="L843" s="11"/>
      <c r="M843" s="11"/>
      <c r="N843" s="78"/>
      <c r="O843" s="39" t="str">
        <f t="shared" si="191"/>
        <v>F</v>
      </c>
      <c r="P843" s="11">
        <f t="shared" si="183"/>
        <v>-23.287315649149274</v>
      </c>
      <c r="Q843" s="11"/>
      <c r="R843" s="38">
        <f t="shared" si="186"/>
        <v>0</v>
      </c>
      <c r="S843" s="30">
        <f t="shared" si="187"/>
        <v>0</v>
      </c>
      <c r="T843" s="30">
        <f t="shared" si="188"/>
        <v>0</v>
      </c>
      <c r="U843" s="34"/>
      <c r="V843" s="34"/>
      <c r="X843" s="31">
        <f t="shared" si="184"/>
        <v>9.0359999999999996</v>
      </c>
      <c r="Y843" s="31">
        <f t="shared" si="185"/>
        <v>-184.49199999999999</v>
      </c>
      <c r="Z843" s="30">
        <f t="shared" si="192"/>
        <v>0</v>
      </c>
    </row>
    <row r="844" spans="5:26" x14ac:dyDescent="0.15">
      <c r="E844" s="46"/>
      <c r="F844" s="28"/>
      <c r="G844" s="29"/>
      <c r="H844" s="29"/>
      <c r="I844" s="48" t="str">
        <f t="shared" si="182"/>
        <v/>
      </c>
      <c r="J844" s="48" t="str">
        <f t="shared" si="193"/>
        <v/>
      </c>
      <c r="K844" s="49" t="str">
        <f t="shared" si="194"/>
        <v/>
      </c>
      <c r="L844" s="11"/>
      <c r="M844" s="11"/>
      <c r="N844" s="78"/>
      <c r="O844" s="39" t="str">
        <f t="shared" si="191"/>
        <v>F</v>
      </c>
      <c r="P844" s="11">
        <f t="shared" si="183"/>
        <v>-23.287315649149274</v>
      </c>
      <c r="Q844" s="11"/>
      <c r="R844" s="38">
        <f t="shared" si="186"/>
        <v>0</v>
      </c>
      <c r="S844" s="30">
        <f t="shared" si="187"/>
        <v>0</v>
      </c>
      <c r="T844" s="30">
        <f t="shared" si="188"/>
        <v>0</v>
      </c>
      <c r="U844" s="34"/>
      <c r="V844" s="34"/>
      <c r="X844" s="31">
        <f t="shared" si="184"/>
        <v>9.0359999999999996</v>
      </c>
      <c r="Y844" s="31">
        <f t="shared" si="185"/>
        <v>-184.49199999999999</v>
      </c>
      <c r="Z844" s="30">
        <f t="shared" si="192"/>
        <v>0</v>
      </c>
    </row>
    <row r="845" spans="5:26" x14ac:dyDescent="0.15">
      <c r="E845" s="46"/>
      <c r="F845" s="28"/>
      <c r="G845" s="29"/>
      <c r="H845" s="29"/>
      <c r="I845" s="48" t="str">
        <f t="shared" ref="I845:I868" si="195">IF(COUNTA($F$747,$H$747,F845:H845)=5,P845,"")</f>
        <v/>
      </c>
      <c r="J845" s="48" t="str">
        <f t="shared" si="193"/>
        <v/>
      </c>
      <c r="K845" s="49" t="str">
        <f t="shared" si="194"/>
        <v/>
      </c>
      <c r="L845" s="11"/>
      <c r="M845" s="11"/>
      <c r="N845" s="78"/>
      <c r="O845" s="39" t="str">
        <f t="shared" si="191"/>
        <v>F</v>
      </c>
      <c r="P845" s="11">
        <f t="shared" si="183"/>
        <v>-23.287315649149274</v>
      </c>
      <c r="Q845" s="11"/>
      <c r="R845" s="38">
        <f t="shared" si="186"/>
        <v>0</v>
      </c>
      <c r="S845" s="30">
        <f t="shared" si="187"/>
        <v>0</v>
      </c>
      <c r="T845" s="30">
        <f t="shared" si="188"/>
        <v>0</v>
      </c>
      <c r="U845" s="34"/>
      <c r="V845" s="34"/>
      <c r="X845" s="31">
        <f t="shared" si="184"/>
        <v>9.0359999999999996</v>
      </c>
      <c r="Y845" s="31">
        <f t="shared" si="185"/>
        <v>-184.49199999999999</v>
      </c>
      <c r="Z845" s="30">
        <f t="shared" si="192"/>
        <v>0</v>
      </c>
    </row>
    <row r="846" spans="5:26" x14ac:dyDescent="0.15">
      <c r="E846" s="46"/>
      <c r="F846" s="28"/>
      <c r="G846" s="29"/>
      <c r="H846" s="29"/>
      <c r="I846" s="48" t="str">
        <f t="shared" si="195"/>
        <v/>
      </c>
      <c r="J846" s="48" t="str">
        <f t="shared" si="193"/>
        <v/>
      </c>
      <c r="K846" s="49" t="str">
        <f t="shared" si="194"/>
        <v/>
      </c>
      <c r="L846" s="11"/>
      <c r="M846" s="11"/>
      <c r="N846" s="78"/>
      <c r="O846" s="39" t="str">
        <f t="shared" si="191"/>
        <v>F</v>
      </c>
      <c r="P846" s="11">
        <f t="shared" si="183"/>
        <v>-23.287315649149274</v>
      </c>
      <c r="Q846" s="11"/>
      <c r="R846" s="38">
        <f t="shared" si="186"/>
        <v>0</v>
      </c>
      <c r="S846" s="30">
        <f t="shared" si="187"/>
        <v>0</v>
      </c>
      <c r="T846" s="30">
        <f t="shared" si="188"/>
        <v>0</v>
      </c>
      <c r="U846" s="34"/>
      <c r="V846" s="34"/>
      <c r="X846" s="31">
        <f t="shared" si="184"/>
        <v>9.0359999999999996</v>
      </c>
      <c r="Y846" s="31">
        <f t="shared" si="185"/>
        <v>-184.49199999999999</v>
      </c>
      <c r="Z846" s="30">
        <f t="shared" si="192"/>
        <v>0</v>
      </c>
    </row>
    <row r="847" spans="5:26" x14ac:dyDescent="0.15">
      <c r="E847" s="46"/>
      <c r="F847" s="28"/>
      <c r="G847" s="29"/>
      <c r="H847" s="29"/>
      <c r="I847" s="48" t="str">
        <f t="shared" si="195"/>
        <v/>
      </c>
      <c r="J847" s="48" t="str">
        <f t="shared" si="193"/>
        <v/>
      </c>
      <c r="K847" s="49" t="str">
        <f t="shared" si="194"/>
        <v/>
      </c>
      <c r="L847" s="11"/>
      <c r="M847" s="11"/>
      <c r="N847" s="78"/>
      <c r="O847" s="39" t="str">
        <f t="shared" si="191"/>
        <v>F</v>
      </c>
      <c r="P847" s="11">
        <f t="shared" si="183"/>
        <v>-23.287315649149274</v>
      </c>
      <c r="Q847" s="11"/>
      <c r="R847" s="38">
        <f t="shared" si="186"/>
        <v>0</v>
      </c>
      <c r="S847" s="30">
        <f t="shared" si="187"/>
        <v>0</v>
      </c>
      <c r="T847" s="30">
        <f t="shared" si="188"/>
        <v>0</v>
      </c>
      <c r="U847" s="34"/>
      <c r="V847" s="34"/>
      <c r="X847" s="31">
        <f t="shared" si="184"/>
        <v>9.0359999999999996</v>
      </c>
      <c r="Y847" s="31">
        <f t="shared" si="185"/>
        <v>-184.49199999999999</v>
      </c>
      <c r="Z847" s="30">
        <f t="shared" si="192"/>
        <v>0</v>
      </c>
    </row>
    <row r="848" spans="5:26" x14ac:dyDescent="0.15">
      <c r="E848" s="46"/>
      <c r="F848" s="28"/>
      <c r="G848" s="29"/>
      <c r="H848" s="29"/>
      <c r="I848" s="48" t="str">
        <f t="shared" si="195"/>
        <v/>
      </c>
      <c r="J848" s="48" t="str">
        <f t="shared" si="193"/>
        <v/>
      </c>
      <c r="K848" s="49" t="str">
        <f t="shared" si="194"/>
        <v/>
      </c>
      <c r="L848" s="11"/>
      <c r="M848" s="11"/>
      <c r="N848" s="78"/>
      <c r="O848" s="39" t="str">
        <f t="shared" si="191"/>
        <v>F</v>
      </c>
      <c r="P848" s="11">
        <f t="shared" si="183"/>
        <v>-23.287315649149274</v>
      </c>
      <c r="Q848" s="11"/>
      <c r="R848" s="38">
        <f t="shared" si="186"/>
        <v>0</v>
      </c>
      <c r="S848" s="30">
        <f t="shared" si="187"/>
        <v>0</v>
      </c>
      <c r="T848" s="30">
        <f t="shared" si="188"/>
        <v>0</v>
      </c>
      <c r="U848" s="34"/>
      <c r="V848" s="34"/>
      <c r="X848" s="31">
        <f t="shared" si="184"/>
        <v>9.0359999999999996</v>
      </c>
      <c r="Y848" s="31">
        <f t="shared" si="185"/>
        <v>-184.49199999999999</v>
      </c>
      <c r="Z848" s="30">
        <f t="shared" si="192"/>
        <v>0</v>
      </c>
    </row>
    <row r="849" spans="5:26" x14ac:dyDescent="0.15">
      <c r="E849" s="46"/>
      <c r="F849" s="28"/>
      <c r="G849" s="29"/>
      <c r="H849" s="29"/>
      <c r="I849" s="48" t="str">
        <f t="shared" si="195"/>
        <v/>
      </c>
      <c r="J849" s="48" t="str">
        <f t="shared" si="193"/>
        <v/>
      </c>
      <c r="K849" s="49" t="str">
        <f t="shared" si="194"/>
        <v/>
      </c>
      <c r="L849" s="11"/>
      <c r="M849" s="11"/>
      <c r="N849" s="78"/>
      <c r="O849" s="39" t="str">
        <f t="shared" si="191"/>
        <v>F</v>
      </c>
      <c r="P849" s="11">
        <f t="shared" si="183"/>
        <v>-23.287315649149274</v>
      </c>
      <c r="Q849" s="11"/>
      <c r="R849" s="38">
        <f t="shared" si="186"/>
        <v>0</v>
      </c>
      <c r="S849" s="30">
        <f t="shared" si="187"/>
        <v>0</v>
      </c>
      <c r="T849" s="30">
        <f t="shared" si="188"/>
        <v>0</v>
      </c>
      <c r="U849" s="34"/>
      <c r="V849" s="34"/>
      <c r="X849" s="31">
        <f t="shared" si="184"/>
        <v>9.0359999999999996</v>
      </c>
      <c r="Y849" s="31">
        <f t="shared" si="185"/>
        <v>-184.49199999999999</v>
      </c>
      <c r="Z849" s="30">
        <f t="shared" si="192"/>
        <v>0</v>
      </c>
    </row>
    <row r="850" spans="5:26" x14ac:dyDescent="0.15">
      <c r="E850" s="46"/>
      <c r="F850" s="28"/>
      <c r="G850" s="29"/>
      <c r="H850" s="29"/>
      <c r="I850" s="48" t="str">
        <f t="shared" si="195"/>
        <v/>
      </c>
      <c r="J850" s="48" t="str">
        <f t="shared" si="193"/>
        <v/>
      </c>
      <c r="K850" s="49" t="str">
        <f t="shared" si="194"/>
        <v/>
      </c>
      <c r="L850" s="11"/>
      <c r="M850" s="11"/>
      <c r="N850" s="78"/>
      <c r="O850" s="39" t="str">
        <f t="shared" si="191"/>
        <v>F</v>
      </c>
      <c r="P850" s="11">
        <f t="shared" si="183"/>
        <v>-23.287315649149274</v>
      </c>
      <c r="Q850" s="11"/>
      <c r="R850" s="38">
        <f t="shared" si="186"/>
        <v>0</v>
      </c>
      <c r="S850" s="30">
        <f t="shared" si="187"/>
        <v>0</v>
      </c>
      <c r="T850" s="30">
        <f t="shared" si="188"/>
        <v>0</v>
      </c>
      <c r="U850" s="34"/>
      <c r="V850" s="34"/>
      <c r="X850" s="31">
        <f t="shared" si="184"/>
        <v>9.0359999999999996</v>
      </c>
      <c r="Y850" s="31">
        <f t="shared" si="185"/>
        <v>-184.49199999999999</v>
      </c>
      <c r="Z850" s="30">
        <f t="shared" si="192"/>
        <v>0</v>
      </c>
    </row>
    <row r="851" spans="5:26" x14ac:dyDescent="0.15">
      <c r="E851" s="46"/>
      <c r="F851" s="28"/>
      <c r="G851" s="29"/>
      <c r="H851" s="29"/>
      <c r="I851" s="48" t="str">
        <f t="shared" si="195"/>
        <v/>
      </c>
      <c r="J851" s="48" t="str">
        <f t="shared" si="193"/>
        <v/>
      </c>
      <c r="K851" s="49" t="str">
        <f t="shared" si="194"/>
        <v/>
      </c>
      <c r="L851" s="11"/>
      <c r="M851" s="11"/>
      <c r="N851" s="78"/>
      <c r="O851" s="39" t="str">
        <f t="shared" si="191"/>
        <v>F</v>
      </c>
      <c r="P851" s="11">
        <f t="shared" si="183"/>
        <v>-23.287315649149274</v>
      </c>
      <c r="Q851" s="11"/>
      <c r="R851" s="38">
        <f t="shared" si="186"/>
        <v>0</v>
      </c>
      <c r="S851" s="30">
        <f t="shared" si="187"/>
        <v>0</v>
      </c>
      <c r="T851" s="30">
        <f t="shared" si="188"/>
        <v>0</v>
      </c>
      <c r="U851" s="34"/>
      <c r="V851" s="34"/>
      <c r="X851" s="31">
        <f t="shared" si="184"/>
        <v>9.0359999999999996</v>
      </c>
      <c r="Y851" s="31">
        <f t="shared" si="185"/>
        <v>-184.49199999999999</v>
      </c>
      <c r="Z851" s="30">
        <f t="shared" si="192"/>
        <v>0</v>
      </c>
    </row>
    <row r="852" spans="5:26" x14ac:dyDescent="0.15">
      <c r="E852" s="46"/>
      <c r="F852" s="28"/>
      <c r="G852" s="29"/>
      <c r="H852" s="29"/>
      <c r="I852" s="48" t="str">
        <f t="shared" si="195"/>
        <v/>
      </c>
      <c r="J852" s="48" t="str">
        <f t="shared" si="193"/>
        <v/>
      </c>
      <c r="K852" s="49" t="str">
        <f t="shared" si="194"/>
        <v/>
      </c>
      <c r="L852" s="11"/>
      <c r="M852" s="11"/>
      <c r="N852" s="78"/>
      <c r="O852" s="39" t="str">
        <f t="shared" si="191"/>
        <v>F</v>
      </c>
      <c r="P852" s="11">
        <f t="shared" si="183"/>
        <v>-23.287315649149274</v>
      </c>
      <c r="Q852" s="11"/>
      <c r="R852" s="38">
        <f t="shared" si="186"/>
        <v>0</v>
      </c>
      <c r="S852" s="30">
        <f t="shared" si="187"/>
        <v>0</v>
      </c>
      <c r="T852" s="30">
        <f t="shared" si="188"/>
        <v>0</v>
      </c>
      <c r="U852" s="34"/>
      <c r="V852" s="34"/>
      <c r="X852" s="31">
        <f t="shared" si="184"/>
        <v>9.0359999999999996</v>
      </c>
      <c r="Y852" s="31">
        <f t="shared" si="185"/>
        <v>-184.49199999999999</v>
      </c>
      <c r="Z852" s="30">
        <f t="shared" si="192"/>
        <v>0</v>
      </c>
    </row>
    <row r="853" spans="5:26" x14ac:dyDescent="0.15">
      <c r="E853" s="46"/>
      <c r="F853" s="28"/>
      <c r="G853" s="29"/>
      <c r="H853" s="29"/>
      <c r="I853" s="48" t="str">
        <f t="shared" si="195"/>
        <v/>
      </c>
      <c r="J853" s="48" t="str">
        <f t="shared" si="193"/>
        <v/>
      </c>
      <c r="K853" s="49" t="str">
        <f t="shared" si="194"/>
        <v/>
      </c>
      <c r="L853" s="11"/>
      <c r="M853" s="11"/>
      <c r="N853" s="78"/>
      <c r="O853" s="39" t="str">
        <f t="shared" si="191"/>
        <v>F</v>
      </c>
      <c r="P853" s="11">
        <f t="shared" si="183"/>
        <v>-23.287315649149274</v>
      </c>
      <c r="Q853" s="11"/>
      <c r="R853" s="38">
        <f t="shared" si="186"/>
        <v>0</v>
      </c>
      <c r="S853" s="30">
        <f t="shared" si="187"/>
        <v>0</v>
      </c>
      <c r="T853" s="30">
        <f t="shared" si="188"/>
        <v>0</v>
      </c>
      <c r="U853" s="34"/>
      <c r="V853" s="34"/>
      <c r="X853" s="31">
        <f t="shared" si="184"/>
        <v>9.0359999999999996</v>
      </c>
      <c r="Y853" s="31">
        <f t="shared" si="185"/>
        <v>-184.49199999999999</v>
      </c>
      <c r="Z853" s="30">
        <f t="shared" si="192"/>
        <v>0</v>
      </c>
    </row>
    <row r="854" spans="5:26" x14ac:dyDescent="0.15">
      <c r="E854" s="46"/>
      <c r="F854" s="28"/>
      <c r="G854" s="29"/>
      <c r="H854" s="29"/>
      <c r="I854" s="48" t="str">
        <f t="shared" si="195"/>
        <v/>
      </c>
      <c r="J854" s="48" t="str">
        <f t="shared" si="193"/>
        <v/>
      </c>
      <c r="K854" s="49" t="str">
        <f t="shared" si="194"/>
        <v/>
      </c>
      <c r="L854" s="11"/>
      <c r="M854" s="11"/>
      <c r="N854" s="78"/>
      <c r="O854" s="39" t="str">
        <f t="shared" si="191"/>
        <v>F</v>
      </c>
      <c r="P854" s="11">
        <f t="shared" si="183"/>
        <v>-23.287315649149274</v>
      </c>
      <c r="Q854" s="11"/>
      <c r="R854" s="38">
        <f t="shared" si="186"/>
        <v>0</v>
      </c>
      <c r="S854" s="30">
        <f t="shared" si="187"/>
        <v>0</v>
      </c>
      <c r="T854" s="30">
        <f t="shared" si="188"/>
        <v>0</v>
      </c>
      <c r="U854" s="34"/>
      <c r="V854" s="34"/>
      <c r="X854" s="31">
        <f t="shared" si="184"/>
        <v>9.0359999999999996</v>
      </c>
      <c r="Y854" s="31">
        <f t="shared" si="185"/>
        <v>-184.49199999999999</v>
      </c>
      <c r="Z854" s="30">
        <f t="shared" si="192"/>
        <v>0</v>
      </c>
    </row>
    <row r="855" spans="5:26" x14ac:dyDescent="0.15">
      <c r="E855" s="46"/>
      <c r="F855" s="28"/>
      <c r="G855" s="29"/>
      <c r="H855" s="29"/>
      <c r="I855" s="48" t="str">
        <f t="shared" si="195"/>
        <v/>
      </c>
      <c r="J855" s="48" t="str">
        <f t="shared" si="193"/>
        <v/>
      </c>
      <c r="K855" s="49" t="str">
        <f t="shared" si="194"/>
        <v/>
      </c>
      <c r="L855" s="11"/>
      <c r="M855" s="11"/>
      <c r="N855" s="78"/>
      <c r="O855" s="39" t="str">
        <f t="shared" si="191"/>
        <v>F</v>
      </c>
      <c r="P855" s="11">
        <f t="shared" si="183"/>
        <v>-23.287315649149274</v>
      </c>
      <c r="Q855" s="11"/>
      <c r="R855" s="38">
        <f t="shared" si="186"/>
        <v>0</v>
      </c>
      <c r="S855" s="30">
        <f t="shared" si="187"/>
        <v>0</v>
      </c>
      <c r="T855" s="30">
        <f t="shared" si="188"/>
        <v>0</v>
      </c>
      <c r="U855" s="34"/>
      <c r="V855" s="34"/>
      <c r="X855" s="31">
        <f t="shared" si="184"/>
        <v>9.0359999999999996</v>
      </c>
      <c r="Y855" s="31">
        <f t="shared" si="185"/>
        <v>-184.49199999999999</v>
      </c>
      <c r="Z855" s="30">
        <f t="shared" si="192"/>
        <v>0</v>
      </c>
    </row>
    <row r="856" spans="5:26" x14ac:dyDescent="0.15">
      <c r="E856" s="46"/>
      <c r="F856" s="28"/>
      <c r="G856" s="29"/>
      <c r="H856" s="29"/>
      <c r="I856" s="48" t="str">
        <f t="shared" si="195"/>
        <v/>
      </c>
      <c r="J856" s="48" t="str">
        <f t="shared" si="193"/>
        <v/>
      </c>
      <c r="K856" s="49" t="str">
        <f t="shared" si="194"/>
        <v/>
      </c>
      <c r="L856" s="11"/>
      <c r="M856" s="11"/>
      <c r="N856" s="78"/>
      <c r="O856" s="39" t="str">
        <f t="shared" si="191"/>
        <v>F</v>
      </c>
      <c r="P856" s="11">
        <f t="shared" si="183"/>
        <v>-23.287315649149274</v>
      </c>
      <c r="Q856" s="11"/>
      <c r="R856" s="38">
        <f t="shared" si="186"/>
        <v>0</v>
      </c>
      <c r="S856" s="30">
        <f t="shared" si="187"/>
        <v>0</v>
      </c>
      <c r="T856" s="30">
        <f t="shared" si="188"/>
        <v>0</v>
      </c>
      <c r="U856" s="34"/>
      <c r="V856" s="34"/>
      <c r="X856" s="31">
        <f t="shared" si="184"/>
        <v>9.0359999999999996</v>
      </c>
      <c r="Y856" s="31">
        <f t="shared" si="185"/>
        <v>-184.49199999999999</v>
      </c>
      <c r="Z856" s="30">
        <f t="shared" si="192"/>
        <v>0</v>
      </c>
    </row>
    <row r="857" spans="5:26" x14ac:dyDescent="0.15">
      <c r="E857" s="46"/>
      <c r="F857" s="28"/>
      <c r="G857" s="29"/>
      <c r="H857" s="29"/>
      <c r="I857" s="48" t="str">
        <f t="shared" si="195"/>
        <v/>
      </c>
      <c r="J857" s="48" t="str">
        <f t="shared" si="193"/>
        <v/>
      </c>
      <c r="K857" s="49" t="str">
        <f t="shared" si="194"/>
        <v/>
      </c>
      <c r="L857" s="11"/>
      <c r="M857" s="11"/>
      <c r="N857" s="78"/>
      <c r="O857" s="39" t="str">
        <f t="shared" si="191"/>
        <v>F</v>
      </c>
      <c r="P857" s="11">
        <f t="shared" si="183"/>
        <v>-23.287315649149274</v>
      </c>
      <c r="Q857" s="11"/>
      <c r="R857" s="38">
        <f t="shared" si="186"/>
        <v>0</v>
      </c>
      <c r="S857" s="30">
        <f t="shared" si="187"/>
        <v>0</v>
      </c>
      <c r="T857" s="30">
        <f t="shared" si="188"/>
        <v>0</v>
      </c>
      <c r="U857" s="34"/>
      <c r="V857" s="34"/>
      <c r="X857" s="31">
        <f t="shared" si="184"/>
        <v>9.0359999999999996</v>
      </c>
      <c r="Y857" s="31">
        <f t="shared" si="185"/>
        <v>-184.49199999999999</v>
      </c>
      <c r="Z857" s="30">
        <f t="shared" si="192"/>
        <v>0</v>
      </c>
    </row>
    <row r="858" spans="5:26" x14ac:dyDescent="0.15">
      <c r="E858" s="46"/>
      <c r="F858" s="28"/>
      <c r="G858" s="29"/>
      <c r="H858" s="29"/>
      <c r="I858" s="48" t="str">
        <f t="shared" si="195"/>
        <v/>
      </c>
      <c r="J858" s="48" t="str">
        <f t="shared" si="193"/>
        <v/>
      </c>
      <c r="K858" s="49" t="str">
        <f t="shared" si="194"/>
        <v/>
      </c>
      <c r="L858" s="11"/>
      <c r="M858" s="11"/>
      <c r="N858" s="78"/>
      <c r="O858" s="39" t="str">
        <f t="shared" si="191"/>
        <v>F</v>
      </c>
      <c r="P858" s="11">
        <f t="shared" si="183"/>
        <v>-23.287315649149274</v>
      </c>
      <c r="Q858" s="11"/>
      <c r="R858" s="38">
        <f t="shared" si="186"/>
        <v>0</v>
      </c>
      <c r="S858" s="30">
        <f t="shared" si="187"/>
        <v>0</v>
      </c>
      <c r="T858" s="30">
        <f t="shared" si="188"/>
        <v>0</v>
      </c>
      <c r="U858" s="34"/>
      <c r="V858" s="34"/>
      <c r="X858" s="31">
        <f t="shared" si="184"/>
        <v>9.0359999999999996</v>
      </c>
      <c r="Y858" s="31">
        <f t="shared" si="185"/>
        <v>-184.49199999999999</v>
      </c>
      <c r="Z858" s="30">
        <f t="shared" si="192"/>
        <v>0</v>
      </c>
    </row>
    <row r="859" spans="5:26" x14ac:dyDescent="0.15">
      <c r="E859" s="46"/>
      <c r="F859" s="28"/>
      <c r="G859" s="29"/>
      <c r="H859" s="29"/>
      <c r="I859" s="48" t="str">
        <f t="shared" si="195"/>
        <v/>
      </c>
      <c r="J859" s="48" t="str">
        <f t="shared" si="193"/>
        <v/>
      </c>
      <c r="K859" s="49" t="str">
        <f t="shared" si="194"/>
        <v/>
      </c>
      <c r="L859" s="11"/>
      <c r="M859" s="11"/>
      <c r="N859" s="78"/>
      <c r="O859" s="39" t="str">
        <f t="shared" si="191"/>
        <v>F</v>
      </c>
      <c r="P859" s="11">
        <f t="shared" si="183"/>
        <v>-23.287315649149274</v>
      </c>
      <c r="Q859" s="11"/>
      <c r="R859" s="38">
        <f t="shared" si="186"/>
        <v>0</v>
      </c>
      <c r="S859" s="30">
        <f t="shared" si="187"/>
        <v>0</v>
      </c>
      <c r="T859" s="30">
        <f t="shared" si="188"/>
        <v>0</v>
      </c>
      <c r="U859" s="34"/>
      <c r="V859" s="34"/>
      <c r="X859" s="31">
        <f t="shared" si="184"/>
        <v>9.0359999999999996</v>
      </c>
      <c r="Y859" s="31">
        <f t="shared" si="185"/>
        <v>-184.49199999999999</v>
      </c>
      <c r="Z859" s="30">
        <f t="shared" si="192"/>
        <v>0</v>
      </c>
    </row>
    <row r="860" spans="5:26" x14ac:dyDescent="0.15">
      <c r="E860" s="46"/>
      <c r="F860" s="28"/>
      <c r="G860" s="29"/>
      <c r="H860" s="29"/>
      <c r="I860" s="48" t="str">
        <f t="shared" si="195"/>
        <v/>
      </c>
      <c r="J860" s="48" t="str">
        <f t="shared" si="193"/>
        <v/>
      </c>
      <c r="K860" s="49" t="str">
        <f t="shared" si="194"/>
        <v/>
      </c>
      <c r="L860" s="11"/>
      <c r="M860" s="11"/>
      <c r="N860" s="78"/>
      <c r="O860" s="39" t="str">
        <f t="shared" si="191"/>
        <v>F</v>
      </c>
      <c r="P860" s="11">
        <f t="shared" si="183"/>
        <v>-23.287315649149274</v>
      </c>
      <c r="Q860" s="11"/>
      <c r="R860" s="38">
        <f t="shared" si="186"/>
        <v>0</v>
      </c>
      <c r="S860" s="30">
        <f t="shared" si="187"/>
        <v>0</v>
      </c>
      <c r="T860" s="30">
        <f t="shared" si="188"/>
        <v>0</v>
      </c>
      <c r="U860" s="34"/>
      <c r="V860" s="34"/>
      <c r="X860" s="31">
        <f t="shared" si="184"/>
        <v>9.0359999999999996</v>
      </c>
      <c r="Y860" s="31">
        <f t="shared" si="185"/>
        <v>-184.49199999999999</v>
      </c>
      <c r="Z860" s="30">
        <f t="shared" si="192"/>
        <v>0</v>
      </c>
    </row>
    <row r="861" spans="5:26" x14ac:dyDescent="0.15">
      <c r="E861" s="46"/>
      <c r="F861" s="28"/>
      <c r="G861" s="29"/>
      <c r="H861" s="29"/>
      <c r="I861" s="48" t="str">
        <f t="shared" si="195"/>
        <v/>
      </c>
      <c r="J861" s="48" t="str">
        <f t="shared" si="193"/>
        <v/>
      </c>
      <c r="K861" s="49" t="str">
        <f t="shared" si="194"/>
        <v/>
      </c>
      <c r="L861" s="11"/>
      <c r="M861" s="11"/>
      <c r="N861" s="78"/>
      <c r="O861" s="39" t="str">
        <f t="shared" si="191"/>
        <v>F</v>
      </c>
      <c r="P861" s="11">
        <f t="shared" si="183"/>
        <v>-23.287315649149274</v>
      </c>
      <c r="Q861" s="11"/>
      <c r="R861" s="38">
        <f t="shared" si="186"/>
        <v>0</v>
      </c>
      <c r="S861" s="30">
        <f t="shared" si="187"/>
        <v>0</v>
      </c>
      <c r="T861" s="30">
        <f t="shared" si="188"/>
        <v>0</v>
      </c>
      <c r="U861" s="34"/>
      <c r="V861" s="34"/>
      <c r="X861" s="31">
        <f t="shared" si="184"/>
        <v>9.0359999999999996</v>
      </c>
      <c r="Y861" s="31">
        <f t="shared" si="185"/>
        <v>-184.49199999999999</v>
      </c>
      <c r="Z861" s="30">
        <f t="shared" si="192"/>
        <v>0</v>
      </c>
    </row>
    <row r="862" spans="5:26" x14ac:dyDescent="0.15">
      <c r="E862" s="46"/>
      <c r="F862" s="28"/>
      <c r="G862" s="29"/>
      <c r="H862" s="29"/>
      <c r="I862" s="48" t="str">
        <f t="shared" si="195"/>
        <v/>
      </c>
      <c r="J862" s="48" t="str">
        <f t="shared" si="193"/>
        <v/>
      </c>
      <c r="K862" s="49" t="str">
        <f t="shared" si="194"/>
        <v/>
      </c>
      <c r="L862" s="11"/>
      <c r="M862" s="11"/>
      <c r="N862" s="78"/>
      <c r="O862" s="39" t="str">
        <f t="shared" si="191"/>
        <v>F</v>
      </c>
      <c r="P862" s="11">
        <f t="shared" si="183"/>
        <v>-23.287315649149274</v>
      </c>
      <c r="Q862" s="11"/>
      <c r="R862" s="38">
        <f t="shared" si="186"/>
        <v>0</v>
      </c>
      <c r="S862" s="30">
        <f t="shared" si="187"/>
        <v>0</v>
      </c>
      <c r="T862" s="30">
        <f t="shared" si="188"/>
        <v>0</v>
      </c>
      <c r="U862" s="34"/>
      <c r="V862" s="34"/>
      <c r="X862" s="31">
        <f t="shared" si="184"/>
        <v>9.0359999999999996</v>
      </c>
      <c r="Y862" s="31">
        <f t="shared" si="185"/>
        <v>-184.49199999999999</v>
      </c>
      <c r="Z862" s="30">
        <f t="shared" si="192"/>
        <v>0</v>
      </c>
    </row>
    <row r="863" spans="5:26" x14ac:dyDescent="0.15">
      <c r="E863" s="46"/>
      <c r="F863" s="28"/>
      <c r="G863" s="29"/>
      <c r="H863" s="29"/>
      <c r="I863" s="48" t="str">
        <f t="shared" si="195"/>
        <v/>
      </c>
      <c r="J863" s="48" t="str">
        <f t="shared" si="193"/>
        <v/>
      </c>
      <c r="K863" s="49" t="str">
        <f t="shared" si="194"/>
        <v/>
      </c>
      <c r="L863" s="11"/>
      <c r="M863" s="11"/>
      <c r="N863" s="78"/>
      <c r="O863" s="39" t="str">
        <f t="shared" si="191"/>
        <v>F</v>
      </c>
      <c r="P863" s="11">
        <f t="shared" si="183"/>
        <v>-23.287315649149274</v>
      </c>
      <c r="Q863" s="11"/>
      <c r="R863" s="38">
        <f t="shared" si="186"/>
        <v>0</v>
      </c>
      <c r="S863" s="30">
        <f t="shared" si="187"/>
        <v>0</v>
      </c>
      <c r="T863" s="30">
        <f t="shared" si="188"/>
        <v>0</v>
      </c>
      <c r="U863" s="34"/>
      <c r="V863" s="34"/>
      <c r="X863" s="31">
        <f t="shared" si="184"/>
        <v>9.0359999999999996</v>
      </c>
      <c r="Y863" s="31">
        <f t="shared" si="185"/>
        <v>-184.49199999999999</v>
      </c>
      <c r="Z863" s="30">
        <f t="shared" si="192"/>
        <v>0</v>
      </c>
    </row>
    <row r="864" spans="5:26" x14ac:dyDescent="0.15">
      <c r="E864" s="46"/>
      <c r="F864" s="28"/>
      <c r="G864" s="29"/>
      <c r="H864" s="29"/>
      <c r="I864" s="48" t="str">
        <f t="shared" si="195"/>
        <v/>
      </c>
      <c r="J864" s="48" t="str">
        <f t="shared" si="193"/>
        <v/>
      </c>
      <c r="K864" s="49" t="str">
        <f t="shared" si="194"/>
        <v/>
      </c>
      <c r="L864" s="11"/>
      <c r="M864" s="11"/>
      <c r="N864" s="78"/>
      <c r="O864" s="39" t="str">
        <f t="shared" si="191"/>
        <v>F</v>
      </c>
      <c r="P864" s="11">
        <f t="shared" si="183"/>
        <v>-23.287315649149274</v>
      </c>
      <c r="Q864" s="11"/>
      <c r="R864" s="38">
        <f t="shared" si="186"/>
        <v>0</v>
      </c>
      <c r="S864" s="30">
        <f t="shared" si="187"/>
        <v>0</v>
      </c>
      <c r="T864" s="30">
        <f t="shared" si="188"/>
        <v>0</v>
      </c>
      <c r="U864" s="34"/>
      <c r="V864" s="34"/>
      <c r="X864" s="31">
        <f t="shared" si="184"/>
        <v>9.0359999999999996</v>
      </c>
      <c r="Y864" s="31">
        <f t="shared" si="185"/>
        <v>-184.49199999999999</v>
      </c>
      <c r="Z864" s="30">
        <f t="shared" si="192"/>
        <v>0</v>
      </c>
    </row>
    <row r="865" spans="4:26" x14ac:dyDescent="0.15">
      <c r="E865" s="46"/>
      <c r="F865" s="28"/>
      <c r="G865" s="29"/>
      <c r="H865" s="29"/>
      <c r="I865" s="48" t="str">
        <f t="shared" si="195"/>
        <v/>
      </c>
      <c r="J865" s="48" t="str">
        <f t="shared" si="193"/>
        <v/>
      </c>
      <c r="K865" s="49" t="str">
        <f t="shared" si="194"/>
        <v/>
      </c>
      <c r="L865" s="11"/>
      <c r="M865" s="11"/>
      <c r="N865" s="78"/>
      <c r="O865" s="39" t="str">
        <f t="shared" si="191"/>
        <v>F</v>
      </c>
      <c r="P865" s="11">
        <f t="shared" si="183"/>
        <v>-23.287315649149274</v>
      </c>
      <c r="Q865" s="11"/>
      <c r="R865" s="38">
        <f t="shared" si="186"/>
        <v>0</v>
      </c>
      <c r="S865" s="30">
        <f t="shared" si="187"/>
        <v>0</v>
      </c>
      <c r="T865" s="30">
        <f t="shared" si="188"/>
        <v>0</v>
      </c>
      <c r="U865" s="34"/>
      <c r="V865" s="34"/>
      <c r="X865" s="31">
        <f t="shared" si="184"/>
        <v>9.0359999999999996</v>
      </c>
      <c r="Y865" s="31">
        <f t="shared" si="185"/>
        <v>-184.49199999999999</v>
      </c>
      <c r="Z865" s="30">
        <f t="shared" si="192"/>
        <v>0</v>
      </c>
    </row>
    <row r="866" spans="4:26" x14ac:dyDescent="0.15">
      <c r="E866" s="46"/>
      <c r="F866" s="28"/>
      <c r="G866" s="29"/>
      <c r="H866" s="29"/>
      <c r="I866" s="48" t="str">
        <f t="shared" si="195"/>
        <v/>
      </c>
      <c r="J866" s="48" t="str">
        <f t="shared" si="193"/>
        <v/>
      </c>
      <c r="K866" s="49" t="str">
        <f t="shared" si="194"/>
        <v/>
      </c>
      <c r="L866" s="11"/>
      <c r="M866" s="11"/>
      <c r="N866" s="78"/>
      <c r="O866" s="39" t="str">
        <f t="shared" si="191"/>
        <v>F</v>
      </c>
      <c r="P866" s="11">
        <f t="shared" si="183"/>
        <v>-23.287315649149274</v>
      </c>
      <c r="Q866" s="11"/>
      <c r="R866" s="38">
        <f t="shared" si="186"/>
        <v>0</v>
      </c>
      <c r="S866" s="30">
        <f t="shared" si="187"/>
        <v>0</v>
      </c>
      <c r="T866" s="30">
        <f t="shared" si="188"/>
        <v>0</v>
      </c>
      <c r="U866" s="34"/>
      <c r="V866" s="34"/>
      <c r="X866" s="31">
        <f t="shared" si="184"/>
        <v>9.0359999999999996</v>
      </c>
      <c r="Y866" s="31">
        <f t="shared" si="185"/>
        <v>-184.49199999999999</v>
      </c>
      <c r="Z866" s="30">
        <f t="shared" si="192"/>
        <v>0</v>
      </c>
    </row>
    <row r="867" spans="4:26" x14ac:dyDescent="0.15">
      <c r="E867" s="46"/>
      <c r="F867" s="28"/>
      <c r="G867" s="29"/>
      <c r="H867" s="29"/>
      <c r="I867" s="48" t="str">
        <f t="shared" si="195"/>
        <v/>
      </c>
      <c r="J867" s="48" t="str">
        <f t="shared" si="193"/>
        <v/>
      </c>
      <c r="K867" s="49" t="str">
        <f t="shared" si="194"/>
        <v/>
      </c>
      <c r="L867" s="11"/>
      <c r="M867" s="11"/>
      <c r="N867" s="78"/>
      <c r="O867" s="39" t="str">
        <f t="shared" si="191"/>
        <v>F</v>
      </c>
      <c r="P867" s="11">
        <f t="shared" si="183"/>
        <v>-23.287315649149274</v>
      </c>
      <c r="Q867" s="11"/>
      <c r="R867" s="38">
        <f t="shared" si="186"/>
        <v>0</v>
      </c>
      <c r="S867" s="30">
        <f t="shared" si="187"/>
        <v>0</v>
      </c>
      <c r="T867" s="30">
        <f t="shared" si="188"/>
        <v>0</v>
      </c>
      <c r="U867" s="34"/>
      <c r="V867" s="34"/>
      <c r="X867" s="31">
        <f t="shared" si="184"/>
        <v>9.0359999999999996</v>
      </c>
      <c r="Y867" s="31">
        <f t="shared" si="185"/>
        <v>-184.49199999999999</v>
      </c>
      <c r="Z867" s="30">
        <f t="shared" si="192"/>
        <v>0</v>
      </c>
    </row>
    <row r="868" spans="4:26" ht="14.25" thickBot="1" x14ac:dyDescent="0.2">
      <c r="E868" s="50"/>
      <c r="F868" s="64"/>
      <c r="G868" s="51"/>
      <c r="H868" s="51"/>
      <c r="I868" s="52" t="str">
        <f t="shared" si="195"/>
        <v/>
      </c>
      <c r="J868" s="52" t="str">
        <f t="shared" si="193"/>
        <v/>
      </c>
      <c r="K868" s="53" t="str">
        <f t="shared" si="194"/>
        <v/>
      </c>
      <c r="L868" s="11"/>
      <c r="M868" s="11"/>
      <c r="N868" s="78"/>
      <c r="O868" s="39" t="str">
        <f t="shared" si="191"/>
        <v>F</v>
      </c>
      <c r="P868" s="11">
        <f t="shared" si="183"/>
        <v>-23.287315649149274</v>
      </c>
      <c r="Q868" s="11"/>
      <c r="R868" s="38">
        <f t="shared" si="186"/>
        <v>0</v>
      </c>
      <c r="S868" s="30">
        <f t="shared" si="187"/>
        <v>0</v>
      </c>
      <c r="T868" s="30">
        <f t="shared" si="188"/>
        <v>0</v>
      </c>
      <c r="U868" s="34"/>
      <c r="V868" s="34"/>
      <c r="X868" s="31">
        <f t="shared" si="184"/>
        <v>9.0359999999999996</v>
      </c>
      <c r="Y868" s="31">
        <f t="shared" si="185"/>
        <v>-184.49199999999999</v>
      </c>
      <c r="Z868" s="30">
        <f t="shared" si="192"/>
        <v>0</v>
      </c>
    </row>
    <row r="869" spans="4:26" ht="14.25" thickBot="1" x14ac:dyDescent="0.2"/>
    <row r="870" spans="4:26" ht="23.25" customHeight="1" x14ac:dyDescent="0.15">
      <c r="D870" s="72">
        <v>8</v>
      </c>
      <c r="E870" s="42" t="s">
        <v>20</v>
      </c>
      <c r="F870" s="65"/>
      <c r="G870" s="66" t="s">
        <v>115</v>
      </c>
      <c r="H870" s="90"/>
      <c r="I870" s="90"/>
      <c r="J870" s="66"/>
      <c r="K870" s="67"/>
    </row>
    <row r="871" spans="4:26" ht="27.75" customHeight="1" x14ac:dyDescent="0.15">
      <c r="E871" s="43" t="s">
        <v>54</v>
      </c>
      <c r="F871" s="63"/>
      <c r="G871" s="44" t="s">
        <v>75</v>
      </c>
      <c r="H871" s="59"/>
      <c r="I871" s="41"/>
      <c r="J871" s="41"/>
      <c r="K871" s="68"/>
    </row>
    <row r="872" spans="4:26" ht="42" customHeight="1" x14ac:dyDescent="0.15">
      <c r="E872" s="46"/>
      <c r="F872" s="7" t="s">
        <v>30</v>
      </c>
      <c r="G872" s="8" t="s">
        <v>29</v>
      </c>
      <c r="H872" s="8" t="s">
        <v>28</v>
      </c>
      <c r="I872" s="7" t="s">
        <v>123</v>
      </c>
      <c r="J872" s="7" t="s">
        <v>124</v>
      </c>
      <c r="K872" s="47" t="s">
        <v>125</v>
      </c>
      <c r="L872" s="10"/>
      <c r="M872" s="10"/>
      <c r="N872" s="7"/>
      <c r="O872" s="7" t="s">
        <v>31</v>
      </c>
      <c r="P872" s="9" t="s">
        <v>23</v>
      </c>
      <c r="Q872" s="9"/>
      <c r="R872" s="36" t="s">
        <v>21</v>
      </c>
      <c r="S872" s="35" t="s">
        <v>22</v>
      </c>
      <c r="T872" s="35" t="s">
        <v>47</v>
      </c>
      <c r="U872" s="35"/>
      <c r="V872" s="35"/>
      <c r="X872" s="37" t="s">
        <v>45</v>
      </c>
      <c r="Y872" s="37" t="s">
        <v>46</v>
      </c>
      <c r="Z872" s="30" t="s">
        <v>78</v>
      </c>
    </row>
    <row r="873" spans="4:26" x14ac:dyDescent="0.15">
      <c r="E873" s="46"/>
      <c r="F873" s="28"/>
      <c r="G873" s="29"/>
      <c r="H873" s="29"/>
      <c r="I873" s="48" t="str">
        <f t="shared" ref="I873:I904" si="196">IF(COUNTA($F$871,$H$871,F873:H873)=5,P873,"")</f>
        <v/>
      </c>
      <c r="J873" s="48" t="str">
        <f>IF(COUNTA($F$871,$H$871,F873:H873)=5,IF(T873&lt;6,"*",IF(T873&gt;=17.583,"*",(H873-G873*INDEX(IF(O873="F",muratafemale,muratamale),R873-4,1)-INDEX(IF(O873="F",muratafemale,muratamale),R873-4,2))/(G873*INDEX(IF(O873="F",muratafemale,muratamale),R873-4,1)+INDEX(IF(O873="F",muratafemale,muratamale),R873-4,2))*100)),"")</f>
        <v/>
      </c>
      <c r="K873" s="49" t="str">
        <f>IF(COUNTA($F$871,$H$871,F873:H873)=5,IF(OR(T873&lt;1,G873&lt;70),"*",IF(G873&gt;=IF(O873="M",181,174),(H873-Z873)/Z873*100,IF(G873&lt;101,(H873-X873)/X873*100,IF(T873&lt;6,(H873-X873)/X873*100,IF(T873&gt;=17.583,(H873-Z873)/Z873*100,(H873-Y873)/Y873*100))))),"")</f>
        <v/>
      </c>
      <c r="L873" s="11"/>
      <c r="M873" s="11"/>
      <c r="N873" s="78"/>
      <c r="O873" s="39" t="str">
        <f>IF(OR(+$H$871="男",+$H$871="M"),"M","F")</f>
        <v>F</v>
      </c>
      <c r="P873" s="11">
        <f t="shared" ref="P873:P936" si="197">IF(T873&gt;17.583,"*",(G873-(INDEX(IF(O873="F",Hfemalemean,Hmalemean),S873+1,R873+1)))/(INDEX(IF(O873="F",Hfemalesd,Hmalesd),S873+1,R873+1)))</f>
        <v>-23.287315649149274</v>
      </c>
      <c r="Q873" s="11"/>
      <c r="R873" s="38">
        <f>DATEDIF($F$871,F873,"Y")</f>
        <v>0</v>
      </c>
      <c r="S873" s="30">
        <f>DATEDIF($F$871,F873,"YM")</f>
        <v>0</v>
      </c>
      <c r="T873" s="30">
        <f>DATEDIF($F$871,F873,"Y")+DATEDIF($F$871,F873,"YD")/(365+IF(MOD(YEAR(DATE(YEAR(F873)-1,MONTH($F$871),DAY($F$871))),4)=0,IF(DATE(YEAR(DATE(YEAR(F873)-1,MONTH($F$871),DAY($F$871))),2,29)&gt;=DATE(YEAR(F873)-1,MONTH($F$871),DAY($F$871)),1,0),0)+IF(MOD(YEAR(F873),4)=0,IF(DATE(YEAR(F873),2,29)&lt;=F873,1,0),0))</f>
        <v>0</v>
      </c>
      <c r="U873" s="34"/>
      <c r="V873" s="34"/>
      <c r="X873" s="31">
        <f t="shared" ref="X873:X936" si="198">IF(O873="M",2.06*10^-3*G873^2-0.1166*G873+6.5273,2.49*10^-3*G873^2-0.1858*G873+9.036)</f>
        <v>9.0359999999999996</v>
      </c>
      <c r="Y873" s="31">
        <f t="shared" ref="Y873:Y936" si="199">((G873/100)^3*INDEX(itoOI,IF(O873="M",0,3)+IF(G873&lt;140,1,IF(G873&lt;=149,2,3)),1)+(G873/100)^2*INDEX(itoOI,IF(O873="M",0,3)+IF(G873&lt;140,1,IF(G873&lt;=149,2,3)),2)+(G873/100)*INDEX(itoOI,IF(O873="M",0,3)+IF(G873&lt;140,1,IF(G873&lt;=149,2,3)),3)+INDEX(itoOI,IF(O873="M",0,3)+IF(G873&lt;140,1,IF(G873&lt;=149,2,3)),4))</f>
        <v>-184.49199999999999</v>
      </c>
      <c r="Z873" s="30">
        <f t="shared" ref="Z873:Z874" si="200">22*G873^2/10000</f>
        <v>0</v>
      </c>
    </row>
    <row r="874" spans="4:26" x14ac:dyDescent="0.15">
      <c r="E874" s="46"/>
      <c r="F874" s="28"/>
      <c r="G874" s="29"/>
      <c r="H874" s="29"/>
      <c r="I874" s="48" t="str">
        <f t="shared" si="196"/>
        <v/>
      </c>
      <c r="J874" s="48" t="str">
        <f>IF(COUNTA($F$871,$H$871,F874:H874)=5,IF(T874&lt;6,"*",IF(T874&gt;=17.583,"*",(H874-G874*INDEX(IF(O874="F",muratafemale,muratamale),R874-4,1)-INDEX(IF(O874="F",muratafemale,muratamale),R874-4,2))/(G874*INDEX(IF(O874="F",muratafemale,muratamale),R874-4,1)+INDEX(IF(O874="F",muratafemale,muratamale),R874-4,2))*100)),"")</f>
        <v/>
      </c>
      <c r="K874" s="49" t="str">
        <f>IF(COUNTA($F$871,$H$871,F874:H874)=5,IF(OR(T874&lt;1,G874&lt;70),"*",IF(G874&gt;=IF(O874="M",181,174),(H874-Z874)/Z874*100,IF(G874&lt;101,(H874-X874)/X874*100,IF(T874&lt;6,(H874-X874)/X874*100,IF(T874&gt;=17.583,(H874-Z874)/Z874*100,(H874-Y874)/Y874*100))))),"")</f>
        <v/>
      </c>
      <c r="L874" s="11"/>
      <c r="M874" s="11"/>
      <c r="N874" s="78"/>
      <c r="O874" s="39" t="str">
        <f>+O873</f>
        <v>F</v>
      </c>
      <c r="P874" s="11">
        <f t="shared" si="197"/>
        <v>-23.287315649149274</v>
      </c>
      <c r="Q874" s="11"/>
      <c r="R874" s="38">
        <f>DATEDIF($F$871,F874,"Y")</f>
        <v>0</v>
      </c>
      <c r="S874" s="30">
        <f t="shared" ref="S874:S937" si="201">DATEDIF($F$871,F874,"YM")</f>
        <v>0</v>
      </c>
      <c r="T874" s="30">
        <f t="shared" ref="T874:T937" si="202">DATEDIF($F$871,F874,"Y")+DATEDIF($F$871,F874,"YD")/(365+IF(MOD(YEAR(DATE(YEAR(F874)-1,MONTH($F$871),DAY($F$871))),4)=0,IF(DATE(YEAR(DATE(YEAR(F874)-1,MONTH($F$871),DAY($F$871))),2,29)&gt;=DATE(YEAR(F874)-1,MONTH($F$871),DAY($F$871)),1,0),0)+IF(MOD(YEAR(F874),4)=0,IF(DATE(YEAR(F874),2,29)&lt;=F874,1,0),0))</f>
        <v>0</v>
      </c>
      <c r="U874" s="34"/>
      <c r="V874" s="34"/>
      <c r="X874" s="31">
        <f t="shared" si="198"/>
        <v>9.0359999999999996</v>
      </c>
      <c r="Y874" s="31">
        <f t="shared" si="199"/>
        <v>-184.49199999999999</v>
      </c>
      <c r="Z874" s="30">
        <f t="shared" si="200"/>
        <v>0</v>
      </c>
    </row>
    <row r="875" spans="4:26" x14ac:dyDescent="0.15">
      <c r="E875" s="46"/>
      <c r="F875" s="28"/>
      <c r="G875" s="29"/>
      <c r="H875" s="29"/>
      <c r="I875" s="48" t="str">
        <f t="shared" si="196"/>
        <v/>
      </c>
      <c r="J875" s="48" t="str">
        <f t="shared" ref="J875:J938" si="203">IF(COUNTA($F$871,$H$871,F875:H875)=5,IF(T875&lt;6,"*",IF(T875&gt;=17.583,"*",(H875-G875*INDEX(IF(O875="F",muratafemale,muratamale),R875-4,1)-INDEX(IF(O875="F",muratafemale,muratamale),R875-4,2))/(G875*INDEX(IF(O875="F",muratafemale,muratamale),R875-4,1)+INDEX(IF(O875="F",muratafemale,muratamale),R875-4,2))*100)),"")</f>
        <v/>
      </c>
      <c r="K875" s="49" t="str">
        <f t="shared" ref="K875:K938" si="204">IF(COUNTA($F$871,$H$871,F875:H875)=5,IF(OR(T875&lt;1,G875&lt;70),"*",IF(G875&gt;=IF(O875="M",181,174),(H875-Z875)/Z875*100,IF(G875&lt;101,(H875-X875)/X875*100,IF(T875&lt;6,(H875-X875)/X875*100,IF(T875&gt;=17.583,(H875-Z875)/Z875*100,(H875-Y875)/Y875*100))))),"")</f>
        <v/>
      </c>
      <c r="L875" s="11"/>
      <c r="M875" s="11"/>
      <c r="N875" s="78"/>
      <c r="O875" s="39" t="str">
        <f t="shared" ref="O875:O938" si="205">+O874</f>
        <v>F</v>
      </c>
      <c r="P875" s="11">
        <f t="shared" si="197"/>
        <v>-23.287315649149274</v>
      </c>
      <c r="Q875" s="11"/>
      <c r="R875" s="38">
        <f>DATEDIF($F$871,F875,"Y")</f>
        <v>0</v>
      </c>
      <c r="S875" s="30">
        <f t="shared" si="201"/>
        <v>0</v>
      </c>
      <c r="T875" s="30">
        <f t="shared" si="202"/>
        <v>0</v>
      </c>
      <c r="U875" s="34"/>
      <c r="V875" s="34"/>
      <c r="X875" s="31">
        <f t="shared" si="198"/>
        <v>9.0359999999999996</v>
      </c>
      <c r="Y875" s="31">
        <f t="shared" si="199"/>
        <v>-184.49199999999999</v>
      </c>
      <c r="Z875" s="30">
        <f t="shared" ref="Z875:Z938" si="206">22*G875^2/10000</f>
        <v>0</v>
      </c>
    </row>
    <row r="876" spans="4:26" x14ac:dyDescent="0.15">
      <c r="E876" s="46"/>
      <c r="F876" s="28"/>
      <c r="G876" s="29"/>
      <c r="H876" s="29"/>
      <c r="I876" s="48" t="str">
        <f t="shared" si="196"/>
        <v/>
      </c>
      <c r="J876" s="48" t="str">
        <f t="shared" si="203"/>
        <v/>
      </c>
      <c r="K876" s="49" t="str">
        <f t="shared" si="204"/>
        <v/>
      </c>
      <c r="L876" s="11"/>
      <c r="M876" s="11"/>
      <c r="N876" s="78"/>
      <c r="O876" s="39" t="str">
        <f t="shared" si="205"/>
        <v>F</v>
      </c>
      <c r="P876" s="11">
        <f t="shared" si="197"/>
        <v>-23.287315649149274</v>
      </c>
      <c r="Q876" s="11"/>
      <c r="R876" s="38">
        <f t="shared" ref="R876:R937" si="207">DATEDIF($F$871,F876,"Y")</f>
        <v>0</v>
      </c>
      <c r="S876" s="30">
        <f t="shared" si="201"/>
        <v>0</v>
      </c>
      <c r="T876" s="30">
        <f t="shared" si="202"/>
        <v>0</v>
      </c>
      <c r="U876" s="34"/>
      <c r="V876" s="34"/>
      <c r="X876" s="31">
        <f t="shared" si="198"/>
        <v>9.0359999999999996</v>
      </c>
      <c r="Y876" s="31">
        <f t="shared" si="199"/>
        <v>-184.49199999999999</v>
      </c>
      <c r="Z876" s="30">
        <f t="shared" si="206"/>
        <v>0</v>
      </c>
    </row>
    <row r="877" spans="4:26" x14ac:dyDescent="0.15">
      <c r="E877" s="46"/>
      <c r="F877" s="28"/>
      <c r="G877" s="29"/>
      <c r="H877" s="29"/>
      <c r="I877" s="48" t="str">
        <f t="shared" si="196"/>
        <v/>
      </c>
      <c r="J877" s="48" t="str">
        <f t="shared" si="203"/>
        <v/>
      </c>
      <c r="K877" s="49" t="str">
        <f t="shared" si="204"/>
        <v/>
      </c>
      <c r="L877" s="11"/>
      <c r="M877" s="11"/>
      <c r="N877" s="78"/>
      <c r="O877" s="39" t="str">
        <f t="shared" si="205"/>
        <v>F</v>
      </c>
      <c r="P877" s="11">
        <f t="shared" si="197"/>
        <v>-23.287315649149274</v>
      </c>
      <c r="Q877" s="11"/>
      <c r="R877" s="38">
        <f t="shared" si="207"/>
        <v>0</v>
      </c>
      <c r="S877" s="30">
        <f t="shared" si="201"/>
        <v>0</v>
      </c>
      <c r="T877" s="30">
        <f t="shared" si="202"/>
        <v>0</v>
      </c>
      <c r="U877" s="34"/>
      <c r="V877" s="34"/>
      <c r="X877" s="31">
        <f t="shared" si="198"/>
        <v>9.0359999999999996</v>
      </c>
      <c r="Y877" s="31">
        <f t="shared" si="199"/>
        <v>-184.49199999999999</v>
      </c>
      <c r="Z877" s="30">
        <f t="shared" si="206"/>
        <v>0</v>
      </c>
    </row>
    <row r="878" spans="4:26" x14ac:dyDescent="0.15">
      <c r="E878" s="46"/>
      <c r="F878" s="28"/>
      <c r="G878" s="29"/>
      <c r="H878" s="29"/>
      <c r="I878" s="48" t="str">
        <f t="shared" si="196"/>
        <v/>
      </c>
      <c r="J878" s="48" t="str">
        <f t="shared" si="203"/>
        <v/>
      </c>
      <c r="K878" s="49" t="str">
        <f t="shared" si="204"/>
        <v/>
      </c>
      <c r="L878" s="11"/>
      <c r="M878" s="11"/>
      <c r="N878" s="78"/>
      <c r="O878" s="39" t="str">
        <f t="shared" si="205"/>
        <v>F</v>
      </c>
      <c r="P878" s="11">
        <f t="shared" si="197"/>
        <v>-23.287315649149274</v>
      </c>
      <c r="Q878" s="11"/>
      <c r="R878" s="38">
        <f t="shared" si="207"/>
        <v>0</v>
      </c>
      <c r="S878" s="30">
        <f t="shared" si="201"/>
        <v>0</v>
      </c>
      <c r="T878" s="30">
        <f t="shared" si="202"/>
        <v>0</v>
      </c>
      <c r="U878" s="34"/>
      <c r="V878" s="34"/>
      <c r="X878" s="31">
        <f t="shared" si="198"/>
        <v>9.0359999999999996</v>
      </c>
      <c r="Y878" s="31">
        <f t="shared" si="199"/>
        <v>-184.49199999999999</v>
      </c>
      <c r="Z878" s="30">
        <f t="shared" si="206"/>
        <v>0</v>
      </c>
    </row>
    <row r="879" spans="4:26" x14ac:dyDescent="0.15">
      <c r="E879" s="46"/>
      <c r="F879" s="28"/>
      <c r="G879" s="29"/>
      <c r="H879" s="29"/>
      <c r="I879" s="48" t="str">
        <f t="shared" si="196"/>
        <v/>
      </c>
      <c r="J879" s="48" t="str">
        <f t="shared" si="203"/>
        <v/>
      </c>
      <c r="K879" s="49" t="str">
        <f t="shared" si="204"/>
        <v/>
      </c>
      <c r="L879" s="11"/>
      <c r="M879" s="11"/>
      <c r="N879" s="78"/>
      <c r="O879" s="39" t="str">
        <f t="shared" si="205"/>
        <v>F</v>
      </c>
      <c r="P879" s="11">
        <f t="shared" si="197"/>
        <v>-23.287315649149274</v>
      </c>
      <c r="Q879" s="11"/>
      <c r="R879" s="38">
        <f t="shared" si="207"/>
        <v>0</v>
      </c>
      <c r="S879" s="30">
        <f t="shared" si="201"/>
        <v>0</v>
      </c>
      <c r="T879" s="30">
        <f t="shared" si="202"/>
        <v>0</v>
      </c>
      <c r="U879" s="34"/>
      <c r="V879" s="34"/>
      <c r="X879" s="31">
        <f t="shared" si="198"/>
        <v>9.0359999999999996</v>
      </c>
      <c r="Y879" s="31">
        <f t="shared" si="199"/>
        <v>-184.49199999999999</v>
      </c>
      <c r="Z879" s="30">
        <f t="shared" si="206"/>
        <v>0</v>
      </c>
    </row>
    <row r="880" spans="4:26" x14ac:dyDescent="0.15">
      <c r="E880" s="46"/>
      <c r="F880" s="28"/>
      <c r="G880" s="29"/>
      <c r="H880" s="29"/>
      <c r="I880" s="48" t="str">
        <f t="shared" si="196"/>
        <v/>
      </c>
      <c r="J880" s="48" t="str">
        <f t="shared" si="203"/>
        <v/>
      </c>
      <c r="K880" s="49" t="str">
        <f t="shared" si="204"/>
        <v/>
      </c>
      <c r="L880" s="11"/>
      <c r="M880" s="11"/>
      <c r="N880" s="78"/>
      <c r="O880" s="39" t="str">
        <f t="shared" si="205"/>
        <v>F</v>
      </c>
      <c r="P880" s="11">
        <f t="shared" si="197"/>
        <v>-23.287315649149274</v>
      </c>
      <c r="Q880" s="11"/>
      <c r="R880" s="38">
        <f t="shared" si="207"/>
        <v>0</v>
      </c>
      <c r="S880" s="30">
        <f t="shared" si="201"/>
        <v>0</v>
      </c>
      <c r="T880" s="30">
        <f t="shared" si="202"/>
        <v>0</v>
      </c>
      <c r="U880" s="34"/>
      <c r="V880" s="34"/>
      <c r="X880" s="31">
        <f t="shared" si="198"/>
        <v>9.0359999999999996</v>
      </c>
      <c r="Y880" s="31">
        <f t="shared" si="199"/>
        <v>-184.49199999999999</v>
      </c>
      <c r="Z880" s="30">
        <f t="shared" si="206"/>
        <v>0</v>
      </c>
    </row>
    <row r="881" spans="5:26" x14ac:dyDescent="0.15">
      <c r="E881" s="46"/>
      <c r="F881" s="28"/>
      <c r="G881" s="29"/>
      <c r="H881" s="29"/>
      <c r="I881" s="48" t="str">
        <f t="shared" si="196"/>
        <v/>
      </c>
      <c r="J881" s="48" t="str">
        <f t="shared" si="203"/>
        <v/>
      </c>
      <c r="K881" s="49" t="str">
        <f t="shared" si="204"/>
        <v/>
      </c>
      <c r="L881" s="11"/>
      <c r="M881" s="11"/>
      <c r="N881" s="78"/>
      <c r="O881" s="39" t="str">
        <f t="shared" si="205"/>
        <v>F</v>
      </c>
      <c r="P881" s="11">
        <f t="shared" si="197"/>
        <v>-23.287315649149274</v>
      </c>
      <c r="Q881" s="11"/>
      <c r="R881" s="38">
        <f t="shared" si="207"/>
        <v>0</v>
      </c>
      <c r="S881" s="30">
        <f t="shared" si="201"/>
        <v>0</v>
      </c>
      <c r="T881" s="30">
        <f t="shared" si="202"/>
        <v>0</v>
      </c>
      <c r="U881" s="34"/>
      <c r="V881" s="34"/>
      <c r="X881" s="31">
        <f t="shared" si="198"/>
        <v>9.0359999999999996</v>
      </c>
      <c r="Y881" s="31">
        <f t="shared" si="199"/>
        <v>-184.49199999999999</v>
      </c>
      <c r="Z881" s="30">
        <f t="shared" si="206"/>
        <v>0</v>
      </c>
    </row>
    <row r="882" spans="5:26" x14ac:dyDescent="0.15">
      <c r="E882" s="46"/>
      <c r="F882" s="28"/>
      <c r="G882" s="29"/>
      <c r="H882" s="29"/>
      <c r="I882" s="48" t="str">
        <f t="shared" si="196"/>
        <v/>
      </c>
      <c r="J882" s="48" t="str">
        <f t="shared" si="203"/>
        <v/>
      </c>
      <c r="K882" s="49" t="str">
        <f t="shared" si="204"/>
        <v/>
      </c>
      <c r="L882" s="11"/>
      <c r="M882" s="11"/>
      <c r="N882" s="78"/>
      <c r="O882" s="39" t="str">
        <f t="shared" si="205"/>
        <v>F</v>
      </c>
      <c r="P882" s="11">
        <f t="shared" si="197"/>
        <v>-23.287315649149274</v>
      </c>
      <c r="Q882" s="11"/>
      <c r="R882" s="38">
        <f t="shared" si="207"/>
        <v>0</v>
      </c>
      <c r="S882" s="30">
        <f t="shared" si="201"/>
        <v>0</v>
      </c>
      <c r="T882" s="30">
        <f t="shared" si="202"/>
        <v>0</v>
      </c>
      <c r="U882" s="34"/>
      <c r="V882" s="34"/>
      <c r="X882" s="31">
        <f t="shared" si="198"/>
        <v>9.0359999999999996</v>
      </c>
      <c r="Y882" s="31">
        <f t="shared" si="199"/>
        <v>-184.49199999999999</v>
      </c>
      <c r="Z882" s="30">
        <f t="shared" si="206"/>
        <v>0</v>
      </c>
    </row>
    <row r="883" spans="5:26" x14ac:dyDescent="0.15">
      <c r="E883" s="46"/>
      <c r="F883" s="28"/>
      <c r="G883" s="29"/>
      <c r="H883" s="29"/>
      <c r="I883" s="48" t="str">
        <f t="shared" si="196"/>
        <v/>
      </c>
      <c r="J883" s="48" t="str">
        <f t="shared" si="203"/>
        <v/>
      </c>
      <c r="K883" s="49" t="str">
        <f t="shared" si="204"/>
        <v/>
      </c>
      <c r="L883" s="11"/>
      <c r="M883" s="11"/>
      <c r="N883" s="78"/>
      <c r="O883" s="39" t="str">
        <f t="shared" si="205"/>
        <v>F</v>
      </c>
      <c r="P883" s="11">
        <f t="shared" si="197"/>
        <v>-23.287315649149274</v>
      </c>
      <c r="Q883" s="11"/>
      <c r="R883" s="38">
        <f t="shared" si="207"/>
        <v>0</v>
      </c>
      <c r="S883" s="30">
        <f t="shared" si="201"/>
        <v>0</v>
      </c>
      <c r="T883" s="30">
        <f t="shared" si="202"/>
        <v>0</v>
      </c>
      <c r="U883" s="34"/>
      <c r="V883" s="34"/>
      <c r="X883" s="31">
        <f t="shared" si="198"/>
        <v>9.0359999999999996</v>
      </c>
      <c r="Y883" s="31">
        <f t="shared" si="199"/>
        <v>-184.49199999999999</v>
      </c>
      <c r="Z883" s="30">
        <f t="shared" si="206"/>
        <v>0</v>
      </c>
    </row>
    <row r="884" spans="5:26" x14ac:dyDescent="0.15">
      <c r="E884" s="46"/>
      <c r="F884" s="28"/>
      <c r="G884" s="29"/>
      <c r="H884" s="29"/>
      <c r="I884" s="48" t="str">
        <f t="shared" si="196"/>
        <v/>
      </c>
      <c r="J884" s="48" t="str">
        <f t="shared" si="203"/>
        <v/>
      </c>
      <c r="K884" s="49" t="str">
        <f t="shared" si="204"/>
        <v/>
      </c>
      <c r="L884" s="11"/>
      <c r="M884" s="11"/>
      <c r="N884" s="78"/>
      <c r="O884" s="39" t="str">
        <f t="shared" si="205"/>
        <v>F</v>
      </c>
      <c r="P884" s="11">
        <f t="shared" si="197"/>
        <v>-23.287315649149274</v>
      </c>
      <c r="Q884" s="11"/>
      <c r="R884" s="38">
        <f t="shared" si="207"/>
        <v>0</v>
      </c>
      <c r="S884" s="30">
        <f t="shared" si="201"/>
        <v>0</v>
      </c>
      <c r="T884" s="30">
        <f t="shared" si="202"/>
        <v>0</v>
      </c>
      <c r="U884" s="34"/>
      <c r="V884" s="34"/>
      <c r="X884" s="31">
        <f t="shared" si="198"/>
        <v>9.0359999999999996</v>
      </c>
      <c r="Y884" s="31">
        <f t="shared" si="199"/>
        <v>-184.49199999999999</v>
      </c>
      <c r="Z884" s="30">
        <f t="shared" si="206"/>
        <v>0</v>
      </c>
    </row>
    <row r="885" spans="5:26" x14ac:dyDescent="0.15">
      <c r="E885" s="46"/>
      <c r="F885" s="28"/>
      <c r="G885" s="29"/>
      <c r="H885" s="29"/>
      <c r="I885" s="48" t="str">
        <f t="shared" si="196"/>
        <v/>
      </c>
      <c r="J885" s="48" t="str">
        <f t="shared" si="203"/>
        <v/>
      </c>
      <c r="K885" s="49" t="str">
        <f t="shared" si="204"/>
        <v/>
      </c>
      <c r="L885" s="11"/>
      <c r="M885" s="11"/>
      <c r="N885" s="78"/>
      <c r="O885" s="39" t="str">
        <f t="shared" si="205"/>
        <v>F</v>
      </c>
      <c r="P885" s="11">
        <f t="shared" si="197"/>
        <v>-23.287315649149274</v>
      </c>
      <c r="Q885" s="11"/>
      <c r="R885" s="38">
        <f t="shared" si="207"/>
        <v>0</v>
      </c>
      <c r="S885" s="30">
        <f t="shared" si="201"/>
        <v>0</v>
      </c>
      <c r="T885" s="30">
        <f t="shared" si="202"/>
        <v>0</v>
      </c>
      <c r="U885" s="34"/>
      <c r="V885" s="34"/>
      <c r="X885" s="31">
        <f t="shared" si="198"/>
        <v>9.0359999999999996</v>
      </c>
      <c r="Y885" s="31">
        <f t="shared" si="199"/>
        <v>-184.49199999999999</v>
      </c>
      <c r="Z885" s="30">
        <f t="shared" si="206"/>
        <v>0</v>
      </c>
    </row>
    <row r="886" spans="5:26" x14ac:dyDescent="0.15">
      <c r="E886" s="46"/>
      <c r="F886" s="28"/>
      <c r="G886" s="29"/>
      <c r="H886" s="29"/>
      <c r="I886" s="48" t="str">
        <f t="shared" si="196"/>
        <v/>
      </c>
      <c r="J886" s="48" t="str">
        <f t="shared" si="203"/>
        <v/>
      </c>
      <c r="K886" s="49" t="str">
        <f t="shared" si="204"/>
        <v/>
      </c>
      <c r="L886" s="11"/>
      <c r="M886" s="11"/>
      <c r="N886" s="78"/>
      <c r="O886" s="39" t="str">
        <f t="shared" si="205"/>
        <v>F</v>
      </c>
      <c r="P886" s="11">
        <f t="shared" si="197"/>
        <v>-23.287315649149274</v>
      </c>
      <c r="Q886" s="11"/>
      <c r="R886" s="38">
        <f t="shared" si="207"/>
        <v>0</v>
      </c>
      <c r="S886" s="30">
        <f t="shared" si="201"/>
        <v>0</v>
      </c>
      <c r="T886" s="30">
        <f t="shared" si="202"/>
        <v>0</v>
      </c>
      <c r="U886" s="34"/>
      <c r="V886" s="34"/>
      <c r="X886" s="31">
        <f t="shared" si="198"/>
        <v>9.0359999999999996</v>
      </c>
      <c r="Y886" s="31">
        <f t="shared" si="199"/>
        <v>-184.49199999999999</v>
      </c>
      <c r="Z886" s="30">
        <f t="shared" si="206"/>
        <v>0</v>
      </c>
    </row>
    <row r="887" spans="5:26" x14ac:dyDescent="0.15">
      <c r="E887" s="46"/>
      <c r="F887" s="28"/>
      <c r="G887" s="29"/>
      <c r="H887" s="29"/>
      <c r="I887" s="48" t="str">
        <f t="shared" si="196"/>
        <v/>
      </c>
      <c r="J887" s="48" t="str">
        <f t="shared" si="203"/>
        <v/>
      </c>
      <c r="K887" s="49" t="str">
        <f t="shared" si="204"/>
        <v/>
      </c>
      <c r="L887" s="11"/>
      <c r="M887" s="11"/>
      <c r="N887" s="78"/>
      <c r="O887" s="39" t="str">
        <f t="shared" si="205"/>
        <v>F</v>
      </c>
      <c r="P887" s="11">
        <f t="shared" si="197"/>
        <v>-23.287315649149274</v>
      </c>
      <c r="Q887" s="11"/>
      <c r="R887" s="38">
        <f t="shared" si="207"/>
        <v>0</v>
      </c>
      <c r="S887" s="30">
        <f t="shared" si="201"/>
        <v>0</v>
      </c>
      <c r="T887" s="30">
        <f t="shared" si="202"/>
        <v>0</v>
      </c>
      <c r="U887" s="34"/>
      <c r="V887" s="34"/>
      <c r="X887" s="31">
        <f t="shared" si="198"/>
        <v>9.0359999999999996</v>
      </c>
      <c r="Y887" s="31">
        <f t="shared" si="199"/>
        <v>-184.49199999999999</v>
      </c>
      <c r="Z887" s="30">
        <f t="shared" si="206"/>
        <v>0</v>
      </c>
    </row>
    <row r="888" spans="5:26" x14ac:dyDescent="0.15">
      <c r="E888" s="46"/>
      <c r="F888" s="28"/>
      <c r="G888" s="29"/>
      <c r="H888" s="29"/>
      <c r="I888" s="48" t="str">
        <f t="shared" si="196"/>
        <v/>
      </c>
      <c r="J888" s="48" t="str">
        <f t="shared" si="203"/>
        <v/>
      </c>
      <c r="K888" s="49" t="str">
        <f t="shared" si="204"/>
        <v/>
      </c>
      <c r="L888" s="11"/>
      <c r="M888" s="11"/>
      <c r="N888" s="78"/>
      <c r="O888" s="39" t="str">
        <f t="shared" si="205"/>
        <v>F</v>
      </c>
      <c r="P888" s="11">
        <f t="shared" si="197"/>
        <v>-23.287315649149274</v>
      </c>
      <c r="Q888" s="11"/>
      <c r="R888" s="38">
        <f t="shared" si="207"/>
        <v>0</v>
      </c>
      <c r="S888" s="30">
        <f t="shared" si="201"/>
        <v>0</v>
      </c>
      <c r="T888" s="30">
        <f t="shared" si="202"/>
        <v>0</v>
      </c>
      <c r="U888" s="34"/>
      <c r="V888" s="34"/>
      <c r="X888" s="31">
        <f t="shared" si="198"/>
        <v>9.0359999999999996</v>
      </c>
      <c r="Y888" s="31">
        <f t="shared" si="199"/>
        <v>-184.49199999999999</v>
      </c>
      <c r="Z888" s="30">
        <f t="shared" si="206"/>
        <v>0</v>
      </c>
    </row>
    <row r="889" spans="5:26" x14ac:dyDescent="0.15">
      <c r="E889" s="46"/>
      <c r="F889" s="28"/>
      <c r="G889" s="29"/>
      <c r="H889" s="29"/>
      <c r="I889" s="48" t="str">
        <f t="shared" si="196"/>
        <v/>
      </c>
      <c r="J889" s="48" t="str">
        <f t="shared" si="203"/>
        <v/>
      </c>
      <c r="K889" s="49" t="str">
        <f t="shared" si="204"/>
        <v/>
      </c>
      <c r="L889" s="11"/>
      <c r="M889" s="11"/>
      <c r="N889" s="78"/>
      <c r="O889" s="39" t="str">
        <f t="shared" si="205"/>
        <v>F</v>
      </c>
      <c r="P889" s="11">
        <f t="shared" si="197"/>
        <v>-23.287315649149274</v>
      </c>
      <c r="Q889" s="11"/>
      <c r="R889" s="38">
        <f t="shared" si="207"/>
        <v>0</v>
      </c>
      <c r="S889" s="30">
        <f t="shared" si="201"/>
        <v>0</v>
      </c>
      <c r="T889" s="30">
        <f t="shared" si="202"/>
        <v>0</v>
      </c>
      <c r="U889" s="34"/>
      <c r="V889" s="34"/>
      <c r="X889" s="31">
        <f t="shared" si="198"/>
        <v>9.0359999999999996</v>
      </c>
      <c r="Y889" s="31">
        <f t="shared" si="199"/>
        <v>-184.49199999999999</v>
      </c>
      <c r="Z889" s="30">
        <f t="shared" si="206"/>
        <v>0</v>
      </c>
    </row>
    <row r="890" spans="5:26" x14ac:dyDescent="0.15">
      <c r="E890" s="46"/>
      <c r="F890" s="28"/>
      <c r="G890" s="29"/>
      <c r="H890" s="29"/>
      <c r="I890" s="48" t="str">
        <f t="shared" si="196"/>
        <v/>
      </c>
      <c r="J890" s="48" t="str">
        <f t="shared" si="203"/>
        <v/>
      </c>
      <c r="K890" s="49" t="str">
        <f t="shared" si="204"/>
        <v/>
      </c>
      <c r="L890" s="11"/>
      <c r="M890" s="11"/>
      <c r="N890" s="78"/>
      <c r="O890" s="39" t="str">
        <f t="shared" si="205"/>
        <v>F</v>
      </c>
      <c r="P890" s="11">
        <f t="shared" si="197"/>
        <v>-23.287315649149274</v>
      </c>
      <c r="Q890" s="11"/>
      <c r="R890" s="38">
        <f t="shared" si="207"/>
        <v>0</v>
      </c>
      <c r="S890" s="30">
        <f t="shared" si="201"/>
        <v>0</v>
      </c>
      <c r="T890" s="30">
        <f t="shared" si="202"/>
        <v>0</v>
      </c>
      <c r="U890" s="34"/>
      <c r="V890" s="34"/>
      <c r="X890" s="31">
        <f t="shared" si="198"/>
        <v>9.0359999999999996</v>
      </c>
      <c r="Y890" s="31">
        <f t="shared" si="199"/>
        <v>-184.49199999999999</v>
      </c>
      <c r="Z890" s="30">
        <f t="shared" si="206"/>
        <v>0</v>
      </c>
    </row>
    <row r="891" spans="5:26" x14ac:dyDescent="0.15">
      <c r="E891" s="46"/>
      <c r="F891" s="28"/>
      <c r="G891" s="29"/>
      <c r="H891" s="29"/>
      <c r="I891" s="48" t="str">
        <f t="shared" si="196"/>
        <v/>
      </c>
      <c r="J891" s="48" t="str">
        <f t="shared" si="203"/>
        <v/>
      </c>
      <c r="K891" s="49" t="str">
        <f t="shared" si="204"/>
        <v/>
      </c>
      <c r="L891" s="11"/>
      <c r="M891" s="11"/>
      <c r="N891" s="78"/>
      <c r="O891" s="39" t="str">
        <f t="shared" si="205"/>
        <v>F</v>
      </c>
      <c r="P891" s="11">
        <f t="shared" si="197"/>
        <v>-23.287315649149274</v>
      </c>
      <c r="Q891" s="11"/>
      <c r="R891" s="38">
        <f t="shared" si="207"/>
        <v>0</v>
      </c>
      <c r="S891" s="30">
        <f t="shared" si="201"/>
        <v>0</v>
      </c>
      <c r="T891" s="30">
        <f t="shared" si="202"/>
        <v>0</v>
      </c>
      <c r="U891" s="34"/>
      <c r="V891" s="34"/>
      <c r="X891" s="31">
        <f t="shared" si="198"/>
        <v>9.0359999999999996</v>
      </c>
      <c r="Y891" s="31">
        <f t="shared" si="199"/>
        <v>-184.49199999999999</v>
      </c>
      <c r="Z891" s="30">
        <f t="shared" si="206"/>
        <v>0</v>
      </c>
    </row>
    <row r="892" spans="5:26" x14ac:dyDescent="0.15">
      <c r="E892" s="46"/>
      <c r="F892" s="28"/>
      <c r="G892" s="29"/>
      <c r="H892" s="29"/>
      <c r="I892" s="48" t="str">
        <f t="shared" si="196"/>
        <v/>
      </c>
      <c r="J892" s="48" t="str">
        <f t="shared" si="203"/>
        <v/>
      </c>
      <c r="K892" s="49" t="str">
        <f t="shared" si="204"/>
        <v/>
      </c>
      <c r="L892" s="11"/>
      <c r="M892" s="11"/>
      <c r="N892" s="78"/>
      <c r="O892" s="39" t="str">
        <f t="shared" si="205"/>
        <v>F</v>
      </c>
      <c r="P892" s="11">
        <f t="shared" si="197"/>
        <v>-23.287315649149274</v>
      </c>
      <c r="Q892" s="11"/>
      <c r="R892" s="38">
        <f t="shared" si="207"/>
        <v>0</v>
      </c>
      <c r="S892" s="30">
        <f t="shared" si="201"/>
        <v>0</v>
      </c>
      <c r="T892" s="30">
        <f t="shared" si="202"/>
        <v>0</v>
      </c>
      <c r="U892" s="34"/>
      <c r="V892" s="34"/>
      <c r="X892" s="31">
        <f t="shared" si="198"/>
        <v>9.0359999999999996</v>
      </c>
      <c r="Y892" s="31">
        <f t="shared" si="199"/>
        <v>-184.49199999999999</v>
      </c>
      <c r="Z892" s="30">
        <f t="shared" si="206"/>
        <v>0</v>
      </c>
    </row>
    <row r="893" spans="5:26" x14ac:dyDescent="0.15">
      <c r="E893" s="46"/>
      <c r="F893" s="28"/>
      <c r="G893" s="29"/>
      <c r="H893" s="29"/>
      <c r="I893" s="48" t="str">
        <f t="shared" si="196"/>
        <v/>
      </c>
      <c r="J893" s="48" t="str">
        <f t="shared" si="203"/>
        <v/>
      </c>
      <c r="K893" s="49" t="str">
        <f t="shared" si="204"/>
        <v/>
      </c>
      <c r="L893" s="11"/>
      <c r="M893" s="11"/>
      <c r="N893" s="78"/>
      <c r="O893" s="39" t="str">
        <f t="shared" si="205"/>
        <v>F</v>
      </c>
      <c r="P893" s="11">
        <f t="shared" si="197"/>
        <v>-23.287315649149274</v>
      </c>
      <c r="Q893" s="11"/>
      <c r="R893" s="38">
        <f t="shared" si="207"/>
        <v>0</v>
      </c>
      <c r="S893" s="30">
        <f t="shared" si="201"/>
        <v>0</v>
      </c>
      <c r="T893" s="30">
        <f t="shared" si="202"/>
        <v>0</v>
      </c>
      <c r="U893" s="34"/>
      <c r="V893" s="34"/>
      <c r="X893" s="31">
        <f t="shared" si="198"/>
        <v>9.0359999999999996</v>
      </c>
      <c r="Y893" s="31">
        <f t="shared" si="199"/>
        <v>-184.49199999999999</v>
      </c>
      <c r="Z893" s="30">
        <f t="shared" si="206"/>
        <v>0</v>
      </c>
    </row>
    <row r="894" spans="5:26" x14ac:dyDescent="0.15">
      <c r="E894" s="46"/>
      <c r="F894" s="28"/>
      <c r="G894" s="29"/>
      <c r="H894" s="29"/>
      <c r="I894" s="48" t="str">
        <f t="shared" si="196"/>
        <v/>
      </c>
      <c r="J894" s="48" t="str">
        <f t="shared" si="203"/>
        <v/>
      </c>
      <c r="K894" s="49" t="str">
        <f t="shared" si="204"/>
        <v/>
      </c>
      <c r="L894" s="11"/>
      <c r="M894" s="11"/>
      <c r="N894" s="78"/>
      <c r="O894" s="39" t="str">
        <f t="shared" si="205"/>
        <v>F</v>
      </c>
      <c r="P894" s="11">
        <f t="shared" si="197"/>
        <v>-23.287315649149274</v>
      </c>
      <c r="Q894" s="11"/>
      <c r="R894" s="38">
        <f t="shared" si="207"/>
        <v>0</v>
      </c>
      <c r="S894" s="30">
        <f t="shared" si="201"/>
        <v>0</v>
      </c>
      <c r="T894" s="30">
        <f t="shared" si="202"/>
        <v>0</v>
      </c>
      <c r="U894" s="34"/>
      <c r="V894" s="34"/>
      <c r="X894" s="31">
        <f t="shared" si="198"/>
        <v>9.0359999999999996</v>
      </c>
      <c r="Y894" s="31">
        <f t="shared" si="199"/>
        <v>-184.49199999999999</v>
      </c>
      <c r="Z894" s="30">
        <f t="shared" si="206"/>
        <v>0</v>
      </c>
    </row>
    <row r="895" spans="5:26" x14ac:dyDescent="0.15">
      <c r="E895" s="46"/>
      <c r="F895" s="28"/>
      <c r="G895" s="29"/>
      <c r="H895" s="29"/>
      <c r="I895" s="48" t="str">
        <f t="shared" si="196"/>
        <v/>
      </c>
      <c r="J895" s="48" t="str">
        <f t="shared" si="203"/>
        <v/>
      </c>
      <c r="K895" s="49" t="str">
        <f t="shared" si="204"/>
        <v/>
      </c>
      <c r="L895" s="11"/>
      <c r="M895" s="11"/>
      <c r="N895" s="78"/>
      <c r="O895" s="39" t="str">
        <f t="shared" si="205"/>
        <v>F</v>
      </c>
      <c r="P895" s="11">
        <f t="shared" si="197"/>
        <v>-23.287315649149274</v>
      </c>
      <c r="Q895" s="11"/>
      <c r="R895" s="38">
        <f t="shared" si="207"/>
        <v>0</v>
      </c>
      <c r="S895" s="30">
        <f t="shared" si="201"/>
        <v>0</v>
      </c>
      <c r="T895" s="30">
        <f t="shared" si="202"/>
        <v>0</v>
      </c>
      <c r="U895" s="34"/>
      <c r="V895" s="34"/>
      <c r="X895" s="31">
        <f t="shared" si="198"/>
        <v>9.0359999999999996</v>
      </c>
      <c r="Y895" s="31">
        <f t="shared" si="199"/>
        <v>-184.49199999999999</v>
      </c>
      <c r="Z895" s="30">
        <f t="shared" si="206"/>
        <v>0</v>
      </c>
    </row>
    <row r="896" spans="5:26" x14ac:dyDescent="0.15">
      <c r="E896" s="46"/>
      <c r="F896" s="28"/>
      <c r="G896" s="29"/>
      <c r="H896" s="29"/>
      <c r="I896" s="48" t="str">
        <f t="shared" si="196"/>
        <v/>
      </c>
      <c r="J896" s="48" t="str">
        <f t="shared" si="203"/>
        <v/>
      </c>
      <c r="K896" s="49" t="str">
        <f t="shared" si="204"/>
        <v/>
      </c>
      <c r="L896" s="11"/>
      <c r="M896" s="11"/>
      <c r="N896" s="78"/>
      <c r="O896" s="39" t="str">
        <f t="shared" si="205"/>
        <v>F</v>
      </c>
      <c r="P896" s="11">
        <f t="shared" si="197"/>
        <v>-23.287315649149274</v>
      </c>
      <c r="Q896" s="11"/>
      <c r="R896" s="38">
        <f t="shared" si="207"/>
        <v>0</v>
      </c>
      <c r="S896" s="30">
        <f t="shared" si="201"/>
        <v>0</v>
      </c>
      <c r="T896" s="30">
        <f t="shared" si="202"/>
        <v>0</v>
      </c>
      <c r="U896" s="34"/>
      <c r="V896" s="34"/>
      <c r="X896" s="31">
        <f t="shared" si="198"/>
        <v>9.0359999999999996</v>
      </c>
      <c r="Y896" s="31">
        <f t="shared" si="199"/>
        <v>-184.49199999999999</v>
      </c>
      <c r="Z896" s="30">
        <f t="shared" si="206"/>
        <v>0</v>
      </c>
    </row>
    <row r="897" spans="5:26" x14ac:dyDescent="0.15">
      <c r="E897" s="46"/>
      <c r="F897" s="28"/>
      <c r="G897" s="29"/>
      <c r="H897" s="29"/>
      <c r="I897" s="48" t="str">
        <f t="shared" si="196"/>
        <v/>
      </c>
      <c r="J897" s="48" t="str">
        <f t="shared" si="203"/>
        <v/>
      </c>
      <c r="K897" s="49" t="str">
        <f t="shared" si="204"/>
        <v/>
      </c>
      <c r="L897" s="11"/>
      <c r="M897" s="11"/>
      <c r="N897" s="78"/>
      <c r="O897" s="39" t="str">
        <f t="shared" si="205"/>
        <v>F</v>
      </c>
      <c r="P897" s="11">
        <f t="shared" si="197"/>
        <v>-23.287315649149274</v>
      </c>
      <c r="Q897" s="11"/>
      <c r="R897" s="38">
        <f t="shared" si="207"/>
        <v>0</v>
      </c>
      <c r="S897" s="30">
        <f t="shared" si="201"/>
        <v>0</v>
      </c>
      <c r="T897" s="30">
        <f t="shared" si="202"/>
        <v>0</v>
      </c>
      <c r="U897" s="34"/>
      <c r="V897" s="34"/>
      <c r="X897" s="31">
        <f t="shared" si="198"/>
        <v>9.0359999999999996</v>
      </c>
      <c r="Y897" s="31">
        <f t="shared" si="199"/>
        <v>-184.49199999999999</v>
      </c>
      <c r="Z897" s="30">
        <f t="shared" si="206"/>
        <v>0</v>
      </c>
    </row>
    <row r="898" spans="5:26" x14ac:dyDescent="0.15">
      <c r="E898" s="46"/>
      <c r="F898" s="28"/>
      <c r="G898" s="29"/>
      <c r="H898" s="29"/>
      <c r="I898" s="48" t="str">
        <f t="shared" si="196"/>
        <v/>
      </c>
      <c r="J898" s="48" t="str">
        <f t="shared" si="203"/>
        <v/>
      </c>
      <c r="K898" s="49" t="str">
        <f t="shared" si="204"/>
        <v/>
      </c>
      <c r="L898" s="11"/>
      <c r="M898" s="11"/>
      <c r="N898" s="78"/>
      <c r="O898" s="39" t="str">
        <f t="shared" si="205"/>
        <v>F</v>
      </c>
      <c r="P898" s="11">
        <f t="shared" si="197"/>
        <v>-23.287315649149274</v>
      </c>
      <c r="Q898" s="11"/>
      <c r="R898" s="38">
        <f t="shared" si="207"/>
        <v>0</v>
      </c>
      <c r="S898" s="30">
        <f t="shared" si="201"/>
        <v>0</v>
      </c>
      <c r="T898" s="30">
        <f t="shared" si="202"/>
        <v>0</v>
      </c>
      <c r="U898" s="34"/>
      <c r="V898" s="34"/>
      <c r="X898" s="31">
        <f t="shared" si="198"/>
        <v>9.0359999999999996</v>
      </c>
      <c r="Y898" s="31">
        <f t="shared" si="199"/>
        <v>-184.49199999999999</v>
      </c>
      <c r="Z898" s="30">
        <f t="shared" si="206"/>
        <v>0</v>
      </c>
    </row>
    <row r="899" spans="5:26" x14ac:dyDescent="0.15">
      <c r="E899" s="46"/>
      <c r="F899" s="28"/>
      <c r="G899" s="29"/>
      <c r="H899" s="29"/>
      <c r="I899" s="48" t="str">
        <f t="shared" si="196"/>
        <v/>
      </c>
      <c r="J899" s="48" t="str">
        <f t="shared" si="203"/>
        <v/>
      </c>
      <c r="K899" s="49" t="str">
        <f t="shared" si="204"/>
        <v/>
      </c>
      <c r="L899" s="11"/>
      <c r="M899" s="11"/>
      <c r="N899" s="78"/>
      <c r="O899" s="39" t="str">
        <f t="shared" si="205"/>
        <v>F</v>
      </c>
      <c r="P899" s="11">
        <f t="shared" si="197"/>
        <v>-23.287315649149274</v>
      </c>
      <c r="Q899" s="11"/>
      <c r="R899" s="38">
        <f t="shared" si="207"/>
        <v>0</v>
      </c>
      <c r="S899" s="30">
        <f t="shared" si="201"/>
        <v>0</v>
      </c>
      <c r="T899" s="30">
        <f t="shared" si="202"/>
        <v>0</v>
      </c>
      <c r="U899" s="34"/>
      <c r="V899" s="34"/>
      <c r="X899" s="31">
        <f t="shared" si="198"/>
        <v>9.0359999999999996</v>
      </c>
      <c r="Y899" s="31">
        <f t="shared" si="199"/>
        <v>-184.49199999999999</v>
      </c>
      <c r="Z899" s="30">
        <f t="shared" si="206"/>
        <v>0</v>
      </c>
    </row>
    <row r="900" spans="5:26" x14ac:dyDescent="0.15">
      <c r="E900" s="46"/>
      <c r="F900" s="28"/>
      <c r="G900" s="29"/>
      <c r="H900" s="29"/>
      <c r="I900" s="48" t="str">
        <f t="shared" si="196"/>
        <v/>
      </c>
      <c r="J900" s="48" t="str">
        <f t="shared" si="203"/>
        <v/>
      </c>
      <c r="K900" s="49" t="str">
        <f t="shared" si="204"/>
        <v/>
      </c>
      <c r="L900" s="11"/>
      <c r="M900" s="11"/>
      <c r="N900" s="78"/>
      <c r="O900" s="39" t="str">
        <f t="shared" si="205"/>
        <v>F</v>
      </c>
      <c r="P900" s="11">
        <f t="shared" si="197"/>
        <v>-23.287315649149274</v>
      </c>
      <c r="Q900" s="11"/>
      <c r="R900" s="38">
        <f t="shared" si="207"/>
        <v>0</v>
      </c>
      <c r="S900" s="30">
        <f t="shared" si="201"/>
        <v>0</v>
      </c>
      <c r="T900" s="30">
        <f t="shared" si="202"/>
        <v>0</v>
      </c>
      <c r="U900" s="34"/>
      <c r="V900" s="34"/>
      <c r="X900" s="31">
        <f t="shared" si="198"/>
        <v>9.0359999999999996</v>
      </c>
      <c r="Y900" s="31">
        <f t="shared" si="199"/>
        <v>-184.49199999999999</v>
      </c>
      <c r="Z900" s="30">
        <f t="shared" si="206"/>
        <v>0</v>
      </c>
    </row>
    <row r="901" spans="5:26" x14ac:dyDescent="0.15">
      <c r="E901" s="46"/>
      <c r="F901" s="28"/>
      <c r="G901" s="29"/>
      <c r="H901" s="29"/>
      <c r="I901" s="48" t="str">
        <f t="shared" si="196"/>
        <v/>
      </c>
      <c r="J901" s="48" t="str">
        <f t="shared" si="203"/>
        <v/>
      </c>
      <c r="K901" s="49" t="str">
        <f t="shared" si="204"/>
        <v/>
      </c>
      <c r="L901" s="11"/>
      <c r="M901" s="11"/>
      <c r="N901" s="78"/>
      <c r="O901" s="39" t="str">
        <f t="shared" si="205"/>
        <v>F</v>
      </c>
      <c r="P901" s="11">
        <f t="shared" si="197"/>
        <v>-23.287315649149274</v>
      </c>
      <c r="Q901" s="11"/>
      <c r="R901" s="38">
        <f t="shared" si="207"/>
        <v>0</v>
      </c>
      <c r="S901" s="30">
        <f t="shared" si="201"/>
        <v>0</v>
      </c>
      <c r="T901" s="30">
        <f t="shared" si="202"/>
        <v>0</v>
      </c>
      <c r="U901" s="34"/>
      <c r="V901" s="34"/>
      <c r="X901" s="31">
        <f t="shared" si="198"/>
        <v>9.0359999999999996</v>
      </c>
      <c r="Y901" s="31">
        <f t="shared" si="199"/>
        <v>-184.49199999999999</v>
      </c>
      <c r="Z901" s="30">
        <f t="shared" si="206"/>
        <v>0</v>
      </c>
    </row>
    <row r="902" spans="5:26" x14ac:dyDescent="0.15">
      <c r="E902" s="46"/>
      <c r="F902" s="28"/>
      <c r="G902" s="29"/>
      <c r="H902" s="29"/>
      <c r="I902" s="48" t="str">
        <f t="shared" si="196"/>
        <v/>
      </c>
      <c r="J902" s="48" t="str">
        <f t="shared" si="203"/>
        <v/>
      </c>
      <c r="K902" s="49" t="str">
        <f t="shared" si="204"/>
        <v/>
      </c>
      <c r="L902" s="11"/>
      <c r="M902" s="11"/>
      <c r="N902" s="78"/>
      <c r="O902" s="39" t="str">
        <f t="shared" si="205"/>
        <v>F</v>
      </c>
      <c r="P902" s="11">
        <f t="shared" si="197"/>
        <v>-23.287315649149274</v>
      </c>
      <c r="Q902" s="11"/>
      <c r="R902" s="38">
        <f t="shared" si="207"/>
        <v>0</v>
      </c>
      <c r="S902" s="30">
        <f t="shared" si="201"/>
        <v>0</v>
      </c>
      <c r="T902" s="30">
        <f t="shared" si="202"/>
        <v>0</v>
      </c>
      <c r="U902" s="34"/>
      <c r="V902" s="34"/>
      <c r="X902" s="31">
        <f t="shared" si="198"/>
        <v>9.0359999999999996</v>
      </c>
      <c r="Y902" s="31">
        <f t="shared" si="199"/>
        <v>-184.49199999999999</v>
      </c>
      <c r="Z902" s="30">
        <f t="shared" si="206"/>
        <v>0</v>
      </c>
    </row>
    <row r="903" spans="5:26" x14ac:dyDescent="0.15">
      <c r="E903" s="46"/>
      <c r="F903" s="28"/>
      <c r="G903" s="29"/>
      <c r="H903" s="29"/>
      <c r="I903" s="48" t="str">
        <f t="shared" si="196"/>
        <v/>
      </c>
      <c r="J903" s="48" t="str">
        <f t="shared" si="203"/>
        <v/>
      </c>
      <c r="K903" s="49" t="str">
        <f t="shared" si="204"/>
        <v/>
      </c>
      <c r="L903" s="11"/>
      <c r="M903" s="11"/>
      <c r="N903" s="78"/>
      <c r="O903" s="39" t="str">
        <f t="shared" si="205"/>
        <v>F</v>
      </c>
      <c r="P903" s="11">
        <f t="shared" si="197"/>
        <v>-23.287315649149274</v>
      </c>
      <c r="Q903" s="11"/>
      <c r="R903" s="38">
        <f t="shared" si="207"/>
        <v>0</v>
      </c>
      <c r="S903" s="30">
        <f t="shared" si="201"/>
        <v>0</v>
      </c>
      <c r="T903" s="30">
        <f t="shared" si="202"/>
        <v>0</v>
      </c>
      <c r="U903" s="34"/>
      <c r="V903" s="34"/>
      <c r="X903" s="31">
        <f t="shared" si="198"/>
        <v>9.0359999999999996</v>
      </c>
      <c r="Y903" s="31">
        <f t="shared" si="199"/>
        <v>-184.49199999999999</v>
      </c>
      <c r="Z903" s="30">
        <f t="shared" si="206"/>
        <v>0</v>
      </c>
    </row>
    <row r="904" spans="5:26" x14ac:dyDescent="0.15">
      <c r="E904" s="46"/>
      <c r="F904" s="28"/>
      <c r="G904" s="29"/>
      <c r="H904" s="29"/>
      <c r="I904" s="48" t="str">
        <f t="shared" si="196"/>
        <v/>
      </c>
      <c r="J904" s="48" t="str">
        <f t="shared" si="203"/>
        <v/>
      </c>
      <c r="K904" s="49" t="str">
        <f t="shared" si="204"/>
        <v/>
      </c>
      <c r="L904" s="11"/>
      <c r="M904" s="11"/>
      <c r="N904" s="78"/>
      <c r="O904" s="39" t="str">
        <f t="shared" si="205"/>
        <v>F</v>
      </c>
      <c r="P904" s="11">
        <f t="shared" si="197"/>
        <v>-23.287315649149274</v>
      </c>
      <c r="Q904" s="11"/>
      <c r="R904" s="38">
        <f t="shared" si="207"/>
        <v>0</v>
      </c>
      <c r="S904" s="30">
        <f t="shared" si="201"/>
        <v>0</v>
      </c>
      <c r="T904" s="30">
        <f t="shared" si="202"/>
        <v>0</v>
      </c>
      <c r="U904" s="34"/>
      <c r="V904" s="34"/>
      <c r="X904" s="31">
        <f t="shared" si="198"/>
        <v>9.0359999999999996</v>
      </c>
      <c r="Y904" s="31">
        <f t="shared" si="199"/>
        <v>-184.49199999999999</v>
      </c>
      <c r="Z904" s="30">
        <f t="shared" si="206"/>
        <v>0</v>
      </c>
    </row>
    <row r="905" spans="5:26" x14ac:dyDescent="0.15">
      <c r="E905" s="46"/>
      <c r="F905" s="28"/>
      <c r="G905" s="29"/>
      <c r="H905" s="29"/>
      <c r="I905" s="48" t="str">
        <f t="shared" ref="I905:I936" si="208">IF(COUNTA($F$871,$H$871,F905:H905)=5,P905,"")</f>
        <v/>
      </c>
      <c r="J905" s="48" t="str">
        <f t="shared" si="203"/>
        <v/>
      </c>
      <c r="K905" s="49" t="str">
        <f t="shared" si="204"/>
        <v/>
      </c>
      <c r="L905" s="11"/>
      <c r="M905" s="11"/>
      <c r="N905" s="78"/>
      <c r="O905" s="39" t="str">
        <f t="shared" si="205"/>
        <v>F</v>
      </c>
      <c r="P905" s="11">
        <f t="shared" si="197"/>
        <v>-23.287315649149274</v>
      </c>
      <c r="Q905" s="11"/>
      <c r="R905" s="38">
        <f t="shared" si="207"/>
        <v>0</v>
      </c>
      <c r="S905" s="30">
        <f t="shared" si="201"/>
        <v>0</v>
      </c>
      <c r="T905" s="30">
        <f t="shared" si="202"/>
        <v>0</v>
      </c>
      <c r="U905" s="34"/>
      <c r="V905" s="34"/>
      <c r="X905" s="31">
        <f t="shared" si="198"/>
        <v>9.0359999999999996</v>
      </c>
      <c r="Y905" s="31">
        <f t="shared" si="199"/>
        <v>-184.49199999999999</v>
      </c>
      <c r="Z905" s="30">
        <f t="shared" si="206"/>
        <v>0</v>
      </c>
    </row>
    <row r="906" spans="5:26" x14ac:dyDescent="0.15">
      <c r="E906" s="46"/>
      <c r="F906" s="28"/>
      <c r="G906" s="29"/>
      <c r="H906" s="29"/>
      <c r="I906" s="48" t="str">
        <f t="shared" si="208"/>
        <v/>
      </c>
      <c r="J906" s="48" t="str">
        <f t="shared" si="203"/>
        <v/>
      </c>
      <c r="K906" s="49" t="str">
        <f t="shared" si="204"/>
        <v/>
      </c>
      <c r="L906" s="11"/>
      <c r="M906" s="11"/>
      <c r="N906" s="78"/>
      <c r="O906" s="39" t="str">
        <f t="shared" si="205"/>
        <v>F</v>
      </c>
      <c r="P906" s="11">
        <f t="shared" si="197"/>
        <v>-23.287315649149274</v>
      </c>
      <c r="Q906" s="11"/>
      <c r="R906" s="38">
        <f t="shared" si="207"/>
        <v>0</v>
      </c>
      <c r="S906" s="30">
        <f t="shared" si="201"/>
        <v>0</v>
      </c>
      <c r="T906" s="30">
        <f t="shared" si="202"/>
        <v>0</v>
      </c>
      <c r="U906" s="34"/>
      <c r="V906" s="34"/>
      <c r="X906" s="31">
        <f t="shared" si="198"/>
        <v>9.0359999999999996</v>
      </c>
      <c r="Y906" s="31">
        <f t="shared" si="199"/>
        <v>-184.49199999999999</v>
      </c>
      <c r="Z906" s="30">
        <f t="shared" si="206"/>
        <v>0</v>
      </c>
    </row>
    <row r="907" spans="5:26" x14ac:dyDescent="0.15">
      <c r="E907" s="46"/>
      <c r="F907" s="28"/>
      <c r="G907" s="29"/>
      <c r="H907" s="29"/>
      <c r="I907" s="48" t="str">
        <f t="shared" si="208"/>
        <v/>
      </c>
      <c r="J907" s="48" t="str">
        <f t="shared" si="203"/>
        <v/>
      </c>
      <c r="K907" s="49" t="str">
        <f t="shared" si="204"/>
        <v/>
      </c>
      <c r="L907" s="11"/>
      <c r="M907" s="11"/>
      <c r="N907" s="78"/>
      <c r="O907" s="39" t="str">
        <f t="shared" si="205"/>
        <v>F</v>
      </c>
      <c r="P907" s="11">
        <f t="shared" si="197"/>
        <v>-23.287315649149274</v>
      </c>
      <c r="Q907" s="11"/>
      <c r="R907" s="38">
        <f t="shared" si="207"/>
        <v>0</v>
      </c>
      <c r="S907" s="30">
        <f t="shared" si="201"/>
        <v>0</v>
      </c>
      <c r="T907" s="30">
        <f t="shared" si="202"/>
        <v>0</v>
      </c>
      <c r="U907" s="34"/>
      <c r="V907" s="34"/>
      <c r="X907" s="31">
        <f t="shared" si="198"/>
        <v>9.0359999999999996</v>
      </c>
      <c r="Y907" s="31">
        <f t="shared" si="199"/>
        <v>-184.49199999999999</v>
      </c>
      <c r="Z907" s="30">
        <f t="shared" si="206"/>
        <v>0</v>
      </c>
    </row>
    <row r="908" spans="5:26" x14ac:dyDescent="0.15">
      <c r="E908" s="46"/>
      <c r="F908" s="28"/>
      <c r="G908" s="29"/>
      <c r="H908" s="29"/>
      <c r="I908" s="48" t="str">
        <f t="shared" si="208"/>
        <v/>
      </c>
      <c r="J908" s="48" t="str">
        <f t="shared" si="203"/>
        <v/>
      </c>
      <c r="K908" s="49" t="str">
        <f t="shared" si="204"/>
        <v/>
      </c>
      <c r="L908" s="11"/>
      <c r="M908" s="11"/>
      <c r="N908" s="78"/>
      <c r="O908" s="39" t="str">
        <f t="shared" si="205"/>
        <v>F</v>
      </c>
      <c r="P908" s="11">
        <f t="shared" si="197"/>
        <v>-23.287315649149274</v>
      </c>
      <c r="Q908" s="11"/>
      <c r="R908" s="38">
        <f t="shared" si="207"/>
        <v>0</v>
      </c>
      <c r="S908" s="30">
        <f t="shared" si="201"/>
        <v>0</v>
      </c>
      <c r="T908" s="30">
        <f t="shared" si="202"/>
        <v>0</v>
      </c>
      <c r="U908" s="34"/>
      <c r="V908" s="34"/>
      <c r="X908" s="31">
        <f t="shared" si="198"/>
        <v>9.0359999999999996</v>
      </c>
      <c r="Y908" s="31">
        <f t="shared" si="199"/>
        <v>-184.49199999999999</v>
      </c>
      <c r="Z908" s="30">
        <f t="shared" si="206"/>
        <v>0</v>
      </c>
    </row>
    <row r="909" spans="5:26" x14ac:dyDescent="0.15">
      <c r="E909" s="46"/>
      <c r="F909" s="28"/>
      <c r="G909" s="29"/>
      <c r="H909" s="29"/>
      <c r="I909" s="48" t="str">
        <f t="shared" si="208"/>
        <v/>
      </c>
      <c r="J909" s="48" t="str">
        <f t="shared" si="203"/>
        <v/>
      </c>
      <c r="K909" s="49" t="str">
        <f t="shared" si="204"/>
        <v/>
      </c>
      <c r="L909" s="11"/>
      <c r="M909" s="11"/>
      <c r="N909" s="78"/>
      <c r="O909" s="39" t="str">
        <f t="shared" si="205"/>
        <v>F</v>
      </c>
      <c r="P909" s="11">
        <f t="shared" si="197"/>
        <v>-23.287315649149274</v>
      </c>
      <c r="Q909" s="11"/>
      <c r="R909" s="38">
        <f t="shared" si="207"/>
        <v>0</v>
      </c>
      <c r="S909" s="30">
        <f t="shared" si="201"/>
        <v>0</v>
      </c>
      <c r="T909" s="30">
        <f t="shared" si="202"/>
        <v>0</v>
      </c>
      <c r="U909" s="34"/>
      <c r="V909" s="34"/>
      <c r="X909" s="31">
        <f t="shared" si="198"/>
        <v>9.0359999999999996</v>
      </c>
      <c r="Y909" s="31">
        <f t="shared" si="199"/>
        <v>-184.49199999999999</v>
      </c>
      <c r="Z909" s="30">
        <f t="shared" si="206"/>
        <v>0</v>
      </c>
    </row>
    <row r="910" spans="5:26" x14ac:dyDescent="0.15">
      <c r="E910" s="46"/>
      <c r="F910" s="28"/>
      <c r="G910" s="29"/>
      <c r="H910" s="29"/>
      <c r="I910" s="48" t="str">
        <f t="shared" si="208"/>
        <v/>
      </c>
      <c r="J910" s="48" t="str">
        <f t="shared" si="203"/>
        <v/>
      </c>
      <c r="K910" s="49" t="str">
        <f t="shared" si="204"/>
        <v/>
      </c>
      <c r="L910" s="11"/>
      <c r="M910" s="11"/>
      <c r="N910" s="78"/>
      <c r="O910" s="39" t="str">
        <f t="shared" si="205"/>
        <v>F</v>
      </c>
      <c r="P910" s="11">
        <f t="shared" si="197"/>
        <v>-23.287315649149274</v>
      </c>
      <c r="Q910" s="11"/>
      <c r="R910" s="38">
        <f t="shared" si="207"/>
        <v>0</v>
      </c>
      <c r="S910" s="30">
        <f t="shared" si="201"/>
        <v>0</v>
      </c>
      <c r="T910" s="30">
        <f t="shared" si="202"/>
        <v>0</v>
      </c>
      <c r="U910" s="34"/>
      <c r="V910" s="34"/>
      <c r="X910" s="31">
        <f t="shared" si="198"/>
        <v>9.0359999999999996</v>
      </c>
      <c r="Y910" s="31">
        <f t="shared" si="199"/>
        <v>-184.49199999999999</v>
      </c>
      <c r="Z910" s="30">
        <f t="shared" si="206"/>
        <v>0</v>
      </c>
    </row>
    <row r="911" spans="5:26" x14ac:dyDescent="0.15">
      <c r="E911" s="46"/>
      <c r="F911" s="28"/>
      <c r="G911" s="29"/>
      <c r="H911" s="29"/>
      <c r="I911" s="48" t="str">
        <f t="shared" si="208"/>
        <v/>
      </c>
      <c r="J911" s="48" t="str">
        <f t="shared" si="203"/>
        <v/>
      </c>
      <c r="K911" s="49" t="str">
        <f t="shared" si="204"/>
        <v/>
      </c>
      <c r="L911" s="11"/>
      <c r="M911" s="11"/>
      <c r="N911" s="78"/>
      <c r="O911" s="39" t="str">
        <f t="shared" si="205"/>
        <v>F</v>
      </c>
      <c r="P911" s="11">
        <f t="shared" si="197"/>
        <v>-23.287315649149274</v>
      </c>
      <c r="Q911" s="11"/>
      <c r="R911" s="38">
        <f t="shared" si="207"/>
        <v>0</v>
      </c>
      <c r="S911" s="30">
        <f t="shared" si="201"/>
        <v>0</v>
      </c>
      <c r="T911" s="30">
        <f t="shared" si="202"/>
        <v>0</v>
      </c>
      <c r="U911" s="34"/>
      <c r="V911" s="34"/>
      <c r="X911" s="31">
        <f t="shared" si="198"/>
        <v>9.0359999999999996</v>
      </c>
      <c r="Y911" s="31">
        <f t="shared" si="199"/>
        <v>-184.49199999999999</v>
      </c>
      <c r="Z911" s="30">
        <f t="shared" si="206"/>
        <v>0</v>
      </c>
    </row>
    <row r="912" spans="5:26" x14ac:dyDescent="0.15">
      <c r="E912" s="46"/>
      <c r="F912" s="28"/>
      <c r="G912" s="29"/>
      <c r="H912" s="29"/>
      <c r="I912" s="48" t="str">
        <f t="shared" si="208"/>
        <v/>
      </c>
      <c r="J912" s="48" t="str">
        <f t="shared" si="203"/>
        <v/>
      </c>
      <c r="K912" s="49" t="str">
        <f t="shared" si="204"/>
        <v/>
      </c>
      <c r="L912" s="11"/>
      <c r="M912" s="11"/>
      <c r="N912" s="78"/>
      <c r="O912" s="39" t="str">
        <f t="shared" si="205"/>
        <v>F</v>
      </c>
      <c r="P912" s="11">
        <f t="shared" si="197"/>
        <v>-23.287315649149274</v>
      </c>
      <c r="Q912" s="11"/>
      <c r="R912" s="38">
        <f t="shared" si="207"/>
        <v>0</v>
      </c>
      <c r="S912" s="30">
        <f t="shared" si="201"/>
        <v>0</v>
      </c>
      <c r="T912" s="30">
        <f t="shared" si="202"/>
        <v>0</v>
      </c>
      <c r="U912" s="34"/>
      <c r="V912" s="34"/>
      <c r="X912" s="31">
        <f t="shared" si="198"/>
        <v>9.0359999999999996</v>
      </c>
      <c r="Y912" s="31">
        <f t="shared" si="199"/>
        <v>-184.49199999999999</v>
      </c>
      <c r="Z912" s="30">
        <f t="shared" si="206"/>
        <v>0</v>
      </c>
    </row>
    <row r="913" spans="5:26" x14ac:dyDescent="0.15">
      <c r="E913" s="46"/>
      <c r="F913" s="28"/>
      <c r="G913" s="29"/>
      <c r="H913" s="29"/>
      <c r="I913" s="48" t="str">
        <f t="shared" si="208"/>
        <v/>
      </c>
      <c r="J913" s="48" t="str">
        <f t="shared" si="203"/>
        <v/>
      </c>
      <c r="K913" s="49" t="str">
        <f t="shared" si="204"/>
        <v/>
      </c>
      <c r="L913" s="11"/>
      <c r="M913" s="11"/>
      <c r="N913" s="78"/>
      <c r="O913" s="39" t="str">
        <f t="shared" si="205"/>
        <v>F</v>
      </c>
      <c r="P913" s="11">
        <f t="shared" si="197"/>
        <v>-23.287315649149274</v>
      </c>
      <c r="Q913" s="11"/>
      <c r="R913" s="38">
        <f t="shared" si="207"/>
        <v>0</v>
      </c>
      <c r="S913" s="30">
        <f t="shared" si="201"/>
        <v>0</v>
      </c>
      <c r="T913" s="30">
        <f t="shared" si="202"/>
        <v>0</v>
      </c>
      <c r="U913" s="34"/>
      <c r="V913" s="34"/>
      <c r="X913" s="31">
        <f t="shared" si="198"/>
        <v>9.0359999999999996</v>
      </c>
      <c r="Y913" s="31">
        <f t="shared" si="199"/>
        <v>-184.49199999999999</v>
      </c>
      <c r="Z913" s="30">
        <f t="shared" si="206"/>
        <v>0</v>
      </c>
    </row>
    <row r="914" spans="5:26" x14ac:dyDescent="0.15">
      <c r="E914" s="46"/>
      <c r="F914" s="28"/>
      <c r="G914" s="29"/>
      <c r="H914" s="29"/>
      <c r="I914" s="48" t="str">
        <f t="shared" si="208"/>
        <v/>
      </c>
      <c r="J914" s="48" t="str">
        <f t="shared" si="203"/>
        <v/>
      </c>
      <c r="K914" s="49" t="str">
        <f t="shared" si="204"/>
        <v/>
      </c>
      <c r="L914" s="11"/>
      <c r="M914" s="11"/>
      <c r="N914" s="78"/>
      <c r="O914" s="39" t="str">
        <f t="shared" si="205"/>
        <v>F</v>
      </c>
      <c r="P914" s="11">
        <f t="shared" si="197"/>
        <v>-23.287315649149274</v>
      </c>
      <c r="Q914" s="11"/>
      <c r="R914" s="38">
        <f t="shared" si="207"/>
        <v>0</v>
      </c>
      <c r="S914" s="30">
        <f t="shared" si="201"/>
        <v>0</v>
      </c>
      <c r="T914" s="30">
        <f t="shared" si="202"/>
        <v>0</v>
      </c>
      <c r="U914" s="34"/>
      <c r="V914" s="34"/>
      <c r="X914" s="31">
        <f t="shared" si="198"/>
        <v>9.0359999999999996</v>
      </c>
      <c r="Y914" s="31">
        <f t="shared" si="199"/>
        <v>-184.49199999999999</v>
      </c>
      <c r="Z914" s="30">
        <f t="shared" si="206"/>
        <v>0</v>
      </c>
    </row>
    <row r="915" spans="5:26" x14ac:dyDescent="0.15">
      <c r="E915" s="46"/>
      <c r="F915" s="28"/>
      <c r="G915" s="29"/>
      <c r="H915" s="29"/>
      <c r="I915" s="48" t="str">
        <f t="shared" si="208"/>
        <v/>
      </c>
      <c r="J915" s="48" t="str">
        <f t="shared" si="203"/>
        <v/>
      </c>
      <c r="K915" s="49" t="str">
        <f t="shared" si="204"/>
        <v/>
      </c>
      <c r="L915" s="11"/>
      <c r="M915" s="11"/>
      <c r="N915" s="78"/>
      <c r="O915" s="39" t="str">
        <f t="shared" si="205"/>
        <v>F</v>
      </c>
      <c r="P915" s="11">
        <f t="shared" si="197"/>
        <v>-23.287315649149274</v>
      </c>
      <c r="Q915" s="11"/>
      <c r="R915" s="38">
        <f t="shared" si="207"/>
        <v>0</v>
      </c>
      <c r="S915" s="30">
        <f t="shared" si="201"/>
        <v>0</v>
      </c>
      <c r="T915" s="30">
        <f t="shared" si="202"/>
        <v>0</v>
      </c>
      <c r="U915" s="34"/>
      <c r="V915" s="34"/>
      <c r="X915" s="31">
        <f t="shared" si="198"/>
        <v>9.0359999999999996</v>
      </c>
      <c r="Y915" s="31">
        <f t="shared" si="199"/>
        <v>-184.49199999999999</v>
      </c>
      <c r="Z915" s="30">
        <f t="shared" si="206"/>
        <v>0</v>
      </c>
    </row>
    <row r="916" spans="5:26" x14ac:dyDescent="0.15">
      <c r="E916" s="46"/>
      <c r="F916" s="28"/>
      <c r="G916" s="29"/>
      <c r="H916" s="29"/>
      <c r="I916" s="48" t="str">
        <f t="shared" si="208"/>
        <v/>
      </c>
      <c r="J916" s="48" t="str">
        <f t="shared" si="203"/>
        <v/>
      </c>
      <c r="K916" s="49" t="str">
        <f t="shared" si="204"/>
        <v/>
      </c>
      <c r="L916" s="11"/>
      <c r="M916" s="11"/>
      <c r="N916" s="78"/>
      <c r="O916" s="39" t="str">
        <f t="shared" si="205"/>
        <v>F</v>
      </c>
      <c r="P916" s="11">
        <f t="shared" si="197"/>
        <v>-23.287315649149274</v>
      </c>
      <c r="Q916" s="11"/>
      <c r="R916" s="38">
        <f t="shared" si="207"/>
        <v>0</v>
      </c>
      <c r="S916" s="30">
        <f t="shared" si="201"/>
        <v>0</v>
      </c>
      <c r="T916" s="30">
        <f t="shared" si="202"/>
        <v>0</v>
      </c>
      <c r="U916" s="34"/>
      <c r="V916" s="34"/>
      <c r="X916" s="31">
        <f t="shared" si="198"/>
        <v>9.0359999999999996</v>
      </c>
      <c r="Y916" s="31">
        <f t="shared" si="199"/>
        <v>-184.49199999999999</v>
      </c>
      <c r="Z916" s="30">
        <f t="shared" si="206"/>
        <v>0</v>
      </c>
    </row>
    <row r="917" spans="5:26" x14ac:dyDescent="0.15">
      <c r="E917" s="46"/>
      <c r="F917" s="28"/>
      <c r="G917" s="29"/>
      <c r="H917" s="29"/>
      <c r="I917" s="48" t="str">
        <f t="shared" si="208"/>
        <v/>
      </c>
      <c r="J917" s="48" t="str">
        <f t="shared" si="203"/>
        <v/>
      </c>
      <c r="K917" s="49" t="str">
        <f t="shared" si="204"/>
        <v/>
      </c>
      <c r="L917" s="11"/>
      <c r="M917" s="11"/>
      <c r="N917" s="78"/>
      <c r="O917" s="39" t="str">
        <f t="shared" si="205"/>
        <v>F</v>
      </c>
      <c r="P917" s="11">
        <f t="shared" si="197"/>
        <v>-23.287315649149274</v>
      </c>
      <c r="Q917" s="11"/>
      <c r="R917" s="38">
        <f t="shared" si="207"/>
        <v>0</v>
      </c>
      <c r="S917" s="30">
        <f t="shared" si="201"/>
        <v>0</v>
      </c>
      <c r="T917" s="30">
        <f t="shared" si="202"/>
        <v>0</v>
      </c>
      <c r="U917" s="34"/>
      <c r="V917" s="34"/>
      <c r="X917" s="31">
        <f t="shared" si="198"/>
        <v>9.0359999999999996</v>
      </c>
      <c r="Y917" s="31">
        <f t="shared" si="199"/>
        <v>-184.49199999999999</v>
      </c>
      <c r="Z917" s="30">
        <f t="shared" si="206"/>
        <v>0</v>
      </c>
    </row>
    <row r="918" spans="5:26" x14ac:dyDescent="0.15">
      <c r="E918" s="46"/>
      <c r="F918" s="28"/>
      <c r="G918" s="29"/>
      <c r="H918" s="29"/>
      <c r="I918" s="48" t="str">
        <f t="shared" si="208"/>
        <v/>
      </c>
      <c r="J918" s="48" t="str">
        <f t="shared" si="203"/>
        <v/>
      </c>
      <c r="K918" s="49" t="str">
        <f t="shared" si="204"/>
        <v/>
      </c>
      <c r="L918" s="11"/>
      <c r="M918" s="11"/>
      <c r="N918" s="78"/>
      <c r="O918" s="39" t="str">
        <f t="shared" si="205"/>
        <v>F</v>
      </c>
      <c r="P918" s="11">
        <f t="shared" si="197"/>
        <v>-23.287315649149274</v>
      </c>
      <c r="Q918" s="11"/>
      <c r="R918" s="38">
        <f t="shared" si="207"/>
        <v>0</v>
      </c>
      <c r="S918" s="30">
        <f t="shared" si="201"/>
        <v>0</v>
      </c>
      <c r="T918" s="30">
        <f t="shared" si="202"/>
        <v>0</v>
      </c>
      <c r="U918" s="34"/>
      <c r="V918" s="34"/>
      <c r="X918" s="31">
        <f t="shared" si="198"/>
        <v>9.0359999999999996</v>
      </c>
      <c r="Y918" s="31">
        <f t="shared" si="199"/>
        <v>-184.49199999999999</v>
      </c>
      <c r="Z918" s="30">
        <f t="shared" si="206"/>
        <v>0</v>
      </c>
    </row>
    <row r="919" spans="5:26" x14ac:dyDescent="0.15">
      <c r="E919" s="46"/>
      <c r="F919" s="28"/>
      <c r="G919" s="29"/>
      <c r="H919" s="29"/>
      <c r="I919" s="48" t="str">
        <f t="shared" si="208"/>
        <v/>
      </c>
      <c r="J919" s="48" t="str">
        <f t="shared" si="203"/>
        <v/>
      </c>
      <c r="K919" s="49" t="str">
        <f t="shared" si="204"/>
        <v/>
      </c>
      <c r="L919" s="11"/>
      <c r="M919" s="11"/>
      <c r="N919" s="78"/>
      <c r="O919" s="39" t="str">
        <f t="shared" si="205"/>
        <v>F</v>
      </c>
      <c r="P919" s="11">
        <f t="shared" si="197"/>
        <v>-23.287315649149274</v>
      </c>
      <c r="Q919" s="11"/>
      <c r="R919" s="38">
        <f t="shared" si="207"/>
        <v>0</v>
      </c>
      <c r="S919" s="30">
        <f t="shared" si="201"/>
        <v>0</v>
      </c>
      <c r="T919" s="30">
        <f t="shared" si="202"/>
        <v>0</v>
      </c>
      <c r="U919" s="34"/>
      <c r="V919" s="34"/>
      <c r="X919" s="31">
        <f t="shared" si="198"/>
        <v>9.0359999999999996</v>
      </c>
      <c r="Y919" s="31">
        <f t="shared" si="199"/>
        <v>-184.49199999999999</v>
      </c>
      <c r="Z919" s="30">
        <f t="shared" si="206"/>
        <v>0</v>
      </c>
    </row>
    <row r="920" spans="5:26" x14ac:dyDescent="0.15">
      <c r="E920" s="46"/>
      <c r="F920" s="28"/>
      <c r="G920" s="29"/>
      <c r="H920" s="29"/>
      <c r="I920" s="48" t="str">
        <f t="shared" si="208"/>
        <v/>
      </c>
      <c r="J920" s="48" t="str">
        <f t="shared" si="203"/>
        <v/>
      </c>
      <c r="K920" s="49" t="str">
        <f t="shared" si="204"/>
        <v/>
      </c>
      <c r="L920" s="11"/>
      <c r="M920" s="11"/>
      <c r="N920" s="78"/>
      <c r="O920" s="39" t="str">
        <f t="shared" si="205"/>
        <v>F</v>
      </c>
      <c r="P920" s="11">
        <f t="shared" si="197"/>
        <v>-23.287315649149274</v>
      </c>
      <c r="Q920" s="11"/>
      <c r="R920" s="38">
        <f t="shared" si="207"/>
        <v>0</v>
      </c>
      <c r="S920" s="30">
        <f t="shared" si="201"/>
        <v>0</v>
      </c>
      <c r="T920" s="30">
        <f t="shared" si="202"/>
        <v>0</v>
      </c>
      <c r="U920" s="34"/>
      <c r="V920" s="34"/>
      <c r="X920" s="31">
        <f t="shared" si="198"/>
        <v>9.0359999999999996</v>
      </c>
      <c r="Y920" s="31">
        <f t="shared" si="199"/>
        <v>-184.49199999999999</v>
      </c>
      <c r="Z920" s="30">
        <f t="shared" si="206"/>
        <v>0</v>
      </c>
    </row>
    <row r="921" spans="5:26" x14ac:dyDescent="0.15">
      <c r="E921" s="46"/>
      <c r="F921" s="28"/>
      <c r="G921" s="29"/>
      <c r="H921" s="29"/>
      <c r="I921" s="48" t="str">
        <f t="shared" si="208"/>
        <v/>
      </c>
      <c r="J921" s="48" t="str">
        <f t="shared" si="203"/>
        <v/>
      </c>
      <c r="K921" s="49" t="str">
        <f t="shared" si="204"/>
        <v/>
      </c>
      <c r="L921" s="11"/>
      <c r="M921" s="11"/>
      <c r="N921" s="78"/>
      <c r="O921" s="39" t="str">
        <f t="shared" si="205"/>
        <v>F</v>
      </c>
      <c r="P921" s="11">
        <f t="shared" si="197"/>
        <v>-23.287315649149274</v>
      </c>
      <c r="Q921" s="11"/>
      <c r="R921" s="38">
        <f t="shared" si="207"/>
        <v>0</v>
      </c>
      <c r="S921" s="30">
        <f t="shared" si="201"/>
        <v>0</v>
      </c>
      <c r="T921" s="30">
        <f t="shared" si="202"/>
        <v>0</v>
      </c>
      <c r="U921" s="34"/>
      <c r="V921" s="34"/>
      <c r="X921" s="31">
        <f t="shared" si="198"/>
        <v>9.0359999999999996</v>
      </c>
      <c r="Y921" s="31">
        <f t="shared" si="199"/>
        <v>-184.49199999999999</v>
      </c>
      <c r="Z921" s="30">
        <f t="shared" si="206"/>
        <v>0</v>
      </c>
    </row>
    <row r="922" spans="5:26" x14ac:dyDescent="0.15">
      <c r="E922" s="46"/>
      <c r="F922" s="28"/>
      <c r="G922" s="29"/>
      <c r="H922" s="29"/>
      <c r="I922" s="48" t="str">
        <f t="shared" si="208"/>
        <v/>
      </c>
      <c r="J922" s="48" t="str">
        <f t="shared" si="203"/>
        <v/>
      </c>
      <c r="K922" s="49" t="str">
        <f t="shared" si="204"/>
        <v/>
      </c>
      <c r="L922" s="11"/>
      <c r="M922" s="11"/>
      <c r="N922" s="78"/>
      <c r="O922" s="39" t="str">
        <f t="shared" si="205"/>
        <v>F</v>
      </c>
      <c r="P922" s="11">
        <f t="shared" si="197"/>
        <v>-23.287315649149274</v>
      </c>
      <c r="Q922" s="11"/>
      <c r="R922" s="38">
        <f t="shared" si="207"/>
        <v>0</v>
      </c>
      <c r="S922" s="30">
        <f t="shared" si="201"/>
        <v>0</v>
      </c>
      <c r="T922" s="30">
        <f t="shared" si="202"/>
        <v>0</v>
      </c>
      <c r="U922" s="34"/>
      <c r="V922" s="34"/>
      <c r="X922" s="31">
        <f t="shared" si="198"/>
        <v>9.0359999999999996</v>
      </c>
      <c r="Y922" s="31">
        <f t="shared" si="199"/>
        <v>-184.49199999999999</v>
      </c>
      <c r="Z922" s="30">
        <f t="shared" si="206"/>
        <v>0</v>
      </c>
    </row>
    <row r="923" spans="5:26" x14ac:dyDescent="0.15">
      <c r="E923" s="46"/>
      <c r="F923" s="28"/>
      <c r="G923" s="29"/>
      <c r="H923" s="29"/>
      <c r="I923" s="48" t="str">
        <f t="shared" si="208"/>
        <v/>
      </c>
      <c r="J923" s="48" t="str">
        <f t="shared" si="203"/>
        <v/>
      </c>
      <c r="K923" s="49" t="str">
        <f t="shared" si="204"/>
        <v/>
      </c>
      <c r="L923" s="11"/>
      <c r="M923" s="11"/>
      <c r="N923" s="78"/>
      <c r="O923" s="39" t="str">
        <f t="shared" si="205"/>
        <v>F</v>
      </c>
      <c r="P923" s="11">
        <f t="shared" si="197"/>
        <v>-23.287315649149274</v>
      </c>
      <c r="Q923" s="11"/>
      <c r="R923" s="38">
        <f t="shared" si="207"/>
        <v>0</v>
      </c>
      <c r="S923" s="30">
        <f t="shared" si="201"/>
        <v>0</v>
      </c>
      <c r="T923" s="30">
        <f t="shared" si="202"/>
        <v>0</v>
      </c>
      <c r="U923" s="34"/>
      <c r="V923" s="34"/>
      <c r="X923" s="31">
        <f t="shared" si="198"/>
        <v>9.0359999999999996</v>
      </c>
      <c r="Y923" s="31">
        <f t="shared" si="199"/>
        <v>-184.49199999999999</v>
      </c>
      <c r="Z923" s="30">
        <f t="shared" si="206"/>
        <v>0</v>
      </c>
    </row>
    <row r="924" spans="5:26" x14ac:dyDescent="0.15">
      <c r="E924" s="46"/>
      <c r="F924" s="28"/>
      <c r="G924" s="29"/>
      <c r="H924" s="29"/>
      <c r="I924" s="48" t="str">
        <f t="shared" si="208"/>
        <v/>
      </c>
      <c r="J924" s="48" t="str">
        <f t="shared" si="203"/>
        <v/>
      </c>
      <c r="K924" s="49" t="str">
        <f t="shared" si="204"/>
        <v/>
      </c>
      <c r="L924" s="11"/>
      <c r="M924" s="11"/>
      <c r="N924" s="78"/>
      <c r="O924" s="39" t="str">
        <f t="shared" si="205"/>
        <v>F</v>
      </c>
      <c r="P924" s="11">
        <f t="shared" si="197"/>
        <v>-23.287315649149274</v>
      </c>
      <c r="Q924" s="11"/>
      <c r="R924" s="38">
        <f t="shared" si="207"/>
        <v>0</v>
      </c>
      <c r="S924" s="30">
        <f t="shared" si="201"/>
        <v>0</v>
      </c>
      <c r="T924" s="30">
        <f t="shared" si="202"/>
        <v>0</v>
      </c>
      <c r="U924" s="34"/>
      <c r="V924" s="34"/>
      <c r="X924" s="31">
        <f t="shared" si="198"/>
        <v>9.0359999999999996</v>
      </c>
      <c r="Y924" s="31">
        <f t="shared" si="199"/>
        <v>-184.49199999999999</v>
      </c>
      <c r="Z924" s="30">
        <f t="shared" si="206"/>
        <v>0</v>
      </c>
    </row>
    <row r="925" spans="5:26" x14ac:dyDescent="0.15">
      <c r="E925" s="46"/>
      <c r="F925" s="28"/>
      <c r="G925" s="29"/>
      <c r="H925" s="29"/>
      <c r="I925" s="48" t="str">
        <f t="shared" si="208"/>
        <v/>
      </c>
      <c r="J925" s="48" t="str">
        <f t="shared" si="203"/>
        <v/>
      </c>
      <c r="K925" s="49" t="str">
        <f t="shared" si="204"/>
        <v/>
      </c>
      <c r="L925" s="11"/>
      <c r="M925" s="11"/>
      <c r="N925" s="78"/>
      <c r="O925" s="39" t="str">
        <f t="shared" si="205"/>
        <v>F</v>
      </c>
      <c r="P925" s="11">
        <f t="shared" si="197"/>
        <v>-23.287315649149274</v>
      </c>
      <c r="Q925" s="11"/>
      <c r="R925" s="38">
        <f t="shared" si="207"/>
        <v>0</v>
      </c>
      <c r="S925" s="30">
        <f t="shared" si="201"/>
        <v>0</v>
      </c>
      <c r="T925" s="30">
        <f t="shared" si="202"/>
        <v>0</v>
      </c>
      <c r="U925" s="34"/>
      <c r="V925" s="34"/>
      <c r="X925" s="31">
        <f t="shared" si="198"/>
        <v>9.0359999999999996</v>
      </c>
      <c r="Y925" s="31">
        <f t="shared" si="199"/>
        <v>-184.49199999999999</v>
      </c>
      <c r="Z925" s="30">
        <f t="shared" si="206"/>
        <v>0</v>
      </c>
    </row>
    <row r="926" spans="5:26" x14ac:dyDescent="0.15">
      <c r="E926" s="46"/>
      <c r="F926" s="28"/>
      <c r="G926" s="29"/>
      <c r="H926" s="29"/>
      <c r="I926" s="48" t="str">
        <f t="shared" si="208"/>
        <v/>
      </c>
      <c r="J926" s="48" t="str">
        <f t="shared" si="203"/>
        <v/>
      </c>
      <c r="K926" s="49" t="str">
        <f t="shared" si="204"/>
        <v/>
      </c>
      <c r="L926" s="11"/>
      <c r="M926" s="11"/>
      <c r="N926" s="78"/>
      <c r="O926" s="39" t="str">
        <f t="shared" si="205"/>
        <v>F</v>
      </c>
      <c r="P926" s="11">
        <f t="shared" si="197"/>
        <v>-23.287315649149274</v>
      </c>
      <c r="Q926" s="11"/>
      <c r="R926" s="38">
        <f t="shared" si="207"/>
        <v>0</v>
      </c>
      <c r="S926" s="30">
        <f t="shared" si="201"/>
        <v>0</v>
      </c>
      <c r="T926" s="30">
        <f t="shared" si="202"/>
        <v>0</v>
      </c>
      <c r="U926" s="34"/>
      <c r="V926" s="34"/>
      <c r="X926" s="31">
        <f t="shared" si="198"/>
        <v>9.0359999999999996</v>
      </c>
      <c r="Y926" s="31">
        <f t="shared" si="199"/>
        <v>-184.49199999999999</v>
      </c>
      <c r="Z926" s="30">
        <f t="shared" si="206"/>
        <v>0</v>
      </c>
    </row>
    <row r="927" spans="5:26" x14ac:dyDescent="0.15">
      <c r="E927" s="46"/>
      <c r="F927" s="28"/>
      <c r="G927" s="29"/>
      <c r="H927" s="29"/>
      <c r="I927" s="48" t="str">
        <f t="shared" si="208"/>
        <v/>
      </c>
      <c r="J927" s="48" t="str">
        <f t="shared" si="203"/>
        <v/>
      </c>
      <c r="K927" s="49" t="str">
        <f t="shared" si="204"/>
        <v/>
      </c>
      <c r="L927" s="11"/>
      <c r="M927" s="11"/>
      <c r="N927" s="78"/>
      <c r="O927" s="39" t="str">
        <f t="shared" si="205"/>
        <v>F</v>
      </c>
      <c r="P927" s="11">
        <f t="shared" si="197"/>
        <v>-23.287315649149274</v>
      </c>
      <c r="Q927" s="11"/>
      <c r="R927" s="38">
        <f t="shared" si="207"/>
        <v>0</v>
      </c>
      <c r="S927" s="30">
        <f t="shared" si="201"/>
        <v>0</v>
      </c>
      <c r="T927" s="30">
        <f t="shared" si="202"/>
        <v>0</v>
      </c>
      <c r="U927" s="34"/>
      <c r="V927" s="34"/>
      <c r="X927" s="31">
        <f t="shared" si="198"/>
        <v>9.0359999999999996</v>
      </c>
      <c r="Y927" s="31">
        <f t="shared" si="199"/>
        <v>-184.49199999999999</v>
      </c>
      <c r="Z927" s="30">
        <f t="shared" si="206"/>
        <v>0</v>
      </c>
    </row>
    <row r="928" spans="5:26" x14ac:dyDescent="0.15">
      <c r="E928" s="46"/>
      <c r="F928" s="28"/>
      <c r="G928" s="29"/>
      <c r="H928" s="29"/>
      <c r="I928" s="48" t="str">
        <f t="shared" si="208"/>
        <v/>
      </c>
      <c r="J928" s="48" t="str">
        <f t="shared" si="203"/>
        <v/>
      </c>
      <c r="K928" s="49" t="str">
        <f t="shared" si="204"/>
        <v/>
      </c>
      <c r="L928" s="11"/>
      <c r="M928" s="11"/>
      <c r="N928" s="78"/>
      <c r="O928" s="39" t="str">
        <f t="shared" si="205"/>
        <v>F</v>
      </c>
      <c r="P928" s="11">
        <f t="shared" si="197"/>
        <v>-23.287315649149274</v>
      </c>
      <c r="Q928" s="11"/>
      <c r="R928" s="38">
        <f t="shared" si="207"/>
        <v>0</v>
      </c>
      <c r="S928" s="30">
        <f t="shared" si="201"/>
        <v>0</v>
      </c>
      <c r="T928" s="30">
        <f t="shared" si="202"/>
        <v>0</v>
      </c>
      <c r="U928" s="34"/>
      <c r="V928" s="34"/>
      <c r="X928" s="31">
        <f t="shared" si="198"/>
        <v>9.0359999999999996</v>
      </c>
      <c r="Y928" s="31">
        <f t="shared" si="199"/>
        <v>-184.49199999999999</v>
      </c>
      <c r="Z928" s="30">
        <f t="shared" si="206"/>
        <v>0</v>
      </c>
    </row>
    <row r="929" spans="5:26" x14ac:dyDescent="0.15">
      <c r="E929" s="46"/>
      <c r="F929" s="28"/>
      <c r="G929" s="29"/>
      <c r="H929" s="29"/>
      <c r="I929" s="48" t="str">
        <f t="shared" si="208"/>
        <v/>
      </c>
      <c r="J929" s="48" t="str">
        <f t="shared" si="203"/>
        <v/>
      </c>
      <c r="K929" s="49" t="str">
        <f t="shared" si="204"/>
        <v/>
      </c>
      <c r="L929" s="11"/>
      <c r="M929" s="11"/>
      <c r="N929" s="78"/>
      <c r="O929" s="39" t="str">
        <f t="shared" si="205"/>
        <v>F</v>
      </c>
      <c r="P929" s="11">
        <f t="shared" si="197"/>
        <v>-23.287315649149274</v>
      </c>
      <c r="Q929" s="11"/>
      <c r="R929" s="38">
        <f t="shared" si="207"/>
        <v>0</v>
      </c>
      <c r="S929" s="30">
        <f t="shared" si="201"/>
        <v>0</v>
      </c>
      <c r="T929" s="30">
        <f t="shared" si="202"/>
        <v>0</v>
      </c>
      <c r="U929" s="34"/>
      <c r="V929" s="34"/>
      <c r="X929" s="31">
        <f t="shared" si="198"/>
        <v>9.0359999999999996</v>
      </c>
      <c r="Y929" s="31">
        <f t="shared" si="199"/>
        <v>-184.49199999999999</v>
      </c>
      <c r="Z929" s="30">
        <f t="shared" si="206"/>
        <v>0</v>
      </c>
    </row>
    <row r="930" spans="5:26" x14ac:dyDescent="0.15">
      <c r="E930" s="46"/>
      <c r="F930" s="28"/>
      <c r="G930" s="29"/>
      <c r="H930" s="29"/>
      <c r="I930" s="48" t="str">
        <f t="shared" si="208"/>
        <v/>
      </c>
      <c r="J930" s="48" t="str">
        <f t="shared" si="203"/>
        <v/>
      </c>
      <c r="K930" s="49" t="str">
        <f t="shared" si="204"/>
        <v/>
      </c>
      <c r="L930" s="11"/>
      <c r="M930" s="11"/>
      <c r="N930" s="78"/>
      <c r="O930" s="39" t="str">
        <f t="shared" si="205"/>
        <v>F</v>
      </c>
      <c r="P930" s="11">
        <f t="shared" si="197"/>
        <v>-23.287315649149274</v>
      </c>
      <c r="Q930" s="11"/>
      <c r="R930" s="38">
        <f t="shared" si="207"/>
        <v>0</v>
      </c>
      <c r="S930" s="30">
        <f t="shared" si="201"/>
        <v>0</v>
      </c>
      <c r="T930" s="30">
        <f t="shared" si="202"/>
        <v>0</v>
      </c>
      <c r="U930" s="34"/>
      <c r="V930" s="34"/>
      <c r="X930" s="31">
        <f t="shared" si="198"/>
        <v>9.0359999999999996</v>
      </c>
      <c r="Y930" s="31">
        <f t="shared" si="199"/>
        <v>-184.49199999999999</v>
      </c>
      <c r="Z930" s="30">
        <f t="shared" si="206"/>
        <v>0</v>
      </c>
    </row>
    <row r="931" spans="5:26" x14ac:dyDescent="0.15">
      <c r="E931" s="46"/>
      <c r="F931" s="28"/>
      <c r="G931" s="29"/>
      <c r="H931" s="29"/>
      <c r="I931" s="48" t="str">
        <f t="shared" si="208"/>
        <v/>
      </c>
      <c r="J931" s="48" t="str">
        <f t="shared" si="203"/>
        <v/>
      </c>
      <c r="K931" s="49" t="str">
        <f t="shared" si="204"/>
        <v/>
      </c>
      <c r="L931" s="11"/>
      <c r="M931" s="11"/>
      <c r="N931" s="78"/>
      <c r="O931" s="39" t="str">
        <f t="shared" si="205"/>
        <v>F</v>
      </c>
      <c r="P931" s="11">
        <f t="shared" si="197"/>
        <v>-23.287315649149274</v>
      </c>
      <c r="Q931" s="11"/>
      <c r="R931" s="38">
        <f t="shared" si="207"/>
        <v>0</v>
      </c>
      <c r="S931" s="30">
        <f t="shared" si="201"/>
        <v>0</v>
      </c>
      <c r="T931" s="30">
        <f t="shared" si="202"/>
        <v>0</v>
      </c>
      <c r="U931" s="34"/>
      <c r="V931" s="34"/>
      <c r="X931" s="31">
        <f t="shared" si="198"/>
        <v>9.0359999999999996</v>
      </c>
      <c r="Y931" s="31">
        <f t="shared" si="199"/>
        <v>-184.49199999999999</v>
      </c>
      <c r="Z931" s="30">
        <f t="shared" si="206"/>
        <v>0</v>
      </c>
    </row>
    <row r="932" spans="5:26" x14ac:dyDescent="0.15">
      <c r="E932" s="46"/>
      <c r="F932" s="28"/>
      <c r="G932" s="29"/>
      <c r="H932" s="29"/>
      <c r="I932" s="48" t="str">
        <f t="shared" si="208"/>
        <v/>
      </c>
      <c r="J932" s="48" t="str">
        <f t="shared" si="203"/>
        <v/>
      </c>
      <c r="K932" s="49" t="str">
        <f t="shared" si="204"/>
        <v/>
      </c>
      <c r="L932" s="11"/>
      <c r="M932" s="11"/>
      <c r="N932" s="78"/>
      <c r="O932" s="39" t="str">
        <f t="shared" si="205"/>
        <v>F</v>
      </c>
      <c r="P932" s="11">
        <f t="shared" si="197"/>
        <v>-23.287315649149274</v>
      </c>
      <c r="Q932" s="11"/>
      <c r="R932" s="38">
        <f t="shared" si="207"/>
        <v>0</v>
      </c>
      <c r="S932" s="30">
        <f t="shared" si="201"/>
        <v>0</v>
      </c>
      <c r="T932" s="30">
        <f t="shared" si="202"/>
        <v>0</v>
      </c>
      <c r="U932" s="34"/>
      <c r="V932" s="34"/>
      <c r="X932" s="31">
        <f t="shared" si="198"/>
        <v>9.0359999999999996</v>
      </c>
      <c r="Y932" s="31">
        <f t="shared" si="199"/>
        <v>-184.49199999999999</v>
      </c>
      <c r="Z932" s="30">
        <f t="shared" si="206"/>
        <v>0</v>
      </c>
    </row>
    <row r="933" spans="5:26" x14ac:dyDescent="0.15">
      <c r="E933" s="46"/>
      <c r="F933" s="28"/>
      <c r="G933" s="29"/>
      <c r="H933" s="29"/>
      <c r="I933" s="48" t="str">
        <f t="shared" si="208"/>
        <v/>
      </c>
      <c r="J933" s="48" t="str">
        <f t="shared" si="203"/>
        <v/>
      </c>
      <c r="K933" s="49" t="str">
        <f t="shared" si="204"/>
        <v/>
      </c>
      <c r="L933" s="11"/>
      <c r="M933" s="11"/>
      <c r="N933" s="78"/>
      <c r="O933" s="39" t="str">
        <f t="shared" si="205"/>
        <v>F</v>
      </c>
      <c r="P933" s="11">
        <f t="shared" si="197"/>
        <v>-23.287315649149274</v>
      </c>
      <c r="Q933" s="11"/>
      <c r="R933" s="38">
        <f t="shared" si="207"/>
        <v>0</v>
      </c>
      <c r="S933" s="30">
        <f t="shared" si="201"/>
        <v>0</v>
      </c>
      <c r="T933" s="30">
        <f t="shared" si="202"/>
        <v>0</v>
      </c>
      <c r="U933" s="34"/>
      <c r="V933" s="34"/>
      <c r="X933" s="31">
        <f t="shared" si="198"/>
        <v>9.0359999999999996</v>
      </c>
      <c r="Y933" s="31">
        <f t="shared" si="199"/>
        <v>-184.49199999999999</v>
      </c>
      <c r="Z933" s="30">
        <f t="shared" si="206"/>
        <v>0</v>
      </c>
    </row>
    <row r="934" spans="5:26" x14ac:dyDescent="0.15">
      <c r="E934" s="46"/>
      <c r="F934" s="28"/>
      <c r="G934" s="29"/>
      <c r="H934" s="29"/>
      <c r="I934" s="48" t="str">
        <f t="shared" si="208"/>
        <v/>
      </c>
      <c r="J934" s="48" t="str">
        <f t="shared" si="203"/>
        <v/>
      </c>
      <c r="K934" s="49" t="str">
        <f t="shared" si="204"/>
        <v/>
      </c>
      <c r="L934" s="11"/>
      <c r="M934" s="11"/>
      <c r="N934" s="78"/>
      <c r="O934" s="39" t="str">
        <f t="shared" si="205"/>
        <v>F</v>
      </c>
      <c r="P934" s="11">
        <f t="shared" si="197"/>
        <v>-23.287315649149274</v>
      </c>
      <c r="Q934" s="11"/>
      <c r="R934" s="38">
        <f t="shared" si="207"/>
        <v>0</v>
      </c>
      <c r="S934" s="30">
        <f t="shared" si="201"/>
        <v>0</v>
      </c>
      <c r="T934" s="30">
        <f t="shared" si="202"/>
        <v>0</v>
      </c>
      <c r="U934" s="34"/>
      <c r="V934" s="34"/>
      <c r="X934" s="31">
        <f t="shared" si="198"/>
        <v>9.0359999999999996</v>
      </c>
      <c r="Y934" s="31">
        <f t="shared" si="199"/>
        <v>-184.49199999999999</v>
      </c>
      <c r="Z934" s="30">
        <f t="shared" si="206"/>
        <v>0</v>
      </c>
    </row>
    <row r="935" spans="5:26" x14ac:dyDescent="0.15">
      <c r="E935" s="46"/>
      <c r="F935" s="28"/>
      <c r="G935" s="29"/>
      <c r="H935" s="29"/>
      <c r="I935" s="48" t="str">
        <f t="shared" si="208"/>
        <v/>
      </c>
      <c r="J935" s="48" t="str">
        <f t="shared" si="203"/>
        <v/>
      </c>
      <c r="K935" s="49" t="str">
        <f t="shared" si="204"/>
        <v/>
      </c>
      <c r="L935" s="11"/>
      <c r="M935" s="11"/>
      <c r="N935" s="78"/>
      <c r="O935" s="39" t="str">
        <f t="shared" si="205"/>
        <v>F</v>
      </c>
      <c r="P935" s="11">
        <f t="shared" si="197"/>
        <v>-23.287315649149274</v>
      </c>
      <c r="Q935" s="11"/>
      <c r="R935" s="38">
        <f t="shared" si="207"/>
        <v>0</v>
      </c>
      <c r="S935" s="30">
        <f t="shared" si="201"/>
        <v>0</v>
      </c>
      <c r="T935" s="30">
        <f t="shared" si="202"/>
        <v>0</v>
      </c>
      <c r="U935" s="34"/>
      <c r="V935" s="34"/>
      <c r="X935" s="31">
        <f t="shared" si="198"/>
        <v>9.0359999999999996</v>
      </c>
      <c r="Y935" s="31">
        <f t="shared" si="199"/>
        <v>-184.49199999999999</v>
      </c>
      <c r="Z935" s="30">
        <f t="shared" si="206"/>
        <v>0</v>
      </c>
    </row>
    <row r="936" spans="5:26" x14ac:dyDescent="0.15">
      <c r="E936" s="46"/>
      <c r="F936" s="28"/>
      <c r="G936" s="29"/>
      <c r="H936" s="29"/>
      <c r="I936" s="48" t="str">
        <f t="shared" si="208"/>
        <v/>
      </c>
      <c r="J936" s="48" t="str">
        <f t="shared" si="203"/>
        <v/>
      </c>
      <c r="K936" s="49" t="str">
        <f t="shared" si="204"/>
        <v/>
      </c>
      <c r="L936" s="11"/>
      <c r="M936" s="11"/>
      <c r="N936" s="78"/>
      <c r="O936" s="39" t="str">
        <f t="shared" si="205"/>
        <v>F</v>
      </c>
      <c r="P936" s="11">
        <f t="shared" si="197"/>
        <v>-23.287315649149274</v>
      </c>
      <c r="Q936" s="11"/>
      <c r="R936" s="38">
        <f t="shared" si="207"/>
        <v>0</v>
      </c>
      <c r="S936" s="30">
        <f t="shared" si="201"/>
        <v>0</v>
      </c>
      <c r="T936" s="30">
        <f t="shared" si="202"/>
        <v>0</v>
      </c>
      <c r="U936" s="34"/>
      <c r="V936" s="34"/>
      <c r="X936" s="31">
        <f t="shared" si="198"/>
        <v>9.0359999999999996</v>
      </c>
      <c r="Y936" s="31">
        <f t="shared" si="199"/>
        <v>-184.49199999999999</v>
      </c>
      <c r="Z936" s="30">
        <f t="shared" si="206"/>
        <v>0</v>
      </c>
    </row>
    <row r="937" spans="5:26" x14ac:dyDescent="0.15">
      <c r="E937" s="46"/>
      <c r="F937" s="28"/>
      <c r="G937" s="29"/>
      <c r="H937" s="29"/>
      <c r="I937" s="48" t="str">
        <f t="shared" ref="I937:I968" si="209">IF(COUNTA($F$871,$H$871,F937:H937)=5,P937,"")</f>
        <v/>
      </c>
      <c r="J937" s="48" t="str">
        <f t="shared" si="203"/>
        <v/>
      </c>
      <c r="K937" s="49" t="str">
        <f t="shared" si="204"/>
        <v/>
      </c>
      <c r="L937" s="11"/>
      <c r="M937" s="11"/>
      <c r="N937" s="78"/>
      <c r="O937" s="39" t="str">
        <f t="shared" si="205"/>
        <v>F</v>
      </c>
      <c r="P937" s="11">
        <f t="shared" ref="P937:P991" si="210">IF(T937&gt;17.583,"*",(G937-(INDEX(IF(O937="F",Hfemalemean,Hmalemean),S937+1,R937+1)))/(INDEX(IF(O937="F",Hfemalesd,Hmalesd),S937+1,R937+1)))</f>
        <v>-23.287315649149274</v>
      </c>
      <c r="Q937" s="11"/>
      <c r="R937" s="38">
        <f t="shared" si="207"/>
        <v>0</v>
      </c>
      <c r="S937" s="30">
        <f t="shared" si="201"/>
        <v>0</v>
      </c>
      <c r="T937" s="30">
        <f t="shared" si="202"/>
        <v>0</v>
      </c>
      <c r="U937" s="34"/>
      <c r="V937" s="34"/>
      <c r="X937" s="31">
        <f t="shared" ref="X937:X992" si="211">IF(O937="M",2.06*10^-3*G937^2-0.1166*G937+6.5273,2.49*10^-3*G937^2-0.1858*G937+9.036)</f>
        <v>9.0359999999999996</v>
      </c>
      <c r="Y937" s="31">
        <f t="shared" ref="Y937:Y992" si="212">((G937/100)^3*INDEX(itoOI,IF(O937="M",0,3)+IF(G937&lt;140,1,IF(G937&lt;=149,2,3)),1)+(G937/100)^2*INDEX(itoOI,IF(O937="M",0,3)+IF(G937&lt;140,1,IF(G937&lt;=149,2,3)),2)+(G937/100)*INDEX(itoOI,IF(O937="M",0,3)+IF(G937&lt;140,1,IF(G937&lt;=149,2,3)),3)+INDEX(itoOI,IF(O937="M",0,3)+IF(G937&lt;140,1,IF(G937&lt;=149,2,3)),4))</f>
        <v>-184.49199999999999</v>
      </c>
      <c r="Z937" s="30">
        <f t="shared" si="206"/>
        <v>0</v>
      </c>
    </row>
    <row r="938" spans="5:26" x14ac:dyDescent="0.15">
      <c r="E938" s="46"/>
      <c r="F938" s="28"/>
      <c r="G938" s="29"/>
      <c r="H938" s="29"/>
      <c r="I938" s="48" t="str">
        <f t="shared" si="209"/>
        <v/>
      </c>
      <c r="J938" s="48" t="str">
        <f t="shared" si="203"/>
        <v/>
      </c>
      <c r="K938" s="49" t="str">
        <f t="shared" si="204"/>
        <v/>
      </c>
      <c r="L938" s="11"/>
      <c r="M938" s="11"/>
      <c r="N938" s="78"/>
      <c r="O938" s="39" t="str">
        <f t="shared" si="205"/>
        <v>F</v>
      </c>
      <c r="P938" s="11">
        <f t="shared" si="210"/>
        <v>-23.287315649149274</v>
      </c>
      <c r="Q938" s="11"/>
      <c r="R938" s="38">
        <f t="shared" ref="R938:R992" si="213">DATEDIF($F$871,F938,"Y")</f>
        <v>0</v>
      </c>
      <c r="S938" s="30">
        <f t="shared" ref="S938:S992" si="214">DATEDIF($F$871,F938,"YM")</f>
        <v>0</v>
      </c>
      <c r="T938" s="30">
        <f t="shared" ref="T938:T992" si="215">DATEDIF($F$871,F938,"Y")+DATEDIF($F$871,F938,"YD")/(365+IF(MOD(YEAR(DATE(YEAR(F938)-1,MONTH($F$871),DAY($F$871))),4)=0,IF(DATE(YEAR(DATE(YEAR(F938)-1,MONTH($F$871),DAY($F$871))),2,29)&gt;=DATE(YEAR(F938)-1,MONTH($F$871),DAY($F$871)),1,0),0)+IF(MOD(YEAR(F938),4)=0,IF(DATE(YEAR(F938),2,29)&lt;=F938,1,0),0))</f>
        <v>0</v>
      </c>
      <c r="U938" s="34"/>
      <c r="V938" s="34"/>
      <c r="X938" s="31">
        <f t="shared" si="211"/>
        <v>9.0359999999999996</v>
      </c>
      <c r="Y938" s="31">
        <f t="shared" si="212"/>
        <v>-184.49199999999999</v>
      </c>
      <c r="Z938" s="30">
        <f t="shared" si="206"/>
        <v>0</v>
      </c>
    </row>
    <row r="939" spans="5:26" x14ac:dyDescent="0.15">
      <c r="E939" s="46"/>
      <c r="F939" s="28"/>
      <c r="G939" s="29"/>
      <c r="H939" s="29"/>
      <c r="I939" s="48" t="str">
        <f t="shared" si="209"/>
        <v/>
      </c>
      <c r="J939" s="48" t="str">
        <f t="shared" ref="J939:J965" si="216">IF(COUNTA($F$871,$H$871,F939:H939)=5,IF(T939&lt;6,"*",IF(T939&gt;=17.583,"*",(H939-G939*INDEX(IF(O939="F",muratafemale,muratamale),R939-4,1)-INDEX(IF(O939="F",muratafemale,muratamale),R939-4,2))/(G939*INDEX(IF(O939="F",muratafemale,muratamale),R939-4,1)+INDEX(IF(O939="F",muratafemale,muratamale),R939-4,2))*100)),"")</f>
        <v/>
      </c>
      <c r="K939" s="49" t="str">
        <f t="shared" ref="K939:K965" si="217">IF(COUNTA($F$871,$H$871,F939:H939)=5,IF(OR(T939&lt;1,G939&lt;70),"*",IF(G939&gt;=IF(O939="M",181,174),(H939-Z939)/Z939*100,IF(G939&lt;101,(H939-X939)/X939*100,IF(T939&lt;6,(H939-X939)/X939*100,IF(T939&gt;=17.583,(H939-Z939)/Z939*100,(H939-Y939)/Y939*100))))),"")</f>
        <v/>
      </c>
      <c r="L939" s="11" t="str">
        <f>IF(COUNTA($F$871,$H$871,G939:I939)=5,IF(OR(U939&lt;1,H939&lt;70),"*",IF(H939&gt;=IF(P939="M",181,174),(I939-AA939)/AA939*100,IF(H939&lt;101,(I939-Y939)/Y939*100,IF(U939&lt;6,(I939-Y939)/Y939*100,IF(U939&gt;=17.583,(I939-AA939)/AA939*100,(I939-Z939)/Z939*100))))),"")</f>
        <v/>
      </c>
      <c r="M939" s="11"/>
      <c r="N939" s="78"/>
      <c r="O939" s="39" t="str">
        <f t="shared" ref="O939:O992" si="218">+O938</f>
        <v>F</v>
      </c>
      <c r="P939" s="11">
        <f t="shared" si="210"/>
        <v>-23.287315649149274</v>
      </c>
      <c r="Q939" s="11"/>
      <c r="R939" s="38">
        <f t="shared" si="213"/>
        <v>0</v>
      </c>
      <c r="S939" s="30">
        <f t="shared" si="214"/>
        <v>0</v>
      </c>
      <c r="T939" s="30">
        <f t="shared" si="215"/>
        <v>0</v>
      </c>
      <c r="U939" s="34"/>
      <c r="V939" s="34"/>
      <c r="X939" s="31">
        <f t="shared" si="211"/>
        <v>9.0359999999999996</v>
      </c>
      <c r="Y939" s="31">
        <f t="shared" si="212"/>
        <v>-184.49199999999999</v>
      </c>
      <c r="Z939" s="30">
        <f t="shared" ref="Z939:Z992" si="219">22*G939^2/10000</f>
        <v>0</v>
      </c>
    </row>
    <row r="940" spans="5:26" x14ac:dyDescent="0.15">
      <c r="E940" s="46"/>
      <c r="F940" s="28"/>
      <c r="G940" s="29"/>
      <c r="H940" s="29"/>
      <c r="I940" s="48" t="str">
        <f t="shared" si="209"/>
        <v/>
      </c>
      <c r="J940" s="48" t="str">
        <f t="shared" si="216"/>
        <v/>
      </c>
      <c r="K940" s="49" t="str">
        <f t="shared" si="217"/>
        <v/>
      </c>
      <c r="L940" s="11"/>
      <c r="M940" s="11"/>
      <c r="N940" s="78"/>
      <c r="O940" s="39" t="str">
        <f t="shared" si="218"/>
        <v>F</v>
      </c>
      <c r="P940" s="11">
        <f t="shared" si="210"/>
        <v>-23.287315649149274</v>
      </c>
      <c r="Q940" s="11"/>
      <c r="R940" s="38">
        <f t="shared" si="213"/>
        <v>0</v>
      </c>
      <c r="S940" s="30">
        <f t="shared" si="214"/>
        <v>0</v>
      </c>
      <c r="T940" s="30">
        <f t="shared" si="215"/>
        <v>0</v>
      </c>
      <c r="U940" s="34"/>
      <c r="V940" s="34"/>
      <c r="X940" s="31">
        <f t="shared" si="211"/>
        <v>9.0359999999999996</v>
      </c>
      <c r="Y940" s="31">
        <f t="shared" si="212"/>
        <v>-184.49199999999999</v>
      </c>
      <c r="Z940" s="30">
        <f t="shared" si="219"/>
        <v>0</v>
      </c>
    </row>
    <row r="941" spans="5:26" x14ac:dyDescent="0.15">
      <c r="E941" s="46"/>
      <c r="F941" s="28"/>
      <c r="G941" s="29"/>
      <c r="H941" s="29"/>
      <c r="I941" s="48" t="str">
        <f t="shared" si="209"/>
        <v/>
      </c>
      <c r="J941" s="48" t="str">
        <f t="shared" si="216"/>
        <v/>
      </c>
      <c r="K941" s="49" t="str">
        <f t="shared" si="217"/>
        <v/>
      </c>
      <c r="L941" s="11"/>
      <c r="M941" s="11"/>
      <c r="N941" s="78"/>
      <c r="O941" s="39" t="str">
        <f t="shared" si="218"/>
        <v>F</v>
      </c>
      <c r="P941" s="11">
        <f t="shared" si="210"/>
        <v>-23.287315649149274</v>
      </c>
      <c r="Q941" s="11"/>
      <c r="R941" s="38">
        <f t="shared" si="213"/>
        <v>0</v>
      </c>
      <c r="S941" s="30">
        <f t="shared" si="214"/>
        <v>0</v>
      </c>
      <c r="T941" s="30">
        <f t="shared" si="215"/>
        <v>0</v>
      </c>
      <c r="U941" s="34"/>
      <c r="V941" s="34"/>
      <c r="X941" s="31">
        <f t="shared" si="211"/>
        <v>9.0359999999999996</v>
      </c>
      <c r="Y941" s="31">
        <f t="shared" si="212"/>
        <v>-184.49199999999999</v>
      </c>
      <c r="Z941" s="30">
        <f t="shared" si="219"/>
        <v>0</v>
      </c>
    </row>
    <row r="942" spans="5:26" x14ac:dyDescent="0.15">
      <c r="E942" s="46"/>
      <c r="F942" s="28"/>
      <c r="G942" s="29"/>
      <c r="H942" s="29"/>
      <c r="I942" s="48" t="str">
        <f t="shared" si="209"/>
        <v/>
      </c>
      <c r="J942" s="48" t="str">
        <f t="shared" si="216"/>
        <v/>
      </c>
      <c r="K942" s="49" t="str">
        <f t="shared" si="217"/>
        <v/>
      </c>
      <c r="L942" s="11"/>
      <c r="M942" s="11"/>
      <c r="N942" s="78"/>
      <c r="O942" s="39" t="str">
        <f t="shared" si="218"/>
        <v>F</v>
      </c>
      <c r="P942" s="11">
        <f t="shared" si="210"/>
        <v>-23.287315649149274</v>
      </c>
      <c r="Q942" s="11"/>
      <c r="R942" s="38">
        <f t="shared" si="213"/>
        <v>0</v>
      </c>
      <c r="S942" s="30">
        <f t="shared" si="214"/>
        <v>0</v>
      </c>
      <c r="T942" s="30">
        <f t="shared" si="215"/>
        <v>0</v>
      </c>
      <c r="U942" s="34"/>
      <c r="V942" s="34"/>
      <c r="X942" s="31">
        <f t="shared" si="211"/>
        <v>9.0359999999999996</v>
      </c>
      <c r="Y942" s="31">
        <f t="shared" si="212"/>
        <v>-184.49199999999999</v>
      </c>
      <c r="Z942" s="30">
        <f t="shared" si="219"/>
        <v>0</v>
      </c>
    </row>
    <row r="943" spans="5:26" x14ac:dyDescent="0.15">
      <c r="E943" s="46"/>
      <c r="F943" s="28"/>
      <c r="G943" s="29"/>
      <c r="H943" s="29"/>
      <c r="I943" s="48" t="str">
        <f t="shared" si="209"/>
        <v/>
      </c>
      <c r="J943" s="48" t="str">
        <f t="shared" si="216"/>
        <v/>
      </c>
      <c r="K943" s="49" t="str">
        <f t="shared" si="217"/>
        <v/>
      </c>
      <c r="L943" s="11"/>
      <c r="M943" s="11"/>
      <c r="N943" s="78"/>
      <c r="O943" s="39" t="str">
        <f t="shared" si="218"/>
        <v>F</v>
      </c>
      <c r="P943" s="11">
        <f t="shared" si="210"/>
        <v>-23.287315649149274</v>
      </c>
      <c r="Q943" s="11"/>
      <c r="R943" s="38">
        <f t="shared" si="213"/>
        <v>0</v>
      </c>
      <c r="S943" s="30">
        <f t="shared" si="214"/>
        <v>0</v>
      </c>
      <c r="T943" s="30">
        <f t="shared" si="215"/>
        <v>0</v>
      </c>
      <c r="U943" s="34"/>
      <c r="V943" s="34"/>
      <c r="X943" s="31">
        <f t="shared" si="211"/>
        <v>9.0359999999999996</v>
      </c>
      <c r="Y943" s="31">
        <f t="shared" si="212"/>
        <v>-184.49199999999999</v>
      </c>
      <c r="Z943" s="30">
        <f t="shared" si="219"/>
        <v>0</v>
      </c>
    </row>
    <row r="944" spans="5:26" x14ac:dyDescent="0.15">
      <c r="E944" s="46"/>
      <c r="F944" s="28"/>
      <c r="G944" s="29"/>
      <c r="H944" s="29"/>
      <c r="I944" s="48" t="str">
        <f t="shared" si="209"/>
        <v/>
      </c>
      <c r="J944" s="48" t="str">
        <f t="shared" si="216"/>
        <v/>
      </c>
      <c r="K944" s="49" t="str">
        <f t="shared" si="217"/>
        <v/>
      </c>
      <c r="L944" s="11"/>
      <c r="M944" s="11"/>
      <c r="N944" s="78"/>
      <c r="O944" s="39" t="str">
        <f t="shared" si="218"/>
        <v>F</v>
      </c>
      <c r="P944" s="11">
        <f t="shared" si="210"/>
        <v>-23.287315649149274</v>
      </c>
      <c r="Q944" s="11"/>
      <c r="R944" s="38">
        <f t="shared" si="213"/>
        <v>0</v>
      </c>
      <c r="S944" s="30">
        <f t="shared" si="214"/>
        <v>0</v>
      </c>
      <c r="T944" s="30">
        <f t="shared" si="215"/>
        <v>0</v>
      </c>
      <c r="U944" s="34"/>
      <c r="V944" s="34"/>
      <c r="X944" s="31">
        <f t="shared" si="211"/>
        <v>9.0359999999999996</v>
      </c>
      <c r="Y944" s="31">
        <f t="shared" si="212"/>
        <v>-184.49199999999999</v>
      </c>
      <c r="Z944" s="30">
        <f t="shared" si="219"/>
        <v>0</v>
      </c>
    </row>
    <row r="945" spans="5:26" x14ac:dyDescent="0.15">
      <c r="E945" s="46"/>
      <c r="F945" s="28"/>
      <c r="G945" s="29"/>
      <c r="H945" s="29"/>
      <c r="I945" s="48" t="str">
        <f t="shared" si="209"/>
        <v/>
      </c>
      <c r="J945" s="48" t="str">
        <f t="shared" si="216"/>
        <v/>
      </c>
      <c r="K945" s="49" t="str">
        <f t="shared" si="217"/>
        <v/>
      </c>
      <c r="L945" s="11"/>
      <c r="M945" s="11"/>
      <c r="N945" s="78"/>
      <c r="O945" s="39" t="str">
        <f t="shared" si="218"/>
        <v>F</v>
      </c>
      <c r="P945" s="11">
        <f t="shared" si="210"/>
        <v>-23.287315649149274</v>
      </c>
      <c r="Q945" s="11"/>
      <c r="R945" s="38">
        <f t="shared" si="213"/>
        <v>0</v>
      </c>
      <c r="S945" s="30">
        <f t="shared" si="214"/>
        <v>0</v>
      </c>
      <c r="T945" s="30">
        <f t="shared" si="215"/>
        <v>0</v>
      </c>
      <c r="U945" s="34"/>
      <c r="V945" s="34"/>
      <c r="X945" s="31">
        <f t="shared" si="211"/>
        <v>9.0359999999999996</v>
      </c>
      <c r="Y945" s="31">
        <f t="shared" si="212"/>
        <v>-184.49199999999999</v>
      </c>
      <c r="Z945" s="30">
        <f t="shared" si="219"/>
        <v>0</v>
      </c>
    </row>
    <row r="946" spans="5:26" x14ac:dyDescent="0.15">
      <c r="E946" s="46"/>
      <c r="F946" s="28"/>
      <c r="G946" s="29"/>
      <c r="H946" s="29"/>
      <c r="I946" s="48" t="str">
        <f t="shared" si="209"/>
        <v/>
      </c>
      <c r="J946" s="48" t="str">
        <f t="shared" si="216"/>
        <v/>
      </c>
      <c r="K946" s="49" t="str">
        <f t="shared" si="217"/>
        <v/>
      </c>
      <c r="L946" s="11"/>
      <c r="M946" s="11"/>
      <c r="N946" s="78"/>
      <c r="O946" s="39" t="str">
        <f t="shared" si="218"/>
        <v>F</v>
      </c>
      <c r="P946" s="11">
        <f t="shared" si="210"/>
        <v>-23.287315649149274</v>
      </c>
      <c r="Q946" s="11"/>
      <c r="R946" s="38">
        <f t="shared" si="213"/>
        <v>0</v>
      </c>
      <c r="S946" s="30">
        <f t="shared" si="214"/>
        <v>0</v>
      </c>
      <c r="T946" s="30">
        <f t="shared" si="215"/>
        <v>0</v>
      </c>
      <c r="U946" s="34"/>
      <c r="V946" s="34"/>
      <c r="X946" s="31">
        <f t="shared" si="211"/>
        <v>9.0359999999999996</v>
      </c>
      <c r="Y946" s="31">
        <f t="shared" si="212"/>
        <v>-184.49199999999999</v>
      </c>
      <c r="Z946" s="30">
        <f t="shared" si="219"/>
        <v>0</v>
      </c>
    </row>
    <row r="947" spans="5:26" x14ac:dyDescent="0.15">
      <c r="E947" s="46"/>
      <c r="F947" s="28"/>
      <c r="G947" s="29"/>
      <c r="H947" s="29"/>
      <c r="I947" s="48" t="str">
        <f t="shared" si="209"/>
        <v/>
      </c>
      <c r="J947" s="48" t="str">
        <f t="shared" si="216"/>
        <v/>
      </c>
      <c r="K947" s="49" t="str">
        <f t="shared" si="217"/>
        <v/>
      </c>
      <c r="L947" s="11"/>
      <c r="M947" s="11"/>
      <c r="N947" s="78"/>
      <c r="O947" s="39" t="str">
        <f t="shared" si="218"/>
        <v>F</v>
      </c>
      <c r="P947" s="11">
        <f t="shared" si="210"/>
        <v>-23.287315649149274</v>
      </c>
      <c r="Q947" s="11"/>
      <c r="R947" s="38">
        <f t="shared" si="213"/>
        <v>0</v>
      </c>
      <c r="S947" s="30">
        <f t="shared" si="214"/>
        <v>0</v>
      </c>
      <c r="T947" s="30">
        <f t="shared" si="215"/>
        <v>0</v>
      </c>
      <c r="U947" s="34"/>
      <c r="V947" s="34"/>
      <c r="X947" s="31">
        <f t="shared" si="211"/>
        <v>9.0359999999999996</v>
      </c>
      <c r="Y947" s="31">
        <f t="shared" si="212"/>
        <v>-184.49199999999999</v>
      </c>
      <c r="Z947" s="30">
        <f t="shared" si="219"/>
        <v>0</v>
      </c>
    </row>
    <row r="948" spans="5:26" x14ac:dyDescent="0.15">
      <c r="E948" s="46"/>
      <c r="F948" s="28"/>
      <c r="G948" s="29"/>
      <c r="H948" s="29"/>
      <c r="I948" s="48" t="str">
        <f t="shared" si="209"/>
        <v/>
      </c>
      <c r="J948" s="48" t="str">
        <f t="shared" si="216"/>
        <v/>
      </c>
      <c r="K948" s="49" t="str">
        <f t="shared" si="217"/>
        <v/>
      </c>
      <c r="L948" s="11"/>
      <c r="M948" s="11"/>
      <c r="N948" s="78"/>
      <c r="O948" s="39" t="str">
        <f t="shared" si="218"/>
        <v>F</v>
      </c>
      <c r="P948" s="11">
        <f t="shared" si="210"/>
        <v>-23.287315649149274</v>
      </c>
      <c r="Q948" s="11"/>
      <c r="R948" s="38">
        <f t="shared" si="213"/>
        <v>0</v>
      </c>
      <c r="S948" s="30">
        <f t="shared" si="214"/>
        <v>0</v>
      </c>
      <c r="T948" s="30">
        <f t="shared" si="215"/>
        <v>0</v>
      </c>
      <c r="U948" s="34"/>
      <c r="V948" s="34"/>
      <c r="X948" s="31">
        <f t="shared" si="211"/>
        <v>9.0359999999999996</v>
      </c>
      <c r="Y948" s="31">
        <f t="shared" si="212"/>
        <v>-184.49199999999999</v>
      </c>
      <c r="Z948" s="30">
        <f t="shared" si="219"/>
        <v>0</v>
      </c>
    </row>
    <row r="949" spans="5:26" x14ac:dyDescent="0.15">
      <c r="E949" s="46"/>
      <c r="F949" s="28"/>
      <c r="G949" s="29"/>
      <c r="H949" s="29"/>
      <c r="I949" s="48" t="str">
        <f t="shared" si="209"/>
        <v/>
      </c>
      <c r="J949" s="48" t="str">
        <f t="shared" si="216"/>
        <v/>
      </c>
      <c r="K949" s="49" t="str">
        <f t="shared" si="217"/>
        <v/>
      </c>
      <c r="L949" s="11"/>
      <c r="M949" s="11"/>
      <c r="N949" s="78"/>
      <c r="O949" s="39" t="str">
        <f t="shared" si="218"/>
        <v>F</v>
      </c>
      <c r="P949" s="11">
        <f t="shared" si="210"/>
        <v>-23.287315649149274</v>
      </c>
      <c r="Q949" s="11"/>
      <c r="R949" s="38">
        <f t="shared" si="213"/>
        <v>0</v>
      </c>
      <c r="S949" s="30">
        <f t="shared" si="214"/>
        <v>0</v>
      </c>
      <c r="T949" s="30">
        <f t="shared" si="215"/>
        <v>0</v>
      </c>
      <c r="U949" s="34"/>
      <c r="V949" s="34"/>
      <c r="X949" s="31">
        <f t="shared" si="211"/>
        <v>9.0359999999999996</v>
      </c>
      <c r="Y949" s="31">
        <f t="shared" si="212"/>
        <v>-184.49199999999999</v>
      </c>
      <c r="Z949" s="30">
        <f t="shared" si="219"/>
        <v>0</v>
      </c>
    </row>
    <row r="950" spans="5:26" x14ac:dyDescent="0.15">
      <c r="E950" s="46"/>
      <c r="F950" s="28"/>
      <c r="G950" s="29"/>
      <c r="H950" s="29"/>
      <c r="I950" s="48" t="str">
        <f t="shared" si="209"/>
        <v/>
      </c>
      <c r="J950" s="48" t="str">
        <f t="shared" si="216"/>
        <v/>
      </c>
      <c r="K950" s="49" t="str">
        <f t="shared" si="217"/>
        <v/>
      </c>
      <c r="L950" s="11"/>
      <c r="M950" s="11"/>
      <c r="N950" s="78"/>
      <c r="O950" s="39" t="str">
        <f t="shared" si="218"/>
        <v>F</v>
      </c>
      <c r="P950" s="11">
        <f t="shared" si="210"/>
        <v>-23.287315649149274</v>
      </c>
      <c r="Q950" s="11"/>
      <c r="R950" s="38">
        <f t="shared" si="213"/>
        <v>0</v>
      </c>
      <c r="S950" s="30">
        <f t="shared" si="214"/>
        <v>0</v>
      </c>
      <c r="T950" s="30">
        <f t="shared" si="215"/>
        <v>0</v>
      </c>
      <c r="U950" s="34"/>
      <c r="V950" s="34"/>
      <c r="X950" s="31">
        <f t="shared" si="211"/>
        <v>9.0359999999999996</v>
      </c>
      <c r="Y950" s="31">
        <f t="shared" si="212"/>
        <v>-184.49199999999999</v>
      </c>
      <c r="Z950" s="30">
        <f t="shared" si="219"/>
        <v>0</v>
      </c>
    </row>
    <row r="951" spans="5:26" x14ac:dyDescent="0.15">
      <c r="E951" s="46"/>
      <c r="F951" s="28"/>
      <c r="G951" s="29"/>
      <c r="H951" s="29"/>
      <c r="I951" s="48" t="str">
        <f t="shared" si="209"/>
        <v/>
      </c>
      <c r="J951" s="48" t="str">
        <f t="shared" si="216"/>
        <v/>
      </c>
      <c r="K951" s="49" t="str">
        <f t="shared" si="217"/>
        <v/>
      </c>
      <c r="L951" s="11"/>
      <c r="M951" s="11"/>
      <c r="N951" s="78"/>
      <c r="O951" s="39" t="str">
        <f t="shared" si="218"/>
        <v>F</v>
      </c>
      <c r="P951" s="11">
        <f t="shared" si="210"/>
        <v>-23.287315649149274</v>
      </c>
      <c r="Q951" s="11"/>
      <c r="R951" s="38">
        <f t="shared" si="213"/>
        <v>0</v>
      </c>
      <c r="S951" s="30">
        <f t="shared" si="214"/>
        <v>0</v>
      </c>
      <c r="T951" s="30">
        <f t="shared" si="215"/>
        <v>0</v>
      </c>
      <c r="U951" s="34"/>
      <c r="V951" s="34"/>
      <c r="X951" s="31">
        <f t="shared" si="211"/>
        <v>9.0359999999999996</v>
      </c>
      <c r="Y951" s="31">
        <f t="shared" si="212"/>
        <v>-184.49199999999999</v>
      </c>
      <c r="Z951" s="30">
        <f t="shared" si="219"/>
        <v>0</v>
      </c>
    </row>
    <row r="952" spans="5:26" x14ac:dyDescent="0.15">
      <c r="E952" s="46"/>
      <c r="F952" s="28"/>
      <c r="G952" s="29"/>
      <c r="H952" s="29"/>
      <c r="I952" s="48" t="str">
        <f t="shared" si="209"/>
        <v/>
      </c>
      <c r="J952" s="48" t="str">
        <f t="shared" si="216"/>
        <v/>
      </c>
      <c r="K952" s="49" t="str">
        <f t="shared" si="217"/>
        <v/>
      </c>
      <c r="L952" s="11"/>
      <c r="M952" s="11"/>
      <c r="N952" s="78"/>
      <c r="O952" s="39" t="str">
        <f t="shared" si="218"/>
        <v>F</v>
      </c>
      <c r="P952" s="11">
        <f t="shared" si="210"/>
        <v>-23.287315649149274</v>
      </c>
      <c r="Q952" s="11"/>
      <c r="R952" s="38">
        <f t="shared" si="213"/>
        <v>0</v>
      </c>
      <c r="S952" s="30">
        <f t="shared" si="214"/>
        <v>0</v>
      </c>
      <c r="T952" s="30">
        <f t="shared" si="215"/>
        <v>0</v>
      </c>
      <c r="U952" s="34"/>
      <c r="V952" s="34"/>
      <c r="X952" s="31">
        <f t="shared" si="211"/>
        <v>9.0359999999999996</v>
      </c>
      <c r="Y952" s="31">
        <f t="shared" si="212"/>
        <v>-184.49199999999999</v>
      </c>
      <c r="Z952" s="30">
        <f t="shared" si="219"/>
        <v>0</v>
      </c>
    </row>
    <row r="953" spans="5:26" x14ac:dyDescent="0.15">
      <c r="E953" s="46"/>
      <c r="F953" s="28"/>
      <c r="G953" s="29"/>
      <c r="H953" s="29"/>
      <c r="I953" s="48" t="str">
        <f t="shared" si="209"/>
        <v/>
      </c>
      <c r="J953" s="48" t="str">
        <f t="shared" si="216"/>
        <v/>
      </c>
      <c r="K953" s="49" t="str">
        <f t="shared" si="217"/>
        <v/>
      </c>
      <c r="L953" s="11"/>
      <c r="M953" s="11"/>
      <c r="N953" s="78"/>
      <c r="O953" s="39" t="str">
        <f t="shared" si="218"/>
        <v>F</v>
      </c>
      <c r="P953" s="11">
        <f t="shared" si="210"/>
        <v>-23.287315649149274</v>
      </c>
      <c r="Q953" s="11"/>
      <c r="R953" s="38">
        <f t="shared" si="213"/>
        <v>0</v>
      </c>
      <c r="S953" s="30">
        <f t="shared" si="214"/>
        <v>0</v>
      </c>
      <c r="T953" s="30">
        <f t="shared" si="215"/>
        <v>0</v>
      </c>
      <c r="U953" s="34"/>
      <c r="V953" s="34"/>
      <c r="X953" s="31">
        <f t="shared" si="211"/>
        <v>9.0359999999999996</v>
      </c>
      <c r="Y953" s="31">
        <f t="shared" si="212"/>
        <v>-184.49199999999999</v>
      </c>
      <c r="Z953" s="30">
        <f t="shared" si="219"/>
        <v>0</v>
      </c>
    </row>
    <row r="954" spans="5:26" x14ac:dyDescent="0.15">
      <c r="E954" s="46"/>
      <c r="F954" s="28"/>
      <c r="G954" s="29"/>
      <c r="H954" s="29"/>
      <c r="I954" s="48" t="str">
        <f t="shared" si="209"/>
        <v/>
      </c>
      <c r="J954" s="48" t="str">
        <f t="shared" si="216"/>
        <v/>
      </c>
      <c r="K954" s="49" t="str">
        <f t="shared" si="217"/>
        <v/>
      </c>
      <c r="L954" s="11"/>
      <c r="M954" s="11"/>
      <c r="N954" s="78"/>
      <c r="O954" s="39" t="str">
        <f t="shared" si="218"/>
        <v>F</v>
      </c>
      <c r="P954" s="11">
        <f t="shared" si="210"/>
        <v>-23.287315649149274</v>
      </c>
      <c r="Q954" s="11"/>
      <c r="R954" s="38">
        <f t="shared" si="213"/>
        <v>0</v>
      </c>
      <c r="S954" s="30">
        <f t="shared" si="214"/>
        <v>0</v>
      </c>
      <c r="T954" s="30">
        <f t="shared" si="215"/>
        <v>0</v>
      </c>
      <c r="U954" s="34"/>
      <c r="V954" s="34"/>
      <c r="X954" s="31">
        <f t="shared" si="211"/>
        <v>9.0359999999999996</v>
      </c>
      <c r="Y954" s="31">
        <f t="shared" si="212"/>
        <v>-184.49199999999999</v>
      </c>
      <c r="Z954" s="30">
        <f t="shared" si="219"/>
        <v>0</v>
      </c>
    </row>
    <row r="955" spans="5:26" x14ac:dyDescent="0.15">
      <c r="E955" s="46"/>
      <c r="F955" s="28"/>
      <c r="G955" s="29"/>
      <c r="H955" s="29"/>
      <c r="I955" s="48" t="str">
        <f t="shared" si="209"/>
        <v/>
      </c>
      <c r="J955" s="48" t="str">
        <f t="shared" si="216"/>
        <v/>
      </c>
      <c r="K955" s="49" t="str">
        <f t="shared" si="217"/>
        <v/>
      </c>
      <c r="L955" s="11"/>
      <c r="M955" s="11"/>
      <c r="N955" s="78"/>
      <c r="O955" s="39" t="str">
        <f t="shared" si="218"/>
        <v>F</v>
      </c>
      <c r="P955" s="11">
        <f t="shared" si="210"/>
        <v>-23.287315649149274</v>
      </c>
      <c r="Q955" s="11"/>
      <c r="R955" s="38">
        <f t="shared" si="213"/>
        <v>0</v>
      </c>
      <c r="S955" s="30">
        <f t="shared" si="214"/>
        <v>0</v>
      </c>
      <c r="T955" s="30">
        <f t="shared" si="215"/>
        <v>0</v>
      </c>
      <c r="U955" s="34"/>
      <c r="V955" s="34"/>
      <c r="X955" s="31">
        <f t="shared" si="211"/>
        <v>9.0359999999999996</v>
      </c>
      <c r="Y955" s="31">
        <f t="shared" si="212"/>
        <v>-184.49199999999999</v>
      </c>
      <c r="Z955" s="30">
        <f t="shared" si="219"/>
        <v>0</v>
      </c>
    </row>
    <row r="956" spans="5:26" x14ac:dyDescent="0.15">
      <c r="E956" s="46"/>
      <c r="F956" s="28"/>
      <c r="G956" s="29"/>
      <c r="H956" s="29"/>
      <c r="I956" s="48" t="str">
        <f t="shared" si="209"/>
        <v/>
      </c>
      <c r="J956" s="48" t="str">
        <f t="shared" si="216"/>
        <v/>
      </c>
      <c r="K956" s="49" t="str">
        <f t="shared" si="217"/>
        <v/>
      </c>
      <c r="L956" s="11"/>
      <c r="M956" s="11"/>
      <c r="N956" s="78"/>
      <c r="O956" s="39" t="str">
        <f t="shared" si="218"/>
        <v>F</v>
      </c>
      <c r="P956" s="11">
        <f t="shared" si="210"/>
        <v>-23.287315649149274</v>
      </c>
      <c r="Q956" s="11"/>
      <c r="R956" s="38">
        <f t="shared" si="213"/>
        <v>0</v>
      </c>
      <c r="S956" s="30">
        <f t="shared" si="214"/>
        <v>0</v>
      </c>
      <c r="T956" s="30">
        <f t="shared" si="215"/>
        <v>0</v>
      </c>
      <c r="U956" s="34"/>
      <c r="V956" s="34"/>
      <c r="X956" s="31">
        <f t="shared" si="211"/>
        <v>9.0359999999999996</v>
      </c>
      <c r="Y956" s="31">
        <f t="shared" si="212"/>
        <v>-184.49199999999999</v>
      </c>
      <c r="Z956" s="30">
        <f t="shared" si="219"/>
        <v>0</v>
      </c>
    </row>
    <row r="957" spans="5:26" x14ac:dyDescent="0.15">
      <c r="E957" s="46"/>
      <c r="F957" s="28"/>
      <c r="G957" s="29"/>
      <c r="H957" s="29"/>
      <c r="I957" s="48" t="str">
        <f t="shared" si="209"/>
        <v/>
      </c>
      <c r="J957" s="48" t="str">
        <f t="shared" si="216"/>
        <v/>
      </c>
      <c r="K957" s="49" t="str">
        <f t="shared" si="217"/>
        <v/>
      </c>
      <c r="L957" s="11"/>
      <c r="M957" s="11"/>
      <c r="N957" s="78"/>
      <c r="O957" s="39" t="str">
        <f t="shared" si="218"/>
        <v>F</v>
      </c>
      <c r="P957" s="11">
        <f t="shared" si="210"/>
        <v>-23.287315649149274</v>
      </c>
      <c r="Q957" s="11"/>
      <c r="R957" s="38">
        <f t="shared" si="213"/>
        <v>0</v>
      </c>
      <c r="S957" s="30">
        <f t="shared" si="214"/>
        <v>0</v>
      </c>
      <c r="T957" s="30">
        <f t="shared" si="215"/>
        <v>0</v>
      </c>
      <c r="U957" s="34"/>
      <c r="V957" s="34"/>
      <c r="X957" s="31">
        <f t="shared" si="211"/>
        <v>9.0359999999999996</v>
      </c>
      <c r="Y957" s="31">
        <f t="shared" si="212"/>
        <v>-184.49199999999999</v>
      </c>
      <c r="Z957" s="30">
        <f t="shared" si="219"/>
        <v>0</v>
      </c>
    </row>
    <row r="958" spans="5:26" x14ac:dyDescent="0.15">
      <c r="E958" s="46"/>
      <c r="F958" s="28"/>
      <c r="G958" s="29"/>
      <c r="H958" s="29"/>
      <c r="I958" s="48" t="str">
        <f t="shared" si="209"/>
        <v/>
      </c>
      <c r="J958" s="48" t="str">
        <f t="shared" si="216"/>
        <v/>
      </c>
      <c r="K958" s="49" t="str">
        <f t="shared" si="217"/>
        <v/>
      </c>
      <c r="L958" s="11"/>
      <c r="M958" s="11"/>
      <c r="N958" s="78"/>
      <c r="O958" s="39" t="str">
        <f t="shared" si="218"/>
        <v>F</v>
      </c>
      <c r="P958" s="11">
        <f t="shared" si="210"/>
        <v>-23.287315649149274</v>
      </c>
      <c r="Q958" s="11"/>
      <c r="R958" s="38">
        <f t="shared" si="213"/>
        <v>0</v>
      </c>
      <c r="S958" s="30">
        <f t="shared" si="214"/>
        <v>0</v>
      </c>
      <c r="T958" s="30">
        <f t="shared" si="215"/>
        <v>0</v>
      </c>
      <c r="U958" s="34"/>
      <c r="V958" s="34"/>
      <c r="X958" s="31">
        <f t="shared" si="211"/>
        <v>9.0359999999999996</v>
      </c>
      <c r="Y958" s="31">
        <f t="shared" si="212"/>
        <v>-184.49199999999999</v>
      </c>
      <c r="Z958" s="30">
        <f t="shared" si="219"/>
        <v>0</v>
      </c>
    </row>
    <row r="959" spans="5:26" x14ac:dyDescent="0.15">
      <c r="E959" s="46"/>
      <c r="F959" s="28"/>
      <c r="G959" s="29"/>
      <c r="H959" s="29"/>
      <c r="I959" s="48" t="str">
        <f t="shared" si="209"/>
        <v/>
      </c>
      <c r="J959" s="48" t="str">
        <f t="shared" si="216"/>
        <v/>
      </c>
      <c r="K959" s="49" t="str">
        <f t="shared" si="217"/>
        <v/>
      </c>
      <c r="L959" s="11"/>
      <c r="M959" s="11"/>
      <c r="N959" s="78"/>
      <c r="O959" s="39" t="str">
        <f t="shared" si="218"/>
        <v>F</v>
      </c>
      <c r="P959" s="11">
        <f t="shared" si="210"/>
        <v>-23.287315649149274</v>
      </c>
      <c r="Q959" s="11"/>
      <c r="R959" s="38">
        <f t="shared" si="213"/>
        <v>0</v>
      </c>
      <c r="S959" s="30">
        <f t="shared" si="214"/>
        <v>0</v>
      </c>
      <c r="T959" s="30">
        <f t="shared" si="215"/>
        <v>0</v>
      </c>
      <c r="U959" s="34"/>
      <c r="V959" s="34"/>
      <c r="X959" s="31">
        <f t="shared" si="211"/>
        <v>9.0359999999999996</v>
      </c>
      <c r="Y959" s="31">
        <f t="shared" si="212"/>
        <v>-184.49199999999999</v>
      </c>
      <c r="Z959" s="30">
        <f t="shared" si="219"/>
        <v>0</v>
      </c>
    </row>
    <row r="960" spans="5:26" x14ac:dyDescent="0.15">
      <c r="E960" s="46"/>
      <c r="F960" s="28"/>
      <c r="G960" s="29"/>
      <c r="H960" s="29"/>
      <c r="I960" s="48" t="str">
        <f t="shared" si="209"/>
        <v/>
      </c>
      <c r="J960" s="48" t="str">
        <f t="shared" si="216"/>
        <v/>
      </c>
      <c r="K960" s="49" t="str">
        <f t="shared" si="217"/>
        <v/>
      </c>
      <c r="L960" s="11"/>
      <c r="M960" s="11"/>
      <c r="N960" s="78"/>
      <c r="O960" s="39" t="str">
        <f t="shared" si="218"/>
        <v>F</v>
      </c>
      <c r="P960" s="11">
        <f t="shared" si="210"/>
        <v>-23.287315649149274</v>
      </c>
      <c r="Q960" s="11"/>
      <c r="R960" s="38">
        <f t="shared" si="213"/>
        <v>0</v>
      </c>
      <c r="S960" s="30">
        <f t="shared" si="214"/>
        <v>0</v>
      </c>
      <c r="T960" s="30">
        <f t="shared" si="215"/>
        <v>0</v>
      </c>
      <c r="U960" s="34"/>
      <c r="V960" s="34"/>
      <c r="X960" s="31">
        <f t="shared" si="211"/>
        <v>9.0359999999999996</v>
      </c>
      <c r="Y960" s="31">
        <f t="shared" si="212"/>
        <v>-184.49199999999999</v>
      </c>
      <c r="Z960" s="30">
        <f t="shared" si="219"/>
        <v>0</v>
      </c>
    </row>
    <row r="961" spans="5:26" x14ac:dyDescent="0.15">
      <c r="E961" s="46"/>
      <c r="F961" s="28"/>
      <c r="G961" s="29"/>
      <c r="H961" s="29"/>
      <c r="I961" s="48" t="str">
        <f t="shared" si="209"/>
        <v/>
      </c>
      <c r="J961" s="48" t="str">
        <f t="shared" si="216"/>
        <v/>
      </c>
      <c r="K961" s="49" t="str">
        <f t="shared" si="217"/>
        <v/>
      </c>
      <c r="L961" s="11"/>
      <c r="M961" s="11"/>
      <c r="N961" s="78"/>
      <c r="O961" s="39" t="str">
        <f t="shared" si="218"/>
        <v>F</v>
      </c>
      <c r="P961" s="11">
        <f t="shared" si="210"/>
        <v>-23.287315649149274</v>
      </c>
      <c r="Q961" s="11"/>
      <c r="R961" s="38">
        <f t="shared" si="213"/>
        <v>0</v>
      </c>
      <c r="S961" s="30">
        <f t="shared" si="214"/>
        <v>0</v>
      </c>
      <c r="T961" s="30">
        <f t="shared" si="215"/>
        <v>0</v>
      </c>
      <c r="U961" s="34"/>
      <c r="V961" s="34"/>
      <c r="X961" s="31">
        <f t="shared" si="211"/>
        <v>9.0359999999999996</v>
      </c>
      <c r="Y961" s="31">
        <f t="shared" si="212"/>
        <v>-184.49199999999999</v>
      </c>
      <c r="Z961" s="30">
        <f t="shared" si="219"/>
        <v>0</v>
      </c>
    </row>
    <row r="962" spans="5:26" x14ac:dyDescent="0.15">
      <c r="E962" s="46"/>
      <c r="F962" s="28"/>
      <c r="G962" s="29"/>
      <c r="H962" s="29"/>
      <c r="I962" s="48" t="str">
        <f t="shared" si="209"/>
        <v/>
      </c>
      <c r="J962" s="48" t="str">
        <f t="shared" si="216"/>
        <v/>
      </c>
      <c r="K962" s="49" t="str">
        <f t="shared" si="217"/>
        <v/>
      </c>
      <c r="L962" s="11"/>
      <c r="M962" s="11"/>
      <c r="N962" s="78"/>
      <c r="O962" s="39" t="str">
        <f t="shared" si="218"/>
        <v>F</v>
      </c>
      <c r="P962" s="11">
        <f t="shared" si="210"/>
        <v>-23.287315649149274</v>
      </c>
      <c r="Q962" s="11"/>
      <c r="R962" s="38">
        <f t="shared" si="213"/>
        <v>0</v>
      </c>
      <c r="S962" s="30">
        <f t="shared" si="214"/>
        <v>0</v>
      </c>
      <c r="T962" s="30">
        <f t="shared" si="215"/>
        <v>0</v>
      </c>
      <c r="U962" s="34"/>
      <c r="V962" s="34"/>
      <c r="X962" s="31">
        <f t="shared" si="211"/>
        <v>9.0359999999999996</v>
      </c>
      <c r="Y962" s="31">
        <f t="shared" si="212"/>
        <v>-184.49199999999999</v>
      </c>
      <c r="Z962" s="30">
        <f t="shared" si="219"/>
        <v>0</v>
      </c>
    </row>
    <row r="963" spans="5:26" x14ac:dyDescent="0.15">
      <c r="E963" s="46"/>
      <c r="F963" s="28"/>
      <c r="G963" s="29"/>
      <c r="H963" s="29"/>
      <c r="I963" s="48" t="str">
        <f t="shared" si="209"/>
        <v/>
      </c>
      <c r="J963" s="48" t="str">
        <f t="shared" si="216"/>
        <v/>
      </c>
      <c r="K963" s="49" t="str">
        <f t="shared" si="217"/>
        <v/>
      </c>
      <c r="L963" s="11"/>
      <c r="M963" s="11"/>
      <c r="N963" s="78"/>
      <c r="O963" s="39" t="str">
        <f t="shared" si="218"/>
        <v>F</v>
      </c>
      <c r="P963" s="11">
        <f t="shared" si="210"/>
        <v>-23.287315649149274</v>
      </c>
      <c r="Q963" s="11"/>
      <c r="R963" s="38">
        <f t="shared" si="213"/>
        <v>0</v>
      </c>
      <c r="S963" s="30">
        <f t="shared" si="214"/>
        <v>0</v>
      </c>
      <c r="T963" s="30">
        <f t="shared" si="215"/>
        <v>0</v>
      </c>
      <c r="U963" s="34"/>
      <c r="V963" s="34"/>
      <c r="X963" s="31">
        <f t="shared" si="211"/>
        <v>9.0359999999999996</v>
      </c>
      <c r="Y963" s="31">
        <f t="shared" si="212"/>
        <v>-184.49199999999999</v>
      </c>
      <c r="Z963" s="30">
        <f t="shared" si="219"/>
        <v>0</v>
      </c>
    </row>
    <row r="964" spans="5:26" x14ac:dyDescent="0.15">
      <c r="E964" s="46"/>
      <c r="F964" s="28"/>
      <c r="G964" s="29"/>
      <c r="H964" s="29"/>
      <c r="I964" s="48" t="str">
        <f t="shared" si="209"/>
        <v/>
      </c>
      <c r="J964" s="48" t="str">
        <f t="shared" si="216"/>
        <v/>
      </c>
      <c r="K964" s="49" t="str">
        <f t="shared" si="217"/>
        <v/>
      </c>
      <c r="L964" s="11"/>
      <c r="M964" s="11"/>
      <c r="N964" s="78"/>
      <c r="O964" s="39" t="str">
        <f t="shared" si="218"/>
        <v>F</v>
      </c>
      <c r="P964" s="11">
        <f t="shared" si="210"/>
        <v>-23.287315649149274</v>
      </c>
      <c r="Q964" s="11"/>
      <c r="R964" s="38">
        <f t="shared" si="213"/>
        <v>0</v>
      </c>
      <c r="S964" s="30">
        <f t="shared" si="214"/>
        <v>0</v>
      </c>
      <c r="T964" s="30">
        <f t="shared" si="215"/>
        <v>0</v>
      </c>
      <c r="U964" s="34"/>
      <c r="V964" s="34"/>
      <c r="X964" s="31">
        <f t="shared" si="211"/>
        <v>9.0359999999999996</v>
      </c>
      <c r="Y964" s="31">
        <f t="shared" si="212"/>
        <v>-184.49199999999999</v>
      </c>
      <c r="Z964" s="30">
        <f t="shared" si="219"/>
        <v>0</v>
      </c>
    </row>
    <row r="965" spans="5:26" x14ac:dyDescent="0.15">
      <c r="E965" s="46"/>
      <c r="F965" s="28"/>
      <c r="G965" s="29"/>
      <c r="H965" s="29"/>
      <c r="I965" s="48" t="str">
        <f t="shared" si="209"/>
        <v/>
      </c>
      <c r="J965" s="48" t="str">
        <f t="shared" si="216"/>
        <v/>
      </c>
      <c r="K965" s="49" t="str">
        <f t="shared" si="217"/>
        <v/>
      </c>
      <c r="N965" s="78"/>
      <c r="O965" s="39" t="str">
        <f t="shared" si="218"/>
        <v>F</v>
      </c>
      <c r="P965" s="11">
        <f t="shared" si="210"/>
        <v>-23.287315649149274</v>
      </c>
      <c r="Q965" s="11"/>
      <c r="R965" s="38">
        <f t="shared" si="213"/>
        <v>0</v>
      </c>
      <c r="S965" s="30">
        <f t="shared" si="214"/>
        <v>0</v>
      </c>
      <c r="T965" s="30">
        <f t="shared" si="215"/>
        <v>0</v>
      </c>
      <c r="U965" s="34"/>
      <c r="V965" s="34"/>
      <c r="X965" s="31">
        <f t="shared" si="211"/>
        <v>9.0359999999999996</v>
      </c>
      <c r="Y965" s="31">
        <f t="shared" si="212"/>
        <v>-184.49199999999999</v>
      </c>
      <c r="Z965" s="30">
        <f t="shared" si="219"/>
        <v>0</v>
      </c>
    </row>
    <row r="966" spans="5:26" x14ac:dyDescent="0.15">
      <c r="E966" s="46"/>
      <c r="F966" s="28"/>
      <c r="G966" s="29"/>
      <c r="H966" s="29"/>
      <c r="I966" s="48" t="str">
        <f t="shared" si="209"/>
        <v/>
      </c>
      <c r="J966" s="48" t="str">
        <f t="shared" ref="J966:J992" si="220">IF(COUNTA($F$871,$H$871,F966:H966)=5,IF(T966&lt;6,"*",IF(T966&gt;=17.583,"*",(H966-G966*INDEX(IF(O966="F",muratafemale,muratamale),R966-4,1)-INDEX(IF(O966="F",muratafemale,muratamale),R966-4,2))/(G966*INDEX(IF(O966="F",muratafemale,muratamale),R966-4,1)+INDEX(IF(O966="F",muratafemale,muratamale),R966-4,2))*100)),"")</f>
        <v/>
      </c>
      <c r="K966" s="49" t="str">
        <f t="shared" ref="K966:K992" si="221">IF(COUNTA($F$871,$H$871,F966:H966)=5,IF(OR(T966&lt;1,G966&lt;70),"*",IF(G966&gt;=IF(O966="M",181,174),(H966-Z966)/Z966*100,IF(G966&lt;101,(H966-X966)/X966*100,IF(T966&lt;6,(H966-X966)/X966*100,IF(T966&gt;=17.583,(H966-Z966)/Z966*100,(H966-Y966)/Y966*100))))),"")</f>
        <v/>
      </c>
      <c r="L966" s="11"/>
      <c r="M966" s="11"/>
      <c r="N966" s="78"/>
      <c r="O966" s="39" t="str">
        <f t="shared" si="218"/>
        <v>F</v>
      </c>
      <c r="P966" s="11">
        <f t="shared" si="210"/>
        <v>-23.287315649149274</v>
      </c>
      <c r="Q966" s="11"/>
      <c r="R966" s="38">
        <f t="shared" si="213"/>
        <v>0</v>
      </c>
      <c r="S966" s="30">
        <f t="shared" si="214"/>
        <v>0</v>
      </c>
      <c r="T966" s="30">
        <f t="shared" si="215"/>
        <v>0</v>
      </c>
      <c r="U966" s="34"/>
      <c r="V966" s="34"/>
      <c r="X966" s="31">
        <f t="shared" si="211"/>
        <v>9.0359999999999996</v>
      </c>
      <c r="Y966" s="31">
        <f t="shared" si="212"/>
        <v>-184.49199999999999</v>
      </c>
      <c r="Z966" s="30">
        <f t="shared" si="219"/>
        <v>0</v>
      </c>
    </row>
    <row r="967" spans="5:26" x14ac:dyDescent="0.15">
      <c r="E967" s="46"/>
      <c r="F967" s="28"/>
      <c r="G967" s="29"/>
      <c r="H967" s="29"/>
      <c r="I967" s="48" t="str">
        <f t="shared" si="209"/>
        <v/>
      </c>
      <c r="J967" s="48" t="str">
        <f t="shared" si="220"/>
        <v/>
      </c>
      <c r="K967" s="49" t="str">
        <f t="shared" si="221"/>
        <v/>
      </c>
      <c r="L967" s="11"/>
      <c r="M967" s="11"/>
      <c r="N967" s="78"/>
      <c r="O967" s="39" t="str">
        <f t="shared" si="218"/>
        <v>F</v>
      </c>
      <c r="P967" s="11">
        <f t="shared" si="210"/>
        <v>-23.287315649149274</v>
      </c>
      <c r="Q967" s="11"/>
      <c r="R967" s="38">
        <f t="shared" si="213"/>
        <v>0</v>
      </c>
      <c r="S967" s="30">
        <f t="shared" si="214"/>
        <v>0</v>
      </c>
      <c r="T967" s="30">
        <f t="shared" si="215"/>
        <v>0</v>
      </c>
      <c r="U967" s="34"/>
      <c r="V967" s="34"/>
      <c r="X967" s="31">
        <f t="shared" si="211"/>
        <v>9.0359999999999996</v>
      </c>
      <c r="Y967" s="31">
        <f t="shared" si="212"/>
        <v>-184.49199999999999</v>
      </c>
      <c r="Z967" s="30">
        <f t="shared" si="219"/>
        <v>0</v>
      </c>
    </row>
    <row r="968" spans="5:26" x14ac:dyDescent="0.15">
      <c r="E968" s="46"/>
      <c r="F968" s="28"/>
      <c r="G968" s="29"/>
      <c r="H968" s="29"/>
      <c r="I968" s="48" t="str">
        <f t="shared" si="209"/>
        <v/>
      </c>
      <c r="J968" s="48" t="str">
        <f t="shared" si="220"/>
        <v/>
      </c>
      <c r="K968" s="49" t="str">
        <f t="shared" si="221"/>
        <v/>
      </c>
      <c r="L968" s="11"/>
      <c r="M968" s="11"/>
      <c r="N968" s="78"/>
      <c r="O968" s="39" t="str">
        <f t="shared" si="218"/>
        <v>F</v>
      </c>
      <c r="P968" s="11">
        <f t="shared" si="210"/>
        <v>-23.287315649149274</v>
      </c>
      <c r="Q968" s="11"/>
      <c r="R968" s="38">
        <f t="shared" si="213"/>
        <v>0</v>
      </c>
      <c r="S968" s="30">
        <f t="shared" si="214"/>
        <v>0</v>
      </c>
      <c r="T968" s="30">
        <f t="shared" si="215"/>
        <v>0</v>
      </c>
      <c r="U968" s="34"/>
      <c r="V968" s="34"/>
      <c r="X968" s="31">
        <f t="shared" si="211"/>
        <v>9.0359999999999996</v>
      </c>
      <c r="Y968" s="31">
        <f t="shared" si="212"/>
        <v>-184.49199999999999</v>
      </c>
      <c r="Z968" s="30">
        <f t="shared" si="219"/>
        <v>0</v>
      </c>
    </row>
    <row r="969" spans="5:26" x14ac:dyDescent="0.15">
      <c r="E969" s="46"/>
      <c r="F969" s="28"/>
      <c r="G969" s="29"/>
      <c r="H969" s="29"/>
      <c r="I969" s="48" t="str">
        <f t="shared" ref="I969:I992" si="222">IF(COUNTA($F$871,$H$871,F969:H969)=5,P969,"")</f>
        <v/>
      </c>
      <c r="J969" s="48" t="str">
        <f t="shared" si="220"/>
        <v/>
      </c>
      <c r="K969" s="49" t="str">
        <f t="shared" si="221"/>
        <v/>
      </c>
      <c r="L969" s="11"/>
      <c r="M969" s="11"/>
      <c r="N969" s="78"/>
      <c r="O969" s="39" t="str">
        <f t="shared" si="218"/>
        <v>F</v>
      </c>
      <c r="P969" s="11">
        <f t="shared" si="210"/>
        <v>-23.287315649149274</v>
      </c>
      <c r="Q969" s="11"/>
      <c r="R969" s="38">
        <f t="shared" si="213"/>
        <v>0</v>
      </c>
      <c r="S969" s="30">
        <f t="shared" si="214"/>
        <v>0</v>
      </c>
      <c r="T969" s="30">
        <f t="shared" si="215"/>
        <v>0</v>
      </c>
      <c r="U969" s="34"/>
      <c r="V969" s="34"/>
      <c r="X969" s="31">
        <f t="shared" si="211"/>
        <v>9.0359999999999996</v>
      </c>
      <c r="Y969" s="31">
        <f t="shared" si="212"/>
        <v>-184.49199999999999</v>
      </c>
      <c r="Z969" s="30">
        <f t="shared" si="219"/>
        <v>0</v>
      </c>
    </row>
    <row r="970" spans="5:26" x14ac:dyDescent="0.15">
      <c r="E970" s="46"/>
      <c r="F970" s="28"/>
      <c r="G970" s="29"/>
      <c r="H970" s="29"/>
      <c r="I970" s="48" t="str">
        <f t="shared" si="222"/>
        <v/>
      </c>
      <c r="J970" s="48" t="str">
        <f t="shared" si="220"/>
        <v/>
      </c>
      <c r="K970" s="49" t="str">
        <f t="shared" si="221"/>
        <v/>
      </c>
      <c r="L970" s="11"/>
      <c r="M970" s="11"/>
      <c r="N970" s="78"/>
      <c r="O970" s="39" t="str">
        <f t="shared" si="218"/>
        <v>F</v>
      </c>
      <c r="P970" s="11">
        <f t="shared" si="210"/>
        <v>-23.287315649149274</v>
      </c>
      <c r="Q970" s="11"/>
      <c r="R970" s="38">
        <f t="shared" si="213"/>
        <v>0</v>
      </c>
      <c r="S970" s="30">
        <f t="shared" si="214"/>
        <v>0</v>
      </c>
      <c r="T970" s="30">
        <f t="shared" si="215"/>
        <v>0</v>
      </c>
      <c r="U970" s="34"/>
      <c r="V970" s="34"/>
      <c r="X970" s="31">
        <f t="shared" si="211"/>
        <v>9.0359999999999996</v>
      </c>
      <c r="Y970" s="31">
        <f t="shared" si="212"/>
        <v>-184.49199999999999</v>
      </c>
      <c r="Z970" s="30">
        <f t="shared" si="219"/>
        <v>0</v>
      </c>
    </row>
    <row r="971" spans="5:26" x14ac:dyDescent="0.15">
      <c r="E971" s="46"/>
      <c r="F971" s="28"/>
      <c r="G971" s="29"/>
      <c r="H971" s="29"/>
      <c r="I971" s="48" t="str">
        <f t="shared" si="222"/>
        <v/>
      </c>
      <c r="J971" s="48" t="str">
        <f t="shared" si="220"/>
        <v/>
      </c>
      <c r="K971" s="49" t="str">
        <f t="shared" si="221"/>
        <v/>
      </c>
      <c r="L971" s="11"/>
      <c r="M971" s="11"/>
      <c r="N971" s="78"/>
      <c r="O971" s="39" t="str">
        <f t="shared" si="218"/>
        <v>F</v>
      </c>
      <c r="P971" s="11">
        <f t="shared" si="210"/>
        <v>-23.287315649149274</v>
      </c>
      <c r="Q971" s="11"/>
      <c r="R971" s="38">
        <f t="shared" si="213"/>
        <v>0</v>
      </c>
      <c r="S971" s="30">
        <f t="shared" si="214"/>
        <v>0</v>
      </c>
      <c r="T971" s="30">
        <f t="shared" si="215"/>
        <v>0</v>
      </c>
      <c r="U971" s="34"/>
      <c r="V971" s="34"/>
      <c r="X971" s="31">
        <f t="shared" si="211"/>
        <v>9.0359999999999996</v>
      </c>
      <c r="Y971" s="31">
        <f t="shared" si="212"/>
        <v>-184.49199999999999</v>
      </c>
      <c r="Z971" s="30">
        <f t="shared" si="219"/>
        <v>0</v>
      </c>
    </row>
    <row r="972" spans="5:26" x14ac:dyDescent="0.15">
      <c r="E972" s="46"/>
      <c r="F972" s="28"/>
      <c r="G972" s="29"/>
      <c r="H972" s="29"/>
      <c r="I972" s="48" t="str">
        <f t="shared" si="222"/>
        <v/>
      </c>
      <c r="J972" s="48" t="str">
        <f t="shared" si="220"/>
        <v/>
      </c>
      <c r="K972" s="49" t="str">
        <f t="shared" si="221"/>
        <v/>
      </c>
      <c r="L972" s="11"/>
      <c r="M972" s="11"/>
      <c r="N972" s="78"/>
      <c r="O972" s="39" t="str">
        <f t="shared" si="218"/>
        <v>F</v>
      </c>
      <c r="P972" s="11">
        <f t="shared" si="210"/>
        <v>-23.287315649149274</v>
      </c>
      <c r="Q972" s="11"/>
      <c r="R972" s="38">
        <f t="shared" si="213"/>
        <v>0</v>
      </c>
      <c r="S972" s="30">
        <f t="shared" si="214"/>
        <v>0</v>
      </c>
      <c r="T972" s="30">
        <f t="shared" si="215"/>
        <v>0</v>
      </c>
      <c r="U972" s="34"/>
      <c r="V972" s="34"/>
      <c r="X972" s="31">
        <f t="shared" si="211"/>
        <v>9.0359999999999996</v>
      </c>
      <c r="Y972" s="31">
        <f t="shared" si="212"/>
        <v>-184.49199999999999</v>
      </c>
      <c r="Z972" s="30">
        <f t="shared" si="219"/>
        <v>0</v>
      </c>
    </row>
    <row r="973" spans="5:26" x14ac:dyDescent="0.15">
      <c r="E973" s="46"/>
      <c r="F973" s="28"/>
      <c r="G973" s="29"/>
      <c r="H973" s="29"/>
      <c r="I973" s="48" t="str">
        <f t="shared" si="222"/>
        <v/>
      </c>
      <c r="J973" s="48" t="str">
        <f t="shared" si="220"/>
        <v/>
      </c>
      <c r="K973" s="49" t="str">
        <f t="shared" si="221"/>
        <v/>
      </c>
      <c r="L973" s="11"/>
      <c r="M973" s="11"/>
      <c r="N973" s="78"/>
      <c r="O973" s="39" t="str">
        <f t="shared" si="218"/>
        <v>F</v>
      </c>
      <c r="P973" s="11">
        <f t="shared" si="210"/>
        <v>-23.287315649149274</v>
      </c>
      <c r="Q973" s="11"/>
      <c r="R973" s="38">
        <f t="shared" si="213"/>
        <v>0</v>
      </c>
      <c r="S973" s="30">
        <f t="shared" si="214"/>
        <v>0</v>
      </c>
      <c r="T973" s="30">
        <f t="shared" si="215"/>
        <v>0</v>
      </c>
      <c r="U973" s="34"/>
      <c r="V973" s="34"/>
      <c r="X973" s="31">
        <f t="shared" si="211"/>
        <v>9.0359999999999996</v>
      </c>
      <c r="Y973" s="31">
        <f t="shared" si="212"/>
        <v>-184.49199999999999</v>
      </c>
      <c r="Z973" s="30">
        <f t="shared" si="219"/>
        <v>0</v>
      </c>
    </row>
    <row r="974" spans="5:26" x14ac:dyDescent="0.15">
      <c r="E974" s="46"/>
      <c r="F974" s="28"/>
      <c r="G974" s="29"/>
      <c r="H974" s="29"/>
      <c r="I974" s="48" t="str">
        <f t="shared" si="222"/>
        <v/>
      </c>
      <c r="J974" s="48" t="str">
        <f t="shared" si="220"/>
        <v/>
      </c>
      <c r="K974" s="49" t="str">
        <f t="shared" si="221"/>
        <v/>
      </c>
      <c r="L974" s="11"/>
      <c r="M974" s="11"/>
      <c r="N974" s="78"/>
      <c r="O974" s="39" t="str">
        <f t="shared" si="218"/>
        <v>F</v>
      </c>
      <c r="P974" s="11">
        <f t="shared" si="210"/>
        <v>-23.287315649149274</v>
      </c>
      <c r="Q974" s="11"/>
      <c r="R974" s="38">
        <f t="shared" si="213"/>
        <v>0</v>
      </c>
      <c r="S974" s="30">
        <f t="shared" si="214"/>
        <v>0</v>
      </c>
      <c r="T974" s="30">
        <f t="shared" si="215"/>
        <v>0</v>
      </c>
      <c r="U974" s="34"/>
      <c r="V974" s="34"/>
      <c r="X974" s="31">
        <f t="shared" si="211"/>
        <v>9.0359999999999996</v>
      </c>
      <c r="Y974" s="31">
        <f t="shared" si="212"/>
        <v>-184.49199999999999</v>
      </c>
      <c r="Z974" s="30">
        <f t="shared" si="219"/>
        <v>0</v>
      </c>
    </row>
    <row r="975" spans="5:26" x14ac:dyDescent="0.15">
      <c r="E975" s="46"/>
      <c r="F975" s="28"/>
      <c r="G975" s="29"/>
      <c r="H975" s="29"/>
      <c r="I975" s="48" t="str">
        <f t="shared" si="222"/>
        <v/>
      </c>
      <c r="J975" s="48" t="str">
        <f t="shared" si="220"/>
        <v/>
      </c>
      <c r="K975" s="49" t="str">
        <f t="shared" si="221"/>
        <v/>
      </c>
      <c r="L975" s="11"/>
      <c r="M975" s="11"/>
      <c r="N975" s="78"/>
      <c r="O975" s="39" t="str">
        <f t="shared" si="218"/>
        <v>F</v>
      </c>
      <c r="P975" s="11">
        <f t="shared" si="210"/>
        <v>-23.287315649149274</v>
      </c>
      <c r="Q975" s="11"/>
      <c r="R975" s="38">
        <f t="shared" si="213"/>
        <v>0</v>
      </c>
      <c r="S975" s="30">
        <f t="shared" si="214"/>
        <v>0</v>
      </c>
      <c r="T975" s="30">
        <f t="shared" si="215"/>
        <v>0</v>
      </c>
      <c r="U975" s="34"/>
      <c r="V975" s="34"/>
      <c r="X975" s="31">
        <f t="shared" si="211"/>
        <v>9.0359999999999996</v>
      </c>
      <c r="Y975" s="31">
        <f t="shared" si="212"/>
        <v>-184.49199999999999</v>
      </c>
      <c r="Z975" s="30">
        <f t="shared" si="219"/>
        <v>0</v>
      </c>
    </row>
    <row r="976" spans="5:26" x14ac:dyDescent="0.15">
      <c r="E976" s="46"/>
      <c r="F976" s="28"/>
      <c r="G976" s="29"/>
      <c r="H976" s="29"/>
      <c r="I976" s="48" t="str">
        <f t="shared" si="222"/>
        <v/>
      </c>
      <c r="J976" s="48" t="str">
        <f t="shared" si="220"/>
        <v/>
      </c>
      <c r="K976" s="49" t="str">
        <f t="shared" si="221"/>
        <v/>
      </c>
      <c r="L976" s="11"/>
      <c r="M976" s="11"/>
      <c r="N976" s="78"/>
      <c r="O976" s="39" t="str">
        <f t="shared" si="218"/>
        <v>F</v>
      </c>
      <c r="P976" s="11">
        <f t="shared" si="210"/>
        <v>-23.287315649149274</v>
      </c>
      <c r="Q976" s="11"/>
      <c r="R976" s="38">
        <f t="shared" si="213"/>
        <v>0</v>
      </c>
      <c r="S976" s="30">
        <f t="shared" si="214"/>
        <v>0</v>
      </c>
      <c r="T976" s="30">
        <f t="shared" si="215"/>
        <v>0</v>
      </c>
      <c r="U976" s="34"/>
      <c r="V976" s="34"/>
      <c r="X976" s="31">
        <f t="shared" si="211"/>
        <v>9.0359999999999996</v>
      </c>
      <c r="Y976" s="31">
        <f t="shared" si="212"/>
        <v>-184.49199999999999</v>
      </c>
      <c r="Z976" s="30">
        <f t="shared" si="219"/>
        <v>0</v>
      </c>
    </row>
    <row r="977" spans="5:26" x14ac:dyDescent="0.15">
      <c r="E977" s="46"/>
      <c r="F977" s="28"/>
      <c r="G977" s="29"/>
      <c r="H977" s="29"/>
      <c r="I977" s="48" t="str">
        <f t="shared" si="222"/>
        <v/>
      </c>
      <c r="J977" s="48" t="str">
        <f t="shared" si="220"/>
        <v/>
      </c>
      <c r="K977" s="49" t="str">
        <f t="shared" si="221"/>
        <v/>
      </c>
      <c r="L977" s="11"/>
      <c r="M977" s="11"/>
      <c r="N977" s="78"/>
      <c r="O977" s="39" t="str">
        <f t="shared" si="218"/>
        <v>F</v>
      </c>
      <c r="P977" s="11">
        <f t="shared" si="210"/>
        <v>-23.287315649149274</v>
      </c>
      <c r="Q977" s="11"/>
      <c r="R977" s="38">
        <f t="shared" si="213"/>
        <v>0</v>
      </c>
      <c r="S977" s="30">
        <f t="shared" si="214"/>
        <v>0</v>
      </c>
      <c r="T977" s="30">
        <f t="shared" si="215"/>
        <v>0</v>
      </c>
      <c r="U977" s="34"/>
      <c r="V977" s="34"/>
      <c r="X977" s="31">
        <f t="shared" si="211"/>
        <v>9.0359999999999996</v>
      </c>
      <c r="Y977" s="31">
        <f t="shared" si="212"/>
        <v>-184.49199999999999</v>
      </c>
      <c r="Z977" s="30">
        <f t="shared" si="219"/>
        <v>0</v>
      </c>
    </row>
    <row r="978" spans="5:26" x14ac:dyDescent="0.15">
      <c r="E978" s="46"/>
      <c r="F978" s="28"/>
      <c r="G978" s="29"/>
      <c r="H978" s="29"/>
      <c r="I978" s="48" t="str">
        <f t="shared" si="222"/>
        <v/>
      </c>
      <c r="J978" s="48" t="str">
        <f t="shared" si="220"/>
        <v/>
      </c>
      <c r="K978" s="49" t="str">
        <f t="shared" si="221"/>
        <v/>
      </c>
      <c r="L978" s="11"/>
      <c r="M978" s="11"/>
      <c r="N978" s="78"/>
      <c r="O978" s="39" t="str">
        <f t="shared" si="218"/>
        <v>F</v>
      </c>
      <c r="P978" s="11">
        <f t="shared" si="210"/>
        <v>-23.287315649149274</v>
      </c>
      <c r="Q978" s="11"/>
      <c r="R978" s="38">
        <f t="shared" si="213"/>
        <v>0</v>
      </c>
      <c r="S978" s="30">
        <f t="shared" si="214"/>
        <v>0</v>
      </c>
      <c r="T978" s="30">
        <f t="shared" si="215"/>
        <v>0</v>
      </c>
      <c r="U978" s="34"/>
      <c r="V978" s="34"/>
      <c r="X978" s="31">
        <f t="shared" si="211"/>
        <v>9.0359999999999996</v>
      </c>
      <c r="Y978" s="31">
        <f t="shared" si="212"/>
        <v>-184.49199999999999</v>
      </c>
      <c r="Z978" s="30">
        <f t="shared" si="219"/>
        <v>0</v>
      </c>
    </row>
    <row r="979" spans="5:26" x14ac:dyDescent="0.15">
      <c r="E979" s="46"/>
      <c r="F979" s="28"/>
      <c r="G979" s="29"/>
      <c r="H979" s="29"/>
      <c r="I979" s="48" t="str">
        <f t="shared" si="222"/>
        <v/>
      </c>
      <c r="J979" s="48" t="str">
        <f t="shared" si="220"/>
        <v/>
      </c>
      <c r="K979" s="49" t="str">
        <f t="shared" si="221"/>
        <v/>
      </c>
      <c r="L979" s="11"/>
      <c r="M979" s="11"/>
      <c r="N979" s="78"/>
      <c r="O979" s="39" t="str">
        <f t="shared" si="218"/>
        <v>F</v>
      </c>
      <c r="P979" s="11">
        <f t="shared" si="210"/>
        <v>-23.287315649149274</v>
      </c>
      <c r="Q979" s="11"/>
      <c r="R979" s="38">
        <f t="shared" si="213"/>
        <v>0</v>
      </c>
      <c r="S979" s="30">
        <f t="shared" si="214"/>
        <v>0</v>
      </c>
      <c r="T979" s="30">
        <f t="shared" si="215"/>
        <v>0</v>
      </c>
      <c r="U979" s="34"/>
      <c r="V979" s="34"/>
      <c r="X979" s="31">
        <f t="shared" si="211"/>
        <v>9.0359999999999996</v>
      </c>
      <c r="Y979" s="31">
        <f t="shared" si="212"/>
        <v>-184.49199999999999</v>
      </c>
      <c r="Z979" s="30">
        <f t="shared" si="219"/>
        <v>0</v>
      </c>
    </row>
    <row r="980" spans="5:26" x14ac:dyDescent="0.15">
      <c r="E980" s="46"/>
      <c r="F980" s="28"/>
      <c r="G980" s="29"/>
      <c r="H980" s="29"/>
      <c r="I980" s="48" t="str">
        <f t="shared" si="222"/>
        <v/>
      </c>
      <c r="J980" s="48" t="str">
        <f t="shared" si="220"/>
        <v/>
      </c>
      <c r="K980" s="49" t="str">
        <f t="shared" si="221"/>
        <v/>
      </c>
      <c r="L980" s="11"/>
      <c r="M980" s="11"/>
      <c r="N980" s="78"/>
      <c r="O980" s="39" t="str">
        <f t="shared" si="218"/>
        <v>F</v>
      </c>
      <c r="P980" s="11">
        <f t="shared" si="210"/>
        <v>-23.287315649149274</v>
      </c>
      <c r="Q980" s="11"/>
      <c r="R980" s="38">
        <f t="shared" si="213"/>
        <v>0</v>
      </c>
      <c r="S980" s="30">
        <f t="shared" si="214"/>
        <v>0</v>
      </c>
      <c r="T980" s="30">
        <f t="shared" si="215"/>
        <v>0</v>
      </c>
      <c r="U980" s="34"/>
      <c r="V980" s="34"/>
      <c r="X980" s="31">
        <f t="shared" si="211"/>
        <v>9.0359999999999996</v>
      </c>
      <c r="Y980" s="31">
        <f t="shared" si="212"/>
        <v>-184.49199999999999</v>
      </c>
      <c r="Z980" s="30">
        <f t="shared" si="219"/>
        <v>0</v>
      </c>
    </row>
    <row r="981" spans="5:26" x14ac:dyDescent="0.15">
      <c r="E981" s="46"/>
      <c r="F981" s="28"/>
      <c r="G981" s="29"/>
      <c r="H981" s="29"/>
      <c r="I981" s="48" t="str">
        <f t="shared" si="222"/>
        <v/>
      </c>
      <c r="J981" s="48" t="str">
        <f t="shared" si="220"/>
        <v/>
      </c>
      <c r="K981" s="49" t="str">
        <f t="shared" si="221"/>
        <v/>
      </c>
      <c r="L981" s="11"/>
      <c r="M981" s="11"/>
      <c r="N981" s="78"/>
      <c r="O981" s="39" t="str">
        <f t="shared" si="218"/>
        <v>F</v>
      </c>
      <c r="P981" s="11">
        <f t="shared" si="210"/>
        <v>-23.287315649149274</v>
      </c>
      <c r="Q981" s="11"/>
      <c r="R981" s="38">
        <f t="shared" si="213"/>
        <v>0</v>
      </c>
      <c r="S981" s="30">
        <f t="shared" si="214"/>
        <v>0</v>
      </c>
      <c r="T981" s="30">
        <f t="shared" si="215"/>
        <v>0</v>
      </c>
      <c r="U981" s="34"/>
      <c r="V981" s="34"/>
      <c r="X981" s="31">
        <f t="shared" si="211"/>
        <v>9.0359999999999996</v>
      </c>
      <c r="Y981" s="31">
        <f t="shared" si="212"/>
        <v>-184.49199999999999</v>
      </c>
      <c r="Z981" s="30">
        <f t="shared" si="219"/>
        <v>0</v>
      </c>
    </row>
    <row r="982" spans="5:26" x14ac:dyDescent="0.15">
      <c r="E982" s="46"/>
      <c r="F982" s="28"/>
      <c r="G982" s="29"/>
      <c r="H982" s="29"/>
      <c r="I982" s="48" t="str">
        <f t="shared" si="222"/>
        <v/>
      </c>
      <c r="J982" s="48" t="str">
        <f t="shared" si="220"/>
        <v/>
      </c>
      <c r="K982" s="49" t="str">
        <f t="shared" si="221"/>
        <v/>
      </c>
      <c r="L982" s="11"/>
      <c r="M982" s="11"/>
      <c r="N982" s="78"/>
      <c r="O982" s="39" t="str">
        <f t="shared" si="218"/>
        <v>F</v>
      </c>
      <c r="P982" s="11">
        <f t="shared" si="210"/>
        <v>-23.287315649149274</v>
      </c>
      <c r="Q982" s="11"/>
      <c r="R982" s="38">
        <f t="shared" si="213"/>
        <v>0</v>
      </c>
      <c r="S982" s="30">
        <f t="shared" si="214"/>
        <v>0</v>
      </c>
      <c r="T982" s="30">
        <f t="shared" si="215"/>
        <v>0</v>
      </c>
      <c r="U982" s="34"/>
      <c r="V982" s="34"/>
      <c r="X982" s="31">
        <f t="shared" si="211"/>
        <v>9.0359999999999996</v>
      </c>
      <c r="Y982" s="31">
        <f t="shared" si="212"/>
        <v>-184.49199999999999</v>
      </c>
      <c r="Z982" s="30">
        <f t="shared" si="219"/>
        <v>0</v>
      </c>
    </row>
    <row r="983" spans="5:26" x14ac:dyDescent="0.15">
      <c r="E983" s="46"/>
      <c r="F983" s="28"/>
      <c r="G983" s="29"/>
      <c r="H983" s="29"/>
      <c r="I983" s="48" t="str">
        <f t="shared" si="222"/>
        <v/>
      </c>
      <c r="J983" s="48" t="str">
        <f t="shared" si="220"/>
        <v/>
      </c>
      <c r="K983" s="49" t="str">
        <f t="shared" si="221"/>
        <v/>
      </c>
      <c r="L983" s="11"/>
      <c r="M983" s="11"/>
      <c r="N983" s="78"/>
      <c r="O983" s="39" t="str">
        <f t="shared" si="218"/>
        <v>F</v>
      </c>
      <c r="P983" s="11">
        <f t="shared" si="210"/>
        <v>-23.287315649149274</v>
      </c>
      <c r="Q983" s="11"/>
      <c r="R983" s="38">
        <f t="shared" si="213"/>
        <v>0</v>
      </c>
      <c r="S983" s="30">
        <f t="shared" si="214"/>
        <v>0</v>
      </c>
      <c r="T983" s="30">
        <f t="shared" si="215"/>
        <v>0</v>
      </c>
      <c r="U983" s="34"/>
      <c r="V983" s="34"/>
      <c r="X983" s="31">
        <f t="shared" si="211"/>
        <v>9.0359999999999996</v>
      </c>
      <c r="Y983" s="31">
        <f t="shared" si="212"/>
        <v>-184.49199999999999</v>
      </c>
      <c r="Z983" s="30">
        <f t="shared" si="219"/>
        <v>0</v>
      </c>
    </row>
    <row r="984" spans="5:26" x14ac:dyDescent="0.15">
      <c r="E984" s="46"/>
      <c r="F984" s="28"/>
      <c r="G984" s="29"/>
      <c r="H984" s="29"/>
      <c r="I984" s="48" t="str">
        <f t="shared" si="222"/>
        <v/>
      </c>
      <c r="J984" s="48" t="str">
        <f t="shared" si="220"/>
        <v/>
      </c>
      <c r="K984" s="49" t="str">
        <f t="shared" si="221"/>
        <v/>
      </c>
      <c r="L984" s="11"/>
      <c r="M984" s="11"/>
      <c r="N984" s="78"/>
      <c r="O984" s="39" t="str">
        <f t="shared" si="218"/>
        <v>F</v>
      </c>
      <c r="P984" s="11">
        <f t="shared" si="210"/>
        <v>-23.287315649149274</v>
      </c>
      <c r="Q984" s="11"/>
      <c r="R984" s="38">
        <f t="shared" si="213"/>
        <v>0</v>
      </c>
      <c r="S984" s="30">
        <f t="shared" si="214"/>
        <v>0</v>
      </c>
      <c r="T984" s="30">
        <f t="shared" si="215"/>
        <v>0</v>
      </c>
      <c r="U984" s="34"/>
      <c r="V984" s="34"/>
      <c r="X984" s="31">
        <f t="shared" si="211"/>
        <v>9.0359999999999996</v>
      </c>
      <c r="Y984" s="31">
        <f t="shared" si="212"/>
        <v>-184.49199999999999</v>
      </c>
      <c r="Z984" s="30">
        <f t="shared" si="219"/>
        <v>0</v>
      </c>
    </row>
    <row r="985" spans="5:26" x14ac:dyDescent="0.15">
      <c r="E985" s="46"/>
      <c r="F985" s="28"/>
      <c r="G985" s="29"/>
      <c r="H985" s="29"/>
      <c r="I985" s="48" t="str">
        <f t="shared" si="222"/>
        <v/>
      </c>
      <c r="J985" s="48" t="str">
        <f t="shared" si="220"/>
        <v/>
      </c>
      <c r="K985" s="49" t="str">
        <f t="shared" si="221"/>
        <v/>
      </c>
      <c r="L985" s="11"/>
      <c r="M985" s="11"/>
      <c r="N985" s="78"/>
      <c r="O985" s="39" t="str">
        <f t="shared" si="218"/>
        <v>F</v>
      </c>
      <c r="P985" s="11">
        <f t="shared" si="210"/>
        <v>-23.287315649149274</v>
      </c>
      <c r="Q985" s="11"/>
      <c r="R985" s="38">
        <f t="shared" si="213"/>
        <v>0</v>
      </c>
      <c r="S985" s="30">
        <f t="shared" si="214"/>
        <v>0</v>
      </c>
      <c r="T985" s="30">
        <f t="shared" si="215"/>
        <v>0</v>
      </c>
      <c r="U985" s="34"/>
      <c r="V985" s="34"/>
      <c r="X985" s="31">
        <f t="shared" si="211"/>
        <v>9.0359999999999996</v>
      </c>
      <c r="Y985" s="31">
        <f t="shared" si="212"/>
        <v>-184.49199999999999</v>
      </c>
      <c r="Z985" s="30">
        <f t="shared" si="219"/>
        <v>0</v>
      </c>
    </row>
    <row r="986" spans="5:26" x14ac:dyDescent="0.15">
      <c r="E986" s="46"/>
      <c r="F986" s="28"/>
      <c r="G986" s="29"/>
      <c r="H986" s="29"/>
      <c r="I986" s="48" t="str">
        <f t="shared" si="222"/>
        <v/>
      </c>
      <c r="J986" s="48" t="str">
        <f t="shared" si="220"/>
        <v/>
      </c>
      <c r="K986" s="49" t="str">
        <f t="shared" si="221"/>
        <v/>
      </c>
      <c r="L986" s="11"/>
      <c r="M986" s="11"/>
      <c r="N986" s="78"/>
      <c r="O986" s="39" t="str">
        <f t="shared" si="218"/>
        <v>F</v>
      </c>
      <c r="P986" s="11">
        <f t="shared" si="210"/>
        <v>-23.287315649149274</v>
      </c>
      <c r="Q986" s="11"/>
      <c r="R986" s="38">
        <f t="shared" si="213"/>
        <v>0</v>
      </c>
      <c r="S986" s="30">
        <f t="shared" si="214"/>
        <v>0</v>
      </c>
      <c r="T986" s="30">
        <f t="shared" si="215"/>
        <v>0</v>
      </c>
      <c r="U986" s="34"/>
      <c r="V986" s="34"/>
      <c r="X986" s="31">
        <f t="shared" si="211"/>
        <v>9.0359999999999996</v>
      </c>
      <c r="Y986" s="31">
        <f t="shared" si="212"/>
        <v>-184.49199999999999</v>
      </c>
      <c r="Z986" s="30">
        <f t="shared" si="219"/>
        <v>0</v>
      </c>
    </row>
    <row r="987" spans="5:26" x14ac:dyDescent="0.15">
      <c r="E987" s="46"/>
      <c r="F987" s="28"/>
      <c r="G987" s="29"/>
      <c r="H987" s="29"/>
      <c r="I987" s="48" t="str">
        <f t="shared" si="222"/>
        <v/>
      </c>
      <c r="J987" s="48" t="str">
        <f t="shared" si="220"/>
        <v/>
      </c>
      <c r="K987" s="49" t="str">
        <f t="shared" si="221"/>
        <v/>
      </c>
      <c r="L987" s="11"/>
      <c r="M987" s="11"/>
      <c r="N987" s="78"/>
      <c r="O987" s="39" t="str">
        <f t="shared" si="218"/>
        <v>F</v>
      </c>
      <c r="P987" s="11">
        <f t="shared" si="210"/>
        <v>-23.287315649149274</v>
      </c>
      <c r="Q987" s="11"/>
      <c r="R987" s="38">
        <f t="shared" si="213"/>
        <v>0</v>
      </c>
      <c r="S987" s="30">
        <f t="shared" si="214"/>
        <v>0</v>
      </c>
      <c r="T987" s="30">
        <f t="shared" si="215"/>
        <v>0</v>
      </c>
      <c r="U987" s="34"/>
      <c r="V987" s="34"/>
      <c r="X987" s="31">
        <f t="shared" si="211"/>
        <v>9.0359999999999996</v>
      </c>
      <c r="Y987" s="31">
        <f t="shared" si="212"/>
        <v>-184.49199999999999</v>
      </c>
      <c r="Z987" s="30">
        <f t="shared" si="219"/>
        <v>0</v>
      </c>
    </row>
    <row r="988" spans="5:26" x14ac:dyDescent="0.15">
      <c r="E988" s="46"/>
      <c r="F988" s="28"/>
      <c r="G988" s="29"/>
      <c r="H988" s="29"/>
      <c r="I988" s="48" t="str">
        <f t="shared" si="222"/>
        <v/>
      </c>
      <c r="J988" s="48" t="str">
        <f t="shared" si="220"/>
        <v/>
      </c>
      <c r="K988" s="49" t="str">
        <f t="shared" si="221"/>
        <v/>
      </c>
      <c r="L988" s="11"/>
      <c r="M988" s="11"/>
      <c r="N988" s="78"/>
      <c r="O988" s="39" t="str">
        <f t="shared" si="218"/>
        <v>F</v>
      </c>
      <c r="P988" s="11">
        <f t="shared" si="210"/>
        <v>-23.287315649149274</v>
      </c>
      <c r="Q988" s="11"/>
      <c r="R988" s="38">
        <f t="shared" si="213"/>
        <v>0</v>
      </c>
      <c r="S988" s="30">
        <f t="shared" si="214"/>
        <v>0</v>
      </c>
      <c r="T988" s="30">
        <f t="shared" si="215"/>
        <v>0</v>
      </c>
      <c r="U988" s="34"/>
      <c r="V988" s="34"/>
      <c r="X988" s="31">
        <f t="shared" si="211"/>
        <v>9.0359999999999996</v>
      </c>
      <c r="Y988" s="31">
        <f t="shared" si="212"/>
        <v>-184.49199999999999</v>
      </c>
      <c r="Z988" s="30">
        <f t="shared" si="219"/>
        <v>0</v>
      </c>
    </row>
    <row r="989" spans="5:26" x14ac:dyDescent="0.15">
      <c r="E989" s="46"/>
      <c r="F989" s="28"/>
      <c r="G989" s="29"/>
      <c r="H989" s="29"/>
      <c r="I989" s="48" t="str">
        <f t="shared" si="222"/>
        <v/>
      </c>
      <c r="J989" s="48" t="str">
        <f t="shared" si="220"/>
        <v/>
      </c>
      <c r="K989" s="49" t="str">
        <f t="shared" si="221"/>
        <v/>
      </c>
      <c r="L989" s="11"/>
      <c r="M989" s="11"/>
      <c r="N989" s="78"/>
      <c r="O989" s="39" t="str">
        <f t="shared" si="218"/>
        <v>F</v>
      </c>
      <c r="P989" s="11">
        <f t="shared" si="210"/>
        <v>-23.287315649149274</v>
      </c>
      <c r="Q989" s="11"/>
      <c r="R989" s="38">
        <f t="shared" si="213"/>
        <v>0</v>
      </c>
      <c r="S989" s="30">
        <f t="shared" si="214"/>
        <v>0</v>
      </c>
      <c r="T989" s="30">
        <f t="shared" si="215"/>
        <v>0</v>
      </c>
      <c r="U989" s="34"/>
      <c r="V989" s="34"/>
      <c r="X989" s="31">
        <f t="shared" si="211"/>
        <v>9.0359999999999996</v>
      </c>
      <c r="Y989" s="31">
        <f t="shared" si="212"/>
        <v>-184.49199999999999</v>
      </c>
      <c r="Z989" s="30">
        <f t="shared" si="219"/>
        <v>0</v>
      </c>
    </row>
    <row r="990" spans="5:26" x14ac:dyDescent="0.15">
      <c r="E990" s="46"/>
      <c r="F990" s="28"/>
      <c r="G990" s="29"/>
      <c r="H990" s="29"/>
      <c r="I990" s="48" t="str">
        <f t="shared" si="222"/>
        <v/>
      </c>
      <c r="J990" s="48" t="str">
        <f t="shared" si="220"/>
        <v/>
      </c>
      <c r="K990" s="49" t="str">
        <f t="shared" si="221"/>
        <v/>
      </c>
      <c r="L990" s="11"/>
      <c r="M990" s="11"/>
      <c r="N990" s="78"/>
      <c r="O990" s="39" t="str">
        <f t="shared" si="218"/>
        <v>F</v>
      </c>
      <c r="P990" s="11">
        <f t="shared" si="210"/>
        <v>-23.287315649149274</v>
      </c>
      <c r="Q990" s="11"/>
      <c r="R990" s="38">
        <f t="shared" si="213"/>
        <v>0</v>
      </c>
      <c r="S990" s="30">
        <f t="shared" si="214"/>
        <v>0</v>
      </c>
      <c r="T990" s="30">
        <f t="shared" si="215"/>
        <v>0</v>
      </c>
      <c r="U990" s="34"/>
      <c r="V990" s="34"/>
      <c r="X990" s="31">
        <f t="shared" si="211"/>
        <v>9.0359999999999996</v>
      </c>
      <c r="Y990" s="31">
        <f t="shared" si="212"/>
        <v>-184.49199999999999</v>
      </c>
      <c r="Z990" s="30">
        <f t="shared" si="219"/>
        <v>0</v>
      </c>
    </row>
    <row r="991" spans="5:26" x14ac:dyDescent="0.15">
      <c r="E991" s="46"/>
      <c r="F991" s="28"/>
      <c r="G991" s="29"/>
      <c r="H991" s="29"/>
      <c r="I991" s="48" t="str">
        <f t="shared" si="222"/>
        <v/>
      </c>
      <c r="J991" s="48" t="str">
        <f t="shared" si="220"/>
        <v/>
      </c>
      <c r="K991" s="49" t="str">
        <f t="shared" si="221"/>
        <v/>
      </c>
      <c r="L991" s="11"/>
      <c r="M991" s="11"/>
      <c r="N991" s="78"/>
      <c r="O991" s="39" t="str">
        <f t="shared" si="218"/>
        <v>F</v>
      </c>
      <c r="P991" s="11">
        <f t="shared" si="210"/>
        <v>-23.287315649149274</v>
      </c>
      <c r="Q991" s="11"/>
      <c r="R991" s="38">
        <f t="shared" si="213"/>
        <v>0</v>
      </c>
      <c r="S991" s="30">
        <f t="shared" si="214"/>
        <v>0</v>
      </c>
      <c r="T991" s="30">
        <f t="shared" si="215"/>
        <v>0</v>
      </c>
      <c r="U991" s="34"/>
      <c r="V991" s="34"/>
      <c r="X991" s="31">
        <f t="shared" si="211"/>
        <v>9.0359999999999996</v>
      </c>
      <c r="Y991" s="31">
        <f t="shared" si="212"/>
        <v>-184.49199999999999</v>
      </c>
      <c r="Z991" s="30">
        <f t="shared" si="219"/>
        <v>0</v>
      </c>
    </row>
    <row r="992" spans="5:26" ht="14.25" thickBot="1" x14ac:dyDescent="0.2">
      <c r="E992" s="50"/>
      <c r="F992" s="64"/>
      <c r="G992" s="51"/>
      <c r="H992" s="51"/>
      <c r="I992" s="52" t="str">
        <f t="shared" si="222"/>
        <v/>
      </c>
      <c r="J992" s="52" t="str">
        <f t="shared" si="220"/>
        <v/>
      </c>
      <c r="K992" s="53" t="str">
        <f t="shared" si="221"/>
        <v/>
      </c>
      <c r="L992" s="11"/>
      <c r="M992" s="11"/>
      <c r="N992" s="78"/>
      <c r="O992" s="39" t="str">
        <f t="shared" si="218"/>
        <v>F</v>
      </c>
      <c r="P992" s="11">
        <f>IF(T992&gt;17.583,"*",(G992-(INDEX(IF(O992="F",Hfemalemean,Hmalemean),S992+1,R992+1)))/(INDEX(IF(O992="F",Hfemalesd,Hmalesd),S992+1,R992+1)))</f>
        <v>-23.287315649149274</v>
      </c>
      <c r="Q992" s="11"/>
      <c r="R992" s="38">
        <f t="shared" si="213"/>
        <v>0</v>
      </c>
      <c r="S992" s="30">
        <f t="shared" si="214"/>
        <v>0</v>
      </c>
      <c r="T992" s="30">
        <f t="shared" si="215"/>
        <v>0</v>
      </c>
      <c r="U992" s="34"/>
      <c r="V992" s="34"/>
      <c r="X992" s="31">
        <f t="shared" si="211"/>
        <v>9.0359999999999996</v>
      </c>
      <c r="Y992" s="31">
        <f t="shared" si="212"/>
        <v>-184.49199999999999</v>
      </c>
      <c r="Z992" s="30">
        <f t="shared" si="219"/>
        <v>0</v>
      </c>
    </row>
    <row r="993" spans="4:26" ht="14.25" thickBot="1" x14ac:dyDescent="0.2"/>
    <row r="994" spans="4:26" ht="23.25" customHeight="1" x14ac:dyDescent="0.15">
      <c r="D994" s="72">
        <v>9</v>
      </c>
      <c r="E994" s="42" t="s">
        <v>20</v>
      </c>
      <c r="F994" s="65"/>
      <c r="G994" s="66" t="s">
        <v>115</v>
      </c>
      <c r="H994" s="90"/>
      <c r="I994" s="90"/>
      <c r="J994" s="66"/>
      <c r="K994" s="67"/>
    </row>
    <row r="995" spans="4:26" ht="27.75" customHeight="1" x14ac:dyDescent="0.15">
      <c r="E995" s="43" t="s">
        <v>54</v>
      </c>
      <c r="F995" s="63"/>
      <c r="G995" s="44" t="s">
        <v>75</v>
      </c>
      <c r="H995" s="59"/>
      <c r="I995" s="41"/>
      <c r="J995" s="41"/>
      <c r="K995" s="68"/>
    </row>
    <row r="996" spans="4:26" ht="42" customHeight="1" x14ac:dyDescent="0.15">
      <c r="E996" s="46"/>
      <c r="F996" s="7" t="s">
        <v>30</v>
      </c>
      <c r="G996" s="8" t="s">
        <v>29</v>
      </c>
      <c r="H996" s="8" t="s">
        <v>28</v>
      </c>
      <c r="I996" s="7" t="s">
        <v>123</v>
      </c>
      <c r="J996" s="7" t="s">
        <v>124</v>
      </c>
      <c r="K996" s="47" t="s">
        <v>125</v>
      </c>
      <c r="L996" s="10"/>
      <c r="M996" s="10"/>
      <c r="N996" s="7"/>
      <c r="O996" s="7" t="s">
        <v>31</v>
      </c>
      <c r="P996" s="9" t="s">
        <v>23</v>
      </c>
      <c r="Q996" s="9"/>
      <c r="R996" s="36" t="s">
        <v>21</v>
      </c>
      <c r="S996" s="35" t="s">
        <v>22</v>
      </c>
      <c r="T996" s="35" t="s">
        <v>47</v>
      </c>
      <c r="U996" s="35"/>
      <c r="V996" s="35"/>
      <c r="X996" s="37" t="s">
        <v>45</v>
      </c>
      <c r="Y996" s="37" t="s">
        <v>46</v>
      </c>
      <c r="Z996" s="30" t="s">
        <v>78</v>
      </c>
    </row>
    <row r="997" spans="4:26" x14ac:dyDescent="0.15">
      <c r="E997" s="46"/>
      <c r="F997" s="28"/>
      <c r="G997" s="29"/>
      <c r="H997" s="29"/>
      <c r="I997" s="48" t="str">
        <f t="shared" ref="I997:I1028" si="223">IF(COUNTA($F$995,$H$995,F997:H997)=5,P997,"")</f>
        <v/>
      </c>
      <c r="J997" s="48" t="str">
        <f>IF(COUNTA($F$995,$H$995,F997:H997)=5,IF(T997&lt;6,"*",IF(T997&gt;=17.583,"*",(H997-G997*INDEX(IF(O997="F",muratafemale,muratamale),R997-4,1)-INDEX(IF(O997="F",muratafemale,muratamale),R997-4,2))/(G997*INDEX(IF(O997="F",muratafemale,muratamale),R997-4,1)+INDEX(IF(O997="F",muratafemale,muratamale),R997-4,2))*100)),"")</f>
        <v/>
      </c>
      <c r="K997" s="49" t="str">
        <f>IF(COUNTA($F$995,$H$995,F997:H997)=5,IF(OR(T997&lt;1,G997&lt;70),"*",IF(G997&gt;=IF(O997="M",181,174),(H997-Z997)/Z997*100,IF(G997&lt;101,(H997-X997)/X997*100,IF(T997&lt;6,(H997-X997)/X997*100,IF(T997&gt;=17.583,(H997-Z997)/Z997*100,(H997-Y997)/Y997*100))))),"")</f>
        <v/>
      </c>
      <c r="L997" s="11"/>
      <c r="M997" s="11"/>
      <c r="N997" s="78"/>
      <c r="O997" s="39" t="str">
        <f>IF(OR(+$H$995="男",+$H$995="M"),"M","F")</f>
        <v>F</v>
      </c>
      <c r="P997" s="11">
        <f t="shared" ref="P997:P1060" si="224">IF(T997&gt;17.583,"*",(G997-(INDEX(IF(O997="F",Hfemalemean,Hmalemean),S997+1,R997+1)))/(INDEX(IF(O997="F",Hfemalesd,Hmalesd),S997+1,R997+1)))</f>
        <v>-23.287315649149274</v>
      </c>
      <c r="Q997" s="11"/>
      <c r="R997" s="38">
        <f>DATEDIF($F$995,F997,"Y")</f>
        <v>0</v>
      </c>
      <c r="S997" s="30">
        <f>DATEDIF($F$995,F997,"YM")</f>
        <v>0</v>
      </c>
      <c r="T997" s="30">
        <f>DATEDIF($F$995,F997,"Y")+DATEDIF($F$995,F997,"YD")/(365+IF(MOD(YEAR(DATE(YEAR(F997)-1,MONTH($F$995),DAY($F$995))),4)=0,IF(DATE(YEAR(DATE(YEAR(F997)-1,MONTH($F$995),DAY($F$995))),2,29)&gt;=DATE(YEAR(F997)-1,MONTH($F$995),DAY($F$995)),1,0),0)+IF(MOD(YEAR(F997),4)=0,IF(DATE(YEAR(F997),2,29)&lt;=F997,1,0),0))</f>
        <v>0</v>
      </c>
      <c r="U997" s="34"/>
      <c r="V997" s="34"/>
      <c r="X997" s="31">
        <f t="shared" ref="X997:X1060" si="225">IF(O997="M",2.06*10^-3*G997^2-0.1166*G997+6.5273,2.49*10^-3*G997^2-0.1858*G997+9.036)</f>
        <v>9.0359999999999996</v>
      </c>
      <c r="Y997" s="31">
        <f t="shared" ref="Y997:Y1060" si="226">((G997/100)^3*INDEX(itoOI,IF(O997="M",0,3)+IF(G997&lt;140,1,IF(G997&lt;=149,2,3)),1)+(G997/100)^2*INDEX(itoOI,IF(O997="M",0,3)+IF(G997&lt;140,1,IF(G997&lt;=149,2,3)),2)+(G997/100)*INDEX(itoOI,IF(O997="M",0,3)+IF(G997&lt;140,1,IF(G997&lt;=149,2,3)),3)+INDEX(itoOI,IF(O997="M",0,3)+IF(G997&lt;140,1,IF(G997&lt;=149,2,3)),4))</f>
        <v>-184.49199999999999</v>
      </c>
      <c r="Z997" s="30">
        <f t="shared" ref="Z997:Z998" si="227">22*G997^2/10000</f>
        <v>0</v>
      </c>
    </row>
    <row r="998" spans="4:26" x14ac:dyDescent="0.15">
      <c r="E998" s="46"/>
      <c r="F998" s="28"/>
      <c r="G998" s="29"/>
      <c r="H998" s="29"/>
      <c r="I998" s="48" t="str">
        <f t="shared" si="223"/>
        <v/>
      </c>
      <c r="J998" s="48" t="str">
        <f>IF(COUNTA($F$995,$H$995,F998:H998)=5,IF(T998&lt;6,"*",IF(T998&gt;=17.583,"*",(H998-G998*INDEX(IF(O998="F",muratafemale,muratamale),R998-4,1)-INDEX(IF(O998="F",muratafemale,muratamale),R998-4,2))/(G998*INDEX(IF(O998="F",muratafemale,muratamale),R998-4,1)+INDEX(IF(O998="F",muratafemale,muratamale),R998-4,2))*100)),"")</f>
        <v/>
      </c>
      <c r="K998" s="49" t="str">
        <f t="shared" ref="K998:K1061" si="228">IF(COUNTA($F$995,$H$995,F998:H998)=5,IF(OR(T998&lt;1,G998&lt;70),"*",IF(G998&gt;=IF(O998="M",181,174),(H998-Z998)/Z998*100,IF(G998&lt;101,(H998-X998)/X998*100,IF(T998&lt;6,(H998-X998)/X998*100,IF(T998&gt;=17.583,(H998-Z998)/Z998*100,(H998-Y998)/Y998*100))))),"")</f>
        <v/>
      </c>
      <c r="L998" s="11"/>
      <c r="M998" s="11"/>
      <c r="N998" s="78"/>
      <c r="O998" s="39" t="str">
        <f t="shared" ref="O998:O1061" si="229">IF(OR(+$H$995="男",+$H$995="M"),"M","F")</f>
        <v>F</v>
      </c>
      <c r="P998" s="11">
        <f t="shared" si="224"/>
        <v>-23.287315649149274</v>
      </c>
      <c r="Q998" s="11"/>
      <c r="R998" s="38">
        <f t="shared" ref="R998:R1061" si="230">DATEDIF($F$995,F998,"Y")</f>
        <v>0</v>
      </c>
      <c r="S998" s="30">
        <f t="shared" ref="S998:S1061" si="231">DATEDIF($F$995,F998,"YM")</f>
        <v>0</v>
      </c>
      <c r="T998" s="30">
        <f t="shared" ref="T998:T1061" si="232">DATEDIF($F$995,F998,"Y")+DATEDIF($F$995,F998,"YD")/(365+IF(MOD(YEAR(DATE(YEAR(F998)-1,MONTH($F$995),DAY($F$995))),4)=0,IF(DATE(YEAR(DATE(YEAR(F998)-1,MONTH($F$995),DAY($F$995))),2,29)&gt;=DATE(YEAR(F998)-1,MONTH($F$995),DAY($F$995)),1,0),0)+IF(MOD(YEAR(F998),4)=0,IF(DATE(YEAR(F998),2,29)&lt;=F998,1,0),0))</f>
        <v>0</v>
      </c>
      <c r="U998" s="34"/>
      <c r="V998" s="34"/>
      <c r="X998" s="31">
        <f t="shared" si="225"/>
        <v>9.0359999999999996</v>
      </c>
      <c r="Y998" s="31">
        <f t="shared" si="226"/>
        <v>-184.49199999999999</v>
      </c>
      <c r="Z998" s="30">
        <f t="shared" si="227"/>
        <v>0</v>
      </c>
    </row>
    <row r="999" spans="4:26" x14ac:dyDescent="0.15">
      <c r="E999" s="46"/>
      <c r="F999" s="28"/>
      <c r="G999" s="29"/>
      <c r="H999" s="29"/>
      <c r="I999" s="48" t="str">
        <f t="shared" si="223"/>
        <v/>
      </c>
      <c r="J999" s="48" t="str">
        <f t="shared" ref="J999:J1116" si="233">IF(COUNTA($F$995,$H$995,F999:H999)=5,IF(T999&lt;6,"*",IF(T999&gt;=17.583,"*",(H999-G999*INDEX(IF(O999="F",muratafemale,muratamale),R999-4,1)-INDEX(IF(O999="F",muratafemale,muratamale),R999-4,2))/(G999*INDEX(IF(O999="F",muratafemale,muratamale),R999-4,1)+INDEX(IF(O999="F",muratafemale,muratamale),R999-4,2))*100)),"")</f>
        <v/>
      </c>
      <c r="K999" s="49" t="str">
        <f t="shared" si="228"/>
        <v/>
      </c>
      <c r="N999" s="78"/>
      <c r="O999" s="39" t="str">
        <f t="shared" si="229"/>
        <v>F</v>
      </c>
      <c r="P999" s="11">
        <f t="shared" si="224"/>
        <v>-23.287315649149274</v>
      </c>
      <c r="Q999" s="11"/>
      <c r="R999" s="38">
        <f t="shared" si="230"/>
        <v>0</v>
      </c>
      <c r="S999" s="30">
        <f t="shared" si="231"/>
        <v>0</v>
      </c>
      <c r="T999" s="30">
        <f t="shared" si="232"/>
        <v>0</v>
      </c>
      <c r="U999" s="34"/>
      <c r="V999" s="34"/>
      <c r="X999" s="31">
        <f t="shared" si="225"/>
        <v>9.0359999999999996</v>
      </c>
      <c r="Y999" s="31">
        <f t="shared" si="226"/>
        <v>-184.49199999999999</v>
      </c>
      <c r="Z999" s="30">
        <f t="shared" ref="Z999:Z1062" si="234">22*G999^2/10000</f>
        <v>0</v>
      </c>
    </row>
    <row r="1000" spans="4:26" x14ac:dyDescent="0.15">
      <c r="E1000" s="46"/>
      <c r="F1000" s="28"/>
      <c r="G1000" s="29"/>
      <c r="H1000" s="29"/>
      <c r="I1000" s="48" t="str">
        <f t="shared" si="223"/>
        <v/>
      </c>
      <c r="J1000" s="48" t="str">
        <f t="shared" ref="J1000:J1063" si="235">IF(COUNTA($F$995,$H$995,F1000:H1000)=5,IF(T1000&lt;6,"*",IF(T1000&gt;=17.583,"*",(H1000-G1000*INDEX(IF(O1000="F",muratafemale,muratamale),R1000-4,1)-INDEX(IF(O1000="F",muratafemale,muratamale),R1000-4,2))/(G1000*INDEX(IF(O1000="F",muratafemale,muratamale),R1000-4,1)+INDEX(IF(O1000="F",muratafemale,muratamale),R1000-4,2))*100)),"")</f>
        <v/>
      </c>
      <c r="K1000" s="49" t="str">
        <f t="shared" si="228"/>
        <v/>
      </c>
      <c r="N1000" s="78"/>
      <c r="O1000" s="39" t="str">
        <f t="shared" si="229"/>
        <v>F</v>
      </c>
      <c r="P1000" s="11">
        <f t="shared" si="224"/>
        <v>-23.287315649149274</v>
      </c>
      <c r="Q1000" s="11"/>
      <c r="R1000" s="38">
        <f t="shared" si="230"/>
        <v>0</v>
      </c>
      <c r="S1000" s="30">
        <f t="shared" si="231"/>
        <v>0</v>
      </c>
      <c r="T1000" s="30">
        <f t="shared" si="232"/>
        <v>0</v>
      </c>
      <c r="U1000" s="34"/>
      <c r="V1000" s="34"/>
      <c r="X1000" s="31">
        <f t="shared" si="225"/>
        <v>9.0359999999999996</v>
      </c>
      <c r="Y1000" s="31">
        <f t="shared" si="226"/>
        <v>-184.49199999999999</v>
      </c>
      <c r="Z1000" s="30">
        <f t="shared" si="234"/>
        <v>0</v>
      </c>
    </row>
    <row r="1001" spans="4:26" x14ac:dyDescent="0.15">
      <c r="E1001" s="46"/>
      <c r="F1001" s="28"/>
      <c r="G1001" s="29"/>
      <c r="H1001" s="29"/>
      <c r="I1001" s="48" t="str">
        <f t="shared" si="223"/>
        <v/>
      </c>
      <c r="J1001" s="48" t="str">
        <f t="shared" si="235"/>
        <v/>
      </c>
      <c r="K1001" s="49" t="str">
        <f t="shared" si="228"/>
        <v/>
      </c>
      <c r="N1001" s="78"/>
      <c r="O1001" s="39" t="str">
        <f t="shared" si="229"/>
        <v>F</v>
      </c>
      <c r="P1001" s="11">
        <f t="shared" si="224"/>
        <v>-23.287315649149274</v>
      </c>
      <c r="Q1001" s="11"/>
      <c r="R1001" s="38">
        <f t="shared" si="230"/>
        <v>0</v>
      </c>
      <c r="S1001" s="30">
        <f t="shared" si="231"/>
        <v>0</v>
      </c>
      <c r="T1001" s="30">
        <f t="shared" si="232"/>
        <v>0</v>
      </c>
      <c r="U1001" s="34"/>
      <c r="V1001" s="34"/>
      <c r="X1001" s="31">
        <f t="shared" si="225"/>
        <v>9.0359999999999996</v>
      </c>
      <c r="Y1001" s="31">
        <f t="shared" si="226"/>
        <v>-184.49199999999999</v>
      </c>
      <c r="Z1001" s="30">
        <f t="shared" si="234"/>
        <v>0</v>
      </c>
    </row>
    <row r="1002" spans="4:26" x14ac:dyDescent="0.15">
      <c r="E1002" s="46"/>
      <c r="F1002" s="28"/>
      <c r="G1002" s="29"/>
      <c r="H1002" s="29"/>
      <c r="I1002" s="48" t="str">
        <f t="shared" si="223"/>
        <v/>
      </c>
      <c r="J1002" s="48" t="str">
        <f t="shared" si="235"/>
        <v/>
      </c>
      <c r="K1002" s="49" t="str">
        <f t="shared" si="228"/>
        <v/>
      </c>
      <c r="N1002" s="78"/>
      <c r="O1002" s="39" t="str">
        <f t="shared" si="229"/>
        <v>F</v>
      </c>
      <c r="P1002" s="11">
        <f t="shared" si="224"/>
        <v>-23.287315649149274</v>
      </c>
      <c r="Q1002" s="11"/>
      <c r="R1002" s="38">
        <f t="shared" si="230"/>
        <v>0</v>
      </c>
      <c r="S1002" s="30">
        <f t="shared" si="231"/>
        <v>0</v>
      </c>
      <c r="T1002" s="30">
        <f t="shared" si="232"/>
        <v>0</v>
      </c>
      <c r="U1002" s="34"/>
      <c r="V1002" s="34"/>
      <c r="X1002" s="31">
        <f t="shared" si="225"/>
        <v>9.0359999999999996</v>
      </c>
      <c r="Y1002" s="31">
        <f t="shared" si="226"/>
        <v>-184.49199999999999</v>
      </c>
      <c r="Z1002" s="30">
        <f t="shared" si="234"/>
        <v>0</v>
      </c>
    </row>
    <row r="1003" spans="4:26" x14ac:dyDescent="0.15">
      <c r="E1003" s="46"/>
      <c r="F1003" s="28"/>
      <c r="G1003" s="29"/>
      <c r="H1003" s="29"/>
      <c r="I1003" s="48" t="str">
        <f t="shared" si="223"/>
        <v/>
      </c>
      <c r="J1003" s="48" t="str">
        <f t="shared" si="235"/>
        <v/>
      </c>
      <c r="K1003" s="49" t="str">
        <f t="shared" si="228"/>
        <v/>
      </c>
      <c r="N1003" s="78"/>
      <c r="O1003" s="39" t="str">
        <f t="shared" si="229"/>
        <v>F</v>
      </c>
      <c r="P1003" s="11">
        <f t="shared" si="224"/>
        <v>-23.287315649149274</v>
      </c>
      <c r="Q1003" s="11"/>
      <c r="R1003" s="38">
        <f t="shared" si="230"/>
        <v>0</v>
      </c>
      <c r="S1003" s="30">
        <f t="shared" si="231"/>
        <v>0</v>
      </c>
      <c r="T1003" s="30">
        <f t="shared" si="232"/>
        <v>0</v>
      </c>
      <c r="U1003" s="34"/>
      <c r="V1003" s="34"/>
      <c r="X1003" s="31">
        <f t="shared" si="225"/>
        <v>9.0359999999999996</v>
      </c>
      <c r="Y1003" s="31">
        <f t="shared" si="226"/>
        <v>-184.49199999999999</v>
      </c>
      <c r="Z1003" s="30">
        <f t="shared" si="234"/>
        <v>0</v>
      </c>
    </row>
    <row r="1004" spans="4:26" x14ac:dyDescent="0.15">
      <c r="E1004" s="46"/>
      <c r="F1004" s="28"/>
      <c r="G1004" s="29"/>
      <c r="H1004" s="29"/>
      <c r="I1004" s="48" t="str">
        <f t="shared" si="223"/>
        <v/>
      </c>
      <c r="J1004" s="48" t="str">
        <f t="shared" si="235"/>
        <v/>
      </c>
      <c r="K1004" s="49" t="str">
        <f t="shared" si="228"/>
        <v/>
      </c>
      <c r="N1004" s="78"/>
      <c r="O1004" s="39" t="str">
        <f t="shared" si="229"/>
        <v>F</v>
      </c>
      <c r="P1004" s="11">
        <f t="shared" si="224"/>
        <v>-23.287315649149274</v>
      </c>
      <c r="Q1004" s="11"/>
      <c r="R1004" s="38">
        <f t="shared" si="230"/>
        <v>0</v>
      </c>
      <c r="S1004" s="30">
        <f t="shared" si="231"/>
        <v>0</v>
      </c>
      <c r="T1004" s="30">
        <f t="shared" si="232"/>
        <v>0</v>
      </c>
      <c r="U1004" s="34"/>
      <c r="V1004" s="34"/>
      <c r="X1004" s="31">
        <f t="shared" si="225"/>
        <v>9.0359999999999996</v>
      </c>
      <c r="Y1004" s="31">
        <f t="shared" si="226"/>
        <v>-184.49199999999999</v>
      </c>
      <c r="Z1004" s="30">
        <f t="shared" si="234"/>
        <v>0</v>
      </c>
    </row>
    <row r="1005" spans="4:26" x14ac:dyDescent="0.15">
      <c r="E1005" s="46"/>
      <c r="F1005" s="28"/>
      <c r="G1005" s="29"/>
      <c r="H1005" s="29"/>
      <c r="I1005" s="48" t="str">
        <f t="shared" si="223"/>
        <v/>
      </c>
      <c r="J1005" s="48" t="str">
        <f t="shared" si="235"/>
        <v/>
      </c>
      <c r="K1005" s="49" t="str">
        <f t="shared" si="228"/>
        <v/>
      </c>
      <c r="N1005" s="78"/>
      <c r="O1005" s="39" t="str">
        <f t="shared" si="229"/>
        <v>F</v>
      </c>
      <c r="P1005" s="11">
        <f t="shared" si="224"/>
        <v>-23.287315649149274</v>
      </c>
      <c r="Q1005" s="11"/>
      <c r="R1005" s="38">
        <f t="shared" si="230"/>
        <v>0</v>
      </c>
      <c r="S1005" s="30">
        <f t="shared" si="231"/>
        <v>0</v>
      </c>
      <c r="T1005" s="30">
        <f t="shared" si="232"/>
        <v>0</v>
      </c>
      <c r="U1005" s="34"/>
      <c r="V1005" s="34"/>
      <c r="X1005" s="31">
        <f t="shared" si="225"/>
        <v>9.0359999999999996</v>
      </c>
      <c r="Y1005" s="31">
        <f t="shared" si="226"/>
        <v>-184.49199999999999</v>
      </c>
      <c r="Z1005" s="30">
        <f t="shared" si="234"/>
        <v>0</v>
      </c>
    </row>
    <row r="1006" spans="4:26" x14ac:dyDescent="0.15">
      <c r="E1006" s="46"/>
      <c r="F1006" s="28"/>
      <c r="G1006" s="29"/>
      <c r="H1006" s="29"/>
      <c r="I1006" s="48" t="str">
        <f t="shared" si="223"/>
        <v/>
      </c>
      <c r="J1006" s="48" t="str">
        <f t="shared" si="235"/>
        <v/>
      </c>
      <c r="K1006" s="49" t="str">
        <f t="shared" si="228"/>
        <v/>
      </c>
      <c r="N1006" s="78"/>
      <c r="O1006" s="39" t="str">
        <f t="shared" si="229"/>
        <v>F</v>
      </c>
      <c r="P1006" s="11">
        <f t="shared" si="224"/>
        <v>-23.287315649149274</v>
      </c>
      <c r="Q1006" s="11"/>
      <c r="R1006" s="38">
        <f t="shared" si="230"/>
        <v>0</v>
      </c>
      <c r="S1006" s="30">
        <f t="shared" si="231"/>
        <v>0</v>
      </c>
      <c r="T1006" s="30">
        <f t="shared" si="232"/>
        <v>0</v>
      </c>
      <c r="U1006" s="34"/>
      <c r="V1006" s="34"/>
      <c r="X1006" s="31">
        <f t="shared" si="225"/>
        <v>9.0359999999999996</v>
      </c>
      <c r="Y1006" s="31">
        <f t="shared" si="226"/>
        <v>-184.49199999999999</v>
      </c>
      <c r="Z1006" s="30">
        <f t="shared" si="234"/>
        <v>0</v>
      </c>
    </row>
    <row r="1007" spans="4:26" x14ac:dyDescent="0.15">
      <c r="E1007" s="46"/>
      <c r="F1007" s="28"/>
      <c r="G1007" s="29"/>
      <c r="H1007" s="29"/>
      <c r="I1007" s="48" t="str">
        <f t="shared" si="223"/>
        <v/>
      </c>
      <c r="J1007" s="48" t="str">
        <f t="shared" si="235"/>
        <v/>
      </c>
      <c r="K1007" s="49" t="str">
        <f t="shared" si="228"/>
        <v/>
      </c>
      <c r="N1007" s="78"/>
      <c r="O1007" s="39" t="str">
        <f t="shared" si="229"/>
        <v>F</v>
      </c>
      <c r="P1007" s="11">
        <f t="shared" si="224"/>
        <v>-23.287315649149274</v>
      </c>
      <c r="Q1007" s="11"/>
      <c r="R1007" s="38">
        <f t="shared" si="230"/>
        <v>0</v>
      </c>
      <c r="S1007" s="30">
        <f t="shared" si="231"/>
        <v>0</v>
      </c>
      <c r="T1007" s="30">
        <f t="shared" si="232"/>
        <v>0</v>
      </c>
      <c r="U1007" s="34"/>
      <c r="V1007" s="34"/>
      <c r="X1007" s="31">
        <f t="shared" si="225"/>
        <v>9.0359999999999996</v>
      </c>
      <c r="Y1007" s="31">
        <f t="shared" si="226"/>
        <v>-184.49199999999999</v>
      </c>
      <c r="Z1007" s="30">
        <f t="shared" si="234"/>
        <v>0</v>
      </c>
    </row>
    <row r="1008" spans="4:26" x14ac:dyDescent="0.15">
      <c r="E1008" s="46"/>
      <c r="F1008" s="28"/>
      <c r="G1008" s="29"/>
      <c r="H1008" s="29"/>
      <c r="I1008" s="48" t="str">
        <f t="shared" si="223"/>
        <v/>
      </c>
      <c r="J1008" s="48" t="str">
        <f t="shared" si="235"/>
        <v/>
      </c>
      <c r="K1008" s="49" t="str">
        <f t="shared" si="228"/>
        <v/>
      </c>
      <c r="N1008" s="78"/>
      <c r="O1008" s="39" t="str">
        <f t="shared" si="229"/>
        <v>F</v>
      </c>
      <c r="P1008" s="11">
        <f t="shared" si="224"/>
        <v>-23.287315649149274</v>
      </c>
      <c r="Q1008" s="11"/>
      <c r="R1008" s="38">
        <f t="shared" si="230"/>
        <v>0</v>
      </c>
      <c r="S1008" s="30">
        <f t="shared" si="231"/>
        <v>0</v>
      </c>
      <c r="T1008" s="30">
        <f t="shared" si="232"/>
        <v>0</v>
      </c>
      <c r="U1008" s="34"/>
      <c r="V1008" s="34"/>
      <c r="X1008" s="31">
        <f t="shared" si="225"/>
        <v>9.0359999999999996</v>
      </c>
      <c r="Y1008" s="31">
        <f t="shared" si="226"/>
        <v>-184.49199999999999</v>
      </c>
      <c r="Z1008" s="30">
        <f t="shared" si="234"/>
        <v>0</v>
      </c>
    </row>
    <row r="1009" spans="5:26" x14ac:dyDescent="0.15">
      <c r="E1009" s="46"/>
      <c r="F1009" s="28"/>
      <c r="G1009" s="29"/>
      <c r="H1009" s="29"/>
      <c r="I1009" s="48" t="str">
        <f t="shared" si="223"/>
        <v/>
      </c>
      <c r="J1009" s="48" t="str">
        <f t="shared" si="235"/>
        <v/>
      </c>
      <c r="K1009" s="49" t="str">
        <f t="shared" si="228"/>
        <v/>
      </c>
      <c r="N1009" s="78"/>
      <c r="O1009" s="39" t="str">
        <f t="shared" si="229"/>
        <v>F</v>
      </c>
      <c r="P1009" s="11">
        <f t="shared" si="224"/>
        <v>-23.287315649149274</v>
      </c>
      <c r="Q1009" s="11"/>
      <c r="R1009" s="38">
        <f t="shared" si="230"/>
        <v>0</v>
      </c>
      <c r="S1009" s="30">
        <f t="shared" si="231"/>
        <v>0</v>
      </c>
      <c r="T1009" s="30">
        <f t="shared" si="232"/>
        <v>0</v>
      </c>
      <c r="U1009" s="34"/>
      <c r="V1009" s="34"/>
      <c r="X1009" s="31">
        <f t="shared" si="225"/>
        <v>9.0359999999999996</v>
      </c>
      <c r="Y1009" s="31">
        <f t="shared" si="226"/>
        <v>-184.49199999999999</v>
      </c>
      <c r="Z1009" s="30">
        <f t="shared" si="234"/>
        <v>0</v>
      </c>
    </row>
    <row r="1010" spans="5:26" x14ac:dyDescent="0.15">
      <c r="E1010" s="46"/>
      <c r="F1010" s="28"/>
      <c r="G1010" s="29"/>
      <c r="H1010" s="29"/>
      <c r="I1010" s="48" t="str">
        <f t="shared" si="223"/>
        <v/>
      </c>
      <c r="J1010" s="48" t="str">
        <f t="shared" si="235"/>
        <v/>
      </c>
      <c r="K1010" s="49" t="str">
        <f t="shared" si="228"/>
        <v/>
      </c>
      <c r="N1010" s="78"/>
      <c r="O1010" s="39" t="str">
        <f t="shared" si="229"/>
        <v>F</v>
      </c>
      <c r="P1010" s="11">
        <f t="shared" si="224"/>
        <v>-23.287315649149274</v>
      </c>
      <c r="Q1010" s="11"/>
      <c r="R1010" s="38">
        <f t="shared" si="230"/>
        <v>0</v>
      </c>
      <c r="S1010" s="30">
        <f t="shared" si="231"/>
        <v>0</v>
      </c>
      <c r="T1010" s="30">
        <f t="shared" si="232"/>
        <v>0</v>
      </c>
      <c r="U1010" s="34"/>
      <c r="V1010" s="34"/>
      <c r="X1010" s="31">
        <f t="shared" si="225"/>
        <v>9.0359999999999996</v>
      </c>
      <c r="Y1010" s="31">
        <f t="shared" si="226"/>
        <v>-184.49199999999999</v>
      </c>
      <c r="Z1010" s="30">
        <f t="shared" si="234"/>
        <v>0</v>
      </c>
    </row>
    <row r="1011" spans="5:26" x14ac:dyDescent="0.15">
      <c r="E1011" s="46"/>
      <c r="F1011" s="28"/>
      <c r="G1011" s="29"/>
      <c r="H1011" s="29"/>
      <c r="I1011" s="48" t="str">
        <f t="shared" si="223"/>
        <v/>
      </c>
      <c r="J1011" s="48" t="str">
        <f t="shared" si="235"/>
        <v/>
      </c>
      <c r="K1011" s="49" t="str">
        <f t="shared" si="228"/>
        <v/>
      </c>
      <c r="N1011" s="78"/>
      <c r="O1011" s="39" t="str">
        <f t="shared" si="229"/>
        <v>F</v>
      </c>
      <c r="P1011" s="11">
        <f t="shared" si="224"/>
        <v>-23.287315649149274</v>
      </c>
      <c r="Q1011" s="11"/>
      <c r="R1011" s="38">
        <f t="shared" si="230"/>
        <v>0</v>
      </c>
      <c r="S1011" s="30">
        <f t="shared" si="231"/>
        <v>0</v>
      </c>
      <c r="T1011" s="30">
        <f t="shared" si="232"/>
        <v>0</v>
      </c>
      <c r="U1011" s="34"/>
      <c r="V1011" s="34"/>
      <c r="X1011" s="31">
        <f t="shared" si="225"/>
        <v>9.0359999999999996</v>
      </c>
      <c r="Y1011" s="31">
        <f t="shared" si="226"/>
        <v>-184.49199999999999</v>
      </c>
      <c r="Z1011" s="30">
        <f t="shared" si="234"/>
        <v>0</v>
      </c>
    </row>
    <row r="1012" spans="5:26" x14ac:dyDescent="0.15">
      <c r="E1012" s="46"/>
      <c r="F1012" s="28"/>
      <c r="G1012" s="29"/>
      <c r="H1012" s="29"/>
      <c r="I1012" s="48" t="str">
        <f t="shared" si="223"/>
        <v/>
      </c>
      <c r="J1012" s="48" t="str">
        <f t="shared" si="235"/>
        <v/>
      </c>
      <c r="K1012" s="49" t="str">
        <f t="shared" si="228"/>
        <v/>
      </c>
      <c r="N1012" s="78"/>
      <c r="O1012" s="39" t="str">
        <f t="shared" si="229"/>
        <v>F</v>
      </c>
      <c r="P1012" s="11">
        <f t="shared" si="224"/>
        <v>-23.287315649149274</v>
      </c>
      <c r="Q1012" s="11"/>
      <c r="R1012" s="38">
        <f t="shared" si="230"/>
        <v>0</v>
      </c>
      <c r="S1012" s="30">
        <f t="shared" si="231"/>
        <v>0</v>
      </c>
      <c r="T1012" s="30">
        <f t="shared" si="232"/>
        <v>0</v>
      </c>
      <c r="U1012" s="34"/>
      <c r="V1012" s="34"/>
      <c r="X1012" s="31">
        <f t="shared" si="225"/>
        <v>9.0359999999999996</v>
      </c>
      <c r="Y1012" s="31">
        <f t="shared" si="226"/>
        <v>-184.49199999999999</v>
      </c>
      <c r="Z1012" s="30">
        <f t="shared" si="234"/>
        <v>0</v>
      </c>
    </row>
    <row r="1013" spans="5:26" x14ac:dyDescent="0.15">
      <c r="E1013" s="46"/>
      <c r="F1013" s="28"/>
      <c r="G1013" s="29"/>
      <c r="H1013" s="29"/>
      <c r="I1013" s="48" t="str">
        <f t="shared" si="223"/>
        <v/>
      </c>
      <c r="J1013" s="48" t="str">
        <f t="shared" si="235"/>
        <v/>
      </c>
      <c r="K1013" s="49" t="str">
        <f t="shared" si="228"/>
        <v/>
      </c>
      <c r="N1013" s="78"/>
      <c r="O1013" s="39" t="str">
        <f t="shared" si="229"/>
        <v>F</v>
      </c>
      <c r="P1013" s="11">
        <f t="shared" si="224"/>
        <v>-23.287315649149274</v>
      </c>
      <c r="Q1013" s="11"/>
      <c r="R1013" s="38">
        <f t="shared" si="230"/>
        <v>0</v>
      </c>
      <c r="S1013" s="30">
        <f t="shared" si="231"/>
        <v>0</v>
      </c>
      <c r="T1013" s="30">
        <f t="shared" si="232"/>
        <v>0</v>
      </c>
      <c r="U1013" s="34"/>
      <c r="V1013" s="34"/>
      <c r="X1013" s="31">
        <f t="shared" si="225"/>
        <v>9.0359999999999996</v>
      </c>
      <c r="Y1013" s="31">
        <f t="shared" si="226"/>
        <v>-184.49199999999999</v>
      </c>
      <c r="Z1013" s="30">
        <f t="shared" si="234"/>
        <v>0</v>
      </c>
    </row>
    <row r="1014" spans="5:26" x14ac:dyDescent="0.15">
      <c r="E1014" s="46"/>
      <c r="F1014" s="28"/>
      <c r="G1014" s="29"/>
      <c r="H1014" s="29"/>
      <c r="I1014" s="48" t="str">
        <f t="shared" si="223"/>
        <v/>
      </c>
      <c r="J1014" s="48" t="str">
        <f t="shared" si="235"/>
        <v/>
      </c>
      <c r="K1014" s="49" t="str">
        <f t="shared" si="228"/>
        <v/>
      </c>
      <c r="N1014" s="78"/>
      <c r="O1014" s="39" t="str">
        <f t="shared" si="229"/>
        <v>F</v>
      </c>
      <c r="P1014" s="11">
        <f t="shared" si="224"/>
        <v>-23.287315649149274</v>
      </c>
      <c r="Q1014" s="11"/>
      <c r="R1014" s="38">
        <f t="shared" si="230"/>
        <v>0</v>
      </c>
      <c r="S1014" s="30">
        <f t="shared" si="231"/>
        <v>0</v>
      </c>
      <c r="T1014" s="30">
        <f t="shared" si="232"/>
        <v>0</v>
      </c>
      <c r="U1014" s="34"/>
      <c r="V1014" s="34"/>
      <c r="X1014" s="31">
        <f t="shared" si="225"/>
        <v>9.0359999999999996</v>
      </c>
      <c r="Y1014" s="31">
        <f t="shared" si="226"/>
        <v>-184.49199999999999</v>
      </c>
      <c r="Z1014" s="30">
        <f t="shared" si="234"/>
        <v>0</v>
      </c>
    </row>
    <row r="1015" spans="5:26" x14ac:dyDescent="0.15">
      <c r="E1015" s="46"/>
      <c r="F1015" s="28"/>
      <c r="G1015" s="29"/>
      <c r="H1015" s="29"/>
      <c r="I1015" s="48" t="str">
        <f t="shared" si="223"/>
        <v/>
      </c>
      <c r="J1015" s="48" t="str">
        <f t="shared" si="235"/>
        <v/>
      </c>
      <c r="K1015" s="49" t="str">
        <f t="shared" si="228"/>
        <v/>
      </c>
      <c r="N1015" s="78"/>
      <c r="O1015" s="39" t="str">
        <f t="shared" si="229"/>
        <v>F</v>
      </c>
      <c r="P1015" s="11">
        <f t="shared" si="224"/>
        <v>-23.287315649149274</v>
      </c>
      <c r="Q1015" s="11"/>
      <c r="R1015" s="38">
        <f t="shared" si="230"/>
        <v>0</v>
      </c>
      <c r="S1015" s="30">
        <f t="shared" si="231"/>
        <v>0</v>
      </c>
      <c r="T1015" s="30">
        <f t="shared" si="232"/>
        <v>0</v>
      </c>
      <c r="U1015" s="34"/>
      <c r="V1015" s="34"/>
      <c r="X1015" s="31">
        <f t="shared" si="225"/>
        <v>9.0359999999999996</v>
      </c>
      <c r="Y1015" s="31">
        <f t="shared" si="226"/>
        <v>-184.49199999999999</v>
      </c>
      <c r="Z1015" s="30">
        <f t="shared" si="234"/>
        <v>0</v>
      </c>
    </row>
    <row r="1016" spans="5:26" x14ac:dyDescent="0.15">
      <c r="E1016" s="46"/>
      <c r="F1016" s="28"/>
      <c r="G1016" s="29"/>
      <c r="H1016" s="29"/>
      <c r="I1016" s="48" t="str">
        <f t="shared" si="223"/>
        <v/>
      </c>
      <c r="J1016" s="48" t="str">
        <f t="shared" si="235"/>
        <v/>
      </c>
      <c r="K1016" s="49" t="str">
        <f t="shared" si="228"/>
        <v/>
      </c>
      <c r="N1016" s="78"/>
      <c r="O1016" s="39" t="str">
        <f t="shared" si="229"/>
        <v>F</v>
      </c>
      <c r="P1016" s="11">
        <f t="shared" si="224"/>
        <v>-23.287315649149274</v>
      </c>
      <c r="Q1016" s="11"/>
      <c r="R1016" s="38">
        <f t="shared" si="230"/>
        <v>0</v>
      </c>
      <c r="S1016" s="30">
        <f t="shared" si="231"/>
        <v>0</v>
      </c>
      <c r="T1016" s="30">
        <f t="shared" si="232"/>
        <v>0</v>
      </c>
      <c r="U1016" s="34"/>
      <c r="V1016" s="34"/>
      <c r="X1016" s="31">
        <f t="shared" si="225"/>
        <v>9.0359999999999996</v>
      </c>
      <c r="Y1016" s="31">
        <f t="shared" si="226"/>
        <v>-184.49199999999999</v>
      </c>
      <c r="Z1016" s="30">
        <f t="shared" si="234"/>
        <v>0</v>
      </c>
    </row>
    <row r="1017" spans="5:26" x14ac:dyDescent="0.15">
      <c r="E1017" s="46"/>
      <c r="F1017" s="28"/>
      <c r="G1017" s="29"/>
      <c r="H1017" s="29"/>
      <c r="I1017" s="48" t="str">
        <f t="shared" si="223"/>
        <v/>
      </c>
      <c r="J1017" s="48" t="str">
        <f t="shared" si="235"/>
        <v/>
      </c>
      <c r="K1017" s="49" t="str">
        <f t="shared" si="228"/>
        <v/>
      </c>
      <c r="N1017" s="78"/>
      <c r="O1017" s="39" t="str">
        <f t="shared" si="229"/>
        <v>F</v>
      </c>
      <c r="P1017" s="11">
        <f t="shared" si="224"/>
        <v>-23.287315649149274</v>
      </c>
      <c r="Q1017" s="11"/>
      <c r="R1017" s="38">
        <f t="shared" si="230"/>
        <v>0</v>
      </c>
      <c r="S1017" s="30">
        <f t="shared" si="231"/>
        <v>0</v>
      </c>
      <c r="T1017" s="30">
        <f t="shared" si="232"/>
        <v>0</v>
      </c>
      <c r="U1017" s="34"/>
      <c r="V1017" s="34"/>
      <c r="X1017" s="31">
        <f t="shared" si="225"/>
        <v>9.0359999999999996</v>
      </c>
      <c r="Y1017" s="31">
        <f t="shared" si="226"/>
        <v>-184.49199999999999</v>
      </c>
      <c r="Z1017" s="30">
        <f t="shared" si="234"/>
        <v>0</v>
      </c>
    </row>
    <row r="1018" spans="5:26" x14ac:dyDescent="0.15">
      <c r="E1018" s="46"/>
      <c r="F1018" s="28"/>
      <c r="G1018" s="29"/>
      <c r="H1018" s="29"/>
      <c r="I1018" s="48" t="str">
        <f t="shared" si="223"/>
        <v/>
      </c>
      <c r="J1018" s="48" t="str">
        <f t="shared" si="235"/>
        <v/>
      </c>
      <c r="K1018" s="49" t="str">
        <f t="shared" si="228"/>
        <v/>
      </c>
      <c r="N1018" s="78"/>
      <c r="O1018" s="39" t="str">
        <f t="shared" si="229"/>
        <v>F</v>
      </c>
      <c r="P1018" s="11">
        <f t="shared" si="224"/>
        <v>-23.287315649149274</v>
      </c>
      <c r="Q1018" s="11"/>
      <c r="R1018" s="38">
        <f t="shared" si="230"/>
        <v>0</v>
      </c>
      <c r="S1018" s="30">
        <f t="shared" si="231"/>
        <v>0</v>
      </c>
      <c r="T1018" s="30">
        <f t="shared" si="232"/>
        <v>0</v>
      </c>
      <c r="U1018" s="34"/>
      <c r="V1018" s="34"/>
      <c r="X1018" s="31">
        <f t="shared" si="225"/>
        <v>9.0359999999999996</v>
      </c>
      <c r="Y1018" s="31">
        <f t="shared" si="226"/>
        <v>-184.49199999999999</v>
      </c>
      <c r="Z1018" s="30">
        <f t="shared" si="234"/>
        <v>0</v>
      </c>
    </row>
    <row r="1019" spans="5:26" x14ac:dyDescent="0.15">
      <c r="E1019" s="46"/>
      <c r="F1019" s="28"/>
      <c r="G1019" s="29"/>
      <c r="H1019" s="29"/>
      <c r="I1019" s="48" t="str">
        <f t="shared" si="223"/>
        <v/>
      </c>
      <c r="J1019" s="48" t="str">
        <f t="shared" si="235"/>
        <v/>
      </c>
      <c r="K1019" s="49" t="str">
        <f t="shared" si="228"/>
        <v/>
      </c>
      <c r="N1019" s="78"/>
      <c r="O1019" s="39" t="str">
        <f t="shared" si="229"/>
        <v>F</v>
      </c>
      <c r="P1019" s="11">
        <f t="shared" si="224"/>
        <v>-23.287315649149274</v>
      </c>
      <c r="Q1019" s="11"/>
      <c r="R1019" s="38">
        <f t="shared" si="230"/>
        <v>0</v>
      </c>
      <c r="S1019" s="30">
        <f t="shared" si="231"/>
        <v>0</v>
      </c>
      <c r="T1019" s="30">
        <f t="shared" si="232"/>
        <v>0</v>
      </c>
      <c r="U1019" s="34"/>
      <c r="V1019" s="34"/>
      <c r="X1019" s="31">
        <f t="shared" si="225"/>
        <v>9.0359999999999996</v>
      </c>
      <c r="Y1019" s="31">
        <f t="shared" si="226"/>
        <v>-184.49199999999999</v>
      </c>
      <c r="Z1019" s="30">
        <f t="shared" si="234"/>
        <v>0</v>
      </c>
    </row>
    <row r="1020" spans="5:26" x14ac:dyDescent="0.15">
      <c r="E1020" s="46"/>
      <c r="F1020" s="28"/>
      <c r="G1020" s="29"/>
      <c r="H1020" s="29"/>
      <c r="I1020" s="48" t="str">
        <f t="shared" si="223"/>
        <v/>
      </c>
      <c r="J1020" s="48" t="str">
        <f t="shared" si="235"/>
        <v/>
      </c>
      <c r="K1020" s="49" t="str">
        <f t="shared" si="228"/>
        <v/>
      </c>
      <c r="N1020" s="78"/>
      <c r="O1020" s="39" t="str">
        <f t="shared" si="229"/>
        <v>F</v>
      </c>
      <c r="P1020" s="11">
        <f t="shared" si="224"/>
        <v>-23.287315649149274</v>
      </c>
      <c r="Q1020" s="11"/>
      <c r="R1020" s="38">
        <f t="shared" si="230"/>
        <v>0</v>
      </c>
      <c r="S1020" s="30">
        <f t="shared" si="231"/>
        <v>0</v>
      </c>
      <c r="T1020" s="30">
        <f t="shared" si="232"/>
        <v>0</v>
      </c>
      <c r="U1020" s="34"/>
      <c r="V1020" s="34"/>
      <c r="X1020" s="31">
        <f t="shared" si="225"/>
        <v>9.0359999999999996</v>
      </c>
      <c r="Y1020" s="31">
        <f t="shared" si="226"/>
        <v>-184.49199999999999</v>
      </c>
      <c r="Z1020" s="30">
        <f t="shared" si="234"/>
        <v>0</v>
      </c>
    </row>
    <row r="1021" spans="5:26" x14ac:dyDescent="0.15">
      <c r="E1021" s="46"/>
      <c r="F1021" s="28"/>
      <c r="G1021" s="29"/>
      <c r="H1021" s="29"/>
      <c r="I1021" s="48" t="str">
        <f t="shared" si="223"/>
        <v/>
      </c>
      <c r="J1021" s="48" t="str">
        <f t="shared" si="235"/>
        <v/>
      </c>
      <c r="K1021" s="49" t="str">
        <f t="shared" si="228"/>
        <v/>
      </c>
      <c r="N1021" s="78"/>
      <c r="O1021" s="39" t="str">
        <f t="shared" si="229"/>
        <v>F</v>
      </c>
      <c r="P1021" s="11">
        <f t="shared" si="224"/>
        <v>-23.287315649149274</v>
      </c>
      <c r="Q1021" s="11"/>
      <c r="R1021" s="38">
        <f t="shared" si="230"/>
        <v>0</v>
      </c>
      <c r="S1021" s="30">
        <f t="shared" si="231"/>
        <v>0</v>
      </c>
      <c r="T1021" s="30">
        <f t="shared" si="232"/>
        <v>0</v>
      </c>
      <c r="U1021" s="34"/>
      <c r="V1021" s="34"/>
      <c r="X1021" s="31">
        <f t="shared" si="225"/>
        <v>9.0359999999999996</v>
      </c>
      <c r="Y1021" s="31">
        <f t="shared" si="226"/>
        <v>-184.49199999999999</v>
      </c>
      <c r="Z1021" s="30">
        <f t="shared" si="234"/>
        <v>0</v>
      </c>
    </row>
    <row r="1022" spans="5:26" x14ac:dyDescent="0.15">
      <c r="E1022" s="46"/>
      <c r="F1022" s="28"/>
      <c r="G1022" s="29"/>
      <c r="H1022" s="29"/>
      <c r="I1022" s="48" t="str">
        <f t="shared" si="223"/>
        <v/>
      </c>
      <c r="J1022" s="48" t="str">
        <f t="shared" si="235"/>
        <v/>
      </c>
      <c r="K1022" s="49" t="str">
        <f t="shared" si="228"/>
        <v/>
      </c>
      <c r="N1022" s="78"/>
      <c r="O1022" s="39" t="str">
        <f t="shared" si="229"/>
        <v>F</v>
      </c>
      <c r="P1022" s="11">
        <f t="shared" si="224"/>
        <v>-23.287315649149274</v>
      </c>
      <c r="Q1022" s="11"/>
      <c r="R1022" s="38">
        <f t="shared" si="230"/>
        <v>0</v>
      </c>
      <c r="S1022" s="30">
        <f t="shared" si="231"/>
        <v>0</v>
      </c>
      <c r="T1022" s="30">
        <f t="shared" si="232"/>
        <v>0</v>
      </c>
      <c r="U1022" s="34"/>
      <c r="V1022" s="34"/>
      <c r="X1022" s="31">
        <f t="shared" si="225"/>
        <v>9.0359999999999996</v>
      </c>
      <c r="Y1022" s="31">
        <f t="shared" si="226"/>
        <v>-184.49199999999999</v>
      </c>
      <c r="Z1022" s="30">
        <f t="shared" si="234"/>
        <v>0</v>
      </c>
    </row>
    <row r="1023" spans="5:26" x14ac:dyDescent="0.15">
      <c r="E1023" s="46"/>
      <c r="F1023" s="28"/>
      <c r="G1023" s="29"/>
      <c r="H1023" s="29"/>
      <c r="I1023" s="48" t="str">
        <f t="shared" si="223"/>
        <v/>
      </c>
      <c r="J1023" s="48" t="str">
        <f t="shared" si="235"/>
        <v/>
      </c>
      <c r="K1023" s="49" t="str">
        <f t="shared" si="228"/>
        <v/>
      </c>
      <c r="N1023" s="78"/>
      <c r="O1023" s="39" t="str">
        <f t="shared" si="229"/>
        <v>F</v>
      </c>
      <c r="P1023" s="11">
        <f t="shared" si="224"/>
        <v>-23.287315649149274</v>
      </c>
      <c r="Q1023" s="11"/>
      <c r="R1023" s="38">
        <f t="shared" si="230"/>
        <v>0</v>
      </c>
      <c r="S1023" s="30">
        <f t="shared" si="231"/>
        <v>0</v>
      </c>
      <c r="T1023" s="30">
        <f t="shared" si="232"/>
        <v>0</v>
      </c>
      <c r="U1023" s="34"/>
      <c r="V1023" s="34"/>
      <c r="X1023" s="31">
        <f t="shared" si="225"/>
        <v>9.0359999999999996</v>
      </c>
      <c r="Y1023" s="31">
        <f t="shared" si="226"/>
        <v>-184.49199999999999</v>
      </c>
      <c r="Z1023" s="30">
        <f t="shared" si="234"/>
        <v>0</v>
      </c>
    </row>
    <row r="1024" spans="5:26" x14ac:dyDescent="0.15">
      <c r="E1024" s="46"/>
      <c r="F1024" s="28"/>
      <c r="G1024" s="29"/>
      <c r="H1024" s="29"/>
      <c r="I1024" s="48" t="str">
        <f t="shared" si="223"/>
        <v/>
      </c>
      <c r="J1024" s="48" t="str">
        <f t="shared" si="235"/>
        <v/>
      </c>
      <c r="K1024" s="49" t="str">
        <f t="shared" si="228"/>
        <v/>
      </c>
      <c r="N1024" s="78"/>
      <c r="O1024" s="39" t="str">
        <f t="shared" si="229"/>
        <v>F</v>
      </c>
      <c r="P1024" s="11">
        <f t="shared" si="224"/>
        <v>-23.287315649149274</v>
      </c>
      <c r="Q1024" s="11"/>
      <c r="R1024" s="38">
        <f t="shared" si="230"/>
        <v>0</v>
      </c>
      <c r="S1024" s="30">
        <f t="shared" si="231"/>
        <v>0</v>
      </c>
      <c r="T1024" s="30">
        <f t="shared" si="232"/>
        <v>0</v>
      </c>
      <c r="U1024" s="34"/>
      <c r="V1024" s="34"/>
      <c r="X1024" s="31">
        <f t="shared" si="225"/>
        <v>9.0359999999999996</v>
      </c>
      <c r="Y1024" s="31">
        <f t="shared" si="226"/>
        <v>-184.49199999999999</v>
      </c>
      <c r="Z1024" s="30">
        <f t="shared" si="234"/>
        <v>0</v>
      </c>
    </row>
    <row r="1025" spans="5:26" x14ac:dyDescent="0.15">
      <c r="E1025" s="46"/>
      <c r="F1025" s="28"/>
      <c r="G1025" s="29"/>
      <c r="H1025" s="29"/>
      <c r="I1025" s="48" t="str">
        <f t="shared" si="223"/>
        <v/>
      </c>
      <c r="J1025" s="48" t="str">
        <f t="shared" si="235"/>
        <v/>
      </c>
      <c r="K1025" s="49" t="str">
        <f t="shared" si="228"/>
        <v/>
      </c>
      <c r="N1025" s="78"/>
      <c r="O1025" s="39" t="str">
        <f t="shared" si="229"/>
        <v>F</v>
      </c>
      <c r="P1025" s="11">
        <f t="shared" si="224"/>
        <v>-23.287315649149274</v>
      </c>
      <c r="Q1025" s="11"/>
      <c r="R1025" s="38">
        <f t="shared" si="230"/>
        <v>0</v>
      </c>
      <c r="S1025" s="30">
        <f t="shared" si="231"/>
        <v>0</v>
      </c>
      <c r="T1025" s="30">
        <f t="shared" si="232"/>
        <v>0</v>
      </c>
      <c r="U1025" s="34"/>
      <c r="V1025" s="34"/>
      <c r="X1025" s="31">
        <f t="shared" si="225"/>
        <v>9.0359999999999996</v>
      </c>
      <c r="Y1025" s="31">
        <f t="shared" si="226"/>
        <v>-184.49199999999999</v>
      </c>
      <c r="Z1025" s="30">
        <f t="shared" si="234"/>
        <v>0</v>
      </c>
    </row>
    <row r="1026" spans="5:26" x14ac:dyDescent="0.15">
      <c r="E1026" s="46"/>
      <c r="F1026" s="28"/>
      <c r="G1026" s="29"/>
      <c r="H1026" s="29"/>
      <c r="I1026" s="48" t="str">
        <f t="shared" si="223"/>
        <v/>
      </c>
      <c r="J1026" s="48" t="str">
        <f t="shared" si="235"/>
        <v/>
      </c>
      <c r="K1026" s="49" t="str">
        <f t="shared" si="228"/>
        <v/>
      </c>
      <c r="N1026" s="78"/>
      <c r="O1026" s="39" t="str">
        <f t="shared" si="229"/>
        <v>F</v>
      </c>
      <c r="P1026" s="11">
        <f t="shared" si="224"/>
        <v>-23.287315649149274</v>
      </c>
      <c r="Q1026" s="11"/>
      <c r="R1026" s="38">
        <f t="shared" si="230"/>
        <v>0</v>
      </c>
      <c r="S1026" s="30">
        <f t="shared" si="231"/>
        <v>0</v>
      </c>
      <c r="T1026" s="30">
        <f t="shared" si="232"/>
        <v>0</v>
      </c>
      <c r="U1026" s="34"/>
      <c r="V1026" s="34"/>
      <c r="X1026" s="31">
        <f t="shared" si="225"/>
        <v>9.0359999999999996</v>
      </c>
      <c r="Y1026" s="31">
        <f t="shared" si="226"/>
        <v>-184.49199999999999</v>
      </c>
      <c r="Z1026" s="30">
        <f t="shared" si="234"/>
        <v>0</v>
      </c>
    </row>
    <row r="1027" spans="5:26" x14ac:dyDescent="0.15">
      <c r="E1027" s="46"/>
      <c r="F1027" s="28"/>
      <c r="G1027" s="29"/>
      <c r="H1027" s="29"/>
      <c r="I1027" s="48" t="str">
        <f t="shared" si="223"/>
        <v/>
      </c>
      <c r="J1027" s="48" t="str">
        <f t="shared" si="235"/>
        <v/>
      </c>
      <c r="K1027" s="49" t="str">
        <f t="shared" si="228"/>
        <v/>
      </c>
      <c r="N1027" s="78"/>
      <c r="O1027" s="39" t="str">
        <f t="shared" si="229"/>
        <v>F</v>
      </c>
      <c r="P1027" s="11">
        <f t="shared" si="224"/>
        <v>-23.287315649149274</v>
      </c>
      <c r="Q1027" s="11"/>
      <c r="R1027" s="38">
        <f t="shared" si="230"/>
        <v>0</v>
      </c>
      <c r="S1027" s="30">
        <f t="shared" si="231"/>
        <v>0</v>
      </c>
      <c r="T1027" s="30">
        <f t="shared" si="232"/>
        <v>0</v>
      </c>
      <c r="U1027" s="34"/>
      <c r="V1027" s="34"/>
      <c r="X1027" s="31">
        <f t="shared" si="225"/>
        <v>9.0359999999999996</v>
      </c>
      <c r="Y1027" s="31">
        <f t="shared" si="226"/>
        <v>-184.49199999999999</v>
      </c>
      <c r="Z1027" s="30">
        <f t="shared" si="234"/>
        <v>0</v>
      </c>
    </row>
    <row r="1028" spans="5:26" x14ac:dyDescent="0.15">
      <c r="E1028" s="46"/>
      <c r="F1028" s="28"/>
      <c r="G1028" s="29"/>
      <c r="H1028" s="29"/>
      <c r="I1028" s="48" t="str">
        <f t="shared" si="223"/>
        <v/>
      </c>
      <c r="J1028" s="48" t="str">
        <f t="shared" si="235"/>
        <v/>
      </c>
      <c r="K1028" s="49" t="str">
        <f t="shared" si="228"/>
        <v/>
      </c>
      <c r="N1028" s="78"/>
      <c r="O1028" s="39" t="str">
        <f t="shared" si="229"/>
        <v>F</v>
      </c>
      <c r="P1028" s="11">
        <f t="shared" si="224"/>
        <v>-23.287315649149274</v>
      </c>
      <c r="Q1028" s="11"/>
      <c r="R1028" s="38">
        <f t="shared" si="230"/>
        <v>0</v>
      </c>
      <c r="S1028" s="30">
        <f t="shared" si="231"/>
        <v>0</v>
      </c>
      <c r="T1028" s="30">
        <f t="shared" si="232"/>
        <v>0</v>
      </c>
      <c r="U1028" s="34"/>
      <c r="V1028" s="34"/>
      <c r="X1028" s="31">
        <f t="shared" si="225"/>
        <v>9.0359999999999996</v>
      </c>
      <c r="Y1028" s="31">
        <f t="shared" si="226"/>
        <v>-184.49199999999999</v>
      </c>
      <c r="Z1028" s="30">
        <f t="shared" si="234"/>
        <v>0</v>
      </c>
    </row>
    <row r="1029" spans="5:26" x14ac:dyDescent="0.15">
      <c r="E1029" s="46"/>
      <c r="F1029" s="28"/>
      <c r="G1029" s="29"/>
      <c r="H1029" s="29"/>
      <c r="I1029" s="48" t="str">
        <f t="shared" ref="I1029:I1060" si="236">IF(COUNTA($F$995,$H$995,F1029:H1029)=5,P1029,"")</f>
        <v/>
      </c>
      <c r="J1029" s="48" t="str">
        <f t="shared" si="235"/>
        <v/>
      </c>
      <c r="K1029" s="49" t="str">
        <f t="shared" si="228"/>
        <v/>
      </c>
      <c r="N1029" s="78"/>
      <c r="O1029" s="39" t="str">
        <f t="shared" si="229"/>
        <v>F</v>
      </c>
      <c r="P1029" s="11">
        <f t="shared" si="224"/>
        <v>-23.287315649149274</v>
      </c>
      <c r="Q1029" s="11"/>
      <c r="R1029" s="38">
        <f t="shared" si="230"/>
        <v>0</v>
      </c>
      <c r="S1029" s="30">
        <f t="shared" si="231"/>
        <v>0</v>
      </c>
      <c r="T1029" s="30">
        <f t="shared" si="232"/>
        <v>0</v>
      </c>
      <c r="U1029" s="34"/>
      <c r="V1029" s="34"/>
      <c r="X1029" s="31">
        <f t="shared" si="225"/>
        <v>9.0359999999999996</v>
      </c>
      <c r="Y1029" s="31">
        <f t="shared" si="226"/>
        <v>-184.49199999999999</v>
      </c>
      <c r="Z1029" s="30">
        <f t="shared" si="234"/>
        <v>0</v>
      </c>
    </row>
    <row r="1030" spans="5:26" x14ac:dyDescent="0.15">
      <c r="E1030" s="46"/>
      <c r="F1030" s="28"/>
      <c r="G1030" s="29"/>
      <c r="H1030" s="29"/>
      <c r="I1030" s="48" t="str">
        <f t="shared" si="236"/>
        <v/>
      </c>
      <c r="J1030" s="48" t="str">
        <f t="shared" si="235"/>
        <v/>
      </c>
      <c r="K1030" s="49" t="str">
        <f t="shared" si="228"/>
        <v/>
      </c>
      <c r="N1030" s="78"/>
      <c r="O1030" s="39" t="str">
        <f t="shared" si="229"/>
        <v>F</v>
      </c>
      <c r="P1030" s="11">
        <f t="shared" si="224"/>
        <v>-23.287315649149274</v>
      </c>
      <c r="Q1030" s="11"/>
      <c r="R1030" s="38">
        <f t="shared" si="230"/>
        <v>0</v>
      </c>
      <c r="S1030" s="30">
        <f t="shared" si="231"/>
        <v>0</v>
      </c>
      <c r="T1030" s="30">
        <f t="shared" si="232"/>
        <v>0</v>
      </c>
      <c r="U1030" s="34"/>
      <c r="V1030" s="34"/>
      <c r="X1030" s="31">
        <f t="shared" si="225"/>
        <v>9.0359999999999996</v>
      </c>
      <c r="Y1030" s="31">
        <f t="shared" si="226"/>
        <v>-184.49199999999999</v>
      </c>
      <c r="Z1030" s="30">
        <f t="shared" si="234"/>
        <v>0</v>
      </c>
    </row>
    <row r="1031" spans="5:26" x14ac:dyDescent="0.15">
      <c r="E1031" s="46"/>
      <c r="F1031" s="28"/>
      <c r="G1031" s="29"/>
      <c r="H1031" s="29"/>
      <c r="I1031" s="48" t="str">
        <f t="shared" si="236"/>
        <v/>
      </c>
      <c r="J1031" s="48" t="str">
        <f t="shared" si="235"/>
        <v/>
      </c>
      <c r="K1031" s="49" t="str">
        <f t="shared" si="228"/>
        <v/>
      </c>
      <c r="N1031" s="78"/>
      <c r="O1031" s="39" t="str">
        <f t="shared" si="229"/>
        <v>F</v>
      </c>
      <c r="P1031" s="11">
        <f t="shared" si="224"/>
        <v>-23.287315649149274</v>
      </c>
      <c r="Q1031" s="11"/>
      <c r="R1031" s="38">
        <f t="shared" si="230"/>
        <v>0</v>
      </c>
      <c r="S1031" s="30">
        <f t="shared" si="231"/>
        <v>0</v>
      </c>
      <c r="T1031" s="30">
        <f t="shared" si="232"/>
        <v>0</v>
      </c>
      <c r="U1031" s="34"/>
      <c r="V1031" s="34"/>
      <c r="X1031" s="31">
        <f t="shared" si="225"/>
        <v>9.0359999999999996</v>
      </c>
      <c r="Y1031" s="31">
        <f t="shared" si="226"/>
        <v>-184.49199999999999</v>
      </c>
      <c r="Z1031" s="30">
        <f t="shared" si="234"/>
        <v>0</v>
      </c>
    </row>
    <row r="1032" spans="5:26" x14ac:dyDescent="0.15">
      <c r="E1032" s="46"/>
      <c r="F1032" s="28"/>
      <c r="G1032" s="29"/>
      <c r="H1032" s="29"/>
      <c r="I1032" s="48" t="str">
        <f t="shared" si="236"/>
        <v/>
      </c>
      <c r="J1032" s="48" t="str">
        <f t="shared" si="235"/>
        <v/>
      </c>
      <c r="K1032" s="49" t="str">
        <f t="shared" si="228"/>
        <v/>
      </c>
      <c r="N1032" s="78"/>
      <c r="O1032" s="39" t="str">
        <f t="shared" si="229"/>
        <v>F</v>
      </c>
      <c r="P1032" s="11">
        <f t="shared" si="224"/>
        <v>-23.287315649149274</v>
      </c>
      <c r="Q1032" s="11"/>
      <c r="R1032" s="38">
        <f t="shared" si="230"/>
        <v>0</v>
      </c>
      <c r="S1032" s="30">
        <f t="shared" si="231"/>
        <v>0</v>
      </c>
      <c r="T1032" s="30">
        <f t="shared" si="232"/>
        <v>0</v>
      </c>
      <c r="U1032" s="34"/>
      <c r="V1032" s="34"/>
      <c r="X1032" s="31">
        <f t="shared" si="225"/>
        <v>9.0359999999999996</v>
      </c>
      <c r="Y1032" s="31">
        <f t="shared" si="226"/>
        <v>-184.49199999999999</v>
      </c>
      <c r="Z1032" s="30">
        <f t="shared" si="234"/>
        <v>0</v>
      </c>
    </row>
    <row r="1033" spans="5:26" x14ac:dyDescent="0.15">
      <c r="E1033" s="46"/>
      <c r="F1033" s="28"/>
      <c r="G1033" s="29"/>
      <c r="H1033" s="29"/>
      <c r="I1033" s="48" t="str">
        <f t="shared" si="236"/>
        <v/>
      </c>
      <c r="J1033" s="48" t="str">
        <f t="shared" si="235"/>
        <v/>
      </c>
      <c r="K1033" s="49" t="str">
        <f t="shared" si="228"/>
        <v/>
      </c>
      <c r="N1033" s="78"/>
      <c r="O1033" s="39" t="str">
        <f t="shared" si="229"/>
        <v>F</v>
      </c>
      <c r="P1033" s="11">
        <f t="shared" si="224"/>
        <v>-23.287315649149274</v>
      </c>
      <c r="Q1033" s="11"/>
      <c r="R1033" s="38">
        <f t="shared" si="230"/>
        <v>0</v>
      </c>
      <c r="S1033" s="30">
        <f t="shared" si="231"/>
        <v>0</v>
      </c>
      <c r="T1033" s="30">
        <f t="shared" si="232"/>
        <v>0</v>
      </c>
      <c r="U1033" s="34"/>
      <c r="V1033" s="34"/>
      <c r="X1033" s="31">
        <f t="shared" si="225"/>
        <v>9.0359999999999996</v>
      </c>
      <c r="Y1033" s="31">
        <f t="shared" si="226"/>
        <v>-184.49199999999999</v>
      </c>
      <c r="Z1033" s="30">
        <f t="shared" si="234"/>
        <v>0</v>
      </c>
    </row>
    <row r="1034" spans="5:26" x14ac:dyDescent="0.15">
      <c r="E1034" s="46"/>
      <c r="F1034" s="28"/>
      <c r="G1034" s="29"/>
      <c r="H1034" s="29"/>
      <c r="I1034" s="48" t="str">
        <f t="shared" si="236"/>
        <v/>
      </c>
      <c r="J1034" s="48" t="str">
        <f t="shared" si="235"/>
        <v/>
      </c>
      <c r="K1034" s="49" t="str">
        <f t="shared" si="228"/>
        <v/>
      </c>
      <c r="N1034" s="78"/>
      <c r="O1034" s="39" t="str">
        <f t="shared" si="229"/>
        <v>F</v>
      </c>
      <c r="P1034" s="11">
        <f t="shared" si="224"/>
        <v>-23.287315649149274</v>
      </c>
      <c r="Q1034" s="11"/>
      <c r="R1034" s="38">
        <f t="shared" si="230"/>
        <v>0</v>
      </c>
      <c r="S1034" s="30">
        <f t="shared" si="231"/>
        <v>0</v>
      </c>
      <c r="T1034" s="30">
        <f t="shared" si="232"/>
        <v>0</v>
      </c>
      <c r="U1034" s="34"/>
      <c r="V1034" s="34"/>
      <c r="X1034" s="31">
        <f t="shared" si="225"/>
        <v>9.0359999999999996</v>
      </c>
      <c r="Y1034" s="31">
        <f t="shared" si="226"/>
        <v>-184.49199999999999</v>
      </c>
      <c r="Z1034" s="30">
        <f t="shared" si="234"/>
        <v>0</v>
      </c>
    </row>
    <row r="1035" spans="5:26" x14ac:dyDescent="0.15">
      <c r="E1035" s="46"/>
      <c r="F1035" s="28"/>
      <c r="G1035" s="29"/>
      <c r="H1035" s="29"/>
      <c r="I1035" s="48" t="str">
        <f t="shared" si="236"/>
        <v/>
      </c>
      <c r="J1035" s="48" t="str">
        <f t="shared" si="235"/>
        <v/>
      </c>
      <c r="K1035" s="49" t="str">
        <f t="shared" si="228"/>
        <v/>
      </c>
      <c r="N1035" s="78"/>
      <c r="O1035" s="39" t="str">
        <f t="shared" si="229"/>
        <v>F</v>
      </c>
      <c r="P1035" s="11">
        <f t="shared" si="224"/>
        <v>-23.287315649149274</v>
      </c>
      <c r="Q1035" s="11"/>
      <c r="R1035" s="38">
        <f t="shared" si="230"/>
        <v>0</v>
      </c>
      <c r="S1035" s="30">
        <f t="shared" si="231"/>
        <v>0</v>
      </c>
      <c r="T1035" s="30">
        <f t="shared" si="232"/>
        <v>0</v>
      </c>
      <c r="U1035" s="34"/>
      <c r="V1035" s="34"/>
      <c r="X1035" s="31">
        <f t="shared" si="225"/>
        <v>9.0359999999999996</v>
      </c>
      <c r="Y1035" s="31">
        <f t="shared" si="226"/>
        <v>-184.49199999999999</v>
      </c>
      <c r="Z1035" s="30">
        <f t="shared" si="234"/>
        <v>0</v>
      </c>
    </row>
    <row r="1036" spans="5:26" x14ac:dyDescent="0.15">
      <c r="E1036" s="46"/>
      <c r="F1036" s="28"/>
      <c r="G1036" s="29"/>
      <c r="H1036" s="29"/>
      <c r="I1036" s="48" t="str">
        <f t="shared" si="236"/>
        <v/>
      </c>
      <c r="J1036" s="48" t="str">
        <f t="shared" si="235"/>
        <v/>
      </c>
      <c r="K1036" s="49" t="str">
        <f t="shared" si="228"/>
        <v/>
      </c>
      <c r="N1036" s="78"/>
      <c r="O1036" s="39" t="str">
        <f t="shared" si="229"/>
        <v>F</v>
      </c>
      <c r="P1036" s="11">
        <f t="shared" si="224"/>
        <v>-23.287315649149274</v>
      </c>
      <c r="Q1036" s="11"/>
      <c r="R1036" s="38">
        <f t="shared" si="230"/>
        <v>0</v>
      </c>
      <c r="S1036" s="30">
        <f t="shared" si="231"/>
        <v>0</v>
      </c>
      <c r="T1036" s="30">
        <f t="shared" si="232"/>
        <v>0</v>
      </c>
      <c r="U1036" s="34"/>
      <c r="V1036" s="34"/>
      <c r="X1036" s="31">
        <f t="shared" si="225"/>
        <v>9.0359999999999996</v>
      </c>
      <c r="Y1036" s="31">
        <f t="shared" si="226"/>
        <v>-184.49199999999999</v>
      </c>
      <c r="Z1036" s="30">
        <f t="shared" si="234"/>
        <v>0</v>
      </c>
    </row>
    <row r="1037" spans="5:26" x14ac:dyDescent="0.15">
      <c r="E1037" s="46"/>
      <c r="F1037" s="28"/>
      <c r="G1037" s="29"/>
      <c r="H1037" s="29"/>
      <c r="I1037" s="48" t="str">
        <f t="shared" si="236"/>
        <v/>
      </c>
      <c r="J1037" s="48" t="str">
        <f t="shared" si="235"/>
        <v/>
      </c>
      <c r="K1037" s="49" t="str">
        <f t="shared" si="228"/>
        <v/>
      </c>
      <c r="N1037" s="78"/>
      <c r="O1037" s="39" t="str">
        <f t="shared" si="229"/>
        <v>F</v>
      </c>
      <c r="P1037" s="11">
        <f t="shared" si="224"/>
        <v>-23.287315649149274</v>
      </c>
      <c r="Q1037" s="11"/>
      <c r="R1037" s="38">
        <f t="shared" si="230"/>
        <v>0</v>
      </c>
      <c r="S1037" s="30">
        <f t="shared" si="231"/>
        <v>0</v>
      </c>
      <c r="T1037" s="30">
        <f t="shared" si="232"/>
        <v>0</v>
      </c>
      <c r="U1037" s="34"/>
      <c r="V1037" s="34"/>
      <c r="X1037" s="31">
        <f t="shared" si="225"/>
        <v>9.0359999999999996</v>
      </c>
      <c r="Y1037" s="31">
        <f t="shared" si="226"/>
        <v>-184.49199999999999</v>
      </c>
      <c r="Z1037" s="30">
        <f t="shared" si="234"/>
        <v>0</v>
      </c>
    </row>
    <row r="1038" spans="5:26" x14ac:dyDescent="0.15">
      <c r="E1038" s="46"/>
      <c r="F1038" s="28"/>
      <c r="G1038" s="29"/>
      <c r="H1038" s="29"/>
      <c r="I1038" s="48" t="str">
        <f t="shared" si="236"/>
        <v/>
      </c>
      <c r="J1038" s="48" t="str">
        <f t="shared" si="235"/>
        <v/>
      </c>
      <c r="K1038" s="49" t="str">
        <f t="shared" si="228"/>
        <v/>
      </c>
      <c r="N1038" s="78"/>
      <c r="O1038" s="39" t="str">
        <f t="shared" si="229"/>
        <v>F</v>
      </c>
      <c r="P1038" s="11">
        <f t="shared" si="224"/>
        <v>-23.287315649149274</v>
      </c>
      <c r="Q1038" s="11"/>
      <c r="R1038" s="38">
        <f t="shared" si="230"/>
        <v>0</v>
      </c>
      <c r="S1038" s="30">
        <f t="shared" si="231"/>
        <v>0</v>
      </c>
      <c r="T1038" s="30">
        <f t="shared" si="232"/>
        <v>0</v>
      </c>
      <c r="U1038" s="34"/>
      <c r="V1038" s="34"/>
      <c r="X1038" s="31">
        <f t="shared" si="225"/>
        <v>9.0359999999999996</v>
      </c>
      <c r="Y1038" s="31">
        <f t="shared" si="226"/>
        <v>-184.49199999999999</v>
      </c>
      <c r="Z1038" s="30">
        <f t="shared" si="234"/>
        <v>0</v>
      </c>
    </row>
    <row r="1039" spans="5:26" x14ac:dyDescent="0.15">
      <c r="E1039" s="46"/>
      <c r="F1039" s="28"/>
      <c r="G1039" s="29"/>
      <c r="H1039" s="29"/>
      <c r="I1039" s="48" t="str">
        <f t="shared" si="236"/>
        <v/>
      </c>
      <c r="J1039" s="48" t="str">
        <f t="shared" si="235"/>
        <v/>
      </c>
      <c r="K1039" s="49" t="str">
        <f t="shared" si="228"/>
        <v/>
      </c>
      <c r="N1039" s="78"/>
      <c r="O1039" s="39" t="str">
        <f t="shared" si="229"/>
        <v>F</v>
      </c>
      <c r="P1039" s="11">
        <f t="shared" si="224"/>
        <v>-23.287315649149274</v>
      </c>
      <c r="Q1039" s="11"/>
      <c r="R1039" s="38">
        <f t="shared" si="230"/>
        <v>0</v>
      </c>
      <c r="S1039" s="30">
        <f t="shared" si="231"/>
        <v>0</v>
      </c>
      <c r="T1039" s="30">
        <f t="shared" si="232"/>
        <v>0</v>
      </c>
      <c r="U1039" s="34"/>
      <c r="V1039" s="34"/>
      <c r="X1039" s="31">
        <f t="shared" si="225"/>
        <v>9.0359999999999996</v>
      </c>
      <c r="Y1039" s="31">
        <f t="shared" si="226"/>
        <v>-184.49199999999999</v>
      </c>
      <c r="Z1039" s="30">
        <f t="shared" si="234"/>
        <v>0</v>
      </c>
    </row>
    <row r="1040" spans="5:26" x14ac:dyDescent="0.15">
      <c r="E1040" s="46"/>
      <c r="F1040" s="28"/>
      <c r="G1040" s="29"/>
      <c r="H1040" s="29"/>
      <c r="I1040" s="48" t="str">
        <f t="shared" si="236"/>
        <v/>
      </c>
      <c r="J1040" s="48" t="str">
        <f t="shared" si="235"/>
        <v/>
      </c>
      <c r="K1040" s="49" t="str">
        <f t="shared" si="228"/>
        <v/>
      </c>
      <c r="N1040" s="78"/>
      <c r="O1040" s="39" t="str">
        <f t="shared" si="229"/>
        <v>F</v>
      </c>
      <c r="P1040" s="11">
        <f t="shared" si="224"/>
        <v>-23.287315649149274</v>
      </c>
      <c r="Q1040" s="11"/>
      <c r="R1040" s="38">
        <f t="shared" si="230"/>
        <v>0</v>
      </c>
      <c r="S1040" s="30">
        <f t="shared" si="231"/>
        <v>0</v>
      </c>
      <c r="T1040" s="30">
        <f t="shared" si="232"/>
        <v>0</v>
      </c>
      <c r="U1040" s="34"/>
      <c r="V1040" s="34"/>
      <c r="X1040" s="31">
        <f t="shared" si="225"/>
        <v>9.0359999999999996</v>
      </c>
      <c r="Y1040" s="31">
        <f t="shared" si="226"/>
        <v>-184.49199999999999</v>
      </c>
      <c r="Z1040" s="30">
        <f t="shared" si="234"/>
        <v>0</v>
      </c>
    </row>
    <row r="1041" spans="5:26" x14ac:dyDescent="0.15">
      <c r="E1041" s="46"/>
      <c r="F1041" s="28"/>
      <c r="G1041" s="29"/>
      <c r="H1041" s="29"/>
      <c r="I1041" s="48" t="str">
        <f t="shared" si="236"/>
        <v/>
      </c>
      <c r="J1041" s="48" t="str">
        <f t="shared" si="235"/>
        <v/>
      </c>
      <c r="K1041" s="49" t="str">
        <f t="shared" si="228"/>
        <v/>
      </c>
      <c r="N1041" s="78"/>
      <c r="O1041" s="39" t="str">
        <f t="shared" si="229"/>
        <v>F</v>
      </c>
      <c r="P1041" s="11">
        <f t="shared" si="224"/>
        <v>-23.287315649149274</v>
      </c>
      <c r="Q1041" s="11"/>
      <c r="R1041" s="38">
        <f t="shared" si="230"/>
        <v>0</v>
      </c>
      <c r="S1041" s="30">
        <f t="shared" si="231"/>
        <v>0</v>
      </c>
      <c r="T1041" s="30">
        <f t="shared" si="232"/>
        <v>0</v>
      </c>
      <c r="U1041" s="34"/>
      <c r="V1041" s="34"/>
      <c r="X1041" s="31">
        <f t="shared" si="225"/>
        <v>9.0359999999999996</v>
      </c>
      <c r="Y1041" s="31">
        <f t="shared" si="226"/>
        <v>-184.49199999999999</v>
      </c>
      <c r="Z1041" s="30">
        <f t="shared" si="234"/>
        <v>0</v>
      </c>
    </row>
    <row r="1042" spans="5:26" x14ac:dyDescent="0.15">
      <c r="E1042" s="46"/>
      <c r="F1042" s="28"/>
      <c r="G1042" s="29"/>
      <c r="H1042" s="29"/>
      <c r="I1042" s="48" t="str">
        <f t="shared" si="236"/>
        <v/>
      </c>
      <c r="J1042" s="48" t="str">
        <f t="shared" si="235"/>
        <v/>
      </c>
      <c r="K1042" s="49" t="str">
        <f t="shared" si="228"/>
        <v/>
      </c>
      <c r="N1042" s="78"/>
      <c r="O1042" s="39" t="str">
        <f t="shared" si="229"/>
        <v>F</v>
      </c>
      <c r="P1042" s="11">
        <f t="shared" si="224"/>
        <v>-23.287315649149274</v>
      </c>
      <c r="Q1042" s="11"/>
      <c r="R1042" s="38">
        <f t="shared" si="230"/>
        <v>0</v>
      </c>
      <c r="S1042" s="30">
        <f t="shared" si="231"/>
        <v>0</v>
      </c>
      <c r="T1042" s="30">
        <f t="shared" si="232"/>
        <v>0</v>
      </c>
      <c r="U1042" s="34"/>
      <c r="V1042" s="34"/>
      <c r="X1042" s="31">
        <f t="shared" si="225"/>
        <v>9.0359999999999996</v>
      </c>
      <c r="Y1042" s="31">
        <f t="shared" si="226"/>
        <v>-184.49199999999999</v>
      </c>
      <c r="Z1042" s="30">
        <f t="shared" si="234"/>
        <v>0</v>
      </c>
    </row>
    <row r="1043" spans="5:26" x14ac:dyDescent="0.15">
      <c r="E1043" s="46"/>
      <c r="F1043" s="28"/>
      <c r="G1043" s="29"/>
      <c r="H1043" s="29"/>
      <c r="I1043" s="48" t="str">
        <f t="shared" si="236"/>
        <v/>
      </c>
      <c r="J1043" s="48" t="str">
        <f t="shared" si="235"/>
        <v/>
      </c>
      <c r="K1043" s="49" t="str">
        <f t="shared" si="228"/>
        <v/>
      </c>
      <c r="N1043" s="78"/>
      <c r="O1043" s="39" t="str">
        <f t="shared" si="229"/>
        <v>F</v>
      </c>
      <c r="P1043" s="11">
        <f t="shared" si="224"/>
        <v>-23.287315649149274</v>
      </c>
      <c r="Q1043" s="11"/>
      <c r="R1043" s="38">
        <f t="shared" si="230"/>
        <v>0</v>
      </c>
      <c r="S1043" s="30">
        <f t="shared" si="231"/>
        <v>0</v>
      </c>
      <c r="T1043" s="30">
        <f t="shared" si="232"/>
        <v>0</v>
      </c>
      <c r="U1043" s="34"/>
      <c r="V1043" s="34"/>
      <c r="X1043" s="31">
        <f t="shared" si="225"/>
        <v>9.0359999999999996</v>
      </c>
      <c r="Y1043" s="31">
        <f t="shared" si="226"/>
        <v>-184.49199999999999</v>
      </c>
      <c r="Z1043" s="30">
        <f t="shared" si="234"/>
        <v>0</v>
      </c>
    </row>
    <row r="1044" spans="5:26" x14ac:dyDescent="0.15">
      <c r="E1044" s="46"/>
      <c r="F1044" s="28"/>
      <c r="G1044" s="29"/>
      <c r="H1044" s="29"/>
      <c r="I1044" s="48" t="str">
        <f t="shared" si="236"/>
        <v/>
      </c>
      <c r="J1044" s="48" t="str">
        <f t="shared" si="235"/>
        <v/>
      </c>
      <c r="K1044" s="49" t="str">
        <f t="shared" si="228"/>
        <v/>
      </c>
      <c r="N1044" s="78"/>
      <c r="O1044" s="39" t="str">
        <f t="shared" si="229"/>
        <v>F</v>
      </c>
      <c r="P1044" s="11">
        <f t="shared" si="224"/>
        <v>-23.287315649149274</v>
      </c>
      <c r="Q1044" s="11"/>
      <c r="R1044" s="38">
        <f t="shared" si="230"/>
        <v>0</v>
      </c>
      <c r="S1044" s="30">
        <f t="shared" si="231"/>
        <v>0</v>
      </c>
      <c r="T1044" s="30">
        <f t="shared" si="232"/>
        <v>0</v>
      </c>
      <c r="U1044" s="34"/>
      <c r="V1044" s="34"/>
      <c r="X1044" s="31">
        <f t="shared" si="225"/>
        <v>9.0359999999999996</v>
      </c>
      <c r="Y1044" s="31">
        <f t="shared" si="226"/>
        <v>-184.49199999999999</v>
      </c>
      <c r="Z1044" s="30">
        <f t="shared" si="234"/>
        <v>0</v>
      </c>
    </row>
    <row r="1045" spans="5:26" x14ac:dyDescent="0.15">
      <c r="E1045" s="46"/>
      <c r="F1045" s="28"/>
      <c r="G1045" s="29"/>
      <c r="H1045" s="29"/>
      <c r="I1045" s="48" t="str">
        <f t="shared" si="236"/>
        <v/>
      </c>
      <c r="J1045" s="48" t="str">
        <f t="shared" si="235"/>
        <v/>
      </c>
      <c r="K1045" s="49" t="str">
        <f t="shared" si="228"/>
        <v/>
      </c>
      <c r="N1045" s="78"/>
      <c r="O1045" s="39" t="str">
        <f t="shared" si="229"/>
        <v>F</v>
      </c>
      <c r="P1045" s="11">
        <f t="shared" si="224"/>
        <v>-23.287315649149274</v>
      </c>
      <c r="Q1045" s="11"/>
      <c r="R1045" s="38">
        <f t="shared" si="230"/>
        <v>0</v>
      </c>
      <c r="S1045" s="30">
        <f t="shared" si="231"/>
        <v>0</v>
      </c>
      <c r="T1045" s="30">
        <f t="shared" si="232"/>
        <v>0</v>
      </c>
      <c r="U1045" s="34"/>
      <c r="V1045" s="34"/>
      <c r="X1045" s="31">
        <f t="shared" si="225"/>
        <v>9.0359999999999996</v>
      </c>
      <c r="Y1045" s="31">
        <f t="shared" si="226"/>
        <v>-184.49199999999999</v>
      </c>
      <c r="Z1045" s="30">
        <f t="shared" si="234"/>
        <v>0</v>
      </c>
    </row>
    <row r="1046" spans="5:26" x14ac:dyDescent="0.15">
      <c r="E1046" s="46"/>
      <c r="F1046" s="28"/>
      <c r="G1046" s="29"/>
      <c r="H1046" s="29"/>
      <c r="I1046" s="48" t="str">
        <f t="shared" si="236"/>
        <v/>
      </c>
      <c r="J1046" s="48" t="str">
        <f t="shared" si="235"/>
        <v/>
      </c>
      <c r="K1046" s="49" t="str">
        <f t="shared" si="228"/>
        <v/>
      </c>
      <c r="N1046" s="78"/>
      <c r="O1046" s="39" t="str">
        <f t="shared" si="229"/>
        <v>F</v>
      </c>
      <c r="P1046" s="11">
        <f t="shared" si="224"/>
        <v>-23.287315649149274</v>
      </c>
      <c r="Q1046" s="11"/>
      <c r="R1046" s="38">
        <f t="shared" si="230"/>
        <v>0</v>
      </c>
      <c r="S1046" s="30">
        <f t="shared" si="231"/>
        <v>0</v>
      </c>
      <c r="T1046" s="30">
        <f t="shared" si="232"/>
        <v>0</v>
      </c>
      <c r="U1046" s="34"/>
      <c r="V1046" s="34"/>
      <c r="X1046" s="31">
        <f t="shared" si="225"/>
        <v>9.0359999999999996</v>
      </c>
      <c r="Y1046" s="31">
        <f t="shared" si="226"/>
        <v>-184.49199999999999</v>
      </c>
      <c r="Z1046" s="30">
        <f t="shared" si="234"/>
        <v>0</v>
      </c>
    </row>
    <row r="1047" spans="5:26" x14ac:dyDescent="0.15">
      <c r="E1047" s="46"/>
      <c r="F1047" s="28"/>
      <c r="G1047" s="29"/>
      <c r="H1047" s="29"/>
      <c r="I1047" s="48" t="str">
        <f t="shared" si="236"/>
        <v/>
      </c>
      <c r="J1047" s="48" t="str">
        <f t="shared" si="235"/>
        <v/>
      </c>
      <c r="K1047" s="49" t="str">
        <f t="shared" si="228"/>
        <v/>
      </c>
      <c r="N1047" s="78"/>
      <c r="O1047" s="39" t="str">
        <f t="shared" si="229"/>
        <v>F</v>
      </c>
      <c r="P1047" s="11">
        <f t="shared" si="224"/>
        <v>-23.287315649149274</v>
      </c>
      <c r="Q1047" s="11"/>
      <c r="R1047" s="38">
        <f t="shared" si="230"/>
        <v>0</v>
      </c>
      <c r="S1047" s="30">
        <f t="shared" si="231"/>
        <v>0</v>
      </c>
      <c r="T1047" s="30">
        <f t="shared" si="232"/>
        <v>0</v>
      </c>
      <c r="U1047" s="34"/>
      <c r="V1047" s="34"/>
      <c r="X1047" s="31">
        <f t="shared" si="225"/>
        <v>9.0359999999999996</v>
      </c>
      <c r="Y1047" s="31">
        <f t="shared" si="226"/>
        <v>-184.49199999999999</v>
      </c>
      <c r="Z1047" s="30">
        <f t="shared" si="234"/>
        <v>0</v>
      </c>
    </row>
    <row r="1048" spans="5:26" x14ac:dyDescent="0.15">
      <c r="E1048" s="46"/>
      <c r="F1048" s="28"/>
      <c r="G1048" s="29"/>
      <c r="H1048" s="29"/>
      <c r="I1048" s="48" t="str">
        <f t="shared" si="236"/>
        <v/>
      </c>
      <c r="J1048" s="48" t="str">
        <f t="shared" si="235"/>
        <v/>
      </c>
      <c r="K1048" s="49" t="str">
        <f t="shared" si="228"/>
        <v/>
      </c>
      <c r="N1048" s="78"/>
      <c r="O1048" s="39" t="str">
        <f t="shared" si="229"/>
        <v>F</v>
      </c>
      <c r="P1048" s="11">
        <f t="shared" si="224"/>
        <v>-23.287315649149274</v>
      </c>
      <c r="Q1048" s="11"/>
      <c r="R1048" s="38">
        <f t="shared" si="230"/>
        <v>0</v>
      </c>
      <c r="S1048" s="30">
        <f t="shared" si="231"/>
        <v>0</v>
      </c>
      <c r="T1048" s="30">
        <f t="shared" si="232"/>
        <v>0</v>
      </c>
      <c r="U1048" s="34"/>
      <c r="V1048" s="34"/>
      <c r="X1048" s="31">
        <f t="shared" si="225"/>
        <v>9.0359999999999996</v>
      </c>
      <c r="Y1048" s="31">
        <f t="shared" si="226"/>
        <v>-184.49199999999999</v>
      </c>
      <c r="Z1048" s="30">
        <f t="shared" si="234"/>
        <v>0</v>
      </c>
    </row>
    <row r="1049" spans="5:26" x14ac:dyDescent="0.15">
      <c r="E1049" s="46"/>
      <c r="F1049" s="28"/>
      <c r="G1049" s="29"/>
      <c r="H1049" s="29"/>
      <c r="I1049" s="48" t="str">
        <f t="shared" si="236"/>
        <v/>
      </c>
      <c r="J1049" s="48" t="str">
        <f t="shared" si="235"/>
        <v/>
      </c>
      <c r="K1049" s="49" t="str">
        <f t="shared" si="228"/>
        <v/>
      </c>
      <c r="N1049" s="78"/>
      <c r="O1049" s="39" t="str">
        <f t="shared" si="229"/>
        <v>F</v>
      </c>
      <c r="P1049" s="11">
        <f t="shared" si="224"/>
        <v>-23.287315649149274</v>
      </c>
      <c r="Q1049" s="11"/>
      <c r="R1049" s="38">
        <f t="shared" si="230"/>
        <v>0</v>
      </c>
      <c r="S1049" s="30">
        <f t="shared" si="231"/>
        <v>0</v>
      </c>
      <c r="T1049" s="30">
        <f t="shared" si="232"/>
        <v>0</v>
      </c>
      <c r="U1049" s="34"/>
      <c r="V1049" s="34"/>
      <c r="X1049" s="31">
        <f t="shared" si="225"/>
        <v>9.0359999999999996</v>
      </c>
      <c r="Y1049" s="31">
        <f t="shared" si="226"/>
        <v>-184.49199999999999</v>
      </c>
      <c r="Z1049" s="30">
        <f t="shared" si="234"/>
        <v>0</v>
      </c>
    </row>
    <row r="1050" spans="5:26" x14ac:dyDescent="0.15">
      <c r="E1050" s="46"/>
      <c r="F1050" s="28"/>
      <c r="G1050" s="29"/>
      <c r="H1050" s="29"/>
      <c r="I1050" s="48" t="str">
        <f t="shared" si="236"/>
        <v/>
      </c>
      <c r="J1050" s="48" t="str">
        <f t="shared" si="235"/>
        <v/>
      </c>
      <c r="K1050" s="49" t="str">
        <f t="shared" si="228"/>
        <v/>
      </c>
      <c r="N1050" s="78"/>
      <c r="O1050" s="39" t="str">
        <f t="shared" si="229"/>
        <v>F</v>
      </c>
      <c r="P1050" s="11">
        <f t="shared" si="224"/>
        <v>-23.287315649149274</v>
      </c>
      <c r="Q1050" s="11"/>
      <c r="R1050" s="38">
        <f t="shared" si="230"/>
        <v>0</v>
      </c>
      <c r="S1050" s="30">
        <f t="shared" si="231"/>
        <v>0</v>
      </c>
      <c r="T1050" s="30">
        <f t="shared" si="232"/>
        <v>0</v>
      </c>
      <c r="U1050" s="34"/>
      <c r="V1050" s="34"/>
      <c r="X1050" s="31">
        <f t="shared" si="225"/>
        <v>9.0359999999999996</v>
      </c>
      <c r="Y1050" s="31">
        <f t="shared" si="226"/>
        <v>-184.49199999999999</v>
      </c>
      <c r="Z1050" s="30">
        <f t="shared" si="234"/>
        <v>0</v>
      </c>
    </row>
    <row r="1051" spans="5:26" x14ac:dyDescent="0.15">
      <c r="E1051" s="46"/>
      <c r="F1051" s="28"/>
      <c r="G1051" s="29"/>
      <c r="H1051" s="29"/>
      <c r="I1051" s="48" t="str">
        <f t="shared" si="236"/>
        <v/>
      </c>
      <c r="J1051" s="48" t="str">
        <f t="shared" si="235"/>
        <v/>
      </c>
      <c r="K1051" s="49" t="str">
        <f t="shared" si="228"/>
        <v/>
      </c>
      <c r="N1051" s="78"/>
      <c r="O1051" s="39" t="str">
        <f t="shared" si="229"/>
        <v>F</v>
      </c>
      <c r="P1051" s="11">
        <f t="shared" si="224"/>
        <v>-23.287315649149274</v>
      </c>
      <c r="Q1051" s="11"/>
      <c r="R1051" s="38">
        <f t="shared" si="230"/>
        <v>0</v>
      </c>
      <c r="S1051" s="30">
        <f t="shared" si="231"/>
        <v>0</v>
      </c>
      <c r="T1051" s="30">
        <f t="shared" si="232"/>
        <v>0</v>
      </c>
      <c r="U1051" s="34"/>
      <c r="V1051" s="34"/>
      <c r="X1051" s="31">
        <f t="shared" si="225"/>
        <v>9.0359999999999996</v>
      </c>
      <c r="Y1051" s="31">
        <f t="shared" si="226"/>
        <v>-184.49199999999999</v>
      </c>
      <c r="Z1051" s="30">
        <f t="shared" si="234"/>
        <v>0</v>
      </c>
    </row>
    <row r="1052" spans="5:26" x14ac:dyDescent="0.15">
      <c r="E1052" s="46"/>
      <c r="F1052" s="28"/>
      <c r="G1052" s="29"/>
      <c r="H1052" s="29"/>
      <c r="I1052" s="48" t="str">
        <f t="shared" si="236"/>
        <v/>
      </c>
      <c r="J1052" s="48" t="str">
        <f t="shared" si="235"/>
        <v/>
      </c>
      <c r="K1052" s="49" t="str">
        <f t="shared" si="228"/>
        <v/>
      </c>
      <c r="N1052" s="78"/>
      <c r="O1052" s="39" t="str">
        <f t="shared" si="229"/>
        <v>F</v>
      </c>
      <c r="P1052" s="11">
        <f t="shared" si="224"/>
        <v>-23.287315649149274</v>
      </c>
      <c r="Q1052" s="11"/>
      <c r="R1052" s="38">
        <f t="shared" si="230"/>
        <v>0</v>
      </c>
      <c r="S1052" s="30">
        <f t="shared" si="231"/>
        <v>0</v>
      </c>
      <c r="T1052" s="30">
        <f t="shared" si="232"/>
        <v>0</v>
      </c>
      <c r="U1052" s="34"/>
      <c r="V1052" s="34"/>
      <c r="X1052" s="31">
        <f t="shared" si="225"/>
        <v>9.0359999999999996</v>
      </c>
      <c r="Y1052" s="31">
        <f t="shared" si="226"/>
        <v>-184.49199999999999</v>
      </c>
      <c r="Z1052" s="30">
        <f t="shared" si="234"/>
        <v>0</v>
      </c>
    </row>
    <row r="1053" spans="5:26" x14ac:dyDescent="0.15">
      <c r="E1053" s="46"/>
      <c r="F1053" s="28"/>
      <c r="G1053" s="29"/>
      <c r="H1053" s="29"/>
      <c r="I1053" s="48" t="str">
        <f t="shared" si="236"/>
        <v/>
      </c>
      <c r="J1053" s="48" t="str">
        <f t="shared" si="235"/>
        <v/>
      </c>
      <c r="K1053" s="49" t="str">
        <f t="shared" si="228"/>
        <v/>
      </c>
      <c r="N1053" s="78"/>
      <c r="O1053" s="39" t="str">
        <f t="shared" si="229"/>
        <v>F</v>
      </c>
      <c r="P1053" s="11">
        <f t="shared" si="224"/>
        <v>-23.287315649149274</v>
      </c>
      <c r="Q1053" s="11"/>
      <c r="R1053" s="38">
        <f t="shared" si="230"/>
        <v>0</v>
      </c>
      <c r="S1053" s="30">
        <f t="shared" si="231"/>
        <v>0</v>
      </c>
      <c r="T1053" s="30">
        <f t="shared" si="232"/>
        <v>0</v>
      </c>
      <c r="U1053" s="34"/>
      <c r="V1053" s="34"/>
      <c r="X1053" s="31">
        <f t="shared" si="225"/>
        <v>9.0359999999999996</v>
      </c>
      <c r="Y1053" s="31">
        <f t="shared" si="226"/>
        <v>-184.49199999999999</v>
      </c>
      <c r="Z1053" s="30">
        <f t="shared" si="234"/>
        <v>0</v>
      </c>
    </row>
    <row r="1054" spans="5:26" x14ac:dyDescent="0.15">
      <c r="E1054" s="46"/>
      <c r="F1054" s="28"/>
      <c r="G1054" s="29"/>
      <c r="H1054" s="29"/>
      <c r="I1054" s="48" t="str">
        <f t="shared" si="236"/>
        <v/>
      </c>
      <c r="J1054" s="48" t="str">
        <f t="shared" si="235"/>
        <v/>
      </c>
      <c r="K1054" s="49" t="str">
        <f t="shared" si="228"/>
        <v/>
      </c>
      <c r="N1054" s="78"/>
      <c r="O1054" s="39" t="str">
        <f t="shared" si="229"/>
        <v>F</v>
      </c>
      <c r="P1054" s="11">
        <f t="shared" si="224"/>
        <v>-23.287315649149274</v>
      </c>
      <c r="Q1054" s="11"/>
      <c r="R1054" s="38">
        <f t="shared" si="230"/>
        <v>0</v>
      </c>
      <c r="S1054" s="30">
        <f t="shared" si="231"/>
        <v>0</v>
      </c>
      <c r="T1054" s="30">
        <f t="shared" si="232"/>
        <v>0</v>
      </c>
      <c r="U1054" s="34"/>
      <c r="V1054" s="34"/>
      <c r="X1054" s="31">
        <f t="shared" si="225"/>
        <v>9.0359999999999996</v>
      </c>
      <c r="Y1054" s="31">
        <f t="shared" si="226"/>
        <v>-184.49199999999999</v>
      </c>
      <c r="Z1054" s="30">
        <f t="shared" si="234"/>
        <v>0</v>
      </c>
    </row>
    <row r="1055" spans="5:26" x14ac:dyDescent="0.15">
      <c r="E1055" s="46"/>
      <c r="F1055" s="28"/>
      <c r="G1055" s="29"/>
      <c r="H1055" s="29"/>
      <c r="I1055" s="48" t="str">
        <f t="shared" si="236"/>
        <v/>
      </c>
      <c r="J1055" s="48" t="str">
        <f t="shared" si="235"/>
        <v/>
      </c>
      <c r="K1055" s="49" t="str">
        <f t="shared" si="228"/>
        <v/>
      </c>
      <c r="N1055" s="78"/>
      <c r="O1055" s="39" t="str">
        <f t="shared" si="229"/>
        <v>F</v>
      </c>
      <c r="P1055" s="11">
        <f t="shared" si="224"/>
        <v>-23.287315649149274</v>
      </c>
      <c r="Q1055" s="11"/>
      <c r="R1055" s="38">
        <f t="shared" si="230"/>
        <v>0</v>
      </c>
      <c r="S1055" s="30">
        <f t="shared" si="231"/>
        <v>0</v>
      </c>
      <c r="T1055" s="30">
        <f t="shared" si="232"/>
        <v>0</v>
      </c>
      <c r="U1055" s="34"/>
      <c r="V1055" s="34"/>
      <c r="X1055" s="31">
        <f t="shared" si="225"/>
        <v>9.0359999999999996</v>
      </c>
      <c r="Y1055" s="31">
        <f t="shared" si="226"/>
        <v>-184.49199999999999</v>
      </c>
      <c r="Z1055" s="30">
        <f t="shared" si="234"/>
        <v>0</v>
      </c>
    </row>
    <row r="1056" spans="5:26" x14ac:dyDescent="0.15">
      <c r="E1056" s="46"/>
      <c r="F1056" s="28"/>
      <c r="G1056" s="29"/>
      <c r="H1056" s="29"/>
      <c r="I1056" s="48" t="str">
        <f t="shared" si="236"/>
        <v/>
      </c>
      <c r="J1056" s="48" t="str">
        <f t="shared" si="235"/>
        <v/>
      </c>
      <c r="K1056" s="49" t="str">
        <f t="shared" si="228"/>
        <v/>
      </c>
      <c r="N1056" s="78"/>
      <c r="O1056" s="39" t="str">
        <f t="shared" si="229"/>
        <v>F</v>
      </c>
      <c r="P1056" s="11">
        <f t="shared" si="224"/>
        <v>-23.287315649149274</v>
      </c>
      <c r="Q1056" s="11"/>
      <c r="R1056" s="38">
        <f t="shared" si="230"/>
        <v>0</v>
      </c>
      <c r="S1056" s="30">
        <f t="shared" si="231"/>
        <v>0</v>
      </c>
      <c r="T1056" s="30">
        <f t="shared" si="232"/>
        <v>0</v>
      </c>
      <c r="U1056" s="34"/>
      <c r="V1056" s="34"/>
      <c r="X1056" s="31">
        <f t="shared" si="225"/>
        <v>9.0359999999999996</v>
      </c>
      <c r="Y1056" s="31">
        <f t="shared" si="226"/>
        <v>-184.49199999999999</v>
      </c>
      <c r="Z1056" s="30">
        <f t="shared" si="234"/>
        <v>0</v>
      </c>
    </row>
    <row r="1057" spans="5:26" x14ac:dyDescent="0.15">
      <c r="E1057" s="46"/>
      <c r="F1057" s="28"/>
      <c r="G1057" s="29"/>
      <c r="H1057" s="29"/>
      <c r="I1057" s="48" t="str">
        <f t="shared" si="236"/>
        <v/>
      </c>
      <c r="J1057" s="48" t="str">
        <f t="shared" si="235"/>
        <v/>
      </c>
      <c r="K1057" s="49" t="str">
        <f t="shared" si="228"/>
        <v/>
      </c>
      <c r="N1057" s="78"/>
      <c r="O1057" s="39" t="str">
        <f t="shared" si="229"/>
        <v>F</v>
      </c>
      <c r="P1057" s="11">
        <f t="shared" si="224"/>
        <v>-23.287315649149274</v>
      </c>
      <c r="Q1057" s="11"/>
      <c r="R1057" s="38">
        <f t="shared" si="230"/>
        <v>0</v>
      </c>
      <c r="S1057" s="30">
        <f t="shared" si="231"/>
        <v>0</v>
      </c>
      <c r="T1057" s="30">
        <f t="shared" si="232"/>
        <v>0</v>
      </c>
      <c r="U1057" s="34"/>
      <c r="V1057" s="34"/>
      <c r="X1057" s="31">
        <f t="shared" si="225"/>
        <v>9.0359999999999996</v>
      </c>
      <c r="Y1057" s="31">
        <f t="shared" si="226"/>
        <v>-184.49199999999999</v>
      </c>
      <c r="Z1057" s="30">
        <f t="shared" si="234"/>
        <v>0</v>
      </c>
    </row>
    <row r="1058" spans="5:26" x14ac:dyDescent="0.15">
      <c r="E1058" s="46"/>
      <c r="F1058" s="28"/>
      <c r="G1058" s="29"/>
      <c r="H1058" s="29"/>
      <c r="I1058" s="48" t="str">
        <f t="shared" si="236"/>
        <v/>
      </c>
      <c r="J1058" s="48" t="str">
        <f t="shared" si="235"/>
        <v/>
      </c>
      <c r="K1058" s="49" t="str">
        <f t="shared" si="228"/>
        <v/>
      </c>
      <c r="N1058" s="78"/>
      <c r="O1058" s="39" t="str">
        <f t="shared" si="229"/>
        <v>F</v>
      </c>
      <c r="P1058" s="11">
        <f t="shared" si="224"/>
        <v>-23.287315649149274</v>
      </c>
      <c r="Q1058" s="11"/>
      <c r="R1058" s="38">
        <f t="shared" si="230"/>
        <v>0</v>
      </c>
      <c r="S1058" s="30">
        <f t="shared" si="231"/>
        <v>0</v>
      </c>
      <c r="T1058" s="30">
        <f t="shared" si="232"/>
        <v>0</v>
      </c>
      <c r="U1058" s="34"/>
      <c r="V1058" s="34"/>
      <c r="X1058" s="31">
        <f t="shared" si="225"/>
        <v>9.0359999999999996</v>
      </c>
      <c r="Y1058" s="31">
        <f t="shared" si="226"/>
        <v>-184.49199999999999</v>
      </c>
      <c r="Z1058" s="30">
        <f t="shared" si="234"/>
        <v>0</v>
      </c>
    </row>
    <row r="1059" spans="5:26" x14ac:dyDescent="0.15">
      <c r="E1059" s="46"/>
      <c r="F1059" s="28"/>
      <c r="G1059" s="29"/>
      <c r="H1059" s="29"/>
      <c r="I1059" s="48" t="str">
        <f t="shared" si="236"/>
        <v/>
      </c>
      <c r="J1059" s="48" t="str">
        <f t="shared" si="235"/>
        <v/>
      </c>
      <c r="K1059" s="49" t="str">
        <f t="shared" si="228"/>
        <v/>
      </c>
      <c r="N1059" s="78"/>
      <c r="O1059" s="39" t="str">
        <f t="shared" si="229"/>
        <v>F</v>
      </c>
      <c r="P1059" s="11">
        <f t="shared" si="224"/>
        <v>-23.287315649149274</v>
      </c>
      <c r="Q1059" s="11"/>
      <c r="R1059" s="38">
        <f t="shared" si="230"/>
        <v>0</v>
      </c>
      <c r="S1059" s="30">
        <f t="shared" si="231"/>
        <v>0</v>
      </c>
      <c r="T1059" s="30">
        <f t="shared" si="232"/>
        <v>0</v>
      </c>
      <c r="U1059" s="34"/>
      <c r="V1059" s="34"/>
      <c r="X1059" s="31">
        <f t="shared" si="225"/>
        <v>9.0359999999999996</v>
      </c>
      <c r="Y1059" s="31">
        <f t="shared" si="226"/>
        <v>-184.49199999999999</v>
      </c>
      <c r="Z1059" s="30">
        <f t="shared" si="234"/>
        <v>0</v>
      </c>
    </row>
    <row r="1060" spans="5:26" x14ac:dyDescent="0.15">
      <c r="E1060" s="46"/>
      <c r="F1060" s="28"/>
      <c r="G1060" s="29"/>
      <c r="H1060" s="29"/>
      <c r="I1060" s="48" t="str">
        <f t="shared" si="236"/>
        <v/>
      </c>
      <c r="J1060" s="48" t="str">
        <f t="shared" si="235"/>
        <v/>
      </c>
      <c r="K1060" s="49" t="str">
        <f t="shared" si="228"/>
        <v/>
      </c>
      <c r="N1060" s="78"/>
      <c r="O1060" s="39" t="str">
        <f t="shared" si="229"/>
        <v>F</v>
      </c>
      <c r="P1060" s="11">
        <f t="shared" si="224"/>
        <v>-23.287315649149274</v>
      </c>
      <c r="Q1060" s="11"/>
      <c r="R1060" s="38">
        <f t="shared" si="230"/>
        <v>0</v>
      </c>
      <c r="S1060" s="30">
        <f t="shared" si="231"/>
        <v>0</v>
      </c>
      <c r="T1060" s="30">
        <f t="shared" si="232"/>
        <v>0</v>
      </c>
      <c r="U1060" s="34"/>
      <c r="V1060" s="34"/>
      <c r="X1060" s="31">
        <f t="shared" si="225"/>
        <v>9.0359999999999996</v>
      </c>
      <c r="Y1060" s="31">
        <f t="shared" si="226"/>
        <v>-184.49199999999999</v>
      </c>
      <c r="Z1060" s="30">
        <f t="shared" si="234"/>
        <v>0</v>
      </c>
    </row>
    <row r="1061" spans="5:26" x14ac:dyDescent="0.15">
      <c r="E1061" s="46"/>
      <c r="F1061" s="28"/>
      <c r="G1061" s="29"/>
      <c r="H1061" s="29"/>
      <c r="I1061" s="48" t="str">
        <f t="shared" ref="I1061:I1092" si="237">IF(COUNTA($F$995,$H$995,F1061:H1061)=5,P1061,"")</f>
        <v/>
      </c>
      <c r="J1061" s="48" t="str">
        <f t="shared" si="235"/>
        <v/>
      </c>
      <c r="K1061" s="49" t="str">
        <f t="shared" si="228"/>
        <v/>
      </c>
      <c r="N1061" s="78"/>
      <c r="O1061" s="39" t="str">
        <f t="shared" si="229"/>
        <v>F</v>
      </c>
      <c r="P1061" s="11">
        <f t="shared" ref="P1061:P1116" si="238">IF(T1061&gt;17.583,"*",(G1061-(INDEX(IF(O1061="F",Hfemalemean,Hmalemean),S1061+1,R1061+1)))/(INDEX(IF(O1061="F",Hfemalesd,Hmalesd),S1061+1,R1061+1)))</f>
        <v>-23.287315649149274</v>
      </c>
      <c r="Q1061" s="11"/>
      <c r="R1061" s="38">
        <f t="shared" si="230"/>
        <v>0</v>
      </c>
      <c r="S1061" s="30">
        <f t="shared" si="231"/>
        <v>0</v>
      </c>
      <c r="T1061" s="30">
        <f t="shared" si="232"/>
        <v>0</v>
      </c>
      <c r="U1061" s="34"/>
      <c r="V1061" s="34"/>
      <c r="X1061" s="31">
        <f t="shared" ref="X1061:X1116" si="239">IF(O1061="M",2.06*10^-3*G1061^2-0.1166*G1061+6.5273,2.49*10^-3*G1061^2-0.1858*G1061+9.036)</f>
        <v>9.0359999999999996</v>
      </c>
      <c r="Y1061" s="31">
        <f t="shared" ref="Y1061:Y1116" si="240">((G1061/100)^3*INDEX(itoOI,IF(O1061="M",0,3)+IF(G1061&lt;140,1,IF(G1061&lt;=149,2,3)),1)+(G1061/100)^2*INDEX(itoOI,IF(O1061="M",0,3)+IF(G1061&lt;140,1,IF(G1061&lt;=149,2,3)),2)+(G1061/100)*INDEX(itoOI,IF(O1061="M",0,3)+IF(G1061&lt;140,1,IF(G1061&lt;=149,2,3)),3)+INDEX(itoOI,IF(O1061="M",0,3)+IF(G1061&lt;140,1,IF(G1061&lt;=149,2,3)),4))</f>
        <v>-184.49199999999999</v>
      </c>
      <c r="Z1061" s="30">
        <f t="shared" si="234"/>
        <v>0</v>
      </c>
    </row>
    <row r="1062" spans="5:26" x14ac:dyDescent="0.15">
      <c r="E1062" s="46"/>
      <c r="F1062" s="28"/>
      <c r="G1062" s="29"/>
      <c r="H1062" s="29"/>
      <c r="I1062" s="48" t="str">
        <f t="shared" si="237"/>
        <v/>
      </c>
      <c r="J1062" s="48" t="str">
        <f t="shared" si="235"/>
        <v/>
      </c>
      <c r="K1062" s="49" t="str">
        <f t="shared" ref="K1062:K1116" si="241">IF(COUNTA($F$995,$H$995,F1062:H1062)=5,IF(OR(T1062&lt;1,G1062&lt;70),"*",IF(G1062&gt;=IF(O1062="M",181,174),(H1062-Z1062)/Z1062*100,IF(G1062&lt;101,(H1062-X1062)/X1062*100,IF(T1062&lt;6,(H1062-X1062)/X1062*100,IF(T1062&gt;=17.583,(H1062-Z1062)/Z1062*100,(H1062-Y1062)/Y1062*100))))),"")</f>
        <v/>
      </c>
      <c r="N1062" s="78"/>
      <c r="O1062" s="39" t="str">
        <f t="shared" ref="O1062:O1116" si="242">IF(OR(+$H$995="男",+$H$995="M"),"M","F")</f>
        <v>F</v>
      </c>
      <c r="P1062" s="11">
        <f t="shared" si="238"/>
        <v>-23.287315649149274</v>
      </c>
      <c r="Q1062" s="11"/>
      <c r="R1062" s="38">
        <f t="shared" ref="R1062:R1116" si="243">DATEDIF($F$995,F1062,"Y")</f>
        <v>0</v>
      </c>
      <c r="S1062" s="30">
        <f t="shared" ref="S1062:S1116" si="244">DATEDIF($F$995,F1062,"YM")</f>
        <v>0</v>
      </c>
      <c r="T1062" s="30">
        <f t="shared" ref="T1062:T1116" si="245">DATEDIF($F$995,F1062,"Y")+DATEDIF($F$995,F1062,"YD")/(365+IF(MOD(YEAR(DATE(YEAR(F1062)-1,MONTH($F$995),DAY($F$995))),4)=0,IF(DATE(YEAR(DATE(YEAR(F1062)-1,MONTH($F$995),DAY($F$995))),2,29)&gt;=DATE(YEAR(F1062)-1,MONTH($F$995),DAY($F$995)),1,0),0)+IF(MOD(YEAR(F1062),4)=0,IF(DATE(YEAR(F1062),2,29)&lt;=F1062,1,0),0))</f>
        <v>0</v>
      </c>
      <c r="U1062" s="34"/>
      <c r="V1062" s="34"/>
      <c r="X1062" s="31">
        <f t="shared" si="239"/>
        <v>9.0359999999999996</v>
      </c>
      <c r="Y1062" s="31">
        <f t="shared" si="240"/>
        <v>-184.49199999999999</v>
      </c>
      <c r="Z1062" s="30">
        <f t="shared" si="234"/>
        <v>0</v>
      </c>
    </row>
    <row r="1063" spans="5:26" x14ac:dyDescent="0.15">
      <c r="E1063" s="46"/>
      <c r="F1063" s="28"/>
      <c r="G1063" s="29"/>
      <c r="H1063" s="29"/>
      <c r="I1063" s="48" t="str">
        <f t="shared" si="237"/>
        <v/>
      </c>
      <c r="J1063" s="48" t="str">
        <f t="shared" si="235"/>
        <v/>
      </c>
      <c r="K1063" s="49" t="str">
        <f t="shared" si="241"/>
        <v/>
      </c>
      <c r="N1063" s="78"/>
      <c r="O1063" s="39" t="str">
        <f t="shared" si="242"/>
        <v>F</v>
      </c>
      <c r="P1063" s="11">
        <f t="shared" si="238"/>
        <v>-23.287315649149274</v>
      </c>
      <c r="Q1063" s="11"/>
      <c r="R1063" s="38">
        <f t="shared" si="243"/>
        <v>0</v>
      </c>
      <c r="S1063" s="30">
        <f t="shared" si="244"/>
        <v>0</v>
      </c>
      <c r="T1063" s="30">
        <f t="shared" si="245"/>
        <v>0</v>
      </c>
      <c r="U1063" s="34"/>
      <c r="V1063" s="34"/>
      <c r="X1063" s="31">
        <f t="shared" si="239"/>
        <v>9.0359999999999996</v>
      </c>
      <c r="Y1063" s="31">
        <f t="shared" si="240"/>
        <v>-184.49199999999999</v>
      </c>
      <c r="Z1063" s="30">
        <f t="shared" ref="Z1063:Z1116" si="246">22*G1063^2/10000</f>
        <v>0</v>
      </c>
    </row>
    <row r="1064" spans="5:26" x14ac:dyDescent="0.15">
      <c r="E1064" s="46"/>
      <c r="F1064" s="28"/>
      <c r="G1064" s="29"/>
      <c r="H1064" s="29"/>
      <c r="I1064" s="48" t="str">
        <f t="shared" si="237"/>
        <v/>
      </c>
      <c r="J1064" s="48" t="str">
        <f t="shared" ref="J1064:J1090" si="247">IF(COUNTA($F$995,$H$995,F1064:H1064)=5,IF(T1064&lt;6,"*",IF(T1064&gt;=17.583,"*",(H1064-G1064*INDEX(IF(O1064="F",muratafemale,muratamale),R1064-4,1)-INDEX(IF(O1064="F",muratafemale,muratamale),R1064-4,2))/(G1064*INDEX(IF(O1064="F",muratafemale,muratamale),R1064-4,1)+INDEX(IF(O1064="F",muratafemale,muratamale),R1064-4,2))*100)),"")</f>
        <v/>
      </c>
      <c r="K1064" s="49" t="str">
        <f t="shared" si="241"/>
        <v/>
      </c>
      <c r="N1064" s="78"/>
      <c r="O1064" s="39" t="str">
        <f t="shared" si="242"/>
        <v>F</v>
      </c>
      <c r="P1064" s="11">
        <f t="shared" si="238"/>
        <v>-23.287315649149274</v>
      </c>
      <c r="Q1064" s="11"/>
      <c r="R1064" s="38">
        <f t="shared" si="243"/>
        <v>0</v>
      </c>
      <c r="S1064" s="30">
        <f t="shared" si="244"/>
        <v>0</v>
      </c>
      <c r="T1064" s="30">
        <f t="shared" si="245"/>
        <v>0</v>
      </c>
      <c r="U1064" s="34"/>
      <c r="V1064" s="34"/>
      <c r="X1064" s="31">
        <f t="shared" si="239"/>
        <v>9.0359999999999996</v>
      </c>
      <c r="Y1064" s="31">
        <f t="shared" si="240"/>
        <v>-184.49199999999999</v>
      </c>
      <c r="Z1064" s="30">
        <f t="shared" si="246"/>
        <v>0</v>
      </c>
    </row>
    <row r="1065" spans="5:26" x14ac:dyDescent="0.15">
      <c r="E1065" s="46"/>
      <c r="F1065" s="28"/>
      <c r="G1065" s="29"/>
      <c r="H1065" s="29"/>
      <c r="I1065" s="48" t="str">
        <f t="shared" si="237"/>
        <v/>
      </c>
      <c r="J1065" s="48" t="str">
        <f t="shared" si="247"/>
        <v/>
      </c>
      <c r="K1065" s="49" t="str">
        <f t="shared" si="241"/>
        <v/>
      </c>
      <c r="N1065" s="78"/>
      <c r="O1065" s="39" t="str">
        <f t="shared" si="242"/>
        <v>F</v>
      </c>
      <c r="P1065" s="11">
        <f t="shared" si="238"/>
        <v>-23.287315649149274</v>
      </c>
      <c r="Q1065" s="11"/>
      <c r="R1065" s="38">
        <f t="shared" si="243"/>
        <v>0</v>
      </c>
      <c r="S1065" s="30">
        <f t="shared" si="244"/>
        <v>0</v>
      </c>
      <c r="T1065" s="30">
        <f t="shared" si="245"/>
        <v>0</v>
      </c>
      <c r="U1065" s="34"/>
      <c r="V1065" s="34"/>
      <c r="X1065" s="31">
        <f t="shared" si="239"/>
        <v>9.0359999999999996</v>
      </c>
      <c r="Y1065" s="31">
        <f t="shared" si="240"/>
        <v>-184.49199999999999</v>
      </c>
      <c r="Z1065" s="30">
        <f t="shared" si="246"/>
        <v>0</v>
      </c>
    </row>
    <row r="1066" spans="5:26" x14ac:dyDescent="0.15">
      <c r="E1066" s="46"/>
      <c r="F1066" s="28"/>
      <c r="G1066" s="29"/>
      <c r="H1066" s="29"/>
      <c r="I1066" s="48" t="str">
        <f t="shared" si="237"/>
        <v/>
      </c>
      <c r="J1066" s="48" t="str">
        <f t="shared" si="247"/>
        <v/>
      </c>
      <c r="K1066" s="49" t="str">
        <f t="shared" si="241"/>
        <v/>
      </c>
      <c r="N1066" s="78"/>
      <c r="O1066" s="39" t="str">
        <f t="shared" si="242"/>
        <v>F</v>
      </c>
      <c r="P1066" s="11">
        <f t="shared" si="238"/>
        <v>-23.287315649149274</v>
      </c>
      <c r="Q1066" s="11"/>
      <c r="R1066" s="38">
        <f t="shared" si="243"/>
        <v>0</v>
      </c>
      <c r="S1066" s="30">
        <f t="shared" si="244"/>
        <v>0</v>
      </c>
      <c r="T1066" s="30">
        <f t="shared" si="245"/>
        <v>0</v>
      </c>
      <c r="U1066" s="34"/>
      <c r="V1066" s="34"/>
      <c r="X1066" s="31">
        <f t="shared" si="239"/>
        <v>9.0359999999999996</v>
      </c>
      <c r="Y1066" s="31">
        <f t="shared" si="240"/>
        <v>-184.49199999999999</v>
      </c>
      <c r="Z1066" s="30">
        <f t="shared" si="246"/>
        <v>0</v>
      </c>
    </row>
    <row r="1067" spans="5:26" x14ac:dyDescent="0.15">
      <c r="E1067" s="46"/>
      <c r="F1067" s="28"/>
      <c r="G1067" s="29"/>
      <c r="H1067" s="29"/>
      <c r="I1067" s="48" t="str">
        <f t="shared" si="237"/>
        <v/>
      </c>
      <c r="J1067" s="48" t="str">
        <f t="shared" si="247"/>
        <v/>
      </c>
      <c r="K1067" s="49" t="str">
        <f t="shared" si="241"/>
        <v/>
      </c>
      <c r="N1067" s="78"/>
      <c r="O1067" s="39" t="str">
        <f t="shared" si="242"/>
        <v>F</v>
      </c>
      <c r="P1067" s="11">
        <f t="shared" si="238"/>
        <v>-23.287315649149274</v>
      </c>
      <c r="Q1067" s="11"/>
      <c r="R1067" s="38">
        <f t="shared" si="243"/>
        <v>0</v>
      </c>
      <c r="S1067" s="30">
        <f t="shared" si="244"/>
        <v>0</v>
      </c>
      <c r="T1067" s="30">
        <f t="shared" si="245"/>
        <v>0</v>
      </c>
      <c r="U1067" s="34"/>
      <c r="V1067" s="34"/>
      <c r="X1067" s="31">
        <f t="shared" si="239"/>
        <v>9.0359999999999996</v>
      </c>
      <c r="Y1067" s="31">
        <f t="shared" si="240"/>
        <v>-184.49199999999999</v>
      </c>
      <c r="Z1067" s="30">
        <f t="shared" si="246"/>
        <v>0</v>
      </c>
    </row>
    <row r="1068" spans="5:26" x14ac:dyDescent="0.15">
      <c r="E1068" s="46"/>
      <c r="F1068" s="28"/>
      <c r="G1068" s="29"/>
      <c r="H1068" s="29"/>
      <c r="I1068" s="48" t="str">
        <f t="shared" si="237"/>
        <v/>
      </c>
      <c r="J1068" s="48" t="str">
        <f t="shared" si="247"/>
        <v/>
      </c>
      <c r="K1068" s="49" t="str">
        <f t="shared" si="241"/>
        <v/>
      </c>
      <c r="N1068" s="78"/>
      <c r="O1068" s="39" t="str">
        <f t="shared" si="242"/>
        <v>F</v>
      </c>
      <c r="P1068" s="11">
        <f t="shared" si="238"/>
        <v>-23.287315649149274</v>
      </c>
      <c r="Q1068" s="11"/>
      <c r="R1068" s="38">
        <f t="shared" si="243"/>
        <v>0</v>
      </c>
      <c r="S1068" s="30">
        <f t="shared" si="244"/>
        <v>0</v>
      </c>
      <c r="T1068" s="30">
        <f t="shared" si="245"/>
        <v>0</v>
      </c>
      <c r="U1068" s="34"/>
      <c r="V1068" s="34"/>
      <c r="X1068" s="31">
        <f t="shared" si="239"/>
        <v>9.0359999999999996</v>
      </c>
      <c r="Y1068" s="31">
        <f t="shared" si="240"/>
        <v>-184.49199999999999</v>
      </c>
      <c r="Z1068" s="30">
        <f t="shared" si="246"/>
        <v>0</v>
      </c>
    </row>
    <row r="1069" spans="5:26" x14ac:dyDescent="0.15">
      <c r="E1069" s="46"/>
      <c r="F1069" s="28"/>
      <c r="G1069" s="29"/>
      <c r="H1069" s="29"/>
      <c r="I1069" s="48" t="str">
        <f t="shared" si="237"/>
        <v/>
      </c>
      <c r="J1069" s="48" t="str">
        <f t="shared" si="247"/>
        <v/>
      </c>
      <c r="K1069" s="49" t="str">
        <f t="shared" si="241"/>
        <v/>
      </c>
      <c r="N1069" s="78"/>
      <c r="O1069" s="39" t="str">
        <f t="shared" si="242"/>
        <v>F</v>
      </c>
      <c r="P1069" s="11">
        <f t="shared" si="238"/>
        <v>-23.287315649149274</v>
      </c>
      <c r="Q1069" s="11"/>
      <c r="R1069" s="38">
        <f t="shared" si="243"/>
        <v>0</v>
      </c>
      <c r="S1069" s="30">
        <f t="shared" si="244"/>
        <v>0</v>
      </c>
      <c r="T1069" s="30">
        <f t="shared" si="245"/>
        <v>0</v>
      </c>
      <c r="U1069" s="34"/>
      <c r="V1069" s="34"/>
      <c r="X1069" s="31">
        <f t="shared" si="239"/>
        <v>9.0359999999999996</v>
      </c>
      <c r="Y1069" s="31">
        <f t="shared" si="240"/>
        <v>-184.49199999999999</v>
      </c>
      <c r="Z1069" s="30">
        <f t="shared" si="246"/>
        <v>0</v>
      </c>
    </row>
    <row r="1070" spans="5:26" x14ac:dyDescent="0.15">
      <c r="E1070" s="46"/>
      <c r="F1070" s="28"/>
      <c r="G1070" s="29"/>
      <c r="H1070" s="29"/>
      <c r="I1070" s="48" t="str">
        <f t="shared" si="237"/>
        <v/>
      </c>
      <c r="J1070" s="48" t="str">
        <f t="shared" si="247"/>
        <v/>
      </c>
      <c r="K1070" s="49" t="str">
        <f t="shared" si="241"/>
        <v/>
      </c>
      <c r="N1070" s="78"/>
      <c r="O1070" s="39" t="str">
        <f t="shared" si="242"/>
        <v>F</v>
      </c>
      <c r="P1070" s="11">
        <f t="shared" si="238"/>
        <v>-23.287315649149274</v>
      </c>
      <c r="Q1070" s="11"/>
      <c r="R1070" s="38">
        <f t="shared" si="243"/>
        <v>0</v>
      </c>
      <c r="S1070" s="30">
        <f t="shared" si="244"/>
        <v>0</v>
      </c>
      <c r="T1070" s="30">
        <f t="shared" si="245"/>
        <v>0</v>
      </c>
      <c r="U1070" s="34"/>
      <c r="V1070" s="34"/>
      <c r="X1070" s="31">
        <f t="shared" si="239"/>
        <v>9.0359999999999996</v>
      </c>
      <c r="Y1070" s="31">
        <f t="shared" si="240"/>
        <v>-184.49199999999999</v>
      </c>
      <c r="Z1070" s="30">
        <f t="shared" si="246"/>
        <v>0</v>
      </c>
    </row>
    <row r="1071" spans="5:26" x14ac:dyDescent="0.15">
      <c r="E1071" s="46"/>
      <c r="F1071" s="28"/>
      <c r="G1071" s="29"/>
      <c r="H1071" s="29"/>
      <c r="I1071" s="48" t="str">
        <f t="shared" si="237"/>
        <v/>
      </c>
      <c r="J1071" s="48" t="str">
        <f t="shared" si="247"/>
        <v/>
      </c>
      <c r="K1071" s="49" t="str">
        <f t="shared" si="241"/>
        <v/>
      </c>
      <c r="N1071" s="78"/>
      <c r="O1071" s="39" t="str">
        <f t="shared" si="242"/>
        <v>F</v>
      </c>
      <c r="P1071" s="11">
        <f t="shared" si="238"/>
        <v>-23.287315649149274</v>
      </c>
      <c r="Q1071" s="11"/>
      <c r="R1071" s="38">
        <f t="shared" si="243"/>
        <v>0</v>
      </c>
      <c r="S1071" s="30">
        <f t="shared" si="244"/>
        <v>0</v>
      </c>
      <c r="T1071" s="30">
        <f t="shared" si="245"/>
        <v>0</v>
      </c>
      <c r="U1071" s="34"/>
      <c r="V1071" s="34"/>
      <c r="X1071" s="31">
        <f t="shared" si="239"/>
        <v>9.0359999999999996</v>
      </c>
      <c r="Y1071" s="31">
        <f t="shared" si="240"/>
        <v>-184.49199999999999</v>
      </c>
      <c r="Z1071" s="30">
        <f t="shared" si="246"/>
        <v>0</v>
      </c>
    </row>
    <row r="1072" spans="5:26" x14ac:dyDescent="0.15">
      <c r="E1072" s="46"/>
      <c r="F1072" s="28"/>
      <c r="G1072" s="29"/>
      <c r="H1072" s="29"/>
      <c r="I1072" s="48" t="str">
        <f t="shared" si="237"/>
        <v/>
      </c>
      <c r="J1072" s="48" t="str">
        <f t="shared" si="247"/>
        <v/>
      </c>
      <c r="K1072" s="49" t="str">
        <f t="shared" si="241"/>
        <v/>
      </c>
      <c r="N1072" s="78"/>
      <c r="O1072" s="39" t="str">
        <f t="shared" si="242"/>
        <v>F</v>
      </c>
      <c r="P1072" s="11">
        <f t="shared" si="238"/>
        <v>-23.287315649149274</v>
      </c>
      <c r="Q1072" s="11"/>
      <c r="R1072" s="38">
        <f t="shared" si="243"/>
        <v>0</v>
      </c>
      <c r="S1072" s="30">
        <f t="shared" si="244"/>
        <v>0</v>
      </c>
      <c r="T1072" s="30">
        <f t="shared" si="245"/>
        <v>0</v>
      </c>
      <c r="U1072" s="34"/>
      <c r="V1072" s="34"/>
      <c r="X1072" s="31">
        <f t="shared" si="239"/>
        <v>9.0359999999999996</v>
      </c>
      <c r="Y1072" s="31">
        <f t="shared" si="240"/>
        <v>-184.49199999999999</v>
      </c>
      <c r="Z1072" s="30">
        <f t="shared" si="246"/>
        <v>0</v>
      </c>
    </row>
    <row r="1073" spans="5:26" x14ac:dyDescent="0.15">
      <c r="E1073" s="46"/>
      <c r="F1073" s="28"/>
      <c r="G1073" s="29"/>
      <c r="H1073" s="29"/>
      <c r="I1073" s="48" t="str">
        <f t="shared" si="237"/>
        <v/>
      </c>
      <c r="J1073" s="48" t="str">
        <f t="shared" si="247"/>
        <v/>
      </c>
      <c r="K1073" s="49" t="str">
        <f t="shared" si="241"/>
        <v/>
      </c>
      <c r="N1073" s="78"/>
      <c r="O1073" s="39" t="str">
        <f t="shared" si="242"/>
        <v>F</v>
      </c>
      <c r="P1073" s="11">
        <f t="shared" si="238"/>
        <v>-23.287315649149274</v>
      </c>
      <c r="Q1073" s="11"/>
      <c r="R1073" s="38">
        <f t="shared" si="243"/>
        <v>0</v>
      </c>
      <c r="S1073" s="30">
        <f t="shared" si="244"/>
        <v>0</v>
      </c>
      <c r="T1073" s="30">
        <f t="shared" si="245"/>
        <v>0</v>
      </c>
      <c r="U1073" s="34"/>
      <c r="V1073" s="34"/>
      <c r="X1073" s="31">
        <f t="shared" si="239"/>
        <v>9.0359999999999996</v>
      </c>
      <c r="Y1073" s="31">
        <f t="shared" si="240"/>
        <v>-184.49199999999999</v>
      </c>
      <c r="Z1073" s="30">
        <f t="shared" si="246"/>
        <v>0</v>
      </c>
    </row>
    <row r="1074" spans="5:26" x14ac:dyDescent="0.15">
      <c r="E1074" s="46"/>
      <c r="F1074" s="28"/>
      <c r="G1074" s="29"/>
      <c r="H1074" s="29"/>
      <c r="I1074" s="48" t="str">
        <f t="shared" si="237"/>
        <v/>
      </c>
      <c r="J1074" s="48" t="str">
        <f t="shared" si="247"/>
        <v/>
      </c>
      <c r="K1074" s="49" t="str">
        <f t="shared" si="241"/>
        <v/>
      </c>
      <c r="N1074" s="78"/>
      <c r="O1074" s="39" t="str">
        <f t="shared" si="242"/>
        <v>F</v>
      </c>
      <c r="P1074" s="11">
        <f t="shared" si="238"/>
        <v>-23.287315649149274</v>
      </c>
      <c r="Q1074" s="11"/>
      <c r="R1074" s="38">
        <f t="shared" si="243"/>
        <v>0</v>
      </c>
      <c r="S1074" s="30">
        <f t="shared" si="244"/>
        <v>0</v>
      </c>
      <c r="T1074" s="30">
        <f t="shared" si="245"/>
        <v>0</v>
      </c>
      <c r="U1074" s="34"/>
      <c r="V1074" s="34"/>
      <c r="X1074" s="31">
        <f t="shared" si="239"/>
        <v>9.0359999999999996</v>
      </c>
      <c r="Y1074" s="31">
        <f t="shared" si="240"/>
        <v>-184.49199999999999</v>
      </c>
      <c r="Z1074" s="30">
        <f t="shared" si="246"/>
        <v>0</v>
      </c>
    </row>
    <row r="1075" spans="5:26" x14ac:dyDescent="0.15">
      <c r="E1075" s="46"/>
      <c r="F1075" s="28"/>
      <c r="G1075" s="29"/>
      <c r="H1075" s="29"/>
      <c r="I1075" s="48" t="str">
        <f t="shared" si="237"/>
        <v/>
      </c>
      <c r="J1075" s="48" t="str">
        <f t="shared" si="247"/>
        <v/>
      </c>
      <c r="K1075" s="49" t="str">
        <f t="shared" si="241"/>
        <v/>
      </c>
      <c r="N1075" s="78"/>
      <c r="O1075" s="39" t="str">
        <f t="shared" si="242"/>
        <v>F</v>
      </c>
      <c r="P1075" s="11">
        <f t="shared" si="238"/>
        <v>-23.287315649149274</v>
      </c>
      <c r="Q1075" s="11"/>
      <c r="R1075" s="38">
        <f t="shared" si="243"/>
        <v>0</v>
      </c>
      <c r="S1075" s="30">
        <f t="shared" si="244"/>
        <v>0</v>
      </c>
      <c r="T1075" s="30">
        <f t="shared" si="245"/>
        <v>0</v>
      </c>
      <c r="U1075" s="34"/>
      <c r="V1075" s="34"/>
      <c r="X1075" s="31">
        <f t="shared" si="239"/>
        <v>9.0359999999999996</v>
      </c>
      <c r="Y1075" s="31">
        <f t="shared" si="240"/>
        <v>-184.49199999999999</v>
      </c>
      <c r="Z1075" s="30">
        <f t="shared" si="246"/>
        <v>0</v>
      </c>
    </row>
    <row r="1076" spans="5:26" x14ac:dyDescent="0.15">
      <c r="E1076" s="46"/>
      <c r="F1076" s="28"/>
      <c r="G1076" s="29"/>
      <c r="H1076" s="29"/>
      <c r="I1076" s="48" t="str">
        <f t="shared" si="237"/>
        <v/>
      </c>
      <c r="J1076" s="48" t="str">
        <f t="shared" si="247"/>
        <v/>
      </c>
      <c r="K1076" s="49" t="str">
        <f t="shared" si="241"/>
        <v/>
      </c>
      <c r="N1076" s="78"/>
      <c r="O1076" s="39" t="str">
        <f t="shared" si="242"/>
        <v>F</v>
      </c>
      <c r="P1076" s="11">
        <f t="shared" si="238"/>
        <v>-23.287315649149274</v>
      </c>
      <c r="Q1076" s="11"/>
      <c r="R1076" s="38">
        <f t="shared" si="243"/>
        <v>0</v>
      </c>
      <c r="S1076" s="30">
        <f t="shared" si="244"/>
        <v>0</v>
      </c>
      <c r="T1076" s="30">
        <f t="shared" si="245"/>
        <v>0</v>
      </c>
      <c r="U1076" s="34"/>
      <c r="V1076" s="34"/>
      <c r="X1076" s="31">
        <f t="shared" si="239"/>
        <v>9.0359999999999996</v>
      </c>
      <c r="Y1076" s="31">
        <f t="shared" si="240"/>
        <v>-184.49199999999999</v>
      </c>
      <c r="Z1076" s="30">
        <f t="shared" si="246"/>
        <v>0</v>
      </c>
    </row>
    <row r="1077" spans="5:26" x14ac:dyDescent="0.15">
      <c r="E1077" s="46"/>
      <c r="F1077" s="28"/>
      <c r="G1077" s="29"/>
      <c r="H1077" s="29"/>
      <c r="I1077" s="48" t="str">
        <f t="shared" si="237"/>
        <v/>
      </c>
      <c r="J1077" s="48" t="str">
        <f t="shared" si="247"/>
        <v/>
      </c>
      <c r="K1077" s="49" t="str">
        <f t="shared" si="241"/>
        <v/>
      </c>
      <c r="N1077" s="78"/>
      <c r="O1077" s="39" t="str">
        <f t="shared" si="242"/>
        <v>F</v>
      </c>
      <c r="P1077" s="11">
        <f t="shared" si="238"/>
        <v>-23.287315649149274</v>
      </c>
      <c r="Q1077" s="11"/>
      <c r="R1077" s="38">
        <f t="shared" si="243"/>
        <v>0</v>
      </c>
      <c r="S1077" s="30">
        <f t="shared" si="244"/>
        <v>0</v>
      </c>
      <c r="T1077" s="30">
        <f t="shared" si="245"/>
        <v>0</v>
      </c>
      <c r="U1077" s="34"/>
      <c r="V1077" s="34"/>
      <c r="X1077" s="31">
        <f t="shared" si="239"/>
        <v>9.0359999999999996</v>
      </c>
      <c r="Y1077" s="31">
        <f t="shared" si="240"/>
        <v>-184.49199999999999</v>
      </c>
      <c r="Z1077" s="30">
        <f t="shared" si="246"/>
        <v>0</v>
      </c>
    </row>
    <row r="1078" spans="5:26" x14ac:dyDescent="0.15">
      <c r="E1078" s="46"/>
      <c r="F1078" s="28"/>
      <c r="G1078" s="29"/>
      <c r="H1078" s="29"/>
      <c r="I1078" s="48" t="str">
        <f t="shared" si="237"/>
        <v/>
      </c>
      <c r="J1078" s="48" t="str">
        <f t="shared" si="247"/>
        <v/>
      </c>
      <c r="K1078" s="49" t="str">
        <f t="shared" si="241"/>
        <v/>
      </c>
      <c r="N1078" s="78"/>
      <c r="O1078" s="39" t="str">
        <f t="shared" si="242"/>
        <v>F</v>
      </c>
      <c r="P1078" s="11">
        <f t="shared" si="238"/>
        <v>-23.287315649149274</v>
      </c>
      <c r="Q1078" s="11"/>
      <c r="R1078" s="38">
        <f t="shared" si="243"/>
        <v>0</v>
      </c>
      <c r="S1078" s="30">
        <f t="shared" si="244"/>
        <v>0</v>
      </c>
      <c r="T1078" s="30">
        <f t="shared" si="245"/>
        <v>0</v>
      </c>
      <c r="U1078" s="34"/>
      <c r="V1078" s="34"/>
      <c r="X1078" s="31">
        <f t="shared" si="239"/>
        <v>9.0359999999999996</v>
      </c>
      <c r="Y1078" s="31">
        <f t="shared" si="240"/>
        <v>-184.49199999999999</v>
      </c>
      <c r="Z1078" s="30">
        <f t="shared" si="246"/>
        <v>0</v>
      </c>
    </row>
    <row r="1079" spans="5:26" x14ac:dyDescent="0.15">
      <c r="E1079" s="46"/>
      <c r="F1079" s="28"/>
      <c r="G1079" s="29"/>
      <c r="H1079" s="29"/>
      <c r="I1079" s="48" t="str">
        <f t="shared" si="237"/>
        <v/>
      </c>
      <c r="J1079" s="48" t="str">
        <f t="shared" si="247"/>
        <v/>
      </c>
      <c r="K1079" s="49" t="str">
        <f t="shared" si="241"/>
        <v/>
      </c>
      <c r="N1079" s="78"/>
      <c r="O1079" s="39" t="str">
        <f t="shared" si="242"/>
        <v>F</v>
      </c>
      <c r="P1079" s="11">
        <f t="shared" si="238"/>
        <v>-23.287315649149274</v>
      </c>
      <c r="Q1079" s="11"/>
      <c r="R1079" s="38">
        <f t="shared" si="243"/>
        <v>0</v>
      </c>
      <c r="S1079" s="30">
        <f t="shared" si="244"/>
        <v>0</v>
      </c>
      <c r="T1079" s="30">
        <f t="shared" si="245"/>
        <v>0</v>
      </c>
      <c r="U1079" s="34"/>
      <c r="V1079" s="34"/>
      <c r="X1079" s="31">
        <f t="shared" si="239"/>
        <v>9.0359999999999996</v>
      </c>
      <c r="Y1079" s="31">
        <f t="shared" si="240"/>
        <v>-184.49199999999999</v>
      </c>
      <c r="Z1079" s="30">
        <f t="shared" si="246"/>
        <v>0</v>
      </c>
    </row>
    <row r="1080" spans="5:26" x14ac:dyDescent="0.15">
      <c r="E1080" s="46"/>
      <c r="F1080" s="28"/>
      <c r="G1080" s="29"/>
      <c r="H1080" s="29"/>
      <c r="I1080" s="48" t="str">
        <f t="shared" si="237"/>
        <v/>
      </c>
      <c r="J1080" s="48" t="str">
        <f t="shared" si="247"/>
        <v/>
      </c>
      <c r="K1080" s="49" t="str">
        <f t="shared" si="241"/>
        <v/>
      </c>
      <c r="N1080" s="78"/>
      <c r="O1080" s="39" t="str">
        <f t="shared" si="242"/>
        <v>F</v>
      </c>
      <c r="P1080" s="11">
        <f t="shared" si="238"/>
        <v>-23.287315649149274</v>
      </c>
      <c r="Q1080" s="11"/>
      <c r="R1080" s="38">
        <f t="shared" si="243"/>
        <v>0</v>
      </c>
      <c r="S1080" s="30">
        <f t="shared" si="244"/>
        <v>0</v>
      </c>
      <c r="T1080" s="30">
        <f t="shared" si="245"/>
        <v>0</v>
      </c>
      <c r="U1080" s="34"/>
      <c r="V1080" s="34"/>
      <c r="X1080" s="31">
        <f t="shared" si="239"/>
        <v>9.0359999999999996</v>
      </c>
      <c r="Y1080" s="31">
        <f t="shared" si="240"/>
        <v>-184.49199999999999</v>
      </c>
      <c r="Z1080" s="30">
        <f t="shared" si="246"/>
        <v>0</v>
      </c>
    </row>
    <row r="1081" spans="5:26" x14ac:dyDescent="0.15">
      <c r="E1081" s="46"/>
      <c r="F1081" s="28"/>
      <c r="G1081" s="29"/>
      <c r="H1081" s="29"/>
      <c r="I1081" s="48" t="str">
        <f t="shared" si="237"/>
        <v/>
      </c>
      <c r="J1081" s="48" t="str">
        <f t="shared" si="247"/>
        <v/>
      </c>
      <c r="K1081" s="49" t="str">
        <f t="shared" si="241"/>
        <v/>
      </c>
      <c r="N1081" s="78"/>
      <c r="O1081" s="39" t="str">
        <f t="shared" si="242"/>
        <v>F</v>
      </c>
      <c r="P1081" s="11">
        <f t="shared" si="238"/>
        <v>-23.287315649149274</v>
      </c>
      <c r="Q1081" s="11"/>
      <c r="R1081" s="38">
        <f t="shared" si="243"/>
        <v>0</v>
      </c>
      <c r="S1081" s="30">
        <f t="shared" si="244"/>
        <v>0</v>
      </c>
      <c r="T1081" s="30">
        <f t="shared" si="245"/>
        <v>0</v>
      </c>
      <c r="U1081" s="34"/>
      <c r="V1081" s="34"/>
      <c r="X1081" s="31">
        <f t="shared" si="239"/>
        <v>9.0359999999999996</v>
      </c>
      <c r="Y1081" s="31">
        <f t="shared" si="240"/>
        <v>-184.49199999999999</v>
      </c>
      <c r="Z1081" s="30">
        <f t="shared" si="246"/>
        <v>0</v>
      </c>
    </row>
    <row r="1082" spans="5:26" x14ac:dyDescent="0.15">
      <c r="E1082" s="46"/>
      <c r="F1082" s="28"/>
      <c r="G1082" s="29"/>
      <c r="H1082" s="29"/>
      <c r="I1082" s="48" t="str">
        <f t="shared" si="237"/>
        <v/>
      </c>
      <c r="J1082" s="48" t="str">
        <f t="shared" si="247"/>
        <v/>
      </c>
      <c r="K1082" s="49" t="str">
        <f t="shared" si="241"/>
        <v/>
      </c>
      <c r="N1082" s="78"/>
      <c r="O1082" s="39" t="str">
        <f t="shared" si="242"/>
        <v>F</v>
      </c>
      <c r="P1082" s="11">
        <f t="shared" si="238"/>
        <v>-23.287315649149274</v>
      </c>
      <c r="Q1082" s="11"/>
      <c r="R1082" s="38">
        <f t="shared" si="243"/>
        <v>0</v>
      </c>
      <c r="S1082" s="30">
        <f t="shared" si="244"/>
        <v>0</v>
      </c>
      <c r="T1082" s="30">
        <f t="shared" si="245"/>
        <v>0</v>
      </c>
      <c r="U1082" s="34"/>
      <c r="V1082" s="34"/>
      <c r="X1082" s="31">
        <f t="shared" si="239"/>
        <v>9.0359999999999996</v>
      </c>
      <c r="Y1082" s="31">
        <f t="shared" si="240"/>
        <v>-184.49199999999999</v>
      </c>
      <c r="Z1082" s="30">
        <f t="shared" si="246"/>
        <v>0</v>
      </c>
    </row>
    <row r="1083" spans="5:26" x14ac:dyDescent="0.15">
      <c r="E1083" s="46"/>
      <c r="F1083" s="28"/>
      <c r="G1083" s="29"/>
      <c r="H1083" s="29"/>
      <c r="I1083" s="48" t="str">
        <f t="shared" si="237"/>
        <v/>
      </c>
      <c r="J1083" s="48" t="str">
        <f t="shared" si="247"/>
        <v/>
      </c>
      <c r="K1083" s="49" t="str">
        <f t="shared" si="241"/>
        <v/>
      </c>
      <c r="N1083" s="78"/>
      <c r="O1083" s="39" t="str">
        <f t="shared" si="242"/>
        <v>F</v>
      </c>
      <c r="P1083" s="11">
        <f t="shared" si="238"/>
        <v>-23.287315649149274</v>
      </c>
      <c r="Q1083" s="11"/>
      <c r="R1083" s="38">
        <f t="shared" si="243"/>
        <v>0</v>
      </c>
      <c r="S1083" s="30">
        <f t="shared" si="244"/>
        <v>0</v>
      </c>
      <c r="T1083" s="30">
        <f t="shared" si="245"/>
        <v>0</v>
      </c>
      <c r="U1083" s="34"/>
      <c r="V1083" s="34"/>
      <c r="X1083" s="31">
        <f t="shared" si="239"/>
        <v>9.0359999999999996</v>
      </c>
      <c r="Y1083" s="31">
        <f t="shared" si="240"/>
        <v>-184.49199999999999</v>
      </c>
      <c r="Z1083" s="30">
        <f t="shared" si="246"/>
        <v>0</v>
      </c>
    </row>
    <row r="1084" spans="5:26" x14ac:dyDescent="0.15">
      <c r="E1084" s="46"/>
      <c r="F1084" s="28"/>
      <c r="G1084" s="29"/>
      <c r="H1084" s="29"/>
      <c r="I1084" s="48" t="str">
        <f t="shared" si="237"/>
        <v/>
      </c>
      <c r="J1084" s="48" t="str">
        <f t="shared" si="247"/>
        <v/>
      </c>
      <c r="K1084" s="49" t="str">
        <f t="shared" si="241"/>
        <v/>
      </c>
      <c r="N1084" s="78"/>
      <c r="O1084" s="39" t="str">
        <f t="shared" si="242"/>
        <v>F</v>
      </c>
      <c r="P1084" s="11">
        <f t="shared" si="238"/>
        <v>-23.287315649149274</v>
      </c>
      <c r="Q1084" s="11"/>
      <c r="R1084" s="38">
        <f t="shared" si="243"/>
        <v>0</v>
      </c>
      <c r="S1084" s="30">
        <f t="shared" si="244"/>
        <v>0</v>
      </c>
      <c r="T1084" s="30">
        <f t="shared" si="245"/>
        <v>0</v>
      </c>
      <c r="U1084" s="34"/>
      <c r="V1084" s="34"/>
      <c r="X1084" s="31">
        <f t="shared" si="239"/>
        <v>9.0359999999999996</v>
      </c>
      <c r="Y1084" s="31">
        <f t="shared" si="240"/>
        <v>-184.49199999999999</v>
      </c>
      <c r="Z1084" s="30">
        <f t="shared" si="246"/>
        <v>0</v>
      </c>
    </row>
    <row r="1085" spans="5:26" x14ac:dyDescent="0.15">
      <c r="E1085" s="46"/>
      <c r="F1085" s="28"/>
      <c r="G1085" s="29"/>
      <c r="H1085" s="29"/>
      <c r="I1085" s="48" t="str">
        <f t="shared" si="237"/>
        <v/>
      </c>
      <c r="J1085" s="48" t="str">
        <f t="shared" si="247"/>
        <v/>
      </c>
      <c r="K1085" s="49" t="str">
        <f t="shared" si="241"/>
        <v/>
      </c>
      <c r="N1085" s="78"/>
      <c r="O1085" s="39" t="str">
        <f t="shared" si="242"/>
        <v>F</v>
      </c>
      <c r="P1085" s="11">
        <f t="shared" si="238"/>
        <v>-23.287315649149274</v>
      </c>
      <c r="Q1085" s="11"/>
      <c r="R1085" s="38">
        <f t="shared" si="243"/>
        <v>0</v>
      </c>
      <c r="S1085" s="30">
        <f t="shared" si="244"/>
        <v>0</v>
      </c>
      <c r="T1085" s="30">
        <f t="shared" si="245"/>
        <v>0</v>
      </c>
      <c r="U1085" s="34"/>
      <c r="V1085" s="34"/>
      <c r="X1085" s="31">
        <f t="shared" si="239"/>
        <v>9.0359999999999996</v>
      </c>
      <c r="Y1085" s="31">
        <f t="shared" si="240"/>
        <v>-184.49199999999999</v>
      </c>
      <c r="Z1085" s="30">
        <f t="shared" si="246"/>
        <v>0</v>
      </c>
    </row>
    <row r="1086" spans="5:26" x14ac:dyDescent="0.15">
      <c r="E1086" s="46"/>
      <c r="F1086" s="28"/>
      <c r="G1086" s="29"/>
      <c r="H1086" s="29"/>
      <c r="I1086" s="48" t="str">
        <f t="shared" si="237"/>
        <v/>
      </c>
      <c r="J1086" s="48" t="str">
        <f t="shared" si="247"/>
        <v/>
      </c>
      <c r="K1086" s="49" t="str">
        <f t="shared" si="241"/>
        <v/>
      </c>
      <c r="N1086" s="78"/>
      <c r="O1086" s="39" t="str">
        <f t="shared" si="242"/>
        <v>F</v>
      </c>
      <c r="P1086" s="11">
        <f t="shared" si="238"/>
        <v>-23.287315649149274</v>
      </c>
      <c r="Q1086" s="11"/>
      <c r="R1086" s="38">
        <f t="shared" si="243"/>
        <v>0</v>
      </c>
      <c r="S1086" s="30">
        <f t="shared" si="244"/>
        <v>0</v>
      </c>
      <c r="T1086" s="30">
        <f t="shared" si="245"/>
        <v>0</v>
      </c>
      <c r="U1086" s="34"/>
      <c r="V1086" s="34"/>
      <c r="X1086" s="31">
        <f t="shared" si="239"/>
        <v>9.0359999999999996</v>
      </c>
      <c r="Y1086" s="31">
        <f t="shared" si="240"/>
        <v>-184.49199999999999</v>
      </c>
      <c r="Z1086" s="30">
        <f t="shared" si="246"/>
        <v>0</v>
      </c>
    </row>
    <row r="1087" spans="5:26" x14ac:dyDescent="0.15">
      <c r="E1087" s="46"/>
      <c r="F1087" s="28"/>
      <c r="G1087" s="29"/>
      <c r="H1087" s="29"/>
      <c r="I1087" s="48" t="str">
        <f t="shared" si="237"/>
        <v/>
      </c>
      <c r="J1087" s="48" t="str">
        <f t="shared" si="247"/>
        <v/>
      </c>
      <c r="K1087" s="49" t="str">
        <f t="shared" si="241"/>
        <v/>
      </c>
      <c r="N1087" s="78"/>
      <c r="O1087" s="39" t="str">
        <f t="shared" si="242"/>
        <v>F</v>
      </c>
      <c r="P1087" s="11">
        <f t="shared" si="238"/>
        <v>-23.287315649149274</v>
      </c>
      <c r="Q1087" s="11"/>
      <c r="R1087" s="38">
        <f t="shared" si="243"/>
        <v>0</v>
      </c>
      <c r="S1087" s="30">
        <f t="shared" si="244"/>
        <v>0</v>
      </c>
      <c r="T1087" s="30">
        <f t="shared" si="245"/>
        <v>0</v>
      </c>
      <c r="U1087" s="34"/>
      <c r="V1087" s="34"/>
      <c r="X1087" s="31">
        <f t="shared" si="239"/>
        <v>9.0359999999999996</v>
      </c>
      <c r="Y1087" s="31">
        <f t="shared" si="240"/>
        <v>-184.49199999999999</v>
      </c>
      <c r="Z1087" s="30">
        <f t="shared" si="246"/>
        <v>0</v>
      </c>
    </row>
    <row r="1088" spans="5:26" x14ac:dyDescent="0.15">
      <c r="E1088" s="46"/>
      <c r="F1088" s="28"/>
      <c r="G1088" s="29"/>
      <c r="H1088" s="29"/>
      <c r="I1088" s="48" t="str">
        <f t="shared" si="237"/>
        <v/>
      </c>
      <c r="J1088" s="48" t="str">
        <f t="shared" si="247"/>
        <v/>
      </c>
      <c r="K1088" s="49" t="str">
        <f t="shared" si="241"/>
        <v/>
      </c>
      <c r="N1088" s="78"/>
      <c r="O1088" s="39" t="str">
        <f t="shared" si="242"/>
        <v>F</v>
      </c>
      <c r="P1088" s="11">
        <f t="shared" si="238"/>
        <v>-23.287315649149274</v>
      </c>
      <c r="Q1088" s="11"/>
      <c r="R1088" s="38">
        <f t="shared" si="243"/>
        <v>0</v>
      </c>
      <c r="S1088" s="30">
        <f t="shared" si="244"/>
        <v>0</v>
      </c>
      <c r="T1088" s="30">
        <f t="shared" si="245"/>
        <v>0</v>
      </c>
      <c r="U1088" s="34"/>
      <c r="V1088" s="34"/>
      <c r="X1088" s="31">
        <f t="shared" si="239"/>
        <v>9.0359999999999996</v>
      </c>
      <c r="Y1088" s="31">
        <f t="shared" si="240"/>
        <v>-184.49199999999999</v>
      </c>
      <c r="Z1088" s="30">
        <f t="shared" si="246"/>
        <v>0</v>
      </c>
    </row>
    <row r="1089" spans="5:26" x14ac:dyDescent="0.15">
      <c r="E1089" s="46"/>
      <c r="F1089" s="28"/>
      <c r="G1089" s="29"/>
      <c r="H1089" s="29"/>
      <c r="I1089" s="48" t="str">
        <f t="shared" si="237"/>
        <v/>
      </c>
      <c r="J1089" s="48" t="str">
        <f t="shared" si="247"/>
        <v/>
      </c>
      <c r="K1089" s="49" t="str">
        <f t="shared" si="241"/>
        <v/>
      </c>
      <c r="N1089" s="78"/>
      <c r="O1089" s="39" t="str">
        <f t="shared" si="242"/>
        <v>F</v>
      </c>
      <c r="P1089" s="11">
        <f t="shared" si="238"/>
        <v>-23.287315649149274</v>
      </c>
      <c r="Q1089" s="11"/>
      <c r="R1089" s="38">
        <f t="shared" si="243"/>
        <v>0</v>
      </c>
      <c r="S1089" s="30">
        <f t="shared" si="244"/>
        <v>0</v>
      </c>
      <c r="T1089" s="30">
        <f t="shared" si="245"/>
        <v>0</v>
      </c>
      <c r="U1089" s="34"/>
      <c r="V1089" s="34"/>
      <c r="X1089" s="31">
        <f t="shared" si="239"/>
        <v>9.0359999999999996</v>
      </c>
      <c r="Y1089" s="31">
        <f t="shared" si="240"/>
        <v>-184.49199999999999</v>
      </c>
      <c r="Z1089" s="30">
        <f t="shared" si="246"/>
        <v>0</v>
      </c>
    </row>
    <row r="1090" spans="5:26" x14ac:dyDescent="0.15">
      <c r="E1090" s="46"/>
      <c r="F1090" s="28"/>
      <c r="G1090" s="29"/>
      <c r="H1090" s="29"/>
      <c r="I1090" s="48" t="str">
        <f t="shared" si="237"/>
        <v/>
      </c>
      <c r="J1090" s="48" t="str">
        <f t="shared" si="247"/>
        <v/>
      </c>
      <c r="K1090" s="49" t="str">
        <f t="shared" si="241"/>
        <v/>
      </c>
      <c r="L1090" s="11"/>
      <c r="M1090" s="11"/>
      <c r="N1090" s="78"/>
      <c r="O1090" s="39" t="str">
        <f t="shared" si="242"/>
        <v>F</v>
      </c>
      <c r="P1090" s="11">
        <f t="shared" si="238"/>
        <v>-23.287315649149274</v>
      </c>
      <c r="Q1090" s="11"/>
      <c r="R1090" s="38">
        <f t="shared" si="243"/>
        <v>0</v>
      </c>
      <c r="S1090" s="30">
        <f t="shared" si="244"/>
        <v>0</v>
      </c>
      <c r="T1090" s="30">
        <f t="shared" si="245"/>
        <v>0</v>
      </c>
      <c r="U1090" s="34"/>
      <c r="V1090" s="34"/>
      <c r="X1090" s="31">
        <f t="shared" si="239"/>
        <v>9.0359999999999996</v>
      </c>
      <c r="Y1090" s="31">
        <f t="shared" si="240"/>
        <v>-184.49199999999999</v>
      </c>
      <c r="Z1090" s="30">
        <f t="shared" si="246"/>
        <v>0</v>
      </c>
    </row>
    <row r="1091" spans="5:26" x14ac:dyDescent="0.15">
      <c r="E1091" s="46"/>
      <c r="F1091" s="28"/>
      <c r="G1091" s="29"/>
      <c r="H1091" s="29"/>
      <c r="I1091" s="48" t="str">
        <f t="shared" si="237"/>
        <v/>
      </c>
      <c r="J1091" s="48" t="str">
        <f t="shared" si="233"/>
        <v/>
      </c>
      <c r="K1091" s="49" t="str">
        <f t="shared" si="241"/>
        <v/>
      </c>
      <c r="L1091" s="11"/>
      <c r="M1091" s="11"/>
      <c r="N1091" s="78"/>
      <c r="O1091" s="39" t="str">
        <f t="shared" si="242"/>
        <v>F</v>
      </c>
      <c r="P1091" s="11">
        <f t="shared" si="238"/>
        <v>-23.287315649149274</v>
      </c>
      <c r="Q1091" s="11"/>
      <c r="R1091" s="38">
        <f t="shared" si="243"/>
        <v>0</v>
      </c>
      <c r="S1091" s="30">
        <f t="shared" si="244"/>
        <v>0</v>
      </c>
      <c r="T1091" s="30">
        <f t="shared" si="245"/>
        <v>0</v>
      </c>
      <c r="U1091" s="34"/>
      <c r="V1091" s="34"/>
      <c r="X1091" s="31">
        <f t="shared" si="239"/>
        <v>9.0359999999999996</v>
      </c>
      <c r="Y1091" s="31">
        <f t="shared" si="240"/>
        <v>-184.49199999999999</v>
      </c>
      <c r="Z1091" s="30">
        <f t="shared" si="246"/>
        <v>0</v>
      </c>
    </row>
    <row r="1092" spans="5:26" x14ac:dyDescent="0.15">
      <c r="E1092" s="46"/>
      <c r="F1092" s="28"/>
      <c r="G1092" s="29"/>
      <c r="H1092" s="29"/>
      <c r="I1092" s="48" t="str">
        <f t="shared" si="237"/>
        <v/>
      </c>
      <c r="J1092" s="48" t="str">
        <f t="shared" si="233"/>
        <v/>
      </c>
      <c r="K1092" s="49" t="str">
        <f t="shared" si="241"/>
        <v/>
      </c>
      <c r="L1092" s="11"/>
      <c r="M1092" s="11"/>
      <c r="N1092" s="78"/>
      <c r="O1092" s="39" t="str">
        <f t="shared" si="242"/>
        <v>F</v>
      </c>
      <c r="P1092" s="11">
        <f t="shared" si="238"/>
        <v>-23.287315649149274</v>
      </c>
      <c r="Q1092" s="11"/>
      <c r="R1092" s="38">
        <f t="shared" si="243"/>
        <v>0</v>
      </c>
      <c r="S1092" s="30">
        <f t="shared" si="244"/>
        <v>0</v>
      </c>
      <c r="T1092" s="30">
        <f t="shared" si="245"/>
        <v>0</v>
      </c>
      <c r="U1092" s="34"/>
      <c r="V1092" s="34"/>
      <c r="X1092" s="31">
        <f t="shared" si="239"/>
        <v>9.0359999999999996</v>
      </c>
      <c r="Y1092" s="31">
        <f t="shared" si="240"/>
        <v>-184.49199999999999</v>
      </c>
      <c r="Z1092" s="30">
        <f t="shared" si="246"/>
        <v>0</v>
      </c>
    </row>
    <row r="1093" spans="5:26" x14ac:dyDescent="0.15">
      <c r="E1093" s="46"/>
      <c r="F1093" s="28"/>
      <c r="G1093" s="29"/>
      <c r="H1093" s="29"/>
      <c r="I1093" s="48" t="str">
        <f t="shared" ref="I1093:I1116" si="248">IF(COUNTA($F$995,$H$995,F1093:H1093)=5,P1093,"")</f>
        <v/>
      </c>
      <c r="J1093" s="48" t="str">
        <f t="shared" si="233"/>
        <v/>
      </c>
      <c r="K1093" s="49" t="str">
        <f t="shared" si="241"/>
        <v/>
      </c>
      <c r="L1093" s="11"/>
      <c r="M1093" s="11"/>
      <c r="N1093" s="78"/>
      <c r="O1093" s="39" t="str">
        <f t="shared" si="242"/>
        <v>F</v>
      </c>
      <c r="P1093" s="11">
        <f t="shared" si="238"/>
        <v>-23.287315649149274</v>
      </c>
      <c r="Q1093" s="11"/>
      <c r="R1093" s="38">
        <f t="shared" si="243"/>
        <v>0</v>
      </c>
      <c r="S1093" s="30">
        <f t="shared" si="244"/>
        <v>0</v>
      </c>
      <c r="T1093" s="30">
        <f t="shared" si="245"/>
        <v>0</v>
      </c>
      <c r="U1093" s="34"/>
      <c r="V1093" s="34"/>
      <c r="X1093" s="31">
        <f t="shared" si="239"/>
        <v>9.0359999999999996</v>
      </c>
      <c r="Y1093" s="31">
        <f t="shared" si="240"/>
        <v>-184.49199999999999</v>
      </c>
      <c r="Z1093" s="30">
        <f t="shared" si="246"/>
        <v>0</v>
      </c>
    </row>
    <row r="1094" spans="5:26" x14ac:dyDescent="0.15">
      <c r="E1094" s="46"/>
      <c r="F1094" s="28"/>
      <c r="G1094" s="29"/>
      <c r="H1094" s="29"/>
      <c r="I1094" s="48" t="str">
        <f t="shared" si="248"/>
        <v/>
      </c>
      <c r="J1094" s="48" t="str">
        <f t="shared" si="233"/>
        <v/>
      </c>
      <c r="K1094" s="49" t="str">
        <f t="shared" si="241"/>
        <v/>
      </c>
      <c r="L1094" s="11"/>
      <c r="M1094" s="11"/>
      <c r="N1094" s="78"/>
      <c r="O1094" s="39" t="str">
        <f t="shared" si="242"/>
        <v>F</v>
      </c>
      <c r="P1094" s="11">
        <f t="shared" si="238"/>
        <v>-23.287315649149274</v>
      </c>
      <c r="Q1094" s="11"/>
      <c r="R1094" s="38">
        <f t="shared" si="243"/>
        <v>0</v>
      </c>
      <c r="S1094" s="30">
        <f t="shared" si="244"/>
        <v>0</v>
      </c>
      <c r="T1094" s="30">
        <f t="shared" si="245"/>
        <v>0</v>
      </c>
      <c r="U1094" s="34"/>
      <c r="V1094" s="34"/>
      <c r="X1094" s="31">
        <f t="shared" si="239"/>
        <v>9.0359999999999996</v>
      </c>
      <c r="Y1094" s="31">
        <f t="shared" si="240"/>
        <v>-184.49199999999999</v>
      </c>
      <c r="Z1094" s="30">
        <f t="shared" si="246"/>
        <v>0</v>
      </c>
    </row>
    <row r="1095" spans="5:26" x14ac:dyDescent="0.15">
      <c r="E1095" s="46"/>
      <c r="F1095" s="28"/>
      <c r="G1095" s="29"/>
      <c r="H1095" s="29"/>
      <c r="I1095" s="48" t="str">
        <f t="shared" si="248"/>
        <v/>
      </c>
      <c r="J1095" s="48" t="str">
        <f t="shared" si="233"/>
        <v/>
      </c>
      <c r="K1095" s="49" t="str">
        <f t="shared" si="241"/>
        <v/>
      </c>
      <c r="L1095" s="11"/>
      <c r="M1095" s="11"/>
      <c r="N1095" s="78"/>
      <c r="O1095" s="39" t="str">
        <f t="shared" si="242"/>
        <v>F</v>
      </c>
      <c r="P1095" s="11">
        <f t="shared" si="238"/>
        <v>-23.287315649149274</v>
      </c>
      <c r="Q1095" s="11"/>
      <c r="R1095" s="38">
        <f t="shared" si="243"/>
        <v>0</v>
      </c>
      <c r="S1095" s="30">
        <f t="shared" si="244"/>
        <v>0</v>
      </c>
      <c r="T1095" s="30">
        <f t="shared" si="245"/>
        <v>0</v>
      </c>
      <c r="U1095" s="34"/>
      <c r="V1095" s="34"/>
      <c r="X1095" s="31">
        <f t="shared" si="239"/>
        <v>9.0359999999999996</v>
      </c>
      <c r="Y1095" s="31">
        <f t="shared" si="240"/>
        <v>-184.49199999999999</v>
      </c>
      <c r="Z1095" s="30">
        <f t="shared" si="246"/>
        <v>0</v>
      </c>
    </row>
    <row r="1096" spans="5:26" x14ac:dyDescent="0.15">
      <c r="E1096" s="46"/>
      <c r="F1096" s="28"/>
      <c r="G1096" s="29"/>
      <c r="H1096" s="29"/>
      <c r="I1096" s="48" t="str">
        <f t="shared" si="248"/>
        <v/>
      </c>
      <c r="J1096" s="48" t="str">
        <f t="shared" si="233"/>
        <v/>
      </c>
      <c r="K1096" s="49" t="str">
        <f t="shared" si="241"/>
        <v/>
      </c>
      <c r="L1096" s="11"/>
      <c r="M1096" s="11"/>
      <c r="N1096" s="78"/>
      <c r="O1096" s="39" t="str">
        <f t="shared" si="242"/>
        <v>F</v>
      </c>
      <c r="P1096" s="11">
        <f t="shared" si="238"/>
        <v>-23.287315649149274</v>
      </c>
      <c r="Q1096" s="11"/>
      <c r="R1096" s="38">
        <f t="shared" si="243"/>
        <v>0</v>
      </c>
      <c r="S1096" s="30">
        <f t="shared" si="244"/>
        <v>0</v>
      </c>
      <c r="T1096" s="30">
        <f t="shared" si="245"/>
        <v>0</v>
      </c>
      <c r="U1096" s="34"/>
      <c r="V1096" s="34"/>
      <c r="X1096" s="31">
        <f t="shared" si="239"/>
        <v>9.0359999999999996</v>
      </c>
      <c r="Y1096" s="31">
        <f t="shared" si="240"/>
        <v>-184.49199999999999</v>
      </c>
      <c r="Z1096" s="30">
        <f t="shared" si="246"/>
        <v>0</v>
      </c>
    </row>
    <row r="1097" spans="5:26" x14ac:dyDescent="0.15">
      <c r="E1097" s="46"/>
      <c r="F1097" s="28"/>
      <c r="G1097" s="29"/>
      <c r="H1097" s="29"/>
      <c r="I1097" s="48" t="str">
        <f t="shared" si="248"/>
        <v/>
      </c>
      <c r="J1097" s="48" t="str">
        <f t="shared" si="233"/>
        <v/>
      </c>
      <c r="K1097" s="49" t="str">
        <f t="shared" si="241"/>
        <v/>
      </c>
      <c r="L1097" s="11"/>
      <c r="M1097" s="11"/>
      <c r="N1097" s="78"/>
      <c r="O1097" s="39" t="str">
        <f t="shared" si="242"/>
        <v>F</v>
      </c>
      <c r="P1097" s="11">
        <f t="shared" si="238"/>
        <v>-23.287315649149274</v>
      </c>
      <c r="Q1097" s="11"/>
      <c r="R1097" s="38">
        <f t="shared" si="243"/>
        <v>0</v>
      </c>
      <c r="S1097" s="30">
        <f t="shared" si="244"/>
        <v>0</v>
      </c>
      <c r="T1097" s="30">
        <f t="shared" si="245"/>
        <v>0</v>
      </c>
      <c r="U1097" s="34"/>
      <c r="V1097" s="34"/>
      <c r="X1097" s="31">
        <f t="shared" si="239"/>
        <v>9.0359999999999996</v>
      </c>
      <c r="Y1097" s="31">
        <f t="shared" si="240"/>
        <v>-184.49199999999999</v>
      </c>
      <c r="Z1097" s="30">
        <f t="shared" si="246"/>
        <v>0</v>
      </c>
    </row>
    <row r="1098" spans="5:26" x14ac:dyDescent="0.15">
      <c r="E1098" s="46"/>
      <c r="F1098" s="28"/>
      <c r="G1098" s="29"/>
      <c r="H1098" s="29"/>
      <c r="I1098" s="48" t="str">
        <f t="shared" si="248"/>
        <v/>
      </c>
      <c r="J1098" s="48" t="str">
        <f t="shared" si="233"/>
        <v/>
      </c>
      <c r="K1098" s="49" t="str">
        <f t="shared" si="241"/>
        <v/>
      </c>
      <c r="L1098" s="11"/>
      <c r="M1098" s="11"/>
      <c r="N1098" s="78"/>
      <c r="O1098" s="39" t="str">
        <f t="shared" si="242"/>
        <v>F</v>
      </c>
      <c r="P1098" s="11">
        <f t="shared" si="238"/>
        <v>-23.287315649149274</v>
      </c>
      <c r="Q1098" s="11"/>
      <c r="R1098" s="38">
        <f t="shared" si="243"/>
        <v>0</v>
      </c>
      <c r="S1098" s="30">
        <f t="shared" si="244"/>
        <v>0</v>
      </c>
      <c r="T1098" s="30">
        <f t="shared" si="245"/>
        <v>0</v>
      </c>
      <c r="U1098" s="34"/>
      <c r="V1098" s="34"/>
      <c r="X1098" s="31">
        <f t="shared" si="239"/>
        <v>9.0359999999999996</v>
      </c>
      <c r="Y1098" s="31">
        <f t="shared" si="240"/>
        <v>-184.49199999999999</v>
      </c>
      <c r="Z1098" s="30">
        <f t="shared" si="246"/>
        <v>0</v>
      </c>
    </row>
    <row r="1099" spans="5:26" x14ac:dyDescent="0.15">
      <c r="E1099" s="46"/>
      <c r="F1099" s="28"/>
      <c r="G1099" s="29"/>
      <c r="H1099" s="29"/>
      <c r="I1099" s="48" t="str">
        <f t="shared" si="248"/>
        <v/>
      </c>
      <c r="J1099" s="48" t="str">
        <f t="shared" si="233"/>
        <v/>
      </c>
      <c r="K1099" s="49" t="str">
        <f t="shared" si="241"/>
        <v/>
      </c>
      <c r="L1099" s="11"/>
      <c r="M1099" s="11"/>
      <c r="N1099" s="78"/>
      <c r="O1099" s="39" t="str">
        <f t="shared" si="242"/>
        <v>F</v>
      </c>
      <c r="P1099" s="11">
        <f t="shared" si="238"/>
        <v>-23.287315649149274</v>
      </c>
      <c r="Q1099" s="11"/>
      <c r="R1099" s="38">
        <f t="shared" si="243"/>
        <v>0</v>
      </c>
      <c r="S1099" s="30">
        <f t="shared" si="244"/>
        <v>0</v>
      </c>
      <c r="T1099" s="30">
        <f t="shared" si="245"/>
        <v>0</v>
      </c>
      <c r="U1099" s="34"/>
      <c r="V1099" s="34"/>
      <c r="X1099" s="31">
        <f t="shared" si="239"/>
        <v>9.0359999999999996</v>
      </c>
      <c r="Y1099" s="31">
        <f t="shared" si="240"/>
        <v>-184.49199999999999</v>
      </c>
      <c r="Z1099" s="30">
        <f t="shared" si="246"/>
        <v>0</v>
      </c>
    </row>
    <row r="1100" spans="5:26" x14ac:dyDescent="0.15">
      <c r="E1100" s="46"/>
      <c r="F1100" s="28"/>
      <c r="G1100" s="29"/>
      <c r="H1100" s="29"/>
      <c r="I1100" s="48" t="str">
        <f t="shared" si="248"/>
        <v/>
      </c>
      <c r="J1100" s="48" t="str">
        <f t="shared" si="233"/>
        <v/>
      </c>
      <c r="K1100" s="49" t="str">
        <f t="shared" si="241"/>
        <v/>
      </c>
      <c r="L1100" s="11"/>
      <c r="M1100" s="11"/>
      <c r="N1100" s="78"/>
      <c r="O1100" s="39" t="str">
        <f t="shared" si="242"/>
        <v>F</v>
      </c>
      <c r="P1100" s="11">
        <f t="shared" si="238"/>
        <v>-23.287315649149274</v>
      </c>
      <c r="Q1100" s="11"/>
      <c r="R1100" s="38">
        <f t="shared" si="243"/>
        <v>0</v>
      </c>
      <c r="S1100" s="30">
        <f t="shared" si="244"/>
        <v>0</v>
      </c>
      <c r="T1100" s="30">
        <f t="shared" si="245"/>
        <v>0</v>
      </c>
      <c r="U1100" s="34"/>
      <c r="V1100" s="34"/>
      <c r="X1100" s="31">
        <f t="shared" si="239"/>
        <v>9.0359999999999996</v>
      </c>
      <c r="Y1100" s="31">
        <f t="shared" si="240"/>
        <v>-184.49199999999999</v>
      </c>
      <c r="Z1100" s="30">
        <f t="shared" si="246"/>
        <v>0</v>
      </c>
    </row>
    <row r="1101" spans="5:26" x14ac:dyDescent="0.15">
      <c r="E1101" s="46"/>
      <c r="F1101" s="28"/>
      <c r="G1101" s="29"/>
      <c r="H1101" s="29"/>
      <c r="I1101" s="48" t="str">
        <f t="shared" si="248"/>
        <v/>
      </c>
      <c r="J1101" s="48" t="str">
        <f t="shared" si="233"/>
        <v/>
      </c>
      <c r="K1101" s="49" t="str">
        <f t="shared" si="241"/>
        <v/>
      </c>
      <c r="L1101" s="11"/>
      <c r="M1101" s="11"/>
      <c r="N1101" s="78"/>
      <c r="O1101" s="39" t="str">
        <f t="shared" si="242"/>
        <v>F</v>
      </c>
      <c r="P1101" s="11">
        <f t="shared" si="238"/>
        <v>-23.287315649149274</v>
      </c>
      <c r="Q1101" s="11"/>
      <c r="R1101" s="38">
        <f t="shared" si="243"/>
        <v>0</v>
      </c>
      <c r="S1101" s="30">
        <f t="shared" si="244"/>
        <v>0</v>
      </c>
      <c r="T1101" s="30">
        <f t="shared" si="245"/>
        <v>0</v>
      </c>
      <c r="U1101" s="34"/>
      <c r="V1101" s="34"/>
      <c r="X1101" s="31">
        <f t="shared" si="239"/>
        <v>9.0359999999999996</v>
      </c>
      <c r="Y1101" s="31">
        <f t="shared" si="240"/>
        <v>-184.49199999999999</v>
      </c>
      <c r="Z1101" s="30">
        <f t="shared" si="246"/>
        <v>0</v>
      </c>
    </row>
    <row r="1102" spans="5:26" x14ac:dyDescent="0.15">
      <c r="E1102" s="46"/>
      <c r="F1102" s="28"/>
      <c r="G1102" s="29"/>
      <c r="H1102" s="29"/>
      <c r="I1102" s="48" t="str">
        <f t="shared" si="248"/>
        <v/>
      </c>
      <c r="J1102" s="48" t="str">
        <f t="shared" si="233"/>
        <v/>
      </c>
      <c r="K1102" s="49" t="str">
        <f t="shared" si="241"/>
        <v/>
      </c>
      <c r="L1102" s="11"/>
      <c r="M1102" s="11"/>
      <c r="N1102" s="78"/>
      <c r="O1102" s="39" t="str">
        <f t="shared" si="242"/>
        <v>F</v>
      </c>
      <c r="P1102" s="11">
        <f t="shared" si="238"/>
        <v>-23.287315649149274</v>
      </c>
      <c r="Q1102" s="11"/>
      <c r="R1102" s="38">
        <f t="shared" si="243"/>
        <v>0</v>
      </c>
      <c r="S1102" s="30">
        <f t="shared" si="244"/>
        <v>0</v>
      </c>
      <c r="T1102" s="30">
        <f t="shared" si="245"/>
        <v>0</v>
      </c>
      <c r="U1102" s="34"/>
      <c r="V1102" s="34"/>
      <c r="X1102" s="31">
        <f t="shared" si="239"/>
        <v>9.0359999999999996</v>
      </c>
      <c r="Y1102" s="31">
        <f t="shared" si="240"/>
        <v>-184.49199999999999</v>
      </c>
      <c r="Z1102" s="30">
        <f t="shared" si="246"/>
        <v>0</v>
      </c>
    </row>
    <row r="1103" spans="5:26" x14ac:dyDescent="0.15">
      <c r="E1103" s="46"/>
      <c r="F1103" s="28"/>
      <c r="G1103" s="29"/>
      <c r="H1103" s="29"/>
      <c r="I1103" s="48" t="str">
        <f t="shared" si="248"/>
        <v/>
      </c>
      <c r="J1103" s="48" t="str">
        <f t="shared" si="233"/>
        <v/>
      </c>
      <c r="K1103" s="49" t="str">
        <f t="shared" si="241"/>
        <v/>
      </c>
      <c r="L1103" s="11"/>
      <c r="M1103" s="11"/>
      <c r="N1103" s="78"/>
      <c r="O1103" s="39" t="str">
        <f t="shared" si="242"/>
        <v>F</v>
      </c>
      <c r="P1103" s="11">
        <f t="shared" si="238"/>
        <v>-23.287315649149274</v>
      </c>
      <c r="Q1103" s="11"/>
      <c r="R1103" s="38">
        <f t="shared" si="243"/>
        <v>0</v>
      </c>
      <c r="S1103" s="30">
        <f t="shared" si="244"/>
        <v>0</v>
      </c>
      <c r="T1103" s="30">
        <f t="shared" si="245"/>
        <v>0</v>
      </c>
      <c r="U1103" s="34"/>
      <c r="V1103" s="34"/>
      <c r="X1103" s="31">
        <f t="shared" si="239"/>
        <v>9.0359999999999996</v>
      </c>
      <c r="Y1103" s="31">
        <f t="shared" si="240"/>
        <v>-184.49199999999999</v>
      </c>
      <c r="Z1103" s="30">
        <f t="shared" si="246"/>
        <v>0</v>
      </c>
    </row>
    <row r="1104" spans="5:26" x14ac:dyDescent="0.15">
      <c r="E1104" s="46"/>
      <c r="F1104" s="28"/>
      <c r="G1104" s="29"/>
      <c r="H1104" s="29"/>
      <c r="I1104" s="48" t="str">
        <f t="shared" si="248"/>
        <v/>
      </c>
      <c r="J1104" s="48" t="str">
        <f t="shared" si="233"/>
        <v/>
      </c>
      <c r="K1104" s="49" t="str">
        <f t="shared" si="241"/>
        <v/>
      </c>
      <c r="L1104" s="11"/>
      <c r="M1104" s="11"/>
      <c r="N1104" s="78"/>
      <c r="O1104" s="39" t="str">
        <f t="shared" si="242"/>
        <v>F</v>
      </c>
      <c r="P1104" s="11">
        <f t="shared" si="238"/>
        <v>-23.287315649149274</v>
      </c>
      <c r="Q1104" s="11"/>
      <c r="R1104" s="38">
        <f t="shared" si="243"/>
        <v>0</v>
      </c>
      <c r="S1104" s="30">
        <f t="shared" si="244"/>
        <v>0</v>
      </c>
      <c r="T1104" s="30">
        <f t="shared" si="245"/>
        <v>0</v>
      </c>
      <c r="U1104" s="34"/>
      <c r="V1104" s="34"/>
      <c r="X1104" s="31">
        <f t="shared" si="239"/>
        <v>9.0359999999999996</v>
      </c>
      <c r="Y1104" s="31">
        <f t="shared" si="240"/>
        <v>-184.49199999999999</v>
      </c>
      <c r="Z1104" s="30">
        <f t="shared" si="246"/>
        <v>0</v>
      </c>
    </row>
    <row r="1105" spans="4:26" x14ac:dyDescent="0.15">
      <c r="E1105" s="46"/>
      <c r="F1105" s="28"/>
      <c r="G1105" s="29"/>
      <c r="H1105" s="29"/>
      <c r="I1105" s="48" t="str">
        <f t="shared" si="248"/>
        <v/>
      </c>
      <c r="J1105" s="48" t="str">
        <f t="shared" si="233"/>
        <v/>
      </c>
      <c r="K1105" s="49" t="str">
        <f t="shared" si="241"/>
        <v/>
      </c>
      <c r="L1105" s="11"/>
      <c r="M1105" s="11"/>
      <c r="N1105" s="78"/>
      <c r="O1105" s="39" t="str">
        <f t="shared" si="242"/>
        <v>F</v>
      </c>
      <c r="P1105" s="11">
        <f t="shared" si="238"/>
        <v>-23.287315649149274</v>
      </c>
      <c r="Q1105" s="11"/>
      <c r="R1105" s="38">
        <f t="shared" si="243"/>
        <v>0</v>
      </c>
      <c r="S1105" s="30">
        <f t="shared" si="244"/>
        <v>0</v>
      </c>
      <c r="T1105" s="30">
        <f t="shared" si="245"/>
        <v>0</v>
      </c>
      <c r="U1105" s="34"/>
      <c r="V1105" s="34"/>
      <c r="X1105" s="31">
        <f t="shared" si="239"/>
        <v>9.0359999999999996</v>
      </c>
      <c r="Y1105" s="31">
        <f t="shared" si="240"/>
        <v>-184.49199999999999</v>
      </c>
      <c r="Z1105" s="30">
        <f t="shared" si="246"/>
        <v>0</v>
      </c>
    </row>
    <row r="1106" spans="4:26" x14ac:dyDescent="0.15">
      <c r="E1106" s="46"/>
      <c r="F1106" s="28"/>
      <c r="G1106" s="29"/>
      <c r="H1106" s="29"/>
      <c r="I1106" s="48" t="str">
        <f t="shared" si="248"/>
        <v/>
      </c>
      <c r="J1106" s="48" t="str">
        <f t="shared" si="233"/>
        <v/>
      </c>
      <c r="K1106" s="49" t="str">
        <f t="shared" si="241"/>
        <v/>
      </c>
      <c r="L1106" s="11"/>
      <c r="M1106" s="11"/>
      <c r="N1106" s="78"/>
      <c r="O1106" s="39" t="str">
        <f t="shared" si="242"/>
        <v>F</v>
      </c>
      <c r="P1106" s="11">
        <f t="shared" si="238"/>
        <v>-23.287315649149274</v>
      </c>
      <c r="Q1106" s="11"/>
      <c r="R1106" s="38">
        <f t="shared" si="243"/>
        <v>0</v>
      </c>
      <c r="S1106" s="30">
        <f t="shared" si="244"/>
        <v>0</v>
      </c>
      <c r="T1106" s="30">
        <f t="shared" si="245"/>
        <v>0</v>
      </c>
      <c r="U1106" s="34"/>
      <c r="V1106" s="34"/>
      <c r="X1106" s="31">
        <f t="shared" si="239"/>
        <v>9.0359999999999996</v>
      </c>
      <c r="Y1106" s="31">
        <f t="shared" si="240"/>
        <v>-184.49199999999999</v>
      </c>
      <c r="Z1106" s="30">
        <f t="shared" si="246"/>
        <v>0</v>
      </c>
    </row>
    <row r="1107" spans="4:26" x14ac:dyDescent="0.15">
      <c r="E1107" s="46"/>
      <c r="F1107" s="28"/>
      <c r="G1107" s="29"/>
      <c r="H1107" s="29"/>
      <c r="I1107" s="48" t="str">
        <f t="shared" si="248"/>
        <v/>
      </c>
      <c r="J1107" s="48" t="str">
        <f t="shared" si="233"/>
        <v/>
      </c>
      <c r="K1107" s="49" t="str">
        <f t="shared" si="241"/>
        <v/>
      </c>
      <c r="L1107" s="11"/>
      <c r="M1107" s="11"/>
      <c r="N1107" s="78"/>
      <c r="O1107" s="39" t="str">
        <f t="shared" si="242"/>
        <v>F</v>
      </c>
      <c r="P1107" s="11">
        <f t="shared" si="238"/>
        <v>-23.287315649149274</v>
      </c>
      <c r="Q1107" s="11"/>
      <c r="R1107" s="38">
        <f t="shared" si="243"/>
        <v>0</v>
      </c>
      <c r="S1107" s="30">
        <f t="shared" si="244"/>
        <v>0</v>
      </c>
      <c r="T1107" s="30">
        <f t="shared" si="245"/>
        <v>0</v>
      </c>
      <c r="U1107" s="34"/>
      <c r="V1107" s="34"/>
      <c r="X1107" s="31">
        <f t="shared" si="239"/>
        <v>9.0359999999999996</v>
      </c>
      <c r="Y1107" s="31">
        <f t="shared" si="240"/>
        <v>-184.49199999999999</v>
      </c>
      <c r="Z1107" s="30">
        <f t="shared" si="246"/>
        <v>0</v>
      </c>
    </row>
    <row r="1108" spans="4:26" x14ac:dyDescent="0.15">
      <c r="E1108" s="46"/>
      <c r="F1108" s="28"/>
      <c r="G1108" s="29"/>
      <c r="H1108" s="29"/>
      <c r="I1108" s="48" t="str">
        <f t="shared" si="248"/>
        <v/>
      </c>
      <c r="J1108" s="48" t="str">
        <f t="shared" si="233"/>
        <v/>
      </c>
      <c r="K1108" s="49" t="str">
        <f t="shared" si="241"/>
        <v/>
      </c>
      <c r="L1108" s="11"/>
      <c r="M1108" s="11"/>
      <c r="N1108" s="78"/>
      <c r="O1108" s="39" t="str">
        <f t="shared" si="242"/>
        <v>F</v>
      </c>
      <c r="P1108" s="11">
        <f t="shared" si="238"/>
        <v>-23.287315649149274</v>
      </c>
      <c r="Q1108" s="11"/>
      <c r="R1108" s="38">
        <f t="shared" si="243"/>
        <v>0</v>
      </c>
      <c r="S1108" s="30">
        <f t="shared" si="244"/>
        <v>0</v>
      </c>
      <c r="T1108" s="30">
        <f t="shared" si="245"/>
        <v>0</v>
      </c>
      <c r="U1108" s="34"/>
      <c r="V1108" s="34"/>
      <c r="X1108" s="31">
        <f t="shared" si="239"/>
        <v>9.0359999999999996</v>
      </c>
      <c r="Y1108" s="31">
        <f t="shared" si="240"/>
        <v>-184.49199999999999</v>
      </c>
      <c r="Z1108" s="30">
        <f t="shared" si="246"/>
        <v>0</v>
      </c>
    </row>
    <row r="1109" spans="4:26" x14ac:dyDescent="0.15">
      <c r="E1109" s="46"/>
      <c r="F1109" s="28"/>
      <c r="G1109" s="29"/>
      <c r="H1109" s="29"/>
      <c r="I1109" s="48" t="str">
        <f t="shared" si="248"/>
        <v/>
      </c>
      <c r="J1109" s="48" t="str">
        <f t="shared" si="233"/>
        <v/>
      </c>
      <c r="K1109" s="49" t="str">
        <f t="shared" si="241"/>
        <v/>
      </c>
      <c r="L1109" s="11"/>
      <c r="M1109" s="11"/>
      <c r="N1109" s="78"/>
      <c r="O1109" s="39" t="str">
        <f t="shared" si="242"/>
        <v>F</v>
      </c>
      <c r="P1109" s="11">
        <f t="shared" si="238"/>
        <v>-23.287315649149274</v>
      </c>
      <c r="Q1109" s="11"/>
      <c r="R1109" s="38">
        <f t="shared" si="243"/>
        <v>0</v>
      </c>
      <c r="S1109" s="30">
        <f t="shared" si="244"/>
        <v>0</v>
      </c>
      <c r="T1109" s="30">
        <f t="shared" si="245"/>
        <v>0</v>
      </c>
      <c r="U1109" s="34"/>
      <c r="V1109" s="34"/>
      <c r="X1109" s="31">
        <f t="shared" si="239"/>
        <v>9.0359999999999996</v>
      </c>
      <c r="Y1109" s="31">
        <f t="shared" si="240"/>
        <v>-184.49199999999999</v>
      </c>
      <c r="Z1109" s="30">
        <f t="shared" si="246"/>
        <v>0</v>
      </c>
    </row>
    <row r="1110" spans="4:26" x14ac:dyDescent="0.15">
      <c r="E1110" s="46"/>
      <c r="F1110" s="28"/>
      <c r="G1110" s="29"/>
      <c r="H1110" s="29"/>
      <c r="I1110" s="48" t="str">
        <f t="shared" si="248"/>
        <v/>
      </c>
      <c r="J1110" s="48" t="str">
        <f t="shared" si="233"/>
        <v/>
      </c>
      <c r="K1110" s="49" t="str">
        <f t="shared" si="241"/>
        <v/>
      </c>
      <c r="L1110" s="11"/>
      <c r="M1110" s="11"/>
      <c r="N1110" s="78"/>
      <c r="O1110" s="39" t="str">
        <f t="shared" si="242"/>
        <v>F</v>
      </c>
      <c r="P1110" s="11">
        <f t="shared" si="238"/>
        <v>-23.287315649149274</v>
      </c>
      <c r="Q1110" s="11"/>
      <c r="R1110" s="38">
        <f t="shared" si="243"/>
        <v>0</v>
      </c>
      <c r="S1110" s="30">
        <f t="shared" si="244"/>
        <v>0</v>
      </c>
      <c r="T1110" s="30">
        <f t="shared" si="245"/>
        <v>0</v>
      </c>
      <c r="U1110" s="34"/>
      <c r="V1110" s="34"/>
      <c r="X1110" s="31">
        <f t="shared" si="239"/>
        <v>9.0359999999999996</v>
      </c>
      <c r="Y1110" s="31">
        <f t="shared" si="240"/>
        <v>-184.49199999999999</v>
      </c>
      <c r="Z1110" s="30">
        <f t="shared" si="246"/>
        <v>0</v>
      </c>
    </row>
    <row r="1111" spans="4:26" x14ac:dyDescent="0.15">
      <c r="E1111" s="46"/>
      <c r="F1111" s="28"/>
      <c r="G1111" s="29"/>
      <c r="H1111" s="29"/>
      <c r="I1111" s="48" t="str">
        <f t="shared" si="248"/>
        <v/>
      </c>
      <c r="J1111" s="48" t="str">
        <f t="shared" si="233"/>
        <v/>
      </c>
      <c r="K1111" s="49" t="str">
        <f t="shared" si="241"/>
        <v/>
      </c>
      <c r="L1111" s="11"/>
      <c r="M1111" s="11"/>
      <c r="N1111" s="78"/>
      <c r="O1111" s="39" t="str">
        <f t="shared" si="242"/>
        <v>F</v>
      </c>
      <c r="P1111" s="11">
        <f t="shared" si="238"/>
        <v>-23.287315649149274</v>
      </c>
      <c r="Q1111" s="11"/>
      <c r="R1111" s="38">
        <f t="shared" si="243"/>
        <v>0</v>
      </c>
      <c r="S1111" s="30">
        <f t="shared" si="244"/>
        <v>0</v>
      </c>
      <c r="T1111" s="30">
        <f t="shared" si="245"/>
        <v>0</v>
      </c>
      <c r="U1111" s="34"/>
      <c r="V1111" s="34"/>
      <c r="X1111" s="31">
        <f t="shared" si="239"/>
        <v>9.0359999999999996</v>
      </c>
      <c r="Y1111" s="31">
        <f t="shared" si="240"/>
        <v>-184.49199999999999</v>
      </c>
      <c r="Z1111" s="30">
        <f t="shared" si="246"/>
        <v>0</v>
      </c>
    </row>
    <row r="1112" spans="4:26" x14ac:dyDescent="0.15">
      <c r="E1112" s="46"/>
      <c r="F1112" s="28"/>
      <c r="G1112" s="29"/>
      <c r="H1112" s="29"/>
      <c r="I1112" s="48" t="str">
        <f t="shared" si="248"/>
        <v/>
      </c>
      <c r="J1112" s="48" t="str">
        <f t="shared" si="233"/>
        <v/>
      </c>
      <c r="K1112" s="49" t="str">
        <f t="shared" si="241"/>
        <v/>
      </c>
      <c r="L1112" s="11"/>
      <c r="M1112" s="11"/>
      <c r="N1112" s="78"/>
      <c r="O1112" s="39" t="str">
        <f t="shared" si="242"/>
        <v>F</v>
      </c>
      <c r="P1112" s="11">
        <f t="shared" si="238"/>
        <v>-23.287315649149274</v>
      </c>
      <c r="Q1112" s="11"/>
      <c r="R1112" s="38">
        <f t="shared" si="243"/>
        <v>0</v>
      </c>
      <c r="S1112" s="30">
        <f t="shared" si="244"/>
        <v>0</v>
      </c>
      <c r="T1112" s="30">
        <f t="shared" si="245"/>
        <v>0</v>
      </c>
      <c r="U1112" s="34"/>
      <c r="V1112" s="34"/>
      <c r="X1112" s="31">
        <f t="shared" si="239"/>
        <v>9.0359999999999996</v>
      </c>
      <c r="Y1112" s="31">
        <f t="shared" si="240"/>
        <v>-184.49199999999999</v>
      </c>
      <c r="Z1112" s="30">
        <f t="shared" si="246"/>
        <v>0</v>
      </c>
    </row>
    <row r="1113" spans="4:26" x14ac:dyDescent="0.15">
      <c r="E1113" s="46"/>
      <c r="F1113" s="28"/>
      <c r="G1113" s="29"/>
      <c r="H1113" s="29"/>
      <c r="I1113" s="48" t="str">
        <f t="shared" si="248"/>
        <v/>
      </c>
      <c r="J1113" s="48" t="str">
        <f t="shared" si="233"/>
        <v/>
      </c>
      <c r="K1113" s="49" t="str">
        <f t="shared" si="241"/>
        <v/>
      </c>
      <c r="L1113" s="11"/>
      <c r="M1113" s="11"/>
      <c r="N1113" s="78"/>
      <c r="O1113" s="39" t="str">
        <f t="shared" si="242"/>
        <v>F</v>
      </c>
      <c r="P1113" s="11">
        <f t="shared" si="238"/>
        <v>-23.287315649149274</v>
      </c>
      <c r="Q1113" s="11"/>
      <c r="R1113" s="38">
        <f t="shared" si="243"/>
        <v>0</v>
      </c>
      <c r="S1113" s="30">
        <f t="shared" si="244"/>
        <v>0</v>
      </c>
      <c r="T1113" s="30">
        <f t="shared" si="245"/>
        <v>0</v>
      </c>
      <c r="U1113" s="34"/>
      <c r="V1113" s="34"/>
      <c r="X1113" s="31">
        <f t="shared" si="239"/>
        <v>9.0359999999999996</v>
      </c>
      <c r="Y1113" s="31">
        <f t="shared" si="240"/>
        <v>-184.49199999999999</v>
      </c>
      <c r="Z1113" s="30">
        <f t="shared" si="246"/>
        <v>0</v>
      </c>
    </row>
    <row r="1114" spans="4:26" x14ac:dyDescent="0.15">
      <c r="E1114" s="46"/>
      <c r="F1114" s="28"/>
      <c r="G1114" s="29"/>
      <c r="H1114" s="29"/>
      <c r="I1114" s="48" t="str">
        <f t="shared" si="248"/>
        <v/>
      </c>
      <c r="J1114" s="48" t="str">
        <f t="shared" si="233"/>
        <v/>
      </c>
      <c r="K1114" s="49" t="str">
        <f t="shared" si="241"/>
        <v/>
      </c>
      <c r="L1114" s="11"/>
      <c r="M1114" s="11"/>
      <c r="N1114" s="78"/>
      <c r="O1114" s="39" t="str">
        <f t="shared" si="242"/>
        <v>F</v>
      </c>
      <c r="P1114" s="11">
        <f t="shared" si="238"/>
        <v>-23.287315649149274</v>
      </c>
      <c r="Q1114" s="11"/>
      <c r="R1114" s="38">
        <f t="shared" si="243"/>
        <v>0</v>
      </c>
      <c r="S1114" s="30">
        <f t="shared" si="244"/>
        <v>0</v>
      </c>
      <c r="T1114" s="30">
        <f t="shared" si="245"/>
        <v>0</v>
      </c>
      <c r="U1114" s="34"/>
      <c r="V1114" s="34"/>
      <c r="X1114" s="31">
        <f t="shared" si="239"/>
        <v>9.0359999999999996</v>
      </c>
      <c r="Y1114" s="31">
        <f t="shared" si="240"/>
        <v>-184.49199999999999</v>
      </c>
      <c r="Z1114" s="30">
        <f t="shared" si="246"/>
        <v>0</v>
      </c>
    </row>
    <row r="1115" spans="4:26" x14ac:dyDescent="0.15">
      <c r="E1115" s="46"/>
      <c r="F1115" s="28"/>
      <c r="G1115" s="29"/>
      <c r="H1115" s="29"/>
      <c r="I1115" s="48" t="str">
        <f t="shared" si="248"/>
        <v/>
      </c>
      <c r="J1115" s="48" t="str">
        <f t="shared" si="233"/>
        <v/>
      </c>
      <c r="K1115" s="49" t="str">
        <f t="shared" si="241"/>
        <v/>
      </c>
      <c r="L1115" s="11"/>
      <c r="M1115" s="11"/>
      <c r="N1115" s="78"/>
      <c r="O1115" s="39" t="str">
        <f t="shared" si="242"/>
        <v>F</v>
      </c>
      <c r="P1115" s="11">
        <f t="shared" si="238"/>
        <v>-23.287315649149274</v>
      </c>
      <c r="Q1115" s="11"/>
      <c r="R1115" s="38">
        <f t="shared" si="243"/>
        <v>0</v>
      </c>
      <c r="S1115" s="30">
        <f t="shared" si="244"/>
        <v>0</v>
      </c>
      <c r="T1115" s="30">
        <f t="shared" si="245"/>
        <v>0</v>
      </c>
      <c r="U1115" s="34"/>
      <c r="V1115" s="34"/>
      <c r="X1115" s="31">
        <f t="shared" si="239"/>
        <v>9.0359999999999996</v>
      </c>
      <c r="Y1115" s="31">
        <f t="shared" si="240"/>
        <v>-184.49199999999999</v>
      </c>
      <c r="Z1115" s="30">
        <f t="shared" si="246"/>
        <v>0</v>
      </c>
    </row>
    <row r="1116" spans="4:26" ht="14.25" thickBot="1" x14ac:dyDescent="0.2">
      <c r="E1116" s="50"/>
      <c r="F1116" s="64"/>
      <c r="G1116" s="51"/>
      <c r="H1116" s="51"/>
      <c r="I1116" s="52" t="str">
        <f t="shared" si="248"/>
        <v/>
      </c>
      <c r="J1116" s="52" t="str">
        <f t="shared" si="233"/>
        <v/>
      </c>
      <c r="K1116" s="53" t="str">
        <f t="shared" si="241"/>
        <v/>
      </c>
      <c r="L1116" s="11"/>
      <c r="M1116" s="11"/>
      <c r="N1116" s="78"/>
      <c r="O1116" s="39" t="str">
        <f t="shared" si="242"/>
        <v>F</v>
      </c>
      <c r="P1116" s="11">
        <f t="shared" si="238"/>
        <v>-23.287315649149274</v>
      </c>
      <c r="Q1116" s="11"/>
      <c r="R1116" s="38">
        <f t="shared" si="243"/>
        <v>0</v>
      </c>
      <c r="S1116" s="30">
        <f t="shared" si="244"/>
        <v>0</v>
      </c>
      <c r="T1116" s="30">
        <f t="shared" si="245"/>
        <v>0</v>
      </c>
      <c r="U1116" s="34"/>
      <c r="V1116" s="34"/>
      <c r="X1116" s="31">
        <f t="shared" si="239"/>
        <v>9.0359999999999996</v>
      </c>
      <c r="Y1116" s="31">
        <f t="shared" si="240"/>
        <v>-184.49199999999999</v>
      </c>
      <c r="Z1116" s="30">
        <f t="shared" si="246"/>
        <v>0</v>
      </c>
    </row>
    <row r="1117" spans="4:26" ht="14.25" thickBot="1" x14ac:dyDescent="0.2"/>
    <row r="1118" spans="4:26" ht="23.25" customHeight="1" x14ac:dyDescent="0.15">
      <c r="D1118" s="72">
        <v>10</v>
      </c>
      <c r="E1118" s="42" t="s">
        <v>20</v>
      </c>
      <c r="F1118" s="65"/>
      <c r="G1118" s="66" t="s">
        <v>115</v>
      </c>
      <c r="H1118" s="90"/>
      <c r="I1118" s="90"/>
      <c r="J1118" s="66"/>
      <c r="K1118" s="67"/>
    </row>
    <row r="1119" spans="4:26" ht="27.75" customHeight="1" x14ac:dyDescent="0.15">
      <c r="E1119" s="43" t="s">
        <v>54</v>
      </c>
      <c r="F1119" s="63"/>
      <c r="G1119" s="44" t="s">
        <v>75</v>
      </c>
      <c r="H1119" s="59"/>
      <c r="I1119" s="41"/>
      <c r="J1119" s="41"/>
      <c r="K1119" s="68"/>
    </row>
    <row r="1120" spans="4:26" ht="42" customHeight="1" x14ac:dyDescent="0.15">
      <c r="E1120" s="46"/>
      <c r="F1120" s="7" t="s">
        <v>30</v>
      </c>
      <c r="G1120" s="8" t="s">
        <v>29</v>
      </c>
      <c r="H1120" s="8" t="s">
        <v>28</v>
      </c>
      <c r="I1120" s="7" t="s">
        <v>123</v>
      </c>
      <c r="J1120" s="7" t="s">
        <v>124</v>
      </c>
      <c r="K1120" s="47" t="s">
        <v>125</v>
      </c>
      <c r="L1120" s="10"/>
      <c r="M1120" s="10"/>
      <c r="N1120" s="7"/>
      <c r="O1120" s="7" t="s">
        <v>31</v>
      </c>
      <c r="P1120" s="9" t="s">
        <v>23</v>
      </c>
      <c r="Q1120" s="9"/>
      <c r="R1120" s="36" t="s">
        <v>21</v>
      </c>
      <c r="S1120" s="35" t="s">
        <v>22</v>
      </c>
      <c r="T1120" s="35" t="s">
        <v>47</v>
      </c>
      <c r="U1120" s="35"/>
      <c r="V1120" s="35"/>
      <c r="X1120" s="37" t="s">
        <v>45</v>
      </c>
      <c r="Y1120" s="37" t="s">
        <v>46</v>
      </c>
      <c r="Z1120" s="30" t="s">
        <v>78</v>
      </c>
    </row>
    <row r="1121" spans="5:26" x14ac:dyDescent="0.15">
      <c r="E1121" s="46"/>
      <c r="F1121" s="28"/>
      <c r="G1121" s="29"/>
      <c r="H1121" s="29"/>
      <c r="I1121" s="48" t="str">
        <f t="shared" ref="I1121:I1152" si="249">IF(COUNTA($F$1119,$H$1119,F1121:H1121)=5,P1121,"")</f>
        <v/>
      </c>
      <c r="J1121" s="48" t="str">
        <f t="shared" ref="J1121:J1152" si="250">IF(COUNTA($F$1119,$H$1119,F1121:H1121)=5,IF(T1121&lt;6,"*",IF(T1121&gt;=17.583,"*",(H1121-G1121*INDEX(IF(O1121="F",muratafemale,muratamale),R1121-4,1)-INDEX(IF(O1121="F",muratafemale,muratamale),R1121-4,2))/(G1121*INDEX(IF(O1121="F",muratafemale,muratamale),R1121-4,1)+INDEX(IF(O1121="F",muratafemale,muratamale),R1121-4,2))*100)),"")</f>
        <v/>
      </c>
      <c r="K1121" s="49" t="str">
        <f>IF(COUNTA($F$1119,$H$1119,F1121:H1121)=5,IF(OR(T1121&lt;1,G1121&lt;70),"*",IF(G1121&gt;=IF(O1121="M",181,174),(H1121-Z1121)/Z1121*100,IF(G1121&lt;101,(H1121-X1121)/X1121*100,IF(T1121&lt;6,(H1121-X1121)/X1121*100,IF(T1121&gt;=17.583,(H1121-Z1121)/Z1121*100,(H1121-Y1121)/Y1121*100))))),"")</f>
        <v/>
      </c>
      <c r="L1121" s="11"/>
      <c r="M1121" s="11"/>
      <c r="N1121" s="78"/>
      <c r="O1121" s="39" t="str">
        <f>IF(OR(+$H$1119="男",+$H$1119="M"),"M","F")</f>
        <v>F</v>
      </c>
      <c r="P1121" s="11">
        <f t="shared" ref="P1121:P1184" si="251">IF(T1121&gt;17.583,"*",(G1121-(INDEX(IF(O1121="F",Hfemalemean,Hmalemean),S1121+1,R1121+1)))/(INDEX(IF(O1121="F",Hfemalesd,Hmalesd),S1121+1,R1121+1)))</f>
        <v>-23.287315649149274</v>
      </c>
      <c r="Q1121" s="11"/>
      <c r="R1121" s="38">
        <f>DATEDIF($F$1119,F1121,"Y")</f>
        <v>0</v>
      </c>
      <c r="S1121" s="30">
        <f>DATEDIF($F$1119,F1121,"YM")</f>
        <v>0</v>
      </c>
      <c r="T1121" s="30">
        <f>DATEDIF($F$1119,F1121,"Y")+DATEDIF($F$1119,F1121,"YD")/(365+IF(MOD(YEAR(DATE(YEAR(F1121)-1,MONTH($F$1119),DAY($F$1119))),4)=0,IF(DATE(YEAR(DATE(YEAR(F1121)-1,MONTH($F$1119),DAY($F$1119))),2,29)&gt;=DATE(YEAR(F1121)-1,MONTH($F$1119),DAY($F$1119)),1,0),0)+IF(MOD(YEAR(F1121),4)=0,IF(DATE(YEAR(F1121),2,29)&lt;=F1121,1,0),0))</f>
        <v>0</v>
      </c>
      <c r="U1121" s="34"/>
      <c r="V1121" s="34"/>
      <c r="X1121" s="31">
        <f t="shared" ref="X1121:X1184" si="252">IF(O1121="M",2.06*10^-3*G1121^2-0.1166*G1121+6.5273,2.49*10^-3*G1121^2-0.1858*G1121+9.036)</f>
        <v>9.0359999999999996</v>
      </c>
      <c r="Y1121" s="31">
        <f t="shared" ref="Y1121:Y1184" si="253">((G1121/100)^3*INDEX(itoOI,IF(O1121="M",0,3)+IF(G1121&lt;140,1,IF(G1121&lt;=149,2,3)),1)+(G1121/100)^2*INDEX(itoOI,IF(O1121="M",0,3)+IF(G1121&lt;140,1,IF(G1121&lt;=149,2,3)),2)+(G1121/100)*INDEX(itoOI,IF(O1121="M",0,3)+IF(G1121&lt;140,1,IF(G1121&lt;=149,2,3)),3)+INDEX(itoOI,IF(O1121="M",0,3)+IF(G1121&lt;140,1,IF(G1121&lt;=149,2,3)),4))</f>
        <v>-184.49199999999999</v>
      </c>
      <c r="Z1121" s="30">
        <f t="shared" ref="Z1121" si="254">22*G1121^2/10000</f>
        <v>0</v>
      </c>
    </row>
    <row r="1122" spans="5:26" x14ac:dyDescent="0.15">
      <c r="E1122" s="46"/>
      <c r="F1122" s="28"/>
      <c r="G1122" s="29"/>
      <c r="H1122" s="29"/>
      <c r="I1122" s="48" t="str">
        <f t="shared" si="249"/>
        <v/>
      </c>
      <c r="J1122" s="48" t="str">
        <f t="shared" si="250"/>
        <v/>
      </c>
      <c r="K1122" s="49" t="str">
        <f>IF(COUNTA($F$1119,$H$1119,F1122:H1122)=5,IF(OR(T1122&lt;1,G1122&lt;70),"*",IF(G1122&gt;=IF(O1122="M",181,174),(H1122-Z1122)/Z1122*100,IF(G1122&lt;101,(H1122-X1122)/X1122*100,IF(T1122&lt;6,(H1122-X1122)/X1122*100,IF(T1122&gt;=17.583,(H1122-Z1122)/Z1122*100,(H1122-Y1122)/Y1122*100))))),"")</f>
        <v/>
      </c>
      <c r="L1122" s="11"/>
      <c r="M1122" s="11"/>
      <c r="N1122" s="78"/>
      <c r="O1122" s="39" t="str">
        <f t="shared" ref="O1122:O1185" si="255">IF(OR(+$H$1119="男",+$H$1119="M"),"M","F")</f>
        <v>F</v>
      </c>
      <c r="P1122" s="11">
        <f t="shared" si="251"/>
        <v>-23.287315649149274</v>
      </c>
      <c r="Q1122" s="11"/>
      <c r="R1122" s="38">
        <f>DATEDIF($F$1119,F1122,"Y")</f>
        <v>0</v>
      </c>
      <c r="S1122" s="30">
        <f>DATEDIF($F$1119,F1122,"YM")</f>
        <v>0</v>
      </c>
      <c r="T1122" s="30">
        <f>DATEDIF($F$1119,F1122,"Y")+DATEDIF($F$1119,F1122,"YD")/(365+IF(MOD(YEAR(DATE(YEAR(F1122)-1,MONTH($F$1119),DAY($F$1119))),4)=0,IF(DATE(YEAR(DATE(YEAR(F1122)-1,MONTH($F$1119),DAY($F$1119))),2,29)&gt;=DATE(YEAR(F1122)-1,MONTH($F$1119),DAY($F$1119)),1,0),0)+IF(MOD(YEAR(F1122),4)=0,IF(DATE(YEAR(F1122),2,29)&lt;=F1122,1,0),0))</f>
        <v>0</v>
      </c>
      <c r="U1122" s="34"/>
      <c r="V1122" s="34"/>
      <c r="X1122" s="31">
        <f t="shared" si="252"/>
        <v>9.0359999999999996</v>
      </c>
      <c r="Y1122" s="31">
        <f t="shared" si="253"/>
        <v>-184.49199999999999</v>
      </c>
      <c r="Z1122" s="30">
        <f t="shared" ref="Z1122:Z1185" si="256">22*G1122^2/10000</f>
        <v>0</v>
      </c>
    </row>
    <row r="1123" spans="5:26" x14ac:dyDescent="0.15">
      <c r="E1123" s="46"/>
      <c r="F1123" s="28"/>
      <c r="G1123" s="29"/>
      <c r="H1123" s="29"/>
      <c r="I1123" s="48" t="str">
        <f t="shared" si="249"/>
        <v/>
      </c>
      <c r="J1123" s="48" t="str">
        <f t="shared" si="250"/>
        <v/>
      </c>
      <c r="K1123" s="49" t="str">
        <f>IF(COUNTA($F$1119,$H$1119,F1123:H1123)=5,IF(OR(T1123&lt;1,G1123&lt;70),"*",IF(G1123&gt;=IF(O1123="M",181,174),(H1123-Z1123)/Z1123*100,IF(G1123&lt;101,(H1123-X1123)/X1123*100,IF(T1123&lt;6,(H1123-X1123)/X1123*100,IF(T1123&gt;=17.583,(H1123-Z1123)/Z1123*100,(H1123-Y1123)/Y1123*100))))),"")</f>
        <v/>
      </c>
      <c r="L1123" s="11"/>
      <c r="M1123" s="11"/>
      <c r="N1123" s="78"/>
      <c r="O1123" s="39" t="str">
        <f t="shared" si="255"/>
        <v>F</v>
      </c>
      <c r="P1123" s="11">
        <f t="shared" si="251"/>
        <v>-23.287315649149274</v>
      </c>
      <c r="Q1123" s="11"/>
      <c r="R1123" s="38">
        <f>DATEDIF($F$1119,F1123,"Y")</f>
        <v>0</v>
      </c>
      <c r="S1123" s="30">
        <f>DATEDIF($F$1119,F1123,"YM")</f>
        <v>0</v>
      </c>
      <c r="T1123" s="30">
        <f>DATEDIF($F$1119,F1123,"Y")+DATEDIF($F$1119,F1123,"YD")/(365+IF(MOD(YEAR(DATE(YEAR(F1123)-1,MONTH($F$1119),DAY($F$1119))),4)=0,IF(DATE(YEAR(DATE(YEAR(F1123)-1,MONTH($F$1119),DAY($F$1119))),2,29)&gt;=DATE(YEAR(F1123)-1,MONTH($F$1119),DAY($F$1119)),1,0),0)+IF(MOD(YEAR(F1123),4)=0,IF(DATE(YEAR(F1123),2,29)&lt;=F1123,1,0),0))</f>
        <v>0</v>
      </c>
      <c r="U1123" s="34"/>
      <c r="V1123" s="34"/>
      <c r="X1123" s="31">
        <f t="shared" si="252"/>
        <v>9.0359999999999996</v>
      </c>
      <c r="Y1123" s="31">
        <f t="shared" si="253"/>
        <v>-184.49199999999999</v>
      </c>
      <c r="Z1123" s="30">
        <f t="shared" si="256"/>
        <v>0</v>
      </c>
    </row>
    <row r="1124" spans="5:26" x14ac:dyDescent="0.15">
      <c r="E1124" s="46"/>
      <c r="F1124" s="28"/>
      <c r="G1124" s="29"/>
      <c r="H1124" s="29"/>
      <c r="I1124" s="48" t="str">
        <f t="shared" si="249"/>
        <v/>
      </c>
      <c r="J1124" s="48" t="str">
        <f t="shared" si="250"/>
        <v/>
      </c>
      <c r="K1124" s="49" t="str">
        <f>IF(COUNTA($F$1119,$H$1119,F1124:H1124)=5,IF(OR(T1124&lt;1,G1124&lt;70),"*",IF(G1124&gt;=IF(O1124="M",181,174),(H1124-Z1124)/Z1124*100,IF(G1124&lt;101,(H1124-X1124)/X1124*100,IF(T1124&lt;6,(H1124-X1124)/X1124*100,IF(T1124&gt;=17.583,(H1124-Z1124)/Z1124*100,(H1124-Y1124)/Y1124*100))))),"")</f>
        <v/>
      </c>
      <c r="L1124" s="11"/>
      <c r="M1124" s="11"/>
      <c r="N1124" s="78"/>
      <c r="O1124" s="39" t="str">
        <f t="shared" si="255"/>
        <v>F</v>
      </c>
      <c r="P1124" s="11">
        <f t="shared" si="251"/>
        <v>-23.287315649149274</v>
      </c>
      <c r="Q1124" s="11"/>
      <c r="R1124" s="38">
        <f t="shared" ref="R1124:R1185" si="257">DATEDIF($F$1119,F1124,"Y")</f>
        <v>0</v>
      </c>
      <c r="S1124" s="30">
        <f t="shared" ref="S1124:S1185" si="258">DATEDIF($F$1119,F1124,"YM")</f>
        <v>0</v>
      </c>
      <c r="T1124" s="30">
        <f t="shared" ref="T1124:T1185" si="259">DATEDIF($F$1119,F1124,"Y")+DATEDIF($F$1119,F1124,"YD")/(365+IF(MOD(YEAR(DATE(YEAR(F1124)-1,MONTH($F$1119),DAY($F$1119))),4)=0,IF(DATE(YEAR(DATE(YEAR(F1124)-1,MONTH($F$1119),DAY($F$1119))),2,29)&gt;=DATE(YEAR(F1124)-1,MONTH($F$1119),DAY($F$1119)),1,0),0)+IF(MOD(YEAR(F1124),4)=0,IF(DATE(YEAR(F1124),2,29)&lt;=F1124,1,0),0))</f>
        <v>0</v>
      </c>
      <c r="U1124" s="34"/>
      <c r="V1124" s="34"/>
      <c r="X1124" s="31">
        <f t="shared" si="252"/>
        <v>9.0359999999999996</v>
      </c>
      <c r="Y1124" s="31">
        <f t="shared" si="253"/>
        <v>-184.49199999999999</v>
      </c>
      <c r="Z1124" s="30">
        <f t="shared" si="256"/>
        <v>0</v>
      </c>
    </row>
    <row r="1125" spans="5:26" x14ac:dyDescent="0.15">
      <c r="E1125" s="46"/>
      <c r="F1125" s="28"/>
      <c r="G1125" s="29"/>
      <c r="H1125" s="29"/>
      <c r="I1125" s="48" t="str">
        <f t="shared" si="249"/>
        <v/>
      </c>
      <c r="J1125" s="48" t="str">
        <f t="shared" si="250"/>
        <v/>
      </c>
      <c r="K1125" s="49" t="str">
        <f t="shared" ref="K1125:K1127" si="260">IF(COUNTA($F$1119,$H$1119,F1125:H1125)=5,IF(OR(T1125&lt;1,G1125&lt;70),"*",IF(G1125&gt;=IF(O1125="M",181,174),(H1125-Z1125)/Z1125*100,IF(G1125&lt;101,(H1125-X1125)/X1125*100,IF(T1125&lt;6,(H1125-X1125)/X1125*100,IF(T1125&gt;=17.583,(H1125-Z1125)/Z1125*100,(H1125-Y1125)/Y1125*100))))),"")</f>
        <v/>
      </c>
      <c r="L1125" s="11"/>
      <c r="M1125" s="11"/>
      <c r="N1125" s="78"/>
      <c r="O1125" s="39" t="str">
        <f t="shared" si="255"/>
        <v>F</v>
      </c>
      <c r="P1125" s="11">
        <f t="shared" si="251"/>
        <v>-23.287315649149274</v>
      </c>
      <c r="Q1125" s="11"/>
      <c r="R1125" s="38">
        <f t="shared" si="257"/>
        <v>0</v>
      </c>
      <c r="S1125" s="30">
        <f t="shared" si="258"/>
        <v>0</v>
      </c>
      <c r="T1125" s="30">
        <f t="shared" si="259"/>
        <v>0</v>
      </c>
      <c r="U1125" s="34"/>
      <c r="V1125" s="34"/>
      <c r="X1125" s="31">
        <f t="shared" si="252"/>
        <v>9.0359999999999996</v>
      </c>
      <c r="Y1125" s="31">
        <f t="shared" si="253"/>
        <v>-184.49199999999999</v>
      </c>
      <c r="Z1125" s="30">
        <f t="shared" si="256"/>
        <v>0</v>
      </c>
    </row>
    <row r="1126" spans="5:26" x14ac:dyDescent="0.15">
      <c r="E1126" s="46"/>
      <c r="F1126" s="28"/>
      <c r="G1126" s="29"/>
      <c r="H1126" s="29"/>
      <c r="I1126" s="48" t="str">
        <f t="shared" si="249"/>
        <v/>
      </c>
      <c r="J1126" s="48" t="str">
        <f t="shared" si="250"/>
        <v/>
      </c>
      <c r="K1126" s="49" t="str">
        <f t="shared" si="260"/>
        <v/>
      </c>
      <c r="L1126" s="11"/>
      <c r="M1126" s="11"/>
      <c r="N1126" s="78"/>
      <c r="O1126" s="39" t="str">
        <f t="shared" si="255"/>
        <v>F</v>
      </c>
      <c r="P1126" s="11">
        <f t="shared" si="251"/>
        <v>-23.287315649149274</v>
      </c>
      <c r="Q1126" s="11"/>
      <c r="R1126" s="38">
        <f t="shared" si="257"/>
        <v>0</v>
      </c>
      <c r="S1126" s="30">
        <f t="shared" si="258"/>
        <v>0</v>
      </c>
      <c r="T1126" s="30">
        <f t="shared" si="259"/>
        <v>0</v>
      </c>
      <c r="U1126" s="34"/>
      <c r="V1126" s="34"/>
      <c r="X1126" s="31">
        <f t="shared" si="252"/>
        <v>9.0359999999999996</v>
      </c>
      <c r="Y1126" s="31">
        <f t="shared" si="253"/>
        <v>-184.49199999999999</v>
      </c>
      <c r="Z1126" s="30">
        <f t="shared" si="256"/>
        <v>0</v>
      </c>
    </row>
    <row r="1127" spans="5:26" x14ac:dyDescent="0.15">
      <c r="E1127" s="46"/>
      <c r="F1127" s="28"/>
      <c r="G1127" s="29"/>
      <c r="H1127" s="29"/>
      <c r="I1127" s="48" t="str">
        <f t="shared" si="249"/>
        <v/>
      </c>
      <c r="J1127" s="48" t="str">
        <f t="shared" si="250"/>
        <v/>
      </c>
      <c r="K1127" s="49" t="str">
        <f t="shared" si="260"/>
        <v/>
      </c>
      <c r="L1127" s="11"/>
      <c r="M1127" s="11"/>
      <c r="N1127" s="78"/>
      <c r="O1127" s="39" t="str">
        <f t="shared" si="255"/>
        <v>F</v>
      </c>
      <c r="P1127" s="11">
        <f t="shared" si="251"/>
        <v>-23.287315649149274</v>
      </c>
      <c r="Q1127" s="11"/>
      <c r="R1127" s="38">
        <f t="shared" si="257"/>
        <v>0</v>
      </c>
      <c r="S1127" s="30">
        <f t="shared" si="258"/>
        <v>0</v>
      </c>
      <c r="T1127" s="30">
        <f t="shared" si="259"/>
        <v>0</v>
      </c>
      <c r="U1127" s="34"/>
      <c r="V1127" s="34"/>
      <c r="X1127" s="31">
        <f t="shared" si="252"/>
        <v>9.0359999999999996</v>
      </c>
      <c r="Y1127" s="31">
        <f t="shared" si="253"/>
        <v>-184.49199999999999</v>
      </c>
      <c r="Z1127" s="30">
        <f t="shared" si="256"/>
        <v>0</v>
      </c>
    </row>
    <row r="1128" spans="5:26" x14ac:dyDescent="0.15">
      <c r="E1128" s="46"/>
      <c r="F1128" s="28"/>
      <c r="G1128" s="29"/>
      <c r="H1128" s="29"/>
      <c r="I1128" s="48" t="str">
        <f t="shared" si="249"/>
        <v/>
      </c>
      <c r="J1128" s="48" t="str">
        <f t="shared" si="250"/>
        <v/>
      </c>
      <c r="K1128" s="49" t="str">
        <f t="shared" ref="K1128:K1185" si="261">IF(COUNTA($F$1119,$H$1119,F1128:H1128)=5,IF(OR(T1128&lt;1,G1128&lt;70),"*",IF(G1128&gt;=IF(O1128="M",181,174),(H1128-Z1128)/Z1128*100,IF(G1128&lt;101,(H1128-X1128)/X1128*100,IF(T1128&lt;6,(H1128-X1128)/X1128*100,IF(T1128&gt;=17.583,(H1128-Z1128)/Z1128*100,(H1128-Y1128)/Y1128*100))))),"")</f>
        <v/>
      </c>
      <c r="L1128" s="11"/>
      <c r="M1128" s="11"/>
      <c r="N1128" s="78"/>
      <c r="O1128" s="39" t="str">
        <f t="shared" si="255"/>
        <v>F</v>
      </c>
      <c r="P1128" s="11">
        <f t="shared" si="251"/>
        <v>-23.287315649149274</v>
      </c>
      <c r="Q1128" s="11"/>
      <c r="R1128" s="38">
        <f t="shared" si="257"/>
        <v>0</v>
      </c>
      <c r="S1128" s="30">
        <f t="shared" si="258"/>
        <v>0</v>
      </c>
      <c r="T1128" s="30">
        <f t="shared" si="259"/>
        <v>0</v>
      </c>
      <c r="U1128" s="34"/>
      <c r="V1128" s="34"/>
      <c r="X1128" s="31">
        <f t="shared" si="252"/>
        <v>9.0359999999999996</v>
      </c>
      <c r="Y1128" s="31">
        <f t="shared" si="253"/>
        <v>-184.49199999999999</v>
      </c>
      <c r="Z1128" s="30">
        <f t="shared" si="256"/>
        <v>0</v>
      </c>
    </row>
    <row r="1129" spans="5:26" x14ac:dyDescent="0.15">
      <c r="E1129" s="46"/>
      <c r="F1129" s="28"/>
      <c r="G1129" s="29"/>
      <c r="H1129" s="29"/>
      <c r="I1129" s="48" t="str">
        <f t="shared" si="249"/>
        <v/>
      </c>
      <c r="J1129" s="48" t="str">
        <f t="shared" si="250"/>
        <v/>
      </c>
      <c r="K1129" s="49" t="str">
        <f t="shared" si="261"/>
        <v/>
      </c>
      <c r="L1129" s="11"/>
      <c r="M1129" s="11"/>
      <c r="N1129" s="78"/>
      <c r="O1129" s="39" t="str">
        <f t="shared" si="255"/>
        <v>F</v>
      </c>
      <c r="P1129" s="11">
        <f t="shared" si="251"/>
        <v>-23.287315649149274</v>
      </c>
      <c r="Q1129" s="11"/>
      <c r="R1129" s="38">
        <f t="shared" si="257"/>
        <v>0</v>
      </c>
      <c r="S1129" s="30">
        <f t="shared" si="258"/>
        <v>0</v>
      </c>
      <c r="T1129" s="30">
        <f t="shared" si="259"/>
        <v>0</v>
      </c>
      <c r="U1129" s="34"/>
      <c r="V1129" s="34"/>
      <c r="X1129" s="31">
        <f t="shared" si="252"/>
        <v>9.0359999999999996</v>
      </c>
      <c r="Y1129" s="31">
        <f t="shared" si="253"/>
        <v>-184.49199999999999</v>
      </c>
      <c r="Z1129" s="30">
        <f t="shared" si="256"/>
        <v>0</v>
      </c>
    </row>
    <row r="1130" spans="5:26" x14ac:dyDescent="0.15">
      <c r="E1130" s="46"/>
      <c r="F1130" s="28"/>
      <c r="G1130" s="29"/>
      <c r="H1130" s="29"/>
      <c r="I1130" s="48" t="str">
        <f t="shared" si="249"/>
        <v/>
      </c>
      <c r="J1130" s="48" t="str">
        <f t="shared" si="250"/>
        <v/>
      </c>
      <c r="K1130" s="49" t="str">
        <f t="shared" si="261"/>
        <v/>
      </c>
      <c r="L1130" s="11"/>
      <c r="M1130" s="11"/>
      <c r="N1130" s="78"/>
      <c r="O1130" s="39" t="str">
        <f t="shared" si="255"/>
        <v>F</v>
      </c>
      <c r="P1130" s="11">
        <f t="shared" si="251"/>
        <v>-23.287315649149274</v>
      </c>
      <c r="Q1130" s="11"/>
      <c r="R1130" s="38">
        <f t="shared" si="257"/>
        <v>0</v>
      </c>
      <c r="S1130" s="30">
        <f t="shared" si="258"/>
        <v>0</v>
      </c>
      <c r="T1130" s="30">
        <f t="shared" si="259"/>
        <v>0</v>
      </c>
      <c r="U1130" s="34"/>
      <c r="V1130" s="34"/>
      <c r="X1130" s="31">
        <f t="shared" si="252"/>
        <v>9.0359999999999996</v>
      </c>
      <c r="Y1130" s="31">
        <f t="shared" si="253"/>
        <v>-184.49199999999999</v>
      </c>
      <c r="Z1130" s="30">
        <f t="shared" si="256"/>
        <v>0</v>
      </c>
    </row>
    <row r="1131" spans="5:26" x14ac:dyDescent="0.15">
      <c r="E1131" s="46"/>
      <c r="F1131" s="28"/>
      <c r="G1131" s="29"/>
      <c r="H1131" s="29"/>
      <c r="I1131" s="48" t="str">
        <f t="shared" si="249"/>
        <v/>
      </c>
      <c r="J1131" s="48" t="str">
        <f t="shared" si="250"/>
        <v/>
      </c>
      <c r="K1131" s="49" t="str">
        <f t="shared" si="261"/>
        <v/>
      </c>
      <c r="L1131" s="11"/>
      <c r="M1131" s="11"/>
      <c r="N1131" s="78"/>
      <c r="O1131" s="39" t="str">
        <f t="shared" si="255"/>
        <v>F</v>
      </c>
      <c r="P1131" s="11">
        <f t="shared" si="251"/>
        <v>-23.287315649149274</v>
      </c>
      <c r="Q1131" s="11"/>
      <c r="R1131" s="38">
        <f t="shared" si="257"/>
        <v>0</v>
      </c>
      <c r="S1131" s="30">
        <f t="shared" si="258"/>
        <v>0</v>
      </c>
      <c r="T1131" s="30">
        <f t="shared" si="259"/>
        <v>0</v>
      </c>
      <c r="U1131" s="34"/>
      <c r="V1131" s="34"/>
      <c r="X1131" s="31">
        <f t="shared" si="252"/>
        <v>9.0359999999999996</v>
      </c>
      <c r="Y1131" s="31">
        <f t="shared" si="253"/>
        <v>-184.49199999999999</v>
      </c>
      <c r="Z1131" s="30">
        <f t="shared" si="256"/>
        <v>0</v>
      </c>
    </row>
    <row r="1132" spans="5:26" x14ac:dyDescent="0.15">
      <c r="E1132" s="46"/>
      <c r="F1132" s="28"/>
      <c r="G1132" s="29"/>
      <c r="H1132" s="29"/>
      <c r="I1132" s="48" t="str">
        <f t="shared" si="249"/>
        <v/>
      </c>
      <c r="J1132" s="48" t="str">
        <f t="shared" si="250"/>
        <v/>
      </c>
      <c r="K1132" s="49" t="str">
        <f t="shared" si="261"/>
        <v/>
      </c>
      <c r="L1132" s="11"/>
      <c r="M1132" s="11"/>
      <c r="N1132" s="78"/>
      <c r="O1132" s="39" t="str">
        <f t="shared" si="255"/>
        <v>F</v>
      </c>
      <c r="P1132" s="11">
        <f t="shared" si="251"/>
        <v>-23.287315649149274</v>
      </c>
      <c r="Q1132" s="11"/>
      <c r="R1132" s="38">
        <f t="shared" si="257"/>
        <v>0</v>
      </c>
      <c r="S1132" s="30">
        <f t="shared" si="258"/>
        <v>0</v>
      </c>
      <c r="T1132" s="30">
        <f t="shared" si="259"/>
        <v>0</v>
      </c>
      <c r="U1132" s="34"/>
      <c r="V1132" s="34"/>
      <c r="X1132" s="31">
        <f t="shared" si="252"/>
        <v>9.0359999999999996</v>
      </c>
      <c r="Y1132" s="31">
        <f t="shared" si="253"/>
        <v>-184.49199999999999</v>
      </c>
      <c r="Z1132" s="30">
        <f t="shared" si="256"/>
        <v>0</v>
      </c>
    </row>
    <row r="1133" spans="5:26" x14ac:dyDescent="0.15">
      <c r="E1133" s="46"/>
      <c r="F1133" s="28"/>
      <c r="G1133" s="29"/>
      <c r="H1133" s="29"/>
      <c r="I1133" s="48" t="str">
        <f t="shared" si="249"/>
        <v/>
      </c>
      <c r="J1133" s="48" t="str">
        <f t="shared" si="250"/>
        <v/>
      </c>
      <c r="K1133" s="49" t="str">
        <f t="shared" si="261"/>
        <v/>
      </c>
      <c r="L1133" s="11"/>
      <c r="M1133" s="11"/>
      <c r="N1133" s="78"/>
      <c r="O1133" s="39" t="str">
        <f t="shared" si="255"/>
        <v>F</v>
      </c>
      <c r="P1133" s="11">
        <f t="shared" si="251"/>
        <v>-23.287315649149274</v>
      </c>
      <c r="Q1133" s="11"/>
      <c r="R1133" s="38">
        <f t="shared" si="257"/>
        <v>0</v>
      </c>
      <c r="S1133" s="30">
        <f t="shared" si="258"/>
        <v>0</v>
      </c>
      <c r="T1133" s="30">
        <f t="shared" si="259"/>
        <v>0</v>
      </c>
      <c r="U1133" s="34"/>
      <c r="V1133" s="34"/>
      <c r="X1133" s="31">
        <f t="shared" si="252"/>
        <v>9.0359999999999996</v>
      </c>
      <c r="Y1133" s="31">
        <f t="shared" si="253"/>
        <v>-184.49199999999999</v>
      </c>
      <c r="Z1133" s="30">
        <f t="shared" si="256"/>
        <v>0</v>
      </c>
    </row>
    <row r="1134" spans="5:26" x14ac:dyDescent="0.15">
      <c r="E1134" s="46"/>
      <c r="F1134" s="28"/>
      <c r="G1134" s="29"/>
      <c r="H1134" s="29"/>
      <c r="I1134" s="48" t="str">
        <f t="shared" si="249"/>
        <v/>
      </c>
      <c r="J1134" s="48" t="str">
        <f t="shared" si="250"/>
        <v/>
      </c>
      <c r="K1134" s="49" t="str">
        <f t="shared" si="261"/>
        <v/>
      </c>
      <c r="L1134" s="11"/>
      <c r="M1134" s="11"/>
      <c r="N1134" s="78"/>
      <c r="O1134" s="39" t="str">
        <f t="shared" si="255"/>
        <v>F</v>
      </c>
      <c r="P1134" s="11">
        <f t="shared" si="251"/>
        <v>-23.287315649149274</v>
      </c>
      <c r="Q1134" s="11"/>
      <c r="R1134" s="38">
        <f t="shared" si="257"/>
        <v>0</v>
      </c>
      <c r="S1134" s="30">
        <f t="shared" si="258"/>
        <v>0</v>
      </c>
      <c r="T1134" s="30">
        <f t="shared" si="259"/>
        <v>0</v>
      </c>
      <c r="U1134" s="34"/>
      <c r="V1134" s="34"/>
      <c r="X1134" s="31">
        <f t="shared" si="252"/>
        <v>9.0359999999999996</v>
      </c>
      <c r="Y1134" s="31">
        <f t="shared" si="253"/>
        <v>-184.49199999999999</v>
      </c>
      <c r="Z1134" s="30">
        <f t="shared" si="256"/>
        <v>0</v>
      </c>
    </row>
    <row r="1135" spans="5:26" x14ac:dyDescent="0.15">
      <c r="E1135" s="46"/>
      <c r="F1135" s="28"/>
      <c r="G1135" s="29"/>
      <c r="H1135" s="29"/>
      <c r="I1135" s="48" t="str">
        <f t="shared" si="249"/>
        <v/>
      </c>
      <c r="J1135" s="48" t="str">
        <f t="shared" si="250"/>
        <v/>
      </c>
      <c r="K1135" s="49" t="str">
        <f t="shared" si="261"/>
        <v/>
      </c>
      <c r="L1135" s="11"/>
      <c r="M1135" s="11"/>
      <c r="N1135" s="78"/>
      <c r="O1135" s="39" t="str">
        <f t="shared" si="255"/>
        <v>F</v>
      </c>
      <c r="P1135" s="11">
        <f t="shared" si="251"/>
        <v>-23.287315649149274</v>
      </c>
      <c r="Q1135" s="11"/>
      <c r="R1135" s="38">
        <f t="shared" si="257"/>
        <v>0</v>
      </c>
      <c r="S1135" s="30">
        <f t="shared" si="258"/>
        <v>0</v>
      </c>
      <c r="T1135" s="30">
        <f t="shared" si="259"/>
        <v>0</v>
      </c>
      <c r="U1135" s="34"/>
      <c r="V1135" s="34"/>
      <c r="X1135" s="31">
        <f t="shared" si="252"/>
        <v>9.0359999999999996</v>
      </c>
      <c r="Y1135" s="31">
        <f t="shared" si="253"/>
        <v>-184.49199999999999</v>
      </c>
      <c r="Z1135" s="30">
        <f t="shared" si="256"/>
        <v>0</v>
      </c>
    </row>
    <row r="1136" spans="5:26" x14ac:dyDescent="0.15">
      <c r="E1136" s="46"/>
      <c r="F1136" s="28"/>
      <c r="G1136" s="29"/>
      <c r="H1136" s="29"/>
      <c r="I1136" s="48" t="str">
        <f t="shared" si="249"/>
        <v/>
      </c>
      <c r="J1136" s="48" t="str">
        <f t="shared" si="250"/>
        <v/>
      </c>
      <c r="K1136" s="49" t="str">
        <f t="shared" si="261"/>
        <v/>
      </c>
      <c r="L1136" s="11"/>
      <c r="M1136" s="11"/>
      <c r="N1136" s="78"/>
      <c r="O1136" s="39" t="str">
        <f t="shared" si="255"/>
        <v>F</v>
      </c>
      <c r="P1136" s="11">
        <f t="shared" si="251"/>
        <v>-23.287315649149274</v>
      </c>
      <c r="Q1136" s="11"/>
      <c r="R1136" s="38">
        <f t="shared" si="257"/>
        <v>0</v>
      </c>
      <c r="S1136" s="30">
        <f t="shared" si="258"/>
        <v>0</v>
      </c>
      <c r="T1136" s="30">
        <f t="shared" si="259"/>
        <v>0</v>
      </c>
      <c r="U1136" s="34"/>
      <c r="V1136" s="34"/>
      <c r="X1136" s="31">
        <f t="shared" si="252"/>
        <v>9.0359999999999996</v>
      </c>
      <c r="Y1136" s="31">
        <f t="shared" si="253"/>
        <v>-184.49199999999999</v>
      </c>
      <c r="Z1136" s="30">
        <f t="shared" si="256"/>
        <v>0</v>
      </c>
    </row>
    <row r="1137" spans="5:26" x14ac:dyDescent="0.15">
      <c r="E1137" s="46"/>
      <c r="F1137" s="28"/>
      <c r="G1137" s="29"/>
      <c r="H1137" s="29"/>
      <c r="I1137" s="48" t="str">
        <f t="shared" si="249"/>
        <v/>
      </c>
      <c r="J1137" s="48" t="str">
        <f t="shared" si="250"/>
        <v/>
      </c>
      <c r="K1137" s="49" t="str">
        <f t="shared" si="261"/>
        <v/>
      </c>
      <c r="L1137" s="11"/>
      <c r="M1137" s="11"/>
      <c r="N1137" s="78"/>
      <c r="O1137" s="39" t="str">
        <f t="shared" si="255"/>
        <v>F</v>
      </c>
      <c r="P1137" s="11">
        <f t="shared" si="251"/>
        <v>-23.287315649149274</v>
      </c>
      <c r="Q1137" s="11"/>
      <c r="R1137" s="38">
        <f t="shared" si="257"/>
        <v>0</v>
      </c>
      <c r="S1137" s="30">
        <f t="shared" si="258"/>
        <v>0</v>
      </c>
      <c r="T1137" s="30">
        <f t="shared" si="259"/>
        <v>0</v>
      </c>
      <c r="U1137" s="34"/>
      <c r="V1137" s="34"/>
      <c r="X1137" s="31">
        <f t="shared" si="252"/>
        <v>9.0359999999999996</v>
      </c>
      <c r="Y1137" s="31">
        <f t="shared" si="253"/>
        <v>-184.49199999999999</v>
      </c>
      <c r="Z1137" s="30">
        <f t="shared" si="256"/>
        <v>0</v>
      </c>
    </row>
    <row r="1138" spans="5:26" x14ac:dyDescent="0.15">
      <c r="E1138" s="46"/>
      <c r="F1138" s="28"/>
      <c r="G1138" s="29"/>
      <c r="H1138" s="29"/>
      <c r="I1138" s="48" t="str">
        <f t="shared" si="249"/>
        <v/>
      </c>
      <c r="J1138" s="48" t="str">
        <f t="shared" si="250"/>
        <v/>
      </c>
      <c r="K1138" s="49" t="str">
        <f t="shared" si="261"/>
        <v/>
      </c>
      <c r="L1138" s="11"/>
      <c r="M1138" s="11"/>
      <c r="N1138" s="78"/>
      <c r="O1138" s="39" t="str">
        <f t="shared" si="255"/>
        <v>F</v>
      </c>
      <c r="P1138" s="11">
        <f t="shared" si="251"/>
        <v>-23.287315649149274</v>
      </c>
      <c r="Q1138" s="11"/>
      <c r="R1138" s="38">
        <f t="shared" si="257"/>
        <v>0</v>
      </c>
      <c r="S1138" s="30">
        <f t="shared" si="258"/>
        <v>0</v>
      </c>
      <c r="T1138" s="30">
        <f t="shared" si="259"/>
        <v>0</v>
      </c>
      <c r="U1138" s="34"/>
      <c r="V1138" s="34"/>
      <c r="X1138" s="31">
        <f t="shared" si="252"/>
        <v>9.0359999999999996</v>
      </c>
      <c r="Y1138" s="31">
        <f t="shared" si="253"/>
        <v>-184.49199999999999</v>
      </c>
      <c r="Z1138" s="30">
        <f t="shared" si="256"/>
        <v>0</v>
      </c>
    </row>
    <row r="1139" spans="5:26" x14ac:dyDescent="0.15">
      <c r="E1139" s="46"/>
      <c r="F1139" s="28"/>
      <c r="G1139" s="29"/>
      <c r="H1139" s="29"/>
      <c r="I1139" s="48" t="str">
        <f t="shared" si="249"/>
        <v/>
      </c>
      <c r="J1139" s="48" t="str">
        <f t="shared" si="250"/>
        <v/>
      </c>
      <c r="K1139" s="49" t="str">
        <f t="shared" si="261"/>
        <v/>
      </c>
      <c r="L1139" s="11"/>
      <c r="M1139" s="11"/>
      <c r="N1139" s="78"/>
      <c r="O1139" s="39" t="str">
        <f t="shared" si="255"/>
        <v>F</v>
      </c>
      <c r="P1139" s="11">
        <f t="shared" si="251"/>
        <v>-23.287315649149274</v>
      </c>
      <c r="Q1139" s="11"/>
      <c r="R1139" s="38">
        <f t="shared" si="257"/>
        <v>0</v>
      </c>
      <c r="S1139" s="30">
        <f t="shared" si="258"/>
        <v>0</v>
      </c>
      <c r="T1139" s="30">
        <f t="shared" si="259"/>
        <v>0</v>
      </c>
      <c r="U1139" s="34"/>
      <c r="V1139" s="34"/>
      <c r="X1139" s="31">
        <f t="shared" si="252"/>
        <v>9.0359999999999996</v>
      </c>
      <c r="Y1139" s="31">
        <f t="shared" si="253"/>
        <v>-184.49199999999999</v>
      </c>
      <c r="Z1139" s="30">
        <f t="shared" si="256"/>
        <v>0</v>
      </c>
    </row>
    <row r="1140" spans="5:26" x14ac:dyDescent="0.15">
      <c r="E1140" s="46"/>
      <c r="F1140" s="28"/>
      <c r="G1140" s="29"/>
      <c r="H1140" s="29"/>
      <c r="I1140" s="48" t="str">
        <f t="shared" si="249"/>
        <v/>
      </c>
      <c r="J1140" s="48" t="str">
        <f t="shared" si="250"/>
        <v/>
      </c>
      <c r="K1140" s="49" t="str">
        <f t="shared" si="261"/>
        <v/>
      </c>
      <c r="L1140" s="11"/>
      <c r="M1140" s="11"/>
      <c r="N1140" s="78"/>
      <c r="O1140" s="39" t="str">
        <f t="shared" si="255"/>
        <v>F</v>
      </c>
      <c r="P1140" s="11">
        <f t="shared" si="251"/>
        <v>-23.287315649149274</v>
      </c>
      <c r="Q1140" s="11"/>
      <c r="R1140" s="38">
        <f t="shared" si="257"/>
        <v>0</v>
      </c>
      <c r="S1140" s="30">
        <f t="shared" si="258"/>
        <v>0</v>
      </c>
      <c r="T1140" s="30">
        <f t="shared" si="259"/>
        <v>0</v>
      </c>
      <c r="U1140" s="34"/>
      <c r="V1140" s="34"/>
      <c r="X1140" s="31">
        <f t="shared" si="252"/>
        <v>9.0359999999999996</v>
      </c>
      <c r="Y1140" s="31">
        <f t="shared" si="253"/>
        <v>-184.49199999999999</v>
      </c>
      <c r="Z1140" s="30">
        <f t="shared" si="256"/>
        <v>0</v>
      </c>
    </row>
    <row r="1141" spans="5:26" x14ac:dyDescent="0.15">
      <c r="E1141" s="46"/>
      <c r="F1141" s="28"/>
      <c r="G1141" s="29"/>
      <c r="H1141" s="29"/>
      <c r="I1141" s="48" t="str">
        <f t="shared" si="249"/>
        <v/>
      </c>
      <c r="J1141" s="48" t="str">
        <f t="shared" si="250"/>
        <v/>
      </c>
      <c r="K1141" s="49" t="str">
        <f t="shared" si="261"/>
        <v/>
      </c>
      <c r="L1141" s="11"/>
      <c r="M1141" s="11"/>
      <c r="N1141" s="78"/>
      <c r="O1141" s="39" t="str">
        <f t="shared" si="255"/>
        <v>F</v>
      </c>
      <c r="P1141" s="11">
        <f t="shared" si="251"/>
        <v>-23.287315649149274</v>
      </c>
      <c r="Q1141" s="11"/>
      <c r="R1141" s="38">
        <f t="shared" si="257"/>
        <v>0</v>
      </c>
      <c r="S1141" s="30">
        <f t="shared" si="258"/>
        <v>0</v>
      </c>
      <c r="T1141" s="30">
        <f t="shared" si="259"/>
        <v>0</v>
      </c>
      <c r="U1141" s="34"/>
      <c r="V1141" s="34"/>
      <c r="X1141" s="31">
        <f t="shared" si="252"/>
        <v>9.0359999999999996</v>
      </c>
      <c r="Y1141" s="31">
        <f t="shared" si="253"/>
        <v>-184.49199999999999</v>
      </c>
      <c r="Z1141" s="30">
        <f t="shared" si="256"/>
        <v>0</v>
      </c>
    </row>
    <row r="1142" spans="5:26" x14ac:dyDescent="0.15">
      <c r="E1142" s="46"/>
      <c r="F1142" s="28"/>
      <c r="G1142" s="29"/>
      <c r="H1142" s="29"/>
      <c r="I1142" s="48" t="str">
        <f t="shared" si="249"/>
        <v/>
      </c>
      <c r="J1142" s="48" t="str">
        <f t="shared" si="250"/>
        <v/>
      </c>
      <c r="K1142" s="49" t="str">
        <f t="shared" si="261"/>
        <v/>
      </c>
      <c r="L1142" s="11"/>
      <c r="M1142" s="11"/>
      <c r="N1142" s="78"/>
      <c r="O1142" s="39" t="str">
        <f t="shared" si="255"/>
        <v>F</v>
      </c>
      <c r="P1142" s="11">
        <f t="shared" si="251"/>
        <v>-23.287315649149274</v>
      </c>
      <c r="Q1142" s="11"/>
      <c r="R1142" s="38">
        <f t="shared" si="257"/>
        <v>0</v>
      </c>
      <c r="S1142" s="30">
        <f t="shared" si="258"/>
        <v>0</v>
      </c>
      <c r="T1142" s="30">
        <f t="shared" si="259"/>
        <v>0</v>
      </c>
      <c r="U1142" s="34"/>
      <c r="V1142" s="34"/>
      <c r="X1142" s="31">
        <f t="shared" si="252"/>
        <v>9.0359999999999996</v>
      </c>
      <c r="Y1142" s="31">
        <f t="shared" si="253"/>
        <v>-184.49199999999999</v>
      </c>
      <c r="Z1142" s="30">
        <f t="shared" si="256"/>
        <v>0</v>
      </c>
    </row>
    <row r="1143" spans="5:26" x14ac:dyDescent="0.15">
      <c r="E1143" s="46"/>
      <c r="F1143" s="28"/>
      <c r="G1143" s="29"/>
      <c r="H1143" s="29"/>
      <c r="I1143" s="48" t="str">
        <f t="shared" si="249"/>
        <v/>
      </c>
      <c r="J1143" s="48" t="str">
        <f t="shared" si="250"/>
        <v/>
      </c>
      <c r="K1143" s="49" t="str">
        <f t="shared" si="261"/>
        <v/>
      </c>
      <c r="L1143" s="11"/>
      <c r="M1143" s="11"/>
      <c r="N1143" s="78"/>
      <c r="O1143" s="39" t="str">
        <f t="shared" si="255"/>
        <v>F</v>
      </c>
      <c r="P1143" s="11">
        <f t="shared" si="251"/>
        <v>-23.287315649149274</v>
      </c>
      <c r="Q1143" s="11"/>
      <c r="R1143" s="38">
        <f t="shared" si="257"/>
        <v>0</v>
      </c>
      <c r="S1143" s="30">
        <f t="shared" si="258"/>
        <v>0</v>
      </c>
      <c r="T1143" s="30">
        <f t="shared" si="259"/>
        <v>0</v>
      </c>
      <c r="U1143" s="34"/>
      <c r="V1143" s="34"/>
      <c r="X1143" s="31">
        <f t="shared" si="252"/>
        <v>9.0359999999999996</v>
      </c>
      <c r="Y1143" s="31">
        <f t="shared" si="253"/>
        <v>-184.49199999999999</v>
      </c>
      <c r="Z1143" s="30">
        <f t="shared" si="256"/>
        <v>0</v>
      </c>
    </row>
    <row r="1144" spans="5:26" x14ac:dyDescent="0.15">
      <c r="E1144" s="46"/>
      <c r="F1144" s="28"/>
      <c r="G1144" s="29"/>
      <c r="H1144" s="29"/>
      <c r="I1144" s="48" t="str">
        <f t="shared" si="249"/>
        <v/>
      </c>
      <c r="J1144" s="48" t="str">
        <f t="shared" si="250"/>
        <v/>
      </c>
      <c r="K1144" s="49" t="str">
        <f t="shared" si="261"/>
        <v/>
      </c>
      <c r="L1144" s="11"/>
      <c r="M1144" s="11"/>
      <c r="N1144" s="78"/>
      <c r="O1144" s="39" t="str">
        <f t="shared" si="255"/>
        <v>F</v>
      </c>
      <c r="P1144" s="11">
        <f t="shared" si="251"/>
        <v>-23.287315649149274</v>
      </c>
      <c r="Q1144" s="11"/>
      <c r="R1144" s="38">
        <f t="shared" si="257"/>
        <v>0</v>
      </c>
      <c r="S1144" s="30">
        <f t="shared" si="258"/>
        <v>0</v>
      </c>
      <c r="T1144" s="30">
        <f t="shared" si="259"/>
        <v>0</v>
      </c>
      <c r="U1144" s="34"/>
      <c r="V1144" s="34"/>
      <c r="X1144" s="31">
        <f t="shared" si="252"/>
        <v>9.0359999999999996</v>
      </c>
      <c r="Y1144" s="31">
        <f t="shared" si="253"/>
        <v>-184.49199999999999</v>
      </c>
      <c r="Z1144" s="30">
        <f t="shared" si="256"/>
        <v>0</v>
      </c>
    </row>
    <row r="1145" spans="5:26" x14ac:dyDescent="0.15">
      <c r="E1145" s="46"/>
      <c r="F1145" s="28"/>
      <c r="G1145" s="29"/>
      <c r="H1145" s="29"/>
      <c r="I1145" s="48" t="str">
        <f t="shared" si="249"/>
        <v/>
      </c>
      <c r="J1145" s="48" t="str">
        <f t="shared" si="250"/>
        <v/>
      </c>
      <c r="K1145" s="49" t="str">
        <f t="shared" si="261"/>
        <v/>
      </c>
      <c r="L1145" s="11"/>
      <c r="M1145" s="11"/>
      <c r="N1145" s="78"/>
      <c r="O1145" s="39" t="str">
        <f t="shared" si="255"/>
        <v>F</v>
      </c>
      <c r="P1145" s="11">
        <f t="shared" si="251"/>
        <v>-23.287315649149274</v>
      </c>
      <c r="Q1145" s="11"/>
      <c r="R1145" s="38">
        <f t="shared" si="257"/>
        <v>0</v>
      </c>
      <c r="S1145" s="30">
        <f t="shared" si="258"/>
        <v>0</v>
      </c>
      <c r="T1145" s="30">
        <f t="shared" si="259"/>
        <v>0</v>
      </c>
      <c r="U1145" s="34"/>
      <c r="V1145" s="34"/>
      <c r="X1145" s="31">
        <f t="shared" si="252"/>
        <v>9.0359999999999996</v>
      </c>
      <c r="Y1145" s="31">
        <f t="shared" si="253"/>
        <v>-184.49199999999999</v>
      </c>
      <c r="Z1145" s="30">
        <f t="shared" si="256"/>
        <v>0</v>
      </c>
    </row>
    <row r="1146" spans="5:26" x14ac:dyDescent="0.15">
      <c r="E1146" s="46"/>
      <c r="F1146" s="28"/>
      <c r="G1146" s="29"/>
      <c r="H1146" s="29"/>
      <c r="I1146" s="48" t="str">
        <f t="shared" si="249"/>
        <v/>
      </c>
      <c r="J1146" s="48" t="str">
        <f t="shared" si="250"/>
        <v/>
      </c>
      <c r="K1146" s="49" t="str">
        <f t="shared" si="261"/>
        <v/>
      </c>
      <c r="L1146" s="11"/>
      <c r="M1146" s="11"/>
      <c r="N1146" s="78"/>
      <c r="O1146" s="39" t="str">
        <f t="shared" si="255"/>
        <v>F</v>
      </c>
      <c r="P1146" s="11">
        <f t="shared" si="251"/>
        <v>-23.287315649149274</v>
      </c>
      <c r="Q1146" s="11"/>
      <c r="R1146" s="38">
        <f t="shared" si="257"/>
        <v>0</v>
      </c>
      <c r="S1146" s="30">
        <f t="shared" si="258"/>
        <v>0</v>
      </c>
      <c r="T1146" s="30">
        <f t="shared" si="259"/>
        <v>0</v>
      </c>
      <c r="U1146" s="34"/>
      <c r="V1146" s="34"/>
      <c r="X1146" s="31">
        <f t="shared" si="252"/>
        <v>9.0359999999999996</v>
      </c>
      <c r="Y1146" s="31">
        <f t="shared" si="253"/>
        <v>-184.49199999999999</v>
      </c>
      <c r="Z1146" s="30">
        <f t="shared" si="256"/>
        <v>0</v>
      </c>
    </row>
    <row r="1147" spans="5:26" x14ac:dyDescent="0.15">
      <c r="E1147" s="46"/>
      <c r="F1147" s="28"/>
      <c r="G1147" s="29"/>
      <c r="H1147" s="29"/>
      <c r="I1147" s="48" t="str">
        <f t="shared" si="249"/>
        <v/>
      </c>
      <c r="J1147" s="48" t="str">
        <f t="shared" si="250"/>
        <v/>
      </c>
      <c r="K1147" s="49" t="str">
        <f t="shared" si="261"/>
        <v/>
      </c>
      <c r="L1147" s="11"/>
      <c r="M1147" s="11"/>
      <c r="N1147" s="78"/>
      <c r="O1147" s="39" t="str">
        <f t="shared" si="255"/>
        <v>F</v>
      </c>
      <c r="P1147" s="11">
        <f t="shared" si="251"/>
        <v>-23.287315649149274</v>
      </c>
      <c r="Q1147" s="11"/>
      <c r="R1147" s="38">
        <f t="shared" si="257"/>
        <v>0</v>
      </c>
      <c r="S1147" s="30">
        <f t="shared" si="258"/>
        <v>0</v>
      </c>
      <c r="T1147" s="30">
        <f t="shared" si="259"/>
        <v>0</v>
      </c>
      <c r="U1147" s="34"/>
      <c r="V1147" s="34"/>
      <c r="X1147" s="31">
        <f t="shared" si="252"/>
        <v>9.0359999999999996</v>
      </c>
      <c r="Y1147" s="31">
        <f t="shared" si="253"/>
        <v>-184.49199999999999</v>
      </c>
      <c r="Z1147" s="30">
        <f t="shared" si="256"/>
        <v>0</v>
      </c>
    </row>
    <row r="1148" spans="5:26" x14ac:dyDescent="0.15">
      <c r="E1148" s="46"/>
      <c r="F1148" s="28"/>
      <c r="G1148" s="29"/>
      <c r="H1148" s="29"/>
      <c r="I1148" s="48" t="str">
        <f t="shared" si="249"/>
        <v/>
      </c>
      <c r="J1148" s="48" t="str">
        <f t="shared" si="250"/>
        <v/>
      </c>
      <c r="K1148" s="49" t="str">
        <f t="shared" si="261"/>
        <v/>
      </c>
      <c r="L1148" s="11"/>
      <c r="M1148" s="11"/>
      <c r="N1148" s="78"/>
      <c r="O1148" s="39" t="str">
        <f t="shared" si="255"/>
        <v>F</v>
      </c>
      <c r="P1148" s="11">
        <f t="shared" si="251"/>
        <v>-23.287315649149274</v>
      </c>
      <c r="Q1148" s="11"/>
      <c r="R1148" s="38">
        <f t="shared" si="257"/>
        <v>0</v>
      </c>
      <c r="S1148" s="30">
        <f t="shared" si="258"/>
        <v>0</v>
      </c>
      <c r="T1148" s="30">
        <f t="shared" si="259"/>
        <v>0</v>
      </c>
      <c r="U1148" s="34"/>
      <c r="V1148" s="34"/>
      <c r="X1148" s="31">
        <f t="shared" si="252"/>
        <v>9.0359999999999996</v>
      </c>
      <c r="Y1148" s="31">
        <f t="shared" si="253"/>
        <v>-184.49199999999999</v>
      </c>
      <c r="Z1148" s="30">
        <f t="shared" si="256"/>
        <v>0</v>
      </c>
    </row>
    <row r="1149" spans="5:26" x14ac:dyDescent="0.15">
      <c r="E1149" s="46"/>
      <c r="F1149" s="28"/>
      <c r="G1149" s="29"/>
      <c r="H1149" s="29"/>
      <c r="I1149" s="48" t="str">
        <f t="shared" si="249"/>
        <v/>
      </c>
      <c r="J1149" s="48" t="str">
        <f t="shared" si="250"/>
        <v/>
      </c>
      <c r="K1149" s="49" t="str">
        <f t="shared" si="261"/>
        <v/>
      </c>
      <c r="L1149" s="11"/>
      <c r="M1149" s="11"/>
      <c r="N1149" s="78"/>
      <c r="O1149" s="39" t="str">
        <f t="shared" si="255"/>
        <v>F</v>
      </c>
      <c r="P1149" s="11">
        <f t="shared" si="251"/>
        <v>-23.287315649149274</v>
      </c>
      <c r="Q1149" s="11"/>
      <c r="R1149" s="38">
        <f t="shared" si="257"/>
        <v>0</v>
      </c>
      <c r="S1149" s="30">
        <f t="shared" si="258"/>
        <v>0</v>
      </c>
      <c r="T1149" s="30">
        <f t="shared" si="259"/>
        <v>0</v>
      </c>
      <c r="U1149" s="34"/>
      <c r="V1149" s="34"/>
      <c r="X1149" s="31">
        <f t="shared" si="252"/>
        <v>9.0359999999999996</v>
      </c>
      <c r="Y1149" s="31">
        <f t="shared" si="253"/>
        <v>-184.49199999999999</v>
      </c>
      <c r="Z1149" s="30">
        <f t="shared" si="256"/>
        <v>0</v>
      </c>
    </row>
    <row r="1150" spans="5:26" x14ac:dyDescent="0.15">
      <c r="E1150" s="46"/>
      <c r="F1150" s="28"/>
      <c r="G1150" s="29"/>
      <c r="H1150" s="29"/>
      <c r="I1150" s="48" t="str">
        <f t="shared" si="249"/>
        <v/>
      </c>
      <c r="J1150" s="48" t="str">
        <f t="shared" si="250"/>
        <v/>
      </c>
      <c r="K1150" s="49" t="str">
        <f t="shared" si="261"/>
        <v/>
      </c>
      <c r="L1150" s="11"/>
      <c r="M1150" s="11"/>
      <c r="N1150" s="78"/>
      <c r="O1150" s="39" t="str">
        <f t="shared" si="255"/>
        <v>F</v>
      </c>
      <c r="P1150" s="11">
        <f t="shared" si="251"/>
        <v>-23.287315649149274</v>
      </c>
      <c r="Q1150" s="11"/>
      <c r="R1150" s="38">
        <f t="shared" si="257"/>
        <v>0</v>
      </c>
      <c r="S1150" s="30">
        <f t="shared" si="258"/>
        <v>0</v>
      </c>
      <c r="T1150" s="30">
        <f t="shared" si="259"/>
        <v>0</v>
      </c>
      <c r="U1150" s="34"/>
      <c r="V1150" s="34"/>
      <c r="X1150" s="31">
        <f t="shared" si="252"/>
        <v>9.0359999999999996</v>
      </c>
      <c r="Y1150" s="31">
        <f t="shared" si="253"/>
        <v>-184.49199999999999</v>
      </c>
      <c r="Z1150" s="30">
        <f t="shared" si="256"/>
        <v>0</v>
      </c>
    </row>
    <row r="1151" spans="5:26" x14ac:dyDescent="0.15">
      <c r="E1151" s="46"/>
      <c r="F1151" s="28"/>
      <c r="G1151" s="29"/>
      <c r="H1151" s="29"/>
      <c r="I1151" s="48" t="str">
        <f t="shared" si="249"/>
        <v/>
      </c>
      <c r="J1151" s="48" t="str">
        <f t="shared" si="250"/>
        <v/>
      </c>
      <c r="K1151" s="49" t="str">
        <f t="shared" si="261"/>
        <v/>
      </c>
      <c r="L1151" s="11"/>
      <c r="M1151" s="11"/>
      <c r="N1151" s="78"/>
      <c r="O1151" s="39" t="str">
        <f t="shared" si="255"/>
        <v>F</v>
      </c>
      <c r="P1151" s="11">
        <f t="shared" si="251"/>
        <v>-23.287315649149274</v>
      </c>
      <c r="Q1151" s="11"/>
      <c r="R1151" s="38">
        <f t="shared" si="257"/>
        <v>0</v>
      </c>
      <c r="S1151" s="30">
        <f t="shared" si="258"/>
        <v>0</v>
      </c>
      <c r="T1151" s="30">
        <f t="shared" si="259"/>
        <v>0</v>
      </c>
      <c r="U1151" s="34"/>
      <c r="V1151" s="34"/>
      <c r="X1151" s="31">
        <f t="shared" si="252"/>
        <v>9.0359999999999996</v>
      </c>
      <c r="Y1151" s="31">
        <f t="shared" si="253"/>
        <v>-184.49199999999999</v>
      </c>
      <c r="Z1151" s="30">
        <f t="shared" si="256"/>
        <v>0</v>
      </c>
    </row>
    <row r="1152" spans="5:26" x14ac:dyDescent="0.15">
      <c r="E1152" s="46"/>
      <c r="F1152" s="28"/>
      <c r="G1152" s="29"/>
      <c r="H1152" s="29"/>
      <c r="I1152" s="48" t="str">
        <f t="shared" si="249"/>
        <v/>
      </c>
      <c r="J1152" s="48" t="str">
        <f t="shared" si="250"/>
        <v/>
      </c>
      <c r="K1152" s="49" t="str">
        <f t="shared" si="261"/>
        <v/>
      </c>
      <c r="L1152" s="11"/>
      <c r="M1152" s="11"/>
      <c r="N1152" s="78"/>
      <c r="O1152" s="39" t="str">
        <f t="shared" si="255"/>
        <v>F</v>
      </c>
      <c r="P1152" s="11">
        <f t="shared" si="251"/>
        <v>-23.287315649149274</v>
      </c>
      <c r="Q1152" s="11"/>
      <c r="R1152" s="38">
        <f t="shared" si="257"/>
        <v>0</v>
      </c>
      <c r="S1152" s="30">
        <f t="shared" si="258"/>
        <v>0</v>
      </c>
      <c r="T1152" s="30">
        <f t="shared" si="259"/>
        <v>0</v>
      </c>
      <c r="U1152" s="34"/>
      <c r="V1152" s="34"/>
      <c r="X1152" s="31">
        <f t="shared" si="252"/>
        <v>9.0359999999999996</v>
      </c>
      <c r="Y1152" s="31">
        <f t="shared" si="253"/>
        <v>-184.49199999999999</v>
      </c>
      <c r="Z1152" s="30">
        <f t="shared" si="256"/>
        <v>0</v>
      </c>
    </row>
    <row r="1153" spans="5:26" x14ac:dyDescent="0.15">
      <c r="E1153" s="46"/>
      <c r="F1153" s="28"/>
      <c r="G1153" s="29"/>
      <c r="H1153" s="29"/>
      <c r="I1153" s="48" t="str">
        <f t="shared" ref="I1153:I1184" si="262">IF(COUNTA($F$1119,$H$1119,F1153:H1153)=5,P1153,"")</f>
        <v/>
      </c>
      <c r="J1153" s="48" t="str">
        <f t="shared" ref="J1153:J1184" si="263">IF(COUNTA($F$1119,$H$1119,F1153:H1153)=5,IF(T1153&lt;6,"*",IF(T1153&gt;=17.583,"*",(H1153-G1153*INDEX(IF(O1153="F",muratafemale,muratamale),R1153-4,1)-INDEX(IF(O1153="F",muratafemale,muratamale),R1153-4,2))/(G1153*INDEX(IF(O1153="F",muratafemale,muratamale),R1153-4,1)+INDEX(IF(O1153="F",muratafemale,muratamale),R1153-4,2))*100)),"")</f>
        <v/>
      </c>
      <c r="K1153" s="49" t="str">
        <f t="shared" si="261"/>
        <v/>
      </c>
      <c r="L1153" s="11"/>
      <c r="M1153" s="11"/>
      <c r="N1153" s="78"/>
      <c r="O1153" s="39" t="str">
        <f t="shared" si="255"/>
        <v>F</v>
      </c>
      <c r="P1153" s="11">
        <f t="shared" si="251"/>
        <v>-23.287315649149274</v>
      </c>
      <c r="Q1153" s="11"/>
      <c r="R1153" s="38">
        <f t="shared" si="257"/>
        <v>0</v>
      </c>
      <c r="S1153" s="30">
        <f t="shared" si="258"/>
        <v>0</v>
      </c>
      <c r="T1153" s="30">
        <f t="shared" si="259"/>
        <v>0</v>
      </c>
      <c r="U1153" s="34"/>
      <c r="V1153" s="34"/>
      <c r="X1153" s="31">
        <f t="shared" si="252"/>
        <v>9.0359999999999996</v>
      </c>
      <c r="Y1153" s="31">
        <f t="shared" si="253"/>
        <v>-184.49199999999999</v>
      </c>
      <c r="Z1153" s="30">
        <f t="shared" si="256"/>
        <v>0</v>
      </c>
    </row>
    <row r="1154" spans="5:26" x14ac:dyDescent="0.15">
      <c r="E1154" s="46"/>
      <c r="F1154" s="28"/>
      <c r="G1154" s="29"/>
      <c r="H1154" s="29"/>
      <c r="I1154" s="48" t="str">
        <f t="shared" si="262"/>
        <v/>
      </c>
      <c r="J1154" s="48" t="str">
        <f t="shared" si="263"/>
        <v/>
      </c>
      <c r="K1154" s="49" t="str">
        <f t="shared" si="261"/>
        <v/>
      </c>
      <c r="L1154" s="11"/>
      <c r="M1154" s="11"/>
      <c r="N1154" s="78"/>
      <c r="O1154" s="39" t="str">
        <f t="shared" si="255"/>
        <v>F</v>
      </c>
      <c r="P1154" s="11">
        <f t="shared" si="251"/>
        <v>-23.287315649149274</v>
      </c>
      <c r="Q1154" s="11"/>
      <c r="R1154" s="38">
        <f t="shared" si="257"/>
        <v>0</v>
      </c>
      <c r="S1154" s="30">
        <f t="shared" si="258"/>
        <v>0</v>
      </c>
      <c r="T1154" s="30">
        <f t="shared" si="259"/>
        <v>0</v>
      </c>
      <c r="U1154" s="34"/>
      <c r="V1154" s="34"/>
      <c r="X1154" s="31">
        <f t="shared" si="252"/>
        <v>9.0359999999999996</v>
      </c>
      <c r="Y1154" s="31">
        <f t="shared" si="253"/>
        <v>-184.49199999999999</v>
      </c>
      <c r="Z1154" s="30">
        <f t="shared" si="256"/>
        <v>0</v>
      </c>
    </row>
    <row r="1155" spans="5:26" x14ac:dyDescent="0.15">
      <c r="E1155" s="46"/>
      <c r="F1155" s="28"/>
      <c r="G1155" s="29"/>
      <c r="H1155" s="29"/>
      <c r="I1155" s="48" t="str">
        <f t="shared" si="262"/>
        <v/>
      </c>
      <c r="J1155" s="48" t="str">
        <f t="shared" si="263"/>
        <v/>
      </c>
      <c r="K1155" s="49" t="str">
        <f t="shared" si="261"/>
        <v/>
      </c>
      <c r="L1155" s="11"/>
      <c r="M1155" s="11"/>
      <c r="N1155" s="78"/>
      <c r="O1155" s="39" t="str">
        <f t="shared" si="255"/>
        <v>F</v>
      </c>
      <c r="P1155" s="11">
        <f t="shared" si="251"/>
        <v>-23.287315649149274</v>
      </c>
      <c r="Q1155" s="11"/>
      <c r="R1155" s="38">
        <f t="shared" si="257"/>
        <v>0</v>
      </c>
      <c r="S1155" s="30">
        <f t="shared" si="258"/>
        <v>0</v>
      </c>
      <c r="T1155" s="30">
        <f t="shared" si="259"/>
        <v>0</v>
      </c>
      <c r="U1155" s="34"/>
      <c r="V1155" s="34"/>
      <c r="X1155" s="31">
        <f t="shared" si="252"/>
        <v>9.0359999999999996</v>
      </c>
      <c r="Y1155" s="31">
        <f t="shared" si="253"/>
        <v>-184.49199999999999</v>
      </c>
      <c r="Z1155" s="30">
        <f t="shared" si="256"/>
        <v>0</v>
      </c>
    </row>
    <row r="1156" spans="5:26" x14ac:dyDescent="0.15">
      <c r="E1156" s="46"/>
      <c r="F1156" s="28"/>
      <c r="G1156" s="29"/>
      <c r="H1156" s="29"/>
      <c r="I1156" s="48" t="str">
        <f t="shared" si="262"/>
        <v/>
      </c>
      <c r="J1156" s="48" t="str">
        <f t="shared" si="263"/>
        <v/>
      </c>
      <c r="K1156" s="49" t="str">
        <f t="shared" si="261"/>
        <v/>
      </c>
      <c r="L1156" s="11"/>
      <c r="M1156" s="11"/>
      <c r="N1156" s="78"/>
      <c r="O1156" s="39" t="str">
        <f t="shared" si="255"/>
        <v>F</v>
      </c>
      <c r="P1156" s="11">
        <f t="shared" si="251"/>
        <v>-23.287315649149274</v>
      </c>
      <c r="Q1156" s="11"/>
      <c r="R1156" s="38">
        <f t="shared" si="257"/>
        <v>0</v>
      </c>
      <c r="S1156" s="30">
        <f t="shared" si="258"/>
        <v>0</v>
      </c>
      <c r="T1156" s="30">
        <f t="shared" si="259"/>
        <v>0</v>
      </c>
      <c r="U1156" s="34"/>
      <c r="V1156" s="34"/>
      <c r="X1156" s="31">
        <f t="shared" si="252"/>
        <v>9.0359999999999996</v>
      </c>
      <c r="Y1156" s="31">
        <f t="shared" si="253"/>
        <v>-184.49199999999999</v>
      </c>
      <c r="Z1156" s="30">
        <f t="shared" si="256"/>
        <v>0</v>
      </c>
    </row>
    <row r="1157" spans="5:26" x14ac:dyDescent="0.15">
      <c r="E1157" s="46"/>
      <c r="F1157" s="28"/>
      <c r="G1157" s="29"/>
      <c r="H1157" s="29"/>
      <c r="I1157" s="48" t="str">
        <f t="shared" si="262"/>
        <v/>
      </c>
      <c r="J1157" s="48" t="str">
        <f t="shared" si="263"/>
        <v/>
      </c>
      <c r="K1157" s="49" t="str">
        <f t="shared" si="261"/>
        <v/>
      </c>
      <c r="L1157" s="11"/>
      <c r="M1157" s="11"/>
      <c r="N1157" s="78"/>
      <c r="O1157" s="39" t="str">
        <f t="shared" si="255"/>
        <v>F</v>
      </c>
      <c r="P1157" s="11">
        <f t="shared" si="251"/>
        <v>-23.287315649149274</v>
      </c>
      <c r="Q1157" s="11"/>
      <c r="R1157" s="38">
        <f t="shared" si="257"/>
        <v>0</v>
      </c>
      <c r="S1157" s="30">
        <f t="shared" si="258"/>
        <v>0</v>
      </c>
      <c r="T1157" s="30">
        <f t="shared" si="259"/>
        <v>0</v>
      </c>
      <c r="U1157" s="34"/>
      <c r="V1157" s="34"/>
      <c r="X1157" s="31">
        <f t="shared" si="252"/>
        <v>9.0359999999999996</v>
      </c>
      <c r="Y1157" s="31">
        <f t="shared" si="253"/>
        <v>-184.49199999999999</v>
      </c>
      <c r="Z1157" s="30">
        <f t="shared" si="256"/>
        <v>0</v>
      </c>
    </row>
    <row r="1158" spans="5:26" x14ac:dyDescent="0.15">
      <c r="E1158" s="46"/>
      <c r="F1158" s="28"/>
      <c r="G1158" s="29"/>
      <c r="H1158" s="29"/>
      <c r="I1158" s="48" t="str">
        <f t="shared" si="262"/>
        <v/>
      </c>
      <c r="J1158" s="48" t="str">
        <f t="shared" si="263"/>
        <v/>
      </c>
      <c r="K1158" s="49" t="str">
        <f t="shared" si="261"/>
        <v/>
      </c>
      <c r="L1158" s="11"/>
      <c r="M1158" s="11"/>
      <c r="N1158" s="78"/>
      <c r="O1158" s="39" t="str">
        <f t="shared" si="255"/>
        <v>F</v>
      </c>
      <c r="P1158" s="11">
        <f t="shared" si="251"/>
        <v>-23.287315649149274</v>
      </c>
      <c r="Q1158" s="11"/>
      <c r="R1158" s="38">
        <f t="shared" si="257"/>
        <v>0</v>
      </c>
      <c r="S1158" s="30">
        <f t="shared" si="258"/>
        <v>0</v>
      </c>
      <c r="T1158" s="30">
        <f t="shared" si="259"/>
        <v>0</v>
      </c>
      <c r="U1158" s="34"/>
      <c r="V1158" s="34"/>
      <c r="X1158" s="31">
        <f t="shared" si="252"/>
        <v>9.0359999999999996</v>
      </c>
      <c r="Y1158" s="31">
        <f t="shared" si="253"/>
        <v>-184.49199999999999</v>
      </c>
      <c r="Z1158" s="30">
        <f t="shared" si="256"/>
        <v>0</v>
      </c>
    </row>
    <row r="1159" spans="5:26" x14ac:dyDescent="0.15">
      <c r="E1159" s="46"/>
      <c r="F1159" s="28"/>
      <c r="G1159" s="29"/>
      <c r="H1159" s="29"/>
      <c r="I1159" s="48" t="str">
        <f t="shared" si="262"/>
        <v/>
      </c>
      <c r="J1159" s="48" t="str">
        <f t="shared" si="263"/>
        <v/>
      </c>
      <c r="K1159" s="49" t="str">
        <f t="shared" si="261"/>
        <v/>
      </c>
      <c r="L1159" s="11"/>
      <c r="M1159" s="11"/>
      <c r="N1159" s="78"/>
      <c r="O1159" s="39" t="str">
        <f t="shared" si="255"/>
        <v>F</v>
      </c>
      <c r="P1159" s="11">
        <f t="shared" si="251"/>
        <v>-23.287315649149274</v>
      </c>
      <c r="Q1159" s="11"/>
      <c r="R1159" s="38">
        <f t="shared" si="257"/>
        <v>0</v>
      </c>
      <c r="S1159" s="30">
        <f t="shared" si="258"/>
        <v>0</v>
      </c>
      <c r="T1159" s="30">
        <f t="shared" si="259"/>
        <v>0</v>
      </c>
      <c r="U1159" s="34"/>
      <c r="V1159" s="34"/>
      <c r="X1159" s="31">
        <f t="shared" si="252"/>
        <v>9.0359999999999996</v>
      </c>
      <c r="Y1159" s="31">
        <f t="shared" si="253"/>
        <v>-184.49199999999999</v>
      </c>
      <c r="Z1159" s="30">
        <f t="shared" si="256"/>
        <v>0</v>
      </c>
    </row>
    <row r="1160" spans="5:26" x14ac:dyDescent="0.15">
      <c r="E1160" s="46"/>
      <c r="F1160" s="28"/>
      <c r="G1160" s="29"/>
      <c r="H1160" s="29"/>
      <c r="I1160" s="48" t="str">
        <f t="shared" si="262"/>
        <v/>
      </c>
      <c r="J1160" s="48" t="str">
        <f t="shared" si="263"/>
        <v/>
      </c>
      <c r="K1160" s="49" t="str">
        <f t="shared" si="261"/>
        <v/>
      </c>
      <c r="L1160" s="11"/>
      <c r="M1160" s="11"/>
      <c r="N1160" s="78"/>
      <c r="O1160" s="39" t="str">
        <f t="shared" si="255"/>
        <v>F</v>
      </c>
      <c r="P1160" s="11">
        <f t="shared" si="251"/>
        <v>-23.287315649149274</v>
      </c>
      <c r="Q1160" s="11"/>
      <c r="R1160" s="38">
        <f t="shared" si="257"/>
        <v>0</v>
      </c>
      <c r="S1160" s="30">
        <f t="shared" si="258"/>
        <v>0</v>
      </c>
      <c r="T1160" s="30">
        <f t="shared" si="259"/>
        <v>0</v>
      </c>
      <c r="U1160" s="34"/>
      <c r="V1160" s="34"/>
      <c r="X1160" s="31">
        <f t="shared" si="252"/>
        <v>9.0359999999999996</v>
      </c>
      <c r="Y1160" s="31">
        <f t="shared" si="253"/>
        <v>-184.49199999999999</v>
      </c>
      <c r="Z1160" s="30">
        <f t="shared" si="256"/>
        <v>0</v>
      </c>
    </row>
    <row r="1161" spans="5:26" x14ac:dyDescent="0.15">
      <c r="E1161" s="46"/>
      <c r="F1161" s="28"/>
      <c r="G1161" s="29"/>
      <c r="H1161" s="29"/>
      <c r="I1161" s="48" t="str">
        <f t="shared" si="262"/>
        <v/>
      </c>
      <c r="J1161" s="48" t="str">
        <f t="shared" si="263"/>
        <v/>
      </c>
      <c r="K1161" s="49" t="str">
        <f t="shared" si="261"/>
        <v/>
      </c>
      <c r="L1161" s="11"/>
      <c r="M1161" s="11"/>
      <c r="N1161" s="78"/>
      <c r="O1161" s="39" t="str">
        <f t="shared" si="255"/>
        <v>F</v>
      </c>
      <c r="P1161" s="11">
        <f t="shared" si="251"/>
        <v>-23.287315649149274</v>
      </c>
      <c r="Q1161" s="11"/>
      <c r="R1161" s="38">
        <f t="shared" si="257"/>
        <v>0</v>
      </c>
      <c r="S1161" s="30">
        <f t="shared" si="258"/>
        <v>0</v>
      </c>
      <c r="T1161" s="30">
        <f t="shared" si="259"/>
        <v>0</v>
      </c>
      <c r="U1161" s="34"/>
      <c r="V1161" s="34"/>
      <c r="X1161" s="31">
        <f t="shared" si="252"/>
        <v>9.0359999999999996</v>
      </c>
      <c r="Y1161" s="31">
        <f t="shared" si="253"/>
        <v>-184.49199999999999</v>
      </c>
      <c r="Z1161" s="30">
        <f t="shared" si="256"/>
        <v>0</v>
      </c>
    </row>
    <row r="1162" spans="5:26" x14ac:dyDescent="0.15">
      <c r="E1162" s="46"/>
      <c r="F1162" s="28"/>
      <c r="G1162" s="29"/>
      <c r="H1162" s="29"/>
      <c r="I1162" s="48" t="str">
        <f t="shared" si="262"/>
        <v/>
      </c>
      <c r="J1162" s="48" t="str">
        <f t="shared" si="263"/>
        <v/>
      </c>
      <c r="K1162" s="49" t="str">
        <f t="shared" si="261"/>
        <v/>
      </c>
      <c r="L1162" s="11"/>
      <c r="M1162" s="11"/>
      <c r="N1162" s="78"/>
      <c r="O1162" s="39" t="str">
        <f t="shared" si="255"/>
        <v>F</v>
      </c>
      <c r="P1162" s="11">
        <f t="shared" si="251"/>
        <v>-23.287315649149274</v>
      </c>
      <c r="Q1162" s="11"/>
      <c r="R1162" s="38">
        <f t="shared" si="257"/>
        <v>0</v>
      </c>
      <c r="S1162" s="30">
        <f t="shared" si="258"/>
        <v>0</v>
      </c>
      <c r="T1162" s="30">
        <f t="shared" si="259"/>
        <v>0</v>
      </c>
      <c r="U1162" s="34"/>
      <c r="V1162" s="34"/>
      <c r="X1162" s="31">
        <f t="shared" si="252"/>
        <v>9.0359999999999996</v>
      </c>
      <c r="Y1162" s="31">
        <f t="shared" si="253"/>
        <v>-184.49199999999999</v>
      </c>
      <c r="Z1162" s="30">
        <f t="shared" si="256"/>
        <v>0</v>
      </c>
    </row>
    <row r="1163" spans="5:26" x14ac:dyDescent="0.15">
      <c r="E1163" s="46"/>
      <c r="F1163" s="28"/>
      <c r="G1163" s="29"/>
      <c r="H1163" s="29"/>
      <c r="I1163" s="48" t="str">
        <f t="shared" si="262"/>
        <v/>
      </c>
      <c r="J1163" s="48" t="str">
        <f t="shared" si="263"/>
        <v/>
      </c>
      <c r="K1163" s="49" t="str">
        <f t="shared" si="261"/>
        <v/>
      </c>
      <c r="L1163" s="11"/>
      <c r="M1163" s="11"/>
      <c r="N1163" s="78"/>
      <c r="O1163" s="39" t="str">
        <f t="shared" si="255"/>
        <v>F</v>
      </c>
      <c r="P1163" s="11">
        <f t="shared" si="251"/>
        <v>-23.287315649149274</v>
      </c>
      <c r="Q1163" s="11"/>
      <c r="R1163" s="38">
        <f t="shared" si="257"/>
        <v>0</v>
      </c>
      <c r="S1163" s="30">
        <f t="shared" si="258"/>
        <v>0</v>
      </c>
      <c r="T1163" s="30">
        <f t="shared" si="259"/>
        <v>0</v>
      </c>
      <c r="U1163" s="34"/>
      <c r="V1163" s="34"/>
      <c r="X1163" s="31">
        <f t="shared" si="252"/>
        <v>9.0359999999999996</v>
      </c>
      <c r="Y1163" s="31">
        <f t="shared" si="253"/>
        <v>-184.49199999999999</v>
      </c>
      <c r="Z1163" s="30">
        <f t="shared" si="256"/>
        <v>0</v>
      </c>
    </row>
    <row r="1164" spans="5:26" x14ac:dyDescent="0.15">
      <c r="E1164" s="46"/>
      <c r="F1164" s="28"/>
      <c r="G1164" s="29"/>
      <c r="H1164" s="29"/>
      <c r="I1164" s="48" t="str">
        <f t="shared" si="262"/>
        <v/>
      </c>
      <c r="J1164" s="48" t="str">
        <f t="shared" si="263"/>
        <v/>
      </c>
      <c r="K1164" s="49" t="str">
        <f t="shared" si="261"/>
        <v/>
      </c>
      <c r="L1164" s="11"/>
      <c r="M1164" s="11"/>
      <c r="N1164" s="78"/>
      <c r="O1164" s="39" t="str">
        <f t="shared" si="255"/>
        <v>F</v>
      </c>
      <c r="P1164" s="11">
        <f t="shared" si="251"/>
        <v>-23.287315649149274</v>
      </c>
      <c r="Q1164" s="11"/>
      <c r="R1164" s="38">
        <f t="shared" si="257"/>
        <v>0</v>
      </c>
      <c r="S1164" s="30">
        <f t="shared" si="258"/>
        <v>0</v>
      </c>
      <c r="T1164" s="30">
        <f t="shared" si="259"/>
        <v>0</v>
      </c>
      <c r="U1164" s="34"/>
      <c r="V1164" s="34"/>
      <c r="X1164" s="31">
        <f t="shared" si="252"/>
        <v>9.0359999999999996</v>
      </c>
      <c r="Y1164" s="31">
        <f t="shared" si="253"/>
        <v>-184.49199999999999</v>
      </c>
      <c r="Z1164" s="30">
        <f t="shared" si="256"/>
        <v>0</v>
      </c>
    </row>
    <row r="1165" spans="5:26" x14ac:dyDescent="0.15">
      <c r="E1165" s="46"/>
      <c r="F1165" s="28"/>
      <c r="G1165" s="29"/>
      <c r="H1165" s="29"/>
      <c r="I1165" s="48" t="str">
        <f t="shared" si="262"/>
        <v/>
      </c>
      <c r="J1165" s="48" t="str">
        <f t="shared" si="263"/>
        <v/>
      </c>
      <c r="K1165" s="49" t="str">
        <f t="shared" si="261"/>
        <v/>
      </c>
      <c r="L1165" s="11"/>
      <c r="M1165" s="11"/>
      <c r="N1165" s="78"/>
      <c r="O1165" s="39" t="str">
        <f t="shared" si="255"/>
        <v>F</v>
      </c>
      <c r="P1165" s="11">
        <f t="shared" si="251"/>
        <v>-23.287315649149274</v>
      </c>
      <c r="Q1165" s="11"/>
      <c r="R1165" s="38">
        <f t="shared" si="257"/>
        <v>0</v>
      </c>
      <c r="S1165" s="30">
        <f t="shared" si="258"/>
        <v>0</v>
      </c>
      <c r="T1165" s="30">
        <f t="shared" si="259"/>
        <v>0</v>
      </c>
      <c r="U1165" s="34"/>
      <c r="V1165" s="34"/>
      <c r="X1165" s="31">
        <f t="shared" si="252"/>
        <v>9.0359999999999996</v>
      </c>
      <c r="Y1165" s="31">
        <f t="shared" si="253"/>
        <v>-184.49199999999999</v>
      </c>
      <c r="Z1165" s="30">
        <f t="shared" si="256"/>
        <v>0</v>
      </c>
    </row>
    <row r="1166" spans="5:26" x14ac:dyDescent="0.15">
      <c r="E1166" s="46"/>
      <c r="F1166" s="28"/>
      <c r="G1166" s="29"/>
      <c r="H1166" s="29"/>
      <c r="I1166" s="48" t="str">
        <f t="shared" si="262"/>
        <v/>
      </c>
      <c r="J1166" s="48" t="str">
        <f t="shared" si="263"/>
        <v/>
      </c>
      <c r="K1166" s="49" t="str">
        <f t="shared" si="261"/>
        <v/>
      </c>
      <c r="L1166" s="11"/>
      <c r="M1166" s="11"/>
      <c r="N1166" s="78"/>
      <c r="O1166" s="39" t="str">
        <f t="shared" si="255"/>
        <v>F</v>
      </c>
      <c r="P1166" s="11">
        <f t="shared" si="251"/>
        <v>-23.287315649149274</v>
      </c>
      <c r="Q1166" s="11"/>
      <c r="R1166" s="38">
        <f t="shared" si="257"/>
        <v>0</v>
      </c>
      <c r="S1166" s="30">
        <f t="shared" si="258"/>
        <v>0</v>
      </c>
      <c r="T1166" s="30">
        <f t="shared" si="259"/>
        <v>0</v>
      </c>
      <c r="U1166" s="34"/>
      <c r="V1166" s="34"/>
      <c r="X1166" s="31">
        <f t="shared" si="252"/>
        <v>9.0359999999999996</v>
      </c>
      <c r="Y1166" s="31">
        <f t="shared" si="253"/>
        <v>-184.49199999999999</v>
      </c>
      <c r="Z1166" s="30">
        <f t="shared" si="256"/>
        <v>0</v>
      </c>
    </row>
    <row r="1167" spans="5:26" x14ac:dyDescent="0.15">
      <c r="E1167" s="46"/>
      <c r="F1167" s="28"/>
      <c r="G1167" s="29"/>
      <c r="H1167" s="29"/>
      <c r="I1167" s="48" t="str">
        <f t="shared" si="262"/>
        <v/>
      </c>
      <c r="J1167" s="48" t="str">
        <f t="shared" si="263"/>
        <v/>
      </c>
      <c r="K1167" s="49" t="str">
        <f t="shared" si="261"/>
        <v/>
      </c>
      <c r="L1167" s="11"/>
      <c r="M1167" s="11"/>
      <c r="N1167" s="78"/>
      <c r="O1167" s="39" t="str">
        <f t="shared" si="255"/>
        <v>F</v>
      </c>
      <c r="P1167" s="11">
        <f t="shared" si="251"/>
        <v>-23.287315649149274</v>
      </c>
      <c r="Q1167" s="11"/>
      <c r="R1167" s="38">
        <f t="shared" si="257"/>
        <v>0</v>
      </c>
      <c r="S1167" s="30">
        <f t="shared" si="258"/>
        <v>0</v>
      </c>
      <c r="T1167" s="30">
        <f t="shared" si="259"/>
        <v>0</v>
      </c>
      <c r="U1167" s="34"/>
      <c r="V1167" s="34"/>
      <c r="X1167" s="31">
        <f t="shared" si="252"/>
        <v>9.0359999999999996</v>
      </c>
      <c r="Y1167" s="31">
        <f t="shared" si="253"/>
        <v>-184.49199999999999</v>
      </c>
      <c r="Z1167" s="30">
        <f t="shared" si="256"/>
        <v>0</v>
      </c>
    </row>
    <row r="1168" spans="5:26" x14ac:dyDescent="0.15">
      <c r="E1168" s="46"/>
      <c r="F1168" s="28"/>
      <c r="G1168" s="29"/>
      <c r="H1168" s="29"/>
      <c r="I1168" s="48" t="str">
        <f t="shared" si="262"/>
        <v/>
      </c>
      <c r="J1168" s="48" t="str">
        <f t="shared" si="263"/>
        <v/>
      </c>
      <c r="K1168" s="49" t="str">
        <f t="shared" si="261"/>
        <v/>
      </c>
      <c r="L1168" s="11"/>
      <c r="M1168" s="11"/>
      <c r="N1168" s="78"/>
      <c r="O1168" s="39" t="str">
        <f t="shared" si="255"/>
        <v>F</v>
      </c>
      <c r="P1168" s="11">
        <f t="shared" si="251"/>
        <v>-23.287315649149274</v>
      </c>
      <c r="Q1168" s="11"/>
      <c r="R1168" s="38">
        <f t="shared" si="257"/>
        <v>0</v>
      </c>
      <c r="S1168" s="30">
        <f t="shared" si="258"/>
        <v>0</v>
      </c>
      <c r="T1168" s="30">
        <f t="shared" si="259"/>
        <v>0</v>
      </c>
      <c r="U1168" s="34"/>
      <c r="V1168" s="34"/>
      <c r="X1168" s="31">
        <f t="shared" si="252"/>
        <v>9.0359999999999996</v>
      </c>
      <c r="Y1168" s="31">
        <f t="shared" si="253"/>
        <v>-184.49199999999999</v>
      </c>
      <c r="Z1168" s="30">
        <f t="shared" si="256"/>
        <v>0</v>
      </c>
    </row>
    <row r="1169" spans="5:26" x14ac:dyDescent="0.15">
      <c r="E1169" s="46"/>
      <c r="F1169" s="28"/>
      <c r="G1169" s="29"/>
      <c r="H1169" s="29"/>
      <c r="I1169" s="48" t="str">
        <f t="shared" si="262"/>
        <v/>
      </c>
      <c r="J1169" s="48" t="str">
        <f t="shared" si="263"/>
        <v/>
      </c>
      <c r="K1169" s="49" t="str">
        <f t="shared" si="261"/>
        <v/>
      </c>
      <c r="L1169" s="11"/>
      <c r="M1169" s="11"/>
      <c r="N1169" s="78"/>
      <c r="O1169" s="39" t="str">
        <f t="shared" si="255"/>
        <v>F</v>
      </c>
      <c r="P1169" s="11">
        <f t="shared" si="251"/>
        <v>-23.287315649149274</v>
      </c>
      <c r="Q1169" s="11"/>
      <c r="R1169" s="38">
        <f t="shared" si="257"/>
        <v>0</v>
      </c>
      <c r="S1169" s="30">
        <f t="shared" si="258"/>
        <v>0</v>
      </c>
      <c r="T1169" s="30">
        <f t="shared" si="259"/>
        <v>0</v>
      </c>
      <c r="U1169" s="34"/>
      <c r="V1169" s="34"/>
      <c r="X1169" s="31">
        <f t="shared" si="252"/>
        <v>9.0359999999999996</v>
      </c>
      <c r="Y1169" s="31">
        <f t="shared" si="253"/>
        <v>-184.49199999999999</v>
      </c>
      <c r="Z1169" s="30">
        <f t="shared" si="256"/>
        <v>0</v>
      </c>
    </row>
    <row r="1170" spans="5:26" x14ac:dyDescent="0.15">
      <c r="E1170" s="46"/>
      <c r="F1170" s="28"/>
      <c r="G1170" s="29"/>
      <c r="H1170" s="29"/>
      <c r="I1170" s="48" t="str">
        <f t="shared" si="262"/>
        <v/>
      </c>
      <c r="J1170" s="48" t="str">
        <f t="shared" si="263"/>
        <v/>
      </c>
      <c r="K1170" s="49" t="str">
        <f t="shared" si="261"/>
        <v/>
      </c>
      <c r="L1170" s="11"/>
      <c r="M1170" s="11"/>
      <c r="N1170" s="78"/>
      <c r="O1170" s="39" t="str">
        <f t="shared" si="255"/>
        <v>F</v>
      </c>
      <c r="P1170" s="11">
        <f t="shared" si="251"/>
        <v>-23.287315649149274</v>
      </c>
      <c r="Q1170" s="11"/>
      <c r="R1170" s="38">
        <f t="shared" si="257"/>
        <v>0</v>
      </c>
      <c r="S1170" s="30">
        <f t="shared" si="258"/>
        <v>0</v>
      </c>
      <c r="T1170" s="30">
        <f t="shared" si="259"/>
        <v>0</v>
      </c>
      <c r="U1170" s="34"/>
      <c r="V1170" s="34"/>
      <c r="X1170" s="31">
        <f t="shared" si="252"/>
        <v>9.0359999999999996</v>
      </c>
      <c r="Y1170" s="31">
        <f t="shared" si="253"/>
        <v>-184.49199999999999</v>
      </c>
      <c r="Z1170" s="30">
        <f t="shared" si="256"/>
        <v>0</v>
      </c>
    </row>
    <row r="1171" spans="5:26" x14ac:dyDescent="0.15">
      <c r="E1171" s="46"/>
      <c r="F1171" s="28"/>
      <c r="G1171" s="29"/>
      <c r="H1171" s="29"/>
      <c r="I1171" s="48" t="str">
        <f t="shared" si="262"/>
        <v/>
      </c>
      <c r="J1171" s="48" t="str">
        <f t="shared" si="263"/>
        <v/>
      </c>
      <c r="K1171" s="49" t="str">
        <f t="shared" si="261"/>
        <v/>
      </c>
      <c r="L1171" s="11"/>
      <c r="M1171" s="11"/>
      <c r="N1171" s="78"/>
      <c r="O1171" s="39" t="str">
        <f t="shared" si="255"/>
        <v>F</v>
      </c>
      <c r="P1171" s="11">
        <f t="shared" si="251"/>
        <v>-23.287315649149274</v>
      </c>
      <c r="Q1171" s="11"/>
      <c r="R1171" s="38">
        <f t="shared" si="257"/>
        <v>0</v>
      </c>
      <c r="S1171" s="30">
        <f t="shared" si="258"/>
        <v>0</v>
      </c>
      <c r="T1171" s="30">
        <f t="shared" si="259"/>
        <v>0</v>
      </c>
      <c r="U1171" s="34"/>
      <c r="V1171" s="34"/>
      <c r="X1171" s="31">
        <f t="shared" si="252"/>
        <v>9.0359999999999996</v>
      </c>
      <c r="Y1171" s="31">
        <f t="shared" si="253"/>
        <v>-184.49199999999999</v>
      </c>
      <c r="Z1171" s="30">
        <f t="shared" si="256"/>
        <v>0</v>
      </c>
    </row>
    <row r="1172" spans="5:26" x14ac:dyDescent="0.15">
      <c r="E1172" s="46"/>
      <c r="F1172" s="28"/>
      <c r="G1172" s="29"/>
      <c r="H1172" s="29"/>
      <c r="I1172" s="48" t="str">
        <f t="shared" si="262"/>
        <v/>
      </c>
      <c r="J1172" s="48" t="str">
        <f t="shared" si="263"/>
        <v/>
      </c>
      <c r="K1172" s="49" t="str">
        <f t="shared" si="261"/>
        <v/>
      </c>
      <c r="L1172" s="11"/>
      <c r="M1172" s="11"/>
      <c r="N1172" s="78"/>
      <c r="O1172" s="39" t="str">
        <f t="shared" si="255"/>
        <v>F</v>
      </c>
      <c r="P1172" s="11">
        <f t="shared" si="251"/>
        <v>-23.287315649149274</v>
      </c>
      <c r="Q1172" s="11"/>
      <c r="R1172" s="38">
        <f t="shared" si="257"/>
        <v>0</v>
      </c>
      <c r="S1172" s="30">
        <f t="shared" si="258"/>
        <v>0</v>
      </c>
      <c r="T1172" s="30">
        <f t="shared" si="259"/>
        <v>0</v>
      </c>
      <c r="U1172" s="34"/>
      <c r="V1172" s="34"/>
      <c r="X1172" s="31">
        <f t="shared" si="252"/>
        <v>9.0359999999999996</v>
      </c>
      <c r="Y1172" s="31">
        <f t="shared" si="253"/>
        <v>-184.49199999999999</v>
      </c>
      <c r="Z1172" s="30">
        <f t="shared" si="256"/>
        <v>0</v>
      </c>
    </row>
    <row r="1173" spans="5:26" x14ac:dyDescent="0.15">
      <c r="E1173" s="46"/>
      <c r="F1173" s="28"/>
      <c r="G1173" s="29"/>
      <c r="H1173" s="29"/>
      <c r="I1173" s="48" t="str">
        <f t="shared" si="262"/>
        <v/>
      </c>
      <c r="J1173" s="48" t="str">
        <f t="shared" si="263"/>
        <v/>
      </c>
      <c r="K1173" s="49" t="str">
        <f t="shared" si="261"/>
        <v/>
      </c>
      <c r="L1173" s="11"/>
      <c r="M1173" s="11"/>
      <c r="N1173" s="78"/>
      <c r="O1173" s="39" t="str">
        <f t="shared" si="255"/>
        <v>F</v>
      </c>
      <c r="P1173" s="11">
        <f t="shared" si="251"/>
        <v>-23.287315649149274</v>
      </c>
      <c r="Q1173" s="11"/>
      <c r="R1173" s="38">
        <f t="shared" si="257"/>
        <v>0</v>
      </c>
      <c r="S1173" s="30">
        <f t="shared" si="258"/>
        <v>0</v>
      </c>
      <c r="T1173" s="30">
        <f t="shared" si="259"/>
        <v>0</v>
      </c>
      <c r="U1173" s="34"/>
      <c r="V1173" s="34"/>
      <c r="X1173" s="31">
        <f t="shared" si="252"/>
        <v>9.0359999999999996</v>
      </c>
      <c r="Y1173" s="31">
        <f t="shared" si="253"/>
        <v>-184.49199999999999</v>
      </c>
      <c r="Z1173" s="30">
        <f t="shared" si="256"/>
        <v>0</v>
      </c>
    </row>
    <row r="1174" spans="5:26" x14ac:dyDescent="0.15">
      <c r="E1174" s="46"/>
      <c r="F1174" s="28"/>
      <c r="G1174" s="29"/>
      <c r="H1174" s="29"/>
      <c r="I1174" s="48" t="str">
        <f t="shared" si="262"/>
        <v/>
      </c>
      <c r="J1174" s="48" t="str">
        <f t="shared" si="263"/>
        <v/>
      </c>
      <c r="K1174" s="49" t="str">
        <f t="shared" si="261"/>
        <v/>
      </c>
      <c r="L1174" s="11"/>
      <c r="M1174" s="11"/>
      <c r="N1174" s="78"/>
      <c r="O1174" s="39" t="str">
        <f t="shared" si="255"/>
        <v>F</v>
      </c>
      <c r="P1174" s="11">
        <f t="shared" si="251"/>
        <v>-23.287315649149274</v>
      </c>
      <c r="Q1174" s="11"/>
      <c r="R1174" s="38">
        <f t="shared" si="257"/>
        <v>0</v>
      </c>
      <c r="S1174" s="30">
        <f t="shared" si="258"/>
        <v>0</v>
      </c>
      <c r="T1174" s="30">
        <f t="shared" si="259"/>
        <v>0</v>
      </c>
      <c r="U1174" s="34"/>
      <c r="V1174" s="34"/>
      <c r="X1174" s="31">
        <f t="shared" si="252"/>
        <v>9.0359999999999996</v>
      </c>
      <c r="Y1174" s="31">
        <f t="shared" si="253"/>
        <v>-184.49199999999999</v>
      </c>
      <c r="Z1174" s="30">
        <f t="shared" si="256"/>
        <v>0</v>
      </c>
    </row>
    <row r="1175" spans="5:26" x14ac:dyDescent="0.15">
      <c r="E1175" s="46"/>
      <c r="F1175" s="28"/>
      <c r="G1175" s="29"/>
      <c r="H1175" s="29"/>
      <c r="I1175" s="48" t="str">
        <f t="shared" si="262"/>
        <v/>
      </c>
      <c r="J1175" s="48" t="str">
        <f t="shared" si="263"/>
        <v/>
      </c>
      <c r="K1175" s="49" t="str">
        <f t="shared" si="261"/>
        <v/>
      </c>
      <c r="L1175" s="11"/>
      <c r="M1175" s="11"/>
      <c r="N1175" s="78"/>
      <c r="O1175" s="39" t="str">
        <f t="shared" si="255"/>
        <v>F</v>
      </c>
      <c r="P1175" s="11">
        <f t="shared" si="251"/>
        <v>-23.287315649149274</v>
      </c>
      <c r="Q1175" s="11"/>
      <c r="R1175" s="38">
        <f t="shared" si="257"/>
        <v>0</v>
      </c>
      <c r="S1175" s="30">
        <f t="shared" si="258"/>
        <v>0</v>
      </c>
      <c r="T1175" s="30">
        <f t="shared" si="259"/>
        <v>0</v>
      </c>
      <c r="U1175" s="34"/>
      <c r="V1175" s="34"/>
      <c r="X1175" s="31">
        <f t="shared" si="252"/>
        <v>9.0359999999999996</v>
      </c>
      <c r="Y1175" s="31">
        <f t="shared" si="253"/>
        <v>-184.49199999999999</v>
      </c>
      <c r="Z1175" s="30">
        <f t="shared" si="256"/>
        <v>0</v>
      </c>
    </row>
    <row r="1176" spans="5:26" x14ac:dyDescent="0.15">
      <c r="E1176" s="46"/>
      <c r="F1176" s="28"/>
      <c r="G1176" s="29"/>
      <c r="H1176" s="29"/>
      <c r="I1176" s="48" t="str">
        <f t="shared" si="262"/>
        <v/>
      </c>
      <c r="J1176" s="48" t="str">
        <f t="shared" si="263"/>
        <v/>
      </c>
      <c r="K1176" s="49" t="str">
        <f t="shared" si="261"/>
        <v/>
      </c>
      <c r="L1176" s="11"/>
      <c r="M1176" s="11"/>
      <c r="N1176" s="78"/>
      <c r="O1176" s="39" t="str">
        <f t="shared" si="255"/>
        <v>F</v>
      </c>
      <c r="P1176" s="11">
        <f t="shared" si="251"/>
        <v>-23.287315649149274</v>
      </c>
      <c r="Q1176" s="11"/>
      <c r="R1176" s="38">
        <f t="shared" si="257"/>
        <v>0</v>
      </c>
      <c r="S1176" s="30">
        <f t="shared" si="258"/>
        <v>0</v>
      </c>
      <c r="T1176" s="30">
        <f t="shared" si="259"/>
        <v>0</v>
      </c>
      <c r="U1176" s="34"/>
      <c r="V1176" s="34"/>
      <c r="X1176" s="31">
        <f t="shared" si="252"/>
        <v>9.0359999999999996</v>
      </c>
      <c r="Y1176" s="31">
        <f t="shared" si="253"/>
        <v>-184.49199999999999</v>
      </c>
      <c r="Z1176" s="30">
        <f t="shared" si="256"/>
        <v>0</v>
      </c>
    </row>
    <row r="1177" spans="5:26" x14ac:dyDescent="0.15">
      <c r="E1177" s="46"/>
      <c r="F1177" s="28"/>
      <c r="G1177" s="29"/>
      <c r="H1177" s="29"/>
      <c r="I1177" s="48" t="str">
        <f t="shared" si="262"/>
        <v/>
      </c>
      <c r="J1177" s="48" t="str">
        <f t="shared" si="263"/>
        <v/>
      </c>
      <c r="K1177" s="49" t="str">
        <f t="shared" si="261"/>
        <v/>
      </c>
      <c r="L1177" s="11"/>
      <c r="M1177" s="11"/>
      <c r="N1177" s="78"/>
      <c r="O1177" s="39" t="str">
        <f t="shared" si="255"/>
        <v>F</v>
      </c>
      <c r="P1177" s="11">
        <f t="shared" si="251"/>
        <v>-23.287315649149274</v>
      </c>
      <c r="Q1177" s="11"/>
      <c r="R1177" s="38">
        <f t="shared" si="257"/>
        <v>0</v>
      </c>
      <c r="S1177" s="30">
        <f t="shared" si="258"/>
        <v>0</v>
      </c>
      <c r="T1177" s="30">
        <f t="shared" si="259"/>
        <v>0</v>
      </c>
      <c r="U1177" s="34"/>
      <c r="V1177" s="34"/>
      <c r="X1177" s="31">
        <f t="shared" si="252"/>
        <v>9.0359999999999996</v>
      </c>
      <c r="Y1177" s="31">
        <f t="shared" si="253"/>
        <v>-184.49199999999999</v>
      </c>
      <c r="Z1177" s="30">
        <f t="shared" si="256"/>
        <v>0</v>
      </c>
    </row>
    <row r="1178" spans="5:26" x14ac:dyDescent="0.15">
      <c r="E1178" s="46"/>
      <c r="F1178" s="28"/>
      <c r="G1178" s="29"/>
      <c r="H1178" s="29"/>
      <c r="I1178" s="48" t="str">
        <f t="shared" si="262"/>
        <v/>
      </c>
      <c r="J1178" s="48" t="str">
        <f t="shared" si="263"/>
        <v/>
      </c>
      <c r="K1178" s="49" t="str">
        <f t="shared" si="261"/>
        <v/>
      </c>
      <c r="L1178" s="11"/>
      <c r="M1178" s="11"/>
      <c r="N1178" s="78"/>
      <c r="O1178" s="39" t="str">
        <f t="shared" si="255"/>
        <v>F</v>
      </c>
      <c r="P1178" s="11">
        <f t="shared" si="251"/>
        <v>-23.287315649149274</v>
      </c>
      <c r="Q1178" s="11"/>
      <c r="R1178" s="38">
        <f t="shared" si="257"/>
        <v>0</v>
      </c>
      <c r="S1178" s="30">
        <f t="shared" si="258"/>
        <v>0</v>
      </c>
      <c r="T1178" s="30">
        <f t="shared" si="259"/>
        <v>0</v>
      </c>
      <c r="U1178" s="34"/>
      <c r="V1178" s="34"/>
      <c r="X1178" s="31">
        <f t="shared" si="252"/>
        <v>9.0359999999999996</v>
      </c>
      <c r="Y1178" s="31">
        <f t="shared" si="253"/>
        <v>-184.49199999999999</v>
      </c>
      <c r="Z1178" s="30">
        <f t="shared" si="256"/>
        <v>0</v>
      </c>
    </row>
    <row r="1179" spans="5:26" x14ac:dyDescent="0.15">
      <c r="E1179" s="46"/>
      <c r="F1179" s="28"/>
      <c r="G1179" s="29"/>
      <c r="H1179" s="29"/>
      <c r="I1179" s="48" t="str">
        <f t="shared" si="262"/>
        <v/>
      </c>
      <c r="J1179" s="48" t="str">
        <f t="shared" si="263"/>
        <v/>
      </c>
      <c r="K1179" s="49" t="str">
        <f t="shared" si="261"/>
        <v/>
      </c>
      <c r="L1179" s="11"/>
      <c r="M1179" s="11"/>
      <c r="N1179" s="78"/>
      <c r="O1179" s="39" t="str">
        <f t="shared" si="255"/>
        <v>F</v>
      </c>
      <c r="P1179" s="11">
        <f t="shared" si="251"/>
        <v>-23.287315649149274</v>
      </c>
      <c r="Q1179" s="11"/>
      <c r="R1179" s="38">
        <f t="shared" si="257"/>
        <v>0</v>
      </c>
      <c r="S1179" s="30">
        <f t="shared" si="258"/>
        <v>0</v>
      </c>
      <c r="T1179" s="30">
        <f t="shared" si="259"/>
        <v>0</v>
      </c>
      <c r="U1179" s="34"/>
      <c r="V1179" s="34"/>
      <c r="X1179" s="31">
        <f t="shared" si="252"/>
        <v>9.0359999999999996</v>
      </c>
      <c r="Y1179" s="31">
        <f t="shared" si="253"/>
        <v>-184.49199999999999</v>
      </c>
      <c r="Z1179" s="30">
        <f t="shared" si="256"/>
        <v>0</v>
      </c>
    </row>
    <row r="1180" spans="5:26" x14ac:dyDescent="0.15">
      <c r="E1180" s="46"/>
      <c r="F1180" s="28"/>
      <c r="G1180" s="29"/>
      <c r="H1180" s="29"/>
      <c r="I1180" s="48" t="str">
        <f t="shared" si="262"/>
        <v/>
      </c>
      <c r="J1180" s="48" t="str">
        <f t="shared" si="263"/>
        <v/>
      </c>
      <c r="K1180" s="49" t="str">
        <f t="shared" si="261"/>
        <v/>
      </c>
      <c r="L1180" s="11"/>
      <c r="M1180" s="11"/>
      <c r="N1180" s="78"/>
      <c r="O1180" s="39" t="str">
        <f t="shared" si="255"/>
        <v>F</v>
      </c>
      <c r="P1180" s="11">
        <f t="shared" si="251"/>
        <v>-23.287315649149274</v>
      </c>
      <c r="Q1180" s="11"/>
      <c r="R1180" s="38">
        <f t="shared" si="257"/>
        <v>0</v>
      </c>
      <c r="S1180" s="30">
        <f t="shared" si="258"/>
        <v>0</v>
      </c>
      <c r="T1180" s="30">
        <f t="shared" si="259"/>
        <v>0</v>
      </c>
      <c r="U1180" s="34"/>
      <c r="V1180" s="34"/>
      <c r="X1180" s="31">
        <f t="shared" si="252"/>
        <v>9.0359999999999996</v>
      </c>
      <c r="Y1180" s="31">
        <f t="shared" si="253"/>
        <v>-184.49199999999999</v>
      </c>
      <c r="Z1180" s="30">
        <f t="shared" si="256"/>
        <v>0</v>
      </c>
    </row>
    <row r="1181" spans="5:26" x14ac:dyDescent="0.15">
      <c r="E1181" s="46"/>
      <c r="F1181" s="28"/>
      <c r="G1181" s="29"/>
      <c r="H1181" s="29"/>
      <c r="I1181" s="48" t="str">
        <f t="shared" si="262"/>
        <v/>
      </c>
      <c r="J1181" s="48" t="str">
        <f t="shared" si="263"/>
        <v/>
      </c>
      <c r="K1181" s="49" t="str">
        <f t="shared" si="261"/>
        <v/>
      </c>
      <c r="L1181" s="11"/>
      <c r="M1181" s="11"/>
      <c r="N1181" s="78"/>
      <c r="O1181" s="39" t="str">
        <f t="shared" si="255"/>
        <v>F</v>
      </c>
      <c r="P1181" s="11">
        <f t="shared" si="251"/>
        <v>-23.287315649149274</v>
      </c>
      <c r="Q1181" s="11"/>
      <c r="R1181" s="38">
        <f t="shared" si="257"/>
        <v>0</v>
      </c>
      <c r="S1181" s="30">
        <f t="shared" si="258"/>
        <v>0</v>
      </c>
      <c r="T1181" s="30">
        <f t="shared" si="259"/>
        <v>0</v>
      </c>
      <c r="U1181" s="34"/>
      <c r="V1181" s="34"/>
      <c r="X1181" s="31">
        <f t="shared" si="252"/>
        <v>9.0359999999999996</v>
      </c>
      <c r="Y1181" s="31">
        <f t="shared" si="253"/>
        <v>-184.49199999999999</v>
      </c>
      <c r="Z1181" s="30">
        <f t="shared" si="256"/>
        <v>0</v>
      </c>
    </row>
    <row r="1182" spans="5:26" x14ac:dyDescent="0.15">
      <c r="E1182" s="46"/>
      <c r="F1182" s="28"/>
      <c r="G1182" s="29"/>
      <c r="H1182" s="29"/>
      <c r="I1182" s="48" t="str">
        <f t="shared" si="262"/>
        <v/>
      </c>
      <c r="J1182" s="48" t="str">
        <f t="shared" si="263"/>
        <v/>
      </c>
      <c r="K1182" s="49" t="str">
        <f t="shared" si="261"/>
        <v/>
      </c>
      <c r="L1182" s="11"/>
      <c r="M1182" s="11"/>
      <c r="N1182" s="78"/>
      <c r="O1182" s="39" t="str">
        <f t="shared" si="255"/>
        <v>F</v>
      </c>
      <c r="P1182" s="11">
        <f t="shared" si="251"/>
        <v>-23.287315649149274</v>
      </c>
      <c r="Q1182" s="11"/>
      <c r="R1182" s="38">
        <f t="shared" si="257"/>
        <v>0</v>
      </c>
      <c r="S1182" s="30">
        <f t="shared" si="258"/>
        <v>0</v>
      </c>
      <c r="T1182" s="30">
        <f t="shared" si="259"/>
        <v>0</v>
      </c>
      <c r="U1182" s="34"/>
      <c r="V1182" s="34"/>
      <c r="X1182" s="31">
        <f t="shared" si="252"/>
        <v>9.0359999999999996</v>
      </c>
      <c r="Y1182" s="31">
        <f t="shared" si="253"/>
        <v>-184.49199999999999</v>
      </c>
      <c r="Z1182" s="30">
        <f t="shared" si="256"/>
        <v>0</v>
      </c>
    </row>
    <row r="1183" spans="5:26" x14ac:dyDescent="0.15">
      <c r="E1183" s="46"/>
      <c r="F1183" s="28"/>
      <c r="G1183" s="29"/>
      <c r="H1183" s="29"/>
      <c r="I1183" s="48" t="str">
        <f t="shared" si="262"/>
        <v/>
      </c>
      <c r="J1183" s="48" t="str">
        <f t="shared" si="263"/>
        <v/>
      </c>
      <c r="K1183" s="49" t="str">
        <f t="shared" si="261"/>
        <v/>
      </c>
      <c r="L1183" s="11"/>
      <c r="M1183" s="11"/>
      <c r="N1183" s="78"/>
      <c r="O1183" s="39" t="str">
        <f t="shared" si="255"/>
        <v>F</v>
      </c>
      <c r="P1183" s="11">
        <f t="shared" si="251"/>
        <v>-23.287315649149274</v>
      </c>
      <c r="Q1183" s="11"/>
      <c r="R1183" s="38">
        <f t="shared" si="257"/>
        <v>0</v>
      </c>
      <c r="S1183" s="30">
        <f t="shared" si="258"/>
        <v>0</v>
      </c>
      <c r="T1183" s="30">
        <f t="shared" si="259"/>
        <v>0</v>
      </c>
      <c r="U1183" s="34"/>
      <c r="V1183" s="34"/>
      <c r="X1183" s="31">
        <f t="shared" si="252"/>
        <v>9.0359999999999996</v>
      </c>
      <c r="Y1183" s="31">
        <f t="shared" si="253"/>
        <v>-184.49199999999999</v>
      </c>
      <c r="Z1183" s="30">
        <f t="shared" si="256"/>
        <v>0</v>
      </c>
    </row>
    <row r="1184" spans="5:26" x14ac:dyDescent="0.15">
      <c r="E1184" s="46"/>
      <c r="F1184" s="28"/>
      <c r="G1184" s="29"/>
      <c r="H1184" s="29"/>
      <c r="I1184" s="48" t="str">
        <f t="shared" si="262"/>
        <v/>
      </c>
      <c r="J1184" s="48" t="str">
        <f t="shared" si="263"/>
        <v/>
      </c>
      <c r="K1184" s="49" t="str">
        <f t="shared" si="261"/>
        <v/>
      </c>
      <c r="L1184" s="11"/>
      <c r="M1184" s="11"/>
      <c r="N1184" s="78"/>
      <c r="O1184" s="39" t="str">
        <f t="shared" si="255"/>
        <v>F</v>
      </c>
      <c r="P1184" s="11">
        <f t="shared" si="251"/>
        <v>-23.287315649149274</v>
      </c>
      <c r="Q1184" s="11"/>
      <c r="R1184" s="38">
        <f t="shared" si="257"/>
        <v>0</v>
      </c>
      <c r="S1184" s="30">
        <f t="shared" si="258"/>
        <v>0</v>
      </c>
      <c r="T1184" s="30">
        <f t="shared" si="259"/>
        <v>0</v>
      </c>
      <c r="U1184" s="34"/>
      <c r="V1184" s="34"/>
      <c r="X1184" s="31">
        <f t="shared" si="252"/>
        <v>9.0359999999999996</v>
      </c>
      <c r="Y1184" s="31">
        <f t="shared" si="253"/>
        <v>-184.49199999999999</v>
      </c>
      <c r="Z1184" s="30">
        <f t="shared" si="256"/>
        <v>0</v>
      </c>
    </row>
    <row r="1185" spans="5:26" x14ac:dyDescent="0.15">
      <c r="E1185" s="46"/>
      <c r="F1185" s="28"/>
      <c r="G1185" s="29"/>
      <c r="H1185" s="29"/>
      <c r="I1185" s="48" t="str">
        <f t="shared" ref="I1185:I1216" si="264">IF(COUNTA($F$1119,$H$1119,F1185:H1185)=5,P1185,"")</f>
        <v/>
      </c>
      <c r="J1185" s="48" t="str">
        <f t="shared" ref="J1185:J1216" si="265">IF(COUNTA($F$1119,$H$1119,F1185:H1185)=5,IF(T1185&lt;6,"*",IF(T1185&gt;=17.583,"*",(H1185-G1185*INDEX(IF(O1185="F",muratafemale,muratamale),R1185-4,1)-INDEX(IF(O1185="F",muratafemale,muratamale),R1185-4,2))/(G1185*INDEX(IF(O1185="F",muratafemale,muratamale),R1185-4,1)+INDEX(IF(O1185="F",muratafemale,muratamale),R1185-4,2))*100)),"")</f>
        <v/>
      </c>
      <c r="K1185" s="49" t="str">
        <f t="shared" si="261"/>
        <v/>
      </c>
      <c r="L1185" s="11"/>
      <c r="M1185" s="11"/>
      <c r="N1185" s="78"/>
      <c r="O1185" s="39" t="str">
        <f t="shared" si="255"/>
        <v>F</v>
      </c>
      <c r="P1185" s="11">
        <f t="shared" ref="P1185:P1240" si="266">IF(T1185&gt;17.583,"*",(G1185-(INDEX(IF(O1185="F",Hfemalemean,Hmalemean),S1185+1,R1185+1)))/(INDEX(IF(O1185="F",Hfemalesd,Hmalesd),S1185+1,R1185+1)))</f>
        <v>-23.287315649149274</v>
      </c>
      <c r="Q1185" s="11"/>
      <c r="R1185" s="38">
        <f t="shared" si="257"/>
        <v>0</v>
      </c>
      <c r="S1185" s="30">
        <f t="shared" si="258"/>
        <v>0</v>
      </c>
      <c r="T1185" s="30">
        <f t="shared" si="259"/>
        <v>0</v>
      </c>
      <c r="U1185" s="34"/>
      <c r="V1185" s="34"/>
      <c r="X1185" s="31">
        <f t="shared" ref="X1185:X1240" si="267">IF(O1185="M",2.06*10^-3*G1185^2-0.1166*G1185+6.5273,2.49*10^-3*G1185^2-0.1858*G1185+9.036)</f>
        <v>9.0359999999999996</v>
      </c>
      <c r="Y1185" s="31">
        <f t="shared" ref="Y1185:Y1240" si="268">((G1185/100)^3*INDEX(itoOI,IF(O1185="M",0,3)+IF(G1185&lt;140,1,IF(G1185&lt;=149,2,3)),1)+(G1185/100)^2*INDEX(itoOI,IF(O1185="M",0,3)+IF(G1185&lt;140,1,IF(G1185&lt;=149,2,3)),2)+(G1185/100)*INDEX(itoOI,IF(O1185="M",0,3)+IF(G1185&lt;140,1,IF(G1185&lt;=149,2,3)),3)+INDEX(itoOI,IF(O1185="M",0,3)+IF(G1185&lt;140,1,IF(G1185&lt;=149,2,3)),4))</f>
        <v>-184.49199999999999</v>
      </c>
      <c r="Z1185" s="30">
        <f t="shared" si="256"/>
        <v>0</v>
      </c>
    </row>
    <row r="1186" spans="5:26" x14ac:dyDescent="0.15">
      <c r="E1186" s="46"/>
      <c r="F1186" s="28"/>
      <c r="G1186" s="29"/>
      <c r="H1186" s="29"/>
      <c r="I1186" s="48" t="str">
        <f t="shared" si="264"/>
        <v/>
      </c>
      <c r="J1186" s="48" t="str">
        <f t="shared" si="265"/>
        <v/>
      </c>
      <c r="K1186" s="49" t="str">
        <f t="shared" ref="K1186:K1240" si="269">IF(COUNTA($F$1119,$H$1119,F1186:H1186)=5,IF(OR(T1186&lt;1,G1186&lt;70),"*",IF(G1186&gt;=IF(O1186="M",181,174),(H1186-Z1186)/Z1186*100,IF(G1186&lt;101,(H1186-X1186)/X1186*100,IF(T1186&lt;6,(H1186-X1186)/X1186*100,IF(T1186&gt;=17.583,(H1186-Z1186)/Z1186*100,(H1186-Y1186)/Y1186*100))))),"")</f>
        <v/>
      </c>
      <c r="L1186" s="11"/>
      <c r="M1186" s="11"/>
      <c r="N1186" s="78"/>
      <c r="O1186" s="39" t="str">
        <f t="shared" ref="O1186:O1240" si="270">IF(OR(+$H$1119="男",+$H$1119="M"),"M","F")</f>
        <v>F</v>
      </c>
      <c r="P1186" s="11">
        <f t="shared" si="266"/>
        <v>-23.287315649149274</v>
      </c>
      <c r="Q1186" s="11"/>
      <c r="R1186" s="38">
        <f t="shared" ref="R1186:R1240" si="271">DATEDIF($F$1119,F1186,"Y")</f>
        <v>0</v>
      </c>
      <c r="S1186" s="30">
        <f t="shared" ref="S1186:S1240" si="272">DATEDIF($F$1119,F1186,"YM")</f>
        <v>0</v>
      </c>
      <c r="T1186" s="30">
        <f t="shared" ref="T1186:T1240" si="273">DATEDIF($F$1119,F1186,"Y")+DATEDIF($F$1119,F1186,"YD")/(365+IF(MOD(YEAR(DATE(YEAR(F1186)-1,MONTH($F$1119),DAY($F$1119))),4)=0,IF(DATE(YEAR(DATE(YEAR(F1186)-1,MONTH($F$1119),DAY($F$1119))),2,29)&gt;=DATE(YEAR(F1186)-1,MONTH($F$1119),DAY($F$1119)),1,0),0)+IF(MOD(YEAR(F1186),4)=0,IF(DATE(YEAR(F1186),2,29)&lt;=F1186,1,0),0))</f>
        <v>0</v>
      </c>
      <c r="U1186" s="34"/>
      <c r="V1186" s="34"/>
      <c r="X1186" s="31">
        <f t="shared" si="267"/>
        <v>9.0359999999999996</v>
      </c>
      <c r="Y1186" s="31">
        <f t="shared" si="268"/>
        <v>-184.49199999999999</v>
      </c>
      <c r="Z1186" s="30">
        <f t="shared" ref="Z1186:Z1240" si="274">22*G1186^2/10000</f>
        <v>0</v>
      </c>
    </row>
    <row r="1187" spans="5:26" x14ac:dyDescent="0.15">
      <c r="E1187" s="46"/>
      <c r="F1187" s="28"/>
      <c r="G1187" s="29"/>
      <c r="H1187" s="29"/>
      <c r="I1187" s="48" t="str">
        <f t="shared" si="264"/>
        <v/>
      </c>
      <c r="J1187" s="48" t="str">
        <f t="shared" si="265"/>
        <v/>
      </c>
      <c r="K1187" s="49" t="str">
        <f t="shared" si="269"/>
        <v/>
      </c>
      <c r="L1187" s="11"/>
      <c r="M1187" s="11"/>
      <c r="N1187" s="78"/>
      <c r="O1187" s="39" t="str">
        <f t="shared" si="270"/>
        <v>F</v>
      </c>
      <c r="P1187" s="11">
        <f t="shared" si="266"/>
        <v>-23.287315649149274</v>
      </c>
      <c r="Q1187" s="11"/>
      <c r="R1187" s="38">
        <f t="shared" si="271"/>
        <v>0</v>
      </c>
      <c r="S1187" s="30">
        <f t="shared" si="272"/>
        <v>0</v>
      </c>
      <c r="T1187" s="30">
        <f t="shared" si="273"/>
        <v>0</v>
      </c>
      <c r="U1187" s="34"/>
      <c r="V1187" s="34"/>
      <c r="X1187" s="31">
        <f t="shared" si="267"/>
        <v>9.0359999999999996</v>
      </c>
      <c r="Y1187" s="31">
        <f t="shared" si="268"/>
        <v>-184.49199999999999</v>
      </c>
      <c r="Z1187" s="30">
        <f t="shared" si="274"/>
        <v>0</v>
      </c>
    </row>
    <row r="1188" spans="5:26" x14ac:dyDescent="0.15">
      <c r="E1188" s="46"/>
      <c r="F1188" s="28"/>
      <c r="G1188" s="29"/>
      <c r="H1188" s="29"/>
      <c r="I1188" s="48" t="str">
        <f t="shared" si="264"/>
        <v/>
      </c>
      <c r="J1188" s="48" t="str">
        <f t="shared" si="265"/>
        <v/>
      </c>
      <c r="K1188" s="49" t="str">
        <f t="shared" si="269"/>
        <v/>
      </c>
      <c r="L1188" s="11"/>
      <c r="M1188" s="11"/>
      <c r="N1188" s="78"/>
      <c r="O1188" s="39" t="str">
        <f t="shared" si="270"/>
        <v>F</v>
      </c>
      <c r="P1188" s="11">
        <f t="shared" si="266"/>
        <v>-23.287315649149274</v>
      </c>
      <c r="Q1188" s="11"/>
      <c r="R1188" s="38">
        <f t="shared" si="271"/>
        <v>0</v>
      </c>
      <c r="S1188" s="30">
        <f t="shared" si="272"/>
        <v>0</v>
      </c>
      <c r="T1188" s="30">
        <f t="shared" si="273"/>
        <v>0</v>
      </c>
      <c r="U1188" s="34"/>
      <c r="V1188" s="34"/>
      <c r="X1188" s="31">
        <f t="shared" si="267"/>
        <v>9.0359999999999996</v>
      </c>
      <c r="Y1188" s="31">
        <f t="shared" si="268"/>
        <v>-184.49199999999999</v>
      </c>
      <c r="Z1188" s="30">
        <f t="shared" si="274"/>
        <v>0</v>
      </c>
    </row>
    <row r="1189" spans="5:26" x14ac:dyDescent="0.15">
      <c r="E1189" s="46"/>
      <c r="F1189" s="28"/>
      <c r="G1189" s="29"/>
      <c r="H1189" s="29"/>
      <c r="I1189" s="48" t="str">
        <f t="shared" si="264"/>
        <v/>
      </c>
      <c r="J1189" s="48" t="str">
        <f t="shared" si="265"/>
        <v/>
      </c>
      <c r="K1189" s="49" t="str">
        <f t="shared" si="269"/>
        <v/>
      </c>
      <c r="L1189" s="11"/>
      <c r="M1189" s="11"/>
      <c r="N1189" s="78"/>
      <c r="O1189" s="39" t="str">
        <f t="shared" si="270"/>
        <v>F</v>
      </c>
      <c r="P1189" s="11">
        <f t="shared" si="266"/>
        <v>-23.287315649149274</v>
      </c>
      <c r="Q1189" s="11"/>
      <c r="R1189" s="38">
        <f t="shared" si="271"/>
        <v>0</v>
      </c>
      <c r="S1189" s="30">
        <f t="shared" si="272"/>
        <v>0</v>
      </c>
      <c r="T1189" s="30">
        <f t="shared" si="273"/>
        <v>0</v>
      </c>
      <c r="U1189" s="34"/>
      <c r="V1189" s="34"/>
      <c r="X1189" s="31">
        <f t="shared" si="267"/>
        <v>9.0359999999999996</v>
      </c>
      <c r="Y1189" s="31">
        <f t="shared" si="268"/>
        <v>-184.49199999999999</v>
      </c>
      <c r="Z1189" s="30">
        <f t="shared" si="274"/>
        <v>0</v>
      </c>
    </row>
    <row r="1190" spans="5:26" x14ac:dyDescent="0.15">
      <c r="E1190" s="46"/>
      <c r="F1190" s="28"/>
      <c r="G1190" s="29"/>
      <c r="H1190" s="29"/>
      <c r="I1190" s="48" t="str">
        <f t="shared" si="264"/>
        <v/>
      </c>
      <c r="J1190" s="48" t="str">
        <f t="shared" si="265"/>
        <v/>
      </c>
      <c r="K1190" s="49" t="str">
        <f t="shared" si="269"/>
        <v/>
      </c>
      <c r="L1190" s="11"/>
      <c r="M1190" s="11"/>
      <c r="N1190" s="78"/>
      <c r="O1190" s="39" t="str">
        <f t="shared" si="270"/>
        <v>F</v>
      </c>
      <c r="P1190" s="11">
        <f t="shared" si="266"/>
        <v>-23.287315649149274</v>
      </c>
      <c r="Q1190" s="11"/>
      <c r="R1190" s="38">
        <f t="shared" si="271"/>
        <v>0</v>
      </c>
      <c r="S1190" s="30">
        <f t="shared" si="272"/>
        <v>0</v>
      </c>
      <c r="T1190" s="30">
        <f t="shared" si="273"/>
        <v>0</v>
      </c>
      <c r="U1190" s="34"/>
      <c r="V1190" s="34"/>
      <c r="X1190" s="31">
        <f t="shared" si="267"/>
        <v>9.0359999999999996</v>
      </c>
      <c r="Y1190" s="31">
        <f t="shared" si="268"/>
        <v>-184.49199999999999</v>
      </c>
      <c r="Z1190" s="30">
        <f t="shared" si="274"/>
        <v>0</v>
      </c>
    </row>
    <row r="1191" spans="5:26" x14ac:dyDescent="0.15">
      <c r="E1191" s="46"/>
      <c r="F1191" s="28"/>
      <c r="G1191" s="29"/>
      <c r="H1191" s="29"/>
      <c r="I1191" s="48" t="str">
        <f t="shared" si="264"/>
        <v/>
      </c>
      <c r="J1191" s="48" t="str">
        <f t="shared" si="265"/>
        <v/>
      </c>
      <c r="K1191" s="49" t="str">
        <f t="shared" si="269"/>
        <v/>
      </c>
      <c r="L1191" s="11"/>
      <c r="M1191" s="11"/>
      <c r="N1191" s="78"/>
      <c r="O1191" s="39" t="str">
        <f t="shared" si="270"/>
        <v>F</v>
      </c>
      <c r="P1191" s="11">
        <f t="shared" si="266"/>
        <v>-23.287315649149274</v>
      </c>
      <c r="Q1191" s="11"/>
      <c r="R1191" s="38">
        <f t="shared" si="271"/>
        <v>0</v>
      </c>
      <c r="S1191" s="30">
        <f t="shared" si="272"/>
        <v>0</v>
      </c>
      <c r="T1191" s="30">
        <f t="shared" si="273"/>
        <v>0</v>
      </c>
      <c r="U1191" s="34"/>
      <c r="V1191" s="34"/>
      <c r="X1191" s="31">
        <f t="shared" si="267"/>
        <v>9.0359999999999996</v>
      </c>
      <c r="Y1191" s="31">
        <f t="shared" si="268"/>
        <v>-184.49199999999999</v>
      </c>
      <c r="Z1191" s="30">
        <f t="shared" si="274"/>
        <v>0</v>
      </c>
    </row>
    <row r="1192" spans="5:26" x14ac:dyDescent="0.15">
      <c r="E1192" s="46"/>
      <c r="F1192" s="28"/>
      <c r="G1192" s="29"/>
      <c r="H1192" s="29"/>
      <c r="I1192" s="48" t="str">
        <f t="shared" si="264"/>
        <v/>
      </c>
      <c r="J1192" s="48" t="str">
        <f t="shared" si="265"/>
        <v/>
      </c>
      <c r="K1192" s="49" t="str">
        <f t="shared" si="269"/>
        <v/>
      </c>
      <c r="L1192" s="11"/>
      <c r="M1192" s="11"/>
      <c r="N1192" s="78"/>
      <c r="O1192" s="39" t="str">
        <f t="shared" si="270"/>
        <v>F</v>
      </c>
      <c r="P1192" s="11">
        <f t="shared" si="266"/>
        <v>-23.287315649149274</v>
      </c>
      <c r="Q1192" s="11"/>
      <c r="R1192" s="38">
        <f t="shared" si="271"/>
        <v>0</v>
      </c>
      <c r="S1192" s="30">
        <f t="shared" si="272"/>
        <v>0</v>
      </c>
      <c r="T1192" s="30">
        <f t="shared" si="273"/>
        <v>0</v>
      </c>
      <c r="U1192" s="34"/>
      <c r="V1192" s="34"/>
      <c r="X1192" s="31">
        <f t="shared" si="267"/>
        <v>9.0359999999999996</v>
      </c>
      <c r="Y1192" s="31">
        <f t="shared" si="268"/>
        <v>-184.49199999999999</v>
      </c>
      <c r="Z1192" s="30">
        <f t="shared" si="274"/>
        <v>0</v>
      </c>
    </row>
    <row r="1193" spans="5:26" x14ac:dyDescent="0.15">
      <c r="E1193" s="46"/>
      <c r="F1193" s="28"/>
      <c r="G1193" s="29"/>
      <c r="H1193" s="29"/>
      <c r="I1193" s="48" t="str">
        <f t="shared" si="264"/>
        <v/>
      </c>
      <c r="J1193" s="48" t="str">
        <f t="shared" si="265"/>
        <v/>
      </c>
      <c r="K1193" s="49" t="str">
        <f t="shared" si="269"/>
        <v/>
      </c>
      <c r="L1193" s="11"/>
      <c r="M1193" s="11"/>
      <c r="N1193" s="78"/>
      <c r="O1193" s="39" t="str">
        <f t="shared" si="270"/>
        <v>F</v>
      </c>
      <c r="P1193" s="11">
        <f t="shared" si="266"/>
        <v>-23.287315649149274</v>
      </c>
      <c r="Q1193" s="11"/>
      <c r="R1193" s="38">
        <f t="shared" si="271"/>
        <v>0</v>
      </c>
      <c r="S1193" s="30">
        <f t="shared" si="272"/>
        <v>0</v>
      </c>
      <c r="T1193" s="30">
        <f t="shared" si="273"/>
        <v>0</v>
      </c>
      <c r="U1193" s="34"/>
      <c r="V1193" s="34"/>
      <c r="X1193" s="31">
        <f t="shared" si="267"/>
        <v>9.0359999999999996</v>
      </c>
      <c r="Y1193" s="31">
        <f t="shared" si="268"/>
        <v>-184.49199999999999</v>
      </c>
      <c r="Z1193" s="30">
        <f t="shared" si="274"/>
        <v>0</v>
      </c>
    </row>
    <row r="1194" spans="5:26" x14ac:dyDescent="0.15">
      <c r="E1194" s="46"/>
      <c r="F1194" s="28"/>
      <c r="G1194" s="29"/>
      <c r="H1194" s="29"/>
      <c r="I1194" s="48" t="str">
        <f t="shared" si="264"/>
        <v/>
      </c>
      <c r="J1194" s="48" t="str">
        <f t="shared" si="265"/>
        <v/>
      </c>
      <c r="K1194" s="49" t="str">
        <f t="shared" si="269"/>
        <v/>
      </c>
      <c r="L1194" s="11"/>
      <c r="M1194" s="11"/>
      <c r="N1194" s="78"/>
      <c r="O1194" s="39" t="str">
        <f t="shared" si="270"/>
        <v>F</v>
      </c>
      <c r="P1194" s="11">
        <f t="shared" si="266"/>
        <v>-23.287315649149274</v>
      </c>
      <c r="Q1194" s="11"/>
      <c r="R1194" s="38">
        <f t="shared" si="271"/>
        <v>0</v>
      </c>
      <c r="S1194" s="30">
        <f t="shared" si="272"/>
        <v>0</v>
      </c>
      <c r="T1194" s="30">
        <f t="shared" si="273"/>
        <v>0</v>
      </c>
      <c r="U1194" s="34"/>
      <c r="V1194" s="34"/>
      <c r="X1194" s="31">
        <f t="shared" si="267"/>
        <v>9.0359999999999996</v>
      </c>
      <c r="Y1194" s="31">
        <f t="shared" si="268"/>
        <v>-184.49199999999999</v>
      </c>
      <c r="Z1194" s="30">
        <f t="shared" si="274"/>
        <v>0</v>
      </c>
    </row>
    <row r="1195" spans="5:26" x14ac:dyDescent="0.15">
      <c r="E1195" s="46"/>
      <c r="F1195" s="28"/>
      <c r="G1195" s="29"/>
      <c r="H1195" s="29"/>
      <c r="I1195" s="48" t="str">
        <f t="shared" si="264"/>
        <v/>
      </c>
      <c r="J1195" s="48" t="str">
        <f t="shared" si="265"/>
        <v/>
      </c>
      <c r="K1195" s="49" t="str">
        <f t="shared" si="269"/>
        <v/>
      </c>
      <c r="L1195" s="11"/>
      <c r="M1195" s="11"/>
      <c r="N1195" s="78"/>
      <c r="O1195" s="39" t="str">
        <f t="shared" si="270"/>
        <v>F</v>
      </c>
      <c r="P1195" s="11">
        <f t="shared" si="266"/>
        <v>-23.287315649149274</v>
      </c>
      <c r="Q1195" s="11"/>
      <c r="R1195" s="38">
        <f t="shared" si="271"/>
        <v>0</v>
      </c>
      <c r="S1195" s="30">
        <f t="shared" si="272"/>
        <v>0</v>
      </c>
      <c r="T1195" s="30">
        <f t="shared" si="273"/>
        <v>0</v>
      </c>
      <c r="U1195" s="34"/>
      <c r="V1195" s="34"/>
      <c r="X1195" s="31">
        <f t="shared" si="267"/>
        <v>9.0359999999999996</v>
      </c>
      <c r="Y1195" s="31">
        <f t="shared" si="268"/>
        <v>-184.49199999999999</v>
      </c>
      <c r="Z1195" s="30">
        <f t="shared" si="274"/>
        <v>0</v>
      </c>
    </row>
    <row r="1196" spans="5:26" x14ac:dyDescent="0.15">
      <c r="E1196" s="46"/>
      <c r="F1196" s="28"/>
      <c r="G1196" s="29"/>
      <c r="H1196" s="29"/>
      <c r="I1196" s="48" t="str">
        <f t="shared" si="264"/>
        <v/>
      </c>
      <c r="J1196" s="48" t="str">
        <f t="shared" si="265"/>
        <v/>
      </c>
      <c r="K1196" s="49" t="str">
        <f t="shared" si="269"/>
        <v/>
      </c>
      <c r="L1196" s="11"/>
      <c r="M1196" s="11"/>
      <c r="N1196" s="78"/>
      <c r="O1196" s="39" t="str">
        <f t="shared" si="270"/>
        <v>F</v>
      </c>
      <c r="P1196" s="11">
        <f t="shared" si="266"/>
        <v>-23.287315649149274</v>
      </c>
      <c r="Q1196" s="11"/>
      <c r="R1196" s="38">
        <f t="shared" si="271"/>
        <v>0</v>
      </c>
      <c r="S1196" s="30">
        <f t="shared" si="272"/>
        <v>0</v>
      </c>
      <c r="T1196" s="30">
        <f t="shared" si="273"/>
        <v>0</v>
      </c>
      <c r="U1196" s="34"/>
      <c r="V1196" s="34"/>
      <c r="X1196" s="31">
        <f t="shared" si="267"/>
        <v>9.0359999999999996</v>
      </c>
      <c r="Y1196" s="31">
        <f t="shared" si="268"/>
        <v>-184.49199999999999</v>
      </c>
      <c r="Z1196" s="30">
        <f t="shared" si="274"/>
        <v>0</v>
      </c>
    </row>
    <row r="1197" spans="5:26" x14ac:dyDescent="0.15">
      <c r="E1197" s="46"/>
      <c r="F1197" s="28"/>
      <c r="G1197" s="29"/>
      <c r="H1197" s="29"/>
      <c r="I1197" s="48" t="str">
        <f t="shared" si="264"/>
        <v/>
      </c>
      <c r="J1197" s="48" t="str">
        <f t="shared" si="265"/>
        <v/>
      </c>
      <c r="K1197" s="49" t="str">
        <f t="shared" si="269"/>
        <v/>
      </c>
      <c r="L1197" s="11"/>
      <c r="M1197" s="11"/>
      <c r="N1197" s="78"/>
      <c r="O1197" s="39" t="str">
        <f t="shared" si="270"/>
        <v>F</v>
      </c>
      <c r="P1197" s="11">
        <f t="shared" si="266"/>
        <v>-23.287315649149274</v>
      </c>
      <c r="Q1197" s="11"/>
      <c r="R1197" s="38">
        <f t="shared" si="271"/>
        <v>0</v>
      </c>
      <c r="S1197" s="30">
        <f t="shared" si="272"/>
        <v>0</v>
      </c>
      <c r="T1197" s="30">
        <f t="shared" si="273"/>
        <v>0</v>
      </c>
      <c r="U1197" s="34"/>
      <c r="V1197" s="34"/>
      <c r="X1197" s="31">
        <f t="shared" si="267"/>
        <v>9.0359999999999996</v>
      </c>
      <c r="Y1197" s="31">
        <f t="shared" si="268"/>
        <v>-184.49199999999999</v>
      </c>
      <c r="Z1197" s="30">
        <f t="shared" si="274"/>
        <v>0</v>
      </c>
    </row>
    <row r="1198" spans="5:26" x14ac:dyDescent="0.15">
      <c r="E1198" s="46"/>
      <c r="F1198" s="28"/>
      <c r="G1198" s="29"/>
      <c r="H1198" s="29"/>
      <c r="I1198" s="48" t="str">
        <f t="shared" si="264"/>
        <v/>
      </c>
      <c r="J1198" s="48" t="str">
        <f t="shared" si="265"/>
        <v/>
      </c>
      <c r="K1198" s="49" t="str">
        <f t="shared" si="269"/>
        <v/>
      </c>
      <c r="L1198" s="11"/>
      <c r="M1198" s="11"/>
      <c r="N1198" s="78"/>
      <c r="O1198" s="39" t="str">
        <f t="shared" si="270"/>
        <v>F</v>
      </c>
      <c r="P1198" s="11">
        <f t="shared" si="266"/>
        <v>-23.287315649149274</v>
      </c>
      <c r="Q1198" s="11"/>
      <c r="R1198" s="38">
        <f t="shared" si="271"/>
        <v>0</v>
      </c>
      <c r="S1198" s="30">
        <f t="shared" si="272"/>
        <v>0</v>
      </c>
      <c r="T1198" s="30">
        <f t="shared" si="273"/>
        <v>0</v>
      </c>
      <c r="U1198" s="34"/>
      <c r="V1198" s="34"/>
      <c r="X1198" s="31">
        <f t="shared" si="267"/>
        <v>9.0359999999999996</v>
      </c>
      <c r="Y1198" s="31">
        <f t="shared" si="268"/>
        <v>-184.49199999999999</v>
      </c>
      <c r="Z1198" s="30">
        <f t="shared" si="274"/>
        <v>0</v>
      </c>
    </row>
    <row r="1199" spans="5:26" x14ac:dyDescent="0.15">
      <c r="E1199" s="46"/>
      <c r="F1199" s="28"/>
      <c r="G1199" s="29"/>
      <c r="H1199" s="29"/>
      <c r="I1199" s="48" t="str">
        <f t="shared" si="264"/>
        <v/>
      </c>
      <c r="J1199" s="48" t="str">
        <f t="shared" si="265"/>
        <v/>
      </c>
      <c r="K1199" s="49" t="str">
        <f t="shared" si="269"/>
        <v/>
      </c>
      <c r="L1199" s="11"/>
      <c r="M1199" s="11"/>
      <c r="N1199" s="78"/>
      <c r="O1199" s="39" t="str">
        <f t="shared" si="270"/>
        <v>F</v>
      </c>
      <c r="P1199" s="11">
        <f t="shared" si="266"/>
        <v>-23.287315649149274</v>
      </c>
      <c r="Q1199" s="11"/>
      <c r="R1199" s="38">
        <f t="shared" si="271"/>
        <v>0</v>
      </c>
      <c r="S1199" s="30">
        <f t="shared" si="272"/>
        <v>0</v>
      </c>
      <c r="T1199" s="30">
        <f t="shared" si="273"/>
        <v>0</v>
      </c>
      <c r="U1199" s="34"/>
      <c r="V1199" s="34"/>
      <c r="X1199" s="31">
        <f t="shared" si="267"/>
        <v>9.0359999999999996</v>
      </c>
      <c r="Y1199" s="31">
        <f t="shared" si="268"/>
        <v>-184.49199999999999</v>
      </c>
      <c r="Z1199" s="30">
        <f t="shared" si="274"/>
        <v>0</v>
      </c>
    </row>
    <row r="1200" spans="5:26" x14ac:dyDescent="0.15">
      <c r="E1200" s="46"/>
      <c r="F1200" s="28"/>
      <c r="G1200" s="29"/>
      <c r="H1200" s="29"/>
      <c r="I1200" s="48" t="str">
        <f t="shared" si="264"/>
        <v/>
      </c>
      <c r="J1200" s="48" t="str">
        <f t="shared" si="265"/>
        <v/>
      </c>
      <c r="K1200" s="49" t="str">
        <f t="shared" si="269"/>
        <v/>
      </c>
      <c r="L1200" s="11"/>
      <c r="M1200" s="11"/>
      <c r="N1200" s="78"/>
      <c r="O1200" s="39" t="str">
        <f t="shared" si="270"/>
        <v>F</v>
      </c>
      <c r="P1200" s="11">
        <f t="shared" si="266"/>
        <v>-23.287315649149274</v>
      </c>
      <c r="Q1200" s="11"/>
      <c r="R1200" s="38">
        <f t="shared" si="271"/>
        <v>0</v>
      </c>
      <c r="S1200" s="30">
        <f t="shared" si="272"/>
        <v>0</v>
      </c>
      <c r="T1200" s="30">
        <f t="shared" si="273"/>
        <v>0</v>
      </c>
      <c r="U1200" s="34"/>
      <c r="V1200" s="34"/>
      <c r="X1200" s="31">
        <f t="shared" si="267"/>
        <v>9.0359999999999996</v>
      </c>
      <c r="Y1200" s="31">
        <f t="shared" si="268"/>
        <v>-184.49199999999999</v>
      </c>
      <c r="Z1200" s="30">
        <f t="shared" si="274"/>
        <v>0</v>
      </c>
    </row>
    <row r="1201" spans="5:26" x14ac:dyDescent="0.15">
      <c r="E1201" s="46"/>
      <c r="F1201" s="28"/>
      <c r="G1201" s="29"/>
      <c r="H1201" s="29"/>
      <c r="I1201" s="48" t="str">
        <f t="shared" si="264"/>
        <v/>
      </c>
      <c r="J1201" s="48" t="str">
        <f t="shared" si="265"/>
        <v/>
      </c>
      <c r="K1201" s="49" t="str">
        <f t="shared" si="269"/>
        <v/>
      </c>
      <c r="L1201" s="11"/>
      <c r="M1201" s="11"/>
      <c r="N1201" s="78"/>
      <c r="O1201" s="39" t="str">
        <f t="shared" si="270"/>
        <v>F</v>
      </c>
      <c r="P1201" s="11">
        <f t="shared" si="266"/>
        <v>-23.287315649149274</v>
      </c>
      <c r="Q1201" s="11"/>
      <c r="R1201" s="38">
        <f t="shared" si="271"/>
        <v>0</v>
      </c>
      <c r="S1201" s="30">
        <f t="shared" si="272"/>
        <v>0</v>
      </c>
      <c r="T1201" s="30">
        <f t="shared" si="273"/>
        <v>0</v>
      </c>
      <c r="U1201" s="34"/>
      <c r="V1201" s="34"/>
      <c r="X1201" s="31">
        <f t="shared" si="267"/>
        <v>9.0359999999999996</v>
      </c>
      <c r="Y1201" s="31">
        <f t="shared" si="268"/>
        <v>-184.49199999999999</v>
      </c>
      <c r="Z1201" s="30">
        <f t="shared" si="274"/>
        <v>0</v>
      </c>
    </row>
    <row r="1202" spans="5:26" x14ac:dyDescent="0.15">
      <c r="E1202" s="46"/>
      <c r="F1202" s="28"/>
      <c r="G1202" s="29"/>
      <c r="H1202" s="29"/>
      <c r="I1202" s="48" t="str">
        <f t="shared" si="264"/>
        <v/>
      </c>
      <c r="J1202" s="48" t="str">
        <f t="shared" si="265"/>
        <v/>
      </c>
      <c r="K1202" s="49" t="str">
        <f t="shared" si="269"/>
        <v/>
      </c>
      <c r="L1202" s="11"/>
      <c r="M1202" s="11"/>
      <c r="N1202" s="78"/>
      <c r="O1202" s="39" t="str">
        <f t="shared" si="270"/>
        <v>F</v>
      </c>
      <c r="P1202" s="11">
        <f t="shared" si="266"/>
        <v>-23.287315649149274</v>
      </c>
      <c r="Q1202" s="11"/>
      <c r="R1202" s="38">
        <f t="shared" si="271"/>
        <v>0</v>
      </c>
      <c r="S1202" s="30">
        <f t="shared" si="272"/>
        <v>0</v>
      </c>
      <c r="T1202" s="30">
        <f t="shared" si="273"/>
        <v>0</v>
      </c>
      <c r="U1202" s="34"/>
      <c r="V1202" s="34"/>
      <c r="X1202" s="31">
        <f t="shared" si="267"/>
        <v>9.0359999999999996</v>
      </c>
      <c r="Y1202" s="31">
        <f t="shared" si="268"/>
        <v>-184.49199999999999</v>
      </c>
      <c r="Z1202" s="30">
        <f t="shared" si="274"/>
        <v>0</v>
      </c>
    </row>
    <row r="1203" spans="5:26" x14ac:dyDescent="0.15">
      <c r="E1203" s="46"/>
      <c r="F1203" s="28"/>
      <c r="G1203" s="29"/>
      <c r="H1203" s="29"/>
      <c r="I1203" s="48" t="str">
        <f t="shared" si="264"/>
        <v/>
      </c>
      <c r="J1203" s="48" t="str">
        <f t="shared" si="265"/>
        <v/>
      </c>
      <c r="K1203" s="49" t="str">
        <f t="shared" si="269"/>
        <v/>
      </c>
      <c r="L1203" s="11"/>
      <c r="M1203" s="11"/>
      <c r="N1203" s="78"/>
      <c r="O1203" s="39" t="str">
        <f t="shared" si="270"/>
        <v>F</v>
      </c>
      <c r="P1203" s="11">
        <f t="shared" si="266"/>
        <v>-23.287315649149274</v>
      </c>
      <c r="Q1203" s="11"/>
      <c r="R1203" s="38">
        <f t="shared" si="271"/>
        <v>0</v>
      </c>
      <c r="S1203" s="30">
        <f t="shared" si="272"/>
        <v>0</v>
      </c>
      <c r="T1203" s="30">
        <f t="shared" si="273"/>
        <v>0</v>
      </c>
      <c r="U1203" s="34"/>
      <c r="V1203" s="34"/>
      <c r="X1203" s="31">
        <f t="shared" si="267"/>
        <v>9.0359999999999996</v>
      </c>
      <c r="Y1203" s="31">
        <f t="shared" si="268"/>
        <v>-184.49199999999999</v>
      </c>
      <c r="Z1203" s="30">
        <f t="shared" si="274"/>
        <v>0</v>
      </c>
    </row>
    <row r="1204" spans="5:26" x14ac:dyDescent="0.15">
      <c r="E1204" s="46"/>
      <c r="F1204" s="28"/>
      <c r="G1204" s="29"/>
      <c r="H1204" s="29"/>
      <c r="I1204" s="48" t="str">
        <f t="shared" si="264"/>
        <v/>
      </c>
      <c r="J1204" s="48" t="str">
        <f t="shared" si="265"/>
        <v/>
      </c>
      <c r="K1204" s="49" t="str">
        <f t="shared" si="269"/>
        <v/>
      </c>
      <c r="L1204" s="11"/>
      <c r="M1204" s="11"/>
      <c r="N1204" s="78"/>
      <c r="O1204" s="39" t="str">
        <f t="shared" si="270"/>
        <v>F</v>
      </c>
      <c r="P1204" s="11">
        <f t="shared" si="266"/>
        <v>-23.287315649149274</v>
      </c>
      <c r="Q1204" s="11"/>
      <c r="R1204" s="38">
        <f t="shared" si="271"/>
        <v>0</v>
      </c>
      <c r="S1204" s="30">
        <f t="shared" si="272"/>
        <v>0</v>
      </c>
      <c r="T1204" s="30">
        <f t="shared" si="273"/>
        <v>0</v>
      </c>
      <c r="U1204" s="34"/>
      <c r="V1204" s="34"/>
      <c r="X1204" s="31">
        <f t="shared" si="267"/>
        <v>9.0359999999999996</v>
      </c>
      <c r="Y1204" s="31">
        <f t="shared" si="268"/>
        <v>-184.49199999999999</v>
      </c>
      <c r="Z1204" s="30">
        <f t="shared" si="274"/>
        <v>0</v>
      </c>
    </row>
    <row r="1205" spans="5:26" x14ac:dyDescent="0.15">
      <c r="E1205" s="46"/>
      <c r="F1205" s="28"/>
      <c r="G1205" s="29"/>
      <c r="H1205" s="29"/>
      <c r="I1205" s="48" t="str">
        <f t="shared" si="264"/>
        <v/>
      </c>
      <c r="J1205" s="48" t="str">
        <f t="shared" si="265"/>
        <v/>
      </c>
      <c r="K1205" s="49" t="str">
        <f t="shared" si="269"/>
        <v/>
      </c>
      <c r="L1205" s="11"/>
      <c r="M1205" s="11"/>
      <c r="N1205" s="78"/>
      <c r="O1205" s="39" t="str">
        <f t="shared" si="270"/>
        <v>F</v>
      </c>
      <c r="P1205" s="11">
        <f t="shared" si="266"/>
        <v>-23.287315649149274</v>
      </c>
      <c r="Q1205" s="11"/>
      <c r="R1205" s="38">
        <f t="shared" si="271"/>
        <v>0</v>
      </c>
      <c r="S1205" s="30">
        <f t="shared" si="272"/>
        <v>0</v>
      </c>
      <c r="T1205" s="30">
        <f t="shared" si="273"/>
        <v>0</v>
      </c>
      <c r="U1205" s="34"/>
      <c r="V1205" s="34"/>
      <c r="X1205" s="31">
        <f t="shared" si="267"/>
        <v>9.0359999999999996</v>
      </c>
      <c r="Y1205" s="31">
        <f t="shared" si="268"/>
        <v>-184.49199999999999</v>
      </c>
      <c r="Z1205" s="30">
        <f t="shared" si="274"/>
        <v>0</v>
      </c>
    </row>
    <row r="1206" spans="5:26" x14ac:dyDescent="0.15">
      <c r="E1206" s="46"/>
      <c r="F1206" s="28"/>
      <c r="G1206" s="29"/>
      <c r="H1206" s="29"/>
      <c r="I1206" s="48" t="str">
        <f t="shared" si="264"/>
        <v/>
      </c>
      <c r="J1206" s="48" t="str">
        <f t="shared" si="265"/>
        <v/>
      </c>
      <c r="K1206" s="49" t="str">
        <f t="shared" si="269"/>
        <v/>
      </c>
      <c r="L1206" s="11"/>
      <c r="M1206" s="11"/>
      <c r="N1206" s="78"/>
      <c r="O1206" s="39" t="str">
        <f t="shared" si="270"/>
        <v>F</v>
      </c>
      <c r="P1206" s="11">
        <f t="shared" si="266"/>
        <v>-23.287315649149274</v>
      </c>
      <c r="Q1206" s="11"/>
      <c r="R1206" s="38">
        <f t="shared" si="271"/>
        <v>0</v>
      </c>
      <c r="S1206" s="30">
        <f t="shared" si="272"/>
        <v>0</v>
      </c>
      <c r="T1206" s="30">
        <f t="shared" si="273"/>
        <v>0</v>
      </c>
      <c r="U1206" s="34"/>
      <c r="V1206" s="34"/>
      <c r="X1206" s="31">
        <f t="shared" si="267"/>
        <v>9.0359999999999996</v>
      </c>
      <c r="Y1206" s="31">
        <f t="shared" si="268"/>
        <v>-184.49199999999999</v>
      </c>
      <c r="Z1206" s="30">
        <f t="shared" si="274"/>
        <v>0</v>
      </c>
    </row>
    <row r="1207" spans="5:26" x14ac:dyDescent="0.15">
      <c r="E1207" s="46"/>
      <c r="F1207" s="28"/>
      <c r="G1207" s="29"/>
      <c r="H1207" s="29"/>
      <c r="I1207" s="48" t="str">
        <f t="shared" si="264"/>
        <v/>
      </c>
      <c r="J1207" s="48" t="str">
        <f t="shared" si="265"/>
        <v/>
      </c>
      <c r="K1207" s="49" t="str">
        <f t="shared" si="269"/>
        <v/>
      </c>
      <c r="L1207" s="11"/>
      <c r="M1207" s="11"/>
      <c r="N1207" s="78"/>
      <c r="O1207" s="39" t="str">
        <f t="shared" si="270"/>
        <v>F</v>
      </c>
      <c r="P1207" s="11">
        <f t="shared" si="266"/>
        <v>-23.287315649149274</v>
      </c>
      <c r="Q1207" s="11"/>
      <c r="R1207" s="38">
        <f t="shared" si="271"/>
        <v>0</v>
      </c>
      <c r="S1207" s="30">
        <f t="shared" si="272"/>
        <v>0</v>
      </c>
      <c r="T1207" s="30">
        <f t="shared" si="273"/>
        <v>0</v>
      </c>
      <c r="U1207" s="34"/>
      <c r="V1207" s="34"/>
      <c r="X1207" s="31">
        <f t="shared" si="267"/>
        <v>9.0359999999999996</v>
      </c>
      <c r="Y1207" s="31">
        <f t="shared" si="268"/>
        <v>-184.49199999999999</v>
      </c>
      <c r="Z1207" s="30">
        <f t="shared" si="274"/>
        <v>0</v>
      </c>
    </row>
    <row r="1208" spans="5:26" x14ac:dyDescent="0.15">
      <c r="E1208" s="46"/>
      <c r="F1208" s="28"/>
      <c r="G1208" s="29"/>
      <c r="H1208" s="29"/>
      <c r="I1208" s="48" t="str">
        <f t="shared" si="264"/>
        <v/>
      </c>
      <c r="J1208" s="48" t="str">
        <f t="shared" si="265"/>
        <v/>
      </c>
      <c r="K1208" s="49" t="str">
        <f t="shared" si="269"/>
        <v/>
      </c>
      <c r="L1208" s="11"/>
      <c r="M1208" s="11"/>
      <c r="N1208" s="78"/>
      <c r="O1208" s="39" t="str">
        <f t="shared" si="270"/>
        <v>F</v>
      </c>
      <c r="P1208" s="11">
        <f t="shared" si="266"/>
        <v>-23.287315649149274</v>
      </c>
      <c r="Q1208" s="11"/>
      <c r="R1208" s="38">
        <f t="shared" si="271"/>
        <v>0</v>
      </c>
      <c r="S1208" s="30">
        <f t="shared" si="272"/>
        <v>0</v>
      </c>
      <c r="T1208" s="30">
        <f t="shared" si="273"/>
        <v>0</v>
      </c>
      <c r="U1208" s="34"/>
      <c r="V1208" s="34"/>
      <c r="X1208" s="31">
        <f t="shared" si="267"/>
        <v>9.0359999999999996</v>
      </c>
      <c r="Y1208" s="31">
        <f t="shared" si="268"/>
        <v>-184.49199999999999</v>
      </c>
      <c r="Z1208" s="30">
        <f t="shared" si="274"/>
        <v>0</v>
      </c>
    </row>
    <row r="1209" spans="5:26" x14ac:dyDescent="0.15">
      <c r="E1209" s="46"/>
      <c r="F1209" s="28"/>
      <c r="G1209" s="29"/>
      <c r="H1209" s="29"/>
      <c r="I1209" s="48" t="str">
        <f t="shared" si="264"/>
        <v/>
      </c>
      <c r="J1209" s="48" t="str">
        <f t="shared" si="265"/>
        <v/>
      </c>
      <c r="K1209" s="49" t="str">
        <f t="shared" si="269"/>
        <v/>
      </c>
      <c r="L1209" s="11"/>
      <c r="M1209" s="11"/>
      <c r="N1209" s="78"/>
      <c r="O1209" s="39" t="str">
        <f t="shared" si="270"/>
        <v>F</v>
      </c>
      <c r="P1209" s="11">
        <f t="shared" si="266"/>
        <v>-23.287315649149274</v>
      </c>
      <c r="Q1209" s="11"/>
      <c r="R1209" s="38">
        <f t="shared" si="271"/>
        <v>0</v>
      </c>
      <c r="S1209" s="30">
        <f t="shared" si="272"/>
        <v>0</v>
      </c>
      <c r="T1209" s="30">
        <f t="shared" si="273"/>
        <v>0</v>
      </c>
      <c r="U1209" s="34"/>
      <c r="V1209" s="34"/>
      <c r="X1209" s="31">
        <f t="shared" si="267"/>
        <v>9.0359999999999996</v>
      </c>
      <c r="Y1209" s="31">
        <f t="shared" si="268"/>
        <v>-184.49199999999999</v>
      </c>
      <c r="Z1209" s="30">
        <f t="shared" si="274"/>
        <v>0</v>
      </c>
    </row>
    <row r="1210" spans="5:26" x14ac:dyDescent="0.15">
      <c r="E1210" s="46"/>
      <c r="F1210" s="28"/>
      <c r="G1210" s="29"/>
      <c r="H1210" s="29"/>
      <c r="I1210" s="48" t="str">
        <f t="shared" si="264"/>
        <v/>
      </c>
      <c r="J1210" s="48" t="str">
        <f t="shared" si="265"/>
        <v/>
      </c>
      <c r="K1210" s="49" t="str">
        <f t="shared" si="269"/>
        <v/>
      </c>
      <c r="L1210" s="11"/>
      <c r="M1210" s="11"/>
      <c r="N1210" s="78"/>
      <c r="O1210" s="39" t="str">
        <f t="shared" si="270"/>
        <v>F</v>
      </c>
      <c r="P1210" s="11">
        <f t="shared" si="266"/>
        <v>-23.287315649149274</v>
      </c>
      <c r="Q1210" s="11"/>
      <c r="R1210" s="38">
        <f t="shared" si="271"/>
        <v>0</v>
      </c>
      <c r="S1210" s="30">
        <f t="shared" si="272"/>
        <v>0</v>
      </c>
      <c r="T1210" s="30">
        <f t="shared" si="273"/>
        <v>0</v>
      </c>
      <c r="U1210" s="34"/>
      <c r="V1210" s="34"/>
      <c r="X1210" s="31">
        <f t="shared" si="267"/>
        <v>9.0359999999999996</v>
      </c>
      <c r="Y1210" s="31">
        <f t="shared" si="268"/>
        <v>-184.49199999999999</v>
      </c>
      <c r="Z1210" s="30">
        <f t="shared" si="274"/>
        <v>0</v>
      </c>
    </row>
    <row r="1211" spans="5:26" x14ac:dyDescent="0.15">
      <c r="E1211" s="46"/>
      <c r="F1211" s="28"/>
      <c r="G1211" s="29"/>
      <c r="H1211" s="29"/>
      <c r="I1211" s="48" t="str">
        <f t="shared" si="264"/>
        <v/>
      </c>
      <c r="J1211" s="48" t="str">
        <f t="shared" si="265"/>
        <v/>
      </c>
      <c r="K1211" s="49" t="str">
        <f t="shared" si="269"/>
        <v/>
      </c>
      <c r="L1211" s="11"/>
      <c r="M1211" s="11"/>
      <c r="N1211" s="78"/>
      <c r="O1211" s="39" t="str">
        <f t="shared" si="270"/>
        <v>F</v>
      </c>
      <c r="P1211" s="11">
        <f t="shared" si="266"/>
        <v>-23.287315649149274</v>
      </c>
      <c r="Q1211" s="11"/>
      <c r="R1211" s="38">
        <f t="shared" si="271"/>
        <v>0</v>
      </c>
      <c r="S1211" s="30">
        <f t="shared" si="272"/>
        <v>0</v>
      </c>
      <c r="T1211" s="30">
        <f t="shared" si="273"/>
        <v>0</v>
      </c>
      <c r="U1211" s="34"/>
      <c r="V1211" s="34"/>
      <c r="X1211" s="31">
        <f t="shared" si="267"/>
        <v>9.0359999999999996</v>
      </c>
      <c r="Y1211" s="31">
        <f t="shared" si="268"/>
        <v>-184.49199999999999</v>
      </c>
      <c r="Z1211" s="30">
        <f t="shared" si="274"/>
        <v>0</v>
      </c>
    </row>
    <row r="1212" spans="5:26" x14ac:dyDescent="0.15">
      <c r="E1212" s="46"/>
      <c r="F1212" s="28"/>
      <c r="G1212" s="29"/>
      <c r="H1212" s="29"/>
      <c r="I1212" s="48" t="str">
        <f t="shared" si="264"/>
        <v/>
      </c>
      <c r="J1212" s="48" t="str">
        <f t="shared" si="265"/>
        <v/>
      </c>
      <c r="K1212" s="49" t="str">
        <f t="shared" si="269"/>
        <v/>
      </c>
      <c r="L1212" s="11"/>
      <c r="M1212" s="11"/>
      <c r="N1212" s="78"/>
      <c r="O1212" s="39" t="str">
        <f t="shared" si="270"/>
        <v>F</v>
      </c>
      <c r="P1212" s="11">
        <f t="shared" si="266"/>
        <v>-23.287315649149274</v>
      </c>
      <c r="Q1212" s="11"/>
      <c r="R1212" s="38">
        <f t="shared" si="271"/>
        <v>0</v>
      </c>
      <c r="S1212" s="30">
        <f t="shared" si="272"/>
        <v>0</v>
      </c>
      <c r="T1212" s="30">
        <f t="shared" si="273"/>
        <v>0</v>
      </c>
      <c r="U1212" s="34"/>
      <c r="V1212" s="34"/>
      <c r="X1212" s="31">
        <f t="shared" si="267"/>
        <v>9.0359999999999996</v>
      </c>
      <c r="Y1212" s="31">
        <f t="shared" si="268"/>
        <v>-184.49199999999999</v>
      </c>
      <c r="Z1212" s="30">
        <f t="shared" si="274"/>
        <v>0</v>
      </c>
    </row>
    <row r="1213" spans="5:26" x14ac:dyDescent="0.15">
      <c r="E1213" s="46"/>
      <c r="F1213" s="28"/>
      <c r="G1213" s="29"/>
      <c r="H1213" s="29"/>
      <c r="I1213" s="48" t="str">
        <f t="shared" si="264"/>
        <v/>
      </c>
      <c r="J1213" s="48" t="str">
        <f t="shared" si="265"/>
        <v/>
      </c>
      <c r="K1213" s="49" t="str">
        <f t="shared" si="269"/>
        <v/>
      </c>
      <c r="N1213" s="78"/>
      <c r="O1213" s="39" t="str">
        <f t="shared" si="270"/>
        <v>F</v>
      </c>
      <c r="P1213" s="11">
        <f t="shared" si="266"/>
        <v>-23.287315649149274</v>
      </c>
      <c r="Q1213" s="11"/>
      <c r="R1213" s="38">
        <f t="shared" si="271"/>
        <v>0</v>
      </c>
      <c r="S1213" s="30">
        <f t="shared" si="272"/>
        <v>0</v>
      </c>
      <c r="T1213" s="30">
        <f t="shared" si="273"/>
        <v>0</v>
      </c>
      <c r="U1213" s="34"/>
      <c r="V1213" s="34"/>
      <c r="X1213" s="31">
        <f t="shared" si="267"/>
        <v>9.0359999999999996</v>
      </c>
      <c r="Y1213" s="31">
        <f t="shared" si="268"/>
        <v>-184.49199999999999</v>
      </c>
      <c r="Z1213" s="30">
        <f t="shared" si="274"/>
        <v>0</v>
      </c>
    </row>
    <row r="1214" spans="5:26" x14ac:dyDescent="0.15">
      <c r="E1214" s="46"/>
      <c r="F1214" s="28"/>
      <c r="G1214" s="29"/>
      <c r="H1214" s="29"/>
      <c r="I1214" s="48" t="str">
        <f t="shared" si="264"/>
        <v/>
      </c>
      <c r="J1214" s="48" t="str">
        <f t="shared" si="265"/>
        <v/>
      </c>
      <c r="K1214" s="49" t="str">
        <f t="shared" si="269"/>
        <v/>
      </c>
      <c r="L1214" s="11"/>
      <c r="M1214" s="11"/>
      <c r="N1214" s="78"/>
      <c r="O1214" s="39" t="str">
        <f t="shared" si="270"/>
        <v>F</v>
      </c>
      <c r="P1214" s="11">
        <f t="shared" si="266"/>
        <v>-23.287315649149274</v>
      </c>
      <c r="Q1214" s="11"/>
      <c r="R1214" s="38">
        <f t="shared" si="271"/>
        <v>0</v>
      </c>
      <c r="S1214" s="30">
        <f t="shared" si="272"/>
        <v>0</v>
      </c>
      <c r="T1214" s="30">
        <f t="shared" si="273"/>
        <v>0</v>
      </c>
      <c r="U1214" s="34"/>
      <c r="V1214" s="34"/>
      <c r="X1214" s="31">
        <f t="shared" si="267"/>
        <v>9.0359999999999996</v>
      </c>
      <c r="Y1214" s="31">
        <f t="shared" si="268"/>
        <v>-184.49199999999999</v>
      </c>
      <c r="Z1214" s="30">
        <f t="shared" si="274"/>
        <v>0</v>
      </c>
    </row>
    <row r="1215" spans="5:26" x14ac:dyDescent="0.15">
      <c r="E1215" s="46"/>
      <c r="F1215" s="28"/>
      <c r="G1215" s="29"/>
      <c r="H1215" s="29"/>
      <c r="I1215" s="48" t="str">
        <f t="shared" si="264"/>
        <v/>
      </c>
      <c r="J1215" s="48" t="str">
        <f t="shared" si="265"/>
        <v/>
      </c>
      <c r="K1215" s="49" t="str">
        <f t="shared" si="269"/>
        <v/>
      </c>
      <c r="L1215" s="11"/>
      <c r="M1215" s="11"/>
      <c r="N1215" s="78"/>
      <c r="O1215" s="39" t="str">
        <f t="shared" si="270"/>
        <v>F</v>
      </c>
      <c r="P1215" s="11">
        <f t="shared" si="266"/>
        <v>-23.287315649149274</v>
      </c>
      <c r="Q1215" s="11"/>
      <c r="R1215" s="38">
        <f t="shared" si="271"/>
        <v>0</v>
      </c>
      <c r="S1215" s="30">
        <f t="shared" si="272"/>
        <v>0</v>
      </c>
      <c r="T1215" s="30">
        <f t="shared" si="273"/>
        <v>0</v>
      </c>
      <c r="U1215" s="34"/>
      <c r="V1215" s="34"/>
      <c r="X1215" s="31">
        <f t="shared" si="267"/>
        <v>9.0359999999999996</v>
      </c>
      <c r="Y1215" s="31">
        <f t="shared" si="268"/>
        <v>-184.49199999999999</v>
      </c>
      <c r="Z1215" s="30">
        <f t="shared" si="274"/>
        <v>0</v>
      </c>
    </row>
    <row r="1216" spans="5:26" x14ac:dyDescent="0.15">
      <c r="E1216" s="46"/>
      <c r="F1216" s="28"/>
      <c r="G1216" s="29"/>
      <c r="H1216" s="29"/>
      <c r="I1216" s="48" t="str">
        <f t="shared" si="264"/>
        <v/>
      </c>
      <c r="J1216" s="48" t="str">
        <f t="shared" si="265"/>
        <v/>
      </c>
      <c r="K1216" s="49" t="str">
        <f t="shared" si="269"/>
        <v/>
      </c>
      <c r="L1216" s="11"/>
      <c r="M1216" s="11"/>
      <c r="N1216" s="78"/>
      <c r="O1216" s="39" t="str">
        <f t="shared" si="270"/>
        <v>F</v>
      </c>
      <c r="P1216" s="11">
        <f t="shared" si="266"/>
        <v>-23.287315649149274</v>
      </c>
      <c r="Q1216" s="11"/>
      <c r="R1216" s="38">
        <f t="shared" si="271"/>
        <v>0</v>
      </c>
      <c r="S1216" s="30">
        <f t="shared" si="272"/>
        <v>0</v>
      </c>
      <c r="T1216" s="30">
        <f t="shared" si="273"/>
        <v>0</v>
      </c>
      <c r="U1216" s="34"/>
      <c r="V1216" s="34"/>
      <c r="X1216" s="31">
        <f t="shared" si="267"/>
        <v>9.0359999999999996</v>
      </c>
      <c r="Y1216" s="31">
        <f t="shared" si="268"/>
        <v>-184.49199999999999</v>
      </c>
      <c r="Z1216" s="30">
        <f t="shared" si="274"/>
        <v>0</v>
      </c>
    </row>
    <row r="1217" spans="5:26" x14ac:dyDescent="0.15">
      <c r="E1217" s="46"/>
      <c r="F1217" s="28"/>
      <c r="G1217" s="29"/>
      <c r="H1217" s="29"/>
      <c r="I1217" s="48" t="str">
        <f t="shared" ref="I1217:I1240" si="275">IF(COUNTA($F$1119,$H$1119,F1217:H1217)=5,P1217,"")</f>
        <v/>
      </c>
      <c r="J1217" s="48" t="str">
        <f t="shared" ref="J1217:J1240" si="276">IF(COUNTA($F$1119,$H$1119,F1217:H1217)=5,IF(T1217&lt;6,"*",IF(T1217&gt;=17.583,"*",(H1217-G1217*INDEX(IF(O1217="F",muratafemale,muratamale),R1217-4,1)-INDEX(IF(O1217="F",muratafemale,muratamale),R1217-4,2))/(G1217*INDEX(IF(O1217="F",muratafemale,muratamale),R1217-4,1)+INDEX(IF(O1217="F",muratafemale,muratamale),R1217-4,2))*100)),"")</f>
        <v/>
      </c>
      <c r="K1217" s="49" t="str">
        <f t="shared" si="269"/>
        <v/>
      </c>
      <c r="L1217" s="11"/>
      <c r="M1217" s="11"/>
      <c r="N1217" s="78"/>
      <c r="O1217" s="39" t="str">
        <f t="shared" si="270"/>
        <v>F</v>
      </c>
      <c r="P1217" s="11">
        <f t="shared" si="266"/>
        <v>-23.287315649149274</v>
      </c>
      <c r="Q1217" s="11"/>
      <c r="R1217" s="38">
        <f t="shared" si="271"/>
        <v>0</v>
      </c>
      <c r="S1217" s="30">
        <f t="shared" si="272"/>
        <v>0</v>
      </c>
      <c r="T1217" s="30">
        <f t="shared" si="273"/>
        <v>0</v>
      </c>
      <c r="U1217" s="34"/>
      <c r="V1217" s="34"/>
      <c r="X1217" s="31">
        <f t="shared" si="267"/>
        <v>9.0359999999999996</v>
      </c>
      <c r="Y1217" s="31">
        <f t="shared" si="268"/>
        <v>-184.49199999999999</v>
      </c>
      <c r="Z1217" s="30">
        <f t="shared" si="274"/>
        <v>0</v>
      </c>
    </row>
    <row r="1218" spans="5:26" x14ac:dyDescent="0.15">
      <c r="E1218" s="46"/>
      <c r="F1218" s="28"/>
      <c r="G1218" s="29"/>
      <c r="H1218" s="29"/>
      <c r="I1218" s="48" t="str">
        <f t="shared" si="275"/>
        <v/>
      </c>
      <c r="J1218" s="48" t="str">
        <f t="shared" si="276"/>
        <v/>
      </c>
      <c r="K1218" s="49" t="str">
        <f t="shared" si="269"/>
        <v/>
      </c>
      <c r="L1218" s="11"/>
      <c r="M1218" s="11"/>
      <c r="N1218" s="78"/>
      <c r="O1218" s="39" t="str">
        <f t="shared" si="270"/>
        <v>F</v>
      </c>
      <c r="P1218" s="11">
        <f t="shared" si="266"/>
        <v>-23.287315649149274</v>
      </c>
      <c r="Q1218" s="11"/>
      <c r="R1218" s="38">
        <f t="shared" si="271"/>
        <v>0</v>
      </c>
      <c r="S1218" s="30">
        <f t="shared" si="272"/>
        <v>0</v>
      </c>
      <c r="T1218" s="30">
        <f t="shared" si="273"/>
        <v>0</v>
      </c>
      <c r="U1218" s="34"/>
      <c r="V1218" s="34"/>
      <c r="X1218" s="31">
        <f t="shared" si="267"/>
        <v>9.0359999999999996</v>
      </c>
      <c r="Y1218" s="31">
        <f t="shared" si="268"/>
        <v>-184.49199999999999</v>
      </c>
      <c r="Z1218" s="30">
        <f t="shared" si="274"/>
        <v>0</v>
      </c>
    </row>
    <row r="1219" spans="5:26" x14ac:dyDescent="0.15">
      <c r="E1219" s="46"/>
      <c r="F1219" s="28"/>
      <c r="G1219" s="29"/>
      <c r="H1219" s="29"/>
      <c r="I1219" s="48" t="str">
        <f t="shared" si="275"/>
        <v/>
      </c>
      <c r="J1219" s="48" t="str">
        <f t="shared" si="276"/>
        <v/>
      </c>
      <c r="K1219" s="49" t="str">
        <f t="shared" si="269"/>
        <v/>
      </c>
      <c r="L1219" s="11"/>
      <c r="M1219" s="11"/>
      <c r="N1219" s="78"/>
      <c r="O1219" s="39" t="str">
        <f t="shared" si="270"/>
        <v>F</v>
      </c>
      <c r="P1219" s="11">
        <f t="shared" si="266"/>
        <v>-23.287315649149274</v>
      </c>
      <c r="Q1219" s="11"/>
      <c r="R1219" s="38">
        <f t="shared" si="271"/>
        <v>0</v>
      </c>
      <c r="S1219" s="30">
        <f t="shared" si="272"/>
        <v>0</v>
      </c>
      <c r="T1219" s="30">
        <f t="shared" si="273"/>
        <v>0</v>
      </c>
      <c r="U1219" s="34"/>
      <c r="V1219" s="34"/>
      <c r="X1219" s="31">
        <f t="shared" si="267"/>
        <v>9.0359999999999996</v>
      </c>
      <c r="Y1219" s="31">
        <f t="shared" si="268"/>
        <v>-184.49199999999999</v>
      </c>
      <c r="Z1219" s="30">
        <f t="shared" si="274"/>
        <v>0</v>
      </c>
    </row>
    <row r="1220" spans="5:26" x14ac:dyDescent="0.15">
      <c r="E1220" s="46"/>
      <c r="F1220" s="28"/>
      <c r="G1220" s="29"/>
      <c r="H1220" s="29"/>
      <c r="I1220" s="48" t="str">
        <f t="shared" si="275"/>
        <v/>
      </c>
      <c r="J1220" s="48" t="str">
        <f t="shared" si="276"/>
        <v/>
      </c>
      <c r="K1220" s="49" t="str">
        <f t="shared" si="269"/>
        <v/>
      </c>
      <c r="L1220" s="11"/>
      <c r="M1220" s="11"/>
      <c r="N1220" s="78"/>
      <c r="O1220" s="39" t="str">
        <f t="shared" si="270"/>
        <v>F</v>
      </c>
      <c r="P1220" s="11">
        <f t="shared" si="266"/>
        <v>-23.287315649149274</v>
      </c>
      <c r="Q1220" s="11"/>
      <c r="R1220" s="38">
        <f t="shared" si="271"/>
        <v>0</v>
      </c>
      <c r="S1220" s="30">
        <f t="shared" si="272"/>
        <v>0</v>
      </c>
      <c r="T1220" s="30">
        <f t="shared" si="273"/>
        <v>0</v>
      </c>
      <c r="U1220" s="34"/>
      <c r="V1220" s="34"/>
      <c r="X1220" s="31">
        <f t="shared" si="267"/>
        <v>9.0359999999999996</v>
      </c>
      <c r="Y1220" s="31">
        <f t="shared" si="268"/>
        <v>-184.49199999999999</v>
      </c>
      <c r="Z1220" s="30">
        <f t="shared" si="274"/>
        <v>0</v>
      </c>
    </row>
    <row r="1221" spans="5:26" x14ac:dyDescent="0.15">
      <c r="E1221" s="46"/>
      <c r="F1221" s="28"/>
      <c r="G1221" s="29"/>
      <c r="H1221" s="29"/>
      <c r="I1221" s="48" t="str">
        <f t="shared" si="275"/>
        <v/>
      </c>
      <c r="J1221" s="48" t="str">
        <f t="shared" si="276"/>
        <v/>
      </c>
      <c r="K1221" s="49" t="str">
        <f t="shared" si="269"/>
        <v/>
      </c>
      <c r="L1221" s="11"/>
      <c r="M1221" s="11"/>
      <c r="N1221" s="78"/>
      <c r="O1221" s="39" t="str">
        <f t="shared" si="270"/>
        <v>F</v>
      </c>
      <c r="P1221" s="11">
        <f t="shared" si="266"/>
        <v>-23.287315649149274</v>
      </c>
      <c r="Q1221" s="11"/>
      <c r="R1221" s="38">
        <f t="shared" si="271"/>
        <v>0</v>
      </c>
      <c r="S1221" s="30">
        <f t="shared" si="272"/>
        <v>0</v>
      </c>
      <c r="T1221" s="30">
        <f t="shared" si="273"/>
        <v>0</v>
      </c>
      <c r="U1221" s="34"/>
      <c r="V1221" s="34"/>
      <c r="X1221" s="31">
        <f t="shared" si="267"/>
        <v>9.0359999999999996</v>
      </c>
      <c r="Y1221" s="31">
        <f t="shared" si="268"/>
        <v>-184.49199999999999</v>
      </c>
      <c r="Z1221" s="30">
        <f t="shared" si="274"/>
        <v>0</v>
      </c>
    </row>
    <row r="1222" spans="5:26" x14ac:dyDescent="0.15">
      <c r="E1222" s="46"/>
      <c r="F1222" s="28"/>
      <c r="G1222" s="29"/>
      <c r="H1222" s="29"/>
      <c r="I1222" s="48" t="str">
        <f t="shared" si="275"/>
        <v/>
      </c>
      <c r="J1222" s="48" t="str">
        <f t="shared" si="276"/>
        <v/>
      </c>
      <c r="K1222" s="49" t="str">
        <f t="shared" si="269"/>
        <v/>
      </c>
      <c r="L1222" s="11"/>
      <c r="M1222" s="11"/>
      <c r="N1222" s="78"/>
      <c r="O1222" s="39" t="str">
        <f t="shared" si="270"/>
        <v>F</v>
      </c>
      <c r="P1222" s="11">
        <f t="shared" si="266"/>
        <v>-23.287315649149274</v>
      </c>
      <c r="Q1222" s="11"/>
      <c r="R1222" s="38">
        <f t="shared" si="271"/>
        <v>0</v>
      </c>
      <c r="S1222" s="30">
        <f t="shared" si="272"/>
        <v>0</v>
      </c>
      <c r="T1222" s="30">
        <f t="shared" si="273"/>
        <v>0</v>
      </c>
      <c r="U1222" s="34"/>
      <c r="V1222" s="34"/>
      <c r="X1222" s="31">
        <f t="shared" si="267"/>
        <v>9.0359999999999996</v>
      </c>
      <c r="Y1222" s="31">
        <f t="shared" si="268"/>
        <v>-184.49199999999999</v>
      </c>
      <c r="Z1222" s="30">
        <f t="shared" si="274"/>
        <v>0</v>
      </c>
    </row>
    <row r="1223" spans="5:26" x14ac:dyDescent="0.15">
      <c r="E1223" s="46"/>
      <c r="F1223" s="28"/>
      <c r="G1223" s="29"/>
      <c r="H1223" s="29"/>
      <c r="I1223" s="48" t="str">
        <f t="shared" si="275"/>
        <v/>
      </c>
      <c r="J1223" s="48" t="str">
        <f t="shared" si="276"/>
        <v/>
      </c>
      <c r="K1223" s="49" t="str">
        <f t="shared" si="269"/>
        <v/>
      </c>
      <c r="L1223" s="11"/>
      <c r="M1223" s="11"/>
      <c r="N1223" s="78"/>
      <c r="O1223" s="39" t="str">
        <f t="shared" si="270"/>
        <v>F</v>
      </c>
      <c r="P1223" s="11">
        <f t="shared" si="266"/>
        <v>-23.287315649149274</v>
      </c>
      <c r="Q1223" s="11"/>
      <c r="R1223" s="38">
        <f t="shared" si="271"/>
        <v>0</v>
      </c>
      <c r="S1223" s="30">
        <f t="shared" si="272"/>
        <v>0</v>
      </c>
      <c r="T1223" s="30">
        <f t="shared" si="273"/>
        <v>0</v>
      </c>
      <c r="U1223" s="34"/>
      <c r="V1223" s="34"/>
      <c r="X1223" s="31">
        <f t="shared" si="267"/>
        <v>9.0359999999999996</v>
      </c>
      <c r="Y1223" s="31">
        <f t="shared" si="268"/>
        <v>-184.49199999999999</v>
      </c>
      <c r="Z1223" s="30">
        <f t="shared" si="274"/>
        <v>0</v>
      </c>
    </row>
    <row r="1224" spans="5:26" x14ac:dyDescent="0.15">
      <c r="E1224" s="46"/>
      <c r="F1224" s="28"/>
      <c r="G1224" s="29"/>
      <c r="H1224" s="29"/>
      <c r="I1224" s="48" t="str">
        <f t="shared" si="275"/>
        <v/>
      </c>
      <c r="J1224" s="48" t="str">
        <f t="shared" si="276"/>
        <v/>
      </c>
      <c r="K1224" s="49" t="str">
        <f t="shared" si="269"/>
        <v/>
      </c>
      <c r="L1224" s="11"/>
      <c r="M1224" s="11"/>
      <c r="N1224" s="78"/>
      <c r="O1224" s="39" t="str">
        <f t="shared" si="270"/>
        <v>F</v>
      </c>
      <c r="P1224" s="11">
        <f t="shared" si="266"/>
        <v>-23.287315649149274</v>
      </c>
      <c r="Q1224" s="11"/>
      <c r="R1224" s="38">
        <f t="shared" si="271"/>
        <v>0</v>
      </c>
      <c r="S1224" s="30">
        <f t="shared" si="272"/>
        <v>0</v>
      </c>
      <c r="T1224" s="30">
        <f t="shared" si="273"/>
        <v>0</v>
      </c>
      <c r="U1224" s="34"/>
      <c r="V1224" s="34"/>
      <c r="X1224" s="31">
        <f t="shared" si="267"/>
        <v>9.0359999999999996</v>
      </c>
      <c r="Y1224" s="31">
        <f t="shared" si="268"/>
        <v>-184.49199999999999</v>
      </c>
      <c r="Z1224" s="30">
        <f t="shared" si="274"/>
        <v>0</v>
      </c>
    </row>
    <row r="1225" spans="5:26" x14ac:dyDescent="0.15">
      <c r="E1225" s="46"/>
      <c r="F1225" s="28"/>
      <c r="G1225" s="29"/>
      <c r="H1225" s="29"/>
      <c r="I1225" s="48" t="str">
        <f t="shared" si="275"/>
        <v/>
      </c>
      <c r="J1225" s="48" t="str">
        <f t="shared" si="276"/>
        <v/>
      </c>
      <c r="K1225" s="49" t="str">
        <f t="shared" si="269"/>
        <v/>
      </c>
      <c r="L1225" s="11"/>
      <c r="M1225" s="11"/>
      <c r="N1225" s="78"/>
      <c r="O1225" s="39" t="str">
        <f t="shared" si="270"/>
        <v>F</v>
      </c>
      <c r="P1225" s="11">
        <f t="shared" si="266"/>
        <v>-23.287315649149274</v>
      </c>
      <c r="Q1225" s="11"/>
      <c r="R1225" s="38">
        <f t="shared" si="271"/>
        <v>0</v>
      </c>
      <c r="S1225" s="30">
        <f t="shared" si="272"/>
        <v>0</v>
      </c>
      <c r="T1225" s="30">
        <f t="shared" si="273"/>
        <v>0</v>
      </c>
      <c r="U1225" s="34"/>
      <c r="V1225" s="34"/>
      <c r="X1225" s="31">
        <f t="shared" si="267"/>
        <v>9.0359999999999996</v>
      </c>
      <c r="Y1225" s="31">
        <f t="shared" si="268"/>
        <v>-184.49199999999999</v>
      </c>
      <c r="Z1225" s="30">
        <f t="shared" si="274"/>
        <v>0</v>
      </c>
    </row>
    <row r="1226" spans="5:26" x14ac:dyDescent="0.15">
      <c r="E1226" s="46"/>
      <c r="F1226" s="28"/>
      <c r="G1226" s="29"/>
      <c r="H1226" s="29"/>
      <c r="I1226" s="48" t="str">
        <f t="shared" si="275"/>
        <v/>
      </c>
      <c r="J1226" s="48" t="str">
        <f t="shared" si="276"/>
        <v/>
      </c>
      <c r="K1226" s="49" t="str">
        <f t="shared" si="269"/>
        <v/>
      </c>
      <c r="L1226" s="11"/>
      <c r="M1226" s="11"/>
      <c r="N1226" s="78"/>
      <c r="O1226" s="39" t="str">
        <f t="shared" si="270"/>
        <v>F</v>
      </c>
      <c r="P1226" s="11">
        <f t="shared" si="266"/>
        <v>-23.287315649149274</v>
      </c>
      <c r="Q1226" s="11"/>
      <c r="R1226" s="38">
        <f t="shared" si="271"/>
        <v>0</v>
      </c>
      <c r="S1226" s="30">
        <f t="shared" si="272"/>
        <v>0</v>
      </c>
      <c r="T1226" s="30">
        <f t="shared" si="273"/>
        <v>0</v>
      </c>
      <c r="U1226" s="34"/>
      <c r="V1226" s="34"/>
      <c r="X1226" s="31">
        <f t="shared" si="267"/>
        <v>9.0359999999999996</v>
      </c>
      <c r="Y1226" s="31">
        <f t="shared" si="268"/>
        <v>-184.49199999999999</v>
      </c>
      <c r="Z1226" s="30">
        <f t="shared" si="274"/>
        <v>0</v>
      </c>
    </row>
    <row r="1227" spans="5:26" x14ac:dyDescent="0.15">
      <c r="E1227" s="46"/>
      <c r="F1227" s="28"/>
      <c r="G1227" s="29"/>
      <c r="H1227" s="29"/>
      <c r="I1227" s="48" t="str">
        <f t="shared" si="275"/>
        <v/>
      </c>
      <c r="J1227" s="48" t="str">
        <f t="shared" si="276"/>
        <v/>
      </c>
      <c r="K1227" s="49" t="str">
        <f t="shared" si="269"/>
        <v/>
      </c>
      <c r="L1227" s="11"/>
      <c r="M1227" s="11"/>
      <c r="N1227" s="78"/>
      <c r="O1227" s="39" t="str">
        <f t="shared" si="270"/>
        <v>F</v>
      </c>
      <c r="P1227" s="11">
        <f t="shared" si="266"/>
        <v>-23.287315649149274</v>
      </c>
      <c r="Q1227" s="11"/>
      <c r="R1227" s="38">
        <f t="shared" si="271"/>
        <v>0</v>
      </c>
      <c r="S1227" s="30">
        <f t="shared" si="272"/>
        <v>0</v>
      </c>
      <c r="T1227" s="30">
        <f t="shared" si="273"/>
        <v>0</v>
      </c>
      <c r="U1227" s="34"/>
      <c r="V1227" s="34"/>
      <c r="X1227" s="31">
        <f t="shared" si="267"/>
        <v>9.0359999999999996</v>
      </c>
      <c r="Y1227" s="31">
        <f t="shared" si="268"/>
        <v>-184.49199999999999</v>
      </c>
      <c r="Z1227" s="30">
        <f t="shared" si="274"/>
        <v>0</v>
      </c>
    </row>
    <row r="1228" spans="5:26" x14ac:dyDescent="0.15">
      <c r="E1228" s="46"/>
      <c r="F1228" s="28"/>
      <c r="G1228" s="29"/>
      <c r="H1228" s="29"/>
      <c r="I1228" s="48" t="str">
        <f t="shared" si="275"/>
        <v/>
      </c>
      <c r="J1228" s="48" t="str">
        <f t="shared" si="276"/>
        <v/>
      </c>
      <c r="K1228" s="49" t="str">
        <f t="shared" si="269"/>
        <v/>
      </c>
      <c r="L1228" s="11"/>
      <c r="M1228" s="11"/>
      <c r="N1228" s="78"/>
      <c r="O1228" s="39" t="str">
        <f t="shared" si="270"/>
        <v>F</v>
      </c>
      <c r="P1228" s="11">
        <f t="shared" si="266"/>
        <v>-23.287315649149274</v>
      </c>
      <c r="Q1228" s="11"/>
      <c r="R1228" s="38">
        <f t="shared" si="271"/>
        <v>0</v>
      </c>
      <c r="S1228" s="30">
        <f t="shared" si="272"/>
        <v>0</v>
      </c>
      <c r="T1228" s="30">
        <f t="shared" si="273"/>
        <v>0</v>
      </c>
      <c r="U1228" s="34"/>
      <c r="V1228" s="34"/>
      <c r="X1228" s="31">
        <f t="shared" si="267"/>
        <v>9.0359999999999996</v>
      </c>
      <c r="Y1228" s="31">
        <f t="shared" si="268"/>
        <v>-184.49199999999999</v>
      </c>
      <c r="Z1228" s="30">
        <f t="shared" si="274"/>
        <v>0</v>
      </c>
    </row>
    <row r="1229" spans="5:26" x14ac:dyDescent="0.15">
      <c r="E1229" s="46"/>
      <c r="F1229" s="28"/>
      <c r="G1229" s="29"/>
      <c r="H1229" s="29"/>
      <c r="I1229" s="48" t="str">
        <f t="shared" si="275"/>
        <v/>
      </c>
      <c r="J1229" s="48" t="str">
        <f t="shared" si="276"/>
        <v/>
      </c>
      <c r="K1229" s="49" t="str">
        <f t="shared" si="269"/>
        <v/>
      </c>
      <c r="L1229" s="11"/>
      <c r="M1229" s="11"/>
      <c r="N1229" s="78"/>
      <c r="O1229" s="39" t="str">
        <f t="shared" si="270"/>
        <v>F</v>
      </c>
      <c r="P1229" s="11">
        <f t="shared" si="266"/>
        <v>-23.287315649149274</v>
      </c>
      <c r="Q1229" s="11"/>
      <c r="R1229" s="38">
        <f t="shared" si="271"/>
        <v>0</v>
      </c>
      <c r="S1229" s="30">
        <f t="shared" si="272"/>
        <v>0</v>
      </c>
      <c r="T1229" s="30">
        <f t="shared" si="273"/>
        <v>0</v>
      </c>
      <c r="U1229" s="34"/>
      <c r="V1229" s="34"/>
      <c r="X1229" s="31">
        <f t="shared" si="267"/>
        <v>9.0359999999999996</v>
      </c>
      <c r="Y1229" s="31">
        <f t="shared" si="268"/>
        <v>-184.49199999999999</v>
      </c>
      <c r="Z1229" s="30">
        <f t="shared" si="274"/>
        <v>0</v>
      </c>
    </row>
    <row r="1230" spans="5:26" x14ac:dyDescent="0.15">
      <c r="E1230" s="46"/>
      <c r="F1230" s="28"/>
      <c r="G1230" s="29"/>
      <c r="H1230" s="29"/>
      <c r="I1230" s="48" t="str">
        <f t="shared" si="275"/>
        <v/>
      </c>
      <c r="J1230" s="48" t="str">
        <f t="shared" si="276"/>
        <v/>
      </c>
      <c r="K1230" s="49" t="str">
        <f t="shared" si="269"/>
        <v/>
      </c>
      <c r="L1230" s="11"/>
      <c r="M1230" s="11"/>
      <c r="N1230" s="78"/>
      <c r="O1230" s="39" t="str">
        <f t="shared" si="270"/>
        <v>F</v>
      </c>
      <c r="P1230" s="11">
        <f t="shared" si="266"/>
        <v>-23.287315649149274</v>
      </c>
      <c r="Q1230" s="11"/>
      <c r="R1230" s="38">
        <f t="shared" si="271"/>
        <v>0</v>
      </c>
      <c r="S1230" s="30">
        <f t="shared" si="272"/>
        <v>0</v>
      </c>
      <c r="T1230" s="30">
        <f t="shared" si="273"/>
        <v>0</v>
      </c>
      <c r="U1230" s="34"/>
      <c r="V1230" s="34"/>
      <c r="X1230" s="31">
        <f t="shared" si="267"/>
        <v>9.0359999999999996</v>
      </c>
      <c r="Y1230" s="31">
        <f t="shared" si="268"/>
        <v>-184.49199999999999</v>
      </c>
      <c r="Z1230" s="30">
        <f t="shared" si="274"/>
        <v>0</v>
      </c>
    </row>
    <row r="1231" spans="5:26" x14ac:dyDescent="0.15">
      <c r="E1231" s="46"/>
      <c r="F1231" s="28"/>
      <c r="G1231" s="29"/>
      <c r="H1231" s="29"/>
      <c r="I1231" s="48" t="str">
        <f t="shared" si="275"/>
        <v/>
      </c>
      <c r="J1231" s="48" t="str">
        <f t="shared" si="276"/>
        <v/>
      </c>
      <c r="K1231" s="49" t="str">
        <f t="shared" si="269"/>
        <v/>
      </c>
      <c r="L1231" s="11"/>
      <c r="M1231" s="11"/>
      <c r="N1231" s="78"/>
      <c r="O1231" s="39" t="str">
        <f t="shared" si="270"/>
        <v>F</v>
      </c>
      <c r="P1231" s="11">
        <f t="shared" si="266"/>
        <v>-23.287315649149274</v>
      </c>
      <c r="Q1231" s="11"/>
      <c r="R1231" s="38">
        <f t="shared" si="271"/>
        <v>0</v>
      </c>
      <c r="S1231" s="30">
        <f t="shared" si="272"/>
        <v>0</v>
      </c>
      <c r="T1231" s="30">
        <f t="shared" si="273"/>
        <v>0</v>
      </c>
      <c r="U1231" s="34"/>
      <c r="V1231" s="34"/>
      <c r="X1231" s="31">
        <f t="shared" si="267"/>
        <v>9.0359999999999996</v>
      </c>
      <c r="Y1231" s="31">
        <f t="shared" si="268"/>
        <v>-184.49199999999999</v>
      </c>
      <c r="Z1231" s="30">
        <f t="shared" si="274"/>
        <v>0</v>
      </c>
    </row>
    <row r="1232" spans="5:26" x14ac:dyDescent="0.15">
      <c r="E1232" s="46"/>
      <c r="F1232" s="28"/>
      <c r="G1232" s="29"/>
      <c r="H1232" s="29"/>
      <c r="I1232" s="48" t="str">
        <f t="shared" si="275"/>
        <v/>
      </c>
      <c r="J1232" s="48" t="str">
        <f t="shared" si="276"/>
        <v/>
      </c>
      <c r="K1232" s="49" t="str">
        <f t="shared" si="269"/>
        <v/>
      </c>
      <c r="L1232" s="11"/>
      <c r="M1232" s="11"/>
      <c r="N1232" s="78"/>
      <c r="O1232" s="39" t="str">
        <f t="shared" si="270"/>
        <v>F</v>
      </c>
      <c r="P1232" s="11">
        <f t="shared" si="266"/>
        <v>-23.287315649149274</v>
      </c>
      <c r="Q1232" s="11"/>
      <c r="R1232" s="38">
        <f t="shared" si="271"/>
        <v>0</v>
      </c>
      <c r="S1232" s="30">
        <f t="shared" si="272"/>
        <v>0</v>
      </c>
      <c r="T1232" s="30">
        <f t="shared" si="273"/>
        <v>0</v>
      </c>
      <c r="U1232" s="34"/>
      <c r="V1232" s="34"/>
      <c r="X1232" s="31">
        <f t="shared" si="267"/>
        <v>9.0359999999999996</v>
      </c>
      <c r="Y1232" s="31">
        <f t="shared" si="268"/>
        <v>-184.49199999999999</v>
      </c>
      <c r="Z1232" s="30">
        <f t="shared" si="274"/>
        <v>0</v>
      </c>
    </row>
    <row r="1233" spans="5:26" x14ac:dyDescent="0.15">
      <c r="E1233" s="46"/>
      <c r="F1233" s="28"/>
      <c r="G1233" s="29"/>
      <c r="H1233" s="29"/>
      <c r="I1233" s="48" t="str">
        <f t="shared" si="275"/>
        <v/>
      </c>
      <c r="J1233" s="48" t="str">
        <f t="shared" si="276"/>
        <v/>
      </c>
      <c r="K1233" s="49" t="str">
        <f t="shared" si="269"/>
        <v/>
      </c>
      <c r="L1233" s="11"/>
      <c r="M1233" s="11"/>
      <c r="N1233" s="78"/>
      <c r="O1233" s="39" t="str">
        <f t="shared" si="270"/>
        <v>F</v>
      </c>
      <c r="P1233" s="11">
        <f t="shared" si="266"/>
        <v>-23.287315649149274</v>
      </c>
      <c r="Q1233" s="11"/>
      <c r="R1233" s="38">
        <f t="shared" si="271"/>
        <v>0</v>
      </c>
      <c r="S1233" s="30">
        <f t="shared" si="272"/>
        <v>0</v>
      </c>
      <c r="T1233" s="30">
        <f t="shared" si="273"/>
        <v>0</v>
      </c>
      <c r="U1233" s="34"/>
      <c r="V1233" s="34"/>
      <c r="X1233" s="31">
        <f t="shared" si="267"/>
        <v>9.0359999999999996</v>
      </c>
      <c r="Y1233" s="31">
        <f t="shared" si="268"/>
        <v>-184.49199999999999</v>
      </c>
      <c r="Z1233" s="30">
        <f t="shared" si="274"/>
        <v>0</v>
      </c>
    </row>
    <row r="1234" spans="5:26" x14ac:dyDescent="0.15">
      <c r="E1234" s="46"/>
      <c r="F1234" s="28"/>
      <c r="G1234" s="29"/>
      <c r="H1234" s="29"/>
      <c r="I1234" s="48" t="str">
        <f t="shared" si="275"/>
        <v/>
      </c>
      <c r="J1234" s="48" t="str">
        <f t="shared" si="276"/>
        <v/>
      </c>
      <c r="K1234" s="49" t="str">
        <f t="shared" si="269"/>
        <v/>
      </c>
      <c r="L1234" s="11"/>
      <c r="M1234" s="11"/>
      <c r="N1234" s="78"/>
      <c r="O1234" s="39" t="str">
        <f t="shared" si="270"/>
        <v>F</v>
      </c>
      <c r="P1234" s="11">
        <f t="shared" si="266"/>
        <v>-23.287315649149274</v>
      </c>
      <c r="Q1234" s="11"/>
      <c r="R1234" s="38">
        <f t="shared" si="271"/>
        <v>0</v>
      </c>
      <c r="S1234" s="30">
        <f t="shared" si="272"/>
        <v>0</v>
      </c>
      <c r="T1234" s="30">
        <f t="shared" si="273"/>
        <v>0</v>
      </c>
      <c r="U1234" s="34"/>
      <c r="V1234" s="34"/>
      <c r="X1234" s="31">
        <f t="shared" si="267"/>
        <v>9.0359999999999996</v>
      </c>
      <c r="Y1234" s="31">
        <f t="shared" si="268"/>
        <v>-184.49199999999999</v>
      </c>
      <c r="Z1234" s="30">
        <f t="shared" si="274"/>
        <v>0</v>
      </c>
    </row>
    <row r="1235" spans="5:26" x14ac:dyDescent="0.15">
      <c r="E1235" s="46"/>
      <c r="F1235" s="28"/>
      <c r="G1235" s="29"/>
      <c r="H1235" s="29"/>
      <c r="I1235" s="48" t="str">
        <f t="shared" si="275"/>
        <v/>
      </c>
      <c r="J1235" s="48" t="str">
        <f t="shared" si="276"/>
        <v/>
      </c>
      <c r="K1235" s="49" t="str">
        <f t="shared" si="269"/>
        <v/>
      </c>
      <c r="L1235" s="11"/>
      <c r="M1235" s="11"/>
      <c r="N1235" s="78"/>
      <c r="O1235" s="39" t="str">
        <f t="shared" si="270"/>
        <v>F</v>
      </c>
      <c r="P1235" s="11">
        <f t="shared" si="266"/>
        <v>-23.287315649149274</v>
      </c>
      <c r="Q1235" s="11"/>
      <c r="R1235" s="38">
        <f t="shared" si="271"/>
        <v>0</v>
      </c>
      <c r="S1235" s="30">
        <f t="shared" si="272"/>
        <v>0</v>
      </c>
      <c r="T1235" s="30">
        <f t="shared" si="273"/>
        <v>0</v>
      </c>
      <c r="U1235" s="34"/>
      <c r="V1235" s="34"/>
      <c r="X1235" s="31">
        <f t="shared" si="267"/>
        <v>9.0359999999999996</v>
      </c>
      <c r="Y1235" s="31">
        <f t="shared" si="268"/>
        <v>-184.49199999999999</v>
      </c>
      <c r="Z1235" s="30">
        <f t="shared" si="274"/>
        <v>0</v>
      </c>
    </row>
    <row r="1236" spans="5:26" x14ac:dyDescent="0.15">
      <c r="E1236" s="46"/>
      <c r="F1236" s="28"/>
      <c r="G1236" s="29"/>
      <c r="H1236" s="29"/>
      <c r="I1236" s="48" t="str">
        <f t="shared" si="275"/>
        <v/>
      </c>
      <c r="J1236" s="48" t="str">
        <f t="shared" si="276"/>
        <v/>
      </c>
      <c r="K1236" s="49" t="str">
        <f t="shared" si="269"/>
        <v/>
      </c>
      <c r="L1236" s="11"/>
      <c r="M1236" s="11"/>
      <c r="N1236" s="78"/>
      <c r="O1236" s="39" t="str">
        <f t="shared" si="270"/>
        <v>F</v>
      </c>
      <c r="P1236" s="11">
        <f t="shared" si="266"/>
        <v>-23.287315649149274</v>
      </c>
      <c r="Q1236" s="11"/>
      <c r="R1236" s="38">
        <f t="shared" si="271"/>
        <v>0</v>
      </c>
      <c r="S1236" s="30">
        <f t="shared" si="272"/>
        <v>0</v>
      </c>
      <c r="T1236" s="30">
        <f t="shared" si="273"/>
        <v>0</v>
      </c>
      <c r="U1236" s="34"/>
      <c r="V1236" s="34"/>
      <c r="X1236" s="31">
        <f t="shared" si="267"/>
        <v>9.0359999999999996</v>
      </c>
      <c r="Y1236" s="31">
        <f t="shared" si="268"/>
        <v>-184.49199999999999</v>
      </c>
      <c r="Z1236" s="30">
        <f t="shared" si="274"/>
        <v>0</v>
      </c>
    </row>
    <row r="1237" spans="5:26" x14ac:dyDescent="0.15">
      <c r="E1237" s="46"/>
      <c r="F1237" s="28"/>
      <c r="G1237" s="29"/>
      <c r="H1237" s="29"/>
      <c r="I1237" s="48" t="str">
        <f t="shared" si="275"/>
        <v/>
      </c>
      <c r="J1237" s="48" t="str">
        <f t="shared" si="276"/>
        <v/>
      </c>
      <c r="K1237" s="49" t="str">
        <f t="shared" si="269"/>
        <v/>
      </c>
      <c r="L1237" s="11"/>
      <c r="M1237" s="11"/>
      <c r="N1237" s="78"/>
      <c r="O1237" s="39" t="str">
        <f t="shared" si="270"/>
        <v>F</v>
      </c>
      <c r="P1237" s="11">
        <f t="shared" si="266"/>
        <v>-23.287315649149274</v>
      </c>
      <c r="Q1237" s="11"/>
      <c r="R1237" s="38">
        <f t="shared" si="271"/>
        <v>0</v>
      </c>
      <c r="S1237" s="30">
        <f t="shared" si="272"/>
        <v>0</v>
      </c>
      <c r="T1237" s="30">
        <f t="shared" si="273"/>
        <v>0</v>
      </c>
      <c r="U1237" s="34"/>
      <c r="V1237" s="34"/>
      <c r="X1237" s="31">
        <f t="shared" si="267"/>
        <v>9.0359999999999996</v>
      </c>
      <c r="Y1237" s="31">
        <f t="shared" si="268"/>
        <v>-184.49199999999999</v>
      </c>
      <c r="Z1237" s="30">
        <f t="shared" si="274"/>
        <v>0</v>
      </c>
    </row>
    <row r="1238" spans="5:26" x14ac:dyDescent="0.15">
      <c r="E1238" s="46"/>
      <c r="F1238" s="28"/>
      <c r="G1238" s="29"/>
      <c r="H1238" s="29"/>
      <c r="I1238" s="48" t="str">
        <f t="shared" si="275"/>
        <v/>
      </c>
      <c r="J1238" s="48" t="str">
        <f t="shared" si="276"/>
        <v/>
      </c>
      <c r="K1238" s="49" t="str">
        <f t="shared" si="269"/>
        <v/>
      </c>
      <c r="L1238" s="11"/>
      <c r="M1238" s="11"/>
      <c r="N1238" s="78"/>
      <c r="O1238" s="39" t="str">
        <f t="shared" si="270"/>
        <v>F</v>
      </c>
      <c r="P1238" s="11">
        <f t="shared" si="266"/>
        <v>-23.287315649149274</v>
      </c>
      <c r="Q1238" s="11"/>
      <c r="R1238" s="38">
        <f t="shared" si="271"/>
        <v>0</v>
      </c>
      <c r="S1238" s="30">
        <f t="shared" si="272"/>
        <v>0</v>
      </c>
      <c r="T1238" s="30">
        <f t="shared" si="273"/>
        <v>0</v>
      </c>
      <c r="U1238" s="34"/>
      <c r="V1238" s="34"/>
      <c r="X1238" s="31">
        <f t="shared" si="267"/>
        <v>9.0359999999999996</v>
      </c>
      <c r="Y1238" s="31">
        <f t="shared" si="268"/>
        <v>-184.49199999999999</v>
      </c>
      <c r="Z1238" s="30">
        <f t="shared" si="274"/>
        <v>0</v>
      </c>
    </row>
    <row r="1239" spans="5:26" x14ac:dyDescent="0.15">
      <c r="E1239" s="46"/>
      <c r="F1239" s="28"/>
      <c r="G1239" s="29"/>
      <c r="H1239" s="29"/>
      <c r="I1239" s="48" t="str">
        <f t="shared" si="275"/>
        <v/>
      </c>
      <c r="J1239" s="48" t="str">
        <f t="shared" si="276"/>
        <v/>
      </c>
      <c r="K1239" s="49" t="str">
        <f t="shared" si="269"/>
        <v/>
      </c>
      <c r="L1239" s="11"/>
      <c r="M1239" s="11"/>
      <c r="N1239" s="78"/>
      <c r="O1239" s="39" t="str">
        <f t="shared" si="270"/>
        <v>F</v>
      </c>
      <c r="P1239" s="11">
        <f t="shared" si="266"/>
        <v>-23.287315649149274</v>
      </c>
      <c r="Q1239" s="11"/>
      <c r="R1239" s="38">
        <f t="shared" si="271"/>
        <v>0</v>
      </c>
      <c r="S1239" s="30">
        <f t="shared" si="272"/>
        <v>0</v>
      </c>
      <c r="T1239" s="30">
        <f t="shared" si="273"/>
        <v>0</v>
      </c>
      <c r="U1239" s="34"/>
      <c r="V1239" s="34"/>
      <c r="X1239" s="31">
        <f t="shared" si="267"/>
        <v>9.0359999999999996</v>
      </c>
      <c r="Y1239" s="31">
        <f t="shared" si="268"/>
        <v>-184.49199999999999</v>
      </c>
      <c r="Z1239" s="30">
        <f t="shared" si="274"/>
        <v>0</v>
      </c>
    </row>
    <row r="1240" spans="5:26" ht="14.25" thickBot="1" x14ac:dyDescent="0.2">
      <c r="E1240" s="50"/>
      <c r="F1240" s="64"/>
      <c r="G1240" s="51"/>
      <c r="H1240" s="51"/>
      <c r="I1240" s="52" t="str">
        <f t="shared" si="275"/>
        <v/>
      </c>
      <c r="J1240" s="52" t="str">
        <f t="shared" si="276"/>
        <v/>
      </c>
      <c r="K1240" s="53" t="str">
        <f t="shared" si="269"/>
        <v/>
      </c>
      <c r="L1240" s="11"/>
      <c r="M1240" s="11"/>
      <c r="N1240" s="78"/>
      <c r="O1240" s="39" t="str">
        <f t="shared" si="270"/>
        <v>F</v>
      </c>
      <c r="P1240" s="11">
        <f t="shared" si="266"/>
        <v>-23.287315649149274</v>
      </c>
      <c r="Q1240" s="11"/>
      <c r="R1240" s="38">
        <f t="shared" si="271"/>
        <v>0</v>
      </c>
      <c r="S1240" s="30">
        <f t="shared" si="272"/>
        <v>0</v>
      </c>
      <c r="T1240" s="30">
        <f t="shared" si="273"/>
        <v>0</v>
      </c>
      <c r="U1240" s="34"/>
      <c r="V1240" s="34"/>
      <c r="X1240" s="31">
        <f t="shared" si="267"/>
        <v>9.0359999999999996</v>
      </c>
      <c r="Y1240" s="31">
        <f t="shared" si="268"/>
        <v>-184.49199999999999</v>
      </c>
      <c r="Z1240" s="30">
        <f t="shared" si="274"/>
        <v>0</v>
      </c>
    </row>
  </sheetData>
  <sheetProtection algorithmName="SHA-512" hashValue="TIRokg3yVLfSkGVDG38ZnnDGRcyJ6HitOVnJiRWn+zR4qZYe78sxoZ0FU22tvw6yjJRaqSl/TM+6dZCb2op5LQ==" saltValue="eVkEn3xGTNJOUKsPJoQ76A==" spinCount="100000" sheet="1" objects="1" scenarios="1"/>
  <mergeCells count="10">
    <mergeCell ref="H746:I746"/>
    <mergeCell ref="H870:I870"/>
    <mergeCell ref="H994:I994"/>
    <mergeCell ref="H1118:I1118"/>
    <mergeCell ref="H2:I2"/>
    <mergeCell ref="H126:I126"/>
    <mergeCell ref="H250:I250"/>
    <mergeCell ref="H374:I374"/>
    <mergeCell ref="H498:I498"/>
    <mergeCell ref="H622:I622"/>
  </mergeCells>
  <phoneticPr fontId="2"/>
  <hyperlinks>
    <hyperlink ref="A5" location="入力シート2!D2" display="入力シート2!D2" xr:uid="{00000000-0004-0000-0100-000000000000}"/>
    <hyperlink ref="A6" location="入力シート2!D126" display="入力シート2!D126" xr:uid="{00000000-0004-0000-0100-000001000000}"/>
    <hyperlink ref="A7" location="入力シート2!D250" display="入力シート2!D250" xr:uid="{00000000-0004-0000-0100-000002000000}"/>
    <hyperlink ref="A8" location="入力シート2!D374" display="入力シート2!D374" xr:uid="{00000000-0004-0000-0100-000003000000}"/>
    <hyperlink ref="A9" location="入力シート2!D498" display="入力シート2!D498" xr:uid="{00000000-0004-0000-0100-000004000000}"/>
    <hyperlink ref="A10" location="入力シート2!D622" display="入力シート2!D622" xr:uid="{00000000-0004-0000-0100-000005000000}"/>
    <hyperlink ref="A11" location="入力シート2!D746" display="入力シート2!D746" xr:uid="{00000000-0004-0000-0100-000006000000}"/>
    <hyperlink ref="A12" location="入力シート2!D870" display="入力シート2!D870" xr:uid="{00000000-0004-0000-0100-000007000000}"/>
    <hyperlink ref="A13" location="入力シート2!D994" display="入力シート2!D994" xr:uid="{00000000-0004-0000-0100-000008000000}"/>
    <hyperlink ref="A14" location="入力シート2!D1118" display="入力シート2!D1118" xr:uid="{00000000-0004-0000-0100-000009000000}"/>
    <hyperlink ref="D2" location="入力シート2!A5" display="入力シート2!A5" xr:uid="{00000000-0004-0000-0100-00000A000000}"/>
    <hyperlink ref="D126" location="入力シート2!A5" display="入力シート2!A5" xr:uid="{00000000-0004-0000-0100-00000B000000}"/>
    <hyperlink ref="D250" location="入力シート2!A5" display="入力シート2!A5" xr:uid="{00000000-0004-0000-0100-00000C000000}"/>
    <hyperlink ref="D374" location="入力シート2!A5" display="入力シート2!A5" xr:uid="{00000000-0004-0000-0100-00000D000000}"/>
    <hyperlink ref="D498" location="入力シート2!A5" display="入力シート2!A5" xr:uid="{00000000-0004-0000-0100-00000E000000}"/>
    <hyperlink ref="D622" location="入力シート2!A5" display="入力シート2!A5" xr:uid="{00000000-0004-0000-0100-00000F000000}"/>
    <hyperlink ref="D746" location="入力シート2!A5" display="入力シート2!A5" xr:uid="{00000000-0004-0000-0100-000010000000}"/>
    <hyperlink ref="D870" location="入力シート2!A5" display="入力シート2!A5" xr:uid="{00000000-0004-0000-0100-000011000000}"/>
    <hyperlink ref="D994" location="入力シート2!A5" display="入力シート2!A5" xr:uid="{00000000-0004-0000-0100-000012000000}"/>
    <hyperlink ref="D1118" location="入力シート2!A5" display="入力シート2!A5" xr:uid="{00000000-0004-0000-0100-000013000000}"/>
    <hyperlink ref="A1" location="グラフを描く!C4" display="グラフを描くシートへ" xr:uid="{00000000-0004-0000-0100-000014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464CF18-2713-4871-915B-1B91A87D40FF}">
          <x14:formula1>
            <xm:f>DropDownList!$B$3:$B$6</xm:f>
          </x14:formula1>
          <xm:sqref>H3 H995 H251 H127 H375 H499 H623 H747 H871 H1119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240"/>
  <sheetViews>
    <sheetView workbookViewId="0"/>
  </sheetViews>
  <sheetFormatPr defaultColWidth="9" defaultRowHeight="13.5" x14ac:dyDescent="0.15"/>
  <cols>
    <col min="1" max="2" width="9" style="30"/>
    <col min="3" max="3" width="11.5" style="30" customWidth="1"/>
    <col min="4" max="4" width="9" style="30"/>
    <col min="5" max="5" width="9.5" style="30" customWidth="1"/>
    <col min="6" max="6" width="13.125" style="30" customWidth="1"/>
    <col min="7" max="7" width="7" style="31" customWidth="1"/>
    <col min="8" max="8" width="7.875" style="31" customWidth="1"/>
    <col min="9" max="11" width="8.375" style="45" customWidth="1"/>
    <col min="12" max="13" width="10.625" style="30" customWidth="1"/>
    <col min="14" max="15" width="10.625" style="30" hidden="1" customWidth="1"/>
    <col min="16" max="17" width="10.25" style="32" hidden="1" customWidth="1"/>
    <col min="18" max="18" width="3.625" style="33" hidden="1" customWidth="1"/>
    <col min="19" max="19" width="4.25" style="30" hidden="1" customWidth="1"/>
    <col min="20" max="20" width="12.125" style="30" hidden="1" customWidth="1"/>
    <col min="21" max="22" width="5" style="30" hidden="1" customWidth="1"/>
    <col min="23" max="23" width="0" hidden="1" customWidth="1"/>
    <col min="24" max="24" width="8" style="30" hidden="1" customWidth="1"/>
    <col min="25" max="25" width="14.5" style="30" hidden="1" customWidth="1"/>
    <col min="26" max="26" width="10.875" style="30" hidden="1" customWidth="1"/>
    <col min="27" max="27" width="9" style="30" customWidth="1"/>
    <col min="28" max="16384" width="9" style="30"/>
  </cols>
  <sheetData>
    <row r="1" spans="1:26" ht="14.25" thickBot="1" x14ac:dyDescent="0.2">
      <c r="A1" s="76" t="s">
        <v>119</v>
      </c>
      <c r="I1" s="39"/>
      <c r="J1" s="39"/>
      <c r="K1" s="39"/>
      <c r="P1" s="30"/>
      <c r="Q1" s="30"/>
      <c r="R1" s="30"/>
    </row>
    <row r="2" spans="1:26" ht="23.25" customHeight="1" x14ac:dyDescent="0.15">
      <c r="D2" s="72">
        <v>1</v>
      </c>
      <c r="E2" s="42" t="s">
        <v>20</v>
      </c>
      <c r="F2" s="89"/>
      <c r="G2" s="66" t="s">
        <v>115</v>
      </c>
      <c r="H2" s="90"/>
      <c r="I2" s="90"/>
      <c r="J2" s="66"/>
      <c r="K2" s="67"/>
    </row>
    <row r="3" spans="1:26" ht="27.75" customHeight="1" x14ac:dyDescent="0.15">
      <c r="E3" s="43" t="s">
        <v>54</v>
      </c>
      <c r="F3" s="63"/>
      <c r="G3" s="44" t="s">
        <v>75</v>
      </c>
      <c r="H3" s="59"/>
      <c r="I3" s="41"/>
      <c r="J3" s="41"/>
      <c r="K3" s="68"/>
    </row>
    <row r="4" spans="1:26" ht="42" customHeight="1" x14ac:dyDescent="0.15">
      <c r="A4" t="s">
        <v>87</v>
      </c>
      <c r="B4" s="41" t="s">
        <v>100</v>
      </c>
      <c r="C4" s="41" t="s">
        <v>101</v>
      </c>
      <c r="E4" s="46"/>
      <c r="F4" s="7" t="s">
        <v>30</v>
      </c>
      <c r="G4" s="8" t="s">
        <v>29</v>
      </c>
      <c r="H4" s="8" t="s">
        <v>28</v>
      </c>
      <c r="I4" s="7" t="s">
        <v>123</v>
      </c>
      <c r="J4" s="7" t="s">
        <v>124</v>
      </c>
      <c r="K4" s="47" t="s">
        <v>125</v>
      </c>
      <c r="L4" s="10"/>
      <c r="M4" s="10"/>
      <c r="N4" s="7"/>
      <c r="O4" s="7" t="s">
        <v>31</v>
      </c>
      <c r="P4" s="9" t="s">
        <v>23</v>
      </c>
      <c r="Q4" s="9"/>
      <c r="R4" s="36" t="s">
        <v>21</v>
      </c>
      <c r="S4" s="35" t="s">
        <v>22</v>
      </c>
      <c r="T4" s="35" t="s">
        <v>47</v>
      </c>
      <c r="U4" s="35"/>
      <c r="V4" s="35"/>
      <c r="X4" s="37" t="s">
        <v>45</v>
      </c>
      <c r="Y4" s="37" t="s">
        <v>46</v>
      </c>
      <c r="Z4" s="30" t="s">
        <v>78</v>
      </c>
    </row>
    <row r="5" spans="1:26" x14ac:dyDescent="0.15">
      <c r="A5" s="71">
        <v>1</v>
      </c>
      <c r="B5" s="41" t="str">
        <f>IF(COUNTA(H2)=1,H2,"")</f>
        <v/>
      </c>
      <c r="C5" s="1" t="str">
        <f>IF(COUNTA(F2)=1,F2,"")</f>
        <v/>
      </c>
      <c r="E5" s="46"/>
      <c r="F5" s="28"/>
      <c r="G5" s="29"/>
      <c r="H5" s="29"/>
      <c r="I5" s="48" t="str">
        <f t="shared" ref="I5:I36" si="0">IF(COUNTA($F$3,$H$3,F5:H5)=5,P5,"")</f>
        <v/>
      </c>
      <c r="J5" s="48" t="str">
        <f>IF(COUNTA($F$3,$H$3,F5:H5)=5,IF(T5&lt;6,"*",IF(T5&gt;=17.583,"*",(H5-G5*INDEX(IF(O5="F",muratafemale,muratamale),R5-4,1)-INDEX(IF(O5="F",muratafemale,muratamale),R5-4,2))/(G5*INDEX(IF(O5="F",muratafemale,muratamale),R5-4,1)+INDEX(IF(O5="F",muratafemale,muratamale),R5-4,2))*100)),"")</f>
        <v/>
      </c>
      <c r="K5" s="49" t="str">
        <f>IF(COUNTA($F$3,$H$3,F5:H5)=5,IF(OR(T5&lt;1,G5&lt;70),"*",IF(G5&gt;=IF(O5="M",181,174),(H5-Z5)/Z5*100,IF(G5&lt;101,(H5-X5)/X5*100,IF(T5&lt;6,(H5-X5)/X5*100,IF(T5&gt;=17.583,(H5-Z5)/Z5*100,(H5-Y5)/Y5*100))))),"")</f>
        <v/>
      </c>
      <c r="L5" s="11"/>
      <c r="M5" s="11"/>
      <c r="N5" s="78"/>
      <c r="O5" s="31" t="str">
        <f>IF(OR(+$H$3="男",+$H$3="M"),"M","F")</f>
        <v>F</v>
      </c>
      <c r="P5" s="11">
        <f t="shared" ref="P5:P11" si="1">IF(T5&gt;17.583,"*",(G5-(INDEX(IF(O5="F",Hfemalemean,Hmalemean),S5+1,R5+1)))/(INDEX(IF(O5="F",Hfemalesd,Hmalesd),S5+1,R5+1)))</f>
        <v>-23.287315649149274</v>
      </c>
      <c r="Q5" s="11"/>
      <c r="R5" s="38">
        <f>DATEDIF($F$3,F5,"Y")</f>
        <v>0</v>
      </c>
      <c r="S5" s="30">
        <f>DATEDIF($F$3,F5,"YM")</f>
        <v>0</v>
      </c>
      <c r="T5" s="30">
        <f>DATEDIF($F$3,F5,"Y")+DATEDIF($F$3,F5,"YD")/(365+IF(MOD(YEAR(DATE(YEAR(F5)-1,MONTH($F$3),DAY($F$3))),4)=0,IF(DATE(YEAR(DATE(YEAR(F5)-1,MONTH($F$3),DAY($F$3))),2,29)&gt;=DATE(YEAR(F5)-1,MONTH($F$3),DAY($F$3)),1,0),0)+IF(MOD(YEAR(F5),4)=0,IF(DATE(YEAR(F5),2,29)&lt;=F5,1,0),0))</f>
        <v>0</v>
      </c>
      <c r="U5" s="34"/>
      <c r="V5" s="34"/>
      <c r="X5" s="31">
        <f>IF(O5="M",2.06*10^-3*G5^2-0.1166*G5+6.5273,2.49*10^-3*G5^2-0.1858*G5+9.036)</f>
        <v>9.0359999999999996</v>
      </c>
      <c r="Y5" s="31">
        <f>((G5/100)^3*INDEX(itoOI,IF(O5="M",0,3)+IF(G5&lt;140,1,IF(G5&lt;=149,2,3)),1)+(G5/100)^2*INDEX(itoOI,IF(O5="M",0,3)+IF(G5&lt;140,1,IF(G5&lt;=149,2,3)),2)+(G5/100)*INDEX(itoOI,IF(O5="M",0,3)+IF(G5&lt;140,1,IF(G5&lt;=149,2,3)),3)+INDEX(itoOI,IF(O5="M",0,3)+IF(G5&lt;140,1,IF(G5&lt;=149,2,3)),4))</f>
        <v>-184.49199999999999</v>
      </c>
      <c r="Z5" s="30">
        <f t="shared" ref="Z5:Z6" si="2">22*G5^2/10000</f>
        <v>0</v>
      </c>
    </row>
    <row r="6" spans="1:26" x14ac:dyDescent="0.15">
      <c r="A6" s="71">
        <v>2</v>
      </c>
      <c r="B6" s="41" t="str">
        <f>IF(COUNTA(H126)=1,H126,"")</f>
        <v/>
      </c>
      <c r="C6" s="1" t="str">
        <f>IF(COUNTA(F126)=1,F126,"")</f>
        <v/>
      </c>
      <c r="E6" s="46"/>
      <c r="F6" s="28"/>
      <c r="G6" s="29"/>
      <c r="H6" s="29"/>
      <c r="I6" s="48" t="str">
        <f t="shared" si="0"/>
        <v/>
      </c>
      <c r="J6" s="48" t="str">
        <f>IF(COUNTA($F$3,$H$3,F6:H6)=5,IF(T6&lt;6,"*",IF(T6&gt;=17.583,"*",(H6-G6*INDEX(IF(O6="F",muratafemale,muratamale),R6-4,1)-INDEX(IF(O6="F",muratafemale,muratamale),R6-4,2))/(G6*INDEX(IF(O6="F",muratafemale,muratamale),R6-4,1)+INDEX(IF(O6="F",muratafemale,muratamale),R6-4,2))*100)),"")</f>
        <v/>
      </c>
      <c r="K6" s="49" t="str">
        <f>IF(COUNTA($F$3,$H$3,F6:H6)=5,IF(OR(T6&lt;1,G6&lt;70),"*",IF(G6&gt;=IF(O6="M",181,174),(H6-Z6)/Z6*100,IF(G6&lt;101,(H6-X6)/X6*100,IF(T6&lt;6,(H6-X6)/X6*100,IF(T6&gt;=17.583,(H6-Z6)/Z6*100,(H6-Y6)/Y6*100))))),"")</f>
        <v/>
      </c>
      <c r="L6" s="11"/>
      <c r="M6" s="11"/>
      <c r="N6" s="78"/>
      <c r="O6" s="31" t="str">
        <f t="shared" ref="O6:O17" si="3">+O5</f>
        <v>F</v>
      </c>
      <c r="P6" s="11">
        <f t="shared" si="1"/>
        <v>-23.287315649149274</v>
      </c>
      <c r="Q6" s="11"/>
      <c r="R6" s="38">
        <f>DATEDIF($F$3,F6,"Y")</f>
        <v>0</v>
      </c>
      <c r="S6" s="30">
        <f>DATEDIF($F$3,F6,"YM")</f>
        <v>0</v>
      </c>
      <c r="T6" s="30">
        <f t="shared" ref="T6:T69" si="4">DATEDIF($F$3,F6,"Y")+DATEDIF($F$3,F6,"YD")/(365+IF(MOD(YEAR(DATE(YEAR(F6)-1,MONTH($F$3),DAY($F$3))),4)=0,IF(DATE(YEAR(DATE(YEAR(F6)-1,MONTH($F$3),DAY($F$3))),2,29)&gt;=DATE(YEAR(F6)-1,MONTH($F$3),DAY($F$3)),1,0),0)+IF(MOD(YEAR(F6),4)=0,IF(DATE(YEAR(F6),2,29)&lt;=F6,1,0),0))</f>
        <v>0</v>
      </c>
      <c r="U6" s="34"/>
      <c r="V6" s="34"/>
      <c r="X6" s="31">
        <f t="shared" ref="X6:X69" si="5">IF(O6="M",2.06*10^-3*G6^2-0.1166*G6+6.5273,2.49*10^-3*G6^2-0.1858*G6+9.036)</f>
        <v>9.0359999999999996</v>
      </c>
      <c r="Y6" s="31">
        <f t="shared" ref="Y6:Y69" si="6">((G6/100)^3*INDEX(itoOI,IF(O6="M",0,3)+IF(G6&lt;140,1,IF(G6&lt;=149,2,3)),1)+(G6/100)^2*INDEX(itoOI,IF(O6="M",0,3)+IF(G6&lt;140,1,IF(G6&lt;=149,2,3)),2)+(G6/100)*INDEX(itoOI,IF(O6="M",0,3)+IF(G6&lt;140,1,IF(G6&lt;=149,2,3)),3)+INDEX(itoOI,IF(O6="M",0,3)+IF(G6&lt;140,1,IF(G6&lt;=149,2,3)),4))</f>
        <v>-184.49199999999999</v>
      </c>
      <c r="Z6" s="30">
        <f t="shared" si="2"/>
        <v>0</v>
      </c>
    </row>
    <row r="7" spans="1:26" x14ac:dyDescent="0.15">
      <c r="A7" s="71">
        <v>3</v>
      </c>
      <c r="B7" s="41" t="str">
        <f>IF(COUNTA(H250)=1,H250,"")</f>
        <v/>
      </c>
      <c r="C7" s="1" t="str">
        <f>IF(COUNTA(F250)=1,F250,"")</f>
        <v/>
      </c>
      <c r="E7" s="46"/>
      <c r="F7" s="28"/>
      <c r="G7" s="29"/>
      <c r="H7" s="29"/>
      <c r="I7" s="48" t="str">
        <f t="shared" si="0"/>
        <v/>
      </c>
      <c r="J7" s="48" t="str">
        <f>IF(COUNTA($F$3,$H$3,F7:H7)=5,IF(T7&lt;6,"*",IF(T7&gt;=17.583,"*",(H7-G7*INDEX(IF(O7="F",muratafemale,muratamale),R7-4,1)-INDEX(IF(O7="F",muratafemale,muratamale),R7-4,2))/(G7*INDEX(IF(O7="F",muratafemale,muratamale),R7-4,1)+INDEX(IF(O7="F",muratafemale,muratamale),R7-4,2))*100)),"")</f>
        <v/>
      </c>
      <c r="K7" s="49" t="str">
        <f>IF(COUNTA($F$3,$H$3,F7:H7)=5,IF(OR(T7&lt;1,G7&lt;70),"*",IF(G7&gt;=IF(O7="M",181,174),(H7-Z7)/Z7*100,IF(G7&lt;101,(H7-X7)/X7*100,IF(T7&lt;6,(H7-X7)/X7*100,IF(T7&gt;=17.583,(H7-Z7)/Z7*100,(H7-Y7)/Y7*100))))),"")</f>
        <v/>
      </c>
      <c r="N7" s="78"/>
      <c r="O7" s="31" t="str">
        <f t="shared" si="3"/>
        <v>F</v>
      </c>
      <c r="P7" s="11">
        <f t="shared" si="1"/>
        <v>-23.287315649149274</v>
      </c>
      <c r="Q7" s="11"/>
      <c r="R7" s="38">
        <f t="shared" ref="R7:R69" si="7">DATEDIF($F$3,F7,"Y")</f>
        <v>0</v>
      </c>
      <c r="S7" s="30">
        <f>DATEDIF($F$3,F7,"YM")</f>
        <v>0</v>
      </c>
      <c r="T7" s="30">
        <f t="shared" si="4"/>
        <v>0</v>
      </c>
      <c r="U7" s="34"/>
      <c r="V7" s="34"/>
      <c r="X7" s="31">
        <f t="shared" si="5"/>
        <v>9.0359999999999996</v>
      </c>
      <c r="Y7" s="31">
        <f t="shared" si="6"/>
        <v>-184.49199999999999</v>
      </c>
      <c r="Z7" s="30">
        <f t="shared" ref="Z7:Z70" si="8">22*G7^2/10000</f>
        <v>0</v>
      </c>
    </row>
    <row r="8" spans="1:26" x14ac:dyDescent="0.15">
      <c r="A8" s="71">
        <v>4</v>
      </c>
      <c r="B8" s="41" t="str">
        <f>IF(COUNTA(H374)=1,H374,"")</f>
        <v/>
      </c>
      <c r="C8" s="1" t="str">
        <f>IF(COUNTA(F374)=1,F374,"")</f>
        <v/>
      </c>
      <c r="E8" s="46"/>
      <c r="F8" s="28"/>
      <c r="G8" s="29"/>
      <c r="H8" s="29"/>
      <c r="I8" s="48" t="str">
        <f t="shared" si="0"/>
        <v/>
      </c>
      <c r="J8" s="48" t="str">
        <f>IF(COUNTA($F$3,$H$3,F8:H8)=5,IF(T8&lt;6,"*",IF(T8&gt;=17.583,"*",(H8-G8*INDEX(IF(O8="F",muratafemale,muratamale),R8-4,1)-INDEX(IF(O8="F",muratafemale,muratamale),R8-4,2))/(G8*INDEX(IF(O8="F",muratafemale,muratamale),R8-4,1)+INDEX(IF(O8="F",muratafemale,muratamale),R8-4,2))*100)),"")</f>
        <v/>
      </c>
      <c r="K8" s="49" t="str">
        <f>IF(COUNTA($F$3,$H$3,F8:H8)=5,IF(OR(T8&lt;1,G8&lt;70),"*",IF(G8&gt;=IF(O8="M",181,174),(H8-Z8)/Z8*100,IF(G8&lt;101,(H8-X8)/X8*100,IF(T8&lt;6,(H8-X8)/X8*100,IF(T8&gt;=17.583,(H8-Z8)/Z8*100,(H8-Y8)/Y8*100))))),"")</f>
        <v/>
      </c>
      <c r="L8" s="11"/>
      <c r="M8" s="11"/>
      <c r="N8" s="78"/>
      <c r="O8" s="31" t="str">
        <f t="shared" si="3"/>
        <v>F</v>
      </c>
      <c r="P8" s="11">
        <f t="shared" si="1"/>
        <v>-23.287315649149274</v>
      </c>
      <c r="Q8" s="11"/>
      <c r="R8" s="38">
        <f t="shared" si="7"/>
        <v>0</v>
      </c>
      <c r="S8" s="30">
        <f t="shared" ref="S8:S69" si="9">DATEDIF($F$3,F8,"YM")</f>
        <v>0</v>
      </c>
      <c r="T8" s="30">
        <f t="shared" si="4"/>
        <v>0</v>
      </c>
      <c r="U8" s="34"/>
      <c r="V8" s="34"/>
      <c r="X8" s="31">
        <f t="shared" si="5"/>
        <v>9.0359999999999996</v>
      </c>
      <c r="Y8" s="31">
        <f t="shared" si="6"/>
        <v>-184.49199999999999</v>
      </c>
      <c r="Z8" s="30">
        <f t="shared" si="8"/>
        <v>0</v>
      </c>
    </row>
    <row r="9" spans="1:26" x14ac:dyDescent="0.15">
      <c r="A9" s="71">
        <v>5</v>
      </c>
      <c r="B9" s="41" t="str">
        <f>IF(COUNTA(H498)=1,H498,"")</f>
        <v/>
      </c>
      <c r="C9" s="1" t="str">
        <f>IF(COUNTA(F498)=1,F498,"")</f>
        <v/>
      </c>
      <c r="E9" s="46"/>
      <c r="F9" s="28"/>
      <c r="G9" s="29"/>
      <c r="H9" s="29"/>
      <c r="I9" s="48" t="str">
        <f t="shared" si="0"/>
        <v/>
      </c>
      <c r="J9" s="48" t="str">
        <f t="shared" ref="J9:J124" si="10">IF(COUNTA($F$3,$H$3,F9:H9)=5,IF(T9&lt;6,"*",IF(T9&gt;=17.583,"*",(H9-G9*INDEX(IF(O9="F",muratafemale,muratamale),R9-4,1)-INDEX(IF(O9="F",muratafemale,muratamale),R9-4,2))/(G9*INDEX(IF(O9="F",muratafemale,muratamale),R9-4,1)+INDEX(IF(O9="F",muratafemale,muratamale),R9-4,2))*100)),"")</f>
        <v/>
      </c>
      <c r="K9" s="49" t="str">
        <f t="shared" ref="K9:K124" si="11">IF(COUNTA($F$3,$H$3,F9:H9)=5,IF(OR(T9&lt;1,G9&lt;70),"*",IF(G9&gt;=IF(O9="M",181,174),(H9-Z9)/Z9*100,IF(G9&lt;101,(H9-X9)/X9*100,IF(T9&lt;6,(H9-X9)/X9*100,IF(T9&gt;=17.583,(H9-Z9)/Z9*100,(H9-Y9)/Y9*100))))),"")</f>
        <v/>
      </c>
      <c r="L9" s="11"/>
      <c r="M9" s="11"/>
      <c r="N9" s="78"/>
      <c r="O9" s="31" t="str">
        <f t="shared" si="3"/>
        <v>F</v>
      </c>
      <c r="P9" s="11">
        <f t="shared" si="1"/>
        <v>-23.287315649149274</v>
      </c>
      <c r="Q9" s="11"/>
      <c r="R9" s="38">
        <f t="shared" si="7"/>
        <v>0</v>
      </c>
      <c r="S9" s="30">
        <f t="shared" si="9"/>
        <v>0</v>
      </c>
      <c r="T9" s="30">
        <f t="shared" si="4"/>
        <v>0</v>
      </c>
      <c r="U9" s="34"/>
      <c r="V9" s="34"/>
      <c r="X9" s="31">
        <f t="shared" si="5"/>
        <v>9.0359999999999996</v>
      </c>
      <c r="Y9" s="31">
        <f t="shared" si="6"/>
        <v>-184.49199999999999</v>
      </c>
      <c r="Z9" s="30">
        <f t="shared" si="8"/>
        <v>0</v>
      </c>
    </row>
    <row r="10" spans="1:26" x14ac:dyDescent="0.15">
      <c r="A10" s="71">
        <v>6</v>
      </c>
      <c r="B10" s="41" t="str">
        <f>IF(COUNTA(H622)=1,H622,"")</f>
        <v/>
      </c>
      <c r="C10" s="1" t="str">
        <f>IF(COUNTA(F622)=1,F622,"")</f>
        <v/>
      </c>
      <c r="E10" s="46"/>
      <c r="F10" s="28"/>
      <c r="G10" s="29"/>
      <c r="H10" s="29"/>
      <c r="I10" s="48" t="str">
        <f t="shared" si="0"/>
        <v/>
      </c>
      <c r="J10" s="48" t="str">
        <f t="shared" si="10"/>
        <v/>
      </c>
      <c r="K10" s="49" t="str">
        <f t="shared" si="11"/>
        <v/>
      </c>
      <c r="L10" s="11"/>
      <c r="M10" s="11"/>
      <c r="N10" s="78"/>
      <c r="O10" s="31" t="str">
        <f t="shared" si="3"/>
        <v>F</v>
      </c>
      <c r="P10" s="11">
        <f t="shared" si="1"/>
        <v>-23.287315649149274</v>
      </c>
      <c r="Q10" s="11"/>
      <c r="R10" s="38">
        <f t="shared" si="7"/>
        <v>0</v>
      </c>
      <c r="S10" s="30">
        <f t="shared" si="9"/>
        <v>0</v>
      </c>
      <c r="T10" s="30">
        <f t="shared" si="4"/>
        <v>0</v>
      </c>
      <c r="U10" s="34"/>
      <c r="V10" s="34"/>
      <c r="X10" s="31">
        <f t="shared" si="5"/>
        <v>9.0359999999999996</v>
      </c>
      <c r="Y10" s="31">
        <f t="shared" si="6"/>
        <v>-184.49199999999999</v>
      </c>
      <c r="Z10" s="30">
        <f t="shared" si="8"/>
        <v>0</v>
      </c>
    </row>
    <row r="11" spans="1:26" x14ac:dyDescent="0.15">
      <c r="A11" s="71">
        <v>7</v>
      </c>
      <c r="B11" s="41" t="str">
        <f>IF(COUNTA(H746)=1,H746,"")</f>
        <v/>
      </c>
      <c r="C11" s="1" t="str">
        <f>IF(COUNTA(F746)=1,F746,"")</f>
        <v/>
      </c>
      <c r="E11" s="46"/>
      <c r="F11" s="28"/>
      <c r="G11" s="29"/>
      <c r="H11" s="29"/>
      <c r="I11" s="48" t="str">
        <f t="shared" si="0"/>
        <v/>
      </c>
      <c r="J11" s="48" t="str">
        <f t="shared" si="10"/>
        <v/>
      </c>
      <c r="K11" s="49" t="str">
        <f t="shared" si="11"/>
        <v/>
      </c>
      <c r="L11" s="11"/>
      <c r="M11" s="11"/>
      <c r="N11" s="78"/>
      <c r="O11" s="31" t="str">
        <f t="shared" si="3"/>
        <v>F</v>
      </c>
      <c r="P11" s="11">
        <f t="shared" si="1"/>
        <v>-23.287315649149274</v>
      </c>
      <c r="Q11" s="11"/>
      <c r="R11" s="38">
        <f t="shared" si="7"/>
        <v>0</v>
      </c>
      <c r="S11" s="30">
        <f t="shared" si="9"/>
        <v>0</v>
      </c>
      <c r="T11" s="30">
        <f t="shared" si="4"/>
        <v>0</v>
      </c>
      <c r="U11" s="34"/>
      <c r="V11" s="34"/>
      <c r="X11" s="31">
        <f t="shared" si="5"/>
        <v>9.0359999999999996</v>
      </c>
      <c r="Y11" s="31">
        <f t="shared" si="6"/>
        <v>-184.49199999999999</v>
      </c>
      <c r="Z11" s="30">
        <f t="shared" si="8"/>
        <v>0</v>
      </c>
    </row>
    <row r="12" spans="1:26" x14ac:dyDescent="0.15">
      <c r="A12" s="71">
        <v>8</v>
      </c>
      <c r="B12" s="41" t="str">
        <f>IF(COUNTA(H870)=1,H870,"")</f>
        <v/>
      </c>
      <c r="C12" s="1" t="str">
        <f>IF(COUNTA(F870)=1,F870,"")</f>
        <v/>
      </c>
      <c r="E12" s="46"/>
      <c r="F12" s="28"/>
      <c r="G12" s="29"/>
      <c r="H12" s="29"/>
      <c r="I12" s="48" t="str">
        <f t="shared" si="0"/>
        <v/>
      </c>
      <c r="J12" s="48" t="str">
        <f t="shared" si="10"/>
        <v/>
      </c>
      <c r="K12" s="49" t="str">
        <f t="shared" si="11"/>
        <v/>
      </c>
      <c r="L12" s="11"/>
      <c r="M12" s="11"/>
      <c r="N12" s="78"/>
      <c r="O12" s="31" t="str">
        <f t="shared" si="3"/>
        <v>F</v>
      </c>
      <c r="P12" s="11">
        <f t="shared" ref="P12:P75" si="12">IF(T12&gt;17.583,"*",(G12-(INDEX(IF(O12="F",Hfemalemean,Hmalemean),S12+1,R12+1)))/(INDEX(IF(O12="F",Hfemalesd,Hmalesd),S12+1,R12+1)))</f>
        <v>-23.287315649149274</v>
      </c>
      <c r="Q12" s="11"/>
      <c r="R12" s="38">
        <f t="shared" si="7"/>
        <v>0</v>
      </c>
      <c r="S12" s="30">
        <f t="shared" si="9"/>
        <v>0</v>
      </c>
      <c r="T12" s="30">
        <f t="shared" si="4"/>
        <v>0</v>
      </c>
      <c r="U12" s="34"/>
      <c r="V12" s="34"/>
      <c r="X12" s="31">
        <f t="shared" si="5"/>
        <v>9.0359999999999996</v>
      </c>
      <c r="Y12" s="31">
        <f t="shared" si="6"/>
        <v>-184.49199999999999</v>
      </c>
      <c r="Z12" s="30">
        <f t="shared" si="8"/>
        <v>0</v>
      </c>
    </row>
    <row r="13" spans="1:26" x14ac:dyDescent="0.15">
      <c r="A13" s="71">
        <v>9</v>
      </c>
      <c r="B13" s="41" t="str">
        <f>IF(COUNTA(H994)=1,H994,"")</f>
        <v/>
      </c>
      <c r="C13" s="1" t="str">
        <f>IF(COUNTA(F994)=1,F994,"")</f>
        <v/>
      </c>
      <c r="E13" s="46"/>
      <c r="F13" s="28"/>
      <c r="G13" s="29"/>
      <c r="H13" s="29"/>
      <c r="I13" s="48" t="str">
        <f t="shared" si="0"/>
        <v/>
      </c>
      <c r="J13" s="48" t="str">
        <f t="shared" si="10"/>
        <v/>
      </c>
      <c r="K13" s="49" t="str">
        <f t="shared" si="11"/>
        <v/>
      </c>
      <c r="L13" s="11"/>
      <c r="M13" s="11"/>
      <c r="N13" s="78"/>
      <c r="O13" s="31" t="str">
        <f t="shared" si="3"/>
        <v>F</v>
      </c>
      <c r="P13" s="11">
        <f t="shared" si="12"/>
        <v>-23.287315649149274</v>
      </c>
      <c r="Q13" s="11"/>
      <c r="R13" s="38">
        <f t="shared" si="7"/>
        <v>0</v>
      </c>
      <c r="S13" s="30">
        <f t="shared" si="9"/>
        <v>0</v>
      </c>
      <c r="T13" s="30">
        <f t="shared" si="4"/>
        <v>0</v>
      </c>
      <c r="U13" s="34"/>
      <c r="V13" s="34"/>
      <c r="X13" s="31">
        <f t="shared" si="5"/>
        <v>9.0359999999999996</v>
      </c>
      <c r="Y13" s="31">
        <f t="shared" si="6"/>
        <v>-184.49199999999999</v>
      </c>
      <c r="Z13" s="30">
        <f t="shared" si="8"/>
        <v>0</v>
      </c>
    </row>
    <row r="14" spans="1:26" x14ac:dyDescent="0.15">
      <c r="A14" s="71">
        <v>10</v>
      </c>
      <c r="B14" s="41" t="str">
        <f>IF(COUNTA(H1118)=1,H1118,"")</f>
        <v/>
      </c>
      <c r="C14" s="1" t="str">
        <f>IF(COUNTA(F1118)=1,F1118,"")</f>
        <v/>
      </c>
      <c r="E14" s="46"/>
      <c r="F14" s="28"/>
      <c r="G14" s="29"/>
      <c r="H14" s="29"/>
      <c r="I14" s="48" t="str">
        <f t="shared" si="0"/>
        <v/>
      </c>
      <c r="J14" s="48" t="str">
        <f t="shared" si="10"/>
        <v/>
      </c>
      <c r="K14" s="49" t="str">
        <f t="shared" si="11"/>
        <v/>
      </c>
      <c r="L14" s="11"/>
      <c r="M14" s="11"/>
      <c r="N14" s="78"/>
      <c r="O14" s="31" t="str">
        <f t="shared" si="3"/>
        <v>F</v>
      </c>
      <c r="P14" s="11">
        <f t="shared" si="12"/>
        <v>-23.287315649149274</v>
      </c>
      <c r="Q14" s="11"/>
      <c r="R14" s="38">
        <f t="shared" si="7"/>
        <v>0</v>
      </c>
      <c r="S14" s="30">
        <f t="shared" si="9"/>
        <v>0</v>
      </c>
      <c r="T14" s="30">
        <f t="shared" si="4"/>
        <v>0</v>
      </c>
      <c r="U14" s="34"/>
      <c r="V14" s="34"/>
      <c r="X14" s="31">
        <f t="shared" si="5"/>
        <v>9.0359999999999996</v>
      </c>
      <c r="Y14" s="31">
        <f t="shared" si="6"/>
        <v>-184.49199999999999</v>
      </c>
      <c r="Z14" s="30">
        <f t="shared" si="8"/>
        <v>0</v>
      </c>
    </row>
    <row r="15" spans="1:26" x14ac:dyDescent="0.15">
      <c r="E15" s="46"/>
      <c r="F15" s="28"/>
      <c r="G15" s="29"/>
      <c r="H15" s="29"/>
      <c r="I15" s="48" t="str">
        <f t="shared" si="0"/>
        <v/>
      </c>
      <c r="J15" s="48" t="str">
        <f t="shared" si="10"/>
        <v/>
      </c>
      <c r="K15" s="49" t="str">
        <f t="shared" si="11"/>
        <v/>
      </c>
      <c r="L15" s="11"/>
      <c r="M15" s="11"/>
      <c r="N15" s="78"/>
      <c r="O15" s="31" t="str">
        <f t="shared" si="3"/>
        <v>F</v>
      </c>
      <c r="P15" s="11">
        <f t="shared" si="12"/>
        <v>-23.287315649149274</v>
      </c>
      <c r="Q15" s="11"/>
      <c r="R15" s="38">
        <f t="shared" si="7"/>
        <v>0</v>
      </c>
      <c r="S15" s="30">
        <f t="shared" si="9"/>
        <v>0</v>
      </c>
      <c r="T15" s="30">
        <f t="shared" si="4"/>
        <v>0</v>
      </c>
      <c r="U15" s="34"/>
      <c r="V15" s="34"/>
      <c r="X15" s="31">
        <f t="shared" si="5"/>
        <v>9.0359999999999996</v>
      </c>
      <c r="Y15" s="31">
        <f t="shared" si="6"/>
        <v>-184.49199999999999</v>
      </c>
      <c r="Z15" s="30">
        <f t="shared" si="8"/>
        <v>0</v>
      </c>
    </row>
    <row r="16" spans="1:26" x14ac:dyDescent="0.15">
      <c r="E16" s="46"/>
      <c r="F16" s="28"/>
      <c r="G16" s="29"/>
      <c r="H16" s="29"/>
      <c r="I16" s="48" t="str">
        <f t="shared" si="0"/>
        <v/>
      </c>
      <c r="J16" s="48" t="str">
        <f t="shared" ref="J16:J79" si="13">IF(COUNTA($F$3,$H$3,F16:H16)=5,IF(T16&lt;6,"*",IF(T16&gt;=17.583,"*",(H16-G16*INDEX(IF(O16="F",muratafemale,muratamale),R16-4,1)-INDEX(IF(O16="F",muratafemale,muratamale),R16-4,2))/(G16*INDEX(IF(O16="F",muratafemale,muratamale),R16-4,1)+INDEX(IF(O16="F",muratafemale,muratamale),R16-4,2))*100)),"")</f>
        <v/>
      </c>
      <c r="K16" s="49" t="str">
        <f t="shared" ref="K16:K79" si="14">IF(COUNTA($F$3,$H$3,F16:H16)=5,IF(OR(T16&lt;1,G16&lt;70),"*",IF(G16&gt;=IF(O16="M",181,174),(H16-Z16)/Z16*100,IF(G16&lt;101,(H16-X16)/X16*100,IF(T16&lt;6,(H16-X16)/X16*100,IF(T16&gt;=17.583,(H16-Z16)/Z16*100,(H16-Y16)/Y16*100))))),"")</f>
        <v/>
      </c>
      <c r="L16" s="11"/>
      <c r="M16" s="11"/>
      <c r="N16" s="78"/>
      <c r="O16" s="31" t="str">
        <f t="shared" si="3"/>
        <v>F</v>
      </c>
      <c r="P16" s="11">
        <f t="shared" si="12"/>
        <v>-23.287315649149274</v>
      </c>
      <c r="Q16" s="11"/>
      <c r="R16" s="38">
        <f t="shared" si="7"/>
        <v>0</v>
      </c>
      <c r="S16" s="30">
        <f t="shared" si="9"/>
        <v>0</v>
      </c>
      <c r="T16" s="30">
        <f t="shared" si="4"/>
        <v>0</v>
      </c>
      <c r="U16" s="34"/>
      <c r="V16" s="34"/>
      <c r="X16" s="31">
        <f t="shared" si="5"/>
        <v>9.0359999999999996</v>
      </c>
      <c r="Y16" s="31">
        <f t="shared" si="6"/>
        <v>-184.49199999999999</v>
      </c>
      <c r="Z16" s="30">
        <f t="shared" si="8"/>
        <v>0</v>
      </c>
    </row>
    <row r="17" spans="5:26" x14ac:dyDescent="0.15">
      <c r="E17" s="46"/>
      <c r="F17" s="28"/>
      <c r="G17" s="29"/>
      <c r="H17" s="29"/>
      <c r="I17" s="48" t="str">
        <f t="shared" si="0"/>
        <v/>
      </c>
      <c r="J17" s="48" t="str">
        <f t="shared" si="13"/>
        <v/>
      </c>
      <c r="K17" s="49" t="str">
        <f t="shared" si="14"/>
        <v/>
      </c>
      <c r="L17" s="11"/>
      <c r="M17" s="11"/>
      <c r="N17" s="78"/>
      <c r="O17" s="31" t="str">
        <f t="shared" si="3"/>
        <v>F</v>
      </c>
      <c r="P17" s="11">
        <f t="shared" si="12"/>
        <v>-23.287315649149274</v>
      </c>
      <c r="Q17" s="11"/>
      <c r="R17" s="38">
        <f t="shared" si="7"/>
        <v>0</v>
      </c>
      <c r="S17" s="30">
        <f t="shared" si="9"/>
        <v>0</v>
      </c>
      <c r="T17" s="30">
        <f t="shared" si="4"/>
        <v>0</v>
      </c>
      <c r="U17" s="34"/>
      <c r="V17" s="34"/>
      <c r="X17" s="31">
        <f t="shared" si="5"/>
        <v>9.0359999999999996</v>
      </c>
      <c r="Y17" s="31">
        <f t="shared" si="6"/>
        <v>-184.49199999999999</v>
      </c>
      <c r="Z17" s="30">
        <f t="shared" si="8"/>
        <v>0</v>
      </c>
    </row>
    <row r="18" spans="5:26" x14ac:dyDescent="0.15">
      <c r="E18" s="46"/>
      <c r="F18" s="28"/>
      <c r="G18" s="29"/>
      <c r="H18" s="29"/>
      <c r="I18" s="48" t="str">
        <f t="shared" si="0"/>
        <v/>
      </c>
      <c r="J18" s="48" t="str">
        <f t="shared" si="13"/>
        <v/>
      </c>
      <c r="K18" s="49" t="str">
        <f t="shared" si="14"/>
        <v/>
      </c>
      <c r="L18" s="11"/>
      <c r="M18" s="11"/>
      <c r="N18" s="78"/>
      <c r="O18" s="31" t="str">
        <f t="shared" ref="O18:O70" si="15">+O17</f>
        <v>F</v>
      </c>
      <c r="P18" s="11">
        <f t="shared" si="12"/>
        <v>-23.287315649149274</v>
      </c>
      <c r="Q18" s="11"/>
      <c r="R18" s="38">
        <f t="shared" si="7"/>
        <v>0</v>
      </c>
      <c r="S18" s="30">
        <f t="shared" si="9"/>
        <v>0</v>
      </c>
      <c r="T18" s="30">
        <f t="shared" si="4"/>
        <v>0</v>
      </c>
      <c r="U18" s="34"/>
      <c r="V18" s="34"/>
      <c r="X18" s="31">
        <f t="shared" si="5"/>
        <v>9.0359999999999996</v>
      </c>
      <c r="Y18" s="31">
        <f t="shared" si="6"/>
        <v>-184.49199999999999</v>
      </c>
      <c r="Z18" s="30">
        <f t="shared" si="8"/>
        <v>0</v>
      </c>
    </row>
    <row r="19" spans="5:26" x14ac:dyDescent="0.15">
      <c r="E19" s="46"/>
      <c r="F19" s="28"/>
      <c r="G19" s="29"/>
      <c r="H19" s="29"/>
      <c r="I19" s="48" t="str">
        <f t="shared" si="0"/>
        <v/>
      </c>
      <c r="J19" s="48" t="str">
        <f t="shared" si="13"/>
        <v/>
      </c>
      <c r="K19" s="49" t="str">
        <f t="shared" si="14"/>
        <v/>
      </c>
      <c r="L19" s="11"/>
      <c r="M19" s="11"/>
      <c r="N19" s="78"/>
      <c r="O19" s="31" t="str">
        <f t="shared" si="15"/>
        <v>F</v>
      </c>
      <c r="P19" s="11">
        <f t="shared" si="12"/>
        <v>-23.287315649149274</v>
      </c>
      <c r="Q19" s="11"/>
      <c r="R19" s="38">
        <f t="shared" si="7"/>
        <v>0</v>
      </c>
      <c r="S19" s="30">
        <f t="shared" si="9"/>
        <v>0</v>
      </c>
      <c r="T19" s="30">
        <f t="shared" si="4"/>
        <v>0</v>
      </c>
      <c r="U19" s="34"/>
      <c r="V19" s="34"/>
      <c r="X19" s="31">
        <f t="shared" si="5"/>
        <v>9.0359999999999996</v>
      </c>
      <c r="Y19" s="31">
        <f t="shared" si="6"/>
        <v>-184.49199999999999</v>
      </c>
      <c r="Z19" s="30">
        <f t="shared" si="8"/>
        <v>0</v>
      </c>
    </row>
    <row r="20" spans="5:26" x14ac:dyDescent="0.15">
      <c r="E20" s="46"/>
      <c r="F20" s="28"/>
      <c r="G20" s="29"/>
      <c r="H20" s="29"/>
      <c r="I20" s="48" t="str">
        <f t="shared" si="0"/>
        <v/>
      </c>
      <c r="J20" s="48" t="str">
        <f t="shared" si="13"/>
        <v/>
      </c>
      <c r="K20" s="49" t="str">
        <f t="shared" si="14"/>
        <v/>
      </c>
      <c r="L20" s="11"/>
      <c r="M20" s="11"/>
      <c r="N20" s="78"/>
      <c r="O20" s="31" t="str">
        <f t="shared" si="15"/>
        <v>F</v>
      </c>
      <c r="P20" s="11">
        <f t="shared" si="12"/>
        <v>-23.287315649149274</v>
      </c>
      <c r="Q20" s="11"/>
      <c r="R20" s="38">
        <f t="shared" si="7"/>
        <v>0</v>
      </c>
      <c r="S20" s="30">
        <f t="shared" si="9"/>
        <v>0</v>
      </c>
      <c r="T20" s="30">
        <f t="shared" si="4"/>
        <v>0</v>
      </c>
      <c r="U20" s="34"/>
      <c r="V20" s="34"/>
      <c r="X20" s="31">
        <f t="shared" si="5"/>
        <v>9.0359999999999996</v>
      </c>
      <c r="Y20" s="31">
        <f t="shared" si="6"/>
        <v>-184.49199999999999</v>
      </c>
      <c r="Z20" s="30">
        <f t="shared" si="8"/>
        <v>0</v>
      </c>
    </row>
    <row r="21" spans="5:26" x14ac:dyDescent="0.15">
      <c r="E21" s="46"/>
      <c r="F21" s="28"/>
      <c r="G21" s="29"/>
      <c r="H21" s="29"/>
      <c r="I21" s="48" t="str">
        <f t="shared" si="0"/>
        <v/>
      </c>
      <c r="J21" s="48" t="str">
        <f t="shared" si="13"/>
        <v/>
      </c>
      <c r="K21" s="49" t="str">
        <f t="shared" si="14"/>
        <v/>
      </c>
      <c r="L21" s="11"/>
      <c r="M21" s="11"/>
      <c r="N21" s="78"/>
      <c r="O21" s="31" t="str">
        <f t="shared" si="15"/>
        <v>F</v>
      </c>
      <c r="P21" s="11">
        <f t="shared" si="12"/>
        <v>-23.287315649149274</v>
      </c>
      <c r="Q21" s="11"/>
      <c r="R21" s="38">
        <f t="shared" si="7"/>
        <v>0</v>
      </c>
      <c r="S21" s="30">
        <f t="shared" si="9"/>
        <v>0</v>
      </c>
      <c r="T21" s="30">
        <f t="shared" si="4"/>
        <v>0</v>
      </c>
      <c r="U21" s="34"/>
      <c r="V21" s="34"/>
      <c r="X21" s="31">
        <f t="shared" si="5"/>
        <v>9.0359999999999996</v>
      </c>
      <c r="Y21" s="31">
        <f t="shared" si="6"/>
        <v>-184.49199999999999</v>
      </c>
      <c r="Z21" s="30">
        <f t="shared" si="8"/>
        <v>0</v>
      </c>
    </row>
    <row r="22" spans="5:26" x14ac:dyDescent="0.15">
      <c r="E22" s="46"/>
      <c r="F22" s="28"/>
      <c r="G22" s="29"/>
      <c r="H22" s="29"/>
      <c r="I22" s="48" t="str">
        <f t="shared" si="0"/>
        <v/>
      </c>
      <c r="J22" s="48" t="str">
        <f t="shared" si="13"/>
        <v/>
      </c>
      <c r="K22" s="49" t="str">
        <f t="shared" si="14"/>
        <v/>
      </c>
      <c r="L22" s="11"/>
      <c r="M22" s="11"/>
      <c r="N22" s="78"/>
      <c r="O22" s="31" t="str">
        <f t="shared" si="15"/>
        <v>F</v>
      </c>
      <c r="P22" s="11">
        <f t="shared" si="12"/>
        <v>-23.287315649149274</v>
      </c>
      <c r="Q22" s="11"/>
      <c r="R22" s="38">
        <f t="shared" si="7"/>
        <v>0</v>
      </c>
      <c r="S22" s="30">
        <f t="shared" si="9"/>
        <v>0</v>
      </c>
      <c r="T22" s="30">
        <f t="shared" si="4"/>
        <v>0</v>
      </c>
      <c r="U22" s="34"/>
      <c r="V22" s="34"/>
      <c r="X22" s="31">
        <f t="shared" si="5"/>
        <v>9.0359999999999996</v>
      </c>
      <c r="Y22" s="31">
        <f t="shared" si="6"/>
        <v>-184.49199999999999</v>
      </c>
      <c r="Z22" s="30">
        <f t="shared" si="8"/>
        <v>0</v>
      </c>
    </row>
    <row r="23" spans="5:26" x14ac:dyDescent="0.15">
      <c r="E23" s="46"/>
      <c r="F23" s="28"/>
      <c r="G23" s="29"/>
      <c r="H23" s="29"/>
      <c r="I23" s="48" t="str">
        <f t="shared" si="0"/>
        <v/>
      </c>
      <c r="J23" s="48" t="str">
        <f t="shared" si="13"/>
        <v/>
      </c>
      <c r="K23" s="49" t="str">
        <f t="shared" si="14"/>
        <v/>
      </c>
      <c r="L23" s="11"/>
      <c r="M23" s="11"/>
      <c r="N23" s="78"/>
      <c r="O23" s="31" t="str">
        <f t="shared" si="15"/>
        <v>F</v>
      </c>
      <c r="P23" s="11">
        <f t="shared" si="12"/>
        <v>-23.287315649149274</v>
      </c>
      <c r="Q23" s="11"/>
      <c r="R23" s="38">
        <f t="shared" si="7"/>
        <v>0</v>
      </c>
      <c r="S23" s="30">
        <f t="shared" si="9"/>
        <v>0</v>
      </c>
      <c r="T23" s="30">
        <f t="shared" si="4"/>
        <v>0</v>
      </c>
      <c r="U23" s="34"/>
      <c r="V23" s="34"/>
      <c r="X23" s="31">
        <f t="shared" si="5"/>
        <v>9.0359999999999996</v>
      </c>
      <c r="Y23" s="31">
        <f t="shared" si="6"/>
        <v>-184.49199999999999</v>
      </c>
      <c r="Z23" s="30">
        <f t="shared" si="8"/>
        <v>0</v>
      </c>
    </row>
    <row r="24" spans="5:26" x14ac:dyDescent="0.15">
      <c r="E24" s="46"/>
      <c r="F24" s="28"/>
      <c r="G24" s="29"/>
      <c r="H24" s="29"/>
      <c r="I24" s="48" t="str">
        <f t="shared" si="0"/>
        <v/>
      </c>
      <c r="J24" s="48" t="str">
        <f t="shared" si="13"/>
        <v/>
      </c>
      <c r="K24" s="49" t="str">
        <f t="shared" si="14"/>
        <v/>
      </c>
      <c r="L24" s="11"/>
      <c r="M24" s="11"/>
      <c r="N24" s="78"/>
      <c r="O24" s="31" t="str">
        <f t="shared" si="15"/>
        <v>F</v>
      </c>
      <c r="P24" s="11">
        <f t="shared" si="12"/>
        <v>-23.287315649149274</v>
      </c>
      <c r="Q24" s="11"/>
      <c r="R24" s="38">
        <f t="shared" si="7"/>
        <v>0</v>
      </c>
      <c r="S24" s="30">
        <f t="shared" si="9"/>
        <v>0</v>
      </c>
      <c r="T24" s="30">
        <f t="shared" si="4"/>
        <v>0</v>
      </c>
      <c r="U24" s="34"/>
      <c r="V24" s="34"/>
      <c r="X24" s="31">
        <f t="shared" si="5"/>
        <v>9.0359999999999996</v>
      </c>
      <c r="Y24" s="31">
        <f t="shared" si="6"/>
        <v>-184.49199999999999</v>
      </c>
      <c r="Z24" s="30">
        <f t="shared" si="8"/>
        <v>0</v>
      </c>
    </row>
    <row r="25" spans="5:26" x14ac:dyDescent="0.15">
      <c r="E25" s="46"/>
      <c r="F25" s="28"/>
      <c r="G25" s="29"/>
      <c r="H25" s="29"/>
      <c r="I25" s="48" t="str">
        <f t="shared" si="0"/>
        <v/>
      </c>
      <c r="J25" s="48" t="str">
        <f t="shared" si="13"/>
        <v/>
      </c>
      <c r="K25" s="49" t="str">
        <f t="shared" si="14"/>
        <v/>
      </c>
      <c r="L25" s="11"/>
      <c r="M25" s="11"/>
      <c r="N25" s="78"/>
      <c r="O25" s="31" t="str">
        <f t="shared" si="15"/>
        <v>F</v>
      </c>
      <c r="P25" s="11">
        <f t="shared" si="12"/>
        <v>-23.287315649149274</v>
      </c>
      <c r="Q25" s="11"/>
      <c r="R25" s="38">
        <f t="shared" si="7"/>
        <v>0</v>
      </c>
      <c r="S25" s="30">
        <f t="shared" si="9"/>
        <v>0</v>
      </c>
      <c r="T25" s="30">
        <f t="shared" si="4"/>
        <v>0</v>
      </c>
      <c r="U25" s="34"/>
      <c r="V25" s="34"/>
      <c r="X25" s="31">
        <f t="shared" si="5"/>
        <v>9.0359999999999996</v>
      </c>
      <c r="Y25" s="31">
        <f t="shared" si="6"/>
        <v>-184.49199999999999</v>
      </c>
      <c r="Z25" s="30">
        <f t="shared" si="8"/>
        <v>0</v>
      </c>
    </row>
    <row r="26" spans="5:26" x14ac:dyDescent="0.15">
      <c r="E26" s="46"/>
      <c r="F26" s="28"/>
      <c r="G26" s="29"/>
      <c r="H26" s="29"/>
      <c r="I26" s="48" t="str">
        <f t="shared" si="0"/>
        <v/>
      </c>
      <c r="J26" s="48" t="str">
        <f t="shared" si="13"/>
        <v/>
      </c>
      <c r="K26" s="49" t="str">
        <f t="shared" si="14"/>
        <v/>
      </c>
      <c r="L26" s="11"/>
      <c r="M26" s="11"/>
      <c r="N26" s="78"/>
      <c r="O26" s="31" t="str">
        <f t="shared" si="15"/>
        <v>F</v>
      </c>
      <c r="P26" s="11">
        <f t="shared" si="12"/>
        <v>-23.287315649149274</v>
      </c>
      <c r="Q26" s="11"/>
      <c r="R26" s="38">
        <f t="shared" si="7"/>
        <v>0</v>
      </c>
      <c r="S26" s="30">
        <f t="shared" si="9"/>
        <v>0</v>
      </c>
      <c r="T26" s="30">
        <f t="shared" si="4"/>
        <v>0</v>
      </c>
      <c r="U26" s="34"/>
      <c r="V26" s="34"/>
      <c r="X26" s="31">
        <f t="shared" si="5"/>
        <v>9.0359999999999996</v>
      </c>
      <c r="Y26" s="31">
        <f t="shared" si="6"/>
        <v>-184.49199999999999</v>
      </c>
      <c r="Z26" s="30">
        <f t="shared" si="8"/>
        <v>0</v>
      </c>
    </row>
    <row r="27" spans="5:26" x14ac:dyDescent="0.15">
      <c r="E27" s="46"/>
      <c r="F27" s="28"/>
      <c r="G27" s="29"/>
      <c r="H27" s="29"/>
      <c r="I27" s="48" t="str">
        <f t="shared" si="0"/>
        <v/>
      </c>
      <c r="J27" s="48" t="str">
        <f t="shared" si="13"/>
        <v/>
      </c>
      <c r="K27" s="49" t="str">
        <f t="shared" si="14"/>
        <v/>
      </c>
      <c r="L27" s="11"/>
      <c r="M27" s="11"/>
      <c r="N27" s="78"/>
      <c r="O27" s="31" t="str">
        <f t="shared" si="15"/>
        <v>F</v>
      </c>
      <c r="P27" s="11">
        <f t="shared" si="12"/>
        <v>-23.287315649149274</v>
      </c>
      <c r="Q27" s="11"/>
      <c r="R27" s="38">
        <f t="shared" si="7"/>
        <v>0</v>
      </c>
      <c r="S27" s="30">
        <f t="shared" si="9"/>
        <v>0</v>
      </c>
      <c r="T27" s="30">
        <f t="shared" si="4"/>
        <v>0</v>
      </c>
      <c r="U27" s="34"/>
      <c r="V27" s="34"/>
      <c r="X27" s="31">
        <f t="shared" si="5"/>
        <v>9.0359999999999996</v>
      </c>
      <c r="Y27" s="31">
        <f t="shared" si="6"/>
        <v>-184.49199999999999</v>
      </c>
      <c r="Z27" s="30">
        <f t="shared" si="8"/>
        <v>0</v>
      </c>
    </row>
    <row r="28" spans="5:26" x14ac:dyDescent="0.15">
      <c r="E28" s="46"/>
      <c r="F28" s="28"/>
      <c r="G28" s="29"/>
      <c r="H28" s="29"/>
      <c r="I28" s="48" t="str">
        <f t="shared" si="0"/>
        <v/>
      </c>
      <c r="J28" s="48" t="str">
        <f t="shared" si="13"/>
        <v/>
      </c>
      <c r="K28" s="49" t="str">
        <f t="shared" si="14"/>
        <v/>
      </c>
      <c r="L28" s="11"/>
      <c r="M28" s="11"/>
      <c r="N28" s="78"/>
      <c r="O28" s="31" t="str">
        <f t="shared" si="15"/>
        <v>F</v>
      </c>
      <c r="P28" s="11">
        <f t="shared" si="12"/>
        <v>-23.287315649149274</v>
      </c>
      <c r="Q28" s="11"/>
      <c r="R28" s="38">
        <f t="shared" si="7"/>
        <v>0</v>
      </c>
      <c r="S28" s="30">
        <f t="shared" si="9"/>
        <v>0</v>
      </c>
      <c r="T28" s="30">
        <f t="shared" si="4"/>
        <v>0</v>
      </c>
      <c r="U28" s="34"/>
      <c r="V28" s="34"/>
      <c r="X28" s="31">
        <f t="shared" si="5"/>
        <v>9.0359999999999996</v>
      </c>
      <c r="Y28" s="31">
        <f t="shared" si="6"/>
        <v>-184.49199999999999</v>
      </c>
      <c r="Z28" s="30">
        <f t="shared" si="8"/>
        <v>0</v>
      </c>
    </row>
    <row r="29" spans="5:26" x14ac:dyDescent="0.15">
      <c r="E29" s="46"/>
      <c r="F29" s="28"/>
      <c r="G29" s="29"/>
      <c r="H29" s="29"/>
      <c r="I29" s="48" t="str">
        <f t="shared" si="0"/>
        <v/>
      </c>
      <c r="J29" s="48" t="str">
        <f t="shared" si="13"/>
        <v/>
      </c>
      <c r="K29" s="49" t="str">
        <f t="shared" si="14"/>
        <v/>
      </c>
      <c r="L29" s="11"/>
      <c r="M29" s="11"/>
      <c r="N29" s="78"/>
      <c r="O29" s="31" t="str">
        <f t="shared" si="15"/>
        <v>F</v>
      </c>
      <c r="P29" s="11">
        <f t="shared" si="12"/>
        <v>-23.287315649149274</v>
      </c>
      <c r="Q29" s="11"/>
      <c r="R29" s="38">
        <f t="shared" si="7"/>
        <v>0</v>
      </c>
      <c r="S29" s="30">
        <f t="shared" si="9"/>
        <v>0</v>
      </c>
      <c r="T29" s="30">
        <f t="shared" si="4"/>
        <v>0</v>
      </c>
      <c r="U29" s="34"/>
      <c r="V29" s="34"/>
      <c r="X29" s="31">
        <f t="shared" si="5"/>
        <v>9.0359999999999996</v>
      </c>
      <c r="Y29" s="31">
        <f t="shared" si="6"/>
        <v>-184.49199999999999</v>
      </c>
      <c r="Z29" s="30">
        <f t="shared" si="8"/>
        <v>0</v>
      </c>
    </row>
    <row r="30" spans="5:26" x14ac:dyDescent="0.15">
      <c r="E30" s="46"/>
      <c r="F30" s="28"/>
      <c r="G30" s="29"/>
      <c r="H30" s="29"/>
      <c r="I30" s="48" t="str">
        <f t="shared" si="0"/>
        <v/>
      </c>
      <c r="J30" s="48" t="str">
        <f t="shared" si="13"/>
        <v/>
      </c>
      <c r="K30" s="49" t="str">
        <f t="shared" si="14"/>
        <v/>
      </c>
      <c r="L30" s="11"/>
      <c r="M30" s="11"/>
      <c r="N30" s="78"/>
      <c r="O30" s="31" t="str">
        <f t="shared" si="15"/>
        <v>F</v>
      </c>
      <c r="P30" s="11">
        <f t="shared" si="12"/>
        <v>-23.287315649149274</v>
      </c>
      <c r="Q30" s="11"/>
      <c r="R30" s="38">
        <f t="shared" si="7"/>
        <v>0</v>
      </c>
      <c r="S30" s="30">
        <f t="shared" si="9"/>
        <v>0</v>
      </c>
      <c r="T30" s="30">
        <f t="shared" si="4"/>
        <v>0</v>
      </c>
      <c r="U30" s="34"/>
      <c r="V30" s="34"/>
      <c r="X30" s="31">
        <f t="shared" si="5"/>
        <v>9.0359999999999996</v>
      </c>
      <c r="Y30" s="31">
        <f t="shared" si="6"/>
        <v>-184.49199999999999</v>
      </c>
      <c r="Z30" s="30">
        <f t="shared" si="8"/>
        <v>0</v>
      </c>
    </row>
    <row r="31" spans="5:26" x14ac:dyDescent="0.15">
      <c r="E31" s="46"/>
      <c r="F31" s="28"/>
      <c r="G31" s="29"/>
      <c r="H31" s="29"/>
      <c r="I31" s="48" t="str">
        <f t="shared" si="0"/>
        <v/>
      </c>
      <c r="J31" s="48" t="str">
        <f t="shared" si="13"/>
        <v/>
      </c>
      <c r="K31" s="49" t="str">
        <f t="shared" si="14"/>
        <v/>
      </c>
      <c r="L31" s="11"/>
      <c r="M31" s="11"/>
      <c r="N31" s="78"/>
      <c r="O31" s="31" t="str">
        <f t="shared" si="15"/>
        <v>F</v>
      </c>
      <c r="P31" s="11">
        <f t="shared" si="12"/>
        <v>-23.287315649149274</v>
      </c>
      <c r="Q31" s="11"/>
      <c r="R31" s="38">
        <f t="shared" si="7"/>
        <v>0</v>
      </c>
      <c r="S31" s="30">
        <f t="shared" si="9"/>
        <v>0</v>
      </c>
      <c r="T31" s="30">
        <f t="shared" si="4"/>
        <v>0</v>
      </c>
      <c r="U31" s="34"/>
      <c r="V31" s="34"/>
      <c r="X31" s="31">
        <f t="shared" si="5"/>
        <v>9.0359999999999996</v>
      </c>
      <c r="Y31" s="31">
        <f t="shared" si="6"/>
        <v>-184.49199999999999</v>
      </c>
      <c r="Z31" s="30">
        <f t="shared" si="8"/>
        <v>0</v>
      </c>
    </row>
    <row r="32" spans="5:26" x14ac:dyDescent="0.15">
      <c r="E32" s="46"/>
      <c r="F32" s="28"/>
      <c r="G32" s="29"/>
      <c r="H32" s="29"/>
      <c r="I32" s="48" t="str">
        <f t="shared" si="0"/>
        <v/>
      </c>
      <c r="J32" s="48" t="str">
        <f t="shared" si="13"/>
        <v/>
      </c>
      <c r="K32" s="49" t="str">
        <f t="shared" si="14"/>
        <v/>
      </c>
      <c r="L32" s="11"/>
      <c r="M32" s="11"/>
      <c r="N32" s="78"/>
      <c r="O32" s="31" t="str">
        <f t="shared" si="15"/>
        <v>F</v>
      </c>
      <c r="P32" s="11">
        <f t="shared" si="12"/>
        <v>-23.287315649149274</v>
      </c>
      <c r="Q32" s="11"/>
      <c r="R32" s="38">
        <f t="shared" si="7"/>
        <v>0</v>
      </c>
      <c r="S32" s="30">
        <f t="shared" si="9"/>
        <v>0</v>
      </c>
      <c r="T32" s="30">
        <f t="shared" si="4"/>
        <v>0</v>
      </c>
      <c r="U32" s="34"/>
      <c r="V32" s="34"/>
      <c r="X32" s="31">
        <f t="shared" si="5"/>
        <v>9.0359999999999996</v>
      </c>
      <c r="Y32" s="31">
        <f t="shared" si="6"/>
        <v>-184.49199999999999</v>
      </c>
      <c r="Z32" s="30">
        <f t="shared" si="8"/>
        <v>0</v>
      </c>
    </row>
    <row r="33" spans="5:26" x14ac:dyDescent="0.15">
      <c r="E33" s="46"/>
      <c r="F33" s="28"/>
      <c r="G33" s="29"/>
      <c r="H33" s="29"/>
      <c r="I33" s="48" t="str">
        <f t="shared" si="0"/>
        <v/>
      </c>
      <c r="J33" s="48" t="str">
        <f t="shared" si="13"/>
        <v/>
      </c>
      <c r="K33" s="49" t="str">
        <f t="shared" si="14"/>
        <v/>
      </c>
      <c r="L33" s="11"/>
      <c r="M33" s="11"/>
      <c r="N33" s="78"/>
      <c r="O33" s="31" t="str">
        <f t="shared" si="15"/>
        <v>F</v>
      </c>
      <c r="P33" s="11">
        <f t="shared" si="12"/>
        <v>-23.287315649149274</v>
      </c>
      <c r="Q33" s="11"/>
      <c r="R33" s="38">
        <f t="shared" si="7"/>
        <v>0</v>
      </c>
      <c r="S33" s="30">
        <f t="shared" si="9"/>
        <v>0</v>
      </c>
      <c r="T33" s="30">
        <f t="shared" si="4"/>
        <v>0</v>
      </c>
      <c r="U33" s="34"/>
      <c r="V33" s="34"/>
      <c r="X33" s="31">
        <f t="shared" si="5"/>
        <v>9.0359999999999996</v>
      </c>
      <c r="Y33" s="31">
        <f t="shared" si="6"/>
        <v>-184.49199999999999</v>
      </c>
      <c r="Z33" s="30">
        <f t="shared" si="8"/>
        <v>0</v>
      </c>
    </row>
    <row r="34" spans="5:26" x14ac:dyDescent="0.15">
      <c r="E34" s="46"/>
      <c r="F34" s="28"/>
      <c r="G34" s="29"/>
      <c r="H34" s="29"/>
      <c r="I34" s="48" t="str">
        <f t="shared" si="0"/>
        <v/>
      </c>
      <c r="J34" s="48" t="str">
        <f t="shared" si="13"/>
        <v/>
      </c>
      <c r="K34" s="49" t="str">
        <f t="shared" si="14"/>
        <v/>
      </c>
      <c r="L34" s="11"/>
      <c r="M34" s="11"/>
      <c r="N34" s="78"/>
      <c r="O34" s="31" t="str">
        <f t="shared" si="15"/>
        <v>F</v>
      </c>
      <c r="P34" s="11">
        <f t="shared" si="12"/>
        <v>-23.287315649149274</v>
      </c>
      <c r="Q34" s="11"/>
      <c r="R34" s="38">
        <f t="shared" si="7"/>
        <v>0</v>
      </c>
      <c r="S34" s="30">
        <f t="shared" si="9"/>
        <v>0</v>
      </c>
      <c r="T34" s="30">
        <f t="shared" si="4"/>
        <v>0</v>
      </c>
      <c r="U34" s="34"/>
      <c r="V34" s="34"/>
      <c r="X34" s="31">
        <f t="shared" si="5"/>
        <v>9.0359999999999996</v>
      </c>
      <c r="Y34" s="31">
        <f t="shared" si="6"/>
        <v>-184.49199999999999</v>
      </c>
      <c r="Z34" s="30">
        <f t="shared" si="8"/>
        <v>0</v>
      </c>
    </row>
    <row r="35" spans="5:26" x14ac:dyDescent="0.15">
      <c r="E35" s="46"/>
      <c r="F35" s="28"/>
      <c r="G35" s="29"/>
      <c r="H35" s="29"/>
      <c r="I35" s="48" t="str">
        <f t="shared" si="0"/>
        <v/>
      </c>
      <c r="J35" s="48" t="str">
        <f t="shared" si="13"/>
        <v/>
      </c>
      <c r="K35" s="49" t="str">
        <f t="shared" si="14"/>
        <v/>
      </c>
      <c r="L35" s="11"/>
      <c r="M35" s="11"/>
      <c r="N35" s="78"/>
      <c r="O35" s="31" t="str">
        <f t="shared" si="15"/>
        <v>F</v>
      </c>
      <c r="P35" s="11">
        <f t="shared" si="12"/>
        <v>-23.287315649149274</v>
      </c>
      <c r="Q35" s="11"/>
      <c r="R35" s="38">
        <f t="shared" si="7"/>
        <v>0</v>
      </c>
      <c r="S35" s="30">
        <f t="shared" si="9"/>
        <v>0</v>
      </c>
      <c r="T35" s="30">
        <f t="shared" si="4"/>
        <v>0</v>
      </c>
      <c r="U35" s="34"/>
      <c r="V35" s="34"/>
      <c r="X35" s="31">
        <f t="shared" si="5"/>
        <v>9.0359999999999996</v>
      </c>
      <c r="Y35" s="31">
        <f t="shared" si="6"/>
        <v>-184.49199999999999</v>
      </c>
      <c r="Z35" s="30">
        <f t="shared" si="8"/>
        <v>0</v>
      </c>
    </row>
    <row r="36" spans="5:26" x14ac:dyDescent="0.15">
      <c r="E36" s="46"/>
      <c r="F36" s="28"/>
      <c r="G36" s="29"/>
      <c r="H36" s="29"/>
      <c r="I36" s="48" t="str">
        <f t="shared" si="0"/>
        <v/>
      </c>
      <c r="J36" s="48" t="str">
        <f t="shared" si="13"/>
        <v/>
      </c>
      <c r="K36" s="49" t="str">
        <f t="shared" si="14"/>
        <v/>
      </c>
      <c r="L36" s="11"/>
      <c r="M36" s="11"/>
      <c r="N36" s="78"/>
      <c r="O36" s="31" t="str">
        <f t="shared" si="15"/>
        <v>F</v>
      </c>
      <c r="P36" s="11">
        <f t="shared" si="12"/>
        <v>-23.287315649149274</v>
      </c>
      <c r="Q36" s="11"/>
      <c r="R36" s="38">
        <f t="shared" si="7"/>
        <v>0</v>
      </c>
      <c r="S36" s="30">
        <f t="shared" si="9"/>
        <v>0</v>
      </c>
      <c r="T36" s="30">
        <f t="shared" si="4"/>
        <v>0</v>
      </c>
      <c r="U36" s="34"/>
      <c r="V36" s="34"/>
      <c r="X36" s="31">
        <f t="shared" si="5"/>
        <v>9.0359999999999996</v>
      </c>
      <c r="Y36" s="31">
        <f t="shared" si="6"/>
        <v>-184.49199999999999</v>
      </c>
      <c r="Z36" s="30">
        <f t="shared" si="8"/>
        <v>0</v>
      </c>
    </row>
    <row r="37" spans="5:26" x14ac:dyDescent="0.15">
      <c r="E37" s="46"/>
      <c r="F37" s="28"/>
      <c r="G37" s="29"/>
      <c r="H37" s="29"/>
      <c r="I37" s="48" t="str">
        <f t="shared" ref="I37:I68" si="16">IF(COUNTA($F$3,$H$3,F37:H37)=5,P37,"")</f>
        <v/>
      </c>
      <c r="J37" s="48" t="str">
        <f t="shared" si="13"/>
        <v/>
      </c>
      <c r="K37" s="49" t="str">
        <f t="shared" si="14"/>
        <v/>
      </c>
      <c r="L37" s="11"/>
      <c r="M37" s="11"/>
      <c r="N37" s="78"/>
      <c r="O37" s="31" t="str">
        <f t="shared" si="15"/>
        <v>F</v>
      </c>
      <c r="P37" s="11">
        <f t="shared" si="12"/>
        <v>-23.287315649149274</v>
      </c>
      <c r="Q37" s="11"/>
      <c r="R37" s="38">
        <f t="shared" si="7"/>
        <v>0</v>
      </c>
      <c r="S37" s="30">
        <f t="shared" si="9"/>
        <v>0</v>
      </c>
      <c r="T37" s="30">
        <f t="shared" si="4"/>
        <v>0</v>
      </c>
      <c r="U37" s="34"/>
      <c r="V37" s="34"/>
      <c r="X37" s="31">
        <f t="shared" si="5"/>
        <v>9.0359999999999996</v>
      </c>
      <c r="Y37" s="31">
        <f t="shared" si="6"/>
        <v>-184.49199999999999</v>
      </c>
      <c r="Z37" s="30">
        <f t="shared" si="8"/>
        <v>0</v>
      </c>
    </row>
    <row r="38" spans="5:26" x14ac:dyDescent="0.15">
      <c r="E38" s="46"/>
      <c r="F38" s="28"/>
      <c r="G38" s="29"/>
      <c r="H38" s="29"/>
      <c r="I38" s="48" t="str">
        <f t="shared" si="16"/>
        <v/>
      </c>
      <c r="J38" s="48" t="str">
        <f t="shared" si="13"/>
        <v/>
      </c>
      <c r="K38" s="49" t="str">
        <f t="shared" si="14"/>
        <v/>
      </c>
      <c r="L38" s="11"/>
      <c r="M38" s="11"/>
      <c r="N38" s="78"/>
      <c r="O38" s="31" t="str">
        <f t="shared" si="15"/>
        <v>F</v>
      </c>
      <c r="P38" s="11">
        <f t="shared" si="12"/>
        <v>-23.287315649149274</v>
      </c>
      <c r="Q38" s="11"/>
      <c r="R38" s="38">
        <f t="shared" si="7"/>
        <v>0</v>
      </c>
      <c r="S38" s="30">
        <f t="shared" si="9"/>
        <v>0</v>
      </c>
      <c r="T38" s="30">
        <f t="shared" si="4"/>
        <v>0</v>
      </c>
      <c r="U38" s="34"/>
      <c r="V38" s="34"/>
      <c r="X38" s="31">
        <f t="shared" si="5"/>
        <v>9.0359999999999996</v>
      </c>
      <c r="Y38" s="31">
        <f t="shared" si="6"/>
        <v>-184.49199999999999</v>
      </c>
      <c r="Z38" s="30">
        <f t="shared" si="8"/>
        <v>0</v>
      </c>
    </row>
    <row r="39" spans="5:26" x14ac:dyDescent="0.15">
      <c r="E39" s="46"/>
      <c r="F39" s="28"/>
      <c r="G39" s="29"/>
      <c r="H39" s="29"/>
      <c r="I39" s="48" t="str">
        <f t="shared" si="16"/>
        <v/>
      </c>
      <c r="J39" s="48" t="str">
        <f t="shared" si="13"/>
        <v/>
      </c>
      <c r="K39" s="49" t="str">
        <f t="shared" si="14"/>
        <v/>
      </c>
      <c r="L39" s="11"/>
      <c r="M39" s="11"/>
      <c r="N39" s="78"/>
      <c r="O39" s="31" t="str">
        <f t="shared" si="15"/>
        <v>F</v>
      </c>
      <c r="P39" s="11">
        <f t="shared" si="12"/>
        <v>-23.287315649149274</v>
      </c>
      <c r="Q39" s="11"/>
      <c r="R39" s="38">
        <f t="shared" si="7"/>
        <v>0</v>
      </c>
      <c r="S39" s="30">
        <f t="shared" si="9"/>
        <v>0</v>
      </c>
      <c r="T39" s="30">
        <f t="shared" si="4"/>
        <v>0</v>
      </c>
      <c r="U39" s="34"/>
      <c r="V39" s="34"/>
      <c r="X39" s="31">
        <f t="shared" si="5"/>
        <v>9.0359999999999996</v>
      </c>
      <c r="Y39" s="31">
        <f t="shared" si="6"/>
        <v>-184.49199999999999</v>
      </c>
      <c r="Z39" s="30">
        <f t="shared" si="8"/>
        <v>0</v>
      </c>
    </row>
    <row r="40" spans="5:26" x14ac:dyDescent="0.15">
      <c r="E40" s="46"/>
      <c r="F40" s="28"/>
      <c r="G40" s="29"/>
      <c r="H40" s="29"/>
      <c r="I40" s="48" t="str">
        <f t="shared" si="16"/>
        <v/>
      </c>
      <c r="J40" s="48" t="str">
        <f t="shared" si="13"/>
        <v/>
      </c>
      <c r="K40" s="49" t="str">
        <f t="shared" si="14"/>
        <v/>
      </c>
      <c r="L40" s="11"/>
      <c r="M40" s="11"/>
      <c r="N40" s="78"/>
      <c r="O40" s="31" t="str">
        <f t="shared" si="15"/>
        <v>F</v>
      </c>
      <c r="P40" s="11">
        <f t="shared" si="12"/>
        <v>-23.287315649149274</v>
      </c>
      <c r="Q40" s="11"/>
      <c r="R40" s="38">
        <f t="shared" si="7"/>
        <v>0</v>
      </c>
      <c r="S40" s="30">
        <f t="shared" si="9"/>
        <v>0</v>
      </c>
      <c r="T40" s="30">
        <f t="shared" si="4"/>
        <v>0</v>
      </c>
      <c r="U40" s="34"/>
      <c r="V40" s="34"/>
      <c r="X40" s="31">
        <f t="shared" si="5"/>
        <v>9.0359999999999996</v>
      </c>
      <c r="Y40" s="31">
        <f t="shared" si="6"/>
        <v>-184.49199999999999</v>
      </c>
      <c r="Z40" s="30">
        <f t="shared" si="8"/>
        <v>0</v>
      </c>
    </row>
    <row r="41" spans="5:26" x14ac:dyDescent="0.15">
      <c r="E41" s="46"/>
      <c r="F41" s="28"/>
      <c r="G41" s="29"/>
      <c r="H41" s="29"/>
      <c r="I41" s="48" t="str">
        <f t="shared" si="16"/>
        <v/>
      </c>
      <c r="J41" s="48" t="str">
        <f t="shared" si="13"/>
        <v/>
      </c>
      <c r="K41" s="49" t="str">
        <f t="shared" si="14"/>
        <v/>
      </c>
      <c r="L41" s="11"/>
      <c r="M41" s="11"/>
      <c r="N41" s="78"/>
      <c r="O41" s="31" t="str">
        <f t="shared" si="15"/>
        <v>F</v>
      </c>
      <c r="P41" s="11">
        <f t="shared" si="12"/>
        <v>-23.287315649149274</v>
      </c>
      <c r="Q41" s="11"/>
      <c r="R41" s="38">
        <f t="shared" si="7"/>
        <v>0</v>
      </c>
      <c r="S41" s="30">
        <f t="shared" si="9"/>
        <v>0</v>
      </c>
      <c r="T41" s="30">
        <f t="shared" si="4"/>
        <v>0</v>
      </c>
      <c r="U41" s="34"/>
      <c r="V41" s="34"/>
      <c r="X41" s="31">
        <f t="shared" si="5"/>
        <v>9.0359999999999996</v>
      </c>
      <c r="Y41" s="31">
        <f t="shared" si="6"/>
        <v>-184.49199999999999</v>
      </c>
      <c r="Z41" s="30">
        <f t="shared" si="8"/>
        <v>0</v>
      </c>
    </row>
    <row r="42" spans="5:26" x14ac:dyDescent="0.15">
      <c r="E42" s="46"/>
      <c r="F42" s="28"/>
      <c r="G42" s="29"/>
      <c r="H42" s="29"/>
      <c r="I42" s="48" t="str">
        <f t="shared" si="16"/>
        <v/>
      </c>
      <c r="J42" s="48" t="str">
        <f t="shared" si="13"/>
        <v/>
      </c>
      <c r="K42" s="49" t="str">
        <f t="shared" si="14"/>
        <v/>
      </c>
      <c r="L42" s="11"/>
      <c r="M42" s="11"/>
      <c r="N42" s="78"/>
      <c r="O42" s="31" t="str">
        <f t="shared" si="15"/>
        <v>F</v>
      </c>
      <c r="P42" s="11">
        <f t="shared" si="12"/>
        <v>-23.287315649149274</v>
      </c>
      <c r="Q42" s="11"/>
      <c r="R42" s="38">
        <f t="shared" si="7"/>
        <v>0</v>
      </c>
      <c r="S42" s="30">
        <f t="shared" si="9"/>
        <v>0</v>
      </c>
      <c r="T42" s="30">
        <f t="shared" si="4"/>
        <v>0</v>
      </c>
      <c r="U42" s="34"/>
      <c r="V42" s="34"/>
      <c r="X42" s="31">
        <f t="shared" si="5"/>
        <v>9.0359999999999996</v>
      </c>
      <c r="Y42" s="31">
        <f t="shared" si="6"/>
        <v>-184.49199999999999</v>
      </c>
      <c r="Z42" s="30">
        <f t="shared" si="8"/>
        <v>0</v>
      </c>
    </row>
    <row r="43" spans="5:26" x14ac:dyDescent="0.15">
      <c r="E43" s="46"/>
      <c r="F43" s="28"/>
      <c r="G43" s="29"/>
      <c r="H43" s="29"/>
      <c r="I43" s="48" t="str">
        <f t="shared" si="16"/>
        <v/>
      </c>
      <c r="J43" s="48" t="str">
        <f t="shared" si="13"/>
        <v/>
      </c>
      <c r="K43" s="49" t="str">
        <f t="shared" si="14"/>
        <v/>
      </c>
      <c r="L43" s="11"/>
      <c r="M43" s="11"/>
      <c r="N43" s="78"/>
      <c r="O43" s="31" t="str">
        <f t="shared" si="15"/>
        <v>F</v>
      </c>
      <c r="P43" s="11">
        <f t="shared" si="12"/>
        <v>-23.287315649149274</v>
      </c>
      <c r="Q43" s="11"/>
      <c r="R43" s="38">
        <f t="shared" si="7"/>
        <v>0</v>
      </c>
      <c r="S43" s="30">
        <f t="shared" si="9"/>
        <v>0</v>
      </c>
      <c r="T43" s="30">
        <f t="shared" si="4"/>
        <v>0</v>
      </c>
      <c r="U43" s="34"/>
      <c r="V43" s="34"/>
      <c r="X43" s="31">
        <f t="shared" si="5"/>
        <v>9.0359999999999996</v>
      </c>
      <c r="Y43" s="31">
        <f t="shared" si="6"/>
        <v>-184.49199999999999</v>
      </c>
      <c r="Z43" s="30">
        <f t="shared" si="8"/>
        <v>0</v>
      </c>
    </row>
    <row r="44" spans="5:26" x14ac:dyDescent="0.15">
      <c r="E44" s="46"/>
      <c r="F44" s="28"/>
      <c r="G44" s="29"/>
      <c r="H44" s="29"/>
      <c r="I44" s="48" t="str">
        <f t="shared" si="16"/>
        <v/>
      </c>
      <c r="J44" s="48" t="str">
        <f t="shared" si="13"/>
        <v/>
      </c>
      <c r="K44" s="49" t="str">
        <f t="shared" si="14"/>
        <v/>
      </c>
      <c r="L44" s="11"/>
      <c r="M44" s="11"/>
      <c r="N44" s="78"/>
      <c r="O44" s="31" t="str">
        <f t="shared" si="15"/>
        <v>F</v>
      </c>
      <c r="P44" s="11">
        <f t="shared" si="12"/>
        <v>-23.287315649149274</v>
      </c>
      <c r="Q44" s="11"/>
      <c r="R44" s="38">
        <f t="shared" si="7"/>
        <v>0</v>
      </c>
      <c r="S44" s="30">
        <f t="shared" si="9"/>
        <v>0</v>
      </c>
      <c r="T44" s="30">
        <f t="shared" si="4"/>
        <v>0</v>
      </c>
      <c r="U44" s="34"/>
      <c r="V44" s="34"/>
      <c r="X44" s="31">
        <f t="shared" si="5"/>
        <v>9.0359999999999996</v>
      </c>
      <c r="Y44" s="31">
        <f t="shared" si="6"/>
        <v>-184.49199999999999</v>
      </c>
      <c r="Z44" s="30">
        <f t="shared" si="8"/>
        <v>0</v>
      </c>
    </row>
    <row r="45" spans="5:26" x14ac:dyDescent="0.15">
      <c r="E45" s="46"/>
      <c r="F45" s="28"/>
      <c r="G45" s="29"/>
      <c r="H45" s="29"/>
      <c r="I45" s="48" t="str">
        <f t="shared" si="16"/>
        <v/>
      </c>
      <c r="J45" s="48" t="str">
        <f t="shared" si="13"/>
        <v/>
      </c>
      <c r="K45" s="49" t="str">
        <f t="shared" si="14"/>
        <v/>
      </c>
      <c r="L45" s="11"/>
      <c r="M45" s="11"/>
      <c r="N45" s="78"/>
      <c r="O45" s="31" t="str">
        <f t="shared" si="15"/>
        <v>F</v>
      </c>
      <c r="P45" s="11">
        <f t="shared" si="12"/>
        <v>-23.287315649149274</v>
      </c>
      <c r="Q45" s="11"/>
      <c r="R45" s="38">
        <f t="shared" si="7"/>
        <v>0</v>
      </c>
      <c r="S45" s="30">
        <f t="shared" si="9"/>
        <v>0</v>
      </c>
      <c r="T45" s="30">
        <f t="shared" si="4"/>
        <v>0</v>
      </c>
      <c r="U45" s="34"/>
      <c r="V45" s="34"/>
      <c r="X45" s="31">
        <f t="shared" si="5"/>
        <v>9.0359999999999996</v>
      </c>
      <c r="Y45" s="31">
        <f t="shared" si="6"/>
        <v>-184.49199999999999</v>
      </c>
      <c r="Z45" s="30">
        <f t="shared" si="8"/>
        <v>0</v>
      </c>
    </row>
    <row r="46" spans="5:26" x14ac:dyDescent="0.15">
      <c r="E46" s="46"/>
      <c r="F46" s="28"/>
      <c r="G46" s="29"/>
      <c r="H46" s="29"/>
      <c r="I46" s="48" t="str">
        <f t="shared" si="16"/>
        <v/>
      </c>
      <c r="J46" s="48" t="str">
        <f t="shared" si="13"/>
        <v/>
      </c>
      <c r="K46" s="49" t="str">
        <f t="shared" si="14"/>
        <v/>
      </c>
      <c r="L46" s="11"/>
      <c r="M46" s="11"/>
      <c r="N46" s="78"/>
      <c r="O46" s="31" t="str">
        <f t="shared" si="15"/>
        <v>F</v>
      </c>
      <c r="P46" s="11">
        <f t="shared" si="12"/>
        <v>-23.287315649149274</v>
      </c>
      <c r="Q46" s="11"/>
      <c r="R46" s="38">
        <f t="shared" si="7"/>
        <v>0</v>
      </c>
      <c r="S46" s="30">
        <f t="shared" si="9"/>
        <v>0</v>
      </c>
      <c r="T46" s="30">
        <f t="shared" si="4"/>
        <v>0</v>
      </c>
      <c r="U46" s="34"/>
      <c r="V46" s="34"/>
      <c r="X46" s="31">
        <f t="shared" si="5"/>
        <v>9.0359999999999996</v>
      </c>
      <c r="Y46" s="31">
        <f t="shared" si="6"/>
        <v>-184.49199999999999</v>
      </c>
      <c r="Z46" s="30">
        <f t="shared" si="8"/>
        <v>0</v>
      </c>
    </row>
    <row r="47" spans="5:26" x14ac:dyDescent="0.15">
      <c r="E47" s="46"/>
      <c r="F47" s="28"/>
      <c r="G47" s="29"/>
      <c r="H47" s="29"/>
      <c r="I47" s="48" t="str">
        <f t="shared" si="16"/>
        <v/>
      </c>
      <c r="J47" s="48" t="str">
        <f t="shared" si="13"/>
        <v/>
      </c>
      <c r="K47" s="49" t="str">
        <f t="shared" si="14"/>
        <v/>
      </c>
      <c r="L47" s="11"/>
      <c r="M47" s="11"/>
      <c r="N47" s="78"/>
      <c r="O47" s="31" t="str">
        <f t="shared" si="15"/>
        <v>F</v>
      </c>
      <c r="P47" s="11">
        <f t="shared" si="12"/>
        <v>-23.287315649149274</v>
      </c>
      <c r="Q47" s="11"/>
      <c r="R47" s="38">
        <f t="shared" si="7"/>
        <v>0</v>
      </c>
      <c r="S47" s="30">
        <f t="shared" si="9"/>
        <v>0</v>
      </c>
      <c r="T47" s="30">
        <f t="shared" si="4"/>
        <v>0</v>
      </c>
      <c r="U47" s="34"/>
      <c r="V47" s="34"/>
      <c r="X47" s="31">
        <f t="shared" si="5"/>
        <v>9.0359999999999996</v>
      </c>
      <c r="Y47" s="31">
        <f t="shared" si="6"/>
        <v>-184.49199999999999</v>
      </c>
      <c r="Z47" s="30">
        <f t="shared" si="8"/>
        <v>0</v>
      </c>
    </row>
    <row r="48" spans="5:26" x14ac:dyDescent="0.15">
      <c r="E48" s="46"/>
      <c r="F48" s="28"/>
      <c r="G48" s="29"/>
      <c r="H48" s="29"/>
      <c r="I48" s="48" t="str">
        <f t="shared" si="16"/>
        <v/>
      </c>
      <c r="J48" s="48" t="str">
        <f t="shared" si="13"/>
        <v/>
      </c>
      <c r="K48" s="49" t="str">
        <f t="shared" si="14"/>
        <v/>
      </c>
      <c r="L48" s="11"/>
      <c r="M48" s="11"/>
      <c r="N48" s="78"/>
      <c r="O48" s="31" t="str">
        <f t="shared" si="15"/>
        <v>F</v>
      </c>
      <c r="P48" s="11">
        <f t="shared" si="12"/>
        <v>-23.287315649149274</v>
      </c>
      <c r="Q48" s="11"/>
      <c r="R48" s="38">
        <f t="shared" si="7"/>
        <v>0</v>
      </c>
      <c r="S48" s="30">
        <f t="shared" si="9"/>
        <v>0</v>
      </c>
      <c r="T48" s="30">
        <f t="shared" si="4"/>
        <v>0</v>
      </c>
      <c r="U48" s="34"/>
      <c r="V48" s="34"/>
      <c r="X48" s="31">
        <f t="shared" si="5"/>
        <v>9.0359999999999996</v>
      </c>
      <c r="Y48" s="31">
        <f t="shared" si="6"/>
        <v>-184.49199999999999</v>
      </c>
      <c r="Z48" s="30">
        <f t="shared" si="8"/>
        <v>0</v>
      </c>
    </row>
    <row r="49" spans="5:26" x14ac:dyDescent="0.15">
      <c r="E49" s="46"/>
      <c r="F49" s="28"/>
      <c r="G49" s="29"/>
      <c r="H49" s="29"/>
      <c r="I49" s="48" t="str">
        <f t="shared" si="16"/>
        <v/>
      </c>
      <c r="J49" s="48" t="str">
        <f t="shared" si="13"/>
        <v/>
      </c>
      <c r="K49" s="49" t="str">
        <f t="shared" si="14"/>
        <v/>
      </c>
      <c r="L49" s="11"/>
      <c r="M49" s="11"/>
      <c r="N49" s="78"/>
      <c r="O49" s="31" t="str">
        <f t="shared" si="15"/>
        <v>F</v>
      </c>
      <c r="P49" s="11">
        <f t="shared" si="12"/>
        <v>-23.287315649149274</v>
      </c>
      <c r="Q49" s="11"/>
      <c r="R49" s="38">
        <f t="shared" si="7"/>
        <v>0</v>
      </c>
      <c r="S49" s="30">
        <f t="shared" si="9"/>
        <v>0</v>
      </c>
      <c r="T49" s="30">
        <f t="shared" si="4"/>
        <v>0</v>
      </c>
      <c r="U49" s="34"/>
      <c r="V49" s="34"/>
      <c r="X49" s="31">
        <f t="shared" si="5"/>
        <v>9.0359999999999996</v>
      </c>
      <c r="Y49" s="31">
        <f t="shared" si="6"/>
        <v>-184.49199999999999</v>
      </c>
      <c r="Z49" s="30">
        <f t="shared" si="8"/>
        <v>0</v>
      </c>
    </row>
    <row r="50" spans="5:26" x14ac:dyDescent="0.15">
      <c r="E50" s="46"/>
      <c r="F50" s="28"/>
      <c r="G50" s="29"/>
      <c r="H50" s="29"/>
      <c r="I50" s="48" t="str">
        <f t="shared" si="16"/>
        <v/>
      </c>
      <c r="J50" s="48" t="str">
        <f t="shared" si="13"/>
        <v/>
      </c>
      <c r="K50" s="49" t="str">
        <f t="shared" si="14"/>
        <v/>
      </c>
      <c r="L50" s="11"/>
      <c r="M50" s="11"/>
      <c r="N50" s="78"/>
      <c r="O50" s="31" t="str">
        <f t="shared" si="15"/>
        <v>F</v>
      </c>
      <c r="P50" s="11">
        <f t="shared" si="12"/>
        <v>-23.287315649149274</v>
      </c>
      <c r="Q50" s="11"/>
      <c r="R50" s="38">
        <f t="shared" si="7"/>
        <v>0</v>
      </c>
      <c r="S50" s="30">
        <f t="shared" si="9"/>
        <v>0</v>
      </c>
      <c r="T50" s="30">
        <f t="shared" si="4"/>
        <v>0</v>
      </c>
      <c r="U50" s="34"/>
      <c r="V50" s="34"/>
      <c r="X50" s="31">
        <f t="shared" si="5"/>
        <v>9.0359999999999996</v>
      </c>
      <c r="Y50" s="31">
        <f t="shared" si="6"/>
        <v>-184.49199999999999</v>
      </c>
      <c r="Z50" s="30">
        <f t="shared" si="8"/>
        <v>0</v>
      </c>
    </row>
    <row r="51" spans="5:26" x14ac:dyDescent="0.15">
      <c r="E51" s="46"/>
      <c r="F51" s="28"/>
      <c r="G51" s="29"/>
      <c r="H51" s="29"/>
      <c r="I51" s="48" t="str">
        <f t="shared" si="16"/>
        <v/>
      </c>
      <c r="J51" s="48" t="str">
        <f t="shared" si="13"/>
        <v/>
      </c>
      <c r="K51" s="49" t="str">
        <f t="shared" si="14"/>
        <v/>
      </c>
      <c r="L51" s="11"/>
      <c r="M51" s="11"/>
      <c r="N51" s="78"/>
      <c r="O51" s="31" t="str">
        <f t="shared" si="15"/>
        <v>F</v>
      </c>
      <c r="P51" s="11">
        <f t="shared" si="12"/>
        <v>-23.287315649149274</v>
      </c>
      <c r="Q51" s="11"/>
      <c r="R51" s="38">
        <f t="shared" si="7"/>
        <v>0</v>
      </c>
      <c r="S51" s="30">
        <f t="shared" si="9"/>
        <v>0</v>
      </c>
      <c r="T51" s="30">
        <f t="shared" si="4"/>
        <v>0</v>
      </c>
      <c r="U51" s="34"/>
      <c r="V51" s="34"/>
      <c r="X51" s="31">
        <f t="shared" si="5"/>
        <v>9.0359999999999996</v>
      </c>
      <c r="Y51" s="31">
        <f t="shared" si="6"/>
        <v>-184.49199999999999</v>
      </c>
      <c r="Z51" s="30">
        <f t="shared" si="8"/>
        <v>0</v>
      </c>
    </row>
    <row r="52" spans="5:26" x14ac:dyDescent="0.15">
      <c r="E52" s="46"/>
      <c r="F52" s="28"/>
      <c r="G52" s="29"/>
      <c r="H52" s="29"/>
      <c r="I52" s="48" t="str">
        <f t="shared" si="16"/>
        <v/>
      </c>
      <c r="J52" s="48" t="str">
        <f t="shared" si="13"/>
        <v/>
      </c>
      <c r="K52" s="49" t="str">
        <f t="shared" si="14"/>
        <v/>
      </c>
      <c r="L52" s="11"/>
      <c r="M52" s="11"/>
      <c r="N52" s="78"/>
      <c r="O52" s="31" t="str">
        <f t="shared" si="15"/>
        <v>F</v>
      </c>
      <c r="P52" s="11">
        <f t="shared" si="12"/>
        <v>-23.287315649149274</v>
      </c>
      <c r="Q52" s="11"/>
      <c r="R52" s="38">
        <f t="shared" si="7"/>
        <v>0</v>
      </c>
      <c r="S52" s="30">
        <f t="shared" si="9"/>
        <v>0</v>
      </c>
      <c r="T52" s="30">
        <f t="shared" si="4"/>
        <v>0</v>
      </c>
      <c r="U52" s="34"/>
      <c r="V52" s="34"/>
      <c r="X52" s="31">
        <f t="shared" si="5"/>
        <v>9.0359999999999996</v>
      </c>
      <c r="Y52" s="31">
        <f t="shared" si="6"/>
        <v>-184.49199999999999</v>
      </c>
      <c r="Z52" s="30">
        <f t="shared" si="8"/>
        <v>0</v>
      </c>
    </row>
    <row r="53" spans="5:26" x14ac:dyDescent="0.15">
      <c r="E53" s="46"/>
      <c r="F53" s="28"/>
      <c r="G53" s="29"/>
      <c r="H53" s="29"/>
      <c r="I53" s="48" t="str">
        <f t="shared" si="16"/>
        <v/>
      </c>
      <c r="J53" s="48" t="str">
        <f t="shared" si="13"/>
        <v/>
      </c>
      <c r="K53" s="49" t="str">
        <f t="shared" si="14"/>
        <v/>
      </c>
      <c r="L53" s="11"/>
      <c r="M53" s="11"/>
      <c r="N53" s="78"/>
      <c r="O53" s="31" t="str">
        <f t="shared" si="15"/>
        <v>F</v>
      </c>
      <c r="P53" s="11">
        <f t="shared" si="12"/>
        <v>-23.287315649149274</v>
      </c>
      <c r="Q53" s="11"/>
      <c r="R53" s="38">
        <f t="shared" si="7"/>
        <v>0</v>
      </c>
      <c r="S53" s="30">
        <f t="shared" si="9"/>
        <v>0</v>
      </c>
      <c r="T53" s="30">
        <f t="shared" si="4"/>
        <v>0</v>
      </c>
      <c r="U53" s="34"/>
      <c r="V53" s="34"/>
      <c r="X53" s="31">
        <f t="shared" si="5"/>
        <v>9.0359999999999996</v>
      </c>
      <c r="Y53" s="31">
        <f t="shared" si="6"/>
        <v>-184.49199999999999</v>
      </c>
      <c r="Z53" s="30">
        <f t="shared" si="8"/>
        <v>0</v>
      </c>
    </row>
    <row r="54" spans="5:26" x14ac:dyDescent="0.15">
      <c r="E54" s="46"/>
      <c r="F54" s="28"/>
      <c r="G54" s="29"/>
      <c r="H54" s="29"/>
      <c r="I54" s="48" t="str">
        <f t="shared" si="16"/>
        <v/>
      </c>
      <c r="J54" s="48" t="str">
        <f t="shared" si="13"/>
        <v/>
      </c>
      <c r="K54" s="49" t="str">
        <f t="shared" si="14"/>
        <v/>
      </c>
      <c r="L54" s="11"/>
      <c r="M54" s="11"/>
      <c r="N54" s="78"/>
      <c r="O54" s="31" t="str">
        <f t="shared" si="15"/>
        <v>F</v>
      </c>
      <c r="P54" s="11">
        <f t="shared" si="12"/>
        <v>-23.287315649149274</v>
      </c>
      <c r="Q54" s="11"/>
      <c r="R54" s="38">
        <f t="shared" si="7"/>
        <v>0</v>
      </c>
      <c r="S54" s="30">
        <f t="shared" si="9"/>
        <v>0</v>
      </c>
      <c r="T54" s="30">
        <f t="shared" si="4"/>
        <v>0</v>
      </c>
      <c r="U54" s="34"/>
      <c r="V54" s="34"/>
      <c r="X54" s="31">
        <f t="shared" si="5"/>
        <v>9.0359999999999996</v>
      </c>
      <c r="Y54" s="31">
        <f t="shared" si="6"/>
        <v>-184.49199999999999</v>
      </c>
      <c r="Z54" s="30">
        <f t="shared" si="8"/>
        <v>0</v>
      </c>
    </row>
    <row r="55" spans="5:26" x14ac:dyDescent="0.15">
      <c r="E55" s="46"/>
      <c r="F55" s="28"/>
      <c r="G55" s="29"/>
      <c r="H55" s="29"/>
      <c r="I55" s="48" t="str">
        <f t="shared" si="16"/>
        <v/>
      </c>
      <c r="J55" s="48" t="str">
        <f t="shared" si="13"/>
        <v/>
      </c>
      <c r="K55" s="49" t="str">
        <f t="shared" si="14"/>
        <v/>
      </c>
      <c r="L55" s="11"/>
      <c r="M55" s="11"/>
      <c r="N55" s="78"/>
      <c r="O55" s="31" t="str">
        <f t="shared" si="15"/>
        <v>F</v>
      </c>
      <c r="P55" s="11">
        <f t="shared" si="12"/>
        <v>-23.287315649149274</v>
      </c>
      <c r="Q55" s="11"/>
      <c r="R55" s="38">
        <f t="shared" si="7"/>
        <v>0</v>
      </c>
      <c r="S55" s="30">
        <f t="shared" si="9"/>
        <v>0</v>
      </c>
      <c r="T55" s="30">
        <f t="shared" si="4"/>
        <v>0</v>
      </c>
      <c r="U55" s="34"/>
      <c r="V55" s="34"/>
      <c r="X55" s="31">
        <f t="shared" si="5"/>
        <v>9.0359999999999996</v>
      </c>
      <c r="Y55" s="31">
        <f t="shared" si="6"/>
        <v>-184.49199999999999</v>
      </c>
      <c r="Z55" s="30">
        <f t="shared" si="8"/>
        <v>0</v>
      </c>
    </row>
    <row r="56" spans="5:26" x14ac:dyDescent="0.15">
      <c r="E56" s="46"/>
      <c r="F56" s="28"/>
      <c r="G56" s="29"/>
      <c r="H56" s="29"/>
      <c r="I56" s="48" t="str">
        <f t="shared" si="16"/>
        <v/>
      </c>
      <c r="J56" s="48" t="str">
        <f t="shared" si="13"/>
        <v/>
      </c>
      <c r="K56" s="49" t="str">
        <f t="shared" si="14"/>
        <v/>
      </c>
      <c r="L56" s="11"/>
      <c r="M56" s="11"/>
      <c r="N56" s="78"/>
      <c r="O56" s="31" t="str">
        <f t="shared" si="15"/>
        <v>F</v>
      </c>
      <c r="P56" s="11">
        <f t="shared" si="12"/>
        <v>-23.287315649149274</v>
      </c>
      <c r="Q56" s="11"/>
      <c r="R56" s="38">
        <f t="shared" si="7"/>
        <v>0</v>
      </c>
      <c r="S56" s="30">
        <f t="shared" si="9"/>
        <v>0</v>
      </c>
      <c r="T56" s="30">
        <f t="shared" si="4"/>
        <v>0</v>
      </c>
      <c r="U56" s="34"/>
      <c r="V56" s="34"/>
      <c r="X56" s="31">
        <f t="shared" si="5"/>
        <v>9.0359999999999996</v>
      </c>
      <c r="Y56" s="31">
        <f t="shared" si="6"/>
        <v>-184.49199999999999</v>
      </c>
      <c r="Z56" s="30">
        <f t="shared" si="8"/>
        <v>0</v>
      </c>
    </row>
    <row r="57" spans="5:26" x14ac:dyDescent="0.15">
      <c r="E57" s="46"/>
      <c r="F57" s="28"/>
      <c r="G57" s="29"/>
      <c r="H57" s="29"/>
      <c r="I57" s="48" t="str">
        <f t="shared" si="16"/>
        <v/>
      </c>
      <c r="J57" s="48" t="str">
        <f t="shared" si="13"/>
        <v/>
      </c>
      <c r="K57" s="49" t="str">
        <f t="shared" si="14"/>
        <v/>
      </c>
      <c r="L57" s="11"/>
      <c r="M57" s="11"/>
      <c r="N57" s="78"/>
      <c r="O57" s="31" t="str">
        <f t="shared" si="15"/>
        <v>F</v>
      </c>
      <c r="P57" s="11">
        <f t="shared" si="12"/>
        <v>-23.287315649149274</v>
      </c>
      <c r="Q57" s="11"/>
      <c r="R57" s="38">
        <f t="shared" si="7"/>
        <v>0</v>
      </c>
      <c r="S57" s="30">
        <f t="shared" si="9"/>
        <v>0</v>
      </c>
      <c r="T57" s="30">
        <f t="shared" si="4"/>
        <v>0</v>
      </c>
      <c r="U57" s="34"/>
      <c r="V57" s="34"/>
      <c r="X57" s="31">
        <f t="shared" si="5"/>
        <v>9.0359999999999996</v>
      </c>
      <c r="Y57" s="31">
        <f t="shared" si="6"/>
        <v>-184.49199999999999</v>
      </c>
      <c r="Z57" s="30">
        <f t="shared" si="8"/>
        <v>0</v>
      </c>
    </row>
    <row r="58" spans="5:26" x14ac:dyDescent="0.15">
      <c r="E58" s="46"/>
      <c r="F58" s="28"/>
      <c r="G58" s="29"/>
      <c r="H58" s="29"/>
      <c r="I58" s="48" t="str">
        <f t="shared" si="16"/>
        <v/>
      </c>
      <c r="J58" s="48" t="str">
        <f t="shared" si="13"/>
        <v/>
      </c>
      <c r="K58" s="49" t="str">
        <f t="shared" si="14"/>
        <v/>
      </c>
      <c r="L58" s="11"/>
      <c r="M58" s="11"/>
      <c r="N58" s="78"/>
      <c r="O58" s="31" t="str">
        <f t="shared" si="15"/>
        <v>F</v>
      </c>
      <c r="P58" s="11">
        <f t="shared" si="12"/>
        <v>-23.287315649149274</v>
      </c>
      <c r="Q58" s="11"/>
      <c r="R58" s="38">
        <f t="shared" si="7"/>
        <v>0</v>
      </c>
      <c r="S58" s="30">
        <f t="shared" si="9"/>
        <v>0</v>
      </c>
      <c r="T58" s="30">
        <f t="shared" si="4"/>
        <v>0</v>
      </c>
      <c r="U58" s="34"/>
      <c r="V58" s="34"/>
      <c r="X58" s="31">
        <f t="shared" si="5"/>
        <v>9.0359999999999996</v>
      </c>
      <c r="Y58" s="31">
        <f t="shared" si="6"/>
        <v>-184.49199999999999</v>
      </c>
      <c r="Z58" s="30">
        <f t="shared" si="8"/>
        <v>0</v>
      </c>
    </row>
    <row r="59" spans="5:26" x14ac:dyDescent="0.15">
      <c r="E59" s="46"/>
      <c r="F59" s="28"/>
      <c r="G59" s="29"/>
      <c r="H59" s="29"/>
      <c r="I59" s="48" t="str">
        <f t="shared" si="16"/>
        <v/>
      </c>
      <c r="J59" s="48" t="str">
        <f t="shared" si="13"/>
        <v/>
      </c>
      <c r="K59" s="49" t="str">
        <f t="shared" si="14"/>
        <v/>
      </c>
      <c r="L59" s="11"/>
      <c r="M59" s="11"/>
      <c r="N59" s="78"/>
      <c r="O59" s="31" t="str">
        <f t="shared" si="15"/>
        <v>F</v>
      </c>
      <c r="P59" s="11">
        <f t="shared" si="12"/>
        <v>-23.287315649149274</v>
      </c>
      <c r="Q59" s="11"/>
      <c r="R59" s="38">
        <f t="shared" si="7"/>
        <v>0</v>
      </c>
      <c r="S59" s="30">
        <f t="shared" si="9"/>
        <v>0</v>
      </c>
      <c r="T59" s="30">
        <f t="shared" si="4"/>
        <v>0</v>
      </c>
      <c r="U59" s="34"/>
      <c r="V59" s="34"/>
      <c r="X59" s="31">
        <f t="shared" si="5"/>
        <v>9.0359999999999996</v>
      </c>
      <c r="Y59" s="31">
        <f t="shared" si="6"/>
        <v>-184.49199999999999</v>
      </c>
      <c r="Z59" s="30">
        <f t="shared" si="8"/>
        <v>0</v>
      </c>
    </row>
    <row r="60" spans="5:26" x14ac:dyDescent="0.15">
      <c r="E60" s="46"/>
      <c r="F60" s="28"/>
      <c r="G60" s="29"/>
      <c r="H60" s="29"/>
      <c r="I60" s="48" t="str">
        <f t="shared" si="16"/>
        <v/>
      </c>
      <c r="J60" s="48" t="str">
        <f t="shared" si="13"/>
        <v/>
      </c>
      <c r="K60" s="49" t="str">
        <f t="shared" si="14"/>
        <v/>
      </c>
      <c r="L60" s="11"/>
      <c r="M60" s="11"/>
      <c r="N60" s="78"/>
      <c r="O60" s="31" t="str">
        <f t="shared" si="15"/>
        <v>F</v>
      </c>
      <c r="P60" s="11">
        <f t="shared" si="12"/>
        <v>-23.287315649149274</v>
      </c>
      <c r="Q60" s="11"/>
      <c r="R60" s="38">
        <f t="shared" si="7"/>
        <v>0</v>
      </c>
      <c r="S60" s="30">
        <f t="shared" si="9"/>
        <v>0</v>
      </c>
      <c r="T60" s="30">
        <f t="shared" si="4"/>
        <v>0</v>
      </c>
      <c r="U60" s="34"/>
      <c r="V60" s="34"/>
      <c r="X60" s="31">
        <f t="shared" si="5"/>
        <v>9.0359999999999996</v>
      </c>
      <c r="Y60" s="31">
        <f t="shared" si="6"/>
        <v>-184.49199999999999</v>
      </c>
      <c r="Z60" s="30">
        <f t="shared" si="8"/>
        <v>0</v>
      </c>
    </row>
    <row r="61" spans="5:26" x14ac:dyDescent="0.15">
      <c r="E61" s="46"/>
      <c r="F61" s="28"/>
      <c r="G61" s="29"/>
      <c r="H61" s="29"/>
      <c r="I61" s="48" t="str">
        <f t="shared" si="16"/>
        <v/>
      </c>
      <c r="J61" s="48" t="str">
        <f t="shared" si="13"/>
        <v/>
      </c>
      <c r="K61" s="49" t="str">
        <f t="shared" si="14"/>
        <v/>
      </c>
      <c r="L61" s="11"/>
      <c r="M61" s="11"/>
      <c r="N61" s="78"/>
      <c r="O61" s="31" t="str">
        <f t="shared" si="15"/>
        <v>F</v>
      </c>
      <c r="P61" s="11">
        <f t="shared" si="12"/>
        <v>-23.287315649149274</v>
      </c>
      <c r="Q61" s="11"/>
      <c r="R61" s="38">
        <f t="shared" si="7"/>
        <v>0</v>
      </c>
      <c r="S61" s="30">
        <f t="shared" si="9"/>
        <v>0</v>
      </c>
      <c r="T61" s="30">
        <f t="shared" si="4"/>
        <v>0</v>
      </c>
      <c r="U61" s="34"/>
      <c r="V61" s="34"/>
      <c r="X61" s="31">
        <f t="shared" si="5"/>
        <v>9.0359999999999996</v>
      </c>
      <c r="Y61" s="31">
        <f t="shared" si="6"/>
        <v>-184.49199999999999</v>
      </c>
      <c r="Z61" s="30">
        <f t="shared" si="8"/>
        <v>0</v>
      </c>
    </row>
    <row r="62" spans="5:26" x14ac:dyDescent="0.15">
      <c r="E62" s="46"/>
      <c r="F62" s="28"/>
      <c r="G62" s="29"/>
      <c r="H62" s="29"/>
      <c r="I62" s="48" t="str">
        <f t="shared" si="16"/>
        <v/>
      </c>
      <c r="J62" s="48" t="str">
        <f t="shared" si="13"/>
        <v/>
      </c>
      <c r="K62" s="49" t="str">
        <f t="shared" si="14"/>
        <v/>
      </c>
      <c r="L62" s="11"/>
      <c r="M62" s="11"/>
      <c r="N62" s="78"/>
      <c r="O62" s="31" t="str">
        <f t="shared" si="15"/>
        <v>F</v>
      </c>
      <c r="P62" s="11">
        <f t="shared" si="12"/>
        <v>-23.287315649149274</v>
      </c>
      <c r="Q62" s="11"/>
      <c r="R62" s="38">
        <f t="shared" si="7"/>
        <v>0</v>
      </c>
      <c r="S62" s="30">
        <f t="shared" si="9"/>
        <v>0</v>
      </c>
      <c r="T62" s="30">
        <f t="shared" si="4"/>
        <v>0</v>
      </c>
      <c r="U62" s="34"/>
      <c r="V62" s="34"/>
      <c r="X62" s="31">
        <f t="shared" si="5"/>
        <v>9.0359999999999996</v>
      </c>
      <c r="Y62" s="31">
        <f t="shared" si="6"/>
        <v>-184.49199999999999</v>
      </c>
      <c r="Z62" s="30">
        <f t="shared" si="8"/>
        <v>0</v>
      </c>
    </row>
    <row r="63" spans="5:26" x14ac:dyDescent="0.15">
      <c r="E63" s="46"/>
      <c r="F63" s="28"/>
      <c r="G63" s="29"/>
      <c r="H63" s="29"/>
      <c r="I63" s="48" t="str">
        <f t="shared" si="16"/>
        <v/>
      </c>
      <c r="J63" s="48" t="str">
        <f t="shared" si="13"/>
        <v/>
      </c>
      <c r="K63" s="49" t="str">
        <f t="shared" si="14"/>
        <v/>
      </c>
      <c r="L63" s="11"/>
      <c r="M63" s="11"/>
      <c r="N63" s="78"/>
      <c r="O63" s="31" t="str">
        <f t="shared" si="15"/>
        <v>F</v>
      </c>
      <c r="P63" s="11">
        <f t="shared" si="12"/>
        <v>-23.287315649149274</v>
      </c>
      <c r="Q63" s="11"/>
      <c r="R63" s="38">
        <f t="shared" si="7"/>
        <v>0</v>
      </c>
      <c r="S63" s="30">
        <f t="shared" si="9"/>
        <v>0</v>
      </c>
      <c r="T63" s="30">
        <f t="shared" si="4"/>
        <v>0</v>
      </c>
      <c r="U63" s="34"/>
      <c r="V63" s="34"/>
      <c r="X63" s="31">
        <f t="shared" si="5"/>
        <v>9.0359999999999996</v>
      </c>
      <c r="Y63" s="31">
        <f t="shared" si="6"/>
        <v>-184.49199999999999</v>
      </c>
      <c r="Z63" s="30">
        <f t="shared" si="8"/>
        <v>0</v>
      </c>
    </row>
    <row r="64" spans="5:26" x14ac:dyDescent="0.15">
      <c r="E64" s="46"/>
      <c r="F64" s="28"/>
      <c r="G64" s="29"/>
      <c r="H64" s="29"/>
      <c r="I64" s="48" t="str">
        <f t="shared" si="16"/>
        <v/>
      </c>
      <c r="J64" s="48" t="str">
        <f t="shared" si="13"/>
        <v/>
      </c>
      <c r="K64" s="49" t="str">
        <f t="shared" si="14"/>
        <v/>
      </c>
      <c r="L64" s="11"/>
      <c r="M64" s="11"/>
      <c r="N64" s="78"/>
      <c r="O64" s="31" t="str">
        <f t="shared" si="15"/>
        <v>F</v>
      </c>
      <c r="P64" s="11">
        <f t="shared" si="12"/>
        <v>-23.287315649149274</v>
      </c>
      <c r="Q64" s="11"/>
      <c r="R64" s="38">
        <f t="shared" si="7"/>
        <v>0</v>
      </c>
      <c r="S64" s="30">
        <f t="shared" si="9"/>
        <v>0</v>
      </c>
      <c r="T64" s="30">
        <f t="shared" si="4"/>
        <v>0</v>
      </c>
      <c r="U64" s="34"/>
      <c r="V64" s="34"/>
      <c r="X64" s="31">
        <f t="shared" si="5"/>
        <v>9.0359999999999996</v>
      </c>
      <c r="Y64" s="31">
        <f t="shared" si="6"/>
        <v>-184.49199999999999</v>
      </c>
      <c r="Z64" s="30">
        <f t="shared" si="8"/>
        <v>0</v>
      </c>
    </row>
    <row r="65" spans="5:26" x14ac:dyDescent="0.15">
      <c r="E65" s="46"/>
      <c r="F65" s="28"/>
      <c r="G65" s="29"/>
      <c r="H65" s="29"/>
      <c r="I65" s="48" t="str">
        <f t="shared" si="16"/>
        <v/>
      </c>
      <c r="J65" s="48" t="str">
        <f t="shared" si="13"/>
        <v/>
      </c>
      <c r="K65" s="49" t="str">
        <f t="shared" si="14"/>
        <v/>
      </c>
      <c r="L65" s="11"/>
      <c r="M65" s="11"/>
      <c r="N65" s="78"/>
      <c r="O65" s="31" t="str">
        <f t="shared" si="15"/>
        <v>F</v>
      </c>
      <c r="P65" s="11">
        <f t="shared" si="12"/>
        <v>-23.287315649149274</v>
      </c>
      <c r="Q65" s="11"/>
      <c r="R65" s="38">
        <f t="shared" si="7"/>
        <v>0</v>
      </c>
      <c r="S65" s="30">
        <f t="shared" si="9"/>
        <v>0</v>
      </c>
      <c r="T65" s="30">
        <f t="shared" si="4"/>
        <v>0</v>
      </c>
      <c r="U65" s="34"/>
      <c r="V65" s="34"/>
      <c r="X65" s="31">
        <f t="shared" si="5"/>
        <v>9.0359999999999996</v>
      </c>
      <c r="Y65" s="31">
        <f t="shared" si="6"/>
        <v>-184.49199999999999</v>
      </c>
      <c r="Z65" s="30">
        <f t="shared" si="8"/>
        <v>0</v>
      </c>
    </row>
    <row r="66" spans="5:26" x14ac:dyDescent="0.15">
      <c r="E66" s="46"/>
      <c r="F66" s="28"/>
      <c r="G66" s="29"/>
      <c r="H66" s="29"/>
      <c r="I66" s="48" t="str">
        <f t="shared" si="16"/>
        <v/>
      </c>
      <c r="J66" s="48" t="str">
        <f t="shared" si="13"/>
        <v/>
      </c>
      <c r="K66" s="49" t="str">
        <f t="shared" si="14"/>
        <v/>
      </c>
      <c r="L66" s="11"/>
      <c r="M66" s="11"/>
      <c r="N66" s="78"/>
      <c r="O66" s="31" t="str">
        <f t="shared" si="15"/>
        <v>F</v>
      </c>
      <c r="P66" s="11">
        <f t="shared" si="12"/>
        <v>-23.287315649149274</v>
      </c>
      <c r="Q66" s="11"/>
      <c r="R66" s="38">
        <f t="shared" si="7"/>
        <v>0</v>
      </c>
      <c r="S66" s="30">
        <f t="shared" si="9"/>
        <v>0</v>
      </c>
      <c r="T66" s="30">
        <f t="shared" si="4"/>
        <v>0</v>
      </c>
      <c r="U66" s="34"/>
      <c r="V66" s="34"/>
      <c r="X66" s="31">
        <f t="shared" si="5"/>
        <v>9.0359999999999996</v>
      </c>
      <c r="Y66" s="31">
        <f t="shared" si="6"/>
        <v>-184.49199999999999</v>
      </c>
      <c r="Z66" s="30">
        <f t="shared" si="8"/>
        <v>0</v>
      </c>
    </row>
    <row r="67" spans="5:26" x14ac:dyDescent="0.15">
      <c r="E67" s="46"/>
      <c r="F67" s="28"/>
      <c r="G67" s="29"/>
      <c r="H67" s="29"/>
      <c r="I67" s="48" t="str">
        <f t="shared" si="16"/>
        <v/>
      </c>
      <c r="J67" s="48" t="str">
        <f t="shared" si="13"/>
        <v/>
      </c>
      <c r="K67" s="49" t="str">
        <f t="shared" si="14"/>
        <v/>
      </c>
      <c r="L67" s="11"/>
      <c r="M67" s="11"/>
      <c r="N67" s="78"/>
      <c r="O67" s="31" t="str">
        <f t="shared" si="15"/>
        <v>F</v>
      </c>
      <c r="P67" s="11">
        <f t="shared" si="12"/>
        <v>-23.287315649149274</v>
      </c>
      <c r="Q67" s="11"/>
      <c r="R67" s="38">
        <f t="shared" si="7"/>
        <v>0</v>
      </c>
      <c r="S67" s="30">
        <f t="shared" si="9"/>
        <v>0</v>
      </c>
      <c r="T67" s="30">
        <f t="shared" si="4"/>
        <v>0</v>
      </c>
      <c r="U67" s="34"/>
      <c r="V67" s="34"/>
      <c r="X67" s="31">
        <f t="shared" si="5"/>
        <v>9.0359999999999996</v>
      </c>
      <c r="Y67" s="31">
        <f t="shared" si="6"/>
        <v>-184.49199999999999</v>
      </c>
      <c r="Z67" s="30">
        <f t="shared" si="8"/>
        <v>0</v>
      </c>
    </row>
    <row r="68" spans="5:26" x14ac:dyDescent="0.15">
      <c r="E68" s="46"/>
      <c r="F68" s="28"/>
      <c r="G68" s="29"/>
      <c r="H68" s="29"/>
      <c r="I68" s="48" t="str">
        <f t="shared" si="16"/>
        <v/>
      </c>
      <c r="J68" s="48" t="str">
        <f t="shared" si="13"/>
        <v/>
      </c>
      <c r="K68" s="49" t="str">
        <f t="shared" si="14"/>
        <v/>
      </c>
      <c r="L68" s="11"/>
      <c r="M68" s="11"/>
      <c r="N68" s="78"/>
      <c r="O68" s="31" t="str">
        <f t="shared" si="15"/>
        <v>F</v>
      </c>
      <c r="P68" s="11">
        <f t="shared" si="12"/>
        <v>-23.287315649149274</v>
      </c>
      <c r="Q68" s="11"/>
      <c r="R68" s="38">
        <f t="shared" si="7"/>
        <v>0</v>
      </c>
      <c r="S68" s="30">
        <f t="shared" si="9"/>
        <v>0</v>
      </c>
      <c r="T68" s="30">
        <f t="shared" si="4"/>
        <v>0</v>
      </c>
      <c r="U68" s="34"/>
      <c r="V68" s="34"/>
      <c r="X68" s="31">
        <f t="shared" si="5"/>
        <v>9.0359999999999996</v>
      </c>
      <c r="Y68" s="31">
        <f t="shared" si="6"/>
        <v>-184.49199999999999</v>
      </c>
      <c r="Z68" s="30">
        <f t="shared" si="8"/>
        <v>0</v>
      </c>
    </row>
    <row r="69" spans="5:26" x14ac:dyDescent="0.15">
      <c r="E69" s="46"/>
      <c r="F69" s="28"/>
      <c r="G69" s="29"/>
      <c r="H69" s="29"/>
      <c r="I69" s="48" t="str">
        <f t="shared" ref="I69:I100" si="17">IF(COUNTA($F$3,$H$3,F69:H69)=5,P69,"")</f>
        <v/>
      </c>
      <c r="J69" s="48" t="str">
        <f t="shared" si="13"/>
        <v/>
      </c>
      <c r="K69" s="49" t="str">
        <f t="shared" si="14"/>
        <v/>
      </c>
      <c r="L69" s="11"/>
      <c r="M69" s="11"/>
      <c r="N69" s="78"/>
      <c r="O69" s="31" t="str">
        <f t="shared" si="15"/>
        <v>F</v>
      </c>
      <c r="P69" s="11">
        <f t="shared" si="12"/>
        <v>-23.287315649149274</v>
      </c>
      <c r="Q69" s="11"/>
      <c r="R69" s="38">
        <f t="shared" si="7"/>
        <v>0</v>
      </c>
      <c r="S69" s="30">
        <f t="shared" si="9"/>
        <v>0</v>
      </c>
      <c r="T69" s="30">
        <f t="shared" si="4"/>
        <v>0</v>
      </c>
      <c r="U69" s="34"/>
      <c r="V69" s="34"/>
      <c r="X69" s="31">
        <f t="shared" si="5"/>
        <v>9.0359999999999996</v>
      </c>
      <c r="Y69" s="31">
        <f t="shared" si="6"/>
        <v>-184.49199999999999</v>
      </c>
      <c r="Z69" s="30">
        <f t="shared" si="8"/>
        <v>0</v>
      </c>
    </row>
    <row r="70" spans="5:26" x14ac:dyDescent="0.15">
      <c r="E70" s="46"/>
      <c r="F70" s="28"/>
      <c r="G70" s="29"/>
      <c r="H70" s="29"/>
      <c r="I70" s="48" t="str">
        <f t="shared" si="17"/>
        <v/>
      </c>
      <c r="J70" s="48" t="str">
        <f t="shared" si="13"/>
        <v/>
      </c>
      <c r="K70" s="49" t="str">
        <f t="shared" si="14"/>
        <v/>
      </c>
      <c r="L70" s="11"/>
      <c r="M70" s="11"/>
      <c r="N70" s="78"/>
      <c r="O70" s="31" t="str">
        <f t="shared" si="15"/>
        <v>F</v>
      </c>
      <c r="P70" s="11">
        <f t="shared" si="12"/>
        <v>-23.287315649149274</v>
      </c>
      <c r="Q70" s="11"/>
      <c r="R70" s="38">
        <f t="shared" ref="R70:R124" si="18">DATEDIF($F$3,F70,"Y")</f>
        <v>0</v>
      </c>
      <c r="S70" s="30">
        <f t="shared" ref="S70:S124" si="19">DATEDIF($F$3,F70,"YM")</f>
        <v>0</v>
      </c>
      <c r="T70" s="30">
        <f t="shared" ref="T70:T124" si="20">DATEDIF($F$3,F70,"Y")+DATEDIF($F$3,F70,"YD")/(365+IF(MOD(YEAR(DATE(YEAR(F70)-1,MONTH($F$3),DAY($F$3))),4)=0,IF(DATE(YEAR(DATE(YEAR(F70)-1,MONTH($F$3),DAY($F$3))),2,29)&gt;=DATE(YEAR(F70)-1,MONTH($F$3),DAY($F$3)),1,0),0)+IF(MOD(YEAR(F70),4)=0,IF(DATE(YEAR(F70),2,29)&lt;=F70,1,0),0))</f>
        <v>0</v>
      </c>
      <c r="U70" s="34"/>
      <c r="V70" s="34"/>
      <c r="X70" s="31">
        <f t="shared" ref="X70:X124" si="21">IF(O70="M",2.06*10^-3*G70^2-0.1166*G70+6.5273,2.49*10^-3*G70^2-0.1858*G70+9.036)</f>
        <v>9.0359999999999996</v>
      </c>
      <c r="Y70" s="31">
        <f t="shared" ref="Y70:Y124" si="22">((G70/100)^3*INDEX(itoOI,IF(O70="M",0,3)+IF(G70&lt;140,1,IF(G70&lt;=149,2,3)),1)+(G70/100)^2*INDEX(itoOI,IF(O70="M",0,3)+IF(G70&lt;140,1,IF(G70&lt;=149,2,3)),2)+(G70/100)*INDEX(itoOI,IF(O70="M",0,3)+IF(G70&lt;140,1,IF(G70&lt;=149,2,3)),3)+INDEX(itoOI,IF(O70="M",0,3)+IF(G70&lt;140,1,IF(G70&lt;=149,2,3)),4))</f>
        <v>-184.49199999999999</v>
      </c>
      <c r="Z70" s="30">
        <f t="shared" si="8"/>
        <v>0</v>
      </c>
    </row>
    <row r="71" spans="5:26" x14ac:dyDescent="0.15">
      <c r="E71" s="46"/>
      <c r="F71" s="28"/>
      <c r="G71" s="29"/>
      <c r="H71" s="29"/>
      <c r="I71" s="48" t="str">
        <f t="shared" si="17"/>
        <v/>
      </c>
      <c r="J71" s="48" t="str">
        <f t="shared" si="13"/>
        <v/>
      </c>
      <c r="K71" s="49" t="str">
        <f t="shared" si="14"/>
        <v/>
      </c>
      <c r="L71" s="11"/>
      <c r="M71" s="11"/>
      <c r="N71" s="78"/>
      <c r="O71" s="31" t="str">
        <f t="shared" ref="O71:O124" si="23">+O70</f>
        <v>F</v>
      </c>
      <c r="P71" s="11">
        <f t="shared" si="12"/>
        <v>-23.287315649149274</v>
      </c>
      <c r="Q71" s="11"/>
      <c r="R71" s="38">
        <f t="shared" si="18"/>
        <v>0</v>
      </c>
      <c r="S71" s="30">
        <f t="shared" si="19"/>
        <v>0</v>
      </c>
      <c r="T71" s="30">
        <f t="shared" si="20"/>
        <v>0</v>
      </c>
      <c r="U71" s="34"/>
      <c r="V71" s="34"/>
      <c r="X71" s="31">
        <f t="shared" si="21"/>
        <v>9.0359999999999996</v>
      </c>
      <c r="Y71" s="31">
        <f t="shared" si="22"/>
        <v>-184.49199999999999</v>
      </c>
      <c r="Z71" s="30">
        <f t="shared" ref="Z71:Z124" si="24">22*G71^2/10000</f>
        <v>0</v>
      </c>
    </row>
    <row r="72" spans="5:26" x14ac:dyDescent="0.15">
      <c r="E72" s="46"/>
      <c r="F72" s="28"/>
      <c r="G72" s="29"/>
      <c r="H72" s="29"/>
      <c r="I72" s="48" t="str">
        <f t="shared" si="17"/>
        <v/>
      </c>
      <c r="J72" s="48" t="str">
        <f t="shared" si="13"/>
        <v/>
      </c>
      <c r="K72" s="49" t="str">
        <f t="shared" si="14"/>
        <v/>
      </c>
      <c r="L72" s="11"/>
      <c r="M72" s="11"/>
      <c r="N72" s="78"/>
      <c r="O72" s="31" t="str">
        <f t="shared" si="23"/>
        <v>F</v>
      </c>
      <c r="P72" s="11">
        <f t="shared" si="12"/>
        <v>-23.287315649149274</v>
      </c>
      <c r="Q72" s="11"/>
      <c r="R72" s="38">
        <f t="shared" si="18"/>
        <v>0</v>
      </c>
      <c r="S72" s="30">
        <f t="shared" si="19"/>
        <v>0</v>
      </c>
      <c r="T72" s="30">
        <f t="shared" si="20"/>
        <v>0</v>
      </c>
      <c r="U72" s="34"/>
      <c r="V72" s="34"/>
      <c r="X72" s="31">
        <f t="shared" si="21"/>
        <v>9.0359999999999996</v>
      </c>
      <c r="Y72" s="31">
        <f t="shared" si="22"/>
        <v>-184.49199999999999</v>
      </c>
      <c r="Z72" s="30">
        <f t="shared" si="24"/>
        <v>0</v>
      </c>
    </row>
    <row r="73" spans="5:26" x14ac:dyDescent="0.15">
      <c r="E73" s="46"/>
      <c r="F73" s="28"/>
      <c r="G73" s="29"/>
      <c r="H73" s="29"/>
      <c r="I73" s="48" t="str">
        <f t="shared" si="17"/>
        <v/>
      </c>
      <c r="J73" s="48" t="str">
        <f t="shared" si="13"/>
        <v/>
      </c>
      <c r="K73" s="49" t="str">
        <f t="shared" si="14"/>
        <v/>
      </c>
      <c r="L73" s="11"/>
      <c r="M73" s="11"/>
      <c r="N73" s="78"/>
      <c r="O73" s="31" t="str">
        <f t="shared" si="23"/>
        <v>F</v>
      </c>
      <c r="P73" s="11">
        <f t="shared" si="12"/>
        <v>-23.287315649149274</v>
      </c>
      <c r="Q73" s="11"/>
      <c r="R73" s="38">
        <f t="shared" si="18"/>
        <v>0</v>
      </c>
      <c r="S73" s="30">
        <f t="shared" si="19"/>
        <v>0</v>
      </c>
      <c r="T73" s="30">
        <f t="shared" si="20"/>
        <v>0</v>
      </c>
      <c r="U73" s="34"/>
      <c r="V73" s="34"/>
      <c r="X73" s="31">
        <f t="shared" si="21"/>
        <v>9.0359999999999996</v>
      </c>
      <c r="Y73" s="31">
        <f t="shared" si="22"/>
        <v>-184.49199999999999</v>
      </c>
      <c r="Z73" s="30">
        <f t="shared" si="24"/>
        <v>0</v>
      </c>
    </row>
    <row r="74" spans="5:26" x14ac:dyDescent="0.15">
      <c r="E74" s="46"/>
      <c r="F74" s="28"/>
      <c r="G74" s="29"/>
      <c r="H74" s="29"/>
      <c r="I74" s="48" t="str">
        <f t="shared" si="17"/>
        <v/>
      </c>
      <c r="J74" s="48" t="str">
        <f t="shared" si="13"/>
        <v/>
      </c>
      <c r="K74" s="49" t="str">
        <f t="shared" si="14"/>
        <v/>
      </c>
      <c r="L74" s="11"/>
      <c r="M74" s="11"/>
      <c r="N74" s="78"/>
      <c r="O74" s="31" t="str">
        <f t="shared" si="23"/>
        <v>F</v>
      </c>
      <c r="P74" s="11">
        <f t="shared" si="12"/>
        <v>-23.287315649149274</v>
      </c>
      <c r="Q74" s="11"/>
      <c r="R74" s="38">
        <f t="shared" si="18"/>
        <v>0</v>
      </c>
      <c r="S74" s="30">
        <f t="shared" si="19"/>
        <v>0</v>
      </c>
      <c r="T74" s="30">
        <f t="shared" si="20"/>
        <v>0</v>
      </c>
      <c r="U74" s="34"/>
      <c r="V74" s="34"/>
      <c r="X74" s="31">
        <f t="shared" si="21"/>
        <v>9.0359999999999996</v>
      </c>
      <c r="Y74" s="31">
        <f t="shared" si="22"/>
        <v>-184.49199999999999</v>
      </c>
      <c r="Z74" s="30">
        <f t="shared" si="24"/>
        <v>0</v>
      </c>
    </row>
    <row r="75" spans="5:26" x14ac:dyDescent="0.15">
      <c r="E75" s="46"/>
      <c r="F75" s="28"/>
      <c r="G75" s="29"/>
      <c r="H75" s="29"/>
      <c r="I75" s="48" t="str">
        <f t="shared" si="17"/>
        <v/>
      </c>
      <c r="J75" s="48" t="str">
        <f t="shared" si="13"/>
        <v/>
      </c>
      <c r="K75" s="49" t="str">
        <f t="shared" si="14"/>
        <v/>
      </c>
      <c r="L75" s="11"/>
      <c r="M75" s="11"/>
      <c r="N75" s="78"/>
      <c r="O75" s="31" t="str">
        <f t="shared" si="23"/>
        <v>F</v>
      </c>
      <c r="P75" s="11">
        <f t="shared" si="12"/>
        <v>-23.287315649149274</v>
      </c>
      <c r="Q75" s="11"/>
      <c r="R75" s="38">
        <f t="shared" si="18"/>
        <v>0</v>
      </c>
      <c r="S75" s="30">
        <f t="shared" si="19"/>
        <v>0</v>
      </c>
      <c r="T75" s="30">
        <f t="shared" si="20"/>
        <v>0</v>
      </c>
      <c r="U75" s="34"/>
      <c r="V75" s="34"/>
      <c r="X75" s="31">
        <f t="shared" si="21"/>
        <v>9.0359999999999996</v>
      </c>
      <c r="Y75" s="31">
        <f t="shared" si="22"/>
        <v>-184.49199999999999</v>
      </c>
      <c r="Z75" s="30">
        <f t="shared" si="24"/>
        <v>0</v>
      </c>
    </row>
    <row r="76" spans="5:26" x14ac:dyDescent="0.15">
      <c r="E76" s="46"/>
      <c r="F76" s="28"/>
      <c r="G76" s="29"/>
      <c r="H76" s="29"/>
      <c r="I76" s="48" t="str">
        <f t="shared" si="17"/>
        <v/>
      </c>
      <c r="J76" s="48" t="str">
        <f t="shared" si="13"/>
        <v/>
      </c>
      <c r="K76" s="49" t="str">
        <f t="shared" si="14"/>
        <v/>
      </c>
      <c r="L76" s="11"/>
      <c r="M76" s="11"/>
      <c r="N76" s="78"/>
      <c r="O76" s="31" t="str">
        <f t="shared" si="23"/>
        <v>F</v>
      </c>
      <c r="P76" s="11">
        <f t="shared" ref="P76:P124" si="25">IF(T76&gt;17.583,"*",(G76-(INDEX(IF(O76="F",Hfemalemean,Hmalemean),S76+1,R76+1)))/(INDEX(IF(O76="F",Hfemalesd,Hmalesd),S76+1,R76+1)))</f>
        <v>-23.287315649149274</v>
      </c>
      <c r="Q76" s="11"/>
      <c r="R76" s="38">
        <f t="shared" si="18"/>
        <v>0</v>
      </c>
      <c r="S76" s="30">
        <f t="shared" si="19"/>
        <v>0</v>
      </c>
      <c r="T76" s="30">
        <f t="shared" si="20"/>
        <v>0</v>
      </c>
      <c r="U76" s="34"/>
      <c r="V76" s="34"/>
      <c r="X76" s="31">
        <f t="shared" si="21"/>
        <v>9.0359999999999996</v>
      </c>
      <c r="Y76" s="31">
        <f t="shared" si="22"/>
        <v>-184.49199999999999</v>
      </c>
      <c r="Z76" s="30">
        <f t="shared" si="24"/>
        <v>0</v>
      </c>
    </row>
    <row r="77" spans="5:26" x14ac:dyDescent="0.15">
      <c r="E77" s="46"/>
      <c r="F77" s="28"/>
      <c r="G77" s="29"/>
      <c r="H77" s="29"/>
      <c r="I77" s="48" t="str">
        <f t="shared" si="17"/>
        <v/>
      </c>
      <c r="J77" s="48" t="str">
        <f t="shared" si="13"/>
        <v/>
      </c>
      <c r="K77" s="49" t="str">
        <f t="shared" si="14"/>
        <v/>
      </c>
      <c r="L77" s="11"/>
      <c r="M77" s="11"/>
      <c r="N77" s="78"/>
      <c r="O77" s="31" t="str">
        <f t="shared" si="23"/>
        <v>F</v>
      </c>
      <c r="P77" s="11">
        <f t="shared" si="25"/>
        <v>-23.287315649149274</v>
      </c>
      <c r="Q77" s="11"/>
      <c r="R77" s="38">
        <f t="shared" si="18"/>
        <v>0</v>
      </c>
      <c r="S77" s="30">
        <f t="shared" si="19"/>
        <v>0</v>
      </c>
      <c r="T77" s="30">
        <f t="shared" si="20"/>
        <v>0</v>
      </c>
      <c r="U77" s="34"/>
      <c r="V77" s="34"/>
      <c r="X77" s="31">
        <f t="shared" si="21"/>
        <v>9.0359999999999996</v>
      </c>
      <c r="Y77" s="31">
        <f t="shared" si="22"/>
        <v>-184.49199999999999</v>
      </c>
      <c r="Z77" s="30">
        <f t="shared" si="24"/>
        <v>0</v>
      </c>
    </row>
    <row r="78" spans="5:26" x14ac:dyDescent="0.15">
      <c r="E78" s="46"/>
      <c r="F78" s="28"/>
      <c r="G78" s="29"/>
      <c r="H78" s="29"/>
      <c r="I78" s="48" t="str">
        <f t="shared" si="17"/>
        <v/>
      </c>
      <c r="J78" s="48" t="str">
        <f t="shared" si="13"/>
        <v/>
      </c>
      <c r="K78" s="49" t="str">
        <f t="shared" si="14"/>
        <v/>
      </c>
      <c r="L78" s="11"/>
      <c r="M78" s="11"/>
      <c r="N78" s="78"/>
      <c r="O78" s="31" t="str">
        <f t="shared" si="23"/>
        <v>F</v>
      </c>
      <c r="P78" s="11">
        <f t="shared" si="25"/>
        <v>-23.287315649149274</v>
      </c>
      <c r="Q78" s="11"/>
      <c r="R78" s="38">
        <f t="shared" si="18"/>
        <v>0</v>
      </c>
      <c r="S78" s="30">
        <f t="shared" si="19"/>
        <v>0</v>
      </c>
      <c r="T78" s="30">
        <f t="shared" si="20"/>
        <v>0</v>
      </c>
      <c r="U78" s="34"/>
      <c r="V78" s="34"/>
      <c r="X78" s="31">
        <f t="shared" si="21"/>
        <v>9.0359999999999996</v>
      </c>
      <c r="Y78" s="31">
        <f t="shared" si="22"/>
        <v>-184.49199999999999</v>
      </c>
      <c r="Z78" s="30">
        <f t="shared" si="24"/>
        <v>0</v>
      </c>
    </row>
    <row r="79" spans="5:26" x14ac:dyDescent="0.15">
      <c r="E79" s="46"/>
      <c r="F79" s="28"/>
      <c r="G79" s="29"/>
      <c r="H79" s="29"/>
      <c r="I79" s="48" t="str">
        <f t="shared" si="17"/>
        <v/>
      </c>
      <c r="J79" s="48" t="str">
        <f t="shared" si="13"/>
        <v/>
      </c>
      <c r="K79" s="49" t="str">
        <f t="shared" si="14"/>
        <v/>
      </c>
      <c r="L79" s="11"/>
      <c r="M79" s="11"/>
      <c r="N79" s="78"/>
      <c r="O79" s="31" t="str">
        <f t="shared" si="23"/>
        <v>F</v>
      </c>
      <c r="P79" s="11">
        <f t="shared" si="25"/>
        <v>-23.287315649149274</v>
      </c>
      <c r="Q79" s="11"/>
      <c r="R79" s="38">
        <f t="shared" si="18"/>
        <v>0</v>
      </c>
      <c r="S79" s="30">
        <f t="shared" si="19"/>
        <v>0</v>
      </c>
      <c r="T79" s="30">
        <f t="shared" si="20"/>
        <v>0</v>
      </c>
      <c r="U79" s="34"/>
      <c r="V79" s="34"/>
      <c r="X79" s="31">
        <f t="shared" si="21"/>
        <v>9.0359999999999996</v>
      </c>
      <c r="Y79" s="31">
        <f t="shared" si="22"/>
        <v>-184.49199999999999</v>
      </c>
      <c r="Z79" s="30">
        <f t="shared" si="24"/>
        <v>0</v>
      </c>
    </row>
    <row r="80" spans="5:26" x14ac:dyDescent="0.15">
      <c r="E80" s="46"/>
      <c r="F80" s="28"/>
      <c r="G80" s="29"/>
      <c r="H80" s="29"/>
      <c r="I80" s="48" t="str">
        <f t="shared" si="17"/>
        <v/>
      </c>
      <c r="J80" s="48" t="str">
        <f t="shared" ref="J80:J106" si="26">IF(COUNTA($F$3,$H$3,F80:H80)=5,IF(T80&lt;6,"*",IF(T80&gt;=17.583,"*",(H80-G80*INDEX(IF(O80="F",muratafemale,muratamale),R80-4,1)-INDEX(IF(O80="F",muratafemale,muratamale),R80-4,2))/(G80*INDEX(IF(O80="F",muratafemale,muratamale),R80-4,1)+INDEX(IF(O80="F",muratafemale,muratamale),R80-4,2))*100)),"")</f>
        <v/>
      </c>
      <c r="K80" s="49" t="str">
        <f t="shared" ref="K80:K106" si="27">IF(COUNTA($F$3,$H$3,F80:H80)=5,IF(OR(T80&lt;1,G80&lt;70),"*",IF(G80&gt;=IF(O80="M",181,174),(H80-Z80)/Z80*100,IF(G80&lt;101,(H80-X80)/X80*100,IF(T80&lt;6,(H80-X80)/X80*100,IF(T80&gt;=17.583,(H80-Z80)/Z80*100,(H80-Y80)/Y80*100))))),"")</f>
        <v/>
      </c>
      <c r="L80" s="11"/>
      <c r="M80" s="11"/>
      <c r="N80" s="78"/>
      <c r="O80" s="31" t="str">
        <f t="shared" si="23"/>
        <v>F</v>
      </c>
      <c r="P80" s="11">
        <f t="shared" si="25"/>
        <v>-23.287315649149274</v>
      </c>
      <c r="Q80" s="11"/>
      <c r="R80" s="38">
        <f t="shared" si="18"/>
        <v>0</v>
      </c>
      <c r="S80" s="30">
        <f t="shared" si="19"/>
        <v>0</v>
      </c>
      <c r="T80" s="30">
        <f t="shared" si="20"/>
        <v>0</v>
      </c>
      <c r="U80" s="34"/>
      <c r="V80" s="34"/>
      <c r="X80" s="31">
        <f t="shared" si="21"/>
        <v>9.0359999999999996</v>
      </c>
      <c r="Y80" s="31">
        <f t="shared" si="22"/>
        <v>-184.49199999999999</v>
      </c>
      <c r="Z80" s="30">
        <f t="shared" si="24"/>
        <v>0</v>
      </c>
    </row>
    <row r="81" spans="5:26" x14ac:dyDescent="0.15">
      <c r="E81" s="46"/>
      <c r="F81" s="28"/>
      <c r="G81" s="29"/>
      <c r="H81" s="29"/>
      <c r="I81" s="48" t="str">
        <f t="shared" si="17"/>
        <v/>
      </c>
      <c r="J81" s="48" t="str">
        <f t="shared" si="26"/>
        <v/>
      </c>
      <c r="K81" s="49" t="str">
        <f t="shared" si="27"/>
        <v/>
      </c>
      <c r="L81" s="11"/>
      <c r="M81" s="11"/>
      <c r="N81" s="78"/>
      <c r="O81" s="31" t="str">
        <f t="shared" si="23"/>
        <v>F</v>
      </c>
      <c r="P81" s="11">
        <f t="shared" si="25"/>
        <v>-23.287315649149274</v>
      </c>
      <c r="Q81" s="11"/>
      <c r="R81" s="38">
        <f t="shared" si="18"/>
        <v>0</v>
      </c>
      <c r="S81" s="30">
        <f t="shared" si="19"/>
        <v>0</v>
      </c>
      <c r="T81" s="30">
        <f t="shared" si="20"/>
        <v>0</v>
      </c>
      <c r="U81" s="34"/>
      <c r="V81" s="34"/>
      <c r="X81" s="31">
        <f t="shared" si="21"/>
        <v>9.0359999999999996</v>
      </c>
      <c r="Y81" s="31">
        <f t="shared" si="22"/>
        <v>-184.49199999999999</v>
      </c>
      <c r="Z81" s="30">
        <f t="shared" si="24"/>
        <v>0</v>
      </c>
    </row>
    <row r="82" spans="5:26" x14ac:dyDescent="0.15">
      <c r="E82" s="46"/>
      <c r="F82" s="28"/>
      <c r="G82" s="29"/>
      <c r="H82" s="29"/>
      <c r="I82" s="48" t="str">
        <f t="shared" si="17"/>
        <v/>
      </c>
      <c r="J82" s="48" t="str">
        <f t="shared" si="26"/>
        <v/>
      </c>
      <c r="K82" s="49" t="str">
        <f t="shared" si="27"/>
        <v/>
      </c>
      <c r="L82" s="11"/>
      <c r="M82" s="11"/>
      <c r="N82" s="78"/>
      <c r="O82" s="31" t="str">
        <f t="shared" si="23"/>
        <v>F</v>
      </c>
      <c r="P82" s="11">
        <f t="shared" si="25"/>
        <v>-23.287315649149274</v>
      </c>
      <c r="Q82" s="11"/>
      <c r="R82" s="38">
        <f t="shared" si="18"/>
        <v>0</v>
      </c>
      <c r="S82" s="30">
        <f t="shared" si="19"/>
        <v>0</v>
      </c>
      <c r="T82" s="30">
        <f t="shared" si="20"/>
        <v>0</v>
      </c>
      <c r="U82" s="34"/>
      <c r="V82" s="34"/>
      <c r="X82" s="31">
        <f t="shared" si="21"/>
        <v>9.0359999999999996</v>
      </c>
      <c r="Y82" s="31">
        <f t="shared" si="22"/>
        <v>-184.49199999999999</v>
      </c>
      <c r="Z82" s="30">
        <f t="shared" si="24"/>
        <v>0</v>
      </c>
    </row>
    <row r="83" spans="5:26" x14ac:dyDescent="0.15">
      <c r="E83" s="46"/>
      <c r="F83" s="28"/>
      <c r="G83" s="29"/>
      <c r="H83" s="29"/>
      <c r="I83" s="48" t="str">
        <f t="shared" si="17"/>
        <v/>
      </c>
      <c r="J83" s="48" t="str">
        <f t="shared" si="26"/>
        <v/>
      </c>
      <c r="K83" s="49" t="str">
        <f t="shared" si="27"/>
        <v/>
      </c>
      <c r="L83" s="11"/>
      <c r="M83" s="11"/>
      <c r="N83" s="78"/>
      <c r="O83" s="31" t="str">
        <f t="shared" si="23"/>
        <v>F</v>
      </c>
      <c r="P83" s="11">
        <f t="shared" si="25"/>
        <v>-23.287315649149274</v>
      </c>
      <c r="Q83" s="11"/>
      <c r="R83" s="38">
        <f t="shared" si="18"/>
        <v>0</v>
      </c>
      <c r="S83" s="30">
        <f t="shared" si="19"/>
        <v>0</v>
      </c>
      <c r="T83" s="30">
        <f t="shared" si="20"/>
        <v>0</v>
      </c>
      <c r="U83" s="34"/>
      <c r="V83" s="34"/>
      <c r="X83" s="31">
        <f t="shared" si="21"/>
        <v>9.0359999999999996</v>
      </c>
      <c r="Y83" s="31">
        <f t="shared" si="22"/>
        <v>-184.49199999999999</v>
      </c>
      <c r="Z83" s="30">
        <f t="shared" si="24"/>
        <v>0</v>
      </c>
    </row>
    <row r="84" spans="5:26" x14ac:dyDescent="0.15">
      <c r="E84" s="46"/>
      <c r="F84" s="28"/>
      <c r="G84" s="29"/>
      <c r="H84" s="29"/>
      <c r="I84" s="48" t="str">
        <f t="shared" si="17"/>
        <v/>
      </c>
      <c r="J84" s="48" t="str">
        <f t="shared" si="26"/>
        <v/>
      </c>
      <c r="K84" s="49" t="str">
        <f t="shared" si="27"/>
        <v/>
      </c>
      <c r="L84" s="11"/>
      <c r="M84" s="11"/>
      <c r="N84" s="78"/>
      <c r="O84" s="31" t="str">
        <f t="shared" si="23"/>
        <v>F</v>
      </c>
      <c r="P84" s="11">
        <f t="shared" si="25"/>
        <v>-23.287315649149274</v>
      </c>
      <c r="Q84" s="11"/>
      <c r="R84" s="38">
        <f t="shared" si="18"/>
        <v>0</v>
      </c>
      <c r="S84" s="30">
        <f t="shared" si="19"/>
        <v>0</v>
      </c>
      <c r="T84" s="30">
        <f t="shared" si="20"/>
        <v>0</v>
      </c>
      <c r="U84" s="34"/>
      <c r="V84" s="34"/>
      <c r="X84" s="31">
        <f t="shared" si="21"/>
        <v>9.0359999999999996</v>
      </c>
      <c r="Y84" s="31">
        <f t="shared" si="22"/>
        <v>-184.49199999999999</v>
      </c>
      <c r="Z84" s="30">
        <f t="shared" si="24"/>
        <v>0</v>
      </c>
    </row>
    <row r="85" spans="5:26" x14ac:dyDescent="0.15">
      <c r="E85" s="46"/>
      <c r="F85" s="28"/>
      <c r="G85" s="29"/>
      <c r="H85" s="29"/>
      <c r="I85" s="48" t="str">
        <f t="shared" si="17"/>
        <v/>
      </c>
      <c r="J85" s="48" t="str">
        <f t="shared" si="26"/>
        <v/>
      </c>
      <c r="K85" s="49" t="str">
        <f t="shared" si="27"/>
        <v/>
      </c>
      <c r="L85" s="11"/>
      <c r="M85" s="11"/>
      <c r="N85" s="78"/>
      <c r="O85" s="31" t="str">
        <f t="shared" si="23"/>
        <v>F</v>
      </c>
      <c r="P85" s="11">
        <f t="shared" si="25"/>
        <v>-23.287315649149274</v>
      </c>
      <c r="Q85" s="11"/>
      <c r="R85" s="38">
        <f t="shared" si="18"/>
        <v>0</v>
      </c>
      <c r="S85" s="30">
        <f t="shared" si="19"/>
        <v>0</v>
      </c>
      <c r="T85" s="30">
        <f t="shared" si="20"/>
        <v>0</v>
      </c>
      <c r="U85" s="34"/>
      <c r="V85" s="34"/>
      <c r="X85" s="31">
        <f t="shared" si="21"/>
        <v>9.0359999999999996</v>
      </c>
      <c r="Y85" s="31">
        <f t="shared" si="22"/>
        <v>-184.49199999999999</v>
      </c>
      <c r="Z85" s="30">
        <f t="shared" si="24"/>
        <v>0</v>
      </c>
    </row>
    <row r="86" spans="5:26" x14ac:dyDescent="0.15">
      <c r="E86" s="46"/>
      <c r="F86" s="28"/>
      <c r="G86" s="29"/>
      <c r="H86" s="29"/>
      <c r="I86" s="48" t="str">
        <f t="shared" si="17"/>
        <v/>
      </c>
      <c r="J86" s="48" t="str">
        <f t="shared" si="26"/>
        <v/>
      </c>
      <c r="K86" s="49" t="str">
        <f t="shared" si="27"/>
        <v/>
      </c>
      <c r="L86" s="11"/>
      <c r="M86" s="11"/>
      <c r="N86" s="78"/>
      <c r="O86" s="31" t="str">
        <f t="shared" si="23"/>
        <v>F</v>
      </c>
      <c r="P86" s="11">
        <f t="shared" si="25"/>
        <v>-23.287315649149274</v>
      </c>
      <c r="Q86" s="11"/>
      <c r="R86" s="38">
        <f t="shared" si="18"/>
        <v>0</v>
      </c>
      <c r="S86" s="30">
        <f t="shared" si="19"/>
        <v>0</v>
      </c>
      <c r="T86" s="30">
        <f t="shared" si="20"/>
        <v>0</v>
      </c>
      <c r="U86" s="34"/>
      <c r="V86" s="34"/>
      <c r="X86" s="31">
        <f t="shared" si="21"/>
        <v>9.0359999999999996</v>
      </c>
      <c r="Y86" s="31">
        <f t="shared" si="22"/>
        <v>-184.49199999999999</v>
      </c>
      <c r="Z86" s="30">
        <f t="shared" si="24"/>
        <v>0</v>
      </c>
    </row>
    <row r="87" spans="5:26" x14ac:dyDescent="0.15">
      <c r="E87" s="46"/>
      <c r="F87" s="28"/>
      <c r="G87" s="29"/>
      <c r="H87" s="29"/>
      <c r="I87" s="48" t="str">
        <f t="shared" si="17"/>
        <v/>
      </c>
      <c r="J87" s="48" t="str">
        <f t="shared" si="26"/>
        <v/>
      </c>
      <c r="K87" s="49" t="str">
        <f t="shared" si="27"/>
        <v/>
      </c>
      <c r="L87" s="11"/>
      <c r="M87" s="11"/>
      <c r="N87" s="78"/>
      <c r="O87" s="31" t="str">
        <f t="shared" si="23"/>
        <v>F</v>
      </c>
      <c r="P87" s="11">
        <f t="shared" si="25"/>
        <v>-23.287315649149274</v>
      </c>
      <c r="Q87" s="11"/>
      <c r="R87" s="38">
        <f t="shared" si="18"/>
        <v>0</v>
      </c>
      <c r="S87" s="30">
        <f t="shared" si="19"/>
        <v>0</v>
      </c>
      <c r="T87" s="30">
        <f t="shared" si="20"/>
        <v>0</v>
      </c>
      <c r="U87" s="34"/>
      <c r="V87" s="34"/>
      <c r="X87" s="31">
        <f t="shared" si="21"/>
        <v>9.0359999999999996</v>
      </c>
      <c r="Y87" s="31">
        <f t="shared" si="22"/>
        <v>-184.49199999999999</v>
      </c>
      <c r="Z87" s="30">
        <f t="shared" si="24"/>
        <v>0</v>
      </c>
    </row>
    <row r="88" spans="5:26" x14ac:dyDescent="0.15">
      <c r="E88" s="46"/>
      <c r="F88" s="28"/>
      <c r="G88" s="29"/>
      <c r="H88" s="29"/>
      <c r="I88" s="48" t="str">
        <f t="shared" si="17"/>
        <v/>
      </c>
      <c r="J88" s="48" t="str">
        <f t="shared" si="26"/>
        <v/>
      </c>
      <c r="K88" s="49" t="str">
        <f t="shared" si="27"/>
        <v/>
      </c>
      <c r="L88" s="11"/>
      <c r="M88" s="11"/>
      <c r="N88" s="78"/>
      <c r="O88" s="31" t="str">
        <f t="shared" si="23"/>
        <v>F</v>
      </c>
      <c r="P88" s="11">
        <f t="shared" si="25"/>
        <v>-23.287315649149274</v>
      </c>
      <c r="Q88" s="11"/>
      <c r="R88" s="38">
        <f t="shared" si="18"/>
        <v>0</v>
      </c>
      <c r="S88" s="30">
        <f t="shared" si="19"/>
        <v>0</v>
      </c>
      <c r="T88" s="30">
        <f t="shared" si="20"/>
        <v>0</v>
      </c>
      <c r="U88" s="34"/>
      <c r="V88" s="34"/>
      <c r="X88" s="31">
        <f t="shared" si="21"/>
        <v>9.0359999999999996</v>
      </c>
      <c r="Y88" s="31">
        <f t="shared" si="22"/>
        <v>-184.49199999999999</v>
      </c>
      <c r="Z88" s="30">
        <f t="shared" si="24"/>
        <v>0</v>
      </c>
    </row>
    <row r="89" spans="5:26" x14ac:dyDescent="0.15">
      <c r="E89" s="46"/>
      <c r="F89" s="28"/>
      <c r="G89" s="29"/>
      <c r="H89" s="29"/>
      <c r="I89" s="48" t="str">
        <f t="shared" si="17"/>
        <v/>
      </c>
      <c r="J89" s="48" t="str">
        <f t="shared" si="26"/>
        <v/>
      </c>
      <c r="K89" s="49" t="str">
        <f t="shared" si="27"/>
        <v/>
      </c>
      <c r="L89" s="11"/>
      <c r="M89" s="11"/>
      <c r="N89" s="78"/>
      <c r="O89" s="31" t="str">
        <f t="shared" si="23"/>
        <v>F</v>
      </c>
      <c r="P89" s="11">
        <f t="shared" si="25"/>
        <v>-23.287315649149274</v>
      </c>
      <c r="Q89" s="11"/>
      <c r="R89" s="38">
        <f t="shared" si="18"/>
        <v>0</v>
      </c>
      <c r="S89" s="30">
        <f t="shared" si="19"/>
        <v>0</v>
      </c>
      <c r="T89" s="30">
        <f t="shared" si="20"/>
        <v>0</v>
      </c>
      <c r="U89" s="34"/>
      <c r="V89" s="34"/>
      <c r="X89" s="31">
        <f t="shared" si="21"/>
        <v>9.0359999999999996</v>
      </c>
      <c r="Y89" s="31">
        <f t="shared" si="22"/>
        <v>-184.49199999999999</v>
      </c>
      <c r="Z89" s="30">
        <f t="shared" si="24"/>
        <v>0</v>
      </c>
    </row>
    <row r="90" spans="5:26" x14ac:dyDescent="0.15">
      <c r="E90" s="46"/>
      <c r="F90" s="28"/>
      <c r="G90" s="29"/>
      <c r="H90" s="29"/>
      <c r="I90" s="48" t="str">
        <f t="shared" si="17"/>
        <v/>
      </c>
      <c r="J90" s="48" t="str">
        <f t="shared" si="26"/>
        <v/>
      </c>
      <c r="K90" s="49" t="str">
        <f t="shared" si="27"/>
        <v/>
      </c>
      <c r="L90" s="11"/>
      <c r="M90" s="11"/>
      <c r="N90" s="78"/>
      <c r="O90" s="31" t="str">
        <f t="shared" si="23"/>
        <v>F</v>
      </c>
      <c r="P90" s="11">
        <f t="shared" si="25"/>
        <v>-23.287315649149274</v>
      </c>
      <c r="Q90" s="11"/>
      <c r="R90" s="38">
        <f t="shared" si="18"/>
        <v>0</v>
      </c>
      <c r="S90" s="30">
        <f t="shared" si="19"/>
        <v>0</v>
      </c>
      <c r="T90" s="30">
        <f t="shared" si="20"/>
        <v>0</v>
      </c>
      <c r="U90" s="34"/>
      <c r="V90" s="34"/>
      <c r="X90" s="31">
        <f t="shared" si="21"/>
        <v>9.0359999999999996</v>
      </c>
      <c r="Y90" s="31">
        <f t="shared" si="22"/>
        <v>-184.49199999999999</v>
      </c>
      <c r="Z90" s="30">
        <f t="shared" si="24"/>
        <v>0</v>
      </c>
    </row>
    <row r="91" spans="5:26" x14ac:dyDescent="0.15">
      <c r="E91" s="46"/>
      <c r="F91" s="28"/>
      <c r="G91" s="29"/>
      <c r="H91" s="29"/>
      <c r="I91" s="48" t="str">
        <f t="shared" si="17"/>
        <v/>
      </c>
      <c r="J91" s="48" t="str">
        <f t="shared" si="26"/>
        <v/>
      </c>
      <c r="K91" s="49" t="str">
        <f t="shared" si="27"/>
        <v/>
      </c>
      <c r="L91" s="11"/>
      <c r="M91" s="11"/>
      <c r="N91" s="78"/>
      <c r="O91" s="31" t="str">
        <f t="shared" si="23"/>
        <v>F</v>
      </c>
      <c r="P91" s="11">
        <f t="shared" si="25"/>
        <v>-23.287315649149274</v>
      </c>
      <c r="Q91" s="11"/>
      <c r="R91" s="38">
        <f t="shared" si="18"/>
        <v>0</v>
      </c>
      <c r="S91" s="30">
        <f t="shared" si="19"/>
        <v>0</v>
      </c>
      <c r="T91" s="30">
        <f t="shared" si="20"/>
        <v>0</v>
      </c>
      <c r="U91" s="34"/>
      <c r="V91" s="34"/>
      <c r="X91" s="31">
        <f t="shared" si="21"/>
        <v>9.0359999999999996</v>
      </c>
      <c r="Y91" s="31">
        <f t="shared" si="22"/>
        <v>-184.49199999999999</v>
      </c>
      <c r="Z91" s="30">
        <f t="shared" si="24"/>
        <v>0</v>
      </c>
    </row>
    <row r="92" spans="5:26" x14ac:dyDescent="0.15">
      <c r="E92" s="46"/>
      <c r="F92" s="28"/>
      <c r="G92" s="29"/>
      <c r="H92" s="29"/>
      <c r="I92" s="48" t="str">
        <f t="shared" si="17"/>
        <v/>
      </c>
      <c r="J92" s="48" t="str">
        <f t="shared" si="26"/>
        <v/>
      </c>
      <c r="K92" s="49" t="str">
        <f t="shared" si="27"/>
        <v/>
      </c>
      <c r="L92" s="11"/>
      <c r="M92" s="11"/>
      <c r="N92" s="78"/>
      <c r="O92" s="31" t="str">
        <f t="shared" si="23"/>
        <v>F</v>
      </c>
      <c r="P92" s="11">
        <f t="shared" si="25"/>
        <v>-23.287315649149274</v>
      </c>
      <c r="Q92" s="11"/>
      <c r="R92" s="38">
        <f t="shared" si="18"/>
        <v>0</v>
      </c>
      <c r="S92" s="30">
        <f t="shared" si="19"/>
        <v>0</v>
      </c>
      <c r="T92" s="30">
        <f t="shared" si="20"/>
        <v>0</v>
      </c>
      <c r="U92" s="34"/>
      <c r="V92" s="34"/>
      <c r="X92" s="31">
        <f t="shared" si="21"/>
        <v>9.0359999999999996</v>
      </c>
      <c r="Y92" s="31">
        <f t="shared" si="22"/>
        <v>-184.49199999999999</v>
      </c>
      <c r="Z92" s="30">
        <f t="shared" si="24"/>
        <v>0</v>
      </c>
    </row>
    <row r="93" spans="5:26" x14ac:dyDescent="0.15">
      <c r="E93" s="46"/>
      <c r="F93" s="28"/>
      <c r="G93" s="29"/>
      <c r="H93" s="29"/>
      <c r="I93" s="48" t="str">
        <f t="shared" si="17"/>
        <v/>
      </c>
      <c r="J93" s="48" t="str">
        <f t="shared" si="26"/>
        <v/>
      </c>
      <c r="K93" s="49" t="str">
        <f t="shared" si="27"/>
        <v/>
      </c>
      <c r="L93" s="11"/>
      <c r="M93" s="11"/>
      <c r="N93" s="78"/>
      <c r="O93" s="31" t="str">
        <f t="shared" si="23"/>
        <v>F</v>
      </c>
      <c r="P93" s="11">
        <f t="shared" si="25"/>
        <v>-23.287315649149274</v>
      </c>
      <c r="Q93" s="11"/>
      <c r="R93" s="38">
        <f t="shared" si="18"/>
        <v>0</v>
      </c>
      <c r="S93" s="30">
        <f t="shared" si="19"/>
        <v>0</v>
      </c>
      <c r="T93" s="30">
        <f t="shared" si="20"/>
        <v>0</v>
      </c>
      <c r="U93" s="34"/>
      <c r="V93" s="34"/>
      <c r="X93" s="31">
        <f t="shared" si="21"/>
        <v>9.0359999999999996</v>
      </c>
      <c r="Y93" s="31">
        <f t="shared" si="22"/>
        <v>-184.49199999999999</v>
      </c>
      <c r="Z93" s="30">
        <f t="shared" si="24"/>
        <v>0</v>
      </c>
    </row>
    <row r="94" spans="5:26" x14ac:dyDescent="0.15">
      <c r="E94" s="46"/>
      <c r="F94" s="28"/>
      <c r="G94" s="29"/>
      <c r="H94" s="29"/>
      <c r="I94" s="48" t="str">
        <f t="shared" si="17"/>
        <v/>
      </c>
      <c r="J94" s="48" t="str">
        <f t="shared" si="26"/>
        <v/>
      </c>
      <c r="K94" s="49" t="str">
        <f t="shared" si="27"/>
        <v/>
      </c>
      <c r="L94" s="11"/>
      <c r="M94" s="11"/>
      <c r="N94" s="78"/>
      <c r="O94" s="31" t="str">
        <f t="shared" si="23"/>
        <v>F</v>
      </c>
      <c r="P94" s="11">
        <f t="shared" si="25"/>
        <v>-23.287315649149274</v>
      </c>
      <c r="Q94" s="11"/>
      <c r="R94" s="38">
        <f t="shared" si="18"/>
        <v>0</v>
      </c>
      <c r="S94" s="30">
        <f t="shared" si="19"/>
        <v>0</v>
      </c>
      <c r="T94" s="30">
        <f t="shared" si="20"/>
        <v>0</v>
      </c>
      <c r="U94" s="34"/>
      <c r="V94" s="34"/>
      <c r="X94" s="31">
        <f t="shared" si="21"/>
        <v>9.0359999999999996</v>
      </c>
      <c r="Y94" s="31">
        <f t="shared" si="22"/>
        <v>-184.49199999999999</v>
      </c>
      <c r="Z94" s="30">
        <f t="shared" si="24"/>
        <v>0</v>
      </c>
    </row>
    <row r="95" spans="5:26" x14ac:dyDescent="0.15">
      <c r="E95" s="46"/>
      <c r="F95" s="28"/>
      <c r="G95" s="29"/>
      <c r="H95" s="29"/>
      <c r="I95" s="48" t="str">
        <f t="shared" si="17"/>
        <v/>
      </c>
      <c r="J95" s="48" t="str">
        <f t="shared" si="26"/>
        <v/>
      </c>
      <c r="K95" s="49" t="str">
        <f t="shared" si="27"/>
        <v/>
      </c>
      <c r="L95" s="11"/>
      <c r="M95" s="11"/>
      <c r="N95" s="78"/>
      <c r="O95" s="31" t="str">
        <f t="shared" si="23"/>
        <v>F</v>
      </c>
      <c r="P95" s="11">
        <f t="shared" si="25"/>
        <v>-23.287315649149274</v>
      </c>
      <c r="Q95" s="11"/>
      <c r="R95" s="38">
        <f t="shared" si="18"/>
        <v>0</v>
      </c>
      <c r="S95" s="30">
        <f t="shared" si="19"/>
        <v>0</v>
      </c>
      <c r="T95" s="30">
        <f t="shared" si="20"/>
        <v>0</v>
      </c>
      <c r="U95" s="34"/>
      <c r="V95" s="34"/>
      <c r="X95" s="31">
        <f t="shared" si="21"/>
        <v>9.0359999999999996</v>
      </c>
      <c r="Y95" s="31">
        <f t="shared" si="22"/>
        <v>-184.49199999999999</v>
      </c>
      <c r="Z95" s="30">
        <f t="shared" si="24"/>
        <v>0</v>
      </c>
    </row>
    <row r="96" spans="5:26" x14ac:dyDescent="0.15">
      <c r="E96" s="46"/>
      <c r="F96" s="28"/>
      <c r="G96" s="29"/>
      <c r="H96" s="29"/>
      <c r="I96" s="48" t="str">
        <f t="shared" si="17"/>
        <v/>
      </c>
      <c r="J96" s="48" t="str">
        <f t="shared" si="26"/>
        <v/>
      </c>
      <c r="K96" s="49" t="str">
        <f t="shared" si="27"/>
        <v/>
      </c>
      <c r="L96" s="11"/>
      <c r="M96" s="11"/>
      <c r="N96" s="78"/>
      <c r="O96" s="31" t="str">
        <f t="shared" si="23"/>
        <v>F</v>
      </c>
      <c r="P96" s="11">
        <f t="shared" si="25"/>
        <v>-23.287315649149274</v>
      </c>
      <c r="Q96" s="11"/>
      <c r="R96" s="38">
        <f t="shared" si="18"/>
        <v>0</v>
      </c>
      <c r="S96" s="30">
        <f t="shared" si="19"/>
        <v>0</v>
      </c>
      <c r="T96" s="30">
        <f t="shared" si="20"/>
        <v>0</v>
      </c>
      <c r="U96" s="34"/>
      <c r="V96" s="34"/>
      <c r="X96" s="31">
        <f t="shared" si="21"/>
        <v>9.0359999999999996</v>
      </c>
      <c r="Y96" s="31">
        <f t="shared" si="22"/>
        <v>-184.49199999999999</v>
      </c>
      <c r="Z96" s="30">
        <f t="shared" si="24"/>
        <v>0</v>
      </c>
    </row>
    <row r="97" spans="5:26" x14ac:dyDescent="0.15">
      <c r="E97" s="46"/>
      <c r="F97" s="28"/>
      <c r="G97" s="29"/>
      <c r="H97" s="29"/>
      <c r="I97" s="48" t="str">
        <f t="shared" si="17"/>
        <v/>
      </c>
      <c r="J97" s="48" t="str">
        <f t="shared" si="26"/>
        <v/>
      </c>
      <c r="K97" s="49" t="str">
        <f t="shared" si="27"/>
        <v/>
      </c>
      <c r="L97" s="11"/>
      <c r="M97" s="11"/>
      <c r="N97" s="78"/>
      <c r="O97" s="31" t="str">
        <f t="shared" si="23"/>
        <v>F</v>
      </c>
      <c r="P97" s="11">
        <f t="shared" si="25"/>
        <v>-23.287315649149274</v>
      </c>
      <c r="Q97" s="11"/>
      <c r="R97" s="38">
        <f t="shared" si="18"/>
        <v>0</v>
      </c>
      <c r="S97" s="30">
        <f t="shared" si="19"/>
        <v>0</v>
      </c>
      <c r="T97" s="30">
        <f t="shared" si="20"/>
        <v>0</v>
      </c>
      <c r="U97" s="34"/>
      <c r="V97" s="34"/>
      <c r="X97" s="31">
        <f t="shared" si="21"/>
        <v>9.0359999999999996</v>
      </c>
      <c r="Y97" s="31">
        <f t="shared" si="22"/>
        <v>-184.49199999999999</v>
      </c>
      <c r="Z97" s="30">
        <f t="shared" si="24"/>
        <v>0</v>
      </c>
    </row>
    <row r="98" spans="5:26" x14ac:dyDescent="0.15">
      <c r="E98" s="46"/>
      <c r="F98" s="28"/>
      <c r="G98" s="29"/>
      <c r="H98" s="29"/>
      <c r="I98" s="48" t="str">
        <f t="shared" si="17"/>
        <v/>
      </c>
      <c r="J98" s="48" t="str">
        <f t="shared" si="26"/>
        <v/>
      </c>
      <c r="K98" s="49" t="str">
        <f t="shared" si="27"/>
        <v/>
      </c>
      <c r="L98" s="11"/>
      <c r="M98" s="11"/>
      <c r="N98" s="78"/>
      <c r="O98" s="31" t="str">
        <f t="shared" si="23"/>
        <v>F</v>
      </c>
      <c r="P98" s="11">
        <f t="shared" si="25"/>
        <v>-23.287315649149274</v>
      </c>
      <c r="Q98" s="11"/>
      <c r="R98" s="38">
        <f t="shared" si="18"/>
        <v>0</v>
      </c>
      <c r="S98" s="30">
        <f t="shared" si="19"/>
        <v>0</v>
      </c>
      <c r="T98" s="30">
        <f t="shared" si="20"/>
        <v>0</v>
      </c>
      <c r="U98" s="34"/>
      <c r="V98" s="34"/>
      <c r="X98" s="31">
        <f t="shared" si="21"/>
        <v>9.0359999999999996</v>
      </c>
      <c r="Y98" s="31">
        <f t="shared" si="22"/>
        <v>-184.49199999999999</v>
      </c>
      <c r="Z98" s="30">
        <f t="shared" si="24"/>
        <v>0</v>
      </c>
    </row>
    <row r="99" spans="5:26" x14ac:dyDescent="0.15">
      <c r="E99" s="46"/>
      <c r="F99" s="28"/>
      <c r="G99" s="29"/>
      <c r="H99" s="29"/>
      <c r="I99" s="48" t="str">
        <f t="shared" si="17"/>
        <v/>
      </c>
      <c r="J99" s="48" t="str">
        <f t="shared" si="26"/>
        <v/>
      </c>
      <c r="K99" s="49" t="str">
        <f t="shared" si="27"/>
        <v/>
      </c>
      <c r="L99" s="11"/>
      <c r="M99" s="11"/>
      <c r="N99" s="78"/>
      <c r="O99" s="31" t="str">
        <f t="shared" si="23"/>
        <v>F</v>
      </c>
      <c r="P99" s="11">
        <f t="shared" si="25"/>
        <v>-23.287315649149274</v>
      </c>
      <c r="Q99" s="11"/>
      <c r="R99" s="38">
        <f t="shared" si="18"/>
        <v>0</v>
      </c>
      <c r="S99" s="30">
        <f t="shared" si="19"/>
        <v>0</v>
      </c>
      <c r="T99" s="30">
        <f t="shared" si="20"/>
        <v>0</v>
      </c>
      <c r="U99" s="34"/>
      <c r="V99" s="34"/>
      <c r="X99" s="31">
        <f t="shared" si="21"/>
        <v>9.0359999999999996</v>
      </c>
      <c r="Y99" s="31">
        <f t="shared" si="22"/>
        <v>-184.49199999999999</v>
      </c>
      <c r="Z99" s="30">
        <f t="shared" si="24"/>
        <v>0</v>
      </c>
    </row>
    <row r="100" spans="5:26" x14ac:dyDescent="0.15">
      <c r="E100" s="46"/>
      <c r="F100" s="28"/>
      <c r="G100" s="29"/>
      <c r="H100" s="29"/>
      <c r="I100" s="48" t="str">
        <f t="shared" si="17"/>
        <v/>
      </c>
      <c r="J100" s="48" t="str">
        <f t="shared" si="26"/>
        <v/>
      </c>
      <c r="K100" s="49" t="str">
        <f t="shared" si="27"/>
        <v/>
      </c>
      <c r="L100" s="11"/>
      <c r="M100" s="11"/>
      <c r="N100" s="78"/>
      <c r="O100" s="31" t="str">
        <f t="shared" si="23"/>
        <v>F</v>
      </c>
      <c r="P100" s="11">
        <f t="shared" si="25"/>
        <v>-23.287315649149274</v>
      </c>
      <c r="Q100" s="11"/>
      <c r="R100" s="38">
        <f t="shared" si="18"/>
        <v>0</v>
      </c>
      <c r="S100" s="30">
        <f t="shared" si="19"/>
        <v>0</v>
      </c>
      <c r="T100" s="30">
        <f t="shared" si="20"/>
        <v>0</v>
      </c>
      <c r="U100" s="34"/>
      <c r="V100" s="34"/>
      <c r="X100" s="31">
        <f t="shared" si="21"/>
        <v>9.0359999999999996</v>
      </c>
      <c r="Y100" s="31">
        <f t="shared" si="22"/>
        <v>-184.49199999999999</v>
      </c>
      <c r="Z100" s="30">
        <f t="shared" si="24"/>
        <v>0</v>
      </c>
    </row>
    <row r="101" spans="5:26" x14ac:dyDescent="0.15">
      <c r="E101" s="46"/>
      <c r="F101" s="28"/>
      <c r="G101" s="29"/>
      <c r="H101" s="29"/>
      <c r="I101" s="48" t="str">
        <f t="shared" ref="I101:I124" si="28">IF(COUNTA($F$3,$H$3,F101:H101)=5,P101,"")</f>
        <v/>
      </c>
      <c r="J101" s="48" t="str">
        <f t="shared" si="26"/>
        <v/>
      </c>
      <c r="K101" s="49" t="str">
        <f t="shared" si="27"/>
        <v/>
      </c>
      <c r="L101" s="11"/>
      <c r="M101" s="11"/>
      <c r="N101" s="78"/>
      <c r="O101" s="31" t="str">
        <f t="shared" si="23"/>
        <v>F</v>
      </c>
      <c r="P101" s="11">
        <f t="shared" si="25"/>
        <v>-23.287315649149274</v>
      </c>
      <c r="Q101" s="11"/>
      <c r="R101" s="38">
        <f t="shared" si="18"/>
        <v>0</v>
      </c>
      <c r="S101" s="30">
        <f t="shared" si="19"/>
        <v>0</v>
      </c>
      <c r="T101" s="30">
        <f t="shared" si="20"/>
        <v>0</v>
      </c>
      <c r="U101" s="34"/>
      <c r="V101" s="34"/>
      <c r="X101" s="31">
        <f t="shared" si="21"/>
        <v>9.0359999999999996</v>
      </c>
      <c r="Y101" s="31">
        <f t="shared" si="22"/>
        <v>-184.49199999999999</v>
      </c>
      <c r="Z101" s="30">
        <f t="shared" si="24"/>
        <v>0</v>
      </c>
    </row>
    <row r="102" spans="5:26" x14ac:dyDescent="0.15">
      <c r="E102" s="46"/>
      <c r="F102" s="28"/>
      <c r="G102" s="29"/>
      <c r="H102" s="29"/>
      <c r="I102" s="48" t="str">
        <f t="shared" si="28"/>
        <v/>
      </c>
      <c r="J102" s="48" t="str">
        <f t="shared" si="26"/>
        <v/>
      </c>
      <c r="K102" s="49" t="str">
        <f t="shared" si="27"/>
        <v/>
      </c>
      <c r="L102" s="11"/>
      <c r="M102" s="11"/>
      <c r="N102" s="78"/>
      <c r="O102" s="31" t="str">
        <f t="shared" si="23"/>
        <v>F</v>
      </c>
      <c r="P102" s="11">
        <f t="shared" si="25"/>
        <v>-23.287315649149274</v>
      </c>
      <c r="Q102" s="11"/>
      <c r="R102" s="38">
        <f t="shared" si="18"/>
        <v>0</v>
      </c>
      <c r="S102" s="30">
        <f t="shared" si="19"/>
        <v>0</v>
      </c>
      <c r="T102" s="30">
        <f t="shared" si="20"/>
        <v>0</v>
      </c>
      <c r="U102" s="34"/>
      <c r="V102" s="34"/>
      <c r="X102" s="31">
        <f t="shared" si="21"/>
        <v>9.0359999999999996</v>
      </c>
      <c r="Y102" s="31">
        <f t="shared" si="22"/>
        <v>-184.49199999999999</v>
      </c>
      <c r="Z102" s="30">
        <f t="shared" si="24"/>
        <v>0</v>
      </c>
    </row>
    <row r="103" spans="5:26" x14ac:dyDescent="0.15">
      <c r="E103" s="46"/>
      <c r="F103" s="28"/>
      <c r="G103" s="29"/>
      <c r="H103" s="29"/>
      <c r="I103" s="48" t="str">
        <f t="shared" si="28"/>
        <v/>
      </c>
      <c r="J103" s="48" t="str">
        <f t="shared" si="26"/>
        <v/>
      </c>
      <c r="K103" s="49" t="str">
        <f t="shared" si="27"/>
        <v/>
      </c>
      <c r="L103" s="11"/>
      <c r="M103" s="11"/>
      <c r="N103" s="78"/>
      <c r="O103" s="31" t="str">
        <f t="shared" si="23"/>
        <v>F</v>
      </c>
      <c r="P103" s="11">
        <f t="shared" si="25"/>
        <v>-23.287315649149274</v>
      </c>
      <c r="Q103" s="11"/>
      <c r="R103" s="38">
        <f t="shared" si="18"/>
        <v>0</v>
      </c>
      <c r="S103" s="30">
        <f t="shared" si="19"/>
        <v>0</v>
      </c>
      <c r="T103" s="30">
        <f t="shared" si="20"/>
        <v>0</v>
      </c>
      <c r="U103" s="34"/>
      <c r="V103" s="34"/>
      <c r="X103" s="31">
        <f t="shared" si="21"/>
        <v>9.0359999999999996</v>
      </c>
      <c r="Y103" s="31">
        <f t="shared" si="22"/>
        <v>-184.49199999999999</v>
      </c>
      <c r="Z103" s="30">
        <f t="shared" si="24"/>
        <v>0</v>
      </c>
    </row>
    <row r="104" spans="5:26" x14ac:dyDescent="0.15">
      <c r="E104" s="46"/>
      <c r="F104" s="28"/>
      <c r="G104" s="29"/>
      <c r="H104" s="29"/>
      <c r="I104" s="48" t="str">
        <f t="shared" si="28"/>
        <v/>
      </c>
      <c r="J104" s="48" t="str">
        <f t="shared" si="26"/>
        <v/>
      </c>
      <c r="K104" s="49" t="str">
        <f t="shared" si="27"/>
        <v/>
      </c>
      <c r="L104" s="11"/>
      <c r="M104" s="11"/>
      <c r="N104" s="78"/>
      <c r="O104" s="31" t="str">
        <f t="shared" si="23"/>
        <v>F</v>
      </c>
      <c r="P104" s="11">
        <f t="shared" si="25"/>
        <v>-23.287315649149274</v>
      </c>
      <c r="Q104" s="11"/>
      <c r="R104" s="38">
        <f t="shared" si="18"/>
        <v>0</v>
      </c>
      <c r="S104" s="30">
        <f t="shared" si="19"/>
        <v>0</v>
      </c>
      <c r="T104" s="30">
        <f t="shared" si="20"/>
        <v>0</v>
      </c>
      <c r="U104" s="34"/>
      <c r="V104" s="34"/>
      <c r="X104" s="31">
        <f t="shared" si="21"/>
        <v>9.0359999999999996</v>
      </c>
      <c r="Y104" s="31">
        <f t="shared" si="22"/>
        <v>-184.49199999999999</v>
      </c>
      <c r="Z104" s="30">
        <f t="shared" si="24"/>
        <v>0</v>
      </c>
    </row>
    <row r="105" spans="5:26" x14ac:dyDescent="0.15">
      <c r="E105" s="46"/>
      <c r="F105" s="28"/>
      <c r="G105" s="29"/>
      <c r="H105" s="29"/>
      <c r="I105" s="48" t="str">
        <f t="shared" si="28"/>
        <v/>
      </c>
      <c r="J105" s="48" t="str">
        <f t="shared" si="26"/>
        <v/>
      </c>
      <c r="K105" s="49" t="str">
        <f t="shared" si="27"/>
        <v/>
      </c>
      <c r="L105" s="11"/>
      <c r="M105" s="11"/>
      <c r="N105" s="78"/>
      <c r="O105" s="31" t="str">
        <f t="shared" si="23"/>
        <v>F</v>
      </c>
      <c r="P105" s="11">
        <f t="shared" si="25"/>
        <v>-23.287315649149274</v>
      </c>
      <c r="Q105" s="11"/>
      <c r="R105" s="38">
        <f t="shared" si="18"/>
        <v>0</v>
      </c>
      <c r="S105" s="30">
        <f t="shared" si="19"/>
        <v>0</v>
      </c>
      <c r="T105" s="30">
        <f t="shared" si="20"/>
        <v>0</v>
      </c>
      <c r="U105" s="34"/>
      <c r="V105" s="34"/>
      <c r="X105" s="31">
        <f t="shared" si="21"/>
        <v>9.0359999999999996</v>
      </c>
      <c r="Y105" s="31">
        <f t="shared" si="22"/>
        <v>-184.49199999999999</v>
      </c>
      <c r="Z105" s="30">
        <f t="shared" si="24"/>
        <v>0</v>
      </c>
    </row>
    <row r="106" spans="5:26" x14ac:dyDescent="0.15">
      <c r="E106" s="46"/>
      <c r="F106" s="28"/>
      <c r="G106" s="29"/>
      <c r="H106" s="29"/>
      <c r="I106" s="48" t="str">
        <f t="shared" si="28"/>
        <v/>
      </c>
      <c r="J106" s="48" t="str">
        <f t="shared" si="26"/>
        <v/>
      </c>
      <c r="K106" s="49" t="str">
        <f t="shared" si="27"/>
        <v/>
      </c>
      <c r="L106" s="11"/>
      <c r="M106" s="11"/>
      <c r="N106" s="78"/>
      <c r="O106" s="31" t="str">
        <f t="shared" si="23"/>
        <v>F</v>
      </c>
      <c r="P106" s="11">
        <f t="shared" si="25"/>
        <v>-23.287315649149274</v>
      </c>
      <c r="Q106" s="11"/>
      <c r="R106" s="38">
        <f t="shared" si="18"/>
        <v>0</v>
      </c>
      <c r="S106" s="30">
        <f t="shared" si="19"/>
        <v>0</v>
      </c>
      <c r="T106" s="30">
        <f t="shared" si="20"/>
        <v>0</v>
      </c>
      <c r="U106" s="34"/>
      <c r="V106" s="34"/>
      <c r="X106" s="31">
        <f t="shared" si="21"/>
        <v>9.0359999999999996</v>
      </c>
      <c r="Y106" s="31">
        <f t="shared" si="22"/>
        <v>-184.49199999999999</v>
      </c>
      <c r="Z106" s="30">
        <f t="shared" si="24"/>
        <v>0</v>
      </c>
    </row>
    <row r="107" spans="5:26" x14ac:dyDescent="0.15">
      <c r="E107" s="46"/>
      <c r="F107" s="28"/>
      <c r="G107" s="29"/>
      <c r="H107" s="29"/>
      <c r="I107" s="48" t="str">
        <f t="shared" si="28"/>
        <v/>
      </c>
      <c r="J107" s="48" t="str">
        <f t="shared" si="10"/>
        <v/>
      </c>
      <c r="K107" s="49" t="str">
        <f t="shared" si="11"/>
        <v/>
      </c>
      <c r="L107" s="11"/>
      <c r="M107" s="11"/>
      <c r="N107" s="78"/>
      <c r="O107" s="31" t="str">
        <f t="shared" si="23"/>
        <v>F</v>
      </c>
      <c r="P107" s="11">
        <f t="shared" si="25"/>
        <v>-23.287315649149274</v>
      </c>
      <c r="Q107" s="11"/>
      <c r="R107" s="38">
        <f t="shared" si="18"/>
        <v>0</v>
      </c>
      <c r="S107" s="30">
        <f t="shared" si="19"/>
        <v>0</v>
      </c>
      <c r="T107" s="30">
        <f t="shared" si="20"/>
        <v>0</v>
      </c>
      <c r="U107" s="34"/>
      <c r="V107" s="34"/>
      <c r="X107" s="31">
        <f t="shared" si="21"/>
        <v>9.0359999999999996</v>
      </c>
      <c r="Y107" s="31">
        <f t="shared" si="22"/>
        <v>-184.49199999999999</v>
      </c>
      <c r="Z107" s="30">
        <f t="shared" si="24"/>
        <v>0</v>
      </c>
    </row>
    <row r="108" spans="5:26" x14ac:dyDescent="0.15">
      <c r="E108" s="46"/>
      <c r="F108" s="28"/>
      <c r="G108" s="29"/>
      <c r="H108" s="29"/>
      <c r="I108" s="48" t="str">
        <f t="shared" si="28"/>
        <v/>
      </c>
      <c r="J108" s="48" t="str">
        <f t="shared" si="10"/>
        <v/>
      </c>
      <c r="K108" s="49" t="str">
        <f t="shared" si="11"/>
        <v/>
      </c>
      <c r="L108" s="11"/>
      <c r="M108" s="11"/>
      <c r="N108" s="78"/>
      <c r="O108" s="31" t="str">
        <f t="shared" si="23"/>
        <v>F</v>
      </c>
      <c r="P108" s="11">
        <f t="shared" si="25"/>
        <v>-23.287315649149274</v>
      </c>
      <c r="Q108" s="11"/>
      <c r="R108" s="38">
        <f t="shared" si="18"/>
        <v>0</v>
      </c>
      <c r="S108" s="30">
        <f t="shared" si="19"/>
        <v>0</v>
      </c>
      <c r="T108" s="30">
        <f t="shared" si="20"/>
        <v>0</v>
      </c>
      <c r="U108" s="34"/>
      <c r="V108" s="34"/>
      <c r="X108" s="31">
        <f t="shared" si="21"/>
        <v>9.0359999999999996</v>
      </c>
      <c r="Y108" s="31">
        <f t="shared" si="22"/>
        <v>-184.49199999999999</v>
      </c>
      <c r="Z108" s="30">
        <f t="shared" si="24"/>
        <v>0</v>
      </c>
    </row>
    <row r="109" spans="5:26" x14ac:dyDescent="0.15">
      <c r="E109" s="46"/>
      <c r="F109" s="28"/>
      <c r="G109" s="29"/>
      <c r="H109" s="29"/>
      <c r="I109" s="48" t="str">
        <f t="shared" si="28"/>
        <v/>
      </c>
      <c r="J109" s="48" t="str">
        <f t="shared" si="10"/>
        <v/>
      </c>
      <c r="K109" s="49" t="str">
        <f t="shared" si="11"/>
        <v/>
      </c>
      <c r="L109" s="11"/>
      <c r="M109" s="11"/>
      <c r="N109" s="78"/>
      <c r="O109" s="31" t="str">
        <f t="shared" si="23"/>
        <v>F</v>
      </c>
      <c r="P109" s="11">
        <f t="shared" si="25"/>
        <v>-23.287315649149274</v>
      </c>
      <c r="Q109" s="11"/>
      <c r="R109" s="38">
        <f t="shared" si="18"/>
        <v>0</v>
      </c>
      <c r="S109" s="30">
        <f t="shared" si="19"/>
        <v>0</v>
      </c>
      <c r="T109" s="30">
        <f t="shared" si="20"/>
        <v>0</v>
      </c>
      <c r="U109" s="34"/>
      <c r="V109" s="34"/>
      <c r="X109" s="31">
        <f t="shared" si="21"/>
        <v>9.0359999999999996</v>
      </c>
      <c r="Y109" s="31">
        <f t="shared" si="22"/>
        <v>-184.49199999999999</v>
      </c>
      <c r="Z109" s="30">
        <f t="shared" si="24"/>
        <v>0</v>
      </c>
    </row>
    <row r="110" spans="5:26" x14ac:dyDescent="0.15">
      <c r="E110" s="46"/>
      <c r="F110" s="28"/>
      <c r="G110" s="29"/>
      <c r="H110" s="29"/>
      <c r="I110" s="48" t="str">
        <f t="shared" si="28"/>
        <v/>
      </c>
      <c r="J110" s="48" t="str">
        <f t="shared" si="10"/>
        <v/>
      </c>
      <c r="K110" s="49" t="str">
        <f t="shared" si="11"/>
        <v/>
      </c>
      <c r="L110" s="11"/>
      <c r="M110" s="11"/>
      <c r="N110" s="78"/>
      <c r="O110" s="31" t="str">
        <f t="shared" si="23"/>
        <v>F</v>
      </c>
      <c r="P110" s="11">
        <f t="shared" si="25"/>
        <v>-23.287315649149274</v>
      </c>
      <c r="Q110" s="11"/>
      <c r="R110" s="38">
        <f t="shared" si="18"/>
        <v>0</v>
      </c>
      <c r="S110" s="30">
        <f t="shared" si="19"/>
        <v>0</v>
      </c>
      <c r="T110" s="30">
        <f t="shared" si="20"/>
        <v>0</v>
      </c>
      <c r="U110" s="34"/>
      <c r="V110" s="34"/>
      <c r="X110" s="31">
        <f t="shared" si="21"/>
        <v>9.0359999999999996</v>
      </c>
      <c r="Y110" s="31">
        <f t="shared" si="22"/>
        <v>-184.49199999999999</v>
      </c>
      <c r="Z110" s="30">
        <f t="shared" si="24"/>
        <v>0</v>
      </c>
    </row>
    <row r="111" spans="5:26" x14ac:dyDescent="0.15">
      <c r="E111" s="46"/>
      <c r="F111" s="28"/>
      <c r="G111" s="29"/>
      <c r="H111" s="29"/>
      <c r="I111" s="48" t="str">
        <f t="shared" si="28"/>
        <v/>
      </c>
      <c r="J111" s="48" t="str">
        <f t="shared" si="10"/>
        <v/>
      </c>
      <c r="K111" s="49" t="str">
        <f t="shared" si="11"/>
        <v/>
      </c>
      <c r="L111" s="11"/>
      <c r="M111" s="11"/>
      <c r="N111" s="78"/>
      <c r="O111" s="31" t="str">
        <f t="shared" si="23"/>
        <v>F</v>
      </c>
      <c r="P111" s="11">
        <f t="shared" si="25"/>
        <v>-23.287315649149274</v>
      </c>
      <c r="Q111" s="11"/>
      <c r="R111" s="38">
        <f t="shared" si="18"/>
        <v>0</v>
      </c>
      <c r="S111" s="30">
        <f t="shared" si="19"/>
        <v>0</v>
      </c>
      <c r="T111" s="30">
        <f t="shared" si="20"/>
        <v>0</v>
      </c>
      <c r="U111" s="34"/>
      <c r="V111" s="34"/>
      <c r="X111" s="31">
        <f t="shared" si="21"/>
        <v>9.0359999999999996</v>
      </c>
      <c r="Y111" s="31">
        <f t="shared" si="22"/>
        <v>-184.49199999999999</v>
      </c>
      <c r="Z111" s="30">
        <f t="shared" si="24"/>
        <v>0</v>
      </c>
    </row>
    <row r="112" spans="5:26" x14ac:dyDescent="0.15">
      <c r="E112" s="46"/>
      <c r="F112" s="28"/>
      <c r="G112" s="29"/>
      <c r="H112" s="29"/>
      <c r="I112" s="48" t="str">
        <f t="shared" si="28"/>
        <v/>
      </c>
      <c r="J112" s="48" t="str">
        <f t="shared" si="10"/>
        <v/>
      </c>
      <c r="K112" s="49" t="str">
        <f t="shared" si="11"/>
        <v/>
      </c>
      <c r="L112" s="11"/>
      <c r="M112" s="11"/>
      <c r="N112" s="78"/>
      <c r="O112" s="31" t="str">
        <f t="shared" si="23"/>
        <v>F</v>
      </c>
      <c r="P112" s="11">
        <f t="shared" si="25"/>
        <v>-23.287315649149274</v>
      </c>
      <c r="Q112" s="11"/>
      <c r="R112" s="38">
        <f t="shared" si="18"/>
        <v>0</v>
      </c>
      <c r="S112" s="30">
        <f t="shared" si="19"/>
        <v>0</v>
      </c>
      <c r="T112" s="30">
        <f t="shared" si="20"/>
        <v>0</v>
      </c>
      <c r="U112" s="34"/>
      <c r="V112" s="34"/>
      <c r="X112" s="31">
        <f t="shared" si="21"/>
        <v>9.0359999999999996</v>
      </c>
      <c r="Y112" s="31">
        <f t="shared" si="22"/>
        <v>-184.49199999999999</v>
      </c>
      <c r="Z112" s="30">
        <f t="shared" si="24"/>
        <v>0</v>
      </c>
    </row>
    <row r="113" spans="4:26" x14ac:dyDescent="0.15">
      <c r="E113" s="46"/>
      <c r="F113" s="28"/>
      <c r="G113" s="29"/>
      <c r="H113" s="29"/>
      <c r="I113" s="48" t="str">
        <f t="shared" si="28"/>
        <v/>
      </c>
      <c r="J113" s="48" t="str">
        <f t="shared" si="10"/>
        <v/>
      </c>
      <c r="K113" s="49" t="str">
        <f t="shared" si="11"/>
        <v/>
      </c>
      <c r="L113" s="11"/>
      <c r="M113" s="11"/>
      <c r="N113" s="78"/>
      <c r="O113" s="31" t="str">
        <f t="shared" si="23"/>
        <v>F</v>
      </c>
      <c r="P113" s="11">
        <f t="shared" si="25"/>
        <v>-23.287315649149274</v>
      </c>
      <c r="Q113" s="11"/>
      <c r="R113" s="38">
        <f t="shared" si="18"/>
        <v>0</v>
      </c>
      <c r="S113" s="30">
        <f t="shared" si="19"/>
        <v>0</v>
      </c>
      <c r="T113" s="30">
        <f t="shared" si="20"/>
        <v>0</v>
      </c>
      <c r="U113" s="34"/>
      <c r="V113" s="34"/>
      <c r="X113" s="31">
        <f t="shared" si="21"/>
        <v>9.0359999999999996</v>
      </c>
      <c r="Y113" s="31">
        <f t="shared" si="22"/>
        <v>-184.49199999999999</v>
      </c>
      <c r="Z113" s="30">
        <f t="shared" si="24"/>
        <v>0</v>
      </c>
    </row>
    <row r="114" spans="4:26" x14ac:dyDescent="0.15">
      <c r="E114" s="46"/>
      <c r="F114" s="28"/>
      <c r="G114" s="29"/>
      <c r="H114" s="29"/>
      <c r="I114" s="48" t="str">
        <f t="shared" si="28"/>
        <v/>
      </c>
      <c r="J114" s="48" t="str">
        <f t="shared" si="10"/>
        <v/>
      </c>
      <c r="K114" s="49" t="str">
        <f t="shared" si="11"/>
        <v/>
      </c>
      <c r="L114" s="11"/>
      <c r="M114" s="11"/>
      <c r="N114" s="78"/>
      <c r="O114" s="31" t="str">
        <f t="shared" si="23"/>
        <v>F</v>
      </c>
      <c r="P114" s="11">
        <f t="shared" si="25"/>
        <v>-23.287315649149274</v>
      </c>
      <c r="Q114" s="11"/>
      <c r="R114" s="38">
        <f t="shared" si="18"/>
        <v>0</v>
      </c>
      <c r="S114" s="30">
        <f t="shared" si="19"/>
        <v>0</v>
      </c>
      <c r="T114" s="30">
        <f t="shared" si="20"/>
        <v>0</v>
      </c>
      <c r="U114" s="34"/>
      <c r="V114" s="34"/>
      <c r="X114" s="31">
        <f t="shared" si="21"/>
        <v>9.0359999999999996</v>
      </c>
      <c r="Y114" s="31">
        <f t="shared" si="22"/>
        <v>-184.49199999999999</v>
      </c>
      <c r="Z114" s="30">
        <f t="shared" si="24"/>
        <v>0</v>
      </c>
    </row>
    <row r="115" spans="4:26" x14ac:dyDescent="0.15">
      <c r="E115" s="46"/>
      <c r="F115" s="28"/>
      <c r="G115" s="29"/>
      <c r="H115" s="29"/>
      <c r="I115" s="48" t="str">
        <f t="shared" si="28"/>
        <v/>
      </c>
      <c r="J115" s="48" t="str">
        <f t="shared" si="10"/>
        <v/>
      </c>
      <c r="K115" s="49" t="str">
        <f t="shared" si="11"/>
        <v/>
      </c>
      <c r="L115" s="11"/>
      <c r="M115" s="11"/>
      <c r="N115" s="78"/>
      <c r="O115" s="31" t="str">
        <f t="shared" si="23"/>
        <v>F</v>
      </c>
      <c r="P115" s="11">
        <f t="shared" si="25"/>
        <v>-23.287315649149274</v>
      </c>
      <c r="Q115" s="11"/>
      <c r="R115" s="38">
        <f t="shared" si="18"/>
        <v>0</v>
      </c>
      <c r="S115" s="30">
        <f t="shared" si="19"/>
        <v>0</v>
      </c>
      <c r="T115" s="30">
        <f t="shared" si="20"/>
        <v>0</v>
      </c>
      <c r="U115" s="34"/>
      <c r="V115" s="34"/>
      <c r="X115" s="31">
        <f t="shared" si="21"/>
        <v>9.0359999999999996</v>
      </c>
      <c r="Y115" s="31">
        <f t="shared" si="22"/>
        <v>-184.49199999999999</v>
      </c>
      <c r="Z115" s="30">
        <f t="shared" si="24"/>
        <v>0</v>
      </c>
    </row>
    <row r="116" spans="4:26" x14ac:dyDescent="0.15">
      <c r="E116" s="46"/>
      <c r="F116" s="28"/>
      <c r="G116" s="29"/>
      <c r="H116" s="29"/>
      <c r="I116" s="48" t="str">
        <f t="shared" si="28"/>
        <v/>
      </c>
      <c r="J116" s="48" t="str">
        <f t="shared" si="10"/>
        <v/>
      </c>
      <c r="K116" s="49" t="str">
        <f t="shared" si="11"/>
        <v/>
      </c>
      <c r="L116" s="11"/>
      <c r="M116" s="11"/>
      <c r="N116" s="78"/>
      <c r="O116" s="31" t="str">
        <f t="shared" si="23"/>
        <v>F</v>
      </c>
      <c r="P116" s="11">
        <f t="shared" si="25"/>
        <v>-23.287315649149274</v>
      </c>
      <c r="Q116" s="11"/>
      <c r="R116" s="38">
        <f t="shared" si="18"/>
        <v>0</v>
      </c>
      <c r="S116" s="30">
        <f t="shared" si="19"/>
        <v>0</v>
      </c>
      <c r="T116" s="30">
        <f t="shared" si="20"/>
        <v>0</v>
      </c>
      <c r="U116" s="34"/>
      <c r="V116" s="34"/>
      <c r="X116" s="31">
        <f t="shared" si="21"/>
        <v>9.0359999999999996</v>
      </c>
      <c r="Y116" s="31">
        <f t="shared" si="22"/>
        <v>-184.49199999999999</v>
      </c>
      <c r="Z116" s="30">
        <f t="shared" si="24"/>
        <v>0</v>
      </c>
    </row>
    <row r="117" spans="4:26" x14ac:dyDescent="0.15">
      <c r="E117" s="46"/>
      <c r="F117" s="28"/>
      <c r="G117" s="29"/>
      <c r="H117" s="29"/>
      <c r="I117" s="48" t="str">
        <f t="shared" si="28"/>
        <v/>
      </c>
      <c r="J117" s="48" t="str">
        <f t="shared" si="10"/>
        <v/>
      </c>
      <c r="K117" s="49" t="str">
        <f t="shared" si="11"/>
        <v/>
      </c>
      <c r="L117" s="11"/>
      <c r="M117" s="11"/>
      <c r="N117" s="78"/>
      <c r="O117" s="31" t="str">
        <f t="shared" si="23"/>
        <v>F</v>
      </c>
      <c r="P117" s="11">
        <f t="shared" si="25"/>
        <v>-23.287315649149274</v>
      </c>
      <c r="Q117" s="11"/>
      <c r="R117" s="38">
        <f t="shared" si="18"/>
        <v>0</v>
      </c>
      <c r="S117" s="30">
        <f t="shared" si="19"/>
        <v>0</v>
      </c>
      <c r="T117" s="30">
        <f t="shared" si="20"/>
        <v>0</v>
      </c>
      <c r="U117" s="34"/>
      <c r="V117" s="34"/>
      <c r="X117" s="31">
        <f t="shared" si="21"/>
        <v>9.0359999999999996</v>
      </c>
      <c r="Y117" s="31">
        <f t="shared" si="22"/>
        <v>-184.49199999999999</v>
      </c>
      <c r="Z117" s="30">
        <f t="shared" si="24"/>
        <v>0</v>
      </c>
    </row>
    <row r="118" spans="4:26" x14ac:dyDescent="0.15">
      <c r="E118" s="46"/>
      <c r="F118" s="28"/>
      <c r="G118" s="29"/>
      <c r="H118" s="29"/>
      <c r="I118" s="48" t="str">
        <f t="shared" si="28"/>
        <v/>
      </c>
      <c r="J118" s="48" t="str">
        <f t="shared" si="10"/>
        <v/>
      </c>
      <c r="K118" s="49" t="str">
        <f t="shared" si="11"/>
        <v/>
      </c>
      <c r="L118" s="11"/>
      <c r="M118" s="11"/>
      <c r="N118" s="78"/>
      <c r="O118" s="31" t="str">
        <f t="shared" si="23"/>
        <v>F</v>
      </c>
      <c r="P118" s="11">
        <f t="shared" si="25"/>
        <v>-23.287315649149274</v>
      </c>
      <c r="Q118" s="11"/>
      <c r="R118" s="38">
        <f t="shared" si="18"/>
        <v>0</v>
      </c>
      <c r="S118" s="30">
        <f t="shared" si="19"/>
        <v>0</v>
      </c>
      <c r="T118" s="30">
        <f t="shared" si="20"/>
        <v>0</v>
      </c>
      <c r="U118" s="34"/>
      <c r="V118" s="34"/>
      <c r="X118" s="31">
        <f t="shared" si="21"/>
        <v>9.0359999999999996</v>
      </c>
      <c r="Y118" s="31">
        <f t="shared" si="22"/>
        <v>-184.49199999999999</v>
      </c>
      <c r="Z118" s="30">
        <f t="shared" si="24"/>
        <v>0</v>
      </c>
    </row>
    <row r="119" spans="4:26" x14ac:dyDescent="0.15">
      <c r="E119" s="46"/>
      <c r="F119" s="28"/>
      <c r="G119" s="29"/>
      <c r="H119" s="29"/>
      <c r="I119" s="48" t="str">
        <f t="shared" si="28"/>
        <v/>
      </c>
      <c r="J119" s="48" t="str">
        <f t="shared" si="10"/>
        <v/>
      </c>
      <c r="K119" s="49" t="str">
        <f t="shared" si="11"/>
        <v/>
      </c>
      <c r="L119" s="11"/>
      <c r="M119" s="11"/>
      <c r="N119" s="78"/>
      <c r="O119" s="31" t="str">
        <f t="shared" si="23"/>
        <v>F</v>
      </c>
      <c r="P119" s="11">
        <f t="shared" si="25"/>
        <v>-23.287315649149274</v>
      </c>
      <c r="Q119" s="11"/>
      <c r="R119" s="38">
        <f t="shared" si="18"/>
        <v>0</v>
      </c>
      <c r="S119" s="30">
        <f t="shared" si="19"/>
        <v>0</v>
      </c>
      <c r="T119" s="30">
        <f t="shared" si="20"/>
        <v>0</v>
      </c>
      <c r="U119" s="34"/>
      <c r="V119" s="34"/>
      <c r="X119" s="31">
        <f t="shared" si="21"/>
        <v>9.0359999999999996</v>
      </c>
      <c r="Y119" s="31">
        <f t="shared" si="22"/>
        <v>-184.49199999999999</v>
      </c>
      <c r="Z119" s="30">
        <f t="shared" si="24"/>
        <v>0</v>
      </c>
    </row>
    <row r="120" spans="4:26" x14ac:dyDescent="0.15">
      <c r="E120" s="46"/>
      <c r="F120" s="28"/>
      <c r="G120" s="29"/>
      <c r="H120" s="29"/>
      <c r="I120" s="48" t="str">
        <f t="shared" si="28"/>
        <v/>
      </c>
      <c r="J120" s="48" t="str">
        <f t="shared" si="10"/>
        <v/>
      </c>
      <c r="K120" s="49" t="str">
        <f t="shared" si="11"/>
        <v/>
      </c>
      <c r="L120" s="11"/>
      <c r="M120" s="11"/>
      <c r="N120" s="78"/>
      <c r="O120" s="31" t="str">
        <f t="shared" si="23"/>
        <v>F</v>
      </c>
      <c r="P120" s="11">
        <f t="shared" si="25"/>
        <v>-23.287315649149274</v>
      </c>
      <c r="Q120" s="11"/>
      <c r="R120" s="38">
        <f t="shared" si="18"/>
        <v>0</v>
      </c>
      <c r="S120" s="30">
        <f t="shared" si="19"/>
        <v>0</v>
      </c>
      <c r="T120" s="30">
        <f t="shared" si="20"/>
        <v>0</v>
      </c>
      <c r="U120" s="34"/>
      <c r="V120" s="34"/>
      <c r="X120" s="31">
        <f t="shared" si="21"/>
        <v>9.0359999999999996</v>
      </c>
      <c r="Y120" s="31">
        <f t="shared" si="22"/>
        <v>-184.49199999999999</v>
      </c>
      <c r="Z120" s="30">
        <f t="shared" si="24"/>
        <v>0</v>
      </c>
    </row>
    <row r="121" spans="4:26" x14ac:dyDescent="0.15">
      <c r="E121" s="46"/>
      <c r="F121" s="28"/>
      <c r="G121" s="29"/>
      <c r="H121" s="29"/>
      <c r="I121" s="48" t="str">
        <f t="shared" si="28"/>
        <v/>
      </c>
      <c r="J121" s="48" t="str">
        <f t="shared" si="10"/>
        <v/>
      </c>
      <c r="K121" s="49" t="str">
        <f t="shared" si="11"/>
        <v/>
      </c>
      <c r="L121" s="11"/>
      <c r="M121" s="11"/>
      <c r="N121" s="78"/>
      <c r="O121" s="31" t="str">
        <f t="shared" si="23"/>
        <v>F</v>
      </c>
      <c r="P121" s="11">
        <f t="shared" si="25"/>
        <v>-23.287315649149274</v>
      </c>
      <c r="Q121" s="11"/>
      <c r="R121" s="38">
        <f t="shared" si="18"/>
        <v>0</v>
      </c>
      <c r="S121" s="30">
        <f t="shared" si="19"/>
        <v>0</v>
      </c>
      <c r="T121" s="30">
        <f t="shared" si="20"/>
        <v>0</v>
      </c>
      <c r="U121" s="34"/>
      <c r="V121" s="34"/>
      <c r="X121" s="31">
        <f t="shared" si="21"/>
        <v>9.0359999999999996</v>
      </c>
      <c r="Y121" s="31">
        <f t="shared" si="22"/>
        <v>-184.49199999999999</v>
      </c>
      <c r="Z121" s="30">
        <f t="shared" si="24"/>
        <v>0</v>
      </c>
    </row>
    <row r="122" spans="4:26" x14ac:dyDescent="0.15">
      <c r="E122" s="46"/>
      <c r="F122" s="28"/>
      <c r="G122" s="29"/>
      <c r="H122" s="29"/>
      <c r="I122" s="48" t="str">
        <f t="shared" si="28"/>
        <v/>
      </c>
      <c r="J122" s="48" t="str">
        <f t="shared" si="10"/>
        <v/>
      </c>
      <c r="K122" s="49" t="str">
        <f t="shared" si="11"/>
        <v/>
      </c>
      <c r="L122" s="11"/>
      <c r="M122" s="11"/>
      <c r="N122" s="78"/>
      <c r="O122" s="31" t="str">
        <f t="shared" si="23"/>
        <v>F</v>
      </c>
      <c r="P122" s="11">
        <f t="shared" si="25"/>
        <v>-23.287315649149274</v>
      </c>
      <c r="Q122" s="11"/>
      <c r="R122" s="38">
        <f t="shared" si="18"/>
        <v>0</v>
      </c>
      <c r="S122" s="30">
        <f t="shared" si="19"/>
        <v>0</v>
      </c>
      <c r="T122" s="30">
        <f t="shared" si="20"/>
        <v>0</v>
      </c>
      <c r="U122" s="34"/>
      <c r="V122" s="34"/>
      <c r="X122" s="31">
        <f t="shared" si="21"/>
        <v>9.0359999999999996</v>
      </c>
      <c r="Y122" s="31">
        <f t="shared" si="22"/>
        <v>-184.49199999999999</v>
      </c>
      <c r="Z122" s="30">
        <f t="shared" si="24"/>
        <v>0</v>
      </c>
    </row>
    <row r="123" spans="4:26" x14ac:dyDescent="0.15">
      <c r="E123" s="46"/>
      <c r="F123" s="28"/>
      <c r="G123" s="29"/>
      <c r="H123" s="29"/>
      <c r="I123" s="48" t="str">
        <f t="shared" si="28"/>
        <v/>
      </c>
      <c r="J123" s="48" t="str">
        <f t="shared" si="10"/>
        <v/>
      </c>
      <c r="K123" s="49" t="str">
        <f t="shared" si="11"/>
        <v/>
      </c>
      <c r="L123" s="11"/>
      <c r="M123" s="11"/>
      <c r="N123" s="78"/>
      <c r="O123" s="31" t="str">
        <f t="shared" si="23"/>
        <v>F</v>
      </c>
      <c r="P123" s="11">
        <f t="shared" si="25"/>
        <v>-23.287315649149274</v>
      </c>
      <c r="Q123" s="11"/>
      <c r="R123" s="38">
        <f t="shared" si="18"/>
        <v>0</v>
      </c>
      <c r="S123" s="30">
        <f t="shared" si="19"/>
        <v>0</v>
      </c>
      <c r="T123" s="30">
        <f t="shared" si="20"/>
        <v>0</v>
      </c>
      <c r="U123" s="34"/>
      <c r="V123" s="34"/>
      <c r="X123" s="31">
        <f t="shared" si="21"/>
        <v>9.0359999999999996</v>
      </c>
      <c r="Y123" s="31">
        <f t="shared" si="22"/>
        <v>-184.49199999999999</v>
      </c>
      <c r="Z123" s="30">
        <f t="shared" si="24"/>
        <v>0</v>
      </c>
    </row>
    <row r="124" spans="4:26" ht="14.25" thickBot="1" x14ac:dyDescent="0.2">
      <c r="E124" s="50"/>
      <c r="F124" s="64"/>
      <c r="G124" s="51"/>
      <c r="H124" s="51"/>
      <c r="I124" s="52" t="str">
        <f t="shared" si="28"/>
        <v/>
      </c>
      <c r="J124" s="52" t="str">
        <f t="shared" si="10"/>
        <v/>
      </c>
      <c r="K124" s="53" t="str">
        <f t="shared" si="11"/>
        <v/>
      </c>
      <c r="L124" s="11"/>
      <c r="M124" s="11"/>
      <c r="N124" s="78"/>
      <c r="O124" s="31" t="str">
        <f t="shared" si="23"/>
        <v>F</v>
      </c>
      <c r="P124" s="11">
        <f t="shared" si="25"/>
        <v>-23.287315649149274</v>
      </c>
      <c r="Q124" s="11"/>
      <c r="R124" s="38">
        <f t="shared" si="18"/>
        <v>0</v>
      </c>
      <c r="S124" s="30">
        <f t="shared" si="19"/>
        <v>0</v>
      </c>
      <c r="T124" s="30">
        <f t="shared" si="20"/>
        <v>0</v>
      </c>
      <c r="U124" s="34"/>
      <c r="V124" s="34"/>
      <c r="X124" s="31">
        <f t="shared" si="21"/>
        <v>9.0359999999999996</v>
      </c>
      <c r="Y124" s="31">
        <f t="shared" si="22"/>
        <v>-184.49199999999999</v>
      </c>
      <c r="Z124" s="30">
        <f t="shared" si="24"/>
        <v>0</v>
      </c>
    </row>
    <row r="125" spans="4:26" ht="14.25" thickBot="1" x14ac:dyDescent="0.2">
      <c r="G125" s="30"/>
      <c r="H125" s="30"/>
      <c r="P125" s="30"/>
      <c r="Q125" s="30"/>
      <c r="R125" s="30"/>
    </row>
    <row r="126" spans="4:26" ht="23.25" customHeight="1" x14ac:dyDescent="0.15">
      <c r="D126" s="72">
        <v>2</v>
      </c>
      <c r="E126" s="42" t="s">
        <v>20</v>
      </c>
      <c r="F126" s="65"/>
      <c r="G126" s="66" t="s">
        <v>115</v>
      </c>
      <c r="H126" s="90"/>
      <c r="I126" s="90"/>
      <c r="J126" s="66"/>
      <c r="K126" s="67"/>
    </row>
    <row r="127" spans="4:26" ht="27.75" customHeight="1" x14ac:dyDescent="0.15">
      <c r="E127" s="43" t="s">
        <v>54</v>
      </c>
      <c r="F127" s="63"/>
      <c r="G127" s="44" t="s">
        <v>75</v>
      </c>
      <c r="H127" s="59"/>
      <c r="I127" s="41"/>
      <c r="J127" s="41"/>
      <c r="K127" s="68"/>
    </row>
    <row r="128" spans="4:26" ht="42" customHeight="1" x14ac:dyDescent="0.15">
      <c r="E128" s="46"/>
      <c r="F128" s="7" t="s">
        <v>30</v>
      </c>
      <c r="G128" s="8" t="s">
        <v>29</v>
      </c>
      <c r="H128" s="8" t="s">
        <v>28</v>
      </c>
      <c r="I128" s="7" t="s">
        <v>123</v>
      </c>
      <c r="J128" s="7" t="s">
        <v>124</v>
      </c>
      <c r="K128" s="47" t="s">
        <v>125</v>
      </c>
      <c r="L128" s="10"/>
      <c r="M128" s="10"/>
      <c r="N128" s="7"/>
      <c r="O128" s="7" t="s">
        <v>31</v>
      </c>
      <c r="P128" s="9" t="s">
        <v>23</v>
      </c>
      <c r="Q128" s="9"/>
      <c r="R128" s="36" t="s">
        <v>21</v>
      </c>
      <c r="S128" s="35" t="s">
        <v>22</v>
      </c>
      <c r="T128" s="35" t="s">
        <v>47</v>
      </c>
      <c r="U128" s="35"/>
      <c r="V128" s="35"/>
      <c r="X128" s="37" t="s">
        <v>45</v>
      </c>
      <c r="Y128" s="37" t="s">
        <v>46</v>
      </c>
      <c r="Z128" s="30" t="s">
        <v>78</v>
      </c>
    </row>
    <row r="129" spans="5:26" x14ac:dyDescent="0.15">
      <c r="E129" s="46"/>
      <c r="F129" s="28"/>
      <c r="G129" s="29"/>
      <c r="H129" s="29"/>
      <c r="I129" s="48" t="str">
        <f t="shared" ref="I129:I160" si="29">IF(COUNTA($F$127,$H$127,F129:H129)=5,P129,"")</f>
        <v/>
      </c>
      <c r="J129" s="48" t="str">
        <f>IF(COUNTA($F$127,$H$127,F129:H129)=5,IF(T129&lt;6,"*",IF(T129&gt;=17.583,"*",(H129-G129*INDEX(IF(O129="F",muratafemale,muratamale),R129-4,1)-INDEX(IF(O129="F",muratafemale,muratamale),R129-4,2))/(G129*INDEX(IF(O129="F",muratafemale,muratamale),R129-4,1)+INDEX(IF(O129="F",muratafemale,muratamale),R129-4,2))*100)),"")</f>
        <v/>
      </c>
      <c r="K129" s="49" t="str">
        <f>IF(COUNTA($F$127,$H$127,F129:H129)=5,IF(OR(T129&lt;1,G129&lt;70),"*",IF(G129&gt;=IF(O129="M",181,174),(H129-Z129)/Z129*100,IF(G129&lt;101,(H129-X129)/X129*100,IF(T129&lt;6,(H129-X129)/X129*100,IF(T129&gt;=17.583,(H129-Z129)/Z129*100,(H129-Y129)/Y129*100))))),"")</f>
        <v/>
      </c>
      <c r="L129" s="11"/>
      <c r="M129" s="11"/>
      <c r="N129" s="78"/>
      <c r="O129" s="31" t="str">
        <f>IF(OR(+$H$127="男",+$H$127="M"),"M","F")</f>
        <v>F</v>
      </c>
      <c r="P129" s="11">
        <f>IF(T129&gt;17.583,"*",(G129-(INDEX(IF(O129="F",Hfemalemean,Hmalemean),S129+1,R129+1)))/(INDEX(IF(O129="F",Hfemalesd,Hmalesd),S129+1,R129+1)))</f>
        <v>-23.287315649149274</v>
      </c>
      <c r="Q129" s="11"/>
      <c r="R129" s="38">
        <f>DATEDIF($F$127,F129,"Y")</f>
        <v>0</v>
      </c>
      <c r="S129" s="30">
        <f>DATEDIF($F$127,F129,"YM")</f>
        <v>0</v>
      </c>
      <c r="T129" s="30">
        <f>DATEDIF($F$127,F129,"Y")+DATEDIF($F$127,F129,"YD")/(365+IF(MOD(YEAR(DATE(YEAR(F129)-1,MONTH($F$127),DAY($F$127))),4)=0,IF(DATE(YEAR(DATE(YEAR(F129)-1,MONTH($F$127),DAY($F$127))),2,29)&gt;=DATE(YEAR(F129)-1,MONTH($F$127),DAY($F$127)),1,0),0)+IF(MOD(YEAR(F129),4)=0,IF(DATE(YEAR(F129),2,29)&lt;=F129,1,0),0))</f>
        <v>0</v>
      </c>
      <c r="U129" s="34"/>
      <c r="V129" s="34"/>
      <c r="X129" s="31">
        <f t="shared" ref="X129:X192" si="30">IF(O129="M",2.06*10^-3*G129^2-0.1166*G129+6.5273,2.49*10^-3*G129^2-0.1858*G129+9.036)</f>
        <v>9.0359999999999996</v>
      </c>
      <c r="Y129" s="31">
        <f t="shared" ref="Y129:Y192" si="31">((G129/100)^3*INDEX(itoOI,IF(O129="M",0,3)+IF(G129&lt;140,1,IF(G129&lt;=149,2,3)),1)+(G129/100)^2*INDEX(itoOI,IF(O129="M",0,3)+IF(G129&lt;140,1,IF(G129&lt;=149,2,3)),2)+(G129/100)*INDEX(itoOI,IF(O129="M",0,3)+IF(G129&lt;140,1,IF(G129&lt;=149,2,3)),3)+INDEX(itoOI,IF(O129="M",0,3)+IF(G129&lt;140,1,IF(G129&lt;=149,2,3)),4))</f>
        <v>-184.49199999999999</v>
      </c>
      <c r="Z129" s="30">
        <f t="shared" ref="Z129:Z130" si="32">22*G129^2/10000</f>
        <v>0</v>
      </c>
    </row>
    <row r="130" spans="5:26" x14ac:dyDescent="0.15">
      <c r="E130" s="46"/>
      <c r="F130" s="28"/>
      <c r="G130" s="29"/>
      <c r="H130" s="29"/>
      <c r="I130" s="48" t="str">
        <f t="shared" si="29"/>
        <v/>
      </c>
      <c r="J130" s="48" t="str">
        <f>IF(COUNTA($F$127,$H$127,F130:H130)=5,IF(T130&lt;6,"*",IF(T130&gt;=17.583,"*",(H130-G130*INDEX(IF(O130="F",muratafemale,muratamale),R130-4,1)-INDEX(IF(O130="F",muratafemale,muratamale),R130-4,2))/(G130*INDEX(IF(O130="F",muratafemale,muratamale),R130-4,1)+INDEX(IF(O130="F",muratafemale,muratamale),R130-4,2))*100)),"")</f>
        <v/>
      </c>
      <c r="K130" s="49" t="str">
        <f>IF(COUNTA($F$127,$H$127,F130:H130)=5,IF(OR(T130&lt;1,G130&lt;70),"*",IF(G130&gt;=IF(O130="M",181,174),(H130-Z130)/Z130*100,IF(G130&lt;101,(H130-X130)/X130*100,IF(T130&lt;6,(H130-X130)/X130*100,IF(T130&gt;=17.583,(H130-Z130)/Z130*100,(H130-Y130)/Y130*100))))),"")</f>
        <v/>
      </c>
      <c r="L130" s="11"/>
      <c r="M130" s="11"/>
      <c r="N130" s="78"/>
      <c r="O130" s="31" t="str">
        <f>+O129</f>
        <v>F</v>
      </c>
      <c r="P130" s="11">
        <f t="shared" ref="P130:P193" si="33">IF(T130&gt;17.583,"*",(G130-(INDEX(IF(O130="F",Hfemalemean,Hmalemean),S130+1,R130+1)))/(INDEX(IF(O130="F",Hfemalesd,Hmalesd),S130+1,R130+1)))</f>
        <v>-23.287315649149274</v>
      </c>
      <c r="Q130" s="11"/>
      <c r="R130" s="38">
        <f>DATEDIF($F$127,F130,"Y")</f>
        <v>0</v>
      </c>
      <c r="S130" s="30">
        <f t="shared" ref="S130:S193" si="34">DATEDIF($F$127,F130,"YM")</f>
        <v>0</v>
      </c>
      <c r="T130" s="30">
        <f t="shared" ref="T130:T193" si="35">DATEDIF($F$127,F130,"Y")+DATEDIF($F$127,F130,"YD")/(365+IF(MOD(YEAR(DATE(YEAR(F130)-1,MONTH($F$127),DAY($F$127))),4)=0,IF(DATE(YEAR(DATE(YEAR(F130)-1,MONTH($F$127),DAY($F$127))),2,29)&gt;=DATE(YEAR(F130)-1,MONTH($F$127),DAY($F$127)),1,0),0)+IF(MOD(YEAR(F130),4)=0,IF(DATE(YEAR(F130),2,29)&lt;=F130,1,0),0))</f>
        <v>0</v>
      </c>
      <c r="U130" s="34"/>
      <c r="V130" s="34"/>
      <c r="X130" s="31">
        <f t="shared" si="30"/>
        <v>9.0359999999999996</v>
      </c>
      <c r="Y130" s="31">
        <f t="shared" si="31"/>
        <v>-184.49199999999999</v>
      </c>
      <c r="Z130" s="30">
        <f t="shared" si="32"/>
        <v>0</v>
      </c>
    </row>
    <row r="131" spans="5:26" x14ac:dyDescent="0.15">
      <c r="E131" s="46"/>
      <c r="F131" s="28"/>
      <c r="G131" s="29"/>
      <c r="H131" s="29"/>
      <c r="I131" s="48" t="str">
        <f t="shared" si="29"/>
        <v/>
      </c>
      <c r="J131" s="48" t="str">
        <f t="shared" ref="J131:J248" si="36">IF(COUNTA($F$127,$H$127,F131:H131)=5,IF(T131&lt;6,"*",IF(T131&gt;=17.583,"*",(H131-G131*INDEX(IF(O131="F",muratafemale,muratamale),R131-4,1)-INDEX(IF(O131="F",muratafemale,muratamale),R131-4,2))/(G131*INDEX(IF(O131="F",muratafemale,muratamale),R131-4,1)+INDEX(IF(O131="F",muratafemale,muratamale),R131-4,2))*100)),"")</f>
        <v/>
      </c>
      <c r="K131" s="49" t="str">
        <f t="shared" ref="K131:K248" si="37">IF(COUNTA($F$127,$H$127,F131:H131)=5,IF(OR(T131&lt;1,G131&lt;70),"*",IF(G131&gt;=IF(O131="M",181,174),(H131-Z131)/Z131*100,IF(G131&lt;101,(H131-X131)/X131*100,IF(T131&lt;6,(H131-X131)/X131*100,IF(T131&gt;=17.583,(H131-Z131)/Z131*100,(H131-Y131)/Y131*100))))),"")</f>
        <v/>
      </c>
      <c r="N131" s="78"/>
      <c r="O131" s="31" t="str">
        <f t="shared" ref="O131:O194" si="38">+O130</f>
        <v>F</v>
      </c>
      <c r="P131" s="11">
        <f t="shared" si="33"/>
        <v>-23.287315649149274</v>
      </c>
      <c r="Q131" s="11"/>
      <c r="R131" s="38">
        <f>DATEDIF($F$127,F131,"Y")</f>
        <v>0</v>
      </c>
      <c r="S131" s="30">
        <f t="shared" si="34"/>
        <v>0</v>
      </c>
      <c r="T131" s="30">
        <f t="shared" si="35"/>
        <v>0</v>
      </c>
      <c r="U131" s="34"/>
      <c r="V131" s="34"/>
      <c r="X131" s="31">
        <f t="shared" si="30"/>
        <v>9.0359999999999996</v>
      </c>
      <c r="Y131" s="31">
        <f t="shared" si="31"/>
        <v>-184.49199999999999</v>
      </c>
      <c r="Z131" s="30">
        <f t="shared" ref="Z131:Z194" si="39">22*G131^2/10000</f>
        <v>0</v>
      </c>
    </row>
    <row r="132" spans="5:26" x14ac:dyDescent="0.15">
      <c r="E132" s="46"/>
      <c r="F132" s="28"/>
      <c r="G132" s="29"/>
      <c r="H132" s="29"/>
      <c r="I132" s="48" t="str">
        <f t="shared" si="29"/>
        <v/>
      </c>
      <c r="J132" s="48" t="str">
        <f t="shared" si="36"/>
        <v/>
      </c>
      <c r="K132" s="49" t="str">
        <f t="shared" si="37"/>
        <v/>
      </c>
      <c r="L132" s="11"/>
      <c r="M132" s="11"/>
      <c r="N132" s="78"/>
      <c r="O132" s="31" t="str">
        <f t="shared" si="38"/>
        <v>F</v>
      </c>
      <c r="P132" s="11">
        <f t="shared" si="33"/>
        <v>-23.287315649149274</v>
      </c>
      <c r="Q132" s="11"/>
      <c r="R132" s="38">
        <f t="shared" ref="R132:R193" si="40">DATEDIF($F$127,F132,"Y")</f>
        <v>0</v>
      </c>
      <c r="S132" s="30">
        <f t="shared" si="34"/>
        <v>0</v>
      </c>
      <c r="T132" s="30">
        <f t="shared" si="35"/>
        <v>0</v>
      </c>
      <c r="U132" s="34"/>
      <c r="V132" s="34"/>
      <c r="X132" s="31">
        <f t="shared" si="30"/>
        <v>9.0359999999999996</v>
      </c>
      <c r="Y132" s="31">
        <f t="shared" si="31"/>
        <v>-184.49199999999999</v>
      </c>
      <c r="Z132" s="30">
        <f t="shared" si="39"/>
        <v>0</v>
      </c>
    </row>
    <row r="133" spans="5:26" x14ac:dyDescent="0.15">
      <c r="E133" s="46"/>
      <c r="F133" s="28"/>
      <c r="G133" s="29"/>
      <c r="H133" s="29"/>
      <c r="I133" s="48" t="str">
        <f t="shared" si="29"/>
        <v/>
      </c>
      <c r="J133" s="48" t="str">
        <f t="shared" ref="J133:J196" si="41">IF(COUNTA($F$127,$H$127,F133:H133)=5,IF(T133&lt;6,"*",IF(T133&gt;=17.583,"*",(H133-G133*INDEX(IF(O133="F",muratafemale,muratamale),R133-4,1)-INDEX(IF(O133="F",muratafemale,muratamale),R133-4,2))/(G133*INDEX(IF(O133="F",muratafemale,muratamale),R133-4,1)+INDEX(IF(O133="F",muratafemale,muratamale),R133-4,2))*100)),"")</f>
        <v/>
      </c>
      <c r="K133" s="49" t="str">
        <f t="shared" ref="K133:K196" si="42">IF(COUNTA($F$127,$H$127,F133:H133)=5,IF(OR(T133&lt;1,G133&lt;70),"*",IF(G133&gt;=IF(O133="M",181,174),(H133-Z133)/Z133*100,IF(G133&lt;101,(H133-X133)/X133*100,IF(T133&lt;6,(H133-X133)/X133*100,IF(T133&gt;=17.583,(H133-Z133)/Z133*100,(H133-Y133)/Y133*100))))),"")</f>
        <v/>
      </c>
      <c r="L133" s="11"/>
      <c r="M133" s="11"/>
      <c r="N133" s="78"/>
      <c r="O133" s="31" t="str">
        <f t="shared" si="38"/>
        <v>F</v>
      </c>
      <c r="P133" s="11">
        <f>IF(T133&gt;17.583,"*",(G133-(INDEX(IF(O133="F",Hfemalemean,Hmalemean),S133+1,R133+1)))/(INDEX(IF(O133="F",Hfemalesd,Hmalesd),S133+1,R133+1)))</f>
        <v>-23.287315649149274</v>
      </c>
      <c r="Q133" s="11"/>
      <c r="R133" s="38">
        <f t="shared" si="40"/>
        <v>0</v>
      </c>
      <c r="S133" s="30">
        <f t="shared" si="34"/>
        <v>0</v>
      </c>
      <c r="T133" s="30">
        <f t="shared" si="35"/>
        <v>0</v>
      </c>
      <c r="U133" s="34"/>
      <c r="V133" s="34"/>
      <c r="X133" s="31">
        <f t="shared" si="30"/>
        <v>9.0359999999999996</v>
      </c>
      <c r="Y133" s="31">
        <f t="shared" si="31"/>
        <v>-184.49199999999999</v>
      </c>
      <c r="Z133" s="30">
        <f t="shared" si="39"/>
        <v>0</v>
      </c>
    </row>
    <row r="134" spans="5:26" x14ac:dyDescent="0.15">
      <c r="E134" s="46"/>
      <c r="F134" s="28"/>
      <c r="G134" s="29"/>
      <c r="H134" s="29"/>
      <c r="I134" s="48" t="str">
        <f t="shared" si="29"/>
        <v/>
      </c>
      <c r="J134" s="48" t="str">
        <f t="shared" si="41"/>
        <v/>
      </c>
      <c r="K134" s="49" t="str">
        <f t="shared" si="42"/>
        <v/>
      </c>
      <c r="L134" s="11"/>
      <c r="M134" s="11"/>
      <c r="N134" s="78"/>
      <c r="O134" s="31" t="str">
        <f t="shared" si="38"/>
        <v>F</v>
      </c>
      <c r="P134" s="11">
        <f t="shared" si="33"/>
        <v>-23.287315649149274</v>
      </c>
      <c r="Q134" s="11"/>
      <c r="R134" s="38">
        <f t="shared" si="40"/>
        <v>0</v>
      </c>
      <c r="S134" s="30">
        <f t="shared" si="34"/>
        <v>0</v>
      </c>
      <c r="T134" s="30">
        <f t="shared" si="35"/>
        <v>0</v>
      </c>
      <c r="U134" s="34"/>
      <c r="V134" s="34"/>
      <c r="X134" s="31">
        <f t="shared" si="30"/>
        <v>9.0359999999999996</v>
      </c>
      <c r="Y134" s="31">
        <f t="shared" si="31"/>
        <v>-184.49199999999999</v>
      </c>
      <c r="Z134" s="30">
        <f t="shared" si="39"/>
        <v>0</v>
      </c>
    </row>
    <row r="135" spans="5:26" x14ac:dyDescent="0.15">
      <c r="E135" s="46"/>
      <c r="F135" s="28"/>
      <c r="G135" s="29"/>
      <c r="H135" s="29"/>
      <c r="I135" s="48" t="str">
        <f t="shared" si="29"/>
        <v/>
      </c>
      <c r="J135" s="48" t="str">
        <f t="shared" si="41"/>
        <v/>
      </c>
      <c r="K135" s="49" t="str">
        <f t="shared" si="42"/>
        <v/>
      </c>
      <c r="L135" s="11"/>
      <c r="M135" s="11"/>
      <c r="N135" s="78"/>
      <c r="O135" s="31" t="str">
        <f t="shared" si="38"/>
        <v>F</v>
      </c>
      <c r="P135" s="11">
        <f t="shared" si="33"/>
        <v>-23.287315649149274</v>
      </c>
      <c r="Q135" s="11"/>
      <c r="R135" s="38">
        <f t="shared" si="40"/>
        <v>0</v>
      </c>
      <c r="S135" s="30">
        <f t="shared" si="34"/>
        <v>0</v>
      </c>
      <c r="T135" s="30">
        <f t="shared" si="35"/>
        <v>0</v>
      </c>
      <c r="U135" s="34"/>
      <c r="V135" s="34"/>
      <c r="X135" s="31">
        <f t="shared" si="30"/>
        <v>9.0359999999999996</v>
      </c>
      <c r="Y135" s="31">
        <f t="shared" si="31"/>
        <v>-184.49199999999999</v>
      </c>
      <c r="Z135" s="30">
        <f t="shared" si="39"/>
        <v>0</v>
      </c>
    </row>
    <row r="136" spans="5:26" x14ac:dyDescent="0.15">
      <c r="E136" s="46"/>
      <c r="F136" s="28"/>
      <c r="G136" s="29"/>
      <c r="H136" s="29"/>
      <c r="I136" s="48" t="str">
        <f t="shared" si="29"/>
        <v/>
      </c>
      <c r="J136" s="48" t="str">
        <f t="shared" si="41"/>
        <v/>
      </c>
      <c r="K136" s="49" t="str">
        <f t="shared" si="42"/>
        <v/>
      </c>
      <c r="L136" s="11"/>
      <c r="M136" s="11"/>
      <c r="N136" s="78"/>
      <c r="O136" s="31" t="str">
        <f t="shared" si="38"/>
        <v>F</v>
      </c>
      <c r="P136" s="11">
        <f>IF(T136&gt;17.583,"*",(G136-(INDEX(IF(O136="F",Hfemalemean,Hmalemean),S136+1,R136+1)))/(INDEX(IF(O136="F",Hfemalesd,Hmalesd),S136+1,R136+1)))</f>
        <v>-23.287315649149274</v>
      </c>
      <c r="Q136" s="11"/>
      <c r="R136" s="38">
        <f t="shared" si="40"/>
        <v>0</v>
      </c>
      <c r="S136" s="30">
        <f t="shared" si="34"/>
        <v>0</v>
      </c>
      <c r="T136" s="30">
        <f t="shared" si="35"/>
        <v>0</v>
      </c>
      <c r="U136" s="34"/>
      <c r="V136" s="34"/>
      <c r="X136" s="31">
        <f t="shared" si="30"/>
        <v>9.0359999999999996</v>
      </c>
      <c r="Y136" s="31">
        <f t="shared" si="31"/>
        <v>-184.49199999999999</v>
      </c>
      <c r="Z136" s="30">
        <f t="shared" si="39"/>
        <v>0</v>
      </c>
    </row>
    <row r="137" spans="5:26" x14ac:dyDescent="0.15">
      <c r="E137" s="46"/>
      <c r="F137" s="28"/>
      <c r="G137" s="29"/>
      <c r="H137" s="29"/>
      <c r="I137" s="48" t="str">
        <f t="shared" si="29"/>
        <v/>
      </c>
      <c r="J137" s="48" t="str">
        <f t="shared" si="41"/>
        <v/>
      </c>
      <c r="K137" s="49" t="str">
        <f t="shared" si="42"/>
        <v/>
      </c>
      <c r="L137" s="11"/>
      <c r="M137" s="11"/>
      <c r="N137" s="78"/>
      <c r="O137" s="31" t="str">
        <f t="shared" si="38"/>
        <v>F</v>
      </c>
      <c r="P137" s="11">
        <f t="shared" si="33"/>
        <v>-23.287315649149274</v>
      </c>
      <c r="Q137" s="11"/>
      <c r="R137" s="38">
        <f t="shared" si="40"/>
        <v>0</v>
      </c>
      <c r="S137" s="30">
        <f t="shared" si="34"/>
        <v>0</v>
      </c>
      <c r="T137" s="30">
        <f t="shared" si="35"/>
        <v>0</v>
      </c>
      <c r="U137" s="34"/>
      <c r="V137" s="34"/>
      <c r="X137" s="31">
        <f t="shared" si="30"/>
        <v>9.0359999999999996</v>
      </c>
      <c r="Y137" s="31">
        <f t="shared" si="31"/>
        <v>-184.49199999999999</v>
      </c>
      <c r="Z137" s="30">
        <f t="shared" si="39"/>
        <v>0</v>
      </c>
    </row>
    <row r="138" spans="5:26" x14ac:dyDescent="0.15">
      <c r="E138" s="46"/>
      <c r="F138" s="28"/>
      <c r="G138" s="29"/>
      <c r="H138" s="29"/>
      <c r="I138" s="48" t="str">
        <f t="shared" si="29"/>
        <v/>
      </c>
      <c r="J138" s="48" t="str">
        <f t="shared" si="41"/>
        <v/>
      </c>
      <c r="K138" s="49" t="str">
        <f t="shared" si="42"/>
        <v/>
      </c>
      <c r="L138" s="11"/>
      <c r="M138" s="11"/>
      <c r="N138" s="78"/>
      <c r="O138" s="31" t="str">
        <f t="shared" si="38"/>
        <v>F</v>
      </c>
      <c r="P138" s="11">
        <f t="shared" si="33"/>
        <v>-23.287315649149274</v>
      </c>
      <c r="Q138" s="11"/>
      <c r="R138" s="38">
        <f t="shared" si="40"/>
        <v>0</v>
      </c>
      <c r="S138" s="30">
        <f t="shared" si="34"/>
        <v>0</v>
      </c>
      <c r="T138" s="30">
        <f t="shared" si="35"/>
        <v>0</v>
      </c>
      <c r="U138" s="34"/>
      <c r="V138" s="34"/>
      <c r="X138" s="31">
        <f t="shared" si="30"/>
        <v>9.0359999999999996</v>
      </c>
      <c r="Y138" s="31">
        <f t="shared" si="31"/>
        <v>-184.49199999999999</v>
      </c>
      <c r="Z138" s="30">
        <f t="shared" si="39"/>
        <v>0</v>
      </c>
    </row>
    <row r="139" spans="5:26" x14ac:dyDescent="0.15">
      <c r="E139" s="46"/>
      <c r="F139" s="28"/>
      <c r="G139" s="29"/>
      <c r="H139" s="29"/>
      <c r="I139" s="48" t="str">
        <f t="shared" si="29"/>
        <v/>
      </c>
      <c r="J139" s="48" t="str">
        <f t="shared" si="41"/>
        <v/>
      </c>
      <c r="K139" s="49" t="str">
        <f t="shared" si="42"/>
        <v/>
      </c>
      <c r="L139" s="11"/>
      <c r="M139" s="11"/>
      <c r="N139" s="78"/>
      <c r="O139" s="31" t="str">
        <f t="shared" si="38"/>
        <v>F</v>
      </c>
      <c r="P139" s="11">
        <f t="shared" si="33"/>
        <v>-23.287315649149274</v>
      </c>
      <c r="Q139" s="11"/>
      <c r="R139" s="38">
        <f t="shared" si="40"/>
        <v>0</v>
      </c>
      <c r="S139" s="30">
        <f t="shared" si="34"/>
        <v>0</v>
      </c>
      <c r="T139" s="30">
        <f t="shared" si="35"/>
        <v>0</v>
      </c>
      <c r="U139" s="34"/>
      <c r="V139" s="34"/>
      <c r="X139" s="31">
        <f t="shared" si="30"/>
        <v>9.0359999999999996</v>
      </c>
      <c r="Y139" s="31">
        <f t="shared" si="31"/>
        <v>-184.49199999999999</v>
      </c>
      <c r="Z139" s="30">
        <f t="shared" si="39"/>
        <v>0</v>
      </c>
    </row>
    <row r="140" spans="5:26" x14ac:dyDescent="0.15">
      <c r="E140" s="46"/>
      <c r="F140" s="28"/>
      <c r="G140" s="29"/>
      <c r="H140" s="29"/>
      <c r="I140" s="48" t="str">
        <f t="shared" si="29"/>
        <v/>
      </c>
      <c r="J140" s="48" t="str">
        <f t="shared" si="41"/>
        <v/>
      </c>
      <c r="K140" s="49" t="str">
        <f t="shared" si="42"/>
        <v/>
      </c>
      <c r="L140" s="11"/>
      <c r="M140" s="11"/>
      <c r="N140" s="78"/>
      <c r="O140" s="31" t="str">
        <f t="shared" si="38"/>
        <v>F</v>
      </c>
      <c r="P140" s="11">
        <f t="shared" si="33"/>
        <v>-23.287315649149274</v>
      </c>
      <c r="Q140" s="11"/>
      <c r="R140" s="38">
        <f t="shared" si="40"/>
        <v>0</v>
      </c>
      <c r="S140" s="30">
        <f t="shared" si="34"/>
        <v>0</v>
      </c>
      <c r="T140" s="30">
        <f t="shared" si="35"/>
        <v>0</v>
      </c>
      <c r="U140" s="34"/>
      <c r="V140" s="34"/>
      <c r="X140" s="31">
        <f t="shared" si="30"/>
        <v>9.0359999999999996</v>
      </c>
      <c r="Y140" s="31">
        <f t="shared" si="31"/>
        <v>-184.49199999999999</v>
      </c>
      <c r="Z140" s="30">
        <f t="shared" si="39"/>
        <v>0</v>
      </c>
    </row>
    <row r="141" spans="5:26" x14ac:dyDescent="0.15">
      <c r="E141" s="46"/>
      <c r="F141" s="28"/>
      <c r="G141" s="29"/>
      <c r="H141" s="29"/>
      <c r="I141" s="48" t="str">
        <f t="shared" si="29"/>
        <v/>
      </c>
      <c r="J141" s="48" t="str">
        <f t="shared" si="41"/>
        <v/>
      </c>
      <c r="K141" s="49" t="str">
        <f t="shared" si="42"/>
        <v/>
      </c>
      <c r="L141" s="11"/>
      <c r="M141" s="11"/>
      <c r="N141" s="78"/>
      <c r="O141" s="31" t="str">
        <f t="shared" si="38"/>
        <v>F</v>
      </c>
      <c r="P141" s="11">
        <f t="shared" si="33"/>
        <v>-23.287315649149274</v>
      </c>
      <c r="Q141" s="11"/>
      <c r="R141" s="38">
        <f t="shared" si="40"/>
        <v>0</v>
      </c>
      <c r="S141" s="30">
        <f t="shared" si="34"/>
        <v>0</v>
      </c>
      <c r="T141" s="30">
        <f t="shared" si="35"/>
        <v>0</v>
      </c>
      <c r="U141" s="34"/>
      <c r="V141" s="34"/>
      <c r="X141" s="31">
        <f t="shared" si="30"/>
        <v>9.0359999999999996</v>
      </c>
      <c r="Y141" s="31">
        <f t="shared" si="31"/>
        <v>-184.49199999999999</v>
      </c>
      <c r="Z141" s="30">
        <f t="shared" si="39"/>
        <v>0</v>
      </c>
    </row>
    <row r="142" spans="5:26" x14ac:dyDescent="0.15">
      <c r="E142" s="46"/>
      <c r="F142" s="28"/>
      <c r="G142" s="29"/>
      <c r="H142" s="29"/>
      <c r="I142" s="48" t="str">
        <f t="shared" si="29"/>
        <v/>
      </c>
      <c r="J142" s="48" t="str">
        <f t="shared" si="41"/>
        <v/>
      </c>
      <c r="K142" s="49" t="str">
        <f t="shared" si="42"/>
        <v/>
      </c>
      <c r="L142" s="11"/>
      <c r="M142" s="11"/>
      <c r="N142" s="78"/>
      <c r="O142" s="31" t="str">
        <f t="shared" si="38"/>
        <v>F</v>
      </c>
      <c r="P142" s="11">
        <f t="shared" si="33"/>
        <v>-23.287315649149274</v>
      </c>
      <c r="Q142" s="11"/>
      <c r="R142" s="38">
        <f t="shared" si="40"/>
        <v>0</v>
      </c>
      <c r="S142" s="30">
        <f t="shared" si="34"/>
        <v>0</v>
      </c>
      <c r="T142" s="30">
        <f t="shared" si="35"/>
        <v>0</v>
      </c>
      <c r="U142" s="34"/>
      <c r="V142" s="34"/>
      <c r="X142" s="31">
        <f t="shared" si="30"/>
        <v>9.0359999999999996</v>
      </c>
      <c r="Y142" s="31">
        <f t="shared" si="31"/>
        <v>-184.49199999999999</v>
      </c>
      <c r="Z142" s="30">
        <f t="shared" si="39"/>
        <v>0</v>
      </c>
    </row>
    <row r="143" spans="5:26" x14ac:dyDescent="0.15">
      <c r="E143" s="46"/>
      <c r="F143" s="28"/>
      <c r="G143" s="29"/>
      <c r="H143" s="29"/>
      <c r="I143" s="48" t="str">
        <f t="shared" si="29"/>
        <v/>
      </c>
      <c r="J143" s="48" t="str">
        <f t="shared" si="41"/>
        <v/>
      </c>
      <c r="K143" s="49" t="str">
        <f t="shared" si="42"/>
        <v/>
      </c>
      <c r="L143" s="11"/>
      <c r="M143" s="11"/>
      <c r="N143" s="78"/>
      <c r="O143" s="31" t="str">
        <f t="shared" si="38"/>
        <v>F</v>
      </c>
      <c r="P143" s="11">
        <f t="shared" si="33"/>
        <v>-23.287315649149274</v>
      </c>
      <c r="Q143" s="11"/>
      <c r="R143" s="38">
        <f t="shared" si="40"/>
        <v>0</v>
      </c>
      <c r="S143" s="30">
        <f t="shared" si="34"/>
        <v>0</v>
      </c>
      <c r="T143" s="30">
        <f t="shared" si="35"/>
        <v>0</v>
      </c>
      <c r="U143" s="34"/>
      <c r="V143" s="34"/>
      <c r="X143" s="31">
        <f t="shared" si="30"/>
        <v>9.0359999999999996</v>
      </c>
      <c r="Y143" s="31">
        <f t="shared" si="31"/>
        <v>-184.49199999999999</v>
      </c>
      <c r="Z143" s="30">
        <f t="shared" si="39"/>
        <v>0</v>
      </c>
    </row>
    <row r="144" spans="5:26" x14ac:dyDescent="0.15">
      <c r="E144" s="46"/>
      <c r="F144" s="28"/>
      <c r="G144" s="29"/>
      <c r="H144" s="29"/>
      <c r="I144" s="48" t="str">
        <f t="shared" si="29"/>
        <v/>
      </c>
      <c r="J144" s="48" t="str">
        <f t="shared" si="41"/>
        <v/>
      </c>
      <c r="K144" s="49" t="str">
        <f t="shared" si="42"/>
        <v/>
      </c>
      <c r="L144" s="11"/>
      <c r="M144" s="11"/>
      <c r="N144" s="78"/>
      <c r="O144" s="31" t="str">
        <f t="shared" si="38"/>
        <v>F</v>
      </c>
      <c r="P144" s="11">
        <f t="shared" si="33"/>
        <v>-23.287315649149274</v>
      </c>
      <c r="Q144" s="11"/>
      <c r="R144" s="38">
        <f t="shared" si="40"/>
        <v>0</v>
      </c>
      <c r="S144" s="30">
        <f t="shared" si="34"/>
        <v>0</v>
      </c>
      <c r="T144" s="30">
        <f t="shared" si="35"/>
        <v>0</v>
      </c>
      <c r="U144" s="34"/>
      <c r="V144" s="34"/>
      <c r="X144" s="31">
        <f t="shared" si="30"/>
        <v>9.0359999999999996</v>
      </c>
      <c r="Y144" s="31">
        <f t="shared" si="31"/>
        <v>-184.49199999999999</v>
      </c>
      <c r="Z144" s="30">
        <f t="shared" si="39"/>
        <v>0</v>
      </c>
    </row>
    <row r="145" spans="5:26" x14ac:dyDescent="0.15">
      <c r="E145" s="46"/>
      <c r="F145" s="28"/>
      <c r="G145" s="29"/>
      <c r="H145" s="29"/>
      <c r="I145" s="48" t="str">
        <f t="shared" si="29"/>
        <v/>
      </c>
      <c r="J145" s="48" t="str">
        <f t="shared" si="41"/>
        <v/>
      </c>
      <c r="K145" s="49" t="str">
        <f t="shared" si="42"/>
        <v/>
      </c>
      <c r="L145" s="11"/>
      <c r="M145" s="11"/>
      <c r="N145" s="78"/>
      <c r="O145" s="31" t="str">
        <f t="shared" si="38"/>
        <v>F</v>
      </c>
      <c r="P145" s="11">
        <f t="shared" si="33"/>
        <v>-23.287315649149274</v>
      </c>
      <c r="Q145" s="11"/>
      <c r="R145" s="38">
        <f t="shared" si="40"/>
        <v>0</v>
      </c>
      <c r="S145" s="30">
        <f t="shared" si="34"/>
        <v>0</v>
      </c>
      <c r="T145" s="30">
        <f t="shared" si="35"/>
        <v>0</v>
      </c>
      <c r="U145" s="34"/>
      <c r="V145" s="34"/>
      <c r="X145" s="31">
        <f t="shared" si="30"/>
        <v>9.0359999999999996</v>
      </c>
      <c r="Y145" s="31">
        <f t="shared" si="31"/>
        <v>-184.49199999999999</v>
      </c>
      <c r="Z145" s="30">
        <f t="shared" si="39"/>
        <v>0</v>
      </c>
    </row>
    <row r="146" spans="5:26" x14ac:dyDescent="0.15">
      <c r="E146" s="46"/>
      <c r="F146" s="28"/>
      <c r="G146" s="29"/>
      <c r="H146" s="29"/>
      <c r="I146" s="48" t="str">
        <f t="shared" si="29"/>
        <v/>
      </c>
      <c r="J146" s="48" t="str">
        <f t="shared" si="41"/>
        <v/>
      </c>
      <c r="K146" s="49" t="str">
        <f t="shared" si="42"/>
        <v/>
      </c>
      <c r="L146" s="11"/>
      <c r="M146" s="11"/>
      <c r="N146" s="78"/>
      <c r="O146" s="31" t="str">
        <f t="shared" si="38"/>
        <v>F</v>
      </c>
      <c r="P146" s="11">
        <f t="shared" si="33"/>
        <v>-23.287315649149274</v>
      </c>
      <c r="Q146" s="11"/>
      <c r="R146" s="38">
        <f t="shared" si="40"/>
        <v>0</v>
      </c>
      <c r="S146" s="30">
        <f t="shared" si="34"/>
        <v>0</v>
      </c>
      <c r="T146" s="30">
        <f t="shared" si="35"/>
        <v>0</v>
      </c>
      <c r="U146" s="34"/>
      <c r="V146" s="34"/>
      <c r="X146" s="31">
        <f t="shared" si="30"/>
        <v>9.0359999999999996</v>
      </c>
      <c r="Y146" s="31">
        <f t="shared" si="31"/>
        <v>-184.49199999999999</v>
      </c>
      <c r="Z146" s="30">
        <f t="shared" si="39"/>
        <v>0</v>
      </c>
    </row>
    <row r="147" spans="5:26" x14ac:dyDescent="0.15">
      <c r="E147" s="46"/>
      <c r="F147" s="28"/>
      <c r="G147" s="29"/>
      <c r="H147" s="29"/>
      <c r="I147" s="48" t="str">
        <f t="shared" si="29"/>
        <v/>
      </c>
      <c r="J147" s="48" t="str">
        <f t="shared" si="41"/>
        <v/>
      </c>
      <c r="K147" s="49" t="str">
        <f t="shared" si="42"/>
        <v/>
      </c>
      <c r="L147" s="11"/>
      <c r="M147" s="11"/>
      <c r="N147" s="78"/>
      <c r="O147" s="31" t="str">
        <f t="shared" si="38"/>
        <v>F</v>
      </c>
      <c r="P147" s="11">
        <f t="shared" si="33"/>
        <v>-23.287315649149274</v>
      </c>
      <c r="Q147" s="11"/>
      <c r="R147" s="38">
        <f t="shared" si="40"/>
        <v>0</v>
      </c>
      <c r="S147" s="30">
        <f t="shared" si="34"/>
        <v>0</v>
      </c>
      <c r="T147" s="30">
        <f t="shared" si="35"/>
        <v>0</v>
      </c>
      <c r="U147" s="34"/>
      <c r="V147" s="34"/>
      <c r="X147" s="31">
        <f t="shared" si="30"/>
        <v>9.0359999999999996</v>
      </c>
      <c r="Y147" s="31">
        <f t="shared" si="31"/>
        <v>-184.49199999999999</v>
      </c>
      <c r="Z147" s="30">
        <f t="shared" si="39"/>
        <v>0</v>
      </c>
    </row>
    <row r="148" spans="5:26" x14ac:dyDescent="0.15">
      <c r="E148" s="46"/>
      <c r="F148" s="28"/>
      <c r="G148" s="29"/>
      <c r="H148" s="29"/>
      <c r="I148" s="48" t="str">
        <f t="shared" si="29"/>
        <v/>
      </c>
      <c r="J148" s="48" t="str">
        <f t="shared" si="41"/>
        <v/>
      </c>
      <c r="K148" s="49" t="str">
        <f t="shared" si="42"/>
        <v/>
      </c>
      <c r="L148" s="11"/>
      <c r="M148" s="11"/>
      <c r="N148" s="78"/>
      <c r="O148" s="31" t="str">
        <f t="shared" si="38"/>
        <v>F</v>
      </c>
      <c r="P148" s="11">
        <f t="shared" si="33"/>
        <v>-23.287315649149274</v>
      </c>
      <c r="Q148" s="11"/>
      <c r="R148" s="38">
        <f t="shared" si="40"/>
        <v>0</v>
      </c>
      <c r="S148" s="30">
        <f t="shared" si="34"/>
        <v>0</v>
      </c>
      <c r="T148" s="30">
        <f t="shared" si="35"/>
        <v>0</v>
      </c>
      <c r="U148" s="34"/>
      <c r="V148" s="34"/>
      <c r="X148" s="31">
        <f t="shared" si="30"/>
        <v>9.0359999999999996</v>
      </c>
      <c r="Y148" s="31">
        <f t="shared" si="31"/>
        <v>-184.49199999999999</v>
      </c>
      <c r="Z148" s="30">
        <f t="shared" si="39"/>
        <v>0</v>
      </c>
    </row>
    <row r="149" spans="5:26" x14ac:dyDescent="0.15">
      <c r="E149" s="46"/>
      <c r="F149" s="28"/>
      <c r="G149" s="29"/>
      <c r="H149" s="29"/>
      <c r="I149" s="48" t="str">
        <f t="shared" si="29"/>
        <v/>
      </c>
      <c r="J149" s="48" t="str">
        <f t="shared" si="41"/>
        <v/>
      </c>
      <c r="K149" s="49" t="str">
        <f t="shared" si="42"/>
        <v/>
      </c>
      <c r="L149" s="11"/>
      <c r="M149" s="11"/>
      <c r="N149" s="78"/>
      <c r="O149" s="31" t="str">
        <f t="shared" si="38"/>
        <v>F</v>
      </c>
      <c r="P149" s="11">
        <f t="shared" si="33"/>
        <v>-23.287315649149274</v>
      </c>
      <c r="Q149" s="11"/>
      <c r="R149" s="38">
        <f t="shared" si="40"/>
        <v>0</v>
      </c>
      <c r="S149" s="30">
        <f t="shared" si="34"/>
        <v>0</v>
      </c>
      <c r="T149" s="30">
        <f t="shared" si="35"/>
        <v>0</v>
      </c>
      <c r="U149" s="34"/>
      <c r="V149" s="34"/>
      <c r="X149" s="31">
        <f t="shared" si="30"/>
        <v>9.0359999999999996</v>
      </c>
      <c r="Y149" s="31">
        <f t="shared" si="31"/>
        <v>-184.49199999999999</v>
      </c>
      <c r="Z149" s="30">
        <f t="shared" si="39"/>
        <v>0</v>
      </c>
    </row>
    <row r="150" spans="5:26" x14ac:dyDescent="0.15">
      <c r="E150" s="46"/>
      <c r="F150" s="28"/>
      <c r="G150" s="29"/>
      <c r="H150" s="29"/>
      <c r="I150" s="48" t="str">
        <f t="shared" si="29"/>
        <v/>
      </c>
      <c r="J150" s="48" t="str">
        <f t="shared" si="41"/>
        <v/>
      </c>
      <c r="K150" s="49" t="str">
        <f t="shared" si="42"/>
        <v/>
      </c>
      <c r="L150" s="11"/>
      <c r="M150" s="11"/>
      <c r="N150" s="78"/>
      <c r="O150" s="31" t="str">
        <f t="shared" si="38"/>
        <v>F</v>
      </c>
      <c r="P150" s="11">
        <f t="shared" si="33"/>
        <v>-23.287315649149274</v>
      </c>
      <c r="Q150" s="11"/>
      <c r="R150" s="38">
        <f t="shared" si="40"/>
        <v>0</v>
      </c>
      <c r="S150" s="30">
        <f t="shared" si="34"/>
        <v>0</v>
      </c>
      <c r="T150" s="30">
        <f t="shared" si="35"/>
        <v>0</v>
      </c>
      <c r="U150" s="34"/>
      <c r="V150" s="34"/>
      <c r="X150" s="31">
        <f t="shared" si="30"/>
        <v>9.0359999999999996</v>
      </c>
      <c r="Y150" s="31">
        <f t="shared" si="31"/>
        <v>-184.49199999999999</v>
      </c>
      <c r="Z150" s="30">
        <f t="shared" si="39"/>
        <v>0</v>
      </c>
    </row>
    <row r="151" spans="5:26" x14ac:dyDescent="0.15">
      <c r="E151" s="46"/>
      <c r="F151" s="28"/>
      <c r="G151" s="29"/>
      <c r="H151" s="29"/>
      <c r="I151" s="48" t="str">
        <f t="shared" si="29"/>
        <v/>
      </c>
      <c r="J151" s="48" t="str">
        <f t="shared" si="41"/>
        <v/>
      </c>
      <c r="K151" s="49" t="str">
        <f t="shared" si="42"/>
        <v/>
      </c>
      <c r="L151" s="11"/>
      <c r="M151" s="11"/>
      <c r="N151" s="78"/>
      <c r="O151" s="31" t="str">
        <f t="shared" si="38"/>
        <v>F</v>
      </c>
      <c r="P151" s="11">
        <f t="shared" si="33"/>
        <v>-23.287315649149274</v>
      </c>
      <c r="Q151" s="11"/>
      <c r="R151" s="38">
        <f t="shared" si="40"/>
        <v>0</v>
      </c>
      <c r="S151" s="30">
        <f t="shared" si="34"/>
        <v>0</v>
      </c>
      <c r="T151" s="30">
        <f t="shared" si="35"/>
        <v>0</v>
      </c>
      <c r="U151" s="34"/>
      <c r="V151" s="34"/>
      <c r="X151" s="31">
        <f t="shared" si="30"/>
        <v>9.0359999999999996</v>
      </c>
      <c r="Y151" s="31">
        <f t="shared" si="31"/>
        <v>-184.49199999999999</v>
      </c>
      <c r="Z151" s="30">
        <f t="shared" si="39"/>
        <v>0</v>
      </c>
    </row>
    <row r="152" spans="5:26" x14ac:dyDescent="0.15">
      <c r="E152" s="46"/>
      <c r="F152" s="28"/>
      <c r="G152" s="29"/>
      <c r="H152" s="29"/>
      <c r="I152" s="48" t="str">
        <f t="shared" si="29"/>
        <v/>
      </c>
      <c r="J152" s="48" t="str">
        <f t="shared" si="41"/>
        <v/>
      </c>
      <c r="K152" s="49" t="str">
        <f t="shared" si="42"/>
        <v/>
      </c>
      <c r="L152" s="11"/>
      <c r="M152" s="11"/>
      <c r="N152" s="78"/>
      <c r="O152" s="31" t="str">
        <f t="shared" si="38"/>
        <v>F</v>
      </c>
      <c r="P152" s="11">
        <f t="shared" si="33"/>
        <v>-23.287315649149274</v>
      </c>
      <c r="Q152" s="11"/>
      <c r="R152" s="38">
        <f t="shared" si="40"/>
        <v>0</v>
      </c>
      <c r="S152" s="30">
        <f t="shared" si="34"/>
        <v>0</v>
      </c>
      <c r="T152" s="30">
        <f t="shared" si="35"/>
        <v>0</v>
      </c>
      <c r="U152" s="34"/>
      <c r="V152" s="34"/>
      <c r="X152" s="31">
        <f t="shared" si="30"/>
        <v>9.0359999999999996</v>
      </c>
      <c r="Y152" s="31">
        <f t="shared" si="31"/>
        <v>-184.49199999999999</v>
      </c>
      <c r="Z152" s="30">
        <f t="shared" si="39"/>
        <v>0</v>
      </c>
    </row>
    <row r="153" spans="5:26" x14ac:dyDescent="0.15">
      <c r="E153" s="46"/>
      <c r="F153" s="28"/>
      <c r="G153" s="29"/>
      <c r="H153" s="29"/>
      <c r="I153" s="48" t="str">
        <f t="shared" si="29"/>
        <v/>
      </c>
      <c r="J153" s="48" t="str">
        <f t="shared" si="41"/>
        <v/>
      </c>
      <c r="K153" s="49" t="str">
        <f t="shared" si="42"/>
        <v/>
      </c>
      <c r="L153" s="11"/>
      <c r="M153" s="11"/>
      <c r="N153" s="78"/>
      <c r="O153" s="31" t="str">
        <f t="shared" si="38"/>
        <v>F</v>
      </c>
      <c r="P153" s="11">
        <f t="shared" si="33"/>
        <v>-23.287315649149274</v>
      </c>
      <c r="Q153" s="11"/>
      <c r="R153" s="38">
        <f t="shared" si="40"/>
        <v>0</v>
      </c>
      <c r="S153" s="30">
        <f t="shared" si="34"/>
        <v>0</v>
      </c>
      <c r="T153" s="30">
        <f t="shared" si="35"/>
        <v>0</v>
      </c>
      <c r="U153" s="34"/>
      <c r="V153" s="34"/>
      <c r="X153" s="31">
        <f t="shared" si="30"/>
        <v>9.0359999999999996</v>
      </c>
      <c r="Y153" s="31">
        <f t="shared" si="31"/>
        <v>-184.49199999999999</v>
      </c>
      <c r="Z153" s="30">
        <f t="shared" si="39"/>
        <v>0</v>
      </c>
    </row>
    <row r="154" spans="5:26" x14ac:dyDescent="0.15">
      <c r="E154" s="46"/>
      <c r="F154" s="28"/>
      <c r="G154" s="29"/>
      <c r="H154" s="29"/>
      <c r="I154" s="48" t="str">
        <f t="shared" si="29"/>
        <v/>
      </c>
      <c r="J154" s="48" t="str">
        <f t="shared" si="41"/>
        <v/>
      </c>
      <c r="K154" s="49" t="str">
        <f t="shared" si="42"/>
        <v/>
      </c>
      <c r="L154" s="11"/>
      <c r="M154" s="11"/>
      <c r="N154" s="78"/>
      <c r="O154" s="31" t="str">
        <f t="shared" si="38"/>
        <v>F</v>
      </c>
      <c r="P154" s="11">
        <f t="shared" si="33"/>
        <v>-23.287315649149274</v>
      </c>
      <c r="Q154" s="11"/>
      <c r="R154" s="38">
        <f t="shared" si="40"/>
        <v>0</v>
      </c>
      <c r="S154" s="30">
        <f t="shared" si="34"/>
        <v>0</v>
      </c>
      <c r="T154" s="30">
        <f t="shared" si="35"/>
        <v>0</v>
      </c>
      <c r="U154" s="34"/>
      <c r="V154" s="34"/>
      <c r="X154" s="31">
        <f t="shared" si="30"/>
        <v>9.0359999999999996</v>
      </c>
      <c r="Y154" s="31">
        <f t="shared" si="31"/>
        <v>-184.49199999999999</v>
      </c>
      <c r="Z154" s="30">
        <f t="shared" si="39"/>
        <v>0</v>
      </c>
    </row>
    <row r="155" spans="5:26" x14ac:dyDescent="0.15">
      <c r="E155" s="46"/>
      <c r="F155" s="28"/>
      <c r="G155" s="29"/>
      <c r="H155" s="29"/>
      <c r="I155" s="48" t="str">
        <f t="shared" si="29"/>
        <v/>
      </c>
      <c r="J155" s="48" t="str">
        <f t="shared" si="41"/>
        <v/>
      </c>
      <c r="K155" s="49" t="str">
        <f t="shared" si="42"/>
        <v/>
      </c>
      <c r="L155" s="11"/>
      <c r="M155" s="11"/>
      <c r="N155" s="78"/>
      <c r="O155" s="31" t="str">
        <f t="shared" si="38"/>
        <v>F</v>
      </c>
      <c r="P155" s="11">
        <f t="shared" si="33"/>
        <v>-23.287315649149274</v>
      </c>
      <c r="Q155" s="11"/>
      <c r="R155" s="38">
        <f t="shared" si="40"/>
        <v>0</v>
      </c>
      <c r="S155" s="30">
        <f t="shared" si="34"/>
        <v>0</v>
      </c>
      <c r="T155" s="30">
        <f t="shared" si="35"/>
        <v>0</v>
      </c>
      <c r="U155" s="34"/>
      <c r="V155" s="34"/>
      <c r="X155" s="31">
        <f t="shared" si="30"/>
        <v>9.0359999999999996</v>
      </c>
      <c r="Y155" s="31">
        <f t="shared" si="31"/>
        <v>-184.49199999999999</v>
      </c>
      <c r="Z155" s="30">
        <f t="shared" si="39"/>
        <v>0</v>
      </c>
    </row>
    <row r="156" spans="5:26" x14ac:dyDescent="0.15">
      <c r="E156" s="46"/>
      <c r="F156" s="28"/>
      <c r="G156" s="29"/>
      <c r="H156" s="29"/>
      <c r="I156" s="48" t="str">
        <f t="shared" si="29"/>
        <v/>
      </c>
      <c r="J156" s="48" t="str">
        <f t="shared" si="41"/>
        <v/>
      </c>
      <c r="K156" s="49" t="str">
        <f t="shared" si="42"/>
        <v/>
      </c>
      <c r="L156" s="11"/>
      <c r="M156" s="11"/>
      <c r="N156" s="78"/>
      <c r="O156" s="31" t="str">
        <f t="shared" si="38"/>
        <v>F</v>
      </c>
      <c r="P156" s="11">
        <f t="shared" si="33"/>
        <v>-23.287315649149274</v>
      </c>
      <c r="Q156" s="11"/>
      <c r="R156" s="38">
        <f t="shared" si="40"/>
        <v>0</v>
      </c>
      <c r="S156" s="30">
        <f t="shared" si="34"/>
        <v>0</v>
      </c>
      <c r="T156" s="30">
        <f t="shared" si="35"/>
        <v>0</v>
      </c>
      <c r="U156" s="34"/>
      <c r="V156" s="34"/>
      <c r="X156" s="31">
        <f t="shared" si="30"/>
        <v>9.0359999999999996</v>
      </c>
      <c r="Y156" s="31">
        <f t="shared" si="31"/>
        <v>-184.49199999999999</v>
      </c>
      <c r="Z156" s="30">
        <f t="shared" si="39"/>
        <v>0</v>
      </c>
    </row>
    <row r="157" spans="5:26" x14ac:dyDescent="0.15">
      <c r="E157" s="46"/>
      <c r="F157" s="28"/>
      <c r="G157" s="29"/>
      <c r="H157" s="29"/>
      <c r="I157" s="48" t="str">
        <f t="shared" si="29"/>
        <v/>
      </c>
      <c r="J157" s="48" t="str">
        <f t="shared" si="41"/>
        <v/>
      </c>
      <c r="K157" s="49" t="str">
        <f t="shared" si="42"/>
        <v/>
      </c>
      <c r="L157" s="11"/>
      <c r="M157" s="11"/>
      <c r="N157" s="78"/>
      <c r="O157" s="31" t="str">
        <f t="shared" si="38"/>
        <v>F</v>
      </c>
      <c r="P157" s="11">
        <f t="shared" si="33"/>
        <v>-23.287315649149274</v>
      </c>
      <c r="Q157" s="11"/>
      <c r="R157" s="38">
        <f t="shared" si="40"/>
        <v>0</v>
      </c>
      <c r="S157" s="30">
        <f t="shared" si="34"/>
        <v>0</v>
      </c>
      <c r="T157" s="30">
        <f t="shared" si="35"/>
        <v>0</v>
      </c>
      <c r="U157" s="34"/>
      <c r="V157" s="34"/>
      <c r="X157" s="31">
        <f t="shared" si="30"/>
        <v>9.0359999999999996</v>
      </c>
      <c r="Y157" s="31">
        <f t="shared" si="31"/>
        <v>-184.49199999999999</v>
      </c>
      <c r="Z157" s="30">
        <f t="shared" si="39"/>
        <v>0</v>
      </c>
    </row>
    <row r="158" spans="5:26" x14ac:dyDescent="0.15">
      <c r="E158" s="46"/>
      <c r="F158" s="28"/>
      <c r="G158" s="29"/>
      <c r="H158" s="29"/>
      <c r="I158" s="48" t="str">
        <f t="shared" si="29"/>
        <v/>
      </c>
      <c r="J158" s="48" t="str">
        <f t="shared" si="41"/>
        <v/>
      </c>
      <c r="K158" s="49" t="str">
        <f t="shared" si="42"/>
        <v/>
      </c>
      <c r="L158" s="11"/>
      <c r="M158" s="11"/>
      <c r="N158" s="78"/>
      <c r="O158" s="31" t="str">
        <f t="shared" si="38"/>
        <v>F</v>
      </c>
      <c r="P158" s="11">
        <f t="shared" si="33"/>
        <v>-23.287315649149274</v>
      </c>
      <c r="Q158" s="11"/>
      <c r="R158" s="38">
        <f t="shared" si="40"/>
        <v>0</v>
      </c>
      <c r="S158" s="30">
        <f t="shared" si="34"/>
        <v>0</v>
      </c>
      <c r="T158" s="30">
        <f t="shared" si="35"/>
        <v>0</v>
      </c>
      <c r="U158" s="34"/>
      <c r="V158" s="34"/>
      <c r="X158" s="31">
        <f t="shared" si="30"/>
        <v>9.0359999999999996</v>
      </c>
      <c r="Y158" s="31">
        <f t="shared" si="31"/>
        <v>-184.49199999999999</v>
      </c>
      <c r="Z158" s="30">
        <f t="shared" si="39"/>
        <v>0</v>
      </c>
    </row>
    <row r="159" spans="5:26" x14ac:dyDescent="0.15">
      <c r="E159" s="46"/>
      <c r="F159" s="28"/>
      <c r="G159" s="29"/>
      <c r="H159" s="29"/>
      <c r="I159" s="48" t="str">
        <f t="shared" si="29"/>
        <v/>
      </c>
      <c r="J159" s="48" t="str">
        <f t="shared" si="41"/>
        <v/>
      </c>
      <c r="K159" s="49" t="str">
        <f t="shared" si="42"/>
        <v/>
      </c>
      <c r="L159" s="11"/>
      <c r="M159" s="11"/>
      <c r="N159" s="78"/>
      <c r="O159" s="31" t="str">
        <f t="shared" si="38"/>
        <v>F</v>
      </c>
      <c r="P159" s="11">
        <f t="shared" si="33"/>
        <v>-23.287315649149274</v>
      </c>
      <c r="Q159" s="11"/>
      <c r="R159" s="38">
        <f t="shared" si="40"/>
        <v>0</v>
      </c>
      <c r="S159" s="30">
        <f t="shared" si="34"/>
        <v>0</v>
      </c>
      <c r="T159" s="30">
        <f t="shared" si="35"/>
        <v>0</v>
      </c>
      <c r="U159" s="34"/>
      <c r="V159" s="34"/>
      <c r="X159" s="31">
        <f t="shared" si="30"/>
        <v>9.0359999999999996</v>
      </c>
      <c r="Y159" s="31">
        <f t="shared" si="31"/>
        <v>-184.49199999999999</v>
      </c>
      <c r="Z159" s="30">
        <f t="shared" si="39"/>
        <v>0</v>
      </c>
    </row>
    <row r="160" spans="5:26" x14ac:dyDescent="0.15">
      <c r="E160" s="46"/>
      <c r="F160" s="28"/>
      <c r="G160" s="29"/>
      <c r="H160" s="29"/>
      <c r="I160" s="48" t="str">
        <f t="shared" si="29"/>
        <v/>
      </c>
      <c r="J160" s="48" t="str">
        <f t="shared" si="41"/>
        <v/>
      </c>
      <c r="K160" s="49" t="str">
        <f t="shared" si="42"/>
        <v/>
      </c>
      <c r="L160" s="11"/>
      <c r="M160" s="11"/>
      <c r="N160" s="78"/>
      <c r="O160" s="31" t="str">
        <f t="shared" si="38"/>
        <v>F</v>
      </c>
      <c r="P160" s="11">
        <f t="shared" si="33"/>
        <v>-23.287315649149274</v>
      </c>
      <c r="Q160" s="11"/>
      <c r="R160" s="38">
        <f t="shared" si="40"/>
        <v>0</v>
      </c>
      <c r="S160" s="30">
        <f t="shared" si="34"/>
        <v>0</v>
      </c>
      <c r="T160" s="30">
        <f t="shared" si="35"/>
        <v>0</v>
      </c>
      <c r="U160" s="34"/>
      <c r="V160" s="34"/>
      <c r="X160" s="31">
        <f t="shared" si="30"/>
        <v>9.0359999999999996</v>
      </c>
      <c r="Y160" s="31">
        <f t="shared" si="31"/>
        <v>-184.49199999999999</v>
      </c>
      <c r="Z160" s="30">
        <f t="shared" si="39"/>
        <v>0</v>
      </c>
    </row>
    <row r="161" spans="5:26" x14ac:dyDescent="0.15">
      <c r="E161" s="46"/>
      <c r="F161" s="28"/>
      <c r="G161" s="29"/>
      <c r="H161" s="29"/>
      <c r="I161" s="48" t="str">
        <f t="shared" ref="I161:I192" si="43">IF(COUNTA($F$127,$H$127,F161:H161)=5,P161,"")</f>
        <v/>
      </c>
      <c r="J161" s="48" t="str">
        <f t="shared" si="41"/>
        <v/>
      </c>
      <c r="K161" s="49" t="str">
        <f t="shared" si="42"/>
        <v/>
      </c>
      <c r="L161" s="11"/>
      <c r="M161" s="11"/>
      <c r="N161" s="78"/>
      <c r="O161" s="31" t="str">
        <f t="shared" si="38"/>
        <v>F</v>
      </c>
      <c r="P161" s="11">
        <f t="shared" si="33"/>
        <v>-23.287315649149274</v>
      </c>
      <c r="Q161" s="11"/>
      <c r="R161" s="38">
        <f t="shared" si="40"/>
        <v>0</v>
      </c>
      <c r="S161" s="30">
        <f t="shared" si="34"/>
        <v>0</v>
      </c>
      <c r="T161" s="30">
        <f t="shared" si="35"/>
        <v>0</v>
      </c>
      <c r="U161" s="34"/>
      <c r="V161" s="34"/>
      <c r="X161" s="31">
        <f t="shared" si="30"/>
        <v>9.0359999999999996</v>
      </c>
      <c r="Y161" s="31">
        <f t="shared" si="31"/>
        <v>-184.49199999999999</v>
      </c>
      <c r="Z161" s="30">
        <f t="shared" si="39"/>
        <v>0</v>
      </c>
    </row>
    <row r="162" spans="5:26" x14ac:dyDescent="0.15">
      <c r="E162" s="46"/>
      <c r="F162" s="28"/>
      <c r="G162" s="29"/>
      <c r="H162" s="29"/>
      <c r="I162" s="48" t="str">
        <f t="shared" si="43"/>
        <v/>
      </c>
      <c r="J162" s="48" t="str">
        <f t="shared" si="41"/>
        <v/>
      </c>
      <c r="K162" s="49" t="str">
        <f t="shared" si="42"/>
        <v/>
      </c>
      <c r="L162" s="11"/>
      <c r="M162" s="11"/>
      <c r="N162" s="78"/>
      <c r="O162" s="31" t="str">
        <f t="shared" si="38"/>
        <v>F</v>
      </c>
      <c r="P162" s="11">
        <f t="shared" si="33"/>
        <v>-23.287315649149274</v>
      </c>
      <c r="Q162" s="11"/>
      <c r="R162" s="38">
        <f t="shared" si="40"/>
        <v>0</v>
      </c>
      <c r="S162" s="30">
        <f t="shared" si="34"/>
        <v>0</v>
      </c>
      <c r="T162" s="30">
        <f t="shared" si="35"/>
        <v>0</v>
      </c>
      <c r="U162" s="34"/>
      <c r="V162" s="34"/>
      <c r="X162" s="31">
        <f t="shared" si="30"/>
        <v>9.0359999999999996</v>
      </c>
      <c r="Y162" s="31">
        <f t="shared" si="31"/>
        <v>-184.49199999999999</v>
      </c>
      <c r="Z162" s="30">
        <f t="shared" si="39"/>
        <v>0</v>
      </c>
    </row>
    <row r="163" spans="5:26" x14ac:dyDescent="0.15">
      <c r="E163" s="46"/>
      <c r="F163" s="28"/>
      <c r="G163" s="29"/>
      <c r="H163" s="29"/>
      <c r="I163" s="48" t="str">
        <f t="shared" si="43"/>
        <v/>
      </c>
      <c r="J163" s="48" t="str">
        <f t="shared" si="41"/>
        <v/>
      </c>
      <c r="K163" s="49" t="str">
        <f t="shared" si="42"/>
        <v/>
      </c>
      <c r="L163" s="11"/>
      <c r="M163" s="11"/>
      <c r="N163" s="78"/>
      <c r="O163" s="31" t="str">
        <f t="shared" si="38"/>
        <v>F</v>
      </c>
      <c r="P163" s="11">
        <f t="shared" si="33"/>
        <v>-23.287315649149274</v>
      </c>
      <c r="Q163" s="11"/>
      <c r="R163" s="38">
        <f t="shared" si="40"/>
        <v>0</v>
      </c>
      <c r="S163" s="30">
        <f t="shared" si="34"/>
        <v>0</v>
      </c>
      <c r="T163" s="30">
        <f t="shared" si="35"/>
        <v>0</v>
      </c>
      <c r="U163" s="34"/>
      <c r="V163" s="34"/>
      <c r="X163" s="31">
        <f t="shared" si="30"/>
        <v>9.0359999999999996</v>
      </c>
      <c r="Y163" s="31">
        <f t="shared" si="31"/>
        <v>-184.49199999999999</v>
      </c>
      <c r="Z163" s="30">
        <f t="shared" si="39"/>
        <v>0</v>
      </c>
    </row>
    <row r="164" spans="5:26" x14ac:dyDescent="0.15">
      <c r="E164" s="46"/>
      <c r="F164" s="28"/>
      <c r="G164" s="29"/>
      <c r="H164" s="29"/>
      <c r="I164" s="48" t="str">
        <f t="shared" si="43"/>
        <v/>
      </c>
      <c r="J164" s="48" t="str">
        <f t="shared" si="41"/>
        <v/>
      </c>
      <c r="K164" s="49" t="str">
        <f t="shared" si="42"/>
        <v/>
      </c>
      <c r="L164" s="11"/>
      <c r="M164" s="11"/>
      <c r="N164" s="78"/>
      <c r="O164" s="31" t="str">
        <f t="shared" si="38"/>
        <v>F</v>
      </c>
      <c r="P164" s="11">
        <f t="shared" si="33"/>
        <v>-23.287315649149274</v>
      </c>
      <c r="Q164" s="11"/>
      <c r="R164" s="38">
        <f t="shared" si="40"/>
        <v>0</v>
      </c>
      <c r="S164" s="30">
        <f t="shared" si="34"/>
        <v>0</v>
      </c>
      <c r="T164" s="30">
        <f t="shared" si="35"/>
        <v>0</v>
      </c>
      <c r="U164" s="34"/>
      <c r="V164" s="34"/>
      <c r="X164" s="31">
        <f t="shared" si="30"/>
        <v>9.0359999999999996</v>
      </c>
      <c r="Y164" s="31">
        <f t="shared" si="31"/>
        <v>-184.49199999999999</v>
      </c>
      <c r="Z164" s="30">
        <f t="shared" si="39"/>
        <v>0</v>
      </c>
    </row>
    <row r="165" spans="5:26" x14ac:dyDescent="0.15">
      <c r="E165" s="46"/>
      <c r="F165" s="28"/>
      <c r="G165" s="29"/>
      <c r="H165" s="29"/>
      <c r="I165" s="48" t="str">
        <f t="shared" si="43"/>
        <v/>
      </c>
      <c r="J165" s="48" t="str">
        <f t="shared" si="41"/>
        <v/>
      </c>
      <c r="K165" s="49" t="str">
        <f t="shared" si="42"/>
        <v/>
      </c>
      <c r="L165" s="11"/>
      <c r="M165" s="11"/>
      <c r="N165" s="78"/>
      <c r="O165" s="31" t="str">
        <f t="shared" si="38"/>
        <v>F</v>
      </c>
      <c r="P165" s="11">
        <f t="shared" si="33"/>
        <v>-23.287315649149274</v>
      </c>
      <c r="Q165" s="11"/>
      <c r="R165" s="38">
        <f t="shared" si="40"/>
        <v>0</v>
      </c>
      <c r="S165" s="30">
        <f t="shared" si="34"/>
        <v>0</v>
      </c>
      <c r="T165" s="30">
        <f t="shared" si="35"/>
        <v>0</v>
      </c>
      <c r="U165" s="34"/>
      <c r="V165" s="34"/>
      <c r="X165" s="31">
        <f t="shared" si="30"/>
        <v>9.0359999999999996</v>
      </c>
      <c r="Y165" s="31">
        <f t="shared" si="31"/>
        <v>-184.49199999999999</v>
      </c>
      <c r="Z165" s="30">
        <f t="shared" si="39"/>
        <v>0</v>
      </c>
    </row>
    <row r="166" spans="5:26" x14ac:dyDescent="0.15">
      <c r="E166" s="46"/>
      <c r="F166" s="28"/>
      <c r="G166" s="29"/>
      <c r="H166" s="29"/>
      <c r="I166" s="48" t="str">
        <f t="shared" si="43"/>
        <v/>
      </c>
      <c r="J166" s="48" t="str">
        <f t="shared" si="41"/>
        <v/>
      </c>
      <c r="K166" s="49" t="str">
        <f t="shared" si="42"/>
        <v/>
      </c>
      <c r="L166" s="11"/>
      <c r="M166" s="11"/>
      <c r="N166" s="78"/>
      <c r="O166" s="31" t="str">
        <f t="shared" si="38"/>
        <v>F</v>
      </c>
      <c r="P166" s="11">
        <f t="shared" si="33"/>
        <v>-23.287315649149274</v>
      </c>
      <c r="Q166" s="11"/>
      <c r="R166" s="38">
        <f t="shared" si="40"/>
        <v>0</v>
      </c>
      <c r="S166" s="30">
        <f t="shared" si="34"/>
        <v>0</v>
      </c>
      <c r="T166" s="30">
        <f t="shared" si="35"/>
        <v>0</v>
      </c>
      <c r="U166" s="34"/>
      <c r="V166" s="34"/>
      <c r="X166" s="31">
        <f t="shared" si="30"/>
        <v>9.0359999999999996</v>
      </c>
      <c r="Y166" s="31">
        <f t="shared" si="31"/>
        <v>-184.49199999999999</v>
      </c>
      <c r="Z166" s="30">
        <f t="shared" si="39"/>
        <v>0</v>
      </c>
    </row>
    <row r="167" spans="5:26" x14ac:dyDescent="0.15">
      <c r="E167" s="46"/>
      <c r="F167" s="28"/>
      <c r="G167" s="29"/>
      <c r="H167" s="29"/>
      <c r="I167" s="48" t="str">
        <f t="shared" si="43"/>
        <v/>
      </c>
      <c r="J167" s="48" t="str">
        <f t="shared" si="41"/>
        <v/>
      </c>
      <c r="K167" s="49" t="str">
        <f t="shared" si="42"/>
        <v/>
      </c>
      <c r="L167" s="11"/>
      <c r="M167" s="11"/>
      <c r="N167" s="78"/>
      <c r="O167" s="31" t="str">
        <f t="shared" si="38"/>
        <v>F</v>
      </c>
      <c r="P167" s="11">
        <f t="shared" si="33"/>
        <v>-23.287315649149274</v>
      </c>
      <c r="Q167" s="11"/>
      <c r="R167" s="38">
        <f t="shared" si="40"/>
        <v>0</v>
      </c>
      <c r="S167" s="30">
        <f t="shared" si="34"/>
        <v>0</v>
      </c>
      <c r="T167" s="30">
        <f t="shared" si="35"/>
        <v>0</v>
      </c>
      <c r="U167" s="34"/>
      <c r="V167" s="34"/>
      <c r="X167" s="31">
        <f t="shared" si="30"/>
        <v>9.0359999999999996</v>
      </c>
      <c r="Y167" s="31">
        <f t="shared" si="31"/>
        <v>-184.49199999999999</v>
      </c>
      <c r="Z167" s="30">
        <f t="shared" si="39"/>
        <v>0</v>
      </c>
    </row>
    <row r="168" spans="5:26" x14ac:dyDescent="0.15">
      <c r="E168" s="46"/>
      <c r="F168" s="28"/>
      <c r="G168" s="29"/>
      <c r="H168" s="29"/>
      <c r="I168" s="48" t="str">
        <f t="shared" si="43"/>
        <v/>
      </c>
      <c r="J168" s="48" t="str">
        <f t="shared" si="41"/>
        <v/>
      </c>
      <c r="K168" s="49" t="str">
        <f t="shared" si="42"/>
        <v/>
      </c>
      <c r="L168" s="11"/>
      <c r="M168" s="11"/>
      <c r="N168" s="78"/>
      <c r="O168" s="31" t="str">
        <f t="shared" si="38"/>
        <v>F</v>
      </c>
      <c r="P168" s="11">
        <f t="shared" si="33"/>
        <v>-23.287315649149274</v>
      </c>
      <c r="Q168" s="11"/>
      <c r="R168" s="38">
        <f t="shared" si="40"/>
        <v>0</v>
      </c>
      <c r="S168" s="30">
        <f t="shared" si="34"/>
        <v>0</v>
      </c>
      <c r="T168" s="30">
        <f t="shared" si="35"/>
        <v>0</v>
      </c>
      <c r="U168" s="34"/>
      <c r="V168" s="34"/>
      <c r="X168" s="31">
        <f t="shared" si="30"/>
        <v>9.0359999999999996</v>
      </c>
      <c r="Y168" s="31">
        <f t="shared" si="31"/>
        <v>-184.49199999999999</v>
      </c>
      <c r="Z168" s="30">
        <f t="shared" si="39"/>
        <v>0</v>
      </c>
    </row>
    <row r="169" spans="5:26" x14ac:dyDescent="0.15">
      <c r="E169" s="46"/>
      <c r="F169" s="28"/>
      <c r="G169" s="29"/>
      <c r="H169" s="29"/>
      <c r="I169" s="48" t="str">
        <f t="shared" si="43"/>
        <v/>
      </c>
      <c r="J169" s="48" t="str">
        <f t="shared" si="41"/>
        <v/>
      </c>
      <c r="K169" s="49" t="str">
        <f t="shared" si="42"/>
        <v/>
      </c>
      <c r="L169" s="11"/>
      <c r="M169" s="11"/>
      <c r="N169" s="78"/>
      <c r="O169" s="31" t="str">
        <f t="shared" si="38"/>
        <v>F</v>
      </c>
      <c r="P169" s="11">
        <f t="shared" si="33"/>
        <v>-23.287315649149274</v>
      </c>
      <c r="Q169" s="11"/>
      <c r="R169" s="38">
        <f t="shared" si="40"/>
        <v>0</v>
      </c>
      <c r="S169" s="30">
        <f t="shared" si="34"/>
        <v>0</v>
      </c>
      <c r="T169" s="30">
        <f t="shared" si="35"/>
        <v>0</v>
      </c>
      <c r="U169" s="34"/>
      <c r="V169" s="34"/>
      <c r="X169" s="31">
        <f t="shared" si="30"/>
        <v>9.0359999999999996</v>
      </c>
      <c r="Y169" s="31">
        <f t="shared" si="31"/>
        <v>-184.49199999999999</v>
      </c>
      <c r="Z169" s="30">
        <f t="shared" si="39"/>
        <v>0</v>
      </c>
    </row>
    <row r="170" spans="5:26" x14ac:dyDescent="0.15">
      <c r="E170" s="46"/>
      <c r="F170" s="28"/>
      <c r="G170" s="29"/>
      <c r="H170" s="29"/>
      <c r="I170" s="48" t="str">
        <f t="shared" si="43"/>
        <v/>
      </c>
      <c r="J170" s="48" t="str">
        <f t="shared" si="41"/>
        <v/>
      </c>
      <c r="K170" s="49" t="str">
        <f t="shared" si="42"/>
        <v/>
      </c>
      <c r="L170" s="11"/>
      <c r="M170" s="11"/>
      <c r="N170" s="78"/>
      <c r="O170" s="31" t="str">
        <f t="shared" si="38"/>
        <v>F</v>
      </c>
      <c r="P170" s="11">
        <f t="shared" si="33"/>
        <v>-23.287315649149274</v>
      </c>
      <c r="Q170" s="11"/>
      <c r="R170" s="38">
        <f t="shared" si="40"/>
        <v>0</v>
      </c>
      <c r="S170" s="30">
        <f t="shared" si="34"/>
        <v>0</v>
      </c>
      <c r="T170" s="30">
        <f t="shared" si="35"/>
        <v>0</v>
      </c>
      <c r="U170" s="34"/>
      <c r="V170" s="34"/>
      <c r="X170" s="31">
        <f t="shared" si="30"/>
        <v>9.0359999999999996</v>
      </c>
      <c r="Y170" s="31">
        <f t="shared" si="31"/>
        <v>-184.49199999999999</v>
      </c>
      <c r="Z170" s="30">
        <f t="shared" si="39"/>
        <v>0</v>
      </c>
    </row>
    <row r="171" spans="5:26" x14ac:dyDescent="0.15">
      <c r="E171" s="46"/>
      <c r="F171" s="28"/>
      <c r="G171" s="29"/>
      <c r="H171" s="29"/>
      <c r="I171" s="48" t="str">
        <f t="shared" si="43"/>
        <v/>
      </c>
      <c r="J171" s="48" t="str">
        <f t="shared" si="41"/>
        <v/>
      </c>
      <c r="K171" s="49" t="str">
        <f t="shared" si="42"/>
        <v/>
      </c>
      <c r="L171" s="11"/>
      <c r="M171" s="11"/>
      <c r="N171" s="78"/>
      <c r="O171" s="31" t="str">
        <f t="shared" si="38"/>
        <v>F</v>
      </c>
      <c r="P171" s="11">
        <f t="shared" si="33"/>
        <v>-23.287315649149274</v>
      </c>
      <c r="Q171" s="11"/>
      <c r="R171" s="38">
        <f t="shared" si="40"/>
        <v>0</v>
      </c>
      <c r="S171" s="30">
        <f t="shared" si="34"/>
        <v>0</v>
      </c>
      <c r="T171" s="30">
        <f t="shared" si="35"/>
        <v>0</v>
      </c>
      <c r="U171" s="34"/>
      <c r="V171" s="34"/>
      <c r="X171" s="31">
        <f t="shared" si="30"/>
        <v>9.0359999999999996</v>
      </c>
      <c r="Y171" s="31">
        <f t="shared" si="31"/>
        <v>-184.49199999999999</v>
      </c>
      <c r="Z171" s="30">
        <f t="shared" si="39"/>
        <v>0</v>
      </c>
    </row>
    <row r="172" spans="5:26" x14ac:dyDescent="0.15">
      <c r="E172" s="46"/>
      <c r="F172" s="28"/>
      <c r="G172" s="29"/>
      <c r="H172" s="29"/>
      <c r="I172" s="48" t="str">
        <f t="shared" si="43"/>
        <v/>
      </c>
      <c r="J172" s="48" t="str">
        <f t="shared" si="41"/>
        <v/>
      </c>
      <c r="K172" s="49" t="str">
        <f t="shared" si="42"/>
        <v/>
      </c>
      <c r="L172" s="11"/>
      <c r="M172" s="11"/>
      <c r="N172" s="78"/>
      <c r="O172" s="31" t="str">
        <f t="shared" si="38"/>
        <v>F</v>
      </c>
      <c r="P172" s="11">
        <f t="shared" si="33"/>
        <v>-23.287315649149274</v>
      </c>
      <c r="Q172" s="11"/>
      <c r="R172" s="38">
        <f t="shared" si="40"/>
        <v>0</v>
      </c>
      <c r="S172" s="30">
        <f t="shared" si="34"/>
        <v>0</v>
      </c>
      <c r="T172" s="30">
        <f t="shared" si="35"/>
        <v>0</v>
      </c>
      <c r="U172" s="34"/>
      <c r="V172" s="34"/>
      <c r="X172" s="31">
        <f t="shared" si="30"/>
        <v>9.0359999999999996</v>
      </c>
      <c r="Y172" s="31">
        <f t="shared" si="31"/>
        <v>-184.49199999999999</v>
      </c>
      <c r="Z172" s="30">
        <f t="shared" si="39"/>
        <v>0</v>
      </c>
    </row>
    <row r="173" spans="5:26" x14ac:dyDescent="0.15">
      <c r="E173" s="46"/>
      <c r="F173" s="28"/>
      <c r="G173" s="29"/>
      <c r="H173" s="29"/>
      <c r="I173" s="48" t="str">
        <f t="shared" si="43"/>
        <v/>
      </c>
      <c r="J173" s="48" t="str">
        <f t="shared" si="41"/>
        <v/>
      </c>
      <c r="K173" s="49" t="str">
        <f t="shared" si="42"/>
        <v/>
      </c>
      <c r="L173" s="11"/>
      <c r="M173" s="11"/>
      <c r="N173" s="78"/>
      <c r="O173" s="31" t="str">
        <f t="shared" si="38"/>
        <v>F</v>
      </c>
      <c r="P173" s="11">
        <f t="shared" si="33"/>
        <v>-23.287315649149274</v>
      </c>
      <c r="Q173" s="11"/>
      <c r="R173" s="38">
        <f t="shared" si="40"/>
        <v>0</v>
      </c>
      <c r="S173" s="30">
        <f t="shared" si="34"/>
        <v>0</v>
      </c>
      <c r="T173" s="30">
        <f t="shared" si="35"/>
        <v>0</v>
      </c>
      <c r="U173" s="34"/>
      <c r="V173" s="34"/>
      <c r="X173" s="31">
        <f t="shared" si="30"/>
        <v>9.0359999999999996</v>
      </c>
      <c r="Y173" s="31">
        <f t="shared" si="31"/>
        <v>-184.49199999999999</v>
      </c>
      <c r="Z173" s="30">
        <f t="shared" si="39"/>
        <v>0</v>
      </c>
    </row>
    <row r="174" spans="5:26" x14ac:dyDescent="0.15">
      <c r="E174" s="46"/>
      <c r="F174" s="28"/>
      <c r="G174" s="29"/>
      <c r="H174" s="29"/>
      <c r="I174" s="48" t="str">
        <f t="shared" si="43"/>
        <v/>
      </c>
      <c r="J174" s="48" t="str">
        <f t="shared" si="41"/>
        <v/>
      </c>
      <c r="K174" s="49" t="str">
        <f t="shared" si="42"/>
        <v/>
      </c>
      <c r="L174" s="11"/>
      <c r="M174" s="11"/>
      <c r="N174" s="78"/>
      <c r="O174" s="31" t="str">
        <f t="shared" si="38"/>
        <v>F</v>
      </c>
      <c r="P174" s="11">
        <f t="shared" si="33"/>
        <v>-23.287315649149274</v>
      </c>
      <c r="Q174" s="11"/>
      <c r="R174" s="38">
        <f t="shared" si="40"/>
        <v>0</v>
      </c>
      <c r="S174" s="30">
        <f t="shared" si="34"/>
        <v>0</v>
      </c>
      <c r="T174" s="30">
        <f t="shared" si="35"/>
        <v>0</v>
      </c>
      <c r="U174" s="34"/>
      <c r="V174" s="34"/>
      <c r="X174" s="31">
        <f t="shared" si="30"/>
        <v>9.0359999999999996</v>
      </c>
      <c r="Y174" s="31">
        <f t="shared" si="31"/>
        <v>-184.49199999999999</v>
      </c>
      <c r="Z174" s="30">
        <f t="shared" si="39"/>
        <v>0</v>
      </c>
    </row>
    <row r="175" spans="5:26" x14ac:dyDescent="0.15">
      <c r="E175" s="46"/>
      <c r="F175" s="28"/>
      <c r="G175" s="29"/>
      <c r="H175" s="29"/>
      <c r="I175" s="48" t="str">
        <f t="shared" si="43"/>
        <v/>
      </c>
      <c r="J175" s="48" t="str">
        <f t="shared" si="41"/>
        <v/>
      </c>
      <c r="K175" s="49" t="str">
        <f t="shared" si="42"/>
        <v/>
      </c>
      <c r="L175" s="11"/>
      <c r="M175" s="11"/>
      <c r="N175" s="78"/>
      <c r="O175" s="31" t="str">
        <f t="shared" si="38"/>
        <v>F</v>
      </c>
      <c r="P175" s="11">
        <f t="shared" si="33"/>
        <v>-23.287315649149274</v>
      </c>
      <c r="Q175" s="11"/>
      <c r="R175" s="38">
        <f t="shared" si="40"/>
        <v>0</v>
      </c>
      <c r="S175" s="30">
        <f t="shared" si="34"/>
        <v>0</v>
      </c>
      <c r="T175" s="30">
        <f t="shared" si="35"/>
        <v>0</v>
      </c>
      <c r="U175" s="34"/>
      <c r="V175" s="34"/>
      <c r="X175" s="31">
        <f t="shared" si="30"/>
        <v>9.0359999999999996</v>
      </c>
      <c r="Y175" s="31">
        <f t="shared" si="31"/>
        <v>-184.49199999999999</v>
      </c>
      <c r="Z175" s="30">
        <f t="shared" si="39"/>
        <v>0</v>
      </c>
    </row>
    <row r="176" spans="5:26" x14ac:dyDescent="0.15">
      <c r="E176" s="46"/>
      <c r="F176" s="28"/>
      <c r="G176" s="29"/>
      <c r="H176" s="29"/>
      <c r="I176" s="48" t="str">
        <f t="shared" si="43"/>
        <v/>
      </c>
      <c r="J176" s="48" t="str">
        <f t="shared" si="41"/>
        <v/>
      </c>
      <c r="K176" s="49" t="str">
        <f t="shared" si="42"/>
        <v/>
      </c>
      <c r="L176" s="11"/>
      <c r="M176" s="11"/>
      <c r="N176" s="78"/>
      <c r="O176" s="31" t="str">
        <f t="shared" si="38"/>
        <v>F</v>
      </c>
      <c r="P176" s="11">
        <f t="shared" si="33"/>
        <v>-23.287315649149274</v>
      </c>
      <c r="Q176" s="11"/>
      <c r="R176" s="38">
        <f t="shared" si="40"/>
        <v>0</v>
      </c>
      <c r="S176" s="30">
        <f t="shared" si="34"/>
        <v>0</v>
      </c>
      <c r="T176" s="30">
        <f t="shared" si="35"/>
        <v>0</v>
      </c>
      <c r="U176" s="34"/>
      <c r="V176" s="34"/>
      <c r="X176" s="31">
        <f t="shared" si="30"/>
        <v>9.0359999999999996</v>
      </c>
      <c r="Y176" s="31">
        <f t="shared" si="31"/>
        <v>-184.49199999999999</v>
      </c>
      <c r="Z176" s="30">
        <f t="shared" si="39"/>
        <v>0</v>
      </c>
    </row>
    <row r="177" spans="5:26" x14ac:dyDescent="0.15">
      <c r="E177" s="46"/>
      <c r="F177" s="28"/>
      <c r="G177" s="29"/>
      <c r="H177" s="29"/>
      <c r="I177" s="48" t="str">
        <f t="shared" si="43"/>
        <v/>
      </c>
      <c r="J177" s="48" t="str">
        <f t="shared" si="41"/>
        <v/>
      </c>
      <c r="K177" s="49" t="str">
        <f t="shared" si="42"/>
        <v/>
      </c>
      <c r="L177" s="11"/>
      <c r="M177" s="11"/>
      <c r="N177" s="78"/>
      <c r="O177" s="31" t="str">
        <f t="shared" si="38"/>
        <v>F</v>
      </c>
      <c r="P177" s="11">
        <f t="shared" si="33"/>
        <v>-23.287315649149274</v>
      </c>
      <c r="Q177" s="11"/>
      <c r="R177" s="38">
        <f t="shared" si="40"/>
        <v>0</v>
      </c>
      <c r="S177" s="30">
        <f t="shared" si="34"/>
        <v>0</v>
      </c>
      <c r="T177" s="30">
        <f t="shared" si="35"/>
        <v>0</v>
      </c>
      <c r="U177" s="34"/>
      <c r="V177" s="34"/>
      <c r="X177" s="31">
        <f t="shared" si="30"/>
        <v>9.0359999999999996</v>
      </c>
      <c r="Y177" s="31">
        <f t="shared" si="31"/>
        <v>-184.49199999999999</v>
      </c>
      <c r="Z177" s="30">
        <f t="shared" si="39"/>
        <v>0</v>
      </c>
    </row>
    <row r="178" spans="5:26" x14ac:dyDescent="0.15">
      <c r="E178" s="46"/>
      <c r="F178" s="28"/>
      <c r="G178" s="29"/>
      <c r="H178" s="29"/>
      <c r="I178" s="48" t="str">
        <f t="shared" si="43"/>
        <v/>
      </c>
      <c r="J178" s="48" t="str">
        <f t="shared" si="41"/>
        <v/>
      </c>
      <c r="K178" s="49" t="str">
        <f t="shared" si="42"/>
        <v/>
      </c>
      <c r="L178" s="11"/>
      <c r="M178" s="11"/>
      <c r="N178" s="78"/>
      <c r="O178" s="31" t="str">
        <f t="shared" si="38"/>
        <v>F</v>
      </c>
      <c r="P178" s="11">
        <f t="shared" si="33"/>
        <v>-23.287315649149274</v>
      </c>
      <c r="Q178" s="11"/>
      <c r="R178" s="38">
        <f t="shared" si="40"/>
        <v>0</v>
      </c>
      <c r="S178" s="30">
        <f t="shared" si="34"/>
        <v>0</v>
      </c>
      <c r="T178" s="30">
        <f t="shared" si="35"/>
        <v>0</v>
      </c>
      <c r="U178" s="34"/>
      <c r="V178" s="34"/>
      <c r="X178" s="31">
        <f t="shared" si="30"/>
        <v>9.0359999999999996</v>
      </c>
      <c r="Y178" s="31">
        <f t="shared" si="31"/>
        <v>-184.49199999999999</v>
      </c>
      <c r="Z178" s="30">
        <f t="shared" si="39"/>
        <v>0</v>
      </c>
    </row>
    <row r="179" spans="5:26" x14ac:dyDescent="0.15">
      <c r="E179" s="46"/>
      <c r="F179" s="28"/>
      <c r="G179" s="29"/>
      <c r="H179" s="29"/>
      <c r="I179" s="48" t="str">
        <f t="shared" si="43"/>
        <v/>
      </c>
      <c r="J179" s="48" t="str">
        <f t="shared" si="41"/>
        <v/>
      </c>
      <c r="K179" s="49" t="str">
        <f t="shared" si="42"/>
        <v/>
      </c>
      <c r="L179" s="11"/>
      <c r="M179" s="11"/>
      <c r="N179" s="78"/>
      <c r="O179" s="31" t="str">
        <f t="shared" si="38"/>
        <v>F</v>
      </c>
      <c r="P179" s="11">
        <f t="shared" si="33"/>
        <v>-23.287315649149274</v>
      </c>
      <c r="Q179" s="11"/>
      <c r="R179" s="38">
        <f t="shared" si="40"/>
        <v>0</v>
      </c>
      <c r="S179" s="30">
        <f t="shared" si="34"/>
        <v>0</v>
      </c>
      <c r="T179" s="30">
        <f t="shared" si="35"/>
        <v>0</v>
      </c>
      <c r="U179" s="34"/>
      <c r="V179" s="34"/>
      <c r="X179" s="31">
        <f t="shared" si="30"/>
        <v>9.0359999999999996</v>
      </c>
      <c r="Y179" s="31">
        <f t="shared" si="31"/>
        <v>-184.49199999999999</v>
      </c>
      <c r="Z179" s="30">
        <f t="shared" si="39"/>
        <v>0</v>
      </c>
    </row>
    <row r="180" spans="5:26" x14ac:dyDescent="0.15">
      <c r="E180" s="46"/>
      <c r="F180" s="28"/>
      <c r="G180" s="29"/>
      <c r="H180" s="29"/>
      <c r="I180" s="48" t="str">
        <f t="shared" si="43"/>
        <v/>
      </c>
      <c r="J180" s="48" t="str">
        <f t="shared" si="41"/>
        <v/>
      </c>
      <c r="K180" s="49" t="str">
        <f t="shared" si="42"/>
        <v/>
      </c>
      <c r="L180" s="11"/>
      <c r="M180" s="11"/>
      <c r="N180" s="78"/>
      <c r="O180" s="31" t="str">
        <f t="shared" si="38"/>
        <v>F</v>
      </c>
      <c r="P180" s="11">
        <f t="shared" si="33"/>
        <v>-23.287315649149274</v>
      </c>
      <c r="Q180" s="11"/>
      <c r="R180" s="38">
        <f t="shared" si="40"/>
        <v>0</v>
      </c>
      <c r="S180" s="30">
        <f t="shared" si="34"/>
        <v>0</v>
      </c>
      <c r="T180" s="30">
        <f t="shared" si="35"/>
        <v>0</v>
      </c>
      <c r="U180" s="34"/>
      <c r="V180" s="34"/>
      <c r="X180" s="31">
        <f t="shared" si="30"/>
        <v>9.0359999999999996</v>
      </c>
      <c r="Y180" s="31">
        <f t="shared" si="31"/>
        <v>-184.49199999999999</v>
      </c>
      <c r="Z180" s="30">
        <f t="shared" si="39"/>
        <v>0</v>
      </c>
    </row>
    <row r="181" spans="5:26" x14ac:dyDescent="0.15">
      <c r="E181" s="46"/>
      <c r="F181" s="28"/>
      <c r="G181" s="29"/>
      <c r="H181" s="29"/>
      <c r="I181" s="48" t="str">
        <f t="shared" si="43"/>
        <v/>
      </c>
      <c r="J181" s="48" t="str">
        <f t="shared" si="41"/>
        <v/>
      </c>
      <c r="K181" s="49" t="str">
        <f t="shared" si="42"/>
        <v/>
      </c>
      <c r="L181" s="11"/>
      <c r="M181" s="11"/>
      <c r="N181" s="78"/>
      <c r="O181" s="31" t="str">
        <f t="shared" si="38"/>
        <v>F</v>
      </c>
      <c r="P181" s="11">
        <f t="shared" si="33"/>
        <v>-23.287315649149274</v>
      </c>
      <c r="Q181" s="11"/>
      <c r="R181" s="38">
        <f t="shared" si="40"/>
        <v>0</v>
      </c>
      <c r="S181" s="30">
        <f t="shared" si="34"/>
        <v>0</v>
      </c>
      <c r="T181" s="30">
        <f t="shared" si="35"/>
        <v>0</v>
      </c>
      <c r="U181" s="34"/>
      <c r="V181" s="34"/>
      <c r="X181" s="31">
        <f t="shared" si="30"/>
        <v>9.0359999999999996</v>
      </c>
      <c r="Y181" s="31">
        <f t="shared" si="31"/>
        <v>-184.49199999999999</v>
      </c>
      <c r="Z181" s="30">
        <f t="shared" si="39"/>
        <v>0</v>
      </c>
    </row>
    <row r="182" spans="5:26" x14ac:dyDescent="0.15">
      <c r="E182" s="46"/>
      <c r="F182" s="28"/>
      <c r="G182" s="29"/>
      <c r="H182" s="29"/>
      <c r="I182" s="48" t="str">
        <f t="shared" si="43"/>
        <v/>
      </c>
      <c r="J182" s="48" t="str">
        <f t="shared" si="41"/>
        <v/>
      </c>
      <c r="K182" s="49" t="str">
        <f t="shared" si="42"/>
        <v/>
      </c>
      <c r="L182" s="11"/>
      <c r="M182" s="11"/>
      <c r="N182" s="78"/>
      <c r="O182" s="31" t="str">
        <f t="shared" si="38"/>
        <v>F</v>
      </c>
      <c r="P182" s="11">
        <f t="shared" si="33"/>
        <v>-23.287315649149274</v>
      </c>
      <c r="Q182" s="11"/>
      <c r="R182" s="38">
        <f t="shared" si="40"/>
        <v>0</v>
      </c>
      <c r="S182" s="30">
        <f t="shared" si="34"/>
        <v>0</v>
      </c>
      <c r="T182" s="30">
        <f t="shared" si="35"/>
        <v>0</v>
      </c>
      <c r="U182" s="34"/>
      <c r="V182" s="34"/>
      <c r="X182" s="31">
        <f t="shared" si="30"/>
        <v>9.0359999999999996</v>
      </c>
      <c r="Y182" s="31">
        <f t="shared" si="31"/>
        <v>-184.49199999999999</v>
      </c>
      <c r="Z182" s="30">
        <f t="shared" si="39"/>
        <v>0</v>
      </c>
    </row>
    <row r="183" spans="5:26" x14ac:dyDescent="0.15">
      <c r="E183" s="46"/>
      <c r="F183" s="28"/>
      <c r="G183" s="29"/>
      <c r="H183" s="29"/>
      <c r="I183" s="48" t="str">
        <f t="shared" si="43"/>
        <v/>
      </c>
      <c r="J183" s="48" t="str">
        <f t="shared" si="41"/>
        <v/>
      </c>
      <c r="K183" s="49" t="str">
        <f t="shared" si="42"/>
        <v/>
      </c>
      <c r="L183" s="11"/>
      <c r="M183" s="11"/>
      <c r="N183" s="78"/>
      <c r="O183" s="31" t="str">
        <f t="shared" si="38"/>
        <v>F</v>
      </c>
      <c r="P183" s="11">
        <f t="shared" si="33"/>
        <v>-23.287315649149274</v>
      </c>
      <c r="Q183" s="11"/>
      <c r="R183" s="38">
        <f t="shared" si="40"/>
        <v>0</v>
      </c>
      <c r="S183" s="30">
        <f t="shared" si="34"/>
        <v>0</v>
      </c>
      <c r="T183" s="30">
        <f t="shared" si="35"/>
        <v>0</v>
      </c>
      <c r="U183" s="34"/>
      <c r="V183" s="34"/>
      <c r="X183" s="31">
        <f t="shared" si="30"/>
        <v>9.0359999999999996</v>
      </c>
      <c r="Y183" s="31">
        <f t="shared" si="31"/>
        <v>-184.49199999999999</v>
      </c>
      <c r="Z183" s="30">
        <f t="shared" si="39"/>
        <v>0</v>
      </c>
    </row>
    <row r="184" spans="5:26" x14ac:dyDescent="0.15">
      <c r="E184" s="46"/>
      <c r="F184" s="28"/>
      <c r="G184" s="29"/>
      <c r="H184" s="29"/>
      <c r="I184" s="48" t="str">
        <f t="shared" si="43"/>
        <v/>
      </c>
      <c r="J184" s="48" t="str">
        <f t="shared" si="41"/>
        <v/>
      </c>
      <c r="K184" s="49" t="str">
        <f t="shared" si="42"/>
        <v/>
      </c>
      <c r="L184" s="11"/>
      <c r="M184" s="11"/>
      <c r="N184" s="78"/>
      <c r="O184" s="31" t="str">
        <f t="shared" si="38"/>
        <v>F</v>
      </c>
      <c r="P184" s="11">
        <f t="shared" si="33"/>
        <v>-23.287315649149274</v>
      </c>
      <c r="Q184" s="11"/>
      <c r="R184" s="38">
        <f t="shared" si="40"/>
        <v>0</v>
      </c>
      <c r="S184" s="30">
        <f t="shared" si="34"/>
        <v>0</v>
      </c>
      <c r="T184" s="30">
        <f t="shared" si="35"/>
        <v>0</v>
      </c>
      <c r="U184" s="34"/>
      <c r="V184" s="34"/>
      <c r="X184" s="31">
        <f t="shared" si="30"/>
        <v>9.0359999999999996</v>
      </c>
      <c r="Y184" s="31">
        <f t="shared" si="31"/>
        <v>-184.49199999999999</v>
      </c>
      <c r="Z184" s="30">
        <f t="shared" si="39"/>
        <v>0</v>
      </c>
    </row>
    <row r="185" spans="5:26" x14ac:dyDescent="0.15">
      <c r="E185" s="46"/>
      <c r="F185" s="28"/>
      <c r="G185" s="29"/>
      <c r="H185" s="29"/>
      <c r="I185" s="48" t="str">
        <f t="shared" si="43"/>
        <v/>
      </c>
      <c r="J185" s="48" t="str">
        <f t="shared" si="41"/>
        <v/>
      </c>
      <c r="K185" s="49" t="str">
        <f t="shared" si="42"/>
        <v/>
      </c>
      <c r="L185" s="11"/>
      <c r="M185" s="11"/>
      <c r="N185" s="78"/>
      <c r="O185" s="31" t="str">
        <f t="shared" si="38"/>
        <v>F</v>
      </c>
      <c r="P185" s="11">
        <f t="shared" si="33"/>
        <v>-23.287315649149274</v>
      </c>
      <c r="Q185" s="11"/>
      <c r="R185" s="38">
        <f t="shared" si="40"/>
        <v>0</v>
      </c>
      <c r="S185" s="30">
        <f t="shared" si="34"/>
        <v>0</v>
      </c>
      <c r="T185" s="30">
        <f t="shared" si="35"/>
        <v>0</v>
      </c>
      <c r="U185" s="34"/>
      <c r="V185" s="34"/>
      <c r="X185" s="31">
        <f t="shared" si="30"/>
        <v>9.0359999999999996</v>
      </c>
      <c r="Y185" s="31">
        <f t="shared" si="31"/>
        <v>-184.49199999999999</v>
      </c>
      <c r="Z185" s="30">
        <f t="shared" si="39"/>
        <v>0</v>
      </c>
    </row>
    <row r="186" spans="5:26" x14ac:dyDescent="0.15">
      <c r="E186" s="46"/>
      <c r="F186" s="28"/>
      <c r="G186" s="29"/>
      <c r="H186" s="29"/>
      <c r="I186" s="48" t="str">
        <f t="shared" si="43"/>
        <v/>
      </c>
      <c r="J186" s="48" t="str">
        <f t="shared" si="41"/>
        <v/>
      </c>
      <c r="K186" s="49" t="str">
        <f t="shared" si="42"/>
        <v/>
      </c>
      <c r="L186" s="11"/>
      <c r="M186" s="11"/>
      <c r="N186" s="78"/>
      <c r="O186" s="31" t="str">
        <f t="shared" si="38"/>
        <v>F</v>
      </c>
      <c r="P186" s="11">
        <f t="shared" si="33"/>
        <v>-23.287315649149274</v>
      </c>
      <c r="Q186" s="11"/>
      <c r="R186" s="38">
        <f t="shared" si="40"/>
        <v>0</v>
      </c>
      <c r="S186" s="30">
        <f t="shared" si="34"/>
        <v>0</v>
      </c>
      <c r="T186" s="30">
        <f t="shared" si="35"/>
        <v>0</v>
      </c>
      <c r="U186" s="34"/>
      <c r="V186" s="34"/>
      <c r="X186" s="31">
        <f t="shared" si="30"/>
        <v>9.0359999999999996</v>
      </c>
      <c r="Y186" s="31">
        <f t="shared" si="31"/>
        <v>-184.49199999999999</v>
      </c>
      <c r="Z186" s="30">
        <f t="shared" si="39"/>
        <v>0</v>
      </c>
    </row>
    <row r="187" spans="5:26" x14ac:dyDescent="0.15">
      <c r="E187" s="46"/>
      <c r="F187" s="28"/>
      <c r="G187" s="29"/>
      <c r="H187" s="29"/>
      <c r="I187" s="48" t="str">
        <f t="shared" si="43"/>
        <v/>
      </c>
      <c r="J187" s="48" t="str">
        <f t="shared" si="41"/>
        <v/>
      </c>
      <c r="K187" s="49" t="str">
        <f t="shared" si="42"/>
        <v/>
      </c>
      <c r="L187" s="11"/>
      <c r="M187" s="11"/>
      <c r="N187" s="78"/>
      <c r="O187" s="31" t="str">
        <f t="shared" si="38"/>
        <v>F</v>
      </c>
      <c r="P187" s="11">
        <f t="shared" si="33"/>
        <v>-23.287315649149274</v>
      </c>
      <c r="Q187" s="11"/>
      <c r="R187" s="38">
        <f t="shared" si="40"/>
        <v>0</v>
      </c>
      <c r="S187" s="30">
        <f t="shared" si="34"/>
        <v>0</v>
      </c>
      <c r="T187" s="30">
        <f t="shared" si="35"/>
        <v>0</v>
      </c>
      <c r="U187" s="34"/>
      <c r="V187" s="34"/>
      <c r="X187" s="31">
        <f t="shared" si="30"/>
        <v>9.0359999999999996</v>
      </c>
      <c r="Y187" s="31">
        <f t="shared" si="31"/>
        <v>-184.49199999999999</v>
      </c>
      <c r="Z187" s="30">
        <f t="shared" si="39"/>
        <v>0</v>
      </c>
    </row>
    <row r="188" spans="5:26" x14ac:dyDescent="0.15">
      <c r="E188" s="46"/>
      <c r="F188" s="28"/>
      <c r="G188" s="29"/>
      <c r="H188" s="29"/>
      <c r="I188" s="48" t="str">
        <f t="shared" si="43"/>
        <v/>
      </c>
      <c r="J188" s="48" t="str">
        <f t="shared" si="41"/>
        <v/>
      </c>
      <c r="K188" s="49" t="str">
        <f t="shared" si="42"/>
        <v/>
      </c>
      <c r="L188" s="11"/>
      <c r="M188" s="11"/>
      <c r="N188" s="78"/>
      <c r="O188" s="31" t="str">
        <f t="shared" si="38"/>
        <v>F</v>
      </c>
      <c r="P188" s="11">
        <f t="shared" si="33"/>
        <v>-23.287315649149274</v>
      </c>
      <c r="Q188" s="11"/>
      <c r="R188" s="38">
        <f t="shared" si="40"/>
        <v>0</v>
      </c>
      <c r="S188" s="30">
        <f t="shared" si="34"/>
        <v>0</v>
      </c>
      <c r="T188" s="30">
        <f t="shared" si="35"/>
        <v>0</v>
      </c>
      <c r="U188" s="34"/>
      <c r="V188" s="34"/>
      <c r="X188" s="31">
        <f t="shared" si="30"/>
        <v>9.0359999999999996</v>
      </c>
      <c r="Y188" s="31">
        <f t="shared" si="31"/>
        <v>-184.49199999999999</v>
      </c>
      <c r="Z188" s="30">
        <f t="shared" si="39"/>
        <v>0</v>
      </c>
    </row>
    <row r="189" spans="5:26" x14ac:dyDescent="0.15">
      <c r="E189" s="46"/>
      <c r="F189" s="28"/>
      <c r="G189" s="29"/>
      <c r="H189" s="29"/>
      <c r="I189" s="48" t="str">
        <f t="shared" si="43"/>
        <v/>
      </c>
      <c r="J189" s="48" t="str">
        <f t="shared" si="41"/>
        <v/>
      </c>
      <c r="K189" s="49" t="str">
        <f t="shared" si="42"/>
        <v/>
      </c>
      <c r="L189" s="11"/>
      <c r="M189" s="11"/>
      <c r="N189" s="78"/>
      <c r="O189" s="31" t="str">
        <f t="shared" si="38"/>
        <v>F</v>
      </c>
      <c r="P189" s="11">
        <f t="shared" si="33"/>
        <v>-23.287315649149274</v>
      </c>
      <c r="Q189" s="11"/>
      <c r="R189" s="38">
        <f t="shared" si="40"/>
        <v>0</v>
      </c>
      <c r="S189" s="30">
        <f t="shared" si="34"/>
        <v>0</v>
      </c>
      <c r="T189" s="30">
        <f t="shared" si="35"/>
        <v>0</v>
      </c>
      <c r="U189" s="34"/>
      <c r="V189" s="34"/>
      <c r="X189" s="31">
        <f t="shared" si="30"/>
        <v>9.0359999999999996</v>
      </c>
      <c r="Y189" s="31">
        <f t="shared" si="31"/>
        <v>-184.49199999999999</v>
      </c>
      <c r="Z189" s="30">
        <f t="shared" si="39"/>
        <v>0</v>
      </c>
    </row>
    <row r="190" spans="5:26" x14ac:dyDescent="0.15">
      <c r="E190" s="46"/>
      <c r="F190" s="28"/>
      <c r="G190" s="29"/>
      <c r="H190" s="29"/>
      <c r="I190" s="48" t="str">
        <f t="shared" si="43"/>
        <v/>
      </c>
      <c r="J190" s="48" t="str">
        <f t="shared" si="41"/>
        <v/>
      </c>
      <c r="K190" s="49" t="str">
        <f t="shared" si="42"/>
        <v/>
      </c>
      <c r="L190" s="11"/>
      <c r="M190" s="11"/>
      <c r="N190" s="78"/>
      <c r="O190" s="31" t="str">
        <f t="shared" si="38"/>
        <v>F</v>
      </c>
      <c r="P190" s="11">
        <f t="shared" si="33"/>
        <v>-23.287315649149274</v>
      </c>
      <c r="Q190" s="11"/>
      <c r="R190" s="38">
        <f t="shared" si="40"/>
        <v>0</v>
      </c>
      <c r="S190" s="30">
        <f t="shared" si="34"/>
        <v>0</v>
      </c>
      <c r="T190" s="30">
        <f t="shared" si="35"/>
        <v>0</v>
      </c>
      <c r="U190" s="34"/>
      <c r="V190" s="34"/>
      <c r="X190" s="31">
        <f t="shared" si="30"/>
        <v>9.0359999999999996</v>
      </c>
      <c r="Y190" s="31">
        <f t="shared" si="31"/>
        <v>-184.49199999999999</v>
      </c>
      <c r="Z190" s="30">
        <f t="shared" si="39"/>
        <v>0</v>
      </c>
    </row>
    <row r="191" spans="5:26" x14ac:dyDescent="0.15">
      <c r="E191" s="46"/>
      <c r="F191" s="28"/>
      <c r="G191" s="29"/>
      <c r="H191" s="29"/>
      <c r="I191" s="48" t="str">
        <f t="shared" si="43"/>
        <v/>
      </c>
      <c r="J191" s="48" t="str">
        <f t="shared" si="41"/>
        <v/>
      </c>
      <c r="K191" s="49" t="str">
        <f t="shared" si="42"/>
        <v/>
      </c>
      <c r="L191" s="11"/>
      <c r="M191" s="11"/>
      <c r="N191" s="78"/>
      <c r="O191" s="31" t="str">
        <f t="shared" si="38"/>
        <v>F</v>
      </c>
      <c r="P191" s="11">
        <f t="shared" si="33"/>
        <v>-23.287315649149274</v>
      </c>
      <c r="Q191" s="11"/>
      <c r="R191" s="38">
        <f t="shared" si="40"/>
        <v>0</v>
      </c>
      <c r="S191" s="30">
        <f t="shared" si="34"/>
        <v>0</v>
      </c>
      <c r="T191" s="30">
        <f t="shared" si="35"/>
        <v>0</v>
      </c>
      <c r="U191" s="34"/>
      <c r="V191" s="34"/>
      <c r="X191" s="31">
        <f t="shared" si="30"/>
        <v>9.0359999999999996</v>
      </c>
      <c r="Y191" s="31">
        <f t="shared" si="31"/>
        <v>-184.49199999999999</v>
      </c>
      <c r="Z191" s="30">
        <f t="shared" si="39"/>
        <v>0</v>
      </c>
    </row>
    <row r="192" spans="5:26" x14ac:dyDescent="0.15">
      <c r="E192" s="46"/>
      <c r="F192" s="28"/>
      <c r="G192" s="29"/>
      <c r="H192" s="29"/>
      <c r="I192" s="48" t="str">
        <f t="shared" si="43"/>
        <v/>
      </c>
      <c r="J192" s="48" t="str">
        <f t="shared" si="41"/>
        <v/>
      </c>
      <c r="K192" s="49" t="str">
        <f t="shared" si="42"/>
        <v/>
      </c>
      <c r="L192" s="11"/>
      <c r="M192" s="11"/>
      <c r="N192" s="78"/>
      <c r="O192" s="31" t="str">
        <f t="shared" si="38"/>
        <v>F</v>
      </c>
      <c r="P192" s="11">
        <f t="shared" si="33"/>
        <v>-23.287315649149274</v>
      </c>
      <c r="Q192" s="11"/>
      <c r="R192" s="38">
        <f t="shared" si="40"/>
        <v>0</v>
      </c>
      <c r="S192" s="30">
        <f t="shared" si="34"/>
        <v>0</v>
      </c>
      <c r="T192" s="30">
        <f t="shared" si="35"/>
        <v>0</v>
      </c>
      <c r="U192" s="34"/>
      <c r="V192" s="34"/>
      <c r="X192" s="31">
        <f t="shared" si="30"/>
        <v>9.0359999999999996</v>
      </c>
      <c r="Y192" s="31">
        <f t="shared" si="31"/>
        <v>-184.49199999999999</v>
      </c>
      <c r="Z192" s="30">
        <f t="shared" si="39"/>
        <v>0</v>
      </c>
    </row>
    <row r="193" spans="5:26" x14ac:dyDescent="0.15">
      <c r="E193" s="46"/>
      <c r="F193" s="28"/>
      <c r="G193" s="29"/>
      <c r="H193" s="29"/>
      <c r="I193" s="48" t="str">
        <f t="shared" ref="I193:I224" si="44">IF(COUNTA($F$127,$H$127,F193:H193)=5,P193,"")</f>
        <v/>
      </c>
      <c r="J193" s="48" t="str">
        <f t="shared" si="41"/>
        <v/>
      </c>
      <c r="K193" s="49" t="str">
        <f t="shared" si="42"/>
        <v/>
      </c>
      <c r="L193" s="11"/>
      <c r="M193" s="11"/>
      <c r="N193" s="78"/>
      <c r="O193" s="31" t="str">
        <f t="shared" si="38"/>
        <v>F</v>
      </c>
      <c r="P193" s="11">
        <f t="shared" si="33"/>
        <v>-23.287315649149274</v>
      </c>
      <c r="Q193" s="11"/>
      <c r="R193" s="38">
        <f t="shared" si="40"/>
        <v>0</v>
      </c>
      <c r="S193" s="30">
        <f t="shared" si="34"/>
        <v>0</v>
      </c>
      <c r="T193" s="30">
        <f t="shared" si="35"/>
        <v>0</v>
      </c>
      <c r="U193" s="34"/>
      <c r="V193" s="34"/>
      <c r="X193" s="31">
        <f t="shared" ref="X193:X248" si="45">IF(O193="M",2.06*10^-3*G193^2-0.1166*G193+6.5273,2.49*10^-3*G193^2-0.1858*G193+9.036)</f>
        <v>9.0359999999999996</v>
      </c>
      <c r="Y193" s="31">
        <f t="shared" ref="Y193:Y248" si="46">((G193/100)^3*INDEX(itoOI,IF(O193="M",0,3)+IF(G193&lt;140,1,IF(G193&lt;=149,2,3)),1)+(G193/100)^2*INDEX(itoOI,IF(O193="M",0,3)+IF(G193&lt;140,1,IF(G193&lt;=149,2,3)),2)+(G193/100)*INDEX(itoOI,IF(O193="M",0,3)+IF(G193&lt;140,1,IF(G193&lt;=149,2,3)),3)+INDEX(itoOI,IF(O193="M",0,3)+IF(G193&lt;140,1,IF(G193&lt;=149,2,3)),4))</f>
        <v>-184.49199999999999</v>
      </c>
      <c r="Z193" s="30">
        <f t="shared" si="39"/>
        <v>0</v>
      </c>
    </row>
    <row r="194" spans="5:26" x14ac:dyDescent="0.15">
      <c r="E194" s="46"/>
      <c r="F194" s="28"/>
      <c r="G194" s="29"/>
      <c r="H194" s="29"/>
      <c r="I194" s="48" t="str">
        <f t="shared" si="44"/>
        <v/>
      </c>
      <c r="J194" s="48" t="str">
        <f t="shared" si="41"/>
        <v/>
      </c>
      <c r="K194" s="49" t="str">
        <f t="shared" si="42"/>
        <v/>
      </c>
      <c r="L194" s="11"/>
      <c r="M194" s="11"/>
      <c r="N194" s="78"/>
      <c r="O194" s="31" t="str">
        <f t="shared" si="38"/>
        <v>F</v>
      </c>
      <c r="P194" s="11">
        <f t="shared" ref="P194:P248" si="47">IF(T194&gt;17.583,"*",(G194-(INDEX(IF(O194="F",Hfemalemean,Hmalemean),S194+1,R194+1)))/(INDEX(IF(O194="F",Hfemalesd,Hmalesd),S194+1,R194+1)))</f>
        <v>-23.287315649149274</v>
      </c>
      <c r="Q194" s="11"/>
      <c r="R194" s="38">
        <f t="shared" ref="R194:R248" si="48">DATEDIF($F$127,F194,"Y")</f>
        <v>0</v>
      </c>
      <c r="S194" s="30">
        <f t="shared" ref="S194:S248" si="49">DATEDIF($F$127,F194,"YM")</f>
        <v>0</v>
      </c>
      <c r="T194" s="30">
        <f t="shared" ref="T194:T248" si="50">DATEDIF($F$127,F194,"Y")+DATEDIF($F$127,F194,"YD")/(365+IF(MOD(YEAR(DATE(YEAR(F194)-1,MONTH($F$127),DAY($F$127))),4)=0,IF(DATE(YEAR(DATE(YEAR(F194)-1,MONTH($F$127),DAY($F$127))),2,29)&gt;=DATE(YEAR(F194)-1,MONTH($F$127),DAY($F$127)),1,0),0)+IF(MOD(YEAR(F194),4)=0,IF(DATE(YEAR(F194),2,29)&lt;=F194,1,0),0))</f>
        <v>0</v>
      </c>
      <c r="U194" s="34"/>
      <c r="V194" s="34"/>
      <c r="X194" s="31">
        <f t="shared" si="45"/>
        <v>9.0359999999999996</v>
      </c>
      <c r="Y194" s="31">
        <f t="shared" si="46"/>
        <v>-184.49199999999999</v>
      </c>
      <c r="Z194" s="30">
        <f t="shared" si="39"/>
        <v>0</v>
      </c>
    </row>
    <row r="195" spans="5:26" x14ac:dyDescent="0.15">
      <c r="E195" s="46"/>
      <c r="F195" s="28"/>
      <c r="G195" s="29"/>
      <c r="H195" s="29"/>
      <c r="I195" s="48" t="str">
        <f t="shared" si="44"/>
        <v/>
      </c>
      <c r="J195" s="48" t="str">
        <f t="shared" si="41"/>
        <v/>
      </c>
      <c r="K195" s="49" t="str">
        <f t="shared" si="42"/>
        <v/>
      </c>
      <c r="L195" s="11"/>
      <c r="M195" s="11"/>
      <c r="N195" s="78"/>
      <c r="O195" s="31" t="str">
        <f t="shared" ref="O195:O248" si="51">+O194</f>
        <v>F</v>
      </c>
      <c r="P195" s="11">
        <f t="shared" si="47"/>
        <v>-23.287315649149274</v>
      </c>
      <c r="Q195" s="11"/>
      <c r="R195" s="38">
        <f t="shared" si="48"/>
        <v>0</v>
      </c>
      <c r="S195" s="30">
        <f t="shared" si="49"/>
        <v>0</v>
      </c>
      <c r="T195" s="30">
        <f t="shared" si="50"/>
        <v>0</v>
      </c>
      <c r="U195" s="34"/>
      <c r="V195" s="34"/>
      <c r="X195" s="31">
        <f t="shared" si="45"/>
        <v>9.0359999999999996</v>
      </c>
      <c r="Y195" s="31">
        <f t="shared" si="46"/>
        <v>-184.49199999999999</v>
      </c>
      <c r="Z195" s="30">
        <f t="shared" ref="Z195:Z248" si="52">22*G195^2/10000</f>
        <v>0</v>
      </c>
    </row>
    <row r="196" spans="5:26" x14ac:dyDescent="0.15">
      <c r="E196" s="46"/>
      <c r="F196" s="28"/>
      <c r="G196" s="29"/>
      <c r="H196" s="29"/>
      <c r="I196" s="48" t="str">
        <f t="shared" si="44"/>
        <v/>
      </c>
      <c r="J196" s="48" t="str">
        <f t="shared" si="41"/>
        <v/>
      </c>
      <c r="K196" s="49" t="str">
        <f t="shared" si="42"/>
        <v/>
      </c>
      <c r="L196" s="11"/>
      <c r="M196" s="11"/>
      <c r="N196" s="78"/>
      <c r="O196" s="31" t="str">
        <f t="shared" si="51"/>
        <v>F</v>
      </c>
      <c r="P196" s="11">
        <f t="shared" si="47"/>
        <v>-23.287315649149274</v>
      </c>
      <c r="Q196" s="11"/>
      <c r="R196" s="38">
        <f t="shared" si="48"/>
        <v>0</v>
      </c>
      <c r="S196" s="30">
        <f t="shared" si="49"/>
        <v>0</v>
      </c>
      <c r="T196" s="30">
        <f t="shared" si="50"/>
        <v>0</v>
      </c>
      <c r="U196" s="34"/>
      <c r="V196" s="34"/>
      <c r="X196" s="31">
        <f t="shared" si="45"/>
        <v>9.0359999999999996</v>
      </c>
      <c r="Y196" s="31">
        <f t="shared" si="46"/>
        <v>-184.49199999999999</v>
      </c>
      <c r="Z196" s="30">
        <f t="shared" si="52"/>
        <v>0</v>
      </c>
    </row>
    <row r="197" spans="5:26" x14ac:dyDescent="0.15">
      <c r="E197" s="46"/>
      <c r="F197" s="28"/>
      <c r="G197" s="29"/>
      <c r="H197" s="29"/>
      <c r="I197" s="48" t="str">
        <f t="shared" si="44"/>
        <v/>
      </c>
      <c r="J197" s="48" t="str">
        <f t="shared" ref="J197:J223" si="53">IF(COUNTA($F$127,$H$127,F197:H197)=5,IF(T197&lt;6,"*",IF(T197&gt;=17.583,"*",(H197-G197*INDEX(IF(O197="F",muratafemale,muratamale),R197-4,1)-INDEX(IF(O197="F",muratafemale,muratamale),R197-4,2))/(G197*INDEX(IF(O197="F",muratafemale,muratamale),R197-4,1)+INDEX(IF(O197="F",muratafemale,muratamale),R197-4,2))*100)),"")</f>
        <v/>
      </c>
      <c r="K197" s="49" t="str">
        <f t="shared" ref="K197:K223" si="54">IF(COUNTA($F$127,$H$127,F197:H197)=5,IF(OR(T197&lt;1,G197&lt;70),"*",IF(G197&gt;=IF(O197="M",181,174),(H197-Z197)/Z197*100,IF(G197&lt;101,(H197-X197)/X197*100,IF(T197&lt;6,(H197-X197)/X197*100,IF(T197&gt;=17.583,(H197-Z197)/Z197*100,(H197-Y197)/Y197*100))))),"")</f>
        <v/>
      </c>
      <c r="L197" s="11"/>
      <c r="M197" s="11"/>
      <c r="N197" s="78"/>
      <c r="O197" s="31" t="str">
        <f t="shared" si="51"/>
        <v>F</v>
      </c>
      <c r="P197" s="11">
        <f t="shared" si="47"/>
        <v>-23.287315649149274</v>
      </c>
      <c r="Q197" s="11"/>
      <c r="R197" s="38">
        <f t="shared" si="48"/>
        <v>0</v>
      </c>
      <c r="S197" s="30">
        <f t="shared" si="49"/>
        <v>0</v>
      </c>
      <c r="T197" s="30">
        <f t="shared" si="50"/>
        <v>0</v>
      </c>
      <c r="U197" s="34"/>
      <c r="V197" s="34"/>
      <c r="X197" s="31">
        <f t="shared" si="45"/>
        <v>9.0359999999999996</v>
      </c>
      <c r="Y197" s="31">
        <f t="shared" si="46"/>
        <v>-184.49199999999999</v>
      </c>
      <c r="Z197" s="30">
        <f t="shared" si="52"/>
        <v>0</v>
      </c>
    </row>
    <row r="198" spans="5:26" x14ac:dyDescent="0.15">
      <c r="E198" s="46"/>
      <c r="F198" s="28"/>
      <c r="G198" s="29"/>
      <c r="H198" s="29"/>
      <c r="I198" s="48" t="str">
        <f t="shared" si="44"/>
        <v/>
      </c>
      <c r="J198" s="48" t="str">
        <f t="shared" si="53"/>
        <v/>
      </c>
      <c r="K198" s="49" t="str">
        <f t="shared" si="54"/>
        <v/>
      </c>
      <c r="L198" s="11"/>
      <c r="M198" s="11"/>
      <c r="N198" s="78"/>
      <c r="O198" s="31" t="str">
        <f t="shared" si="51"/>
        <v>F</v>
      </c>
      <c r="P198" s="11">
        <f t="shared" si="47"/>
        <v>-23.287315649149274</v>
      </c>
      <c r="Q198" s="11"/>
      <c r="R198" s="38">
        <f t="shared" si="48"/>
        <v>0</v>
      </c>
      <c r="S198" s="30">
        <f t="shared" si="49"/>
        <v>0</v>
      </c>
      <c r="T198" s="30">
        <f t="shared" si="50"/>
        <v>0</v>
      </c>
      <c r="U198" s="34"/>
      <c r="V198" s="34"/>
      <c r="X198" s="31">
        <f t="shared" si="45"/>
        <v>9.0359999999999996</v>
      </c>
      <c r="Y198" s="31">
        <f t="shared" si="46"/>
        <v>-184.49199999999999</v>
      </c>
      <c r="Z198" s="30">
        <f t="shared" si="52"/>
        <v>0</v>
      </c>
    </row>
    <row r="199" spans="5:26" x14ac:dyDescent="0.15">
      <c r="E199" s="46"/>
      <c r="F199" s="28"/>
      <c r="G199" s="29"/>
      <c r="H199" s="29"/>
      <c r="I199" s="48" t="str">
        <f t="shared" si="44"/>
        <v/>
      </c>
      <c r="J199" s="48" t="str">
        <f t="shared" si="53"/>
        <v/>
      </c>
      <c r="K199" s="49" t="str">
        <f t="shared" si="54"/>
        <v/>
      </c>
      <c r="L199" s="11"/>
      <c r="M199" s="11"/>
      <c r="N199" s="78"/>
      <c r="O199" s="31" t="str">
        <f t="shared" si="51"/>
        <v>F</v>
      </c>
      <c r="P199" s="11">
        <f t="shared" si="47"/>
        <v>-23.287315649149274</v>
      </c>
      <c r="Q199" s="11"/>
      <c r="R199" s="38">
        <f t="shared" si="48"/>
        <v>0</v>
      </c>
      <c r="S199" s="30">
        <f t="shared" si="49"/>
        <v>0</v>
      </c>
      <c r="T199" s="30">
        <f t="shared" si="50"/>
        <v>0</v>
      </c>
      <c r="U199" s="34"/>
      <c r="V199" s="34"/>
      <c r="X199" s="31">
        <f t="shared" si="45"/>
        <v>9.0359999999999996</v>
      </c>
      <c r="Y199" s="31">
        <f t="shared" si="46"/>
        <v>-184.49199999999999</v>
      </c>
      <c r="Z199" s="30">
        <f t="shared" si="52"/>
        <v>0</v>
      </c>
    </row>
    <row r="200" spans="5:26" x14ac:dyDescent="0.15">
      <c r="E200" s="46"/>
      <c r="F200" s="28"/>
      <c r="G200" s="29"/>
      <c r="H200" s="29"/>
      <c r="I200" s="48" t="str">
        <f t="shared" si="44"/>
        <v/>
      </c>
      <c r="J200" s="48" t="str">
        <f t="shared" si="53"/>
        <v/>
      </c>
      <c r="K200" s="49" t="str">
        <f t="shared" si="54"/>
        <v/>
      </c>
      <c r="L200" s="11"/>
      <c r="M200" s="11"/>
      <c r="N200" s="78"/>
      <c r="O200" s="31" t="str">
        <f t="shared" si="51"/>
        <v>F</v>
      </c>
      <c r="P200" s="11">
        <f t="shared" si="47"/>
        <v>-23.287315649149274</v>
      </c>
      <c r="Q200" s="11"/>
      <c r="R200" s="38">
        <f t="shared" si="48"/>
        <v>0</v>
      </c>
      <c r="S200" s="30">
        <f t="shared" si="49"/>
        <v>0</v>
      </c>
      <c r="T200" s="30">
        <f t="shared" si="50"/>
        <v>0</v>
      </c>
      <c r="U200" s="34"/>
      <c r="V200" s="34"/>
      <c r="X200" s="31">
        <f t="shared" si="45"/>
        <v>9.0359999999999996</v>
      </c>
      <c r="Y200" s="31">
        <f t="shared" si="46"/>
        <v>-184.49199999999999</v>
      </c>
      <c r="Z200" s="30">
        <f t="shared" si="52"/>
        <v>0</v>
      </c>
    </row>
    <row r="201" spans="5:26" x14ac:dyDescent="0.15">
      <c r="E201" s="46"/>
      <c r="F201" s="28"/>
      <c r="G201" s="29"/>
      <c r="H201" s="29"/>
      <c r="I201" s="48" t="str">
        <f t="shared" si="44"/>
        <v/>
      </c>
      <c r="J201" s="48" t="str">
        <f t="shared" si="53"/>
        <v/>
      </c>
      <c r="K201" s="49" t="str">
        <f t="shared" si="54"/>
        <v/>
      </c>
      <c r="L201" s="11"/>
      <c r="M201" s="11"/>
      <c r="N201" s="78"/>
      <c r="O201" s="31" t="str">
        <f t="shared" si="51"/>
        <v>F</v>
      </c>
      <c r="P201" s="11">
        <f t="shared" si="47"/>
        <v>-23.287315649149274</v>
      </c>
      <c r="Q201" s="11"/>
      <c r="R201" s="38">
        <f t="shared" si="48"/>
        <v>0</v>
      </c>
      <c r="S201" s="30">
        <f t="shared" si="49"/>
        <v>0</v>
      </c>
      <c r="T201" s="30">
        <f t="shared" si="50"/>
        <v>0</v>
      </c>
      <c r="U201" s="34"/>
      <c r="V201" s="34"/>
      <c r="X201" s="31">
        <f t="shared" si="45"/>
        <v>9.0359999999999996</v>
      </c>
      <c r="Y201" s="31">
        <f t="shared" si="46"/>
        <v>-184.49199999999999</v>
      </c>
      <c r="Z201" s="30">
        <f t="shared" si="52"/>
        <v>0</v>
      </c>
    </row>
    <row r="202" spans="5:26" x14ac:dyDescent="0.15">
      <c r="E202" s="46"/>
      <c r="F202" s="28"/>
      <c r="G202" s="29"/>
      <c r="H202" s="29"/>
      <c r="I202" s="48" t="str">
        <f t="shared" si="44"/>
        <v/>
      </c>
      <c r="J202" s="48" t="str">
        <f t="shared" si="53"/>
        <v/>
      </c>
      <c r="K202" s="49" t="str">
        <f t="shared" si="54"/>
        <v/>
      </c>
      <c r="L202" s="11"/>
      <c r="M202" s="11"/>
      <c r="N202" s="78"/>
      <c r="O202" s="31" t="str">
        <f t="shared" si="51"/>
        <v>F</v>
      </c>
      <c r="P202" s="11">
        <f t="shared" si="47"/>
        <v>-23.287315649149274</v>
      </c>
      <c r="Q202" s="11"/>
      <c r="R202" s="38">
        <f t="shared" si="48"/>
        <v>0</v>
      </c>
      <c r="S202" s="30">
        <f t="shared" si="49"/>
        <v>0</v>
      </c>
      <c r="T202" s="30">
        <f t="shared" si="50"/>
        <v>0</v>
      </c>
      <c r="U202" s="34"/>
      <c r="V202" s="34"/>
      <c r="X202" s="31">
        <f t="shared" si="45"/>
        <v>9.0359999999999996</v>
      </c>
      <c r="Y202" s="31">
        <f t="shared" si="46"/>
        <v>-184.49199999999999</v>
      </c>
      <c r="Z202" s="30">
        <f t="shared" si="52"/>
        <v>0</v>
      </c>
    </row>
    <row r="203" spans="5:26" x14ac:dyDescent="0.15">
      <c r="E203" s="46"/>
      <c r="F203" s="28"/>
      <c r="G203" s="29"/>
      <c r="H203" s="29"/>
      <c r="I203" s="48" t="str">
        <f t="shared" si="44"/>
        <v/>
      </c>
      <c r="J203" s="48" t="str">
        <f t="shared" si="53"/>
        <v/>
      </c>
      <c r="K203" s="49" t="str">
        <f t="shared" si="54"/>
        <v/>
      </c>
      <c r="L203" s="11"/>
      <c r="M203" s="11"/>
      <c r="N203" s="78"/>
      <c r="O203" s="31" t="str">
        <f t="shared" si="51"/>
        <v>F</v>
      </c>
      <c r="P203" s="11">
        <f t="shared" si="47"/>
        <v>-23.287315649149274</v>
      </c>
      <c r="Q203" s="11"/>
      <c r="R203" s="38">
        <f t="shared" si="48"/>
        <v>0</v>
      </c>
      <c r="S203" s="30">
        <f t="shared" si="49"/>
        <v>0</v>
      </c>
      <c r="T203" s="30">
        <f t="shared" si="50"/>
        <v>0</v>
      </c>
      <c r="U203" s="34"/>
      <c r="V203" s="34"/>
      <c r="X203" s="31">
        <f t="shared" si="45"/>
        <v>9.0359999999999996</v>
      </c>
      <c r="Y203" s="31">
        <f t="shared" si="46"/>
        <v>-184.49199999999999</v>
      </c>
      <c r="Z203" s="30">
        <f t="shared" si="52"/>
        <v>0</v>
      </c>
    </row>
    <row r="204" spans="5:26" x14ac:dyDescent="0.15">
      <c r="E204" s="46"/>
      <c r="F204" s="28"/>
      <c r="G204" s="29"/>
      <c r="H204" s="29"/>
      <c r="I204" s="48" t="str">
        <f t="shared" si="44"/>
        <v/>
      </c>
      <c r="J204" s="48" t="str">
        <f t="shared" si="53"/>
        <v/>
      </c>
      <c r="K204" s="49" t="str">
        <f t="shared" si="54"/>
        <v/>
      </c>
      <c r="L204" s="11"/>
      <c r="M204" s="11"/>
      <c r="N204" s="78"/>
      <c r="O204" s="31" t="str">
        <f t="shared" si="51"/>
        <v>F</v>
      </c>
      <c r="P204" s="11">
        <f t="shared" si="47"/>
        <v>-23.287315649149274</v>
      </c>
      <c r="Q204" s="11"/>
      <c r="R204" s="38">
        <f t="shared" si="48"/>
        <v>0</v>
      </c>
      <c r="S204" s="30">
        <f t="shared" si="49"/>
        <v>0</v>
      </c>
      <c r="T204" s="30">
        <f t="shared" si="50"/>
        <v>0</v>
      </c>
      <c r="U204" s="34"/>
      <c r="V204" s="34"/>
      <c r="X204" s="31">
        <f t="shared" si="45"/>
        <v>9.0359999999999996</v>
      </c>
      <c r="Y204" s="31">
        <f t="shared" si="46"/>
        <v>-184.49199999999999</v>
      </c>
      <c r="Z204" s="30">
        <f t="shared" si="52"/>
        <v>0</v>
      </c>
    </row>
    <row r="205" spans="5:26" x14ac:dyDescent="0.15">
      <c r="E205" s="46"/>
      <c r="F205" s="28"/>
      <c r="G205" s="29"/>
      <c r="H205" s="29"/>
      <c r="I205" s="48" t="str">
        <f t="shared" si="44"/>
        <v/>
      </c>
      <c r="J205" s="48" t="str">
        <f t="shared" si="53"/>
        <v/>
      </c>
      <c r="K205" s="49" t="str">
        <f t="shared" si="54"/>
        <v/>
      </c>
      <c r="L205" s="11"/>
      <c r="M205" s="11"/>
      <c r="N205" s="78"/>
      <c r="O205" s="31" t="str">
        <f t="shared" si="51"/>
        <v>F</v>
      </c>
      <c r="P205" s="11">
        <f t="shared" si="47"/>
        <v>-23.287315649149274</v>
      </c>
      <c r="Q205" s="11"/>
      <c r="R205" s="38">
        <f t="shared" si="48"/>
        <v>0</v>
      </c>
      <c r="S205" s="30">
        <f t="shared" si="49"/>
        <v>0</v>
      </c>
      <c r="T205" s="30">
        <f t="shared" si="50"/>
        <v>0</v>
      </c>
      <c r="U205" s="34"/>
      <c r="V205" s="34"/>
      <c r="X205" s="31">
        <f t="shared" si="45"/>
        <v>9.0359999999999996</v>
      </c>
      <c r="Y205" s="31">
        <f t="shared" si="46"/>
        <v>-184.49199999999999</v>
      </c>
      <c r="Z205" s="30">
        <f t="shared" si="52"/>
        <v>0</v>
      </c>
    </row>
    <row r="206" spans="5:26" x14ac:dyDescent="0.15">
      <c r="E206" s="46"/>
      <c r="F206" s="28"/>
      <c r="G206" s="29"/>
      <c r="H206" s="29"/>
      <c r="I206" s="48" t="str">
        <f t="shared" si="44"/>
        <v/>
      </c>
      <c r="J206" s="48" t="str">
        <f t="shared" si="53"/>
        <v/>
      </c>
      <c r="K206" s="49" t="str">
        <f t="shared" si="54"/>
        <v/>
      </c>
      <c r="L206" s="11"/>
      <c r="M206" s="11"/>
      <c r="N206" s="78"/>
      <c r="O206" s="31" t="str">
        <f t="shared" si="51"/>
        <v>F</v>
      </c>
      <c r="P206" s="11">
        <f t="shared" si="47"/>
        <v>-23.287315649149274</v>
      </c>
      <c r="Q206" s="11"/>
      <c r="R206" s="38">
        <f t="shared" si="48"/>
        <v>0</v>
      </c>
      <c r="S206" s="30">
        <f t="shared" si="49"/>
        <v>0</v>
      </c>
      <c r="T206" s="30">
        <f t="shared" si="50"/>
        <v>0</v>
      </c>
      <c r="U206" s="34"/>
      <c r="V206" s="34"/>
      <c r="X206" s="31">
        <f t="shared" si="45"/>
        <v>9.0359999999999996</v>
      </c>
      <c r="Y206" s="31">
        <f t="shared" si="46"/>
        <v>-184.49199999999999</v>
      </c>
      <c r="Z206" s="30">
        <f t="shared" si="52"/>
        <v>0</v>
      </c>
    </row>
    <row r="207" spans="5:26" x14ac:dyDescent="0.15">
      <c r="E207" s="46"/>
      <c r="F207" s="28"/>
      <c r="G207" s="29"/>
      <c r="H207" s="29"/>
      <c r="I207" s="48" t="str">
        <f t="shared" si="44"/>
        <v/>
      </c>
      <c r="J207" s="48" t="str">
        <f t="shared" si="53"/>
        <v/>
      </c>
      <c r="K207" s="49" t="str">
        <f t="shared" si="54"/>
        <v/>
      </c>
      <c r="L207" s="11"/>
      <c r="M207" s="11"/>
      <c r="N207" s="78"/>
      <c r="O207" s="31" t="str">
        <f t="shared" si="51"/>
        <v>F</v>
      </c>
      <c r="P207" s="11">
        <f t="shared" si="47"/>
        <v>-23.287315649149274</v>
      </c>
      <c r="Q207" s="11"/>
      <c r="R207" s="38">
        <f t="shared" si="48"/>
        <v>0</v>
      </c>
      <c r="S207" s="30">
        <f t="shared" si="49"/>
        <v>0</v>
      </c>
      <c r="T207" s="30">
        <f t="shared" si="50"/>
        <v>0</v>
      </c>
      <c r="U207" s="34"/>
      <c r="V207" s="34"/>
      <c r="X207" s="31">
        <f t="shared" si="45"/>
        <v>9.0359999999999996</v>
      </c>
      <c r="Y207" s="31">
        <f t="shared" si="46"/>
        <v>-184.49199999999999</v>
      </c>
      <c r="Z207" s="30">
        <f t="shared" si="52"/>
        <v>0</v>
      </c>
    </row>
    <row r="208" spans="5:26" x14ac:dyDescent="0.15">
      <c r="E208" s="46"/>
      <c r="F208" s="28"/>
      <c r="G208" s="29"/>
      <c r="H208" s="29"/>
      <c r="I208" s="48" t="str">
        <f t="shared" si="44"/>
        <v/>
      </c>
      <c r="J208" s="48" t="str">
        <f t="shared" si="53"/>
        <v/>
      </c>
      <c r="K208" s="49" t="str">
        <f t="shared" si="54"/>
        <v/>
      </c>
      <c r="L208" s="11"/>
      <c r="M208" s="11"/>
      <c r="N208" s="78"/>
      <c r="O208" s="31" t="str">
        <f t="shared" si="51"/>
        <v>F</v>
      </c>
      <c r="P208" s="11">
        <f t="shared" si="47"/>
        <v>-23.287315649149274</v>
      </c>
      <c r="Q208" s="11"/>
      <c r="R208" s="38">
        <f t="shared" si="48"/>
        <v>0</v>
      </c>
      <c r="S208" s="30">
        <f t="shared" si="49"/>
        <v>0</v>
      </c>
      <c r="T208" s="30">
        <f t="shared" si="50"/>
        <v>0</v>
      </c>
      <c r="U208" s="34"/>
      <c r="V208" s="34"/>
      <c r="X208" s="31">
        <f t="shared" si="45"/>
        <v>9.0359999999999996</v>
      </c>
      <c r="Y208" s="31">
        <f t="shared" si="46"/>
        <v>-184.49199999999999</v>
      </c>
      <c r="Z208" s="30">
        <f t="shared" si="52"/>
        <v>0</v>
      </c>
    </row>
    <row r="209" spans="5:26" x14ac:dyDescent="0.15">
      <c r="E209" s="46"/>
      <c r="F209" s="28"/>
      <c r="G209" s="29"/>
      <c r="H209" s="29"/>
      <c r="I209" s="48" t="str">
        <f t="shared" si="44"/>
        <v/>
      </c>
      <c r="J209" s="48" t="str">
        <f t="shared" si="53"/>
        <v/>
      </c>
      <c r="K209" s="49" t="str">
        <f t="shared" si="54"/>
        <v/>
      </c>
      <c r="L209" s="11"/>
      <c r="M209" s="11"/>
      <c r="N209" s="78"/>
      <c r="O209" s="31" t="str">
        <f t="shared" si="51"/>
        <v>F</v>
      </c>
      <c r="P209" s="11">
        <f t="shared" si="47"/>
        <v>-23.287315649149274</v>
      </c>
      <c r="Q209" s="11"/>
      <c r="R209" s="38">
        <f t="shared" si="48"/>
        <v>0</v>
      </c>
      <c r="S209" s="30">
        <f t="shared" si="49"/>
        <v>0</v>
      </c>
      <c r="T209" s="30">
        <f t="shared" si="50"/>
        <v>0</v>
      </c>
      <c r="U209" s="34"/>
      <c r="V209" s="34"/>
      <c r="X209" s="31">
        <f t="shared" si="45"/>
        <v>9.0359999999999996</v>
      </c>
      <c r="Y209" s="31">
        <f t="shared" si="46"/>
        <v>-184.49199999999999</v>
      </c>
      <c r="Z209" s="30">
        <f t="shared" si="52"/>
        <v>0</v>
      </c>
    </row>
    <row r="210" spans="5:26" x14ac:dyDescent="0.15">
      <c r="E210" s="46"/>
      <c r="F210" s="28"/>
      <c r="G210" s="29"/>
      <c r="H210" s="29"/>
      <c r="I210" s="48" t="str">
        <f t="shared" si="44"/>
        <v/>
      </c>
      <c r="J210" s="48" t="str">
        <f t="shared" si="53"/>
        <v/>
      </c>
      <c r="K210" s="49" t="str">
        <f t="shared" si="54"/>
        <v/>
      </c>
      <c r="L210" s="11"/>
      <c r="M210" s="11"/>
      <c r="N210" s="78"/>
      <c r="O210" s="31" t="str">
        <f t="shared" si="51"/>
        <v>F</v>
      </c>
      <c r="P210" s="11">
        <f t="shared" si="47"/>
        <v>-23.287315649149274</v>
      </c>
      <c r="Q210" s="11"/>
      <c r="R210" s="38">
        <f t="shared" si="48"/>
        <v>0</v>
      </c>
      <c r="S210" s="30">
        <f t="shared" si="49"/>
        <v>0</v>
      </c>
      <c r="T210" s="30">
        <f t="shared" si="50"/>
        <v>0</v>
      </c>
      <c r="U210" s="34"/>
      <c r="V210" s="34"/>
      <c r="X210" s="31">
        <f t="shared" si="45"/>
        <v>9.0359999999999996</v>
      </c>
      <c r="Y210" s="31">
        <f t="shared" si="46"/>
        <v>-184.49199999999999</v>
      </c>
      <c r="Z210" s="30">
        <f t="shared" si="52"/>
        <v>0</v>
      </c>
    </row>
    <row r="211" spans="5:26" x14ac:dyDescent="0.15">
      <c r="E211" s="46"/>
      <c r="F211" s="28"/>
      <c r="G211" s="29"/>
      <c r="H211" s="29"/>
      <c r="I211" s="48" t="str">
        <f t="shared" si="44"/>
        <v/>
      </c>
      <c r="J211" s="48" t="str">
        <f t="shared" si="53"/>
        <v/>
      </c>
      <c r="K211" s="49" t="str">
        <f t="shared" si="54"/>
        <v/>
      </c>
      <c r="L211" s="11"/>
      <c r="M211" s="11"/>
      <c r="N211" s="78"/>
      <c r="O211" s="31" t="str">
        <f t="shared" si="51"/>
        <v>F</v>
      </c>
      <c r="P211" s="11">
        <f t="shared" si="47"/>
        <v>-23.287315649149274</v>
      </c>
      <c r="Q211" s="11"/>
      <c r="R211" s="38">
        <f t="shared" si="48"/>
        <v>0</v>
      </c>
      <c r="S211" s="30">
        <f t="shared" si="49"/>
        <v>0</v>
      </c>
      <c r="T211" s="30">
        <f t="shared" si="50"/>
        <v>0</v>
      </c>
      <c r="U211" s="34"/>
      <c r="V211" s="34"/>
      <c r="X211" s="31">
        <f t="shared" si="45"/>
        <v>9.0359999999999996</v>
      </c>
      <c r="Y211" s="31">
        <f t="shared" si="46"/>
        <v>-184.49199999999999</v>
      </c>
      <c r="Z211" s="30">
        <f t="shared" si="52"/>
        <v>0</v>
      </c>
    </row>
    <row r="212" spans="5:26" x14ac:dyDescent="0.15">
      <c r="E212" s="46"/>
      <c r="F212" s="28"/>
      <c r="G212" s="29"/>
      <c r="H212" s="29"/>
      <c r="I212" s="48" t="str">
        <f t="shared" si="44"/>
        <v/>
      </c>
      <c r="J212" s="48" t="str">
        <f t="shared" si="53"/>
        <v/>
      </c>
      <c r="K212" s="49" t="str">
        <f t="shared" si="54"/>
        <v/>
      </c>
      <c r="L212" s="11"/>
      <c r="M212" s="11"/>
      <c r="N212" s="78"/>
      <c r="O212" s="31" t="str">
        <f t="shared" si="51"/>
        <v>F</v>
      </c>
      <c r="P212" s="11">
        <f t="shared" si="47"/>
        <v>-23.287315649149274</v>
      </c>
      <c r="Q212" s="11"/>
      <c r="R212" s="38">
        <f t="shared" si="48"/>
        <v>0</v>
      </c>
      <c r="S212" s="30">
        <f t="shared" si="49"/>
        <v>0</v>
      </c>
      <c r="T212" s="30">
        <f t="shared" si="50"/>
        <v>0</v>
      </c>
      <c r="U212" s="34"/>
      <c r="V212" s="34"/>
      <c r="X212" s="31">
        <f t="shared" si="45"/>
        <v>9.0359999999999996</v>
      </c>
      <c r="Y212" s="31">
        <f t="shared" si="46"/>
        <v>-184.49199999999999</v>
      </c>
      <c r="Z212" s="30">
        <f t="shared" si="52"/>
        <v>0</v>
      </c>
    </row>
    <row r="213" spans="5:26" x14ac:dyDescent="0.15">
      <c r="E213" s="46"/>
      <c r="F213" s="28"/>
      <c r="G213" s="29"/>
      <c r="H213" s="29"/>
      <c r="I213" s="48" t="str">
        <f t="shared" si="44"/>
        <v/>
      </c>
      <c r="J213" s="48" t="str">
        <f t="shared" si="53"/>
        <v/>
      </c>
      <c r="K213" s="49" t="str">
        <f t="shared" si="54"/>
        <v/>
      </c>
      <c r="L213" s="11"/>
      <c r="M213" s="11"/>
      <c r="N213" s="78"/>
      <c r="O213" s="31" t="str">
        <f t="shared" si="51"/>
        <v>F</v>
      </c>
      <c r="P213" s="11">
        <f t="shared" si="47"/>
        <v>-23.287315649149274</v>
      </c>
      <c r="Q213" s="11"/>
      <c r="R213" s="38">
        <f t="shared" si="48"/>
        <v>0</v>
      </c>
      <c r="S213" s="30">
        <f t="shared" si="49"/>
        <v>0</v>
      </c>
      <c r="T213" s="30">
        <f t="shared" si="50"/>
        <v>0</v>
      </c>
      <c r="U213" s="34"/>
      <c r="V213" s="34"/>
      <c r="X213" s="31">
        <f t="shared" si="45"/>
        <v>9.0359999999999996</v>
      </c>
      <c r="Y213" s="31">
        <f t="shared" si="46"/>
        <v>-184.49199999999999</v>
      </c>
      <c r="Z213" s="30">
        <f t="shared" si="52"/>
        <v>0</v>
      </c>
    </row>
    <row r="214" spans="5:26" x14ac:dyDescent="0.15">
      <c r="E214" s="46"/>
      <c r="F214" s="28"/>
      <c r="G214" s="29"/>
      <c r="H214" s="29"/>
      <c r="I214" s="48" t="str">
        <f t="shared" si="44"/>
        <v/>
      </c>
      <c r="J214" s="48" t="str">
        <f t="shared" si="53"/>
        <v/>
      </c>
      <c r="K214" s="49" t="str">
        <f t="shared" si="54"/>
        <v/>
      </c>
      <c r="L214" s="11"/>
      <c r="M214" s="11"/>
      <c r="N214" s="78"/>
      <c r="O214" s="31" t="str">
        <f t="shared" si="51"/>
        <v>F</v>
      </c>
      <c r="P214" s="11">
        <f t="shared" si="47"/>
        <v>-23.287315649149274</v>
      </c>
      <c r="Q214" s="11"/>
      <c r="R214" s="38">
        <f t="shared" si="48"/>
        <v>0</v>
      </c>
      <c r="S214" s="30">
        <f t="shared" si="49"/>
        <v>0</v>
      </c>
      <c r="T214" s="30">
        <f t="shared" si="50"/>
        <v>0</v>
      </c>
      <c r="U214" s="34"/>
      <c r="V214" s="34"/>
      <c r="X214" s="31">
        <f t="shared" si="45"/>
        <v>9.0359999999999996</v>
      </c>
      <c r="Y214" s="31">
        <f t="shared" si="46"/>
        <v>-184.49199999999999</v>
      </c>
      <c r="Z214" s="30">
        <f t="shared" si="52"/>
        <v>0</v>
      </c>
    </row>
    <row r="215" spans="5:26" x14ac:dyDescent="0.15">
      <c r="E215" s="46"/>
      <c r="F215" s="28"/>
      <c r="G215" s="29"/>
      <c r="H215" s="29"/>
      <c r="I215" s="48" t="str">
        <f t="shared" si="44"/>
        <v/>
      </c>
      <c r="J215" s="48" t="str">
        <f t="shared" si="53"/>
        <v/>
      </c>
      <c r="K215" s="49" t="str">
        <f t="shared" si="54"/>
        <v/>
      </c>
      <c r="L215" s="11"/>
      <c r="M215" s="11"/>
      <c r="N215" s="78"/>
      <c r="O215" s="31" t="str">
        <f t="shared" si="51"/>
        <v>F</v>
      </c>
      <c r="P215" s="11">
        <f t="shared" si="47"/>
        <v>-23.287315649149274</v>
      </c>
      <c r="Q215" s="11"/>
      <c r="R215" s="38">
        <f t="shared" si="48"/>
        <v>0</v>
      </c>
      <c r="S215" s="30">
        <f t="shared" si="49"/>
        <v>0</v>
      </c>
      <c r="T215" s="30">
        <f t="shared" si="50"/>
        <v>0</v>
      </c>
      <c r="U215" s="34"/>
      <c r="V215" s="34"/>
      <c r="X215" s="31">
        <f t="shared" si="45"/>
        <v>9.0359999999999996</v>
      </c>
      <c r="Y215" s="31">
        <f t="shared" si="46"/>
        <v>-184.49199999999999</v>
      </c>
      <c r="Z215" s="30">
        <f t="shared" si="52"/>
        <v>0</v>
      </c>
    </row>
    <row r="216" spans="5:26" x14ac:dyDescent="0.15">
      <c r="E216" s="46"/>
      <c r="F216" s="28"/>
      <c r="G216" s="29"/>
      <c r="H216" s="29"/>
      <c r="I216" s="48" t="str">
        <f t="shared" si="44"/>
        <v/>
      </c>
      <c r="J216" s="48" t="str">
        <f t="shared" si="53"/>
        <v/>
      </c>
      <c r="K216" s="49" t="str">
        <f t="shared" si="54"/>
        <v/>
      </c>
      <c r="L216" s="11"/>
      <c r="M216" s="11"/>
      <c r="N216" s="78"/>
      <c r="O216" s="31" t="str">
        <f t="shared" si="51"/>
        <v>F</v>
      </c>
      <c r="P216" s="11">
        <f t="shared" si="47"/>
        <v>-23.287315649149274</v>
      </c>
      <c r="Q216" s="11"/>
      <c r="R216" s="38">
        <f t="shared" si="48"/>
        <v>0</v>
      </c>
      <c r="S216" s="30">
        <f t="shared" si="49"/>
        <v>0</v>
      </c>
      <c r="T216" s="30">
        <f t="shared" si="50"/>
        <v>0</v>
      </c>
      <c r="U216" s="34"/>
      <c r="V216" s="34"/>
      <c r="X216" s="31">
        <f t="shared" si="45"/>
        <v>9.0359999999999996</v>
      </c>
      <c r="Y216" s="31">
        <f t="shared" si="46"/>
        <v>-184.49199999999999</v>
      </c>
      <c r="Z216" s="30">
        <f t="shared" si="52"/>
        <v>0</v>
      </c>
    </row>
    <row r="217" spans="5:26" x14ac:dyDescent="0.15">
      <c r="E217" s="46"/>
      <c r="F217" s="28"/>
      <c r="G217" s="29"/>
      <c r="H217" s="29"/>
      <c r="I217" s="48" t="str">
        <f t="shared" si="44"/>
        <v/>
      </c>
      <c r="J217" s="48" t="str">
        <f t="shared" si="53"/>
        <v/>
      </c>
      <c r="K217" s="49" t="str">
        <f t="shared" si="54"/>
        <v/>
      </c>
      <c r="L217" s="11"/>
      <c r="M217" s="11"/>
      <c r="N217" s="78"/>
      <c r="O217" s="31" t="str">
        <f t="shared" si="51"/>
        <v>F</v>
      </c>
      <c r="P217" s="11">
        <f t="shared" si="47"/>
        <v>-23.287315649149274</v>
      </c>
      <c r="Q217" s="11"/>
      <c r="R217" s="38">
        <f t="shared" si="48"/>
        <v>0</v>
      </c>
      <c r="S217" s="30">
        <f t="shared" si="49"/>
        <v>0</v>
      </c>
      <c r="T217" s="30">
        <f t="shared" si="50"/>
        <v>0</v>
      </c>
      <c r="U217" s="34"/>
      <c r="V217" s="34"/>
      <c r="X217" s="31">
        <f t="shared" si="45"/>
        <v>9.0359999999999996</v>
      </c>
      <c r="Y217" s="31">
        <f t="shared" si="46"/>
        <v>-184.49199999999999</v>
      </c>
      <c r="Z217" s="30">
        <f t="shared" si="52"/>
        <v>0</v>
      </c>
    </row>
    <row r="218" spans="5:26" x14ac:dyDescent="0.15">
      <c r="E218" s="46"/>
      <c r="F218" s="28"/>
      <c r="G218" s="29"/>
      <c r="H218" s="29"/>
      <c r="I218" s="48" t="str">
        <f t="shared" si="44"/>
        <v/>
      </c>
      <c r="J218" s="48" t="str">
        <f t="shared" si="53"/>
        <v/>
      </c>
      <c r="K218" s="49" t="str">
        <f t="shared" si="54"/>
        <v/>
      </c>
      <c r="L218" s="11"/>
      <c r="M218" s="11"/>
      <c r="N218" s="78"/>
      <c r="O218" s="31" t="str">
        <f t="shared" si="51"/>
        <v>F</v>
      </c>
      <c r="P218" s="11">
        <f t="shared" si="47"/>
        <v>-23.287315649149274</v>
      </c>
      <c r="Q218" s="11"/>
      <c r="R218" s="38">
        <f t="shared" si="48"/>
        <v>0</v>
      </c>
      <c r="S218" s="30">
        <f t="shared" si="49"/>
        <v>0</v>
      </c>
      <c r="T218" s="30">
        <f t="shared" si="50"/>
        <v>0</v>
      </c>
      <c r="U218" s="34"/>
      <c r="V218" s="34"/>
      <c r="X218" s="31">
        <f t="shared" si="45"/>
        <v>9.0359999999999996</v>
      </c>
      <c r="Y218" s="31">
        <f t="shared" si="46"/>
        <v>-184.49199999999999</v>
      </c>
      <c r="Z218" s="30">
        <f t="shared" si="52"/>
        <v>0</v>
      </c>
    </row>
    <row r="219" spans="5:26" x14ac:dyDescent="0.15">
      <c r="E219" s="46"/>
      <c r="F219" s="28"/>
      <c r="G219" s="29"/>
      <c r="H219" s="29"/>
      <c r="I219" s="48" t="str">
        <f t="shared" si="44"/>
        <v/>
      </c>
      <c r="J219" s="48" t="str">
        <f t="shared" si="53"/>
        <v/>
      </c>
      <c r="K219" s="49" t="str">
        <f t="shared" si="54"/>
        <v/>
      </c>
      <c r="L219" s="11"/>
      <c r="M219" s="11"/>
      <c r="N219" s="78"/>
      <c r="O219" s="31" t="str">
        <f t="shared" si="51"/>
        <v>F</v>
      </c>
      <c r="P219" s="11">
        <f t="shared" si="47"/>
        <v>-23.287315649149274</v>
      </c>
      <c r="Q219" s="11"/>
      <c r="R219" s="38">
        <f t="shared" si="48"/>
        <v>0</v>
      </c>
      <c r="S219" s="30">
        <f t="shared" si="49"/>
        <v>0</v>
      </c>
      <c r="T219" s="30">
        <f t="shared" si="50"/>
        <v>0</v>
      </c>
      <c r="U219" s="34"/>
      <c r="V219" s="34"/>
      <c r="X219" s="31">
        <f t="shared" si="45"/>
        <v>9.0359999999999996</v>
      </c>
      <c r="Y219" s="31">
        <f t="shared" si="46"/>
        <v>-184.49199999999999</v>
      </c>
      <c r="Z219" s="30">
        <f t="shared" si="52"/>
        <v>0</v>
      </c>
    </row>
    <row r="220" spans="5:26" x14ac:dyDescent="0.15">
      <c r="E220" s="46"/>
      <c r="F220" s="28"/>
      <c r="G220" s="29"/>
      <c r="H220" s="29"/>
      <c r="I220" s="48" t="str">
        <f t="shared" si="44"/>
        <v/>
      </c>
      <c r="J220" s="48" t="str">
        <f t="shared" si="53"/>
        <v/>
      </c>
      <c r="K220" s="49" t="str">
        <f t="shared" si="54"/>
        <v/>
      </c>
      <c r="L220" s="11"/>
      <c r="M220" s="11"/>
      <c r="N220" s="78"/>
      <c r="O220" s="31" t="str">
        <f t="shared" si="51"/>
        <v>F</v>
      </c>
      <c r="P220" s="11">
        <f t="shared" si="47"/>
        <v>-23.287315649149274</v>
      </c>
      <c r="Q220" s="11"/>
      <c r="R220" s="38">
        <f t="shared" si="48"/>
        <v>0</v>
      </c>
      <c r="S220" s="30">
        <f t="shared" si="49"/>
        <v>0</v>
      </c>
      <c r="T220" s="30">
        <f t="shared" si="50"/>
        <v>0</v>
      </c>
      <c r="U220" s="34"/>
      <c r="V220" s="34"/>
      <c r="X220" s="31">
        <f t="shared" si="45"/>
        <v>9.0359999999999996</v>
      </c>
      <c r="Y220" s="31">
        <f t="shared" si="46"/>
        <v>-184.49199999999999</v>
      </c>
      <c r="Z220" s="30">
        <f t="shared" si="52"/>
        <v>0</v>
      </c>
    </row>
    <row r="221" spans="5:26" x14ac:dyDescent="0.15">
      <c r="E221" s="46"/>
      <c r="F221" s="28"/>
      <c r="G221" s="29"/>
      <c r="H221" s="29"/>
      <c r="I221" s="48" t="str">
        <f t="shared" si="44"/>
        <v/>
      </c>
      <c r="J221" s="48" t="str">
        <f t="shared" si="53"/>
        <v/>
      </c>
      <c r="K221" s="49" t="str">
        <f t="shared" si="54"/>
        <v/>
      </c>
      <c r="L221" s="11"/>
      <c r="M221" s="11"/>
      <c r="N221" s="78"/>
      <c r="O221" s="31" t="str">
        <f t="shared" si="51"/>
        <v>F</v>
      </c>
      <c r="P221" s="11">
        <f t="shared" si="47"/>
        <v>-23.287315649149274</v>
      </c>
      <c r="Q221" s="11"/>
      <c r="R221" s="38">
        <f t="shared" si="48"/>
        <v>0</v>
      </c>
      <c r="S221" s="30">
        <f t="shared" si="49"/>
        <v>0</v>
      </c>
      <c r="T221" s="30">
        <f t="shared" si="50"/>
        <v>0</v>
      </c>
      <c r="U221" s="34"/>
      <c r="V221" s="34"/>
      <c r="X221" s="31">
        <f t="shared" si="45"/>
        <v>9.0359999999999996</v>
      </c>
      <c r="Y221" s="31">
        <f t="shared" si="46"/>
        <v>-184.49199999999999</v>
      </c>
      <c r="Z221" s="30">
        <f t="shared" si="52"/>
        <v>0</v>
      </c>
    </row>
    <row r="222" spans="5:26" x14ac:dyDescent="0.15">
      <c r="E222" s="46"/>
      <c r="F222" s="28"/>
      <c r="G222" s="29"/>
      <c r="H222" s="29"/>
      <c r="I222" s="48" t="str">
        <f t="shared" si="44"/>
        <v/>
      </c>
      <c r="J222" s="48" t="str">
        <f t="shared" si="53"/>
        <v/>
      </c>
      <c r="K222" s="49" t="str">
        <f t="shared" si="54"/>
        <v/>
      </c>
      <c r="L222" s="11"/>
      <c r="M222" s="11"/>
      <c r="N222" s="78"/>
      <c r="O222" s="31" t="str">
        <f t="shared" si="51"/>
        <v>F</v>
      </c>
      <c r="P222" s="11">
        <f t="shared" si="47"/>
        <v>-23.287315649149274</v>
      </c>
      <c r="Q222" s="11"/>
      <c r="R222" s="38">
        <f t="shared" si="48"/>
        <v>0</v>
      </c>
      <c r="S222" s="30">
        <f t="shared" si="49"/>
        <v>0</v>
      </c>
      <c r="T222" s="30">
        <f t="shared" si="50"/>
        <v>0</v>
      </c>
      <c r="U222" s="34"/>
      <c r="V222" s="34"/>
      <c r="X222" s="31">
        <f t="shared" si="45"/>
        <v>9.0359999999999996</v>
      </c>
      <c r="Y222" s="31">
        <f t="shared" si="46"/>
        <v>-184.49199999999999</v>
      </c>
      <c r="Z222" s="30">
        <f t="shared" si="52"/>
        <v>0</v>
      </c>
    </row>
    <row r="223" spans="5:26" x14ac:dyDescent="0.15">
      <c r="E223" s="46"/>
      <c r="F223" s="28"/>
      <c r="G223" s="29"/>
      <c r="H223" s="29"/>
      <c r="I223" s="48" t="str">
        <f t="shared" si="44"/>
        <v/>
      </c>
      <c r="J223" s="48" t="str">
        <f t="shared" si="53"/>
        <v/>
      </c>
      <c r="K223" s="49" t="str">
        <f t="shared" si="54"/>
        <v/>
      </c>
      <c r="L223" s="11"/>
      <c r="M223" s="11"/>
      <c r="N223" s="78"/>
      <c r="O223" s="31" t="str">
        <f t="shared" si="51"/>
        <v>F</v>
      </c>
      <c r="P223" s="11">
        <f t="shared" si="47"/>
        <v>-23.287315649149274</v>
      </c>
      <c r="Q223" s="11"/>
      <c r="R223" s="38">
        <f t="shared" si="48"/>
        <v>0</v>
      </c>
      <c r="S223" s="30">
        <f t="shared" si="49"/>
        <v>0</v>
      </c>
      <c r="T223" s="30">
        <f t="shared" si="50"/>
        <v>0</v>
      </c>
      <c r="U223" s="34"/>
      <c r="V223" s="34"/>
      <c r="X223" s="31">
        <f t="shared" si="45"/>
        <v>9.0359999999999996</v>
      </c>
      <c r="Y223" s="31">
        <f t="shared" si="46"/>
        <v>-184.49199999999999</v>
      </c>
      <c r="Z223" s="30">
        <f t="shared" si="52"/>
        <v>0</v>
      </c>
    </row>
    <row r="224" spans="5:26" x14ac:dyDescent="0.15">
      <c r="E224" s="46"/>
      <c r="F224" s="28"/>
      <c r="G224" s="29"/>
      <c r="H224" s="29"/>
      <c r="I224" s="48" t="str">
        <f t="shared" si="44"/>
        <v/>
      </c>
      <c r="J224" s="48" t="str">
        <f t="shared" si="36"/>
        <v/>
      </c>
      <c r="K224" s="49" t="str">
        <f t="shared" si="37"/>
        <v/>
      </c>
      <c r="L224" s="11"/>
      <c r="M224" s="11"/>
      <c r="N224" s="78"/>
      <c r="O224" s="31" t="str">
        <f t="shared" si="51"/>
        <v>F</v>
      </c>
      <c r="P224" s="11">
        <f t="shared" si="47"/>
        <v>-23.287315649149274</v>
      </c>
      <c r="Q224" s="11"/>
      <c r="R224" s="38">
        <f t="shared" si="48"/>
        <v>0</v>
      </c>
      <c r="S224" s="30">
        <f t="shared" si="49"/>
        <v>0</v>
      </c>
      <c r="T224" s="30">
        <f t="shared" si="50"/>
        <v>0</v>
      </c>
      <c r="U224" s="34"/>
      <c r="V224" s="34"/>
      <c r="X224" s="31">
        <f t="shared" si="45"/>
        <v>9.0359999999999996</v>
      </c>
      <c r="Y224" s="31">
        <f t="shared" si="46"/>
        <v>-184.49199999999999</v>
      </c>
      <c r="Z224" s="30">
        <f t="shared" si="52"/>
        <v>0</v>
      </c>
    </row>
    <row r="225" spans="5:26" x14ac:dyDescent="0.15">
      <c r="E225" s="46"/>
      <c r="F225" s="28"/>
      <c r="G225" s="29"/>
      <c r="H225" s="29"/>
      <c r="I225" s="48" t="str">
        <f t="shared" ref="I225:I248" si="55">IF(COUNTA($F$127,$H$127,F225:H225)=5,P225,"")</f>
        <v/>
      </c>
      <c r="J225" s="48" t="str">
        <f t="shared" si="36"/>
        <v/>
      </c>
      <c r="K225" s="49" t="str">
        <f t="shared" si="37"/>
        <v/>
      </c>
      <c r="L225" s="11"/>
      <c r="M225" s="11"/>
      <c r="N225" s="78"/>
      <c r="O225" s="31" t="str">
        <f t="shared" si="51"/>
        <v>F</v>
      </c>
      <c r="P225" s="11">
        <f t="shared" si="47"/>
        <v>-23.287315649149274</v>
      </c>
      <c r="Q225" s="11"/>
      <c r="R225" s="38">
        <f t="shared" si="48"/>
        <v>0</v>
      </c>
      <c r="S225" s="30">
        <f t="shared" si="49"/>
        <v>0</v>
      </c>
      <c r="T225" s="30">
        <f t="shared" si="50"/>
        <v>0</v>
      </c>
      <c r="U225" s="34"/>
      <c r="V225" s="34"/>
      <c r="X225" s="31">
        <f t="shared" si="45"/>
        <v>9.0359999999999996</v>
      </c>
      <c r="Y225" s="31">
        <f t="shared" si="46"/>
        <v>-184.49199999999999</v>
      </c>
      <c r="Z225" s="30">
        <f t="shared" si="52"/>
        <v>0</v>
      </c>
    </row>
    <row r="226" spans="5:26" x14ac:dyDescent="0.15">
      <c r="E226" s="46"/>
      <c r="F226" s="28"/>
      <c r="G226" s="29"/>
      <c r="H226" s="29"/>
      <c r="I226" s="48" t="str">
        <f t="shared" si="55"/>
        <v/>
      </c>
      <c r="J226" s="48" t="str">
        <f t="shared" si="36"/>
        <v/>
      </c>
      <c r="K226" s="49" t="str">
        <f t="shared" si="37"/>
        <v/>
      </c>
      <c r="L226" s="11"/>
      <c r="M226" s="11"/>
      <c r="N226" s="78"/>
      <c r="O226" s="31" t="str">
        <f t="shared" si="51"/>
        <v>F</v>
      </c>
      <c r="P226" s="11">
        <f t="shared" si="47"/>
        <v>-23.287315649149274</v>
      </c>
      <c r="Q226" s="11"/>
      <c r="R226" s="38">
        <f t="shared" si="48"/>
        <v>0</v>
      </c>
      <c r="S226" s="30">
        <f t="shared" si="49"/>
        <v>0</v>
      </c>
      <c r="T226" s="30">
        <f t="shared" si="50"/>
        <v>0</v>
      </c>
      <c r="U226" s="34"/>
      <c r="V226" s="34"/>
      <c r="X226" s="31">
        <f t="shared" si="45"/>
        <v>9.0359999999999996</v>
      </c>
      <c r="Y226" s="31">
        <f t="shared" si="46"/>
        <v>-184.49199999999999</v>
      </c>
      <c r="Z226" s="30">
        <f t="shared" si="52"/>
        <v>0</v>
      </c>
    </row>
    <row r="227" spans="5:26" x14ac:dyDescent="0.15">
      <c r="E227" s="46"/>
      <c r="F227" s="28"/>
      <c r="G227" s="29"/>
      <c r="H227" s="29"/>
      <c r="I227" s="48" t="str">
        <f t="shared" si="55"/>
        <v/>
      </c>
      <c r="J227" s="48" t="str">
        <f t="shared" si="36"/>
        <v/>
      </c>
      <c r="K227" s="49" t="str">
        <f t="shared" si="37"/>
        <v/>
      </c>
      <c r="L227" s="11"/>
      <c r="M227" s="11"/>
      <c r="N227" s="78"/>
      <c r="O227" s="31" t="str">
        <f t="shared" si="51"/>
        <v>F</v>
      </c>
      <c r="P227" s="11">
        <f t="shared" si="47"/>
        <v>-23.287315649149274</v>
      </c>
      <c r="Q227" s="11"/>
      <c r="R227" s="38">
        <f t="shared" si="48"/>
        <v>0</v>
      </c>
      <c r="S227" s="30">
        <f t="shared" si="49"/>
        <v>0</v>
      </c>
      <c r="T227" s="30">
        <f t="shared" si="50"/>
        <v>0</v>
      </c>
      <c r="U227" s="34"/>
      <c r="V227" s="34"/>
      <c r="X227" s="31">
        <f t="shared" si="45"/>
        <v>9.0359999999999996</v>
      </c>
      <c r="Y227" s="31">
        <f t="shared" si="46"/>
        <v>-184.49199999999999</v>
      </c>
      <c r="Z227" s="30">
        <f t="shared" si="52"/>
        <v>0</v>
      </c>
    </row>
    <row r="228" spans="5:26" x14ac:dyDescent="0.15">
      <c r="E228" s="46"/>
      <c r="F228" s="28"/>
      <c r="G228" s="29"/>
      <c r="H228" s="29"/>
      <c r="I228" s="48" t="str">
        <f t="shared" si="55"/>
        <v/>
      </c>
      <c r="J228" s="48" t="str">
        <f t="shared" si="36"/>
        <v/>
      </c>
      <c r="K228" s="49" t="str">
        <f t="shared" si="37"/>
        <v/>
      </c>
      <c r="L228" s="11"/>
      <c r="M228" s="11"/>
      <c r="N228" s="78"/>
      <c r="O228" s="31" t="str">
        <f t="shared" si="51"/>
        <v>F</v>
      </c>
      <c r="P228" s="11">
        <f t="shared" si="47"/>
        <v>-23.287315649149274</v>
      </c>
      <c r="Q228" s="11"/>
      <c r="R228" s="38">
        <f t="shared" si="48"/>
        <v>0</v>
      </c>
      <c r="S228" s="30">
        <f t="shared" si="49"/>
        <v>0</v>
      </c>
      <c r="T228" s="30">
        <f t="shared" si="50"/>
        <v>0</v>
      </c>
      <c r="U228" s="34"/>
      <c r="V228" s="34"/>
      <c r="X228" s="31">
        <f t="shared" si="45"/>
        <v>9.0359999999999996</v>
      </c>
      <c r="Y228" s="31">
        <f t="shared" si="46"/>
        <v>-184.49199999999999</v>
      </c>
      <c r="Z228" s="30">
        <f t="shared" si="52"/>
        <v>0</v>
      </c>
    </row>
    <row r="229" spans="5:26" x14ac:dyDescent="0.15">
      <c r="E229" s="46"/>
      <c r="F229" s="28"/>
      <c r="G229" s="29"/>
      <c r="H229" s="29"/>
      <c r="I229" s="48" t="str">
        <f t="shared" si="55"/>
        <v/>
      </c>
      <c r="J229" s="48" t="str">
        <f t="shared" si="36"/>
        <v/>
      </c>
      <c r="K229" s="49" t="str">
        <f t="shared" si="37"/>
        <v/>
      </c>
      <c r="L229" s="11"/>
      <c r="M229" s="11"/>
      <c r="N229" s="78"/>
      <c r="O229" s="31" t="str">
        <f t="shared" si="51"/>
        <v>F</v>
      </c>
      <c r="P229" s="11">
        <f t="shared" si="47"/>
        <v>-23.287315649149274</v>
      </c>
      <c r="Q229" s="11"/>
      <c r="R229" s="38">
        <f t="shared" si="48"/>
        <v>0</v>
      </c>
      <c r="S229" s="30">
        <f t="shared" si="49"/>
        <v>0</v>
      </c>
      <c r="T229" s="30">
        <f t="shared" si="50"/>
        <v>0</v>
      </c>
      <c r="U229" s="34"/>
      <c r="V229" s="34"/>
      <c r="X229" s="31">
        <f t="shared" si="45"/>
        <v>9.0359999999999996</v>
      </c>
      <c r="Y229" s="31">
        <f t="shared" si="46"/>
        <v>-184.49199999999999</v>
      </c>
      <c r="Z229" s="30">
        <f t="shared" si="52"/>
        <v>0</v>
      </c>
    </row>
    <row r="230" spans="5:26" x14ac:dyDescent="0.15">
      <c r="E230" s="46"/>
      <c r="F230" s="28"/>
      <c r="G230" s="29"/>
      <c r="H230" s="29"/>
      <c r="I230" s="48" t="str">
        <f t="shared" si="55"/>
        <v/>
      </c>
      <c r="J230" s="48" t="str">
        <f t="shared" si="36"/>
        <v/>
      </c>
      <c r="K230" s="49" t="str">
        <f t="shared" si="37"/>
        <v/>
      </c>
      <c r="L230" s="11"/>
      <c r="M230" s="11"/>
      <c r="N230" s="78"/>
      <c r="O230" s="31" t="str">
        <f t="shared" si="51"/>
        <v>F</v>
      </c>
      <c r="P230" s="11">
        <f t="shared" si="47"/>
        <v>-23.287315649149274</v>
      </c>
      <c r="Q230" s="11"/>
      <c r="R230" s="38">
        <f t="shared" si="48"/>
        <v>0</v>
      </c>
      <c r="S230" s="30">
        <f t="shared" si="49"/>
        <v>0</v>
      </c>
      <c r="T230" s="30">
        <f t="shared" si="50"/>
        <v>0</v>
      </c>
      <c r="U230" s="34"/>
      <c r="V230" s="34"/>
      <c r="X230" s="31">
        <f t="shared" si="45"/>
        <v>9.0359999999999996</v>
      </c>
      <c r="Y230" s="31">
        <f t="shared" si="46"/>
        <v>-184.49199999999999</v>
      </c>
      <c r="Z230" s="30">
        <f t="shared" si="52"/>
        <v>0</v>
      </c>
    </row>
    <row r="231" spans="5:26" x14ac:dyDescent="0.15">
      <c r="E231" s="46"/>
      <c r="F231" s="28"/>
      <c r="G231" s="29"/>
      <c r="H231" s="29"/>
      <c r="I231" s="48" t="str">
        <f t="shared" si="55"/>
        <v/>
      </c>
      <c r="J231" s="48" t="str">
        <f t="shared" si="36"/>
        <v/>
      </c>
      <c r="K231" s="49" t="str">
        <f t="shared" si="37"/>
        <v/>
      </c>
      <c r="L231" s="11"/>
      <c r="M231" s="11"/>
      <c r="N231" s="78"/>
      <c r="O231" s="31" t="str">
        <f t="shared" si="51"/>
        <v>F</v>
      </c>
      <c r="P231" s="11">
        <f t="shared" si="47"/>
        <v>-23.287315649149274</v>
      </c>
      <c r="Q231" s="11"/>
      <c r="R231" s="38">
        <f t="shared" si="48"/>
        <v>0</v>
      </c>
      <c r="S231" s="30">
        <f t="shared" si="49"/>
        <v>0</v>
      </c>
      <c r="T231" s="30">
        <f t="shared" si="50"/>
        <v>0</v>
      </c>
      <c r="U231" s="34"/>
      <c r="V231" s="34"/>
      <c r="X231" s="31">
        <f t="shared" si="45"/>
        <v>9.0359999999999996</v>
      </c>
      <c r="Y231" s="31">
        <f t="shared" si="46"/>
        <v>-184.49199999999999</v>
      </c>
      <c r="Z231" s="30">
        <f t="shared" si="52"/>
        <v>0</v>
      </c>
    </row>
    <row r="232" spans="5:26" x14ac:dyDescent="0.15">
      <c r="E232" s="46"/>
      <c r="F232" s="28"/>
      <c r="G232" s="29"/>
      <c r="H232" s="29"/>
      <c r="I232" s="48" t="str">
        <f t="shared" si="55"/>
        <v/>
      </c>
      <c r="J232" s="48" t="str">
        <f t="shared" si="36"/>
        <v/>
      </c>
      <c r="K232" s="49" t="str">
        <f t="shared" si="37"/>
        <v/>
      </c>
      <c r="L232" s="11"/>
      <c r="M232" s="11"/>
      <c r="N232" s="78"/>
      <c r="O232" s="31" t="str">
        <f t="shared" si="51"/>
        <v>F</v>
      </c>
      <c r="P232" s="11">
        <f t="shared" si="47"/>
        <v>-23.287315649149274</v>
      </c>
      <c r="Q232" s="11"/>
      <c r="R232" s="38">
        <f t="shared" si="48"/>
        <v>0</v>
      </c>
      <c r="S232" s="30">
        <f t="shared" si="49"/>
        <v>0</v>
      </c>
      <c r="T232" s="30">
        <f t="shared" si="50"/>
        <v>0</v>
      </c>
      <c r="U232" s="34"/>
      <c r="V232" s="34"/>
      <c r="X232" s="31">
        <f t="shared" si="45"/>
        <v>9.0359999999999996</v>
      </c>
      <c r="Y232" s="31">
        <f t="shared" si="46"/>
        <v>-184.49199999999999</v>
      </c>
      <c r="Z232" s="30">
        <f t="shared" si="52"/>
        <v>0</v>
      </c>
    </row>
    <row r="233" spans="5:26" x14ac:dyDescent="0.15">
      <c r="E233" s="46"/>
      <c r="F233" s="28"/>
      <c r="G233" s="29"/>
      <c r="H233" s="29"/>
      <c r="I233" s="48" t="str">
        <f t="shared" si="55"/>
        <v/>
      </c>
      <c r="J233" s="48" t="str">
        <f t="shared" si="36"/>
        <v/>
      </c>
      <c r="K233" s="49" t="str">
        <f t="shared" si="37"/>
        <v/>
      </c>
      <c r="L233" s="11"/>
      <c r="M233" s="11"/>
      <c r="N233" s="78"/>
      <c r="O233" s="31" t="str">
        <f t="shared" si="51"/>
        <v>F</v>
      </c>
      <c r="P233" s="11">
        <f t="shared" si="47"/>
        <v>-23.287315649149274</v>
      </c>
      <c r="Q233" s="11"/>
      <c r="R233" s="38">
        <f t="shared" si="48"/>
        <v>0</v>
      </c>
      <c r="S233" s="30">
        <f t="shared" si="49"/>
        <v>0</v>
      </c>
      <c r="T233" s="30">
        <f t="shared" si="50"/>
        <v>0</v>
      </c>
      <c r="U233" s="34"/>
      <c r="V233" s="34"/>
      <c r="X233" s="31">
        <f t="shared" si="45"/>
        <v>9.0359999999999996</v>
      </c>
      <c r="Y233" s="31">
        <f t="shared" si="46"/>
        <v>-184.49199999999999</v>
      </c>
      <c r="Z233" s="30">
        <f t="shared" si="52"/>
        <v>0</v>
      </c>
    </row>
    <row r="234" spans="5:26" x14ac:dyDescent="0.15">
      <c r="E234" s="46"/>
      <c r="F234" s="28"/>
      <c r="G234" s="29"/>
      <c r="H234" s="29"/>
      <c r="I234" s="48" t="str">
        <f t="shared" si="55"/>
        <v/>
      </c>
      <c r="J234" s="48" t="str">
        <f t="shared" si="36"/>
        <v/>
      </c>
      <c r="K234" s="49" t="str">
        <f t="shared" si="37"/>
        <v/>
      </c>
      <c r="L234" s="11"/>
      <c r="M234" s="11"/>
      <c r="N234" s="78"/>
      <c r="O234" s="31" t="str">
        <f t="shared" si="51"/>
        <v>F</v>
      </c>
      <c r="P234" s="11">
        <f t="shared" si="47"/>
        <v>-23.287315649149274</v>
      </c>
      <c r="Q234" s="11"/>
      <c r="R234" s="38">
        <f t="shared" si="48"/>
        <v>0</v>
      </c>
      <c r="S234" s="30">
        <f t="shared" si="49"/>
        <v>0</v>
      </c>
      <c r="T234" s="30">
        <f t="shared" si="50"/>
        <v>0</v>
      </c>
      <c r="U234" s="34"/>
      <c r="V234" s="34"/>
      <c r="X234" s="31">
        <f t="shared" si="45"/>
        <v>9.0359999999999996</v>
      </c>
      <c r="Y234" s="31">
        <f t="shared" si="46"/>
        <v>-184.49199999999999</v>
      </c>
      <c r="Z234" s="30">
        <f t="shared" si="52"/>
        <v>0</v>
      </c>
    </row>
    <row r="235" spans="5:26" x14ac:dyDescent="0.15">
      <c r="E235" s="46"/>
      <c r="F235" s="28"/>
      <c r="G235" s="29"/>
      <c r="H235" s="29"/>
      <c r="I235" s="48" t="str">
        <f t="shared" si="55"/>
        <v/>
      </c>
      <c r="J235" s="48" t="str">
        <f t="shared" si="36"/>
        <v/>
      </c>
      <c r="K235" s="49" t="str">
        <f t="shared" si="37"/>
        <v/>
      </c>
      <c r="L235" s="11"/>
      <c r="M235" s="11"/>
      <c r="N235" s="78"/>
      <c r="O235" s="31" t="str">
        <f t="shared" si="51"/>
        <v>F</v>
      </c>
      <c r="P235" s="11">
        <f t="shared" si="47"/>
        <v>-23.287315649149274</v>
      </c>
      <c r="Q235" s="11"/>
      <c r="R235" s="38">
        <f t="shared" si="48"/>
        <v>0</v>
      </c>
      <c r="S235" s="30">
        <f t="shared" si="49"/>
        <v>0</v>
      </c>
      <c r="T235" s="30">
        <f t="shared" si="50"/>
        <v>0</v>
      </c>
      <c r="U235" s="34"/>
      <c r="V235" s="34"/>
      <c r="X235" s="31">
        <f t="shared" si="45"/>
        <v>9.0359999999999996</v>
      </c>
      <c r="Y235" s="31">
        <f t="shared" si="46"/>
        <v>-184.49199999999999</v>
      </c>
      <c r="Z235" s="30">
        <f t="shared" si="52"/>
        <v>0</v>
      </c>
    </row>
    <row r="236" spans="5:26" x14ac:dyDescent="0.15">
      <c r="E236" s="46"/>
      <c r="F236" s="28"/>
      <c r="G236" s="29"/>
      <c r="H236" s="29"/>
      <c r="I236" s="48" t="str">
        <f t="shared" si="55"/>
        <v/>
      </c>
      <c r="J236" s="48" t="str">
        <f t="shared" si="36"/>
        <v/>
      </c>
      <c r="K236" s="49" t="str">
        <f t="shared" si="37"/>
        <v/>
      </c>
      <c r="L236" s="11"/>
      <c r="M236" s="11"/>
      <c r="N236" s="78"/>
      <c r="O236" s="31" t="str">
        <f t="shared" si="51"/>
        <v>F</v>
      </c>
      <c r="P236" s="11">
        <f t="shared" si="47"/>
        <v>-23.287315649149274</v>
      </c>
      <c r="Q236" s="11"/>
      <c r="R236" s="38">
        <f t="shared" si="48"/>
        <v>0</v>
      </c>
      <c r="S236" s="30">
        <f t="shared" si="49"/>
        <v>0</v>
      </c>
      <c r="T236" s="30">
        <f t="shared" si="50"/>
        <v>0</v>
      </c>
      <c r="U236" s="34"/>
      <c r="V236" s="34"/>
      <c r="X236" s="31">
        <f t="shared" si="45"/>
        <v>9.0359999999999996</v>
      </c>
      <c r="Y236" s="31">
        <f t="shared" si="46"/>
        <v>-184.49199999999999</v>
      </c>
      <c r="Z236" s="30">
        <f t="shared" si="52"/>
        <v>0</v>
      </c>
    </row>
    <row r="237" spans="5:26" x14ac:dyDescent="0.15">
      <c r="E237" s="46"/>
      <c r="F237" s="28"/>
      <c r="G237" s="29"/>
      <c r="H237" s="29"/>
      <c r="I237" s="48" t="str">
        <f t="shared" si="55"/>
        <v/>
      </c>
      <c r="J237" s="48" t="str">
        <f t="shared" si="36"/>
        <v/>
      </c>
      <c r="K237" s="49" t="str">
        <f t="shared" si="37"/>
        <v/>
      </c>
      <c r="L237" s="11"/>
      <c r="M237" s="11"/>
      <c r="N237" s="78"/>
      <c r="O237" s="31" t="str">
        <f t="shared" si="51"/>
        <v>F</v>
      </c>
      <c r="P237" s="11">
        <f t="shared" si="47"/>
        <v>-23.287315649149274</v>
      </c>
      <c r="Q237" s="11"/>
      <c r="R237" s="38">
        <f t="shared" si="48"/>
        <v>0</v>
      </c>
      <c r="S237" s="30">
        <f t="shared" si="49"/>
        <v>0</v>
      </c>
      <c r="T237" s="30">
        <f t="shared" si="50"/>
        <v>0</v>
      </c>
      <c r="U237" s="34"/>
      <c r="V237" s="34"/>
      <c r="X237" s="31">
        <f t="shared" si="45"/>
        <v>9.0359999999999996</v>
      </c>
      <c r="Y237" s="31">
        <f t="shared" si="46"/>
        <v>-184.49199999999999</v>
      </c>
      <c r="Z237" s="30">
        <f t="shared" si="52"/>
        <v>0</v>
      </c>
    </row>
    <row r="238" spans="5:26" x14ac:dyDescent="0.15">
      <c r="E238" s="46"/>
      <c r="F238" s="28"/>
      <c r="G238" s="29"/>
      <c r="H238" s="29"/>
      <c r="I238" s="48" t="str">
        <f t="shared" si="55"/>
        <v/>
      </c>
      <c r="J238" s="48" t="str">
        <f t="shared" si="36"/>
        <v/>
      </c>
      <c r="K238" s="49" t="str">
        <f t="shared" si="37"/>
        <v/>
      </c>
      <c r="L238" s="11"/>
      <c r="M238" s="11"/>
      <c r="N238" s="78"/>
      <c r="O238" s="31" t="str">
        <f t="shared" si="51"/>
        <v>F</v>
      </c>
      <c r="P238" s="11">
        <f t="shared" si="47"/>
        <v>-23.287315649149274</v>
      </c>
      <c r="Q238" s="11"/>
      <c r="R238" s="38">
        <f t="shared" si="48"/>
        <v>0</v>
      </c>
      <c r="S238" s="30">
        <f t="shared" si="49"/>
        <v>0</v>
      </c>
      <c r="T238" s="30">
        <f t="shared" si="50"/>
        <v>0</v>
      </c>
      <c r="U238" s="34"/>
      <c r="V238" s="34"/>
      <c r="X238" s="31">
        <f t="shared" si="45"/>
        <v>9.0359999999999996</v>
      </c>
      <c r="Y238" s="31">
        <f t="shared" si="46"/>
        <v>-184.49199999999999</v>
      </c>
      <c r="Z238" s="30">
        <f t="shared" si="52"/>
        <v>0</v>
      </c>
    </row>
    <row r="239" spans="5:26" x14ac:dyDescent="0.15">
      <c r="E239" s="46"/>
      <c r="F239" s="28"/>
      <c r="G239" s="29"/>
      <c r="H239" s="29"/>
      <c r="I239" s="48" t="str">
        <f t="shared" si="55"/>
        <v/>
      </c>
      <c r="J239" s="48" t="str">
        <f t="shared" si="36"/>
        <v/>
      </c>
      <c r="K239" s="49" t="str">
        <f t="shared" si="37"/>
        <v/>
      </c>
      <c r="L239" s="11"/>
      <c r="M239" s="11"/>
      <c r="N239" s="78"/>
      <c r="O239" s="31" t="str">
        <f t="shared" si="51"/>
        <v>F</v>
      </c>
      <c r="P239" s="11">
        <f t="shared" si="47"/>
        <v>-23.287315649149274</v>
      </c>
      <c r="Q239" s="11"/>
      <c r="R239" s="38">
        <f t="shared" si="48"/>
        <v>0</v>
      </c>
      <c r="S239" s="30">
        <f t="shared" si="49"/>
        <v>0</v>
      </c>
      <c r="T239" s="30">
        <f t="shared" si="50"/>
        <v>0</v>
      </c>
      <c r="U239" s="34"/>
      <c r="V239" s="34"/>
      <c r="X239" s="31">
        <f t="shared" si="45"/>
        <v>9.0359999999999996</v>
      </c>
      <c r="Y239" s="31">
        <f t="shared" si="46"/>
        <v>-184.49199999999999</v>
      </c>
      <c r="Z239" s="30">
        <f t="shared" si="52"/>
        <v>0</v>
      </c>
    </row>
    <row r="240" spans="5:26" x14ac:dyDescent="0.15">
      <c r="E240" s="46"/>
      <c r="F240" s="28"/>
      <c r="G240" s="29"/>
      <c r="H240" s="29"/>
      <c r="I240" s="48" t="str">
        <f t="shared" si="55"/>
        <v/>
      </c>
      <c r="J240" s="48" t="str">
        <f t="shared" si="36"/>
        <v/>
      </c>
      <c r="K240" s="49" t="str">
        <f t="shared" si="37"/>
        <v/>
      </c>
      <c r="L240" s="11"/>
      <c r="M240" s="11"/>
      <c r="N240" s="78"/>
      <c r="O240" s="31" t="str">
        <f t="shared" si="51"/>
        <v>F</v>
      </c>
      <c r="P240" s="11">
        <f t="shared" si="47"/>
        <v>-23.287315649149274</v>
      </c>
      <c r="Q240" s="11"/>
      <c r="R240" s="38">
        <f t="shared" si="48"/>
        <v>0</v>
      </c>
      <c r="S240" s="30">
        <f t="shared" si="49"/>
        <v>0</v>
      </c>
      <c r="T240" s="30">
        <f t="shared" si="50"/>
        <v>0</v>
      </c>
      <c r="U240" s="34"/>
      <c r="V240" s="34"/>
      <c r="X240" s="31">
        <f t="shared" si="45"/>
        <v>9.0359999999999996</v>
      </c>
      <c r="Y240" s="31">
        <f t="shared" si="46"/>
        <v>-184.49199999999999</v>
      </c>
      <c r="Z240" s="30">
        <f t="shared" si="52"/>
        <v>0</v>
      </c>
    </row>
    <row r="241" spans="4:26" x14ac:dyDescent="0.15">
      <c r="E241" s="46"/>
      <c r="F241" s="28"/>
      <c r="G241" s="29"/>
      <c r="H241" s="29"/>
      <c r="I241" s="48" t="str">
        <f t="shared" si="55"/>
        <v/>
      </c>
      <c r="J241" s="48" t="str">
        <f t="shared" si="36"/>
        <v/>
      </c>
      <c r="K241" s="49" t="str">
        <f t="shared" si="37"/>
        <v/>
      </c>
      <c r="L241" s="11"/>
      <c r="M241" s="11"/>
      <c r="N241" s="78"/>
      <c r="O241" s="31" t="str">
        <f t="shared" si="51"/>
        <v>F</v>
      </c>
      <c r="P241" s="11">
        <f t="shared" si="47"/>
        <v>-23.287315649149274</v>
      </c>
      <c r="Q241" s="11"/>
      <c r="R241" s="38">
        <f t="shared" si="48"/>
        <v>0</v>
      </c>
      <c r="S241" s="30">
        <f t="shared" si="49"/>
        <v>0</v>
      </c>
      <c r="T241" s="30">
        <f t="shared" si="50"/>
        <v>0</v>
      </c>
      <c r="U241" s="34"/>
      <c r="V241" s="34"/>
      <c r="X241" s="31">
        <f t="shared" si="45"/>
        <v>9.0359999999999996</v>
      </c>
      <c r="Y241" s="31">
        <f t="shared" si="46"/>
        <v>-184.49199999999999</v>
      </c>
      <c r="Z241" s="30">
        <f t="shared" si="52"/>
        <v>0</v>
      </c>
    </row>
    <row r="242" spans="4:26" x14ac:dyDescent="0.15">
      <c r="E242" s="46"/>
      <c r="F242" s="28"/>
      <c r="G242" s="29"/>
      <c r="H242" s="29"/>
      <c r="I242" s="48" t="str">
        <f t="shared" si="55"/>
        <v/>
      </c>
      <c r="J242" s="48" t="str">
        <f t="shared" si="36"/>
        <v/>
      </c>
      <c r="K242" s="49" t="str">
        <f t="shared" si="37"/>
        <v/>
      </c>
      <c r="L242" s="11"/>
      <c r="M242" s="11"/>
      <c r="N242" s="78"/>
      <c r="O242" s="31" t="str">
        <f t="shared" si="51"/>
        <v>F</v>
      </c>
      <c r="P242" s="11">
        <f t="shared" si="47"/>
        <v>-23.287315649149274</v>
      </c>
      <c r="Q242" s="11"/>
      <c r="R242" s="38">
        <f t="shared" si="48"/>
        <v>0</v>
      </c>
      <c r="S242" s="30">
        <f t="shared" si="49"/>
        <v>0</v>
      </c>
      <c r="T242" s="30">
        <f t="shared" si="50"/>
        <v>0</v>
      </c>
      <c r="U242" s="34"/>
      <c r="V242" s="34"/>
      <c r="X242" s="31">
        <f t="shared" si="45"/>
        <v>9.0359999999999996</v>
      </c>
      <c r="Y242" s="31">
        <f t="shared" si="46"/>
        <v>-184.49199999999999</v>
      </c>
      <c r="Z242" s="30">
        <f t="shared" si="52"/>
        <v>0</v>
      </c>
    </row>
    <row r="243" spans="4:26" x14ac:dyDescent="0.15">
      <c r="E243" s="46"/>
      <c r="F243" s="28"/>
      <c r="G243" s="29"/>
      <c r="H243" s="29"/>
      <c r="I243" s="48" t="str">
        <f t="shared" si="55"/>
        <v/>
      </c>
      <c r="J243" s="48" t="str">
        <f t="shared" si="36"/>
        <v/>
      </c>
      <c r="K243" s="49" t="str">
        <f t="shared" si="37"/>
        <v/>
      </c>
      <c r="L243" s="11"/>
      <c r="M243" s="11"/>
      <c r="N243" s="78"/>
      <c r="O243" s="31" t="str">
        <f t="shared" si="51"/>
        <v>F</v>
      </c>
      <c r="P243" s="11">
        <f>IF(T243&gt;17.583,"*",(G243-(INDEX(IF(O243="F",Hfemalemean,Hmalemean),S243+1,R243+1)))/(INDEX(IF(O243="F",Hfemalesd,Hmalesd),S243+1,R243+1)))</f>
        <v>-23.287315649149274</v>
      </c>
      <c r="Q243" s="11"/>
      <c r="R243" s="38">
        <f t="shared" si="48"/>
        <v>0</v>
      </c>
      <c r="S243" s="30">
        <f t="shared" si="49"/>
        <v>0</v>
      </c>
      <c r="T243" s="30">
        <f t="shared" si="50"/>
        <v>0</v>
      </c>
      <c r="U243" s="34"/>
      <c r="V243" s="34"/>
      <c r="X243" s="31">
        <f t="shared" si="45"/>
        <v>9.0359999999999996</v>
      </c>
      <c r="Y243" s="31">
        <f t="shared" si="46"/>
        <v>-184.49199999999999</v>
      </c>
      <c r="Z243" s="30">
        <f t="shared" si="52"/>
        <v>0</v>
      </c>
    </row>
    <row r="244" spans="4:26" x14ac:dyDescent="0.15">
      <c r="E244" s="46"/>
      <c r="F244" s="28"/>
      <c r="G244" s="29"/>
      <c r="H244" s="29"/>
      <c r="I244" s="48" t="str">
        <f t="shared" si="55"/>
        <v/>
      </c>
      <c r="J244" s="48" t="str">
        <f t="shared" si="36"/>
        <v/>
      </c>
      <c r="K244" s="49" t="str">
        <f t="shared" si="37"/>
        <v/>
      </c>
      <c r="L244" s="11"/>
      <c r="M244" s="11"/>
      <c r="N244" s="78"/>
      <c r="O244" s="31" t="str">
        <f t="shared" si="51"/>
        <v>F</v>
      </c>
      <c r="P244" s="11">
        <f t="shared" si="47"/>
        <v>-23.287315649149274</v>
      </c>
      <c r="Q244" s="11"/>
      <c r="R244" s="38">
        <f t="shared" si="48"/>
        <v>0</v>
      </c>
      <c r="S244" s="30">
        <f t="shared" si="49"/>
        <v>0</v>
      </c>
      <c r="T244" s="30">
        <f t="shared" si="50"/>
        <v>0</v>
      </c>
      <c r="U244" s="34"/>
      <c r="V244" s="34"/>
      <c r="X244" s="31">
        <f t="shared" si="45"/>
        <v>9.0359999999999996</v>
      </c>
      <c r="Y244" s="31">
        <f t="shared" si="46"/>
        <v>-184.49199999999999</v>
      </c>
      <c r="Z244" s="30">
        <f t="shared" si="52"/>
        <v>0</v>
      </c>
    </row>
    <row r="245" spans="4:26" x14ac:dyDescent="0.15">
      <c r="E245" s="46"/>
      <c r="F245" s="28"/>
      <c r="G245" s="29"/>
      <c r="H245" s="29"/>
      <c r="I245" s="48" t="str">
        <f t="shared" si="55"/>
        <v/>
      </c>
      <c r="J245" s="48" t="str">
        <f t="shared" si="36"/>
        <v/>
      </c>
      <c r="K245" s="49" t="str">
        <f t="shared" si="37"/>
        <v/>
      </c>
      <c r="L245" s="11"/>
      <c r="M245" s="11"/>
      <c r="N245" s="78"/>
      <c r="O245" s="31" t="str">
        <f t="shared" si="51"/>
        <v>F</v>
      </c>
      <c r="P245" s="11">
        <f t="shared" si="47"/>
        <v>-23.287315649149274</v>
      </c>
      <c r="Q245" s="11"/>
      <c r="R245" s="38">
        <f t="shared" si="48"/>
        <v>0</v>
      </c>
      <c r="S245" s="30">
        <f t="shared" si="49"/>
        <v>0</v>
      </c>
      <c r="T245" s="30">
        <f t="shared" si="50"/>
        <v>0</v>
      </c>
      <c r="U245" s="34"/>
      <c r="V245" s="34"/>
      <c r="X245" s="31">
        <f t="shared" si="45"/>
        <v>9.0359999999999996</v>
      </c>
      <c r="Y245" s="31">
        <f t="shared" si="46"/>
        <v>-184.49199999999999</v>
      </c>
      <c r="Z245" s="30">
        <f t="shared" si="52"/>
        <v>0</v>
      </c>
    </row>
    <row r="246" spans="4:26" x14ac:dyDescent="0.15">
      <c r="E246" s="46"/>
      <c r="F246" s="28"/>
      <c r="G246" s="29"/>
      <c r="H246" s="29"/>
      <c r="I246" s="48" t="str">
        <f t="shared" si="55"/>
        <v/>
      </c>
      <c r="J246" s="48" t="str">
        <f t="shared" si="36"/>
        <v/>
      </c>
      <c r="K246" s="49" t="str">
        <f t="shared" si="37"/>
        <v/>
      </c>
      <c r="L246" s="11"/>
      <c r="M246" s="11"/>
      <c r="N246" s="78"/>
      <c r="O246" s="31" t="str">
        <f t="shared" si="51"/>
        <v>F</v>
      </c>
      <c r="P246" s="11">
        <f t="shared" si="47"/>
        <v>-23.287315649149274</v>
      </c>
      <c r="Q246" s="11"/>
      <c r="R246" s="38">
        <f t="shared" si="48"/>
        <v>0</v>
      </c>
      <c r="S246" s="30">
        <f t="shared" si="49"/>
        <v>0</v>
      </c>
      <c r="T246" s="30">
        <f t="shared" si="50"/>
        <v>0</v>
      </c>
      <c r="U246" s="34"/>
      <c r="V246" s="34"/>
      <c r="X246" s="31">
        <f t="shared" si="45"/>
        <v>9.0359999999999996</v>
      </c>
      <c r="Y246" s="31">
        <f t="shared" si="46"/>
        <v>-184.49199999999999</v>
      </c>
      <c r="Z246" s="30">
        <f t="shared" si="52"/>
        <v>0</v>
      </c>
    </row>
    <row r="247" spans="4:26" x14ac:dyDescent="0.15">
      <c r="E247" s="46"/>
      <c r="F247" s="28"/>
      <c r="G247" s="29"/>
      <c r="H247" s="29"/>
      <c r="I247" s="48" t="str">
        <f t="shared" si="55"/>
        <v/>
      </c>
      <c r="J247" s="48" t="str">
        <f t="shared" si="36"/>
        <v/>
      </c>
      <c r="K247" s="49" t="str">
        <f t="shared" si="37"/>
        <v/>
      </c>
      <c r="L247" s="11"/>
      <c r="M247" s="11"/>
      <c r="N247" s="78"/>
      <c r="O247" s="31" t="str">
        <f t="shared" si="51"/>
        <v>F</v>
      </c>
      <c r="P247" s="11">
        <f t="shared" si="47"/>
        <v>-23.287315649149274</v>
      </c>
      <c r="Q247" s="11"/>
      <c r="R247" s="38">
        <f t="shared" si="48"/>
        <v>0</v>
      </c>
      <c r="S247" s="30">
        <f t="shared" si="49"/>
        <v>0</v>
      </c>
      <c r="T247" s="30">
        <f t="shared" si="50"/>
        <v>0</v>
      </c>
      <c r="U247" s="34"/>
      <c r="V247" s="34"/>
      <c r="X247" s="31">
        <f t="shared" si="45"/>
        <v>9.0359999999999996</v>
      </c>
      <c r="Y247" s="31">
        <f t="shared" si="46"/>
        <v>-184.49199999999999</v>
      </c>
      <c r="Z247" s="30">
        <f t="shared" si="52"/>
        <v>0</v>
      </c>
    </row>
    <row r="248" spans="4:26" ht="14.25" thickBot="1" x14ac:dyDescent="0.2">
      <c r="E248" s="50"/>
      <c r="F248" s="64"/>
      <c r="G248" s="51"/>
      <c r="H248" s="51"/>
      <c r="I248" s="52" t="str">
        <f t="shared" si="55"/>
        <v/>
      </c>
      <c r="J248" s="52" t="str">
        <f t="shared" si="36"/>
        <v/>
      </c>
      <c r="K248" s="53" t="str">
        <f t="shared" si="37"/>
        <v/>
      </c>
      <c r="L248" s="11"/>
      <c r="M248" s="11"/>
      <c r="N248" s="78"/>
      <c r="O248" s="31" t="str">
        <f t="shared" si="51"/>
        <v>F</v>
      </c>
      <c r="P248" s="11">
        <f t="shared" si="47"/>
        <v>-23.287315649149274</v>
      </c>
      <c r="Q248" s="11"/>
      <c r="R248" s="38">
        <f t="shared" si="48"/>
        <v>0</v>
      </c>
      <c r="S248" s="30">
        <f t="shared" si="49"/>
        <v>0</v>
      </c>
      <c r="T248" s="30">
        <f t="shared" si="50"/>
        <v>0</v>
      </c>
      <c r="U248" s="34"/>
      <c r="V248" s="34"/>
      <c r="X248" s="31">
        <f t="shared" si="45"/>
        <v>9.0359999999999996</v>
      </c>
      <c r="Y248" s="31">
        <f t="shared" si="46"/>
        <v>-184.49199999999999</v>
      </c>
      <c r="Z248" s="30">
        <f t="shared" si="52"/>
        <v>0</v>
      </c>
    </row>
    <row r="249" spans="4:26" ht="14.25" thickBot="1" x14ac:dyDescent="0.2"/>
    <row r="250" spans="4:26" ht="23.25" customHeight="1" x14ac:dyDescent="0.15">
      <c r="D250" s="72">
        <v>3</v>
      </c>
      <c r="E250" s="42" t="s">
        <v>20</v>
      </c>
      <c r="F250" s="65"/>
      <c r="G250" s="66" t="s">
        <v>115</v>
      </c>
      <c r="H250" s="90"/>
      <c r="I250" s="90"/>
      <c r="J250" s="66"/>
      <c r="K250" s="67"/>
    </row>
    <row r="251" spans="4:26" ht="27.75" customHeight="1" x14ac:dyDescent="0.15">
      <c r="E251" s="43" t="s">
        <v>54</v>
      </c>
      <c r="F251" s="63"/>
      <c r="G251" s="44" t="s">
        <v>75</v>
      </c>
      <c r="H251" s="59"/>
      <c r="I251" s="41"/>
      <c r="J251" s="41"/>
      <c r="K251" s="68"/>
    </row>
    <row r="252" spans="4:26" ht="42" customHeight="1" x14ac:dyDescent="0.15">
      <c r="E252" s="46"/>
      <c r="F252" s="7" t="s">
        <v>30</v>
      </c>
      <c r="G252" s="8" t="s">
        <v>29</v>
      </c>
      <c r="H252" s="8" t="s">
        <v>28</v>
      </c>
      <c r="I252" s="7" t="s">
        <v>123</v>
      </c>
      <c r="J252" s="7" t="s">
        <v>124</v>
      </c>
      <c r="K252" s="47" t="s">
        <v>125</v>
      </c>
      <c r="L252" s="10"/>
      <c r="M252" s="10"/>
      <c r="N252" s="7"/>
      <c r="O252" s="7" t="s">
        <v>31</v>
      </c>
      <c r="P252" s="9" t="s">
        <v>23</v>
      </c>
      <c r="Q252" s="9"/>
      <c r="R252" s="36" t="s">
        <v>21</v>
      </c>
      <c r="S252" s="35" t="s">
        <v>22</v>
      </c>
      <c r="T252" s="35" t="s">
        <v>47</v>
      </c>
      <c r="U252" s="35"/>
      <c r="V252" s="35"/>
      <c r="X252" s="37" t="s">
        <v>45</v>
      </c>
      <c r="Y252" s="37" t="s">
        <v>46</v>
      </c>
      <c r="Z252" s="30" t="s">
        <v>78</v>
      </c>
    </row>
    <row r="253" spans="4:26" x14ac:dyDescent="0.15">
      <c r="E253" s="46"/>
      <c r="F253" s="28"/>
      <c r="G253" s="29"/>
      <c r="H253" s="29"/>
      <c r="I253" s="48" t="str">
        <f t="shared" ref="I253:I284" si="56">IF(COUNTA($F$251,$H$251,F253:H253)=5,P253,"")</f>
        <v/>
      </c>
      <c r="J253" s="48" t="str">
        <f>IF(COUNTA($F$251,$H$251,F253:H253)=5,IF(T253&lt;6,"*",IF(T253&gt;=17.583,"*",(H253-G253*INDEX(IF(O253="F",muratafemale,muratamale),R253-4,1)-INDEX(IF(O253="F",muratafemale,muratamale),R253-4,2))/(G253*INDEX(IF(O253="F",muratafemale,muratamale),R253-4,1)+INDEX(IF(O253="F",muratafemale,muratamale),R253-4,2))*100)),"")</f>
        <v/>
      </c>
      <c r="K253" s="49" t="str">
        <f>IF(COUNTA($F$251,$H$251,F253:H253)=5,IF(OR(T253&lt;1,G253&lt;70),"*",IF(G253&gt;=IF(O253="M",181,174),(H253-Z253)/Z253*100,IF(G253&lt;101,(H253-X253)/X253*100,IF(T253&lt;6,(H253-X253)/X253*100,IF(T253&gt;=17.583,(H253-Z253)/Z253*100,(H253-Y253)/Y253*100))))),"")</f>
        <v/>
      </c>
      <c r="L253" s="11"/>
      <c r="M253" s="11"/>
      <c r="N253" s="78"/>
      <c r="O253" s="31" t="str">
        <f>IF(OR(+$H$251="男",+$H$251="M"),"M","F")</f>
        <v>F</v>
      </c>
      <c r="P253" s="11">
        <f t="shared" ref="P253:P316" si="57">IF(T253&gt;17.583,"*",(G253-(INDEX(IF(O253="F",Hfemalemean,Hmalemean),S253+1,R253+1)))/(INDEX(IF(O253="F",Hfemalesd,Hmalesd),S253+1,R253+1)))</f>
        <v>-23.287315649149274</v>
      </c>
      <c r="Q253" s="11"/>
      <c r="R253" s="38">
        <f>DATEDIF($F$251,F253,"Y")</f>
        <v>0</v>
      </c>
      <c r="S253" s="30">
        <f>DATEDIF($F$251,F253,"YM")</f>
        <v>0</v>
      </c>
      <c r="T253" s="30">
        <f>DATEDIF($F$251,F253,"Y")+DATEDIF($F$251,F253,"YD")/(365+IF(MOD(YEAR(DATE(YEAR(F253)-1,MONTH($F$251),DAY($F$251))),4)=0,IF(DATE(YEAR(DATE(YEAR(F253)-1,MONTH($F$251),DAY($F$251))),2,29)&gt;=DATE(YEAR(F253)-1,MONTH($F$251),DAY($F$251)),1,0),0)+IF(MOD(YEAR(F253),4)=0,IF(DATE(YEAR(F253),2,29)&lt;=F253,1,0),0))</f>
        <v>0</v>
      </c>
      <c r="U253" s="34"/>
      <c r="V253" s="34"/>
      <c r="X253" s="31">
        <f t="shared" ref="X253:X316" si="58">IF(O253="M",2.06*10^-3*G253^2-0.1166*G253+6.5273,2.49*10^-3*G253^2-0.1858*G253+9.036)</f>
        <v>9.0359999999999996</v>
      </c>
      <c r="Y253" s="31">
        <f t="shared" ref="Y253:Y316" si="59">((G253/100)^3*INDEX(itoOI,IF(O253="M",0,3)+IF(G253&lt;140,1,IF(G253&lt;=149,2,3)),1)+(G253/100)^2*INDEX(itoOI,IF(O253="M",0,3)+IF(G253&lt;140,1,IF(G253&lt;=149,2,3)),2)+(G253/100)*INDEX(itoOI,IF(O253="M",0,3)+IF(G253&lt;140,1,IF(G253&lt;=149,2,3)),3)+INDEX(itoOI,IF(O253="M",0,3)+IF(G253&lt;140,1,IF(G253&lt;=149,2,3)),4))</f>
        <v>-184.49199999999999</v>
      </c>
      <c r="Z253" s="30">
        <f t="shared" ref="Z253:Z254" si="60">22*G253^2/10000</f>
        <v>0</v>
      </c>
    </row>
    <row r="254" spans="4:26" x14ac:dyDescent="0.15">
      <c r="E254" s="46"/>
      <c r="F254" s="28"/>
      <c r="G254" s="29"/>
      <c r="H254" s="29"/>
      <c r="I254" s="48" t="str">
        <f t="shared" si="56"/>
        <v/>
      </c>
      <c r="J254" s="48" t="str">
        <f>IF(COUNTA($F$251,$H$251,F254:H254)=5,IF(T254&lt;6,"*",IF(T254&gt;=17.583,"*",(H254-G254*INDEX(IF(O254="F",muratafemale,muratamale),R254-4,1)-INDEX(IF(O254="F",muratafemale,muratamale),R254-4,2))/(G254*INDEX(IF(O254="F",muratafemale,muratamale),R254-4,1)+INDEX(IF(O254="F",muratafemale,muratamale),R254-4,2))*100)),"")</f>
        <v/>
      </c>
      <c r="K254" s="49" t="str">
        <f>IF(COUNTA($F$251,$H$251,F254:H254)=5,IF(OR(T254&lt;1,G254&lt;70),"*",IF(G254&gt;=IF(O254="M",181,174),(H254-Z254)/Z254*100,IF(G254&lt;101,(H254-X254)/X254*100,IF(T254&lt;6,(H254-X254)/X254*100,IF(T254&gt;=17.583,(H254-Z254)/Z254*100,(H254-Y254)/Y254*100))))),"")</f>
        <v/>
      </c>
      <c r="L254" s="11"/>
      <c r="M254" s="11"/>
      <c r="N254" s="78"/>
      <c r="O254" s="31" t="str">
        <f>+O253</f>
        <v>F</v>
      </c>
      <c r="P254" s="11">
        <f t="shared" si="57"/>
        <v>-23.287315649149274</v>
      </c>
      <c r="Q254" s="11"/>
      <c r="R254" s="38">
        <f>DATEDIF($F$251,F254,"Y")</f>
        <v>0</v>
      </c>
      <c r="S254" s="30">
        <f>DATEDIF($F$251,F254,"YM")</f>
        <v>0</v>
      </c>
      <c r="T254" s="30">
        <f t="shared" ref="T254:T317" si="61">DATEDIF($F$251,F254,"Y")+DATEDIF($F$251,F254,"YD")/(365+IF(MOD(YEAR(DATE(YEAR(F254)-1,MONTH($F$251),DAY($F$251))),4)=0,IF(DATE(YEAR(DATE(YEAR(F254)-1,MONTH($F$251),DAY($F$251))),2,29)&gt;=DATE(YEAR(F254)-1,MONTH($F$251),DAY($F$251)),1,0),0)+IF(MOD(YEAR(F254),4)=0,IF(DATE(YEAR(F254),2,29)&lt;=F254,1,0),0))</f>
        <v>0</v>
      </c>
      <c r="U254" s="34"/>
      <c r="V254" s="34"/>
      <c r="X254" s="31">
        <f t="shared" si="58"/>
        <v>9.0359999999999996</v>
      </c>
      <c r="Y254" s="31">
        <f t="shared" si="59"/>
        <v>-184.49199999999999</v>
      </c>
      <c r="Z254" s="30">
        <f t="shared" si="60"/>
        <v>0</v>
      </c>
    </row>
    <row r="255" spans="4:26" x14ac:dyDescent="0.15">
      <c r="E255" s="46"/>
      <c r="F255" s="28"/>
      <c r="G255" s="29"/>
      <c r="H255" s="29"/>
      <c r="I255" s="48" t="str">
        <f t="shared" si="56"/>
        <v/>
      </c>
      <c r="J255" s="48" t="str">
        <f t="shared" ref="J255:J372" si="62">IF(COUNTA($F$251,$H$251,F255:H255)=5,IF(T255&lt;6,"*",IF(T255&gt;=17.583,"*",(H255-G255*INDEX(IF(O255="F",muratafemale,muratamale),R255-4,1)-INDEX(IF(O255="F",muratafemale,muratamale),R255-4,2))/(G255*INDEX(IF(O255="F",muratafemale,muratamale),R255-4,1)+INDEX(IF(O255="F",muratafemale,muratamale),R255-4,2))*100)),"")</f>
        <v/>
      </c>
      <c r="K255" s="49" t="str">
        <f t="shared" ref="K255:K372" si="63">IF(COUNTA($F$251,$H$251,F255:H255)=5,IF(OR(T255&lt;1,G255&lt;70),"*",IF(G255&gt;=IF(O255="M",181,174),(H255-Z255)/Z255*100,IF(G255&lt;101,(H255-X255)/X255*100,IF(T255&lt;6,(H255-X255)/X255*100,IF(T255&gt;=17.583,(H255-Z255)/Z255*100,(H255-Y255)/Y255*100))))),"")</f>
        <v/>
      </c>
      <c r="N255" s="78"/>
      <c r="O255" s="31" t="str">
        <f t="shared" ref="O255:O318" si="64">+O254</f>
        <v>F</v>
      </c>
      <c r="P255" s="11">
        <f t="shared" si="57"/>
        <v>-23.287315649149274</v>
      </c>
      <c r="Q255" s="11"/>
      <c r="R255" s="38">
        <f t="shared" ref="R255:R317" si="65">DATEDIF($F$251,F255,"Y")</f>
        <v>0</v>
      </c>
      <c r="S255" s="30">
        <f t="shared" ref="S255:S317" si="66">DATEDIF($F$251,F255,"YM")</f>
        <v>0</v>
      </c>
      <c r="T255" s="30">
        <f t="shared" si="61"/>
        <v>0</v>
      </c>
      <c r="U255" s="34"/>
      <c r="V255" s="34"/>
      <c r="X255" s="31">
        <f t="shared" si="58"/>
        <v>9.0359999999999996</v>
      </c>
      <c r="Y255" s="31">
        <f t="shared" si="59"/>
        <v>-184.49199999999999</v>
      </c>
      <c r="Z255" s="30">
        <f t="shared" ref="Z255:Z318" si="67">22*G255^2/10000</f>
        <v>0</v>
      </c>
    </row>
    <row r="256" spans="4:26" x14ac:dyDescent="0.15">
      <c r="E256" s="46"/>
      <c r="F256" s="28"/>
      <c r="G256" s="29"/>
      <c r="H256" s="29"/>
      <c r="I256" s="48" t="str">
        <f t="shared" si="56"/>
        <v/>
      </c>
      <c r="J256" s="48" t="str">
        <f t="shared" si="62"/>
        <v/>
      </c>
      <c r="K256" s="49" t="str">
        <f t="shared" si="63"/>
        <v/>
      </c>
      <c r="L256" s="11"/>
      <c r="M256" s="11"/>
      <c r="N256" s="78"/>
      <c r="O256" s="31" t="str">
        <f t="shared" si="64"/>
        <v>F</v>
      </c>
      <c r="P256" s="11">
        <f t="shared" si="57"/>
        <v>-23.287315649149274</v>
      </c>
      <c r="Q256" s="11"/>
      <c r="R256" s="38">
        <f t="shared" si="65"/>
        <v>0</v>
      </c>
      <c r="S256" s="30">
        <f t="shared" si="66"/>
        <v>0</v>
      </c>
      <c r="T256" s="30">
        <f t="shared" si="61"/>
        <v>0</v>
      </c>
      <c r="U256" s="34"/>
      <c r="V256" s="34"/>
      <c r="X256" s="31">
        <f t="shared" si="58"/>
        <v>9.0359999999999996</v>
      </c>
      <c r="Y256" s="31">
        <f t="shared" si="59"/>
        <v>-184.49199999999999</v>
      </c>
      <c r="Z256" s="30">
        <f t="shared" si="67"/>
        <v>0</v>
      </c>
    </row>
    <row r="257" spans="5:26" x14ac:dyDescent="0.15">
      <c r="E257" s="46"/>
      <c r="F257" s="28"/>
      <c r="G257" s="29"/>
      <c r="H257" s="29"/>
      <c r="I257" s="48" t="str">
        <f t="shared" si="56"/>
        <v/>
      </c>
      <c r="J257" s="48" t="str">
        <f t="shared" si="62"/>
        <v/>
      </c>
      <c r="K257" s="49" t="str">
        <f t="shared" si="63"/>
        <v/>
      </c>
      <c r="L257" s="11"/>
      <c r="M257" s="11"/>
      <c r="N257" s="78"/>
      <c r="O257" s="31" t="str">
        <f t="shared" si="64"/>
        <v>F</v>
      </c>
      <c r="P257" s="11">
        <f t="shared" si="57"/>
        <v>-23.287315649149274</v>
      </c>
      <c r="Q257" s="11"/>
      <c r="R257" s="38">
        <f t="shared" si="65"/>
        <v>0</v>
      </c>
      <c r="S257" s="30">
        <f t="shared" si="66"/>
        <v>0</v>
      </c>
      <c r="T257" s="30">
        <f t="shared" si="61"/>
        <v>0</v>
      </c>
      <c r="U257" s="34"/>
      <c r="V257" s="34"/>
      <c r="X257" s="31">
        <f t="shared" si="58"/>
        <v>9.0359999999999996</v>
      </c>
      <c r="Y257" s="31">
        <f t="shared" si="59"/>
        <v>-184.49199999999999</v>
      </c>
      <c r="Z257" s="30">
        <f t="shared" si="67"/>
        <v>0</v>
      </c>
    </row>
    <row r="258" spans="5:26" x14ac:dyDescent="0.15">
      <c r="E258" s="46"/>
      <c r="F258" s="28"/>
      <c r="G258" s="29"/>
      <c r="H258" s="29"/>
      <c r="I258" s="48" t="str">
        <f t="shared" si="56"/>
        <v/>
      </c>
      <c r="J258" s="48" t="str">
        <f t="shared" ref="J258:J321" si="68">IF(COUNTA($F$251,$H$251,F258:H258)=5,IF(T258&lt;6,"*",IF(T258&gt;=17.583,"*",(H258-G258*INDEX(IF(O258="F",muratafemale,muratamale),R258-4,1)-INDEX(IF(O258="F",muratafemale,muratamale),R258-4,2))/(G258*INDEX(IF(O258="F",muratafemale,muratamale),R258-4,1)+INDEX(IF(O258="F",muratafemale,muratamale),R258-4,2))*100)),"")</f>
        <v/>
      </c>
      <c r="K258" s="49" t="str">
        <f t="shared" ref="K258:K321" si="69">IF(COUNTA($F$251,$H$251,F258:H258)=5,IF(OR(T258&lt;1,G258&lt;70),"*",IF(G258&gt;=IF(O258="M",181,174),(H258-Z258)/Z258*100,IF(G258&lt;101,(H258-X258)/X258*100,IF(T258&lt;6,(H258-X258)/X258*100,IF(T258&gt;=17.583,(H258-Z258)/Z258*100,(H258-Y258)/Y258*100))))),"")</f>
        <v/>
      </c>
      <c r="L258" s="11"/>
      <c r="M258" s="11"/>
      <c r="N258" s="78"/>
      <c r="O258" s="31" t="str">
        <f t="shared" si="64"/>
        <v>F</v>
      </c>
      <c r="P258" s="11">
        <f t="shared" si="57"/>
        <v>-23.287315649149274</v>
      </c>
      <c r="Q258" s="11"/>
      <c r="R258" s="38">
        <f t="shared" si="65"/>
        <v>0</v>
      </c>
      <c r="S258" s="30">
        <f t="shared" si="66"/>
        <v>0</v>
      </c>
      <c r="T258" s="30">
        <f t="shared" si="61"/>
        <v>0</v>
      </c>
      <c r="U258" s="34"/>
      <c r="V258" s="34"/>
      <c r="X258" s="31">
        <f t="shared" si="58"/>
        <v>9.0359999999999996</v>
      </c>
      <c r="Y258" s="31">
        <f t="shared" si="59"/>
        <v>-184.49199999999999</v>
      </c>
      <c r="Z258" s="30">
        <f t="shared" si="67"/>
        <v>0</v>
      </c>
    </row>
    <row r="259" spans="5:26" x14ac:dyDescent="0.15">
      <c r="E259" s="46"/>
      <c r="F259" s="28"/>
      <c r="G259" s="29"/>
      <c r="H259" s="29"/>
      <c r="I259" s="48" t="str">
        <f t="shared" si="56"/>
        <v/>
      </c>
      <c r="J259" s="48" t="str">
        <f t="shared" si="68"/>
        <v/>
      </c>
      <c r="K259" s="49" t="str">
        <f t="shared" si="69"/>
        <v/>
      </c>
      <c r="L259" s="11"/>
      <c r="M259" s="11"/>
      <c r="N259" s="78"/>
      <c r="O259" s="31" t="str">
        <f t="shared" si="64"/>
        <v>F</v>
      </c>
      <c r="P259" s="11">
        <f t="shared" si="57"/>
        <v>-23.287315649149274</v>
      </c>
      <c r="Q259" s="11"/>
      <c r="R259" s="38">
        <f t="shared" si="65"/>
        <v>0</v>
      </c>
      <c r="S259" s="30">
        <f t="shared" si="66"/>
        <v>0</v>
      </c>
      <c r="T259" s="30">
        <f t="shared" si="61"/>
        <v>0</v>
      </c>
      <c r="U259" s="34"/>
      <c r="V259" s="34"/>
      <c r="X259" s="31">
        <f t="shared" si="58"/>
        <v>9.0359999999999996</v>
      </c>
      <c r="Y259" s="31">
        <f t="shared" si="59"/>
        <v>-184.49199999999999</v>
      </c>
      <c r="Z259" s="30">
        <f t="shared" si="67"/>
        <v>0</v>
      </c>
    </row>
    <row r="260" spans="5:26" x14ac:dyDescent="0.15">
      <c r="E260" s="46"/>
      <c r="F260" s="28"/>
      <c r="G260" s="29"/>
      <c r="H260" s="29"/>
      <c r="I260" s="48" t="str">
        <f t="shared" si="56"/>
        <v/>
      </c>
      <c r="J260" s="48" t="str">
        <f t="shared" si="68"/>
        <v/>
      </c>
      <c r="K260" s="49" t="str">
        <f t="shared" si="69"/>
        <v/>
      </c>
      <c r="L260" s="11"/>
      <c r="M260" s="11"/>
      <c r="N260" s="78"/>
      <c r="O260" s="31" t="str">
        <f t="shared" si="64"/>
        <v>F</v>
      </c>
      <c r="P260" s="11">
        <f t="shared" si="57"/>
        <v>-23.287315649149274</v>
      </c>
      <c r="Q260" s="11"/>
      <c r="R260" s="38">
        <f t="shared" si="65"/>
        <v>0</v>
      </c>
      <c r="S260" s="30">
        <f t="shared" si="66"/>
        <v>0</v>
      </c>
      <c r="T260" s="30">
        <f t="shared" si="61"/>
        <v>0</v>
      </c>
      <c r="U260" s="34"/>
      <c r="V260" s="34"/>
      <c r="X260" s="31">
        <f t="shared" si="58"/>
        <v>9.0359999999999996</v>
      </c>
      <c r="Y260" s="31">
        <f t="shared" si="59"/>
        <v>-184.49199999999999</v>
      </c>
      <c r="Z260" s="30">
        <f t="shared" si="67"/>
        <v>0</v>
      </c>
    </row>
    <row r="261" spans="5:26" x14ac:dyDescent="0.15">
      <c r="E261" s="46"/>
      <c r="F261" s="28"/>
      <c r="G261" s="29"/>
      <c r="H261" s="29"/>
      <c r="I261" s="48" t="str">
        <f t="shared" si="56"/>
        <v/>
      </c>
      <c r="J261" s="48" t="str">
        <f t="shared" si="68"/>
        <v/>
      </c>
      <c r="K261" s="49" t="str">
        <f t="shared" si="69"/>
        <v/>
      </c>
      <c r="L261" s="11"/>
      <c r="M261" s="11"/>
      <c r="N261" s="78"/>
      <c r="O261" s="31" t="str">
        <f t="shared" si="64"/>
        <v>F</v>
      </c>
      <c r="P261" s="11">
        <f t="shared" si="57"/>
        <v>-23.287315649149274</v>
      </c>
      <c r="Q261" s="11"/>
      <c r="R261" s="38">
        <f t="shared" si="65"/>
        <v>0</v>
      </c>
      <c r="S261" s="30">
        <f t="shared" si="66"/>
        <v>0</v>
      </c>
      <c r="T261" s="30">
        <f t="shared" si="61"/>
        <v>0</v>
      </c>
      <c r="U261" s="34"/>
      <c r="V261" s="34"/>
      <c r="X261" s="31">
        <f t="shared" si="58"/>
        <v>9.0359999999999996</v>
      </c>
      <c r="Y261" s="31">
        <f t="shared" si="59"/>
        <v>-184.49199999999999</v>
      </c>
      <c r="Z261" s="30">
        <f t="shared" si="67"/>
        <v>0</v>
      </c>
    </row>
    <row r="262" spans="5:26" x14ac:dyDescent="0.15">
      <c r="E262" s="46"/>
      <c r="F262" s="28"/>
      <c r="G262" s="29"/>
      <c r="H262" s="29"/>
      <c r="I262" s="48" t="str">
        <f t="shared" si="56"/>
        <v/>
      </c>
      <c r="J262" s="48" t="str">
        <f t="shared" si="68"/>
        <v/>
      </c>
      <c r="K262" s="49" t="str">
        <f t="shared" si="69"/>
        <v/>
      </c>
      <c r="L262" s="11"/>
      <c r="M262" s="11"/>
      <c r="N262" s="78"/>
      <c r="O262" s="31" t="str">
        <f>+O261</f>
        <v>F</v>
      </c>
      <c r="P262" s="11">
        <f t="shared" si="57"/>
        <v>-23.287315649149274</v>
      </c>
      <c r="Q262" s="11"/>
      <c r="R262" s="38">
        <f t="shared" si="65"/>
        <v>0</v>
      </c>
      <c r="S262" s="30">
        <f t="shared" si="66"/>
        <v>0</v>
      </c>
      <c r="T262" s="30">
        <f t="shared" si="61"/>
        <v>0</v>
      </c>
      <c r="U262" s="34"/>
      <c r="V262" s="34"/>
      <c r="X262" s="31">
        <f t="shared" si="58"/>
        <v>9.0359999999999996</v>
      </c>
      <c r="Y262" s="31">
        <f t="shared" si="59"/>
        <v>-184.49199999999999</v>
      </c>
      <c r="Z262" s="30">
        <f t="shared" si="67"/>
        <v>0</v>
      </c>
    </row>
    <row r="263" spans="5:26" x14ac:dyDescent="0.15">
      <c r="E263" s="46"/>
      <c r="F263" s="28"/>
      <c r="G263" s="29"/>
      <c r="H263" s="29"/>
      <c r="I263" s="48" t="str">
        <f t="shared" si="56"/>
        <v/>
      </c>
      <c r="J263" s="48" t="str">
        <f t="shared" si="68"/>
        <v/>
      </c>
      <c r="K263" s="49" t="str">
        <f t="shared" si="69"/>
        <v/>
      </c>
      <c r="L263" s="11"/>
      <c r="M263" s="11"/>
      <c r="N263" s="78"/>
      <c r="O263" s="31" t="str">
        <f>+O262</f>
        <v>F</v>
      </c>
      <c r="P263" s="11">
        <f t="shared" si="57"/>
        <v>-23.287315649149274</v>
      </c>
      <c r="Q263" s="11"/>
      <c r="R263" s="38">
        <f t="shared" si="65"/>
        <v>0</v>
      </c>
      <c r="S263" s="30">
        <f t="shared" si="66"/>
        <v>0</v>
      </c>
      <c r="T263" s="30">
        <f t="shared" si="61"/>
        <v>0</v>
      </c>
      <c r="U263" s="34"/>
      <c r="V263" s="34"/>
      <c r="X263" s="31">
        <f t="shared" si="58"/>
        <v>9.0359999999999996</v>
      </c>
      <c r="Y263" s="31">
        <f t="shared" si="59"/>
        <v>-184.49199999999999</v>
      </c>
      <c r="Z263" s="30">
        <f t="shared" si="67"/>
        <v>0</v>
      </c>
    </row>
    <row r="264" spans="5:26" x14ac:dyDescent="0.15">
      <c r="E264" s="46"/>
      <c r="F264" s="28"/>
      <c r="G264" s="29"/>
      <c r="H264" s="29"/>
      <c r="I264" s="48" t="str">
        <f t="shared" si="56"/>
        <v/>
      </c>
      <c r="J264" s="48" t="str">
        <f t="shared" si="68"/>
        <v/>
      </c>
      <c r="K264" s="49" t="str">
        <f t="shared" si="69"/>
        <v/>
      </c>
      <c r="L264" s="11"/>
      <c r="M264" s="11"/>
      <c r="N264" s="78"/>
      <c r="O264" s="31" t="str">
        <f>+O263</f>
        <v>F</v>
      </c>
      <c r="P264" s="11">
        <f t="shared" si="57"/>
        <v>-23.287315649149274</v>
      </c>
      <c r="Q264" s="11"/>
      <c r="R264" s="38">
        <f t="shared" si="65"/>
        <v>0</v>
      </c>
      <c r="S264" s="30">
        <f t="shared" si="66"/>
        <v>0</v>
      </c>
      <c r="T264" s="30">
        <f t="shared" si="61"/>
        <v>0</v>
      </c>
      <c r="U264" s="34"/>
      <c r="V264" s="34"/>
      <c r="X264" s="31">
        <f t="shared" si="58"/>
        <v>9.0359999999999996</v>
      </c>
      <c r="Y264" s="31">
        <f t="shared" si="59"/>
        <v>-184.49199999999999</v>
      </c>
      <c r="Z264" s="30">
        <f t="shared" si="67"/>
        <v>0</v>
      </c>
    </row>
    <row r="265" spans="5:26" x14ac:dyDescent="0.15">
      <c r="E265" s="46"/>
      <c r="F265" s="28"/>
      <c r="G265" s="29"/>
      <c r="H265" s="29"/>
      <c r="I265" s="48" t="str">
        <f t="shared" si="56"/>
        <v/>
      </c>
      <c r="J265" s="48" t="str">
        <f t="shared" si="68"/>
        <v/>
      </c>
      <c r="K265" s="49" t="str">
        <f t="shared" si="69"/>
        <v/>
      </c>
      <c r="L265" s="11"/>
      <c r="M265" s="11"/>
      <c r="N265" s="78"/>
      <c r="O265" s="31" t="str">
        <f>+O264</f>
        <v>F</v>
      </c>
      <c r="P265" s="11">
        <f t="shared" si="57"/>
        <v>-23.287315649149274</v>
      </c>
      <c r="Q265" s="11"/>
      <c r="R265" s="38">
        <f t="shared" si="65"/>
        <v>0</v>
      </c>
      <c r="S265" s="30">
        <f t="shared" si="66"/>
        <v>0</v>
      </c>
      <c r="T265" s="30">
        <f t="shared" si="61"/>
        <v>0</v>
      </c>
      <c r="U265" s="34"/>
      <c r="V265" s="34"/>
      <c r="X265" s="31">
        <f t="shared" si="58"/>
        <v>9.0359999999999996</v>
      </c>
      <c r="Y265" s="31">
        <f t="shared" si="59"/>
        <v>-184.49199999999999</v>
      </c>
      <c r="Z265" s="30">
        <f t="shared" si="67"/>
        <v>0</v>
      </c>
    </row>
    <row r="266" spans="5:26" x14ac:dyDescent="0.15">
      <c r="E266" s="46"/>
      <c r="F266" s="28"/>
      <c r="G266" s="29"/>
      <c r="H266" s="29"/>
      <c r="I266" s="48" t="str">
        <f t="shared" si="56"/>
        <v/>
      </c>
      <c r="J266" s="48" t="str">
        <f t="shared" si="68"/>
        <v/>
      </c>
      <c r="K266" s="49" t="str">
        <f t="shared" si="69"/>
        <v/>
      </c>
      <c r="L266" s="11"/>
      <c r="M266" s="11"/>
      <c r="N266" s="78"/>
      <c r="O266" s="31" t="str">
        <f>+O265</f>
        <v>F</v>
      </c>
      <c r="P266" s="11">
        <f t="shared" si="57"/>
        <v>-23.287315649149274</v>
      </c>
      <c r="Q266" s="11"/>
      <c r="R266" s="38">
        <f t="shared" si="65"/>
        <v>0</v>
      </c>
      <c r="S266" s="30">
        <f t="shared" si="66"/>
        <v>0</v>
      </c>
      <c r="T266" s="30">
        <f t="shared" si="61"/>
        <v>0</v>
      </c>
      <c r="U266" s="34"/>
      <c r="V266" s="34"/>
      <c r="X266" s="31">
        <f t="shared" si="58"/>
        <v>9.0359999999999996</v>
      </c>
      <c r="Y266" s="31">
        <f t="shared" si="59"/>
        <v>-184.49199999999999</v>
      </c>
      <c r="Z266" s="30">
        <f t="shared" si="67"/>
        <v>0</v>
      </c>
    </row>
    <row r="267" spans="5:26" x14ac:dyDescent="0.15">
      <c r="E267" s="46"/>
      <c r="F267" s="28"/>
      <c r="G267" s="29"/>
      <c r="H267" s="29"/>
      <c r="I267" s="48" t="str">
        <f t="shared" si="56"/>
        <v/>
      </c>
      <c r="J267" s="48" t="str">
        <f t="shared" si="68"/>
        <v/>
      </c>
      <c r="K267" s="49" t="str">
        <f t="shared" si="69"/>
        <v/>
      </c>
      <c r="L267" s="11"/>
      <c r="M267" s="11"/>
      <c r="N267" s="78"/>
      <c r="O267" s="31" t="str">
        <f t="shared" si="64"/>
        <v>F</v>
      </c>
      <c r="P267" s="11">
        <f t="shared" si="57"/>
        <v>-23.287315649149274</v>
      </c>
      <c r="Q267" s="11"/>
      <c r="R267" s="38">
        <f t="shared" si="65"/>
        <v>0</v>
      </c>
      <c r="S267" s="30">
        <f t="shared" si="66"/>
        <v>0</v>
      </c>
      <c r="T267" s="30">
        <f t="shared" si="61"/>
        <v>0</v>
      </c>
      <c r="U267" s="34"/>
      <c r="V267" s="34"/>
      <c r="X267" s="31">
        <f t="shared" si="58"/>
        <v>9.0359999999999996</v>
      </c>
      <c r="Y267" s="31">
        <f t="shared" si="59"/>
        <v>-184.49199999999999</v>
      </c>
      <c r="Z267" s="30">
        <f t="shared" si="67"/>
        <v>0</v>
      </c>
    </row>
    <row r="268" spans="5:26" x14ac:dyDescent="0.15">
      <c r="E268" s="46"/>
      <c r="F268" s="28"/>
      <c r="G268" s="29"/>
      <c r="H268" s="29"/>
      <c r="I268" s="48" t="str">
        <f t="shared" si="56"/>
        <v/>
      </c>
      <c r="J268" s="48" t="str">
        <f t="shared" si="68"/>
        <v/>
      </c>
      <c r="K268" s="49" t="str">
        <f t="shared" si="69"/>
        <v/>
      </c>
      <c r="L268" s="11"/>
      <c r="M268" s="11"/>
      <c r="N268" s="78"/>
      <c r="O268" s="31" t="str">
        <f t="shared" si="64"/>
        <v>F</v>
      </c>
      <c r="P268" s="11">
        <f t="shared" si="57"/>
        <v>-23.287315649149274</v>
      </c>
      <c r="Q268" s="11"/>
      <c r="R268" s="38">
        <f t="shared" si="65"/>
        <v>0</v>
      </c>
      <c r="S268" s="30">
        <f t="shared" si="66"/>
        <v>0</v>
      </c>
      <c r="T268" s="30">
        <f t="shared" si="61"/>
        <v>0</v>
      </c>
      <c r="U268" s="34"/>
      <c r="V268" s="34"/>
      <c r="X268" s="31">
        <f t="shared" si="58"/>
        <v>9.0359999999999996</v>
      </c>
      <c r="Y268" s="31">
        <f t="shared" si="59"/>
        <v>-184.49199999999999</v>
      </c>
      <c r="Z268" s="30">
        <f t="shared" si="67"/>
        <v>0</v>
      </c>
    </row>
    <row r="269" spans="5:26" x14ac:dyDescent="0.15">
      <c r="E269" s="46"/>
      <c r="F269" s="28"/>
      <c r="G269" s="29"/>
      <c r="H269" s="29"/>
      <c r="I269" s="48" t="str">
        <f t="shared" si="56"/>
        <v/>
      </c>
      <c r="J269" s="48" t="str">
        <f t="shared" si="68"/>
        <v/>
      </c>
      <c r="K269" s="49" t="str">
        <f t="shared" si="69"/>
        <v/>
      </c>
      <c r="L269" s="11"/>
      <c r="M269" s="11"/>
      <c r="N269" s="78"/>
      <c r="O269" s="31" t="str">
        <f t="shared" si="64"/>
        <v>F</v>
      </c>
      <c r="P269" s="11">
        <f t="shared" si="57"/>
        <v>-23.287315649149274</v>
      </c>
      <c r="Q269" s="11"/>
      <c r="R269" s="38">
        <f t="shared" si="65"/>
        <v>0</v>
      </c>
      <c r="S269" s="30">
        <f t="shared" si="66"/>
        <v>0</v>
      </c>
      <c r="T269" s="30">
        <f t="shared" si="61"/>
        <v>0</v>
      </c>
      <c r="U269" s="34"/>
      <c r="V269" s="34"/>
      <c r="X269" s="31">
        <f t="shared" si="58"/>
        <v>9.0359999999999996</v>
      </c>
      <c r="Y269" s="31">
        <f t="shared" si="59"/>
        <v>-184.49199999999999</v>
      </c>
      <c r="Z269" s="30">
        <f t="shared" si="67"/>
        <v>0</v>
      </c>
    </row>
    <row r="270" spans="5:26" x14ac:dyDescent="0.15">
      <c r="E270" s="46"/>
      <c r="F270" s="28"/>
      <c r="G270" s="29"/>
      <c r="H270" s="29"/>
      <c r="I270" s="48" t="str">
        <f t="shared" si="56"/>
        <v/>
      </c>
      <c r="J270" s="48" t="str">
        <f t="shared" si="68"/>
        <v/>
      </c>
      <c r="K270" s="49" t="str">
        <f t="shared" si="69"/>
        <v/>
      </c>
      <c r="L270" s="11"/>
      <c r="M270" s="11"/>
      <c r="N270" s="78"/>
      <c r="O270" s="31" t="str">
        <f t="shared" si="64"/>
        <v>F</v>
      </c>
      <c r="P270" s="11">
        <f t="shared" si="57"/>
        <v>-23.287315649149274</v>
      </c>
      <c r="Q270" s="11"/>
      <c r="R270" s="38">
        <f t="shared" si="65"/>
        <v>0</v>
      </c>
      <c r="S270" s="30">
        <f t="shared" si="66"/>
        <v>0</v>
      </c>
      <c r="T270" s="30">
        <f t="shared" si="61"/>
        <v>0</v>
      </c>
      <c r="U270" s="34"/>
      <c r="V270" s="34"/>
      <c r="X270" s="31">
        <f t="shared" si="58"/>
        <v>9.0359999999999996</v>
      </c>
      <c r="Y270" s="31">
        <f t="shared" si="59"/>
        <v>-184.49199999999999</v>
      </c>
      <c r="Z270" s="30">
        <f t="shared" si="67"/>
        <v>0</v>
      </c>
    </row>
    <row r="271" spans="5:26" x14ac:dyDescent="0.15">
      <c r="E271" s="46"/>
      <c r="F271" s="28"/>
      <c r="G271" s="29"/>
      <c r="H271" s="29"/>
      <c r="I271" s="48" t="str">
        <f t="shared" si="56"/>
        <v/>
      </c>
      <c r="J271" s="48" t="str">
        <f t="shared" si="68"/>
        <v/>
      </c>
      <c r="K271" s="49" t="str">
        <f t="shared" si="69"/>
        <v/>
      </c>
      <c r="L271" s="11"/>
      <c r="M271" s="11"/>
      <c r="N271" s="78"/>
      <c r="O271" s="31" t="str">
        <f t="shared" si="64"/>
        <v>F</v>
      </c>
      <c r="P271" s="11">
        <f t="shared" si="57"/>
        <v>-23.287315649149274</v>
      </c>
      <c r="Q271" s="11"/>
      <c r="R271" s="38">
        <f t="shared" si="65"/>
        <v>0</v>
      </c>
      <c r="S271" s="30">
        <f t="shared" si="66"/>
        <v>0</v>
      </c>
      <c r="T271" s="30">
        <f t="shared" si="61"/>
        <v>0</v>
      </c>
      <c r="U271" s="34"/>
      <c r="V271" s="34"/>
      <c r="X271" s="31">
        <f t="shared" si="58"/>
        <v>9.0359999999999996</v>
      </c>
      <c r="Y271" s="31">
        <f t="shared" si="59"/>
        <v>-184.49199999999999</v>
      </c>
      <c r="Z271" s="30">
        <f t="shared" si="67"/>
        <v>0</v>
      </c>
    </row>
    <row r="272" spans="5:26" x14ac:dyDescent="0.15">
      <c r="E272" s="46"/>
      <c r="F272" s="28"/>
      <c r="G272" s="29"/>
      <c r="H272" s="29"/>
      <c r="I272" s="48" t="str">
        <f t="shared" si="56"/>
        <v/>
      </c>
      <c r="J272" s="48" t="str">
        <f t="shared" si="68"/>
        <v/>
      </c>
      <c r="K272" s="49" t="str">
        <f t="shared" si="69"/>
        <v/>
      </c>
      <c r="L272" s="11"/>
      <c r="M272" s="11"/>
      <c r="N272" s="78"/>
      <c r="O272" s="31" t="str">
        <f t="shared" si="64"/>
        <v>F</v>
      </c>
      <c r="P272" s="11">
        <f t="shared" si="57"/>
        <v>-23.287315649149274</v>
      </c>
      <c r="Q272" s="11"/>
      <c r="R272" s="38">
        <f t="shared" si="65"/>
        <v>0</v>
      </c>
      <c r="S272" s="30">
        <f t="shared" si="66"/>
        <v>0</v>
      </c>
      <c r="T272" s="30">
        <f t="shared" si="61"/>
        <v>0</v>
      </c>
      <c r="U272" s="34"/>
      <c r="V272" s="34"/>
      <c r="X272" s="31">
        <f t="shared" si="58"/>
        <v>9.0359999999999996</v>
      </c>
      <c r="Y272" s="31">
        <f t="shared" si="59"/>
        <v>-184.49199999999999</v>
      </c>
      <c r="Z272" s="30">
        <f t="shared" si="67"/>
        <v>0</v>
      </c>
    </row>
    <row r="273" spans="5:26" x14ac:dyDescent="0.15">
      <c r="E273" s="46"/>
      <c r="F273" s="28"/>
      <c r="G273" s="29"/>
      <c r="H273" s="29"/>
      <c r="I273" s="48" t="str">
        <f t="shared" si="56"/>
        <v/>
      </c>
      <c r="J273" s="48" t="str">
        <f t="shared" si="68"/>
        <v/>
      </c>
      <c r="K273" s="49" t="str">
        <f t="shared" si="69"/>
        <v/>
      </c>
      <c r="L273" s="11"/>
      <c r="M273" s="11"/>
      <c r="N273" s="78"/>
      <c r="O273" s="31" t="str">
        <f t="shared" si="64"/>
        <v>F</v>
      </c>
      <c r="P273" s="11">
        <f t="shared" si="57"/>
        <v>-23.287315649149274</v>
      </c>
      <c r="Q273" s="11"/>
      <c r="R273" s="38">
        <f t="shared" si="65"/>
        <v>0</v>
      </c>
      <c r="S273" s="30">
        <f t="shared" si="66"/>
        <v>0</v>
      </c>
      <c r="T273" s="30">
        <f t="shared" si="61"/>
        <v>0</v>
      </c>
      <c r="U273" s="34"/>
      <c r="V273" s="34"/>
      <c r="X273" s="31">
        <f t="shared" si="58"/>
        <v>9.0359999999999996</v>
      </c>
      <c r="Y273" s="31">
        <f t="shared" si="59"/>
        <v>-184.49199999999999</v>
      </c>
      <c r="Z273" s="30">
        <f t="shared" si="67"/>
        <v>0</v>
      </c>
    </row>
    <row r="274" spans="5:26" x14ac:dyDescent="0.15">
      <c r="E274" s="46"/>
      <c r="F274" s="28"/>
      <c r="G274" s="29"/>
      <c r="H274" s="29"/>
      <c r="I274" s="48" t="str">
        <f t="shared" si="56"/>
        <v/>
      </c>
      <c r="J274" s="48" t="str">
        <f t="shared" si="68"/>
        <v/>
      </c>
      <c r="K274" s="49" t="str">
        <f t="shared" si="69"/>
        <v/>
      </c>
      <c r="L274" s="11"/>
      <c r="M274" s="11"/>
      <c r="N274" s="78"/>
      <c r="O274" s="31" t="str">
        <f t="shared" si="64"/>
        <v>F</v>
      </c>
      <c r="P274" s="11">
        <f t="shared" si="57"/>
        <v>-23.287315649149274</v>
      </c>
      <c r="Q274" s="11"/>
      <c r="R274" s="38">
        <f t="shared" si="65"/>
        <v>0</v>
      </c>
      <c r="S274" s="30">
        <f t="shared" si="66"/>
        <v>0</v>
      </c>
      <c r="T274" s="30">
        <f t="shared" si="61"/>
        <v>0</v>
      </c>
      <c r="U274" s="34"/>
      <c r="V274" s="34"/>
      <c r="X274" s="31">
        <f t="shared" si="58"/>
        <v>9.0359999999999996</v>
      </c>
      <c r="Y274" s="31">
        <f t="shared" si="59"/>
        <v>-184.49199999999999</v>
      </c>
      <c r="Z274" s="30">
        <f t="shared" si="67"/>
        <v>0</v>
      </c>
    </row>
    <row r="275" spans="5:26" x14ac:dyDescent="0.15">
      <c r="E275" s="46"/>
      <c r="F275" s="28"/>
      <c r="G275" s="29"/>
      <c r="H275" s="29"/>
      <c r="I275" s="48" t="str">
        <f t="shared" si="56"/>
        <v/>
      </c>
      <c r="J275" s="48" t="str">
        <f t="shared" si="68"/>
        <v/>
      </c>
      <c r="K275" s="49" t="str">
        <f t="shared" si="69"/>
        <v/>
      </c>
      <c r="L275" s="11"/>
      <c r="M275" s="11"/>
      <c r="N275" s="78"/>
      <c r="O275" s="31" t="str">
        <f t="shared" si="64"/>
        <v>F</v>
      </c>
      <c r="P275" s="11">
        <f t="shared" si="57"/>
        <v>-23.287315649149274</v>
      </c>
      <c r="Q275" s="11"/>
      <c r="R275" s="38">
        <f t="shared" si="65"/>
        <v>0</v>
      </c>
      <c r="S275" s="30">
        <f t="shared" si="66"/>
        <v>0</v>
      </c>
      <c r="T275" s="30">
        <f t="shared" si="61"/>
        <v>0</v>
      </c>
      <c r="U275" s="34"/>
      <c r="V275" s="34"/>
      <c r="X275" s="31">
        <f t="shared" si="58"/>
        <v>9.0359999999999996</v>
      </c>
      <c r="Y275" s="31">
        <f t="shared" si="59"/>
        <v>-184.49199999999999</v>
      </c>
      <c r="Z275" s="30">
        <f t="shared" si="67"/>
        <v>0</v>
      </c>
    </row>
    <row r="276" spans="5:26" x14ac:dyDescent="0.15">
      <c r="E276" s="46"/>
      <c r="F276" s="28"/>
      <c r="G276" s="29"/>
      <c r="H276" s="29"/>
      <c r="I276" s="48" t="str">
        <f t="shared" si="56"/>
        <v/>
      </c>
      <c r="J276" s="48" t="str">
        <f t="shared" si="68"/>
        <v/>
      </c>
      <c r="K276" s="49" t="str">
        <f t="shared" si="69"/>
        <v/>
      </c>
      <c r="L276" s="11"/>
      <c r="M276" s="11"/>
      <c r="N276" s="78"/>
      <c r="O276" s="31" t="str">
        <f t="shared" si="64"/>
        <v>F</v>
      </c>
      <c r="P276" s="11">
        <f t="shared" si="57"/>
        <v>-23.287315649149274</v>
      </c>
      <c r="Q276" s="11"/>
      <c r="R276" s="38">
        <f t="shared" si="65"/>
        <v>0</v>
      </c>
      <c r="S276" s="30">
        <f t="shared" si="66"/>
        <v>0</v>
      </c>
      <c r="T276" s="30">
        <f t="shared" si="61"/>
        <v>0</v>
      </c>
      <c r="U276" s="34"/>
      <c r="V276" s="34"/>
      <c r="X276" s="31">
        <f t="shared" si="58"/>
        <v>9.0359999999999996</v>
      </c>
      <c r="Y276" s="31">
        <f t="shared" si="59"/>
        <v>-184.49199999999999</v>
      </c>
      <c r="Z276" s="30">
        <f t="shared" si="67"/>
        <v>0</v>
      </c>
    </row>
    <row r="277" spans="5:26" x14ac:dyDescent="0.15">
      <c r="E277" s="46"/>
      <c r="F277" s="28"/>
      <c r="G277" s="29"/>
      <c r="H277" s="29"/>
      <c r="I277" s="48" t="str">
        <f t="shared" si="56"/>
        <v/>
      </c>
      <c r="J277" s="48" t="str">
        <f t="shared" si="68"/>
        <v/>
      </c>
      <c r="K277" s="49" t="str">
        <f t="shared" si="69"/>
        <v/>
      </c>
      <c r="L277" s="11"/>
      <c r="M277" s="11"/>
      <c r="N277" s="78"/>
      <c r="O277" s="31" t="str">
        <f t="shared" si="64"/>
        <v>F</v>
      </c>
      <c r="P277" s="11">
        <f t="shared" si="57"/>
        <v>-23.287315649149274</v>
      </c>
      <c r="Q277" s="11"/>
      <c r="R277" s="38">
        <f t="shared" si="65"/>
        <v>0</v>
      </c>
      <c r="S277" s="30">
        <f t="shared" si="66"/>
        <v>0</v>
      </c>
      <c r="T277" s="30">
        <f t="shared" si="61"/>
        <v>0</v>
      </c>
      <c r="U277" s="34"/>
      <c r="V277" s="34"/>
      <c r="X277" s="31">
        <f t="shared" si="58"/>
        <v>9.0359999999999996</v>
      </c>
      <c r="Y277" s="31">
        <f t="shared" si="59"/>
        <v>-184.49199999999999</v>
      </c>
      <c r="Z277" s="30">
        <f t="shared" si="67"/>
        <v>0</v>
      </c>
    </row>
    <row r="278" spans="5:26" x14ac:dyDescent="0.15">
      <c r="E278" s="46"/>
      <c r="F278" s="28"/>
      <c r="G278" s="29"/>
      <c r="H278" s="29"/>
      <c r="I278" s="48" t="str">
        <f t="shared" si="56"/>
        <v/>
      </c>
      <c r="J278" s="48" t="str">
        <f t="shared" si="68"/>
        <v/>
      </c>
      <c r="K278" s="49" t="str">
        <f t="shared" si="69"/>
        <v/>
      </c>
      <c r="L278" s="11"/>
      <c r="M278" s="11"/>
      <c r="N278" s="78"/>
      <c r="O278" s="31" t="str">
        <f t="shared" si="64"/>
        <v>F</v>
      </c>
      <c r="P278" s="11">
        <f t="shared" si="57"/>
        <v>-23.287315649149274</v>
      </c>
      <c r="Q278" s="11"/>
      <c r="R278" s="38">
        <f t="shared" si="65"/>
        <v>0</v>
      </c>
      <c r="S278" s="30">
        <f t="shared" si="66"/>
        <v>0</v>
      </c>
      <c r="T278" s="30">
        <f t="shared" si="61"/>
        <v>0</v>
      </c>
      <c r="U278" s="34"/>
      <c r="V278" s="34"/>
      <c r="X278" s="31">
        <f t="shared" si="58"/>
        <v>9.0359999999999996</v>
      </c>
      <c r="Y278" s="31">
        <f t="shared" si="59"/>
        <v>-184.49199999999999</v>
      </c>
      <c r="Z278" s="30">
        <f t="shared" si="67"/>
        <v>0</v>
      </c>
    </row>
    <row r="279" spans="5:26" x14ac:dyDescent="0.15">
      <c r="E279" s="46"/>
      <c r="F279" s="28"/>
      <c r="G279" s="29"/>
      <c r="H279" s="29"/>
      <c r="I279" s="48" t="str">
        <f t="shared" si="56"/>
        <v/>
      </c>
      <c r="J279" s="48" t="str">
        <f t="shared" si="68"/>
        <v/>
      </c>
      <c r="K279" s="49" t="str">
        <f t="shared" si="69"/>
        <v/>
      </c>
      <c r="L279" s="11"/>
      <c r="M279" s="11"/>
      <c r="N279" s="78"/>
      <c r="O279" s="31" t="str">
        <f t="shared" si="64"/>
        <v>F</v>
      </c>
      <c r="P279" s="11">
        <f t="shared" si="57"/>
        <v>-23.287315649149274</v>
      </c>
      <c r="Q279" s="11"/>
      <c r="R279" s="38">
        <f t="shared" si="65"/>
        <v>0</v>
      </c>
      <c r="S279" s="30">
        <f t="shared" si="66"/>
        <v>0</v>
      </c>
      <c r="T279" s="30">
        <f t="shared" si="61"/>
        <v>0</v>
      </c>
      <c r="U279" s="34"/>
      <c r="V279" s="34"/>
      <c r="X279" s="31">
        <f t="shared" si="58"/>
        <v>9.0359999999999996</v>
      </c>
      <c r="Y279" s="31">
        <f t="shared" si="59"/>
        <v>-184.49199999999999</v>
      </c>
      <c r="Z279" s="30">
        <f t="shared" si="67"/>
        <v>0</v>
      </c>
    </row>
    <row r="280" spans="5:26" x14ac:dyDescent="0.15">
      <c r="E280" s="46"/>
      <c r="F280" s="28"/>
      <c r="G280" s="29"/>
      <c r="H280" s="29"/>
      <c r="I280" s="48" t="str">
        <f t="shared" si="56"/>
        <v/>
      </c>
      <c r="J280" s="48" t="str">
        <f t="shared" si="68"/>
        <v/>
      </c>
      <c r="K280" s="49" t="str">
        <f t="shared" si="69"/>
        <v/>
      </c>
      <c r="L280" s="11"/>
      <c r="M280" s="11"/>
      <c r="N280" s="78"/>
      <c r="O280" s="31" t="str">
        <f t="shared" si="64"/>
        <v>F</v>
      </c>
      <c r="P280" s="11">
        <f t="shared" si="57"/>
        <v>-23.287315649149274</v>
      </c>
      <c r="Q280" s="11"/>
      <c r="R280" s="38">
        <f t="shared" si="65"/>
        <v>0</v>
      </c>
      <c r="S280" s="30">
        <f t="shared" si="66"/>
        <v>0</v>
      </c>
      <c r="T280" s="30">
        <f t="shared" si="61"/>
        <v>0</v>
      </c>
      <c r="U280" s="34"/>
      <c r="V280" s="34"/>
      <c r="X280" s="31">
        <f t="shared" si="58"/>
        <v>9.0359999999999996</v>
      </c>
      <c r="Y280" s="31">
        <f t="shared" si="59"/>
        <v>-184.49199999999999</v>
      </c>
      <c r="Z280" s="30">
        <f t="shared" si="67"/>
        <v>0</v>
      </c>
    </row>
    <row r="281" spans="5:26" x14ac:dyDescent="0.15">
      <c r="E281" s="46"/>
      <c r="F281" s="28"/>
      <c r="G281" s="29"/>
      <c r="H281" s="29"/>
      <c r="I281" s="48" t="str">
        <f t="shared" si="56"/>
        <v/>
      </c>
      <c r="J281" s="48" t="str">
        <f t="shared" si="68"/>
        <v/>
      </c>
      <c r="K281" s="49" t="str">
        <f t="shared" si="69"/>
        <v/>
      </c>
      <c r="L281" s="11"/>
      <c r="M281" s="11"/>
      <c r="N281" s="78"/>
      <c r="O281" s="31" t="str">
        <f t="shared" si="64"/>
        <v>F</v>
      </c>
      <c r="P281" s="11">
        <f t="shared" si="57"/>
        <v>-23.287315649149274</v>
      </c>
      <c r="Q281" s="11"/>
      <c r="R281" s="38">
        <f t="shared" si="65"/>
        <v>0</v>
      </c>
      <c r="S281" s="30">
        <f t="shared" si="66"/>
        <v>0</v>
      </c>
      <c r="T281" s="30">
        <f t="shared" si="61"/>
        <v>0</v>
      </c>
      <c r="U281" s="34"/>
      <c r="V281" s="34"/>
      <c r="X281" s="31">
        <f t="shared" si="58"/>
        <v>9.0359999999999996</v>
      </c>
      <c r="Y281" s="31">
        <f t="shared" si="59"/>
        <v>-184.49199999999999</v>
      </c>
      <c r="Z281" s="30">
        <f t="shared" si="67"/>
        <v>0</v>
      </c>
    </row>
    <row r="282" spans="5:26" x14ac:dyDescent="0.15">
      <c r="E282" s="46"/>
      <c r="F282" s="28"/>
      <c r="G282" s="29"/>
      <c r="H282" s="29"/>
      <c r="I282" s="48" t="str">
        <f t="shared" si="56"/>
        <v/>
      </c>
      <c r="J282" s="48" t="str">
        <f t="shared" si="68"/>
        <v/>
      </c>
      <c r="K282" s="49" t="str">
        <f t="shared" si="69"/>
        <v/>
      </c>
      <c r="L282" s="11"/>
      <c r="M282" s="11"/>
      <c r="N282" s="78"/>
      <c r="O282" s="31" t="str">
        <f t="shared" si="64"/>
        <v>F</v>
      </c>
      <c r="P282" s="11">
        <f t="shared" si="57"/>
        <v>-23.287315649149274</v>
      </c>
      <c r="Q282" s="11"/>
      <c r="R282" s="38">
        <f t="shared" si="65"/>
        <v>0</v>
      </c>
      <c r="S282" s="30">
        <f t="shared" si="66"/>
        <v>0</v>
      </c>
      <c r="T282" s="30">
        <f t="shared" si="61"/>
        <v>0</v>
      </c>
      <c r="U282" s="34"/>
      <c r="V282" s="34"/>
      <c r="X282" s="31">
        <f t="shared" si="58"/>
        <v>9.0359999999999996</v>
      </c>
      <c r="Y282" s="31">
        <f t="shared" si="59"/>
        <v>-184.49199999999999</v>
      </c>
      <c r="Z282" s="30">
        <f t="shared" si="67"/>
        <v>0</v>
      </c>
    </row>
    <row r="283" spans="5:26" x14ac:dyDescent="0.15">
      <c r="E283" s="46"/>
      <c r="F283" s="28"/>
      <c r="G283" s="29"/>
      <c r="H283" s="29"/>
      <c r="I283" s="48" t="str">
        <f t="shared" si="56"/>
        <v/>
      </c>
      <c r="J283" s="48" t="str">
        <f t="shared" si="68"/>
        <v/>
      </c>
      <c r="K283" s="49" t="str">
        <f t="shared" si="69"/>
        <v/>
      </c>
      <c r="L283" s="11"/>
      <c r="M283" s="11"/>
      <c r="N283" s="78"/>
      <c r="O283" s="31" t="str">
        <f t="shared" si="64"/>
        <v>F</v>
      </c>
      <c r="P283" s="11">
        <f t="shared" si="57"/>
        <v>-23.287315649149274</v>
      </c>
      <c r="Q283" s="11"/>
      <c r="R283" s="38">
        <f t="shared" si="65"/>
        <v>0</v>
      </c>
      <c r="S283" s="30">
        <f t="shared" si="66"/>
        <v>0</v>
      </c>
      <c r="T283" s="30">
        <f t="shared" si="61"/>
        <v>0</v>
      </c>
      <c r="U283" s="34"/>
      <c r="V283" s="34"/>
      <c r="X283" s="31">
        <f t="shared" si="58"/>
        <v>9.0359999999999996</v>
      </c>
      <c r="Y283" s="31">
        <f t="shared" si="59"/>
        <v>-184.49199999999999</v>
      </c>
      <c r="Z283" s="30">
        <f t="shared" si="67"/>
        <v>0</v>
      </c>
    </row>
    <row r="284" spans="5:26" x14ac:dyDescent="0.15">
      <c r="E284" s="46"/>
      <c r="F284" s="28"/>
      <c r="G284" s="29"/>
      <c r="H284" s="29"/>
      <c r="I284" s="48" t="str">
        <f t="shared" si="56"/>
        <v/>
      </c>
      <c r="J284" s="48" t="str">
        <f t="shared" si="68"/>
        <v/>
      </c>
      <c r="K284" s="49" t="str">
        <f t="shared" si="69"/>
        <v/>
      </c>
      <c r="L284" s="11"/>
      <c r="M284" s="11"/>
      <c r="N284" s="78"/>
      <c r="O284" s="31" t="str">
        <f t="shared" si="64"/>
        <v>F</v>
      </c>
      <c r="P284" s="11">
        <f t="shared" si="57"/>
        <v>-23.287315649149274</v>
      </c>
      <c r="Q284" s="11"/>
      <c r="R284" s="38">
        <f t="shared" si="65"/>
        <v>0</v>
      </c>
      <c r="S284" s="30">
        <f t="shared" si="66"/>
        <v>0</v>
      </c>
      <c r="T284" s="30">
        <f t="shared" si="61"/>
        <v>0</v>
      </c>
      <c r="U284" s="34"/>
      <c r="V284" s="34"/>
      <c r="X284" s="31">
        <f t="shared" si="58"/>
        <v>9.0359999999999996</v>
      </c>
      <c r="Y284" s="31">
        <f t="shared" si="59"/>
        <v>-184.49199999999999</v>
      </c>
      <c r="Z284" s="30">
        <f t="shared" si="67"/>
        <v>0</v>
      </c>
    </row>
    <row r="285" spans="5:26" x14ac:dyDescent="0.15">
      <c r="E285" s="46"/>
      <c r="F285" s="28"/>
      <c r="G285" s="29"/>
      <c r="H285" s="29"/>
      <c r="I285" s="48" t="str">
        <f t="shared" ref="I285:I316" si="70">IF(COUNTA($F$251,$H$251,F285:H285)=5,P285,"")</f>
        <v/>
      </c>
      <c r="J285" s="48" t="str">
        <f t="shared" si="68"/>
        <v/>
      </c>
      <c r="K285" s="49" t="str">
        <f t="shared" si="69"/>
        <v/>
      </c>
      <c r="L285" s="11"/>
      <c r="M285" s="11"/>
      <c r="N285" s="78"/>
      <c r="O285" s="31" t="str">
        <f t="shared" si="64"/>
        <v>F</v>
      </c>
      <c r="P285" s="11">
        <f t="shared" si="57"/>
        <v>-23.287315649149274</v>
      </c>
      <c r="Q285" s="11"/>
      <c r="R285" s="38">
        <f t="shared" si="65"/>
        <v>0</v>
      </c>
      <c r="S285" s="30">
        <f t="shared" si="66"/>
        <v>0</v>
      </c>
      <c r="T285" s="30">
        <f t="shared" si="61"/>
        <v>0</v>
      </c>
      <c r="U285" s="34"/>
      <c r="V285" s="34"/>
      <c r="X285" s="31">
        <f t="shared" si="58"/>
        <v>9.0359999999999996</v>
      </c>
      <c r="Y285" s="31">
        <f t="shared" si="59"/>
        <v>-184.49199999999999</v>
      </c>
      <c r="Z285" s="30">
        <f t="shared" si="67"/>
        <v>0</v>
      </c>
    </row>
    <row r="286" spans="5:26" x14ac:dyDescent="0.15">
      <c r="E286" s="46"/>
      <c r="F286" s="28"/>
      <c r="G286" s="29"/>
      <c r="H286" s="29"/>
      <c r="I286" s="48" t="str">
        <f t="shared" si="70"/>
        <v/>
      </c>
      <c r="J286" s="48" t="str">
        <f t="shared" si="68"/>
        <v/>
      </c>
      <c r="K286" s="49" t="str">
        <f t="shared" si="69"/>
        <v/>
      </c>
      <c r="L286" s="11"/>
      <c r="M286" s="11"/>
      <c r="N286" s="78"/>
      <c r="O286" s="31" t="str">
        <f t="shared" si="64"/>
        <v>F</v>
      </c>
      <c r="P286" s="11">
        <f t="shared" si="57"/>
        <v>-23.287315649149274</v>
      </c>
      <c r="Q286" s="11"/>
      <c r="R286" s="38">
        <f t="shared" si="65"/>
        <v>0</v>
      </c>
      <c r="S286" s="30">
        <f t="shared" si="66"/>
        <v>0</v>
      </c>
      <c r="T286" s="30">
        <f t="shared" si="61"/>
        <v>0</v>
      </c>
      <c r="U286" s="34"/>
      <c r="V286" s="34"/>
      <c r="X286" s="31">
        <f t="shared" si="58"/>
        <v>9.0359999999999996</v>
      </c>
      <c r="Y286" s="31">
        <f t="shared" si="59"/>
        <v>-184.49199999999999</v>
      </c>
      <c r="Z286" s="30">
        <f t="shared" si="67"/>
        <v>0</v>
      </c>
    </row>
    <row r="287" spans="5:26" x14ac:dyDescent="0.15">
      <c r="E287" s="46"/>
      <c r="F287" s="28"/>
      <c r="G287" s="29"/>
      <c r="H287" s="29"/>
      <c r="I287" s="48" t="str">
        <f t="shared" si="70"/>
        <v/>
      </c>
      <c r="J287" s="48" t="str">
        <f t="shared" si="68"/>
        <v/>
      </c>
      <c r="K287" s="49" t="str">
        <f t="shared" si="69"/>
        <v/>
      </c>
      <c r="L287" s="11"/>
      <c r="M287" s="11"/>
      <c r="N287" s="78"/>
      <c r="O287" s="31" t="str">
        <f t="shared" si="64"/>
        <v>F</v>
      </c>
      <c r="P287" s="11">
        <f t="shared" si="57"/>
        <v>-23.287315649149274</v>
      </c>
      <c r="Q287" s="11"/>
      <c r="R287" s="38">
        <f t="shared" si="65"/>
        <v>0</v>
      </c>
      <c r="S287" s="30">
        <f t="shared" si="66"/>
        <v>0</v>
      </c>
      <c r="T287" s="30">
        <f t="shared" si="61"/>
        <v>0</v>
      </c>
      <c r="U287" s="34"/>
      <c r="V287" s="34"/>
      <c r="X287" s="31">
        <f t="shared" si="58"/>
        <v>9.0359999999999996</v>
      </c>
      <c r="Y287" s="31">
        <f t="shared" si="59"/>
        <v>-184.49199999999999</v>
      </c>
      <c r="Z287" s="30">
        <f t="shared" si="67"/>
        <v>0</v>
      </c>
    </row>
    <row r="288" spans="5:26" x14ac:dyDescent="0.15">
      <c r="E288" s="46"/>
      <c r="F288" s="28"/>
      <c r="G288" s="29"/>
      <c r="H288" s="29"/>
      <c r="I288" s="48" t="str">
        <f t="shared" si="70"/>
        <v/>
      </c>
      <c r="J288" s="48" t="str">
        <f t="shared" si="68"/>
        <v/>
      </c>
      <c r="K288" s="49" t="str">
        <f t="shared" si="69"/>
        <v/>
      </c>
      <c r="L288" s="11"/>
      <c r="M288" s="11"/>
      <c r="N288" s="78"/>
      <c r="O288" s="31" t="str">
        <f t="shared" si="64"/>
        <v>F</v>
      </c>
      <c r="P288" s="11">
        <f t="shared" si="57"/>
        <v>-23.287315649149274</v>
      </c>
      <c r="Q288" s="11"/>
      <c r="R288" s="38">
        <f t="shared" si="65"/>
        <v>0</v>
      </c>
      <c r="S288" s="30">
        <f t="shared" si="66"/>
        <v>0</v>
      </c>
      <c r="T288" s="30">
        <f t="shared" si="61"/>
        <v>0</v>
      </c>
      <c r="U288" s="34"/>
      <c r="V288" s="34"/>
      <c r="X288" s="31">
        <f t="shared" si="58"/>
        <v>9.0359999999999996</v>
      </c>
      <c r="Y288" s="31">
        <f t="shared" si="59"/>
        <v>-184.49199999999999</v>
      </c>
      <c r="Z288" s="30">
        <f t="shared" si="67"/>
        <v>0</v>
      </c>
    </row>
    <row r="289" spans="5:26" x14ac:dyDescent="0.15">
      <c r="E289" s="46"/>
      <c r="F289" s="28"/>
      <c r="G289" s="29"/>
      <c r="H289" s="29"/>
      <c r="I289" s="48" t="str">
        <f t="shared" si="70"/>
        <v/>
      </c>
      <c r="J289" s="48" t="str">
        <f t="shared" si="68"/>
        <v/>
      </c>
      <c r="K289" s="49" t="str">
        <f t="shared" si="69"/>
        <v/>
      </c>
      <c r="L289" s="11"/>
      <c r="M289" s="11"/>
      <c r="N289" s="78"/>
      <c r="O289" s="31" t="str">
        <f t="shared" si="64"/>
        <v>F</v>
      </c>
      <c r="P289" s="11">
        <f t="shared" si="57"/>
        <v>-23.287315649149274</v>
      </c>
      <c r="Q289" s="11"/>
      <c r="R289" s="38">
        <f t="shared" si="65"/>
        <v>0</v>
      </c>
      <c r="S289" s="30">
        <f t="shared" si="66"/>
        <v>0</v>
      </c>
      <c r="T289" s="30">
        <f t="shared" si="61"/>
        <v>0</v>
      </c>
      <c r="U289" s="34"/>
      <c r="V289" s="34"/>
      <c r="X289" s="31">
        <f t="shared" si="58"/>
        <v>9.0359999999999996</v>
      </c>
      <c r="Y289" s="31">
        <f t="shared" si="59"/>
        <v>-184.49199999999999</v>
      </c>
      <c r="Z289" s="30">
        <f t="shared" si="67"/>
        <v>0</v>
      </c>
    </row>
    <row r="290" spans="5:26" x14ac:dyDescent="0.15">
      <c r="E290" s="46"/>
      <c r="F290" s="28"/>
      <c r="G290" s="29"/>
      <c r="H290" s="29"/>
      <c r="I290" s="48" t="str">
        <f t="shared" si="70"/>
        <v/>
      </c>
      <c r="J290" s="48" t="str">
        <f t="shared" si="68"/>
        <v/>
      </c>
      <c r="K290" s="49" t="str">
        <f t="shared" si="69"/>
        <v/>
      </c>
      <c r="L290" s="11"/>
      <c r="M290" s="11"/>
      <c r="N290" s="78"/>
      <c r="O290" s="31" t="str">
        <f t="shared" si="64"/>
        <v>F</v>
      </c>
      <c r="P290" s="11">
        <f t="shared" si="57"/>
        <v>-23.287315649149274</v>
      </c>
      <c r="Q290" s="11"/>
      <c r="R290" s="38">
        <f t="shared" si="65"/>
        <v>0</v>
      </c>
      <c r="S290" s="30">
        <f t="shared" si="66"/>
        <v>0</v>
      </c>
      <c r="T290" s="30">
        <f t="shared" si="61"/>
        <v>0</v>
      </c>
      <c r="U290" s="34"/>
      <c r="V290" s="34"/>
      <c r="X290" s="31">
        <f t="shared" si="58"/>
        <v>9.0359999999999996</v>
      </c>
      <c r="Y290" s="31">
        <f t="shared" si="59"/>
        <v>-184.49199999999999</v>
      </c>
      <c r="Z290" s="30">
        <f t="shared" si="67"/>
        <v>0</v>
      </c>
    </row>
    <row r="291" spans="5:26" x14ac:dyDescent="0.15">
      <c r="E291" s="46"/>
      <c r="F291" s="28"/>
      <c r="G291" s="29"/>
      <c r="H291" s="29"/>
      <c r="I291" s="48" t="str">
        <f t="shared" si="70"/>
        <v/>
      </c>
      <c r="J291" s="48" t="str">
        <f t="shared" si="68"/>
        <v/>
      </c>
      <c r="K291" s="49" t="str">
        <f t="shared" si="69"/>
        <v/>
      </c>
      <c r="L291" s="11"/>
      <c r="M291" s="11"/>
      <c r="N291" s="78"/>
      <c r="O291" s="31" t="str">
        <f t="shared" si="64"/>
        <v>F</v>
      </c>
      <c r="P291" s="11">
        <f t="shared" si="57"/>
        <v>-23.287315649149274</v>
      </c>
      <c r="Q291" s="11"/>
      <c r="R291" s="38">
        <f t="shared" si="65"/>
        <v>0</v>
      </c>
      <c r="S291" s="30">
        <f t="shared" si="66"/>
        <v>0</v>
      </c>
      <c r="T291" s="30">
        <f t="shared" si="61"/>
        <v>0</v>
      </c>
      <c r="U291" s="34"/>
      <c r="V291" s="34"/>
      <c r="X291" s="31">
        <f t="shared" si="58"/>
        <v>9.0359999999999996</v>
      </c>
      <c r="Y291" s="31">
        <f t="shared" si="59"/>
        <v>-184.49199999999999</v>
      </c>
      <c r="Z291" s="30">
        <f t="shared" si="67"/>
        <v>0</v>
      </c>
    </row>
    <row r="292" spans="5:26" x14ac:dyDescent="0.15">
      <c r="E292" s="46"/>
      <c r="F292" s="28"/>
      <c r="G292" s="29"/>
      <c r="H292" s="29"/>
      <c r="I292" s="48" t="str">
        <f t="shared" si="70"/>
        <v/>
      </c>
      <c r="J292" s="48" t="str">
        <f t="shared" si="68"/>
        <v/>
      </c>
      <c r="K292" s="49" t="str">
        <f t="shared" si="69"/>
        <v/>
      </c>
      <c r="L292" s="11"/>
      <c r="M292" s="11"/>
      <c r="N292" s="78"/>
      <c r="O292" s="31" t="str">
        <f t="shared" si="64"/>
        <v>F</v>
      </c>
      <c r="P292" s="11">
        <f t="shared" si="57"/>
        <v>-23.287315649149274</v>
      </c>
      <c r="Q292" s="11"/>
      <c r="R292" s="38">
        <f t="shared" si="65"/>
        <v>0</v>
      </c>
      <c r="S292" s="30">
        <f t="shared" si="66"/>
        <v>0</v>
      </c>
      <c r="T292" s="30">
        <f t="shared" si="61"/>
        <v>0</v>
      </c>
      <c r="U292" s="34"/>
      <c r="V292" s="34"/>
      <c r="X292" s="31">
        <f t="shared" si="58"/>
        <v>9.0359999999999996</v>
      </c>
      <c r="Y292" s="31">
        <f t="shared" si="59"/>
        <v>-184.49199999999999</v>
      </c>
      <c r="Z292" s="30">
        <f t="shared" si="67"/>
        <v>0</v>
      </c>
    </row>
    <row r="293" spans="5:26" x14ac:dyDescent="0.15">
      <c r="E293" s="46"/>
      <c r="F293" s="28"/>
      <c r="G293" s="29"/>
      <c r="H293" s="29"/>
      <c r="I293" s="48" t="str">
        <f t="shared" si="70"/>
        <v/>
      </c>
      <c r="J293" s="48" t="str">
        <f t="shared" si="68"/>
        <v/>
      </c>
      <c r="K293" s="49" t="str">
        <f t="shared" si="69"/>
        <v/>
      </c>
      <c r="L293" s="11"/>
      <c r="M293" s="11"/>
      <c r="N293" s="78"/>
      <c r="O293" s="31" t="str">
        <f t="shared" si="64"/>
        <v>F</v>
      </c>
      <c r="P293" s="11">
        <f t="shared" si="57"/>
        <v>-23.287315649149274</v>
      </c>
      <c r="Q293" s="11"/>
      <c r="R293" s="38">
        <f t="shared" si="65"/>
        <v>0</v>
      </c>
      <c r="S293" s="30">
        <f t="shared" si="66"/>
        <v>0</v>
      </c>
      <c r="T293" s="30">
        <f t="shared" si="61"/>
        <v>0</v>
      </c>
      <c r="U293" s="34"/>
      <c r="V293" s="34"/>
      <c r="X293" s="31">
        <f t="shared" si="58"/>
        <v>9.0359999999999996</v>
      </c>
      <c r="Y293" s="31">
        <f t="shared" si="59"/>
        <v>-184.49199999999999</v>
      </c>
      <c r="Z293" s="30">
        <f t="shared" si="67"/>
        <v>0</v>
      </c>
    </row>
    <row r="294" spans="5:26" x14ac:dyDescent="0.15">
      <c r="E294" s="46"/>
      <c r="F294" s="28"/>
      <c r="G294" s="29"/>
      <c r="H294" s="29"/>
      <c r="I294" s="48" t="str">
        <f t="shared" si="70"/>
        <v/>
      </c>
      <c r="J294" s="48" t="str">
        <f t="shared" si="68"/>
        <v/>
      </c>
      <c r="K294" s="49" t="str">
        <f t="shared" si="69"/>
        <v/>
      </c>
      <c r="L294" s="11"/>
      <c r="M294" s="11"/>
      <c r="N294" s="78"/>
      <c r="O294" s="31" t="str">
        <f t="shared" si="64"/>
        <v>F</v>
      </c>
      <c r="P294" s="11">
        <f t="shared" si="57"/>
        <v>-23.287315649149274</v>
      </c>
      <c r="Q294" s="11"/>
      <c r="R294" s="38">
        <f t="shared" si="65"/>
        <v>0</v>
      </c>
      <c r="S294" s="30">
        <f t="shared" si="66"/>
        <v>0</v>
      </c>
      <c r="T294" s="30">
        <f t="shared" si="61"/>
        <v>0</v>
      </c>
      <c r="U294" s="34"/>
      <c r="V294" s="34"/>
      <c r="X294" s="31">
        <f t="shared" si="58"/>
        <v>9.0359999999999996</v>
      </c>
      <c r="Y294" s="31">
        <f t="shared" si="59"/>
        <v>-184.49199999999999</v>
      </c>
      <c r="Z294" s="30">
        <f t="shared" si="67"/>
        <v>0</v>
      </c>
    </row>
    <row r="295" spans="5:26" x14ac:dyDescent="0.15">
      <c r="E295" s="46"/>
      <c r="F295" s="28"/>
      <c r="G295" s="29"/>
      <c r="H295" s="29"/>
      <c r="I295" s="48" t="str">
        <f t="shared" si="70"/>
        <v/>
      </c>
      <c r="J295" s="48" t="str">
        <f t="shared" si="68"/>
        <v/>
      </c>
      <c r="K295" s="49" t="str">
        <f t="shared" si="69"/>
        <v/>
      </c>
      <c r="L295" s="11"/>
      <c r="M295" s="11"/>
      <c r="N295" s="78"/>
      <c r="O295" s="31" t="str">
        <f t="shared" si="64"/>
        <v>F</v>
      </c>
      <c r="P295" s="11">
        <f t="shared" si="57"/>
        <v>-23.287315649149274</v>
      </c>
      <c r="Q295" s="11"/>
      <c r="R295" s="38">
        <f t="shared" si="65"/>
        <v>0</v>
      </c>
      <c r="S295" s="30">
        <f t="shared" si="66"/>
        <v>0</v>
      </c>
      <c r="T295" s="30">
        <f t="shared" si="61"/>
        <v>0</v>
      </c>
      <c r="U295" s="34"/>
      <c r="V295" s="34"/>
      <c r="X295" s="31">
        <f t="shared" si="58"/>
        <v>9.0359999999999996</v>
      </c>
      <c r="Y295" s="31">
        <f t="shared" si="59"/>
        <v>-184.49199999999999</v>
      </c>
      <c r="Z295" s="30">
        <f t="shared" si="67"/>
        <v>0</v>
      </c>
    </row>
    <row r="296" spans="5:26" x14ac:dyDescent="0.15">
      <c r="E296" s="46"/>
      <c r="F296" s="28"/>
      <c r="G296" s="29"/>
      <c r="H296" s="29"/>
      <c r="I296" s="48" t="str">
        <f t="shared" si="70"/>
        <v/>
      </c>
      <c r="J296" s="48" t="str">
        <f t="shared" si="68"/>
        <v/>
      </c>
      <c r="K296" s="49" t="str">
        <f t="shared" si="69"/>
        <v/>
      </c>
      <c r="L296" s="11"/>
      <c r="M296" s="11"/>
      <c r="N296" s="78"/>
      <c r="O296" s="31" t="str">
        <f t="shared" si="64"/>
        <v>F</v>
      </c>
      <c r="P296" s="11">
        <f t="shared" si="57"/>
        <v>-23.287315649149274</v>
      </c>
      <c r="Q296" s="11"/>
      <c r="R296" s="38">
        <f t="shared" si="65"/>
        <v>0</v>
      </c>
      <c r="S296" s="30">
        <f t="shared" si="66"/>
        <v>0</v>
      </c>
      <c r="T296" s="30">
        <f t="shared" si="61"/>
        <v>0</v>
      </c>
      <c r="U296" s="34"/>
      <c r="V296" s="34"/>
      <c r="X296" s="31">
        <f t="shared" si="58"/>
        <v>9.0359999999999996</v>
      </c>
      <c r="Y296" s="31">
        <f t="shared" si="59"/>
        <v>-184.49199999999999</v>
      </c>
      <c r="Z296" s="30">
        <f t="shared" si="67"/>
        <v>0</v>
      </c>
    </row>
    <row r="297" spans="5:26" x14ac:dyDescent="0.15">
      <c r="E297" s="46"/>
      <c r="F297" s="28"/>
      <c r="G297" s="29"/>
      <c r="H297" s="29"/>
      <c r="I297" s="48" t="str">
        <f t="shared" si="70"/>
        <v/>
      </c>
      <c r="J297" s="48" t="str">
        <f t="shared" si="68"/>
        <v/>
      </c>
      <c r="K297" s="49" t="str">
        <f t="shared" si="69"/>
        <v/>
      </c>
      <c r="L297" s="11"/>
      <c r="M297" s="11"/>
      <c r="N297" s="78"/>
      <c r="O297" s="31" t="str">
        <f t="shared" si="64"/>
        <v>F</v>
      </c>
      <c r="P297" s="11">
        <f t="shared" si="57"/>
        <v>-23.287315649149274</v>
      </c>
      <c r="Q297" s="11"/>
      <c r="R297" s="38">
        <f t="shared" si="65"/>
        <v>0</v>
      </c>
      <c r="S297" s="30">
        <f t="shared" si="66"/>
        <v>0</v>
      </c>
      <c r="T297" s="30">
        <f t="shared" si="61"/>
        <v>0</v>
      </c>
      <c r="U297" s="34"/>
      <c r="V297" s="34"/>
      <c r="X297" s="31">
        <f t="shared" si="58"/>
        <v>9.0359999999999996</v>
      </c>
      <c r="Y297" s="31">
        <f t="shared" si="59"/>
        <v>-184.49199999999999</v>
      </c>
      <c r="Z297" s="30">
        <f t="shared" si="67"/>
        <v>0</v>
      </c>
    </row>
    <row r="298" spans="5:26" x14ac:dyDescent="0.15">
      <c r="E298" s="46"/>
      <c r="F298" s="28"/>
      <c r="G298" s="29"/>
      <c r="H298" s="29"/>
      <c r="I298" s="48" t="str">
        <f t="shared" si="70"/>
        <v/>
      </c>
      <c r="J298" s="48" t="str">
        <f t="shared" si="68"/>
        <v/>
      </c>
      <c r="K298" s="49" t="str">
        <f t="shared" si="69"/>
        <v/>
      </c>
      <c r="L298" s="11"/>
      <c r="M298" s="11"/>
      <c r="N298" s="78"/>
      <c r="O298" s="31" t="str">
        <f t="shared" si="64"/>
        <v>F</v>
      </c>
      <c r="P298" s="11">
        <f t="shared" si="57"/>
        <v>-23.287315649149274</v>
      </c>
      <c r="Q298" s="11"/>
      <c r="R298" s="38">
        <f t="shared" si="65"/>
        <v>0</v>
      </c>
      <c r="S298" s="30">
        <f t="shared" si="66"/>
        <v>0</v>
      </c>
      <c r="T298" s="30">
        <f t="shared" si="61"/>
        <v>0</v>
      </c>
      <c r="U298" s="34"/>
      <c r="V298" s="34"/>
      <c r="X298" s="31">
        <f t="shared" si="58"/>
        <v>9.0359999999999996</v>
      </c>
      <c r="Y298" s="31">
        <f t="shared" si="59"/>
        <v>-184.49199999999999</v>
      </c>
      <c r="Z298" s="30">
        <f t="shared" si="67"/>
        <v>0</v>
      </c>
    </row>
    <row r="299" spans="5:26" x14ac:dyDescent="0.15">
      <c r="E299" s="46"/>
      <c r="F299" s="28"/>
      <c r="G299" s="29"/>
      <c r="H299" s="29"/>
      <c r="I299" s="48" t="str">
        <f t="shared" si="70"/>
        <v/>
      </c>
      <c r="J299" s="48" t="str">
        <f t="shared" si="68"/>
        <v/>
      </c>
      <c r="K299" s="49" t="str">
        <f t="shared" si="69"/>
        <v/>
      </c>
      <c r="L299" s="11"/>
      <c r="M299" s="11"/>
      <c r="N299" s="78"/>
      <c r="O299" s="31" t="str">
        <f t="shared" si="64"/>
        <v>F</v>
      </c>
      <c r="P299" s="11">
        <f t="shared" si="57"/>
        <v>-23.287315649149274</v>
      </c>
      <c r="Q299" s="11"/>
      <c r="R299" s="38">
        <f t="shared" si="65"/>
        <v>0</v>
      </c>
      <c r="S299" s="30">
        <f t="shared" si="66"/>
        <v>0</v>
      </c>
      <c r="T299" s="30">
        <f t="shared" si="61"/>
        <v>0</v>
      </c>
      <c r="U299" s="34"/>
      <c r="V299" s="34"/>
      <c r="X299" s="31">
        <f t="shared" si="58"/>
        <v>9.0359999999999996</v>
      </c>
      <c r="Y299" s="31">
        <f t="shared" si="59"/>
        <v>-184.49199999999999</v>
      </c>
      <c r="Z299" s="30">
        <f t="shared" si="67"/>
        <v>0</v>
      </c>
    </row>
    <row r="300" spans="5:26" x14ac:dyDescent="0.15">
      <c r="E300" s="46"/>
      <c r="F300" s="28"/>
      <c r="G300" s="29"/>
      <c r="H300" s="29"/>
      <c r="I300" s="48" t="str">
        <f t="shared" si="70"/>
        <v/>
      </c>
      <c r="J300" s="48" t="str">
        <f t="shared" si="68"/>
        <v/>
      </c>
      <c r="K300" s="49" t="str">
        <f t="shared" si="69"/>
        <v/>
      </c>
      <c r="L300" s="11"/>
      <c r="M300" s="11"/>
      <c r="N300" s="78"/>
      <c r="O300" s="31" t="str">
        <f t="shared" si="64"/>
        <v>F</v>
      </c>
      <c r="P300" s="11">
        <f t="shared" si="57"/>
        <v>-23.287315649149274</v>
      </c>
      <c r="Q300" s="11"/>
      <c r="R300" s="38">
        <f t="shared" si="65"/>
        <v>0</v>
      </c>
      <c r="S300" s="30">
        <f t="shared" si="66"/>
        <v>0</v>
      </c>
      <c r="T300" s="30">
        <f t="shared" si="61"/>
        <v>0</v>
      </c>
      <c r="U300" s="34"/>
      <c r="V300" s="34"/>
      <c r="X300" s="31">
        <f t="shared" si="58"/>
        <v>9.0359999999999996</v>
      </c>
      <c r="Y300" s="31">
        <f t="shared" si="59"/>
        <v>-184.49199999999999</v>
      </c>
      <c r="Z300" s="30">
        <f t="shared" si="67"/>
        <v>0</v>
      </c>
    </row>
    <row r="301" spans="5:26" x14ac:dyDescent="0.15">
      <c r="E301" s="46"/>
      <c r="F301" s="28"/>
      <c r="G301" s="29"/>
      <c r="H301" s="29"/>
      <c r="I301" s="48" t="str">
        <f t="shared" si="70"/>
        <v/>
      </c>
      <c r="J301" s="48" t="str">
        <f t="shared" si="68"/>
        <v/>
      </c>
      <c r="K301" s="49" t="str">
        <f t="shared" si="69"/>
        <v/>
      </c>
      <c r="L301" s="11"/>
      <c r="M301" s="11"/>
      <c r="N301" s="78"/>
      <c r="O301" s="31" t="str">
        <f t="shared" si="64"/>
        <v>F</v>
      </c>
      <c r="P301" s="11">
        <f t="shared" si="57"/>
        <v>-23.287315649149274</v>
      </c>
      <c r="Q301" s="11"/>
      <c r="R301" s="38">
        <f t="shared" si="65"/>
        <v>0</v>
      </c>
      <c r="S301" s="30">
        <f t="shared" si="66"/>
        <v>0</v>
      </c>
      <c r="T301" s="30">
        <f t="shared" si="61"/>
        <v>0</v>
      </c>
      <c r="U301" s="34"/>
      <c r="V301" s="34"/>
      <c r="X301" s="31">
        <f t="shared" si="58"/>
        <v>9.0359999999999996</v>
      </c>
      <c r="Y301" s="31">
        <f t="shared" si="59"/>
        <v>-184.49199999999999</v>
      </c>
      <c r="Z301" s="30">
        <f t="shared" si="67"/>
        <v>0</v>
      </c>
    </row>
    <row r="302" spans="5:26" x14ac:dyDescent="0.15">
      <c r="E302" s="46"/>
      <c r="F302" s="28"/>
      <c r="G302" s="29"/>
      <c r="H302" s="29"/>
      <c r="I302" s="48" t="str">
        <f t="shared" si="70"/>
        <v/>
      </c>
      <c r="J302" s="48" t="str">
        <f t="shared" si="68"/>
        <v/>
      </c>
      <c r="K302" s="49" t="str">
        <f t="shared" si="69"/>
        <v/>
      </c>
      <c r="L302" s="11"/>
      <c r="M302" s="11"/>
      <c r="N302" s="78"/>
      <c r="O302" s="31" t="str">
        <f t="shared" si="64"/>
        <v>F</v>
      </c>
      <c r="P302" s="11">
        <f t="shared" si="57"/>
        <v>-23.287315649149274</v>
      </c>
      <c r="Q302" s="11"/>
      <c r="R302" s="38">
        <f t="shared" si="65"/>
        <v>0</v>
      </c>
      <c r="S302" s="30">
        <f t="shared" si="66"/>
        <v>0</v>
      </c>
      <c r="T302" s="30">
        <f t="shared" si="61"/>
        <v>0</v>
      </c>
      <c r="U302" s="34"/>
      <c r="V302" s="34"/>
      <c r="X302" s="31">
        <f t="shared" si="58"/>
        <v>9.0359999999999996</v>
      </c>
      <c r="Y302" s="31">
        <f t="shared" si="59"/>
        <v>-184.49199999999999</v>
      </c>
      <c r="Z302" s="30">
        <f t="shared" si="67"/>
        <v>0</v>
      </c>
    </row>
    <row r="303" spans="5:26" x14ac:dyDescent="0.15">
      <c r="E303" s="46"/>
      <c r="F303" s="28"/>
      <c r="G303" s="29"/>
      <c r="H303" s="29"/>
      <c r="I303" s="48" t="str">
        <f t="shared" si="70"/>
        <v/>
      </c>
      <c r="J303" s="48" t="str">
        <f t="shared" si="68"/>
        <v/>
      </c>
      <c r="K303" s="49" t="str">
        <f t="shared" si="69"/>
        <v/>
      </c>
      <c r="L303" s="11"/>
      <c r="M303" s="11"/>
      <c r="N303" s="78"/>
      <c r="O303" s="31" t="str">
        <f t="shared" si="64"/>
        <v>F</v>
      </c>
      <c r="P303" s="11">
        <f t="shared" si="57"/>
        <v>-23.287315649149274</v>
      </c>
      <c r="Q303" s="11"/>
      <c r="R303" s="38">
        <f t="shared" si="65"/>
        <v>0</v>
      </c>
      <c r="S303" s="30">
        <f t="shared" si="66"/>
        <v>0</v>
      </c>
      <c r="T303" s="30">
        <f t="shared" si="61"/>
        <v>0</v>
      </c>
      <c r="U303" s="34"/>
      <c r="V303" s="34"/>
      <c r="X303" s="31">
        <f t="shared" si="58"/>
        <v>9.0359999999999996</v>
      </c>
      <c r="Y303" s="31">
        <f t="shared" si="59"/>
        <v>-184.49199999999999</v>
      </c>
      <c r="Z303" s="30">
        <f t="shared" si="67"/>
        <v>0</v>
      </c>
    </row>
    <row r="304" spans="5:26" x14ac:dyDescent="0.15">
      <c r="E304" s="46"/>
      <c r="F304" s="28"/>
      <c r="G304" s="29"/>
      <c r="H304" s="29"/>
      <c r="I304" s="48" t="str">
        <f t="shared" si="70"/>
        <v/>
      </c>
      <c r="J304" s="48" t="str">
        <f t="shared" si="68"/>
        <v/>
      </c>
      <c r="K304" s="49" t="str">
        <f t="shared" si="69"/>
        <v/>
      </c>
      <c r="L304" s="11"/>
      <c r="M304" s="11"/>
      <c r="N304" s="78"/>
      <c r="O304" s="31" t="str">
        <f t="shared" si="64"/>
        <v>F</v>
      </c>
      <c r="P304" s="11">
        <f t="shared" si="57"/>
        <v>-23.287315649149274</v>
      </c>
      <c r="Q304" s="11"/>
      <c r="R304" s="38">
        <f t="shared" si="65"/>
        <v>0</v>
      </c>
      <c r="S304" s="30">
        <f t="shared" si="66"/>
        <v>0</v>
      </c>
      <c r="T304" s="30">
        <f t="shared" si="61"/>
        <v>0</v>
      </c>
      <c r="U304" s="34"/>
      <c r="V304" s="34"/>
      <c r="X304" s="31">
        <f t="shared" si="58"/>
        <v>9.0359999999999996</v>
      </c>
      <c r="Y304" s="31">
        <f t="shared" si="59"/>
        <v>-184.49199999999999</v>
      </c>
      <c r="Z304" s="30">
        <f t="shared" si="67"/>
        <v>0</v>
      </c>
    </row>
    <row r="305" spans="5:26" x14ac:dyDescent="0.15">
      <c r="E305" s="46"/>
      <c r="F305" s="28"/>
      <c r="G305" s="29"/>
      <c r="H305" s="29"/>
      <c r="I305" s="48" t="str">
        <f t="shared" si="70"/>
        <v/>
      </c>
      <c r="J305" s="48" t="str">
        <f t="shared" si="68"/>
        <v/>
      </c>
      <c r="K305" s="49" t="str">
        <f t="shared" si="69"/>
        <v/>
      </c>
      <c r="L305" s="11"/>
      <c r="M305" s="11"/>
      <c r="N305" s="78"/>
      <c r="O305" s="31" t="str">
        <f t="shared" si="64"/>
        <v>F</v>
      </c>
      <c r="P305" s="11">
        <f t="shared" si="57"/>
        <v>-23.287315649149274</v>
      </c>
      <c r="Q305" s="11"/>
      <c r="R305" s="38">
        <f t="shared" si="65"/>
        <v>0</v>
      </c>
      <c r="S305" s="30">
        <f t="shared" si="66"/>
        <v>0</v>
      </c>
      <c r="T305" s="30">
        <f t="shared" si="61"/>
        <v>0</v>
      </c>
      <c r="U305" s="34"/>
      <c r="V305" s="34"/>
      <c r="X305" s="31">
        <f t="shared" si="58"/>
        <v>9.0359999999999996</v>
      </c>
      <c r="Y305" s="31">
        <f t="shared" si="59"/>
        <v>-184.49199999999999</v>
      </c>
      <c r="Z305" s="30">
        <f t="shared" si="67"/>
        <v>0</v>
      </c>
    </row>
    <row r="306" spans="5:26" x14ac:dyDescent="0.15">
      <c r="E306" s="46"/>
      <c r="F306" s="28"/>
      <c r="G306" s="29"/>
      <c r="H306" s="29"/>
      <c r="I306" s="48" t="str">
        <f t="shared" si="70"/>
        <v/>
      </c>
      <c r="J306" s="48" t="str">
        <f t="shared" si="68"/>
        <v/>
      </c>
      <c r="K306" s="49" t="str">
        <f t="shared" si="69"/>
        <v/>
      </c>
      <c r="L306" s="11"/>
      <c r="M306" s="11"/>
      <c r="N306" s="78"/>
      <c r="O306" s="31" t="str">
        <f t="shared" si="64"/>
        <v>F</v>
      </c>
      <c r="P306" s="11">
        <f t="shared" si="57"/>
        <v>-23.287315649149274</v>
      </c>
      <c r="Q306" s="11"/>
      <c r="R306" s="38">
        <f t="shared" si="65"/>
        <v>0</v>
      </c>
      <c r="S306" s="30">
        <f t="shared" si="66"/>
        <v>0</v>
      </c>
      <c r="T306" s="30">
        <f t="shared" si="61"/>
        <v>0</v>
      </c>
      <c r="U306" s="34"/>
      <c r="V306" s="34"/>
      <c r="X306" s="31">
        <f t="shared" si="58"/>
        <v>9.0359999999999996</v>
      </c>
      <c r="Y306" s="31">
        <f t="shared" si="59"/>
        <v>-184.49199999999999</v>
      </c>
      <c r="Z306" s="30">
        <f t="shared" si="67"/>
        <v>0</v>
      </c>
    </row>
    <row r="307" spans="5:26" x14ac:dyDescent="0.15">
      <c r="E307" s="46"/>
      <c r="F307" s="28"/>
      <c r="G307" s="29"/>
      <c r="H307" s="29"/>
      <c r="I307" s="48" t="str">
        <f t="shared" si="70"/>
        <v/>
      </c>
      <c r="J307" s="48" t="str">
        <f t="shared" si="68"/>
        <v/>
      </c>
      <c r="K307" s="49" t="str">
        <f t="shared" si="69"/>
        <v/>
      </c>
      <c r="L307" s="11"/>
      <c r="M307" s="11"/>
      <c r="N307" s="78"/>
      <c r="O307" s="31" t="str">
        <f t="shared" si="64"/>
        <v>F</v>
      </c>
      <c r="P307" s="11">
        <f t="shared" si="57"/>
        <v>-23.287315649149274</v>
      </c>
      <c r="Q307" s="11"/>
      <c r="R307" s="38">
        <f t="shared" si="65"/>
        <v>0</v>
      </c>
      <c r="S307" s="30">
        <f t="shared" si="66"/>
        <v>0</v>
      </c>
      <c r="T307" s="30">
        <f t="shared" si="61"/>
        <v>0</v>
      </c>
      <c r="U307" s="34"/>
      <c r="V307" s="34"/>
      <c r="X307" s="31">
        <f t="shared" si="58"/>
        <v>9.0359999999999996</v>
      </c>
      <c r="Y307" s="31">
        <f t="shared" si="59"/>
        <v>-184.49199999999999</v>
      </c>
      <c r="Z307" s="30">
        <f t="shared" si="67"/>
        <v>0</v>
      </c>
    </row>
    <row r="308" spans="5:26" x14ac:dyDescent="0.15">
      <c r="E308" s="46"/>
      <c r="F308" s="28"/>
      <c r="G308" s="29"/>
      <c r="H308" s="29"/>
      <c r="I308" s="48" t="str">
        <f t="shared" si="70"/>
        <v/>
      </c>
      <c r="J308" s="48" t="str">
        <f t="shared" si="68"/>
        <v/>
      </c>
      <c r="K308" s="49" t="str">
        <f t="shared" si="69"/>
        <v/>
      </c>
      <c r="L308" s="11"/>
      <c r="M308" s="11"/>
      <c r="N308" s="78"/>
      <c r="O308" s="31" t="str">
        <f t="shared" si="64"/>
        <v>F</v>
      </c>
      <c r="P308" s="11">
        <f t="shared" si="57"/>
        <v>-23.287315649149274</v>
      </c>
      <c r="Q308" s="11"/>
      <c r="R308" s="38">
        <f t="shared" si="65"/>
        <v>0</v>
      </c>
      <c r="S308" s="30">
        <f t="shared" si="66"/>
        <v>0</v>
      </c>
      <c r="T308" s="30">
        <f t="shared" si="61"/>
        <v>0</v>
      </c>
      <c r="U308" s="34"/>
      <c r="V308" s="34"/>
      <c r="X308" s="31">
        <f t="shared" si="58"/>
        <v>9.0359999999999996</v>
      </c>
      <c r="Y308" s="31">
        <f t="shared" si="59"/>
        <v>-184.49199999999999</v>
      </c>
      <c r="Z308" s="30">
        <f t="shared" si="67"/>
        <v>0</v>
      </c>
    </row>
    <row r="309" spans="5:26" x14ac:dyDescent="0.15">
      <c r="E309" s="46"/>
      <c r="F309" s="28"/>
      <c r="G309" s="29"/>
      <c r="H309" s="29"/>
      <c r="I309" s="48" t="str">
        <f t="shared" si="70"/>
        <v/>
      </c>
      <c r="J309" s="48" t="str">
        <f t="shared" si="68"/>
        <v/>
      </c>
      <c r="K309" s="49" t="str">
        <f t="shared" si="69"/>
        <v/>
      </c>
      <c r="L309" s="11"/>
      <c r="M309" s="11"/>
      <c r="N309" s="78"/>
      <c r="O309" s="31" t="str">
        <f t="shared" si="64"/>
        <v>F</v>
      </c>
      <c r="P309" s="11">
        <f t="shared" si="57"/>
        <v>-23.287315649149274</v>
      </c>
      <c r="Q309" s="11"/>
      <c r="R309" s="38">
        <f t="shared" si="65"/>
        <v>0</v>
      </c>
      <c r="S309" s="30">
        <f t="shared" si="66"/>
        <v>0</v>
      </c>
      <c r="T309" s="30">
        <f t="shared" si="61"/>
        <v>0</v>
      </c>
      <c r="U309" s="34"/>
      <c r="V309" s="34"/>
      <c r="X309" s="31">
        <f t="shared" si="58"/>
        <v>9.0359999999999996</v>
      </c>
      <c r="Y309" s="31">
        <f t="shared" si="59"/>
        <v>-184.49199999999999</v>
      </c>
      <c r="Z309" s="30">
        <f t="shared" si="67"/>
        <v>0</v>
      </c>
    </row>
    <row r="310" spans="5:26" x14ac:dyDescent="0.15">
      <c r="E310" s="46"/>
      <c r="F310" s="28"/>
      <c r="G310" s="29"/>
      <c r="H310" s="29"/>
      <c r="I310" s="48" t="str">
        <f t="shared" si="70"/>
        <v/>
      </c>
      <c r="J310" s="48" t="str">
        <f t="shared" si="68"/>
        <v/>
      </c>
      <c r="K310" s="49" t="str">
        <f t="shared" si="69"/>
        <v/>
      </c>
      <c r="L310" s="11"/>
      <c r="M310" s="11"/>
      <c r="N310" s="78"/>
      <c r="O310" s="31" t="str">
        <f t="shared" si="64"/>
        <v>F</v>
      </c>
      <c r="P310" s="11">
        <f t="shared" si="57"/>
        <v>-23.287315649149274</v>
      </c>
      <c r="Q310" s="11"/>
      <c r="R310" s="38">
        <f t="shared" si="65"/>
        <v>0</v>
      </c>
      <c r="S310" s="30">
        <f t="shared" si="66"/>
        <v>0</v>
      </c>
      <c r="T310" s="30">
        <f t="shared" si="61"/>
        <v>0</v>
      </c>
      <c r="U310" s="34"/>
      <c r="V310" s="34"/>
      <c r="X310" s="31">
        <f t="shared" si="58"/>
        <v>9.0359999999999996</v>
      </c>
      <c r="Y310" s="31">
        <f t="shared" si="59"/>
        <v>-184.49199999999999</v>
      </c>
      <c r="Z310" s="30">
        <f t="shared" si="67"/>
        <v>0</v>
      </c>
    </row>
    <row r="311" spans="5:26" x14ac:dyDescent="0.15">
      <c r="E311" s="46"/>
      <c r="F311" s="28"/>
      <c r="G311" s="29"/>
      <c r="H311" s="29"/>
      <c r="I311" s="48" t="str">
        <f t="shared" si="70"/>
        <v/>
      </c>
      <c r="J311" s="48" t="str">
        <f t="shared" si="68"/>
        <v/>
      </c>
      <c r="K311" s="49" t="str">
        <f t="shared" si="69"/>
        <v/>
      </c>
      <c r="L311" s="11"/>
      <c r="M311" s="11"/>
      <c r="N311" s="78"/>
      <c r="O311" s="31" t="str">
        <f t="shared" si="64"/>
        <v>F</v>
      </c>
      <c r="P311" s="11">
        <f t="shared" si="57"/>
        <v>-23.287315649149274</v>
      </c>
      <c r="Q311" s="11"/>
      <c r="R311" s="38">
        <f t="shared" si="65"/>
        <v>0</v>
      </c>
      <c r="S311" s="30">
        <f t="shared" si="66"/>
        <v>0</v>
      </c>
      <c r="T311" s="30">
        <f t="shared" si="61"/>
        <v>0</v>
      </c>
      <c r="U311" s="34"/>
      <c r="V311" s="34"/>
      <c r="X311" s="31">
        <f t="shared" si="58"/>
        <v>9.0359999999999996</v>
      </c>
      <c r="Y311" s="31">
        <f t="shared" si="59"/>
        <v>-184.49199999999999</v>
      </c>
      <c r="Z311" s="30">
        <f t="shared" si="67"/>
        <v>0</v>
      </c>
    </row>
    <row r="312" spans="5:26" x14ac:dyDescent="0.15">
      <c r="E312" s="46"/>
      <c r="F312" s="28"/>
      <c r="G312" s="29"/>
      <c r="H312" s="29"/>
      <c r="I312" s="48" t="str">
        <f t="shared" si="70"/>
        <v/>
      </c>
      <c r="J312" s="48" t="str">
        <f t="shared" si="68"/>
        <v/>
      </c>
      <c r="K312" s="49" t="str">
        <f t="shared" si="69"/>
        <v/>
      </c>
      <c r="L312" s="11"/>
      <c r="M312" s="11"/>
      <c r="N312" s="78"/>
      <c r="O312" s="31" t="str">
        <f t="shared" si="64"/>
        <v>F</v>
      </c>
      <c r="P312" s="11">
        <f t="shared" si="57"/>
        <v>-23.287315649149274</v>
      </c>
      <c r="Q312" s="11"/>
      <c r="R312" s="38">
        <f t="shared" si="65"/>
        <v>0</v>
      </c>
      <c r="S312" s="30">
        <f t="shared" si="66"/>
        <v>0</v>
      </c>
      <c r="T312" s="30">
        <f t="shared" si="61"/>
        <v>0</v>
      </c>
      <c r="U312" s="34"/>
      <c r="V312" s="34"/>
      <c r="X312" s="31">
        <f t="shared" si="58"/>
        <v>9.0359999999999996</v>
      </c>
      <c r="Y312" s="31">
        <f t="shared" si="59"/>
        <v>-184.49199999999999</v>
      </c>
      <c r="Z312" s="30">
        <f t="shared" si="67"/>
        <v>0</v>
      </c>
    </row>
    <row r="313" spans="5:26" x14ac:dyDescent="0.15">
      <c r="E313" s="46"/>
      <c r="F313" s="28"/>
      <c r="G313" s="29"/>
      <c r="H313" s="29"/>
      <c r="I313" s="48" t="str">
        <f t="shared" si="70"/>
        <v/>
      </c>
      <c r="J313" s="48" t="str">
        <f t="shared" si="68"/>
        <v/>
      </c>
      <c r="K313" s="49" t="str">
        <f t="shared" si="69"/>
        <v/>
      </c>
      <c r="L313" s="11"/>
      <c r="M313" s="11"/>
      <c r="N313" s="78"/>
      <c r="O313" s="31" t="str">
        <f t="shared" si="64"/>
        <v>F</v>
      </c>
      <c r="P313" s="11">
        <f t="shared" si="57"/>
        <v>-23.287315649149274</v>
      </c>
      <c r="Q313" s="11"/>
      <c r="R313" s="38">
        <f t="shared" si="65"/>
        <v>0</v>
      </c>
      <c r="S313" s="30">
        <f t="shared" si="66"/>
        <v>0</v>
      </c>
      <c r="T313" s="30">
        <f t="shared" si="61"/>
        <v>0</v>
      </c>
      <c r="U313" s="34"/>
      <c r="V313" s="34"/>
      <c r="X313" s="31">
        <f t="shared" si="58"/>
        <v>9.0359999999999996</v>
      </c>
      <c r="Y313" s="31">
        <f t="shared" si="59"/>
        <v>-184.49199999999999</v>
      </c>
      <c r="Z313" s="30">
        <f t="shared" si="67"/>
        <v>0</v>
      </c>
    </row>
    <row r="314" spans="5:26" x14ac:dyDescent="0.15">
      <c r="E314" s="46"/>
      <c r="F314" s="28"/>
      <c r="G314" s="29"/>
      <c r="H314" s="29"/>
      <c r="I314" s="48" t="str">
        <f t="shared" si="70"/>
        <v/>
      </c>
      <c r="J314" s="48" t="str">
        <f t="shared" si="68"/>
        <v/>
      </c>
      <c r="K314" s="49" t="str">
        <f t="shared" si="69"/>
        <v/>
      </c>
      <c r="L314" s="11"/>
      <c r="M314" s="11"/>
      <c r="N314" s="78"/>
      <c r="O314" s="31" t="str">
        <f t="shared" si="64"/>
        <v>F</v>
      </c>
      <c r="P314" s="11">
        <f t="shared" si="57"/>
        <v>-23.287315649149274</v>
      </c>
      <c r="Q314" s="11"/>
      <c r="R314" s="38">
        <f t="shared" si="65"/>
        <v>0</v>
      </c>
      <c r="S314" s="30">
        <f t="shared" si="66"/>
        <v>0</v>
      </c>
      <c r="T314" s="30">
        <f t="shared" si="61"/>
        <v>0</v>
      </c>
      <c r="U314" s="34"/>
      <c r="V314" s="34"/>
      <c r="X314" s="31">
        <f t="shared" si="58"/>
        <v>9.0359999999999996</v>
      </c>
      <c r="Y314" s="31">
        <f t="shared" si="59"/>
        <v>-184.49199999999999</v>
      </c>
      <c r="Z314" s="30">
        <f t="shared" si="67"/>
        <v>0</v>
      </c>
    </row>
    <row r="315" spans="5:26" x14ac:dyDescent="0.15">
      <c r="E315" s="46"/>
      <c r="F315" s="28"/>
      <c r="G315" s="29"/>
      <c r="H315" s="29"/>
      <c r="I315" s="48" t="str">
        <f t="shared" si="70"/>
        <v/>
      </c>
      <c r="J315" s="48" t="str">
        <f t="shared" si="68"/>
        <v/>
      </c>
      <c r="K315" s="49" t="str">
        <f t="shared" si="69"/>
        <v/>
      </c>
      <c r="L315" s="11"/>
      <c r="M315" s="11"/>
      <c r="N315" s="78"/>
      <c r="O315" s="31" t="str">
        <f t="shared" si="64"/>
        <v>F</v>
      </c>
      <c r="P315" s="11">
        <f t="shared" si="57"/>
        <v>-23.287315649149274</v>
      </c>
      <c r="Q315" s="11"/>
      <c r="R315" s="38">
        <f t="shared" si="65"/>
        <v>0</v>
      </c>
      <c r="S315" s="30">
        <f t="shared" si="66"/>
        <v>0</v>
      </c>
      <c r="T315" s="30">
        <f t="shared" si="61"/>
        <v>0</v>
      </c>
      <c r="U315" s="34"/>
      <c r="V315" s="34"/>
      <c r="X315" s="31">
        <f t="shared" si="58"/>
        <v>9.0359999999999996</v>
      </c>
      <c r="Y315" s="31">
        <f t="shared" si="59"/>
        <v>-184.49199999999999</v>
      </c>
      <c r="Z315" s="30">
        <f t="shared" si="67"/>
        <v>0</v>
      </c>
    </row>
    <row r="316" spans="5:26" x14ac:dyDescent="0.15">
      <c r="E316" s="46"/>
      <c r="F316" s="28"/>
      <c r="G316" s="29"/>
      <c r="H316" s="29"/>
      <c r="I316" s="48" t="str">
        <f t="shared" si="70"/>
        <v/>
      </c>
      <c r="J316" s="48" t="str">
        <f t="shared" si="68"/>
        <v/>
      </c>
      <c r="K316" s="49" t="str">
        <f t="shared" si="69"/>
        <v/>
      </c>
      <c r="L316" s="11"/>
      <c r="M316" s="11"/>
      <c r="N316" s="78"/>
      <c r="O316" s="31" t="str">
        <f t="shared" si="64"/>
        <v>F</v>
      </c>
      <c r="P316" s="11">
        <f t="shared" si="57"/>
        <v>-23.287315649149274</v>
      </c>
      <c r="Q316" s="11"/>
      <c r="R316" s="38">
        <f t="shared" si="65"/>
        <v>0</v>
      </c>
      <c r="S316" s="30">
        <f t="shared" si="66"/>
        <v>0</v>
      </c>
      <c r="T316" s="30">
        <f t="shared" si="61"/>
        <v>0</v>
      </c>
      <c r="U316" s="34"/>
      <c r="V316" s="34"/>
      <c r="X316" s="31">
        <f t="shared" si="58"/>
        <v>9.0359999999999996</v>
      </c>
      <c r="Y316" s="31">
        <f t="shared" si="59"/>
        <v>-184.49199999999999</v>
      </c>
      <c r="Z316" s="30">
        <f t="shared" si="67"/>
        <v>0</v>
      </c>
    </row>
    <row r="317" spans="5:26" x14ac:dyDescent="0.15">
      <c r="E317" s="46"/>
      <c r="F317" s="28"/>
      <c r="G317" s="29"/>
      <c r="H317" s="29"/>
      <c r="I317" s="48" t="str">
        <f t="shared" ref="I317:I348" si="71">IF(COUNTA($F$251,$H$251,F317:H317)=5,P317,"")</f>
        <v/>
      </c>
      <c r="J317" s="48" t="str">
        <f t="shared" si="68"/>
        <v/>
      </c>
      <c r="K317" s="49" t="str">
        <f t="shared" si="69"/>
        <v/>
      </c>
      <c r="L317" s="11"/>
      <c r="M317" s="11"/>
      <c r="N317" s="78"/>
      <c r="O317" s="31" t="str">
        <f t="shared" si="64"/>
        <v>F</v>
      </c>
      <c r="P317" s="11">
        <f t="shared" ref="P317:P372" si="72">IF(T317&gt;17.583,"*",(G317-(INDEX(IF(O317="F",Hfemalemean,Hmalemean),S317+1,R317+1)))/(INDEX(IF(O317="F",Hfemalesd,Hmalesd),S317+1,R317+1)))</f>
        <v>-23.287315649149274</v>
      </c>
      <c r="Q317" s="11"/>
      <c r="R317" s="38">
        <f t="shared" si="65"/>
        <v>0</v>
      </c>
      <c r="S317" s="30">
        <f t="shared" si="66"/>
        <v>0</v>
      </c>
      <c r="T317" s="30">
        <f t="shared" si="61"/>
        <v>0</v>
      </c>
      <c r="U317" s="34"/>
      <c r="V317" s="34"/>
      <c r="X317" s="31">
        <f t="shared" ref="X317:X372" si="73">IF(O317="M",2.06*10^-3*G317^2-0.1166*G317+6.5273,2.49*10^-3*G317^2-0.1858*G317+9.036)</f>
        <v>9.0359999999999996</v>
      </c>
      <c r="Y317" s="31">
        <f t="shared" ref="Y317:Y372" si="74">((G317/100)^3*INDEX(itoOI,IF(O317="M",0,3)+IF(G317&lt;140,1,IF(G317&lt;=149,2,3)),1)+(G317/100)^2*INDEX(itoOI,IF(O317="M",0,3)+IF(G317&lt;140,1,IF(G317&lt;=149,2,3)),2)+(G317/100)*INDEX(itoOI,IF(O317="M",0,3)+IF(G317&lt;140,1,IF(G317&lt;=149,2,3)),3)+INDEX(itoOI,IF(O317="M",0,3)+IF(G317&lt;140,1,IF(G317&lt;=149,2,3)),4))</f>
        <v>-184.49199999999999</v>
      </c>
      <c r="Z317" s="30">
        <f t="shared" si="67"/>
        <v>0</v>
      </c>
    </row>
    <row r="318" spans="5:26" x14ac:dyDescent="0.15">
      <c r="E318" s="46"/>
      <c r="F318" s="28"/>
      <c r="G318" s="29"/>
      <c r="H318" s="29"/>
      <c r="I318" s="48" t="str">
        <f t="shared" si="71"/>
        <v/>
      </c>
      <c r="J318" s="48" t="str">
        <f t="shared" si="68"/>
        <v/>
      </c>
      <c r="K318" s="49" t="str">
        <f t="shared" si="69"/>
        <v/>
      </c>
      <c r="L318" s="11"/>
      <c r="M318" s="11"/>
      <c r="N318" s="78"/>
      <c r="O318" s="31" t="str">
        <f t="shared" si="64"/>
        <v>F</v>
      </c>
      <c r="P318" s="11">
        <f t="shared" si="72"/>
        <v>-23.287315649149274</v>
      </c>
      <c r="Q318" s="11"/>
      <c r="R318" s="38">
        <f t="shared" ref="R318:R372" si="75">DATEDIF($F$251,F318,"Y")</f>
        <v>0</v>
      </c>
      <c r="S318" s="30">
        <f t="shared" ref="S318:S372" si="76">DATEDIF($F$251,F318,"YM")</f>
        <v>0</v>
      </c>
      <c r="T318" s="30">
        <f t="shared" ref="T318:T372" si="77">DATEDIF($F$251,F318,"Y")+DATEDIF($F$251,F318,"YD")/(365+IF(MOD(YEAR(DATE(YEAR(F318)-1,MONTH($F$251),DAY($F$251))),4)=0,IF(DATE(YEAR(DATE(YEAR(F318)-1,MONTH($F$251),DAY($F$251))),2,29)&gt;=DATE(YEAR(F318)-1,MONTH($F$251),DAY($F$251)),1,0),0)+IF(MOD(YEAR(F318),4)=0,IF(DATE(YEAR(F318),2,29)&lt;=F318,1,0),0))</f>
        <v>0</v>
      </c>
      <c r="U318" s="34"/>
      <c r="V318" s="34"/>
      <c r="X318" s="31">
        <f t="shared" si="73"/>
        <v>9.0359999999999996</v>
      </c>
      <c r="Y318" s="31">
        <f t="shared" si="74"/>
        <v>-184.49199999999999</v>
      </c>
      <c r="Z318" s="30">
        <f t="shared" si="67"/>
        <v>0</v>
      </c>
    </row>
    <row r="319" spans="5:26" x14ac:dyDescent="0.15">
      <c r="E319" s="46"/>
      <c r="F319" s="28"/>
      <c r="G319" s="29"/>
      <c r="H319" s="29"/>
      <c r="I319" s="48" t="str">
        <f t="shared" si="71"/>
        <v/>
      </c>
      <c r="J319" s="48" t="str">
        <f t="shared" si="68"/>
        <v/>
      </c>
      <c r="K319" s="49" t="str">
        <f t="shared" si="69"/>
        <v/>
      </c>
      <c r="L319" s="11"/>
      <c r="M319" s="11"/>
      <c r="N319" s="78"/>
      <c r="O319" s="31" t="str">
        <f t="shared" ref="O319:O372" si="78">+O318</f>
        <v>F</v>
      </c>
      <c r="P319" s="11">
        <f t="shared" si="72"/>
        <v>-23.287315649149274</v>
      </c>
      <c r="Q319" s="11"/>
      <c r="R319" s="38">
        <f t="shared" si="75"/>
        <v>0</v>
      </c>
      <c r="S319" s="30">
        <f t="shared" si="76"/>
        <v>0</v>
      </c>
      <c r="T319" s="30">
        <f t="shared" si="77"/>
        <v>0</v>
      </c>
      <c r="U319" s="34"/>
      <c r="V319" s="34"/>
      <c r="X319" s="31">
        <f t="shared" si="73"/>
        <v>9.0359999999999996</v>
      </c>
      <c r="Y319" s="31">
        <f t="shared" si="74"/>
        <v>-184.49199999999999</v>
      </c>
      <c r="Z319" s="30">
        <f t="shared" ref="Z319:Z372" si="79">22*G319^2/10000</f>
        <v>0</v>
      </c>
    </row>
    <row r="320" spans="5:26" x14ac:dyDescent="0.15">
      <c r="E320" s="46"/>
      <c r="F320" s="28"/>
      <c r="G320" s="29"/>
      <c r="H320" s="29"/>
      <c r="I320" s="48" t="str">
        <f t="shared" si="71"/>
        <v/>
      </c>
      <c r="J320" s="48" t="str">
        <f t="shared" si="68"/>
        <v/>
      </c>
      <c r="K320" s="49" t="str">
        <f t="shared" si="69"/>
        <v/>
      </c>
      <c r="L320" s="11"/>
      <c r="M320" s="11"/>
      <c r="N320" s="78"/>
      <c r="O320" s="31" t="str">
        <f t="shared" si="78"/>
        <v>F</v>
      </c>
      <c r="P320" s="11">
        <f t="shared" si="72"/>
        <v>-23.287315649149274</v>
      </c>
      <c r="Q320" s="11"/>
      <c r="R320" s="38">
        <f t="shared" si="75"/>
        <v>0</v>
      </c>
      <c r="S320" s="30">
        <f t="shared" si="76"/>
        <v>0</v>
      </c>
      <c r="T320" s="30">
        <f t="shared" si="77"/>
        <v>0</v>
      </c>
      <c r="U320" s="34"/>
      <c r="V320" s="34"/>
      <c r="X320" s="31">
        <f t="shared" si="73"/>
        <v>9.0359999999999996</v>
      </c>
      <c r="Y320" s="31">
        <f t="shared" si="74"/>
        <v>-184.49199999999999</v>
      </c>
      <c r="Z320" s="30">
        <f t="shared" si="79"/>
        <v>0</v>
      </c>
    </row>
    <row r="321" spans="5:26" x14ac:dyDescent="0.15">
      <c r="E321" s="46"/>
      <c r="F321" s="28"/>
      <c r="G321" s="29"/>
      <c r="H321" s="29"/>
      <c r="I321" s="48" t="str">
        <f t="shared" si="71"/>
        <v/>
      </c>
      <c r="J321" s="48" t="str">
        <f t="shared" si="68"/>
        <v/>
      </c>
      <c r="K321" s="49" t="str">
        <f t="shared" si="69"/>
        <v/>
      </c>
      <c r="L321" s="11"/>
      <c r="M321" s="11"/>
      <c r="N321" s="78"/>
      <c r="O321" s="31" t="str">
        <f t="shared" si="78"/>
        <v>F</v>
      </c>
      <c r="P321" s="11">
        <f t="shared" si="72"/>
        <v>-23.287315649149274</v>
      </c>
      <c r="Q321" s="11"/>
      <c r="R321" s="38">
        <f t="shared" si="75"/>
        <v>0</v>
      </c>
      <c r="S321" s="30">
        <f t="shared" si="76"/>
        <v>0</v>
      </c>
      <c r="T321" s="30">
        <f t="shared" si="77"/>
        <v>0</v>
      </c>
      <c r="U321" s="34"/>
      <c r="V321" s="34"/>
      <c r="X321" s="31">
        <f t="shared" si="73"/>
        <v>9.0359999999999996</v>
      </c>
      <c r="Y321" s="31">
        <f t="shared" si="74"/>
        <v>-184.49199999999999</v>
      </c>
      <c r="Z321" s="30">
        <f t="shared" si="79"/>
        <v>0</v>
      </c>
    </row>
    <row r="322" spans="5:26" x14ac:dyDescent="0.15">
      <c r="E322" s="46"/>
      <c r="F322" s="28"/>
      <c r="G322" s="29"/>
      <c r="H322" s="29"/>
      <c r="I322" s="48" t="str">
        <f t="shared" si="71"/>
        <v/>
      </c>
      <c r="J322" s="48" t="str">
        <f t="shared" ref="J322:J348" si="80">IF(COUNTA($F$251,$H$251,F322:H322)=5,IF(T322&lt;6,"*",IF(T322&gt;=17.583,"*",(H322-G322*INDEX(IF(O322="F",muratafemale,muratamale),R322-4,1)-INDEX(IF(O322="F",muratafemale,muratamale),R322-4,2))/(G322*INDEX(IF(O322="F",muratafemale,muratamale),R322-4,1)+INDEX(IF(O322="F",muratafemale,muratamale),R322-4,2))*100)),"")</f>
        <v/>
      </c>
      <c r="K322" s="49" t="str">
        <f t="shared" ref="K322:K348" si="81">IF(COUNTA($F$251,$H$251,F322:H322)=5,IF(OR(T322&lt;1,G322&lt;70),"*",IF(G322&gt;=IF(O322="M",181,174),(H322-Z322)/Z322*100,IF(G322&lt;101,(H322-X322)/X322*100,IF(T322&lt;6,(H322-X322)/X322*100,IF(T322&gt;=17.583,(H322-Z322)/Z322*100,(H322-Y322)/Y322*100))))),"")</f>
        <v/>
      </c>
      <c r="L322" s="11"/>
      <c r="M322" s="11"/>
      <c r="N322" s="78"/>
      <c r="O322" s="31" t="str">
        <f t="shared" si="78"/>
        <v>F</v>
      </c>
      <c r="P322" s="11">
        <f t="shared" si="72"/>
        <v>-23.287315649149274</v>
      </c>
      <c r="Q322" s="11"/>
      <c r="R322" s="38">
        <f t="shared" si="75"/>
        <v>0</v>
      </c>
      <c r="S322" s="30">
        <f t="shared" si="76"/>
        <v>0</v>
      </c>
      <c r="T322" s="30">
        <f t="shared" si="77"/>
        <v>0</v>
      </c>
      <c r="U322" s="34"/>
      <c r="V322" s="34"/>
      <c r="X322" s="31">
        <f t="shared" si="73"/>
        <v>9.0359999999999996</v>
      </c>
      <c r="Y322" s="31">
        <f t="shared" si="74"/>
        <v>-184.49199999999999</v>
      </c>
      <c r="Z322" s="30">
        <f t="shared" si="79"/>
        <v>0</v>
      </c>
    </row>
    <row r="323" spans="5:26" x14ac:dyDescent="0.15">
      <c r="E323" s="46"/>
      <c r="F323" s="28"/>
      <c r="G323" s="29"/>
      <c r="H323" s="29"/>
      <c r="I323" s="48" t="str">
        <f t="shared" si="71"/>
        <v/>
      </c>
      <c r="J323" s="48" t="str">
        <f t="shared" si="80"/>
        <v/>
      </c>
      <c r="K323" s="49" t="str">
        <f t="shared" si="81"/>
        <v/>
      </c>
      <c r="L323" s="11"/>
      <c r="M323" s="11"/>
      <c r="N323" s="78"/>
      <c r="O323" s="31" t="str">
        <f t="shared" si="78"/>
        <v>F</v>
      </c>
      <c r="P323" s="11">
        <f t="shared" si="72"/>
        <v>-23.287315649149274</v>
      </c>
      <c r="Q323" s="11"/>
      <c r="R323" s="38">
        <f t="shared" si="75"/>
        <v>0</v>
      </c>
      <c r="S323" s="30">
        <f t="shared" si="76"/>
        <v>0</v>
      </c>
      <c r="T323" s="30">
        <f t="shared" si="77"/>
        <v>0</v>
      </c>
      <c r="U323" s="34"/>
      <c r="V323" s="34"/>
      <c r="X323" s="31">
        <f t="shared" si="73"/>
        <v>9.0359999999999996</v>
      </c>
      <c r="Y323" s="31">
        <f t="shared" si="74"/>
        <v>-184.49199999999999</v>
      </c>
      <c r="Z323" s="30">
        <f t="shared" si="79"/>
        <v>0</v>
      </c>
    </row>
    <row r="324" spans="5:26" x14ac:dyDescent="0.15">
      <c r="E324" s="46"/>
      <c r="F324" s="28"/>
      <c r="G324" s="29"/>
      <c r="H324" s="29"/>
      <c r="I324" s="48" t="str">
        <f t="shared" si="71"/>
        <v/>
      </c>
      <c r="J324" s="48" t="str">
        <f t="shared" si="80"/>
        <v/>
      </c>
      <c r="K324" s="49" t="str">
        <f t="shared" si="81"/>
        <v/>
      </c>
      <c r="L324" s="11"/>
      <c r="M324" s="11"/>
      <c r="N324" s="78"/>
      <c r="O324" s="31" t="str">
        <f t="shared" si="78"/>
        <v>F</v>
      </c>
      <c r="P324" s="11">
        <f t="shared" si="72"/>
        <v>-23.287315649149274</v>
      </c>
      <c r="Q324" s="11"/>
      <c r="R324" s="38">
        <f t="shared" si="75"/>
        <v>0</v>
      </c>
      <c r="S324" s="30">
        <f t="shared" si="76"/>
        <v>0</v>
      </c>
      <c r="T324" s="30">
        <f t="shared" si="77"/>
        <v>0</v>
      </c>
      <c r="U324" s="34"/>
      <c r="V324" s="34"/>
      <c r="X324" s="31">
        <f t="shared" si="73"/>
        <v>9.0359999999999996</v>
      </c>
      <c r="Y324" s="31">
        <f t="shared" si="74"/>
        <v>-184.49199999999999</v>
      </c>
      <c r="Z324" s="30">
        <f t="shared" si="79"/>
        <v>0</v>
      </c>
    </row>
    <row r="325" spans="5:26" x14ac:dyDescent="0.15">
      <c r="E325" s="46"/>
      <c r="F325" s="28"/>
      <c r="G325" s="29"/>
      <c r="H325" s="29"/>
      <c r="I325" s="48" t="str">
        <f t="shared" si="71"/>
        <v/>
      </c>
      <c r="J325" s="48" t="str">
        <f t="shared" si="80"/>
        <v/>
      </c>
      <c r="K325" s="49" t="str">
        <f t="shared" si="81"/>
        <v/>
      </c>
      <c r="L325" s="11"/>
      <c r="M325" s="11"/>
      <c r="N325" s="78"/>
      <c r="O325" s="31" t="str">
        <f t="shared" si="78"/>
        <v>F</v>
      </c>
      <c r="P325" s="11">
        <f t="shared" si="72"/>
        <v>-23.287315649149274</v>
      </c>
      <c r="Q325" s="11"/>
      <c r="R325" s="38">
        <f t="shared" si="75"/>
        <v>0</v>
      </c>
      <c r="S325" s="30">
        <f t="shared" si="76"/>
        <v>0</v>
      </c>
      <c r="T325" s="30">
        <f t="shared" si="77"/>
        <v>0</v>
      </c>
      <c r="U325" s="34"/>
      <c r="V325" s="34"/>
      <c r="X325" s="31">
        <f t="shared" si="73"/>
        <v>9.0359999999999996</v>
      </c>
      <c r="Y325" s="31">
        <f t="shared" si="74"/>
        <v>-184.49199999999999</v>
      </c>
      <c r="Z325" s="30">
        <f t="shared" si="79"/>
        <v>0</v>
      </c>
    </row>
    <row r="326" spans="5:26" x14ac:dyDescent="0.15">
      <c r="E326" s="46"/>
      <c r="F326" s="28"/>
      <c r="G326" s="29"/>
      <c r="H326" s="29"/>
      <c r="I326" s="48" t="str">
        <f t="shared" si="71"/>
        <v/>
      </c>
      <c r="J326" s="48" t="str">
        <f t="shared" si="80"/>
        <v/>
      </c>
      <c r="K326" s="49" t="str">
        <f t="shared" si="81"/>
        <v/>
      </c>
      <c r="L326" s="11"/>
      <c r="M326" s="11"/>
      <c r="N326" s="78"/>
      <c r="O326" s="31" t="str">
        <f t="shared" si="78"/>
        <v>F</v>
      </c>
      <c r="P326" s="11">
        <f t="shared" si="72"/>
        <v>-23.287315649149274</v>
      </c>
      <c r="Q326" s="11"/>
      <c r="R326" s="38">
        <f t="shared" si="75"/>
        <v>0</v>
      </c>
      <c r="S326" s="30">
        <f t="shared" si="76"/>
        <v>0</v>
      </c>
      <c r="T326" s="30">
        <f t="shared" si="77"/>
        <v>0</v>
      </c>
      <c r="U326" s="34"/>
      <c r="V326" s="34"/>
      <c r="X326" s="31">
        <f t="shared" si="73"/>
        <v>9.0359999999999996</v>
      </c>
      <c r="Y326" s="31">
        <f t="shared" si="74"/>
        <v>-184.49199999999999</v>
      </c>
      <c r="Z326" s="30">
        <f t="shared" si="79"/>
        <v>0</v>
      </c>
    </row>
    <row r="327" spans="5:26" x14ac:dyDescent="0.15">
      <c r="E327" s="46"/>
      <c r="F327" s="28"/>
      <c r="G327" s="29"/>
      <c r="H327" s="29"/>
      <c r="I327" s="48" t="str">
        <f t="shared" si="71"/>
        <v/>
      </c>
      <c r="J327" s="48" t="str">
        <f t="shared" si="80"/>
        <v/>
      </c>
      <c r="K327" s="49" t="str">
        <f t="shared" si="81"/>
        <v/>
      </c>
      <c r="L327" s="11"/>
      <c r="M327" s="11"/>
      <c r="N327" s="78"/>
      <c r="O327" s="31" t="str">
        <f t="shared" si="78"/>
        <v>F</v>
      </c>
      <c r="P327" s="11">
        <f t="shared" si="72"/>
        <v>-23.287315649149274</v>
      </c>
      <c r="Q327" s="11"/>
      <c r="R327" s="38">
        <f t="shared" si="75"/>
        <v>0</v>
      </c>
      <c r="S327" s="30">
        <f t="shared" si="76"/>
        <v>0</v>
      </c>
      <c r="T327" s="30">
        <f t="shared" si="77"/>
        <v>0</v>
      </c>
      <c r="U327" s="34"/>
      <c r="V327" s="34"/>
      <c r="X327" s="31">
        <f t="shared" si="73"/>
        <v>9.0359999999999996</v>
      </c>
      <c r="Y327" s="31">
        <f t="shared" si="74"/>
        <v>-184.49199999999999</v>
      </c>
      <c r="Z327" s="30">
        <f t="shared" si="79"/>
        <v>0</v>
      </c>
    </row>
    <row r="328" spans="5:26" x14ac:dyDescent="0.15">
      <c r="E328" s="46"/>
      <c r="F328" s="28"/>
      <c r="G328" s="29"/>
      <c r="H328" s="29"/>
      <c r="I328" s="48" t="str">
        <f t="shared" si="71"/>
        <v/>
      </c>
      <c r="J328" s="48" t="str">
        <f t="shared" si="80"/>
        <v/>
      </c>
      <c r="K328" s="49" t="str">
        <f t="shared" si="81"/>
        <v/>
      </c>
      <c r="L328" s="11"/>
      <c r="M328" s="11"/>
      <c r="N328" s="78"/>
      <c r="O328" s="31" t="str">
        <f t="shared" si="78"/>
        <v>F</v>
      </c>
      <c r="P328" s="11">
        <f t="shared" si="72"/>
        <v>-23.287315649149274</v>
      </c>
      <c r="Q328" s="11"/>
      <c r="R328" s="38">
        <f t="shared" si="75"/>
        <v>0</v>
      </c>
      <c r="S328" s="30">
        <f t="shared" si="76"/>
        <v>0</v>
      </c>
      <c r="T328" s="30">
        <f t="shared" si="77"/>
        <v>0</v>
      </c>
      <c r="U328" s="34"/>
      <c r="V328" s="34"/>
      <c r="X328" s="31">
        <f t="shared" si="73"/>
        <v>9.0359999999999996</v>
      </c>
      <c r="Y328" s="31">
        <f t="shared" si="74"/>
        <v>-184.49199999999999</v>
      </c>
      <c r="Z328" s="30">
        <f t="shared" si="79"/>
        <v>0</v>
      </c>
    </row>
    <row r="329" spans="5:26" x14ac:dyDescent="0.15">
      <c r="E329" s="46"/>
      <c r="F329" s="28"/>
      <c r="G329" s="29"/>
      <c r="H329" s="29"/>
      <c r="I329" s="48" t="str">
        <f t="shared" si="71"/>
        <v/>
      </c>
      <c r="J329" s="48" t="str">
        <f t="shared" si="80"/>
        <v/>
      </c>
      <c r="K329" s="49" t="str">
        <f t="shared" si="81"/>
        <v/>
      </c>
      <c r="L329" s="11"/>
      <c r="M329" s="11"/>
      <c r="N329" s="78"/>
      <c r="O329" s="31" t="str">
        <f t="shared" si="78"/>
        <v>F</v>
      </c>
      <c r="P329" s="11">
        <f t="shared" si="72"/>
        <v>-23.287315649149274</v>
      </c>
      <c r="Q329" s="11"/>
      <c r="R329" s="38">
        <f t="shared" si="75"/>
        <v>0</v>
      </c>
      <c r="S329" s="30">
        <f t="shared" si="76"/>
        <v>0</v>
      </c>
      <c r="T329" s="30">
        <f t="shared" si="77"/>
        <v>0</v>
      </c>
      <c r="U329" s="34"/>
      <c r="V329" s="34"/>
      <c r="X329" s="31">
        <f t="shared" si="73"/>
        <v>9.0359999999999996</v>
      </c>
      <c r="Y329" s="31">
        <f t="shared" si="74"/>
        <v>-184.49199999999999</v>
      </c>
      <c r="Z329" s="30">
        <f t="shared" si="79"/>
        <v>0</v>
      </c>
    </row>
    <row r="330" spans="5:26" x14ac:dyDescent="0.15">
      <c r="E330" s="46"/>
      <c r="F330" s="28"/>
      <c r="G330" s="29"/>
      <c r="H330" s="29"/>
      <c r="I330" s="48" t="str">
        <f t="shared" si="71"/>
        <v/>
      </c>
      <c r="J330" s="48" t="str">
        <f t="shared" si="80"/>
        <v/>
      </c>
      <c r="K330" s="49" t="str">
        <f t="shared" si="81"/>
        <v/>
      </c>
      <c r="L330" s="11"/>
      <c r="M330" s="11"/>
      <c r="N330" s="78"/>
      <c r="O330" s="31" t="str">
        <f t="shared" si="78"/>
        <v>F</v>
      </c>
      <c r="P330" s="11">
        <f t="shared" si="72"/>
        <v>-23.287315649149274</v>
      </c>
      <c r="Q330" s="11"/>
      <c r="R330" s="38">
        <f t="shared" si="75"/>
        <v>0</v>
      </c>
      <c r="S330" s="30">
        <f t="shared" si="76"/>
        <v>0</v>
      </c>
      <c r="T330" s="30">
        <f t="shared" si="77"/>
        <v>0</v>
      </c>
      <c r="U330" s="34"/>
      <c r="V330" s="34"/>
      <c r="X330" s="31">
        <f t="shared" si="73"/>
        <v>9.0359999999999996</v>
      </c>
      <c r="Y330" s="31">
        <f t="shared" si="74"/>
        <v>-184.49199999999999</v>
      </c>
      <c r="Z330" s="30">
        <f t="shared" si="79"/>
        <v>0</v>
      </c>
    </row>
    <row r="331" spans="5:26" x14ac:dyDescent="0.15">
      <c r="E331" s="46"/>
      <c r="F331" s="28"/>
      <c r="G331" s="29"/>
      <c r="H331" s="29"/>
      <c r="I331" s="48" t="str">
        <f t="shared" si="71"/>
        <v/>
      </c>
      <c r="J331" s="48" t="str">
        <f t="shared" si="80"/>
        <v/>
      </c>
      <c r="K331" s="49" t="str">
        <f t="shared" si="81"/>
        <v/>
      </c>
      <c r="L331" s="11"/>
      <c r="M331" s="11"/>
      <c r="N331" s="78"/>
      <c r="O331" s="31" t="str">
        <f t="shared" si="78"/>
        <v>F</v>
      </c>
      <c r="P331" s="11">
        <f t="shared" si="72"/>
        <v>-23.287315649149274</v>
      </c>
      <c r="Q331" s="11"/>
      <c r="R331" s="38">
        <f t="shared" si="75"/>
        <v>0</v>
      </c>
      <c r="S331" s="30">
        <f t="shared" si="76"/>
        <v>0</v>
      </c>
      <c r="T331" s="30">
        <f t="shared" si="77"/>
        <v>0</v>
      </c>
      <c r="U331" s="34"/>
      <c r="V331" s="34"/>
      <c r="X331" s="31">
        <f t="shared" si="73"/>
        <v>9.0359999999999996</v>
      </c>
      <c r="Y331" s="31">
        <f t="shared" si="74"/>
        <v>-184.49199999999999</v>
      </c>
      <c r="Z331" s="30">
        <f t="shared" si="79"/>
        <v>0</v>
      </c>
    </row>
    <row r="332" spans="5:26" x14ac:dyDescent="0.15">
      <c r="E332" s="46"/>
      <c r="F332" s="28"/>
      <c r="G332" s="29"/>
      <c r="H332" s="29"/>
      <c r="I332" s="48" t="str">
        <f t="shared" si="71"/>
        <v/>
      </c>
      <c r="J332" s="48" t="str">
        <f t="shared" si="80"/>
        <v/>
      </c>
      <c r="K332" s="49" t="str">
        <f t="shared" si="81"/>
        <v/>
      </c>
      <c r="L332" s="11"/>
      <c r="M332" s="11"/>
      <c r="N332" s="78"/>
      <c r="O332" s="31" t="str">
        <f t="shared" si="78"/>
        <v>F</v>
      </c>
      <c r="P332" s="11">
        <f t="shared" si="72"/>
        <v>-23.287315649149274</v>
      </c>
      <c r="Q332" s="11"/>
      <c r="R332" s="38">
        <f t="shared" si="75"/>
        <v>0</v>
      </c>
      <c r="S332" s="30">
        <f t="shared" si="76"/>
        <v>0</v>
      </c>
      <c r="T332" s="30">
        <f t="shared" si="77"/>
        <v>0</v>
      </c>
      <c r="U332" s="34"/>
      <c r="V332" s="34"/>
      <c r="X332" s="31">
        <f t="shared" si="73"/>
        <v>9.0359999999999996</v>
      </c>
      <c r="Y332" s="31">
        <f t="shared" si="74"/>
        <v>-184.49199999999999</v>
      </c>
      <c r="Z332" s="30">
        <f t="shared" si="79"/>
        <v>0</v>
      </c>
    </row>
    <row r="333" spans="5:26" x14ac:dyDescent="0.15">
      <c r="E333" s="46"/>
      <c r="F333" s="28"/>
      <c r="G333" s="29"/>
      <c r="H333" s="29"/>
      <c r="I333" s="48" t="str">
        <f t="shared" si="71"/>
        <v/>
      </c>
      <c r="J333" s="48" t="str">
        <f t="shared" si="80"/>
        <v/>
      </c>
      <c r="K333" s="49" t="str">
        <f t="shared" si="81"/>
        <v/>
      </c>
      <c r="L333" s="11"/>
      <c r="M333" s="11"/>
      <c r="N333" s="78"/>
      <c r="O333" s="31" t="str">
        <f t="shared" si="78"/>
        <v>F</v>
      </c>
      <c r="P333" s="11">
        <f t="shared" si="72"/>
        <v>-23.287315649149274</v>
      </c>
      <c r="Q333" s="11"/>
      <c r="R333" s="38">
        <f t="shared" si="75"/>
        <v>0</v>
      </c>
      <c r="S333" s="30">
        <f t="shared" si="76"/>
        <v>0</v>
      </c>
      <c r="T333" s="30">
        <f t="shared" si="77"/>
        <v>0</v>
      </c>
      <c r="U333" s="34"/>
      <c r="V333" s="34"/>
      <c r="X333" s="31">
        <f t="shared" si="73"/>
        <v>9.0359999999999996</v>
      </c>
      <c r="Y333" s="31">
        <f t="shared" si="74"/>
        <v>-184.49199999999999</v>
      </c>
      <c r="Z333" s="30">
        <f t="shared" si="79"/>
        <v>0</v>
      </c>
    </row>
    <row r="334" spans="5:26" x14ac:dyDescent="0.15">
      <c r="E334" s="46"/>
      <c r="F334" s="28"/>
      <c r="G334" s="29"/>
      <c r="H334" s="29"/>
      <c r="I334" s="48" t="str">
        <f t="shared" si="71"/>
        <v/>
      </c>
      <c r="J334" s="48" t="str">
        <f t="shared" si="80"/>
        <v/>
      </c>
      <c r="K334" s="49" t="str">
        <f t="shared" si="81"/>
        <v/>
      </c>
      <c r="L334" s="11"/>
      <c r="M334" s="11"/>
      <c r="N334" s="78"/>
      <c r="O334" s="31" t="str">
        <f t="shared" si="78"/>
        <v>F</v>
      </c>
      <c r="P334" s="11">
        <f t="shared" si="72"/>
        <v>-23.287315649149274</v>
      </c>
      <c r="Q334" s="11"/>
      <c r="R334" s="38">
        <f t="shared" si="75"/>
        <v>0</v>
      </c>
      <c r="S334" s="30">
        <f t="shared" si="76"/>
        <v>0</v>
      </c>
      <c r="T334" s="30">
        <f t="shared" si="77"/>
        <v>0</v>
      </c>
      <c r="U334" s="34"/>
      <c r="V334" s="34"/>
      <c r="X334" s="31">
        <f t="shared" si="73"/>
        <v>9.0359999999999996</v>
      </c>
      <c r="Y334" s="31">
        <f t="shared" si="74"/>
        <v>-184.49199999999999</v>
      </c>
      <c r="Z334" s="30">
        <f t="shared" si="79"/>
        <v>0</v>
      </c>
    </row>
    <row r="335" spans="5:26" x14ac:dyDescent="0.15">
      <c r="E335" s="46"/>
      <c r="F335" s="28"/>
      <c r="G335" s="29"/>
      <c r="H335" s="29"/>
      <c r="I335" s="48" t="str">
        <f t="shared" si="71"/>
        <v/>
      </c>
      <c r="J335" s="48" t="str">
        <f t="shared" si="80"/>
        <v/>
      </c>
      <c r="K335" s="49" t="str">
        <f t="shared" si="81"/>
        <v/>
      </c>
      <c r="L335" s="11"/>
      <c r="M335" s="11"/>
      <c r="N335" s="78"/>
      <c r="O335" s="31" t="str">
        <f t="shared" si="78"/>
        <v>F</v>
      </c>
      <c r="P335" s="11">
        <f t="shared" si="72"/>
        <v>-23.287315649149274</v>
      </c>
      <c r="Q335" s="11"/>
      <c r="R335" s="38">
        <f t="shared" si="75"/>
        <v>0</v>
      </c>
      <c r="S335" s="30">
        <f t="shared" si="76"/>
        <v>0</v>
      </c>
      <c r="T335" s="30">
        <f t="shared" si="77"/>
        <v>0</v>
      </c>
      <c r="U335" s="34"/>
      <c r="V335" s="34"/>
      <c r="X335" s="31">
        <f t="shared" si="73"/>
        <v>9.0359999999999996</v>
      </c>
      <c r="Y335" s="31">
        <f t="shared" si="74"/>
        <v>-184.49199999999999</v>
      </c>
      <c r="Z335" s="30">
        <f t="shared" si="79"/>
        <v>0</v>
      </c>
    </row>
    <row r="336" spans="5:26" x14ac:dyDescent="0.15">
      <c r="E336" s="46"/>
      <c r="F336" s="28"/>
      <c r="G336" s="29"/>
      <c r="H336" s="29"/>
      <c r="I336" s="48" t="str">
        <f t="shared" si="71"/>
        <v/>
      </c>
      <c r="J336" s="48" t="str">
        <f t="shared" si="80"/>
        <v/>
      </c>
      <c r="K336" s="49" t="str">
        <f t="shared" si="81"/>
        <v/>
      </c>
      <c r="L336" s="11"/>
      <c r="M336" s="11"/>
      <c r="N336" s="78"/>
      <c r="O336" s="31" t="str">
        <f t="shared" si="78"/>
        <v>F</v>
      </c>
      <c r="P336" s="11">
        <f t="shared" si="72"/>
        <v>-23.287315649149274</v>
      </c>
      <c r="Q336" s="11"/>
      <c r="R336" s="38">
        <f t="shared" si="75"/>
        <v>0</v>
      </c>
      <c r="S336" s="30">
        <f t="shared" si="76"/>
        <v>0</v>
      </c>
      <c r="T336" s="30">
        <f t="shared" si="77"/>
        <v>0</v>
      </c>
      <c r="U336" s="34"/>
      <c r="V336" s="34"/>
      <c r="X336" s="31">
        <f t="shared" si="73"/>
        <v>9.0359999999999996</v>
      </c>
      <c r="Y336" s="31">
        <f t="shared" si="74"/>
        <v>-184.49199999999999</v>
      </c>
      <c r="Z336" s="30">
        <f t="shared" si="79"/>
        <v>0</v>
      </c>
    </row>
    <row r="337" spans="5:26" x14ac:dyDescent="0.15">
      <c r="E337" s="46"/>
      <c r="F337" s="28"/>
      <c r="G337" s="29"/>
      <c r="H337" s="29"/>
      <c r="I337" s="48" t="str">
        <f t="shared" si="71"/>
        <v/>
      </c>
      <c r="J337" s="48" t="str">
        <f t="shared" si="80"/>
        <v/>
      </c>
      <c r="K337" s="49" t="str">
        <f t="shared" si="81"/>
        <v/>
      </c>
      <c r="L337" s="11"/>
      <c r="M337" s="11"/>
      <c r="N337" s="78"/>
      <c r="O337" s="31" t="str">
        <f t="shared" si="78"/>
        <v>F</v>
      </c>
      <c r="P337" s="11">
        <f t="shared" si="72"/>
        <v>-23.287315649149274</v>
      </c>
      <c r="Q337" s="11"/>
      <c r="R337" s="38">
        <f t="shared" si="75"/>
        <v>0</v>
      </c>
      <c r="S337" s="30">
        <f t="shared" si="76"/>
        <v>0</v>
      </c>
      <c r="T337" s="30">
        <f t="shared" si="77"/>
        <v>0</v>
      </c>
      <c r="U337" s="34"/>
      <c r="V337" s="34"/>
      <c r="X337" s="31">
        <f t="shared" si="73"/>
        <v>9.0359999999999996</v>
      </c>
      <c r="Y337" s="31">
        <f t="shared" si="74"/>
        <v>-184.49199999999999</v>
      </c>
      <c r="Z337" s="30">
        <f t="shared" si="79"/>
        <v>0</v>
      </c>
    </row>
    <row r="338" spans="5:26" x14ac:dyDescent="0.15">
      <c r="E338" s="46"/>
      <c r="F338" s="28"/>
      <c r="G338" s="29"/>
      <c r="H338" s="29"/>
      <c r="I338" s="48" t="str">
        <f t="shared" si="71"/>
        <v/>
      </c>
      <c r="J338" s="48" t="str">
        <f t="shared" si="80"/>
        <v/>
      </c>
      <c r="K338" s="49" t="str">
        <f t="shared" si="81"/>
        <v/>
      </c>
      <c r="L338" s="11"/>
      <c r="M338" s="11"/>
      <c r="N338" s="78"/>
      <c r="O338" s="31" t="str">
        <f t="shared" si="78"/>
        <v>F</v>
      </c>
      <c r="P338" s="11">
        <f t="shared" si="72"/>
        <v>-23.287315649149274</v>
      </c>
      <c r="Q338" s="11"/>
      <c r="R338" s="38">
        <f t="shared" si="75"/>
        <v>0</v>
      </c>
      <c r="S338" s="30">
        <f t="shared" si="76"/>
        <v>0</v>
      </c>
      <c r="T338" s="30">
        <f t="shared" si="77"/>
        <v>0</v>
      </c>
      <c r="U338" s="34"/>
      <c r="V338" s="34"/>
      <c r="X338" s="31">
        <f t="shared" si="73"/>
        <v>9.0359999999999996</v>
      </c>
      <c r="Y338" s="31">
        <f t="shared" si="74"/>
        <v>-184.49199999999999</v>
      </c>
      <c r="Z338" s="30">
        <f t="shared" si="79"/>
        <v>0</v>
      </c>
    </row>
    <row r="339" spans="5:26" x14ac:dyDescent="0.15">
      <c r="E339" s="46"/>
      <c r="F339" s="28"/>
      <c r="G339" s="29"/>
      <c r="H339" s="29"/>
      <c r="I339" s="48" t="str">
        <f t="shared" si="71"/>
        <v/>
      </c>
      <c r="J339" s="48" t="str">
        <f t="shared" si="80"/>
        <v/>
      </c>
      <c r="K339" s="49" t="str">
        <f t="shared" si="81"/>
        <v/>
      </c>
      <c r="L339" s="11"/>
      <c r="M339" s="11"/>
      <c r="N339" s="78"/>
      <c r="O339" s="31" t="str">
        <f t="shared" si="78"/>
        <v>F</v>
      </c>
      <c r="P339" s="11">
        <f t="shared" si="72"/>
        <v>-23.287315649149274</v>
      </c>
      <c r="Q339" s="11"/>
      <c r="R339" s="38">
        <f t="shared" si="75"/>
        <v>0</v>
      </c>
      <c r="S339" s="30">
        <f t="shared" si="76"/>
        <v>0</v>
      </c>
      <c r="T339" s="30">
        <f t="shared" si="77"/>
        <v>0</v>
      </c>
      <c r="U339" s="34"/>
      <c r="V339" s="34"/>
      <c r="X339" s="31">
        <f t="shared" si="73"/>
        <v>9.0359999999999996</v>
      </c>
      <c r="Y339" s="31">
        <f t="shared" si="74"/>
        <v>-184.49199999999999</v>
      </c>
      <c r="Z339" s="30">
        <f t="shared" si="79"/>
        <v>0</v>
      </c>
    </row>
    <row r="340" spans="5:26" x14ac:dyDescent="0.15">
      <c r="E340" s="46"/>
      <c r="F340" s="28"/>
      <c r="G340" s="29"/>
      <c r="H340" s="29"/>
      <c r="I340" s="48" t="str">
        <f t="shared" si="71"/>
        <v/>
      </c>
      <c r="J340" s="48" t="str">
        <f t="shared" si="80"/>
        <v/>
      </c>
      <c r="K340" s="49" t="str">
        <f t="shared" si="81"/>
        <v/>
      </c>
      <c r="L340" s="11"/>
      <c r="M340" s="11"/>
      <c r="N340" s="78"/>
      <c r="O340" s="31" t="str">
        <f t="shared" si="78"/>
        <v>F</v>
      </c>
      <c r="P340" s="11">
        <f t="shared" si="72"/>
        <v>-23.287315649149274</v>
      </c>
      <c r="Q340" s="11"/>
      <c r="R340" s="38">
        <f t="shared" si="75"/>
        <v>0</v>
      </c>
      <c r="S340" s="30">
        <f t="shared" si="76"/>
        <v>0</v>
      </c>
      <c r="T340" s="30">
        <f t="shared" si="77"/>
        <v>0</v>
      </c>
      <c r="U340" s="34"/>
      <c r="V340" s="34"/>
      <c r="X340" s="31">
        <f t="shared" si="73"/>
        <v>9.0359999999999996</v>
      </c>
      <c r="Y340" s="31">
        <f t="shared" si="74"/>
        <v>-184.49199999999999</v>
      </c>
      <c r="Z340" s="30">
        <f t="shared" si="79"/>
        <v>0</v>
      </c>
    </row>
    <row r="341" spans="5:26" x14ac:dyDescent="0.15">
      <c r="E341" s="46"/>
      <c r="F341" s="28"/>
      <c r="G341" s="29"/>
      <c r="H341" s="29"/>
      <c r="I341" s="48" t="str">
        <f t="shared" si="71"/>
        <v/>
      </c>
      <c r="J341" s="48" t="str">
        <f t="shared" si="80"/>
        <v/>
      </c>
      <c r="K341" s="49" t="str">
        <f t="shared" si="81"/>
        <v/>
      </c>
      <c r="L341" s="11"/>
      <c r="M341" s="11"/>
      <c r="N341" s="78"/>
      <c r="O341" s="31" t="str">
        <f t="shared" si="78"/>
        <v>F</v>
      </c>
      <c r="P341" s="11">
        <f t="shared" si="72"/>
        <v>-23.287315649149274</v>
      </c>
      <c r="Q341" s="11"/>
      <c r="R341" s="38">
        <f t="shared" si="75"/>
        <v>0</v>
      </c>
      <c r="S341" s="30">
        <f t="shared" si="76"/>
        <v>0</v>
      </c>
      <c r="T341" s="30">
        <f t="shared" si="77"/>
        <v>0</v>
      </c>
      <c r="U341" s="34"/>
      <c r="V341" s="34"/>
      <c r="X341" s="31">
        <f t="shared" si="73"/>
        <v>9.0359999999999996</v>
      </c>
      <c r="Y341" s="31">
        <f t="shared" si="74"/>
        <v>-184.49199999999999</v>
      </c>
      <c r="Z341" s="30">
        <f t="shared" si="79"/>
        <v>0</v>
      </c>
    </row>
    <row r="342" spans="5:26" x14ac:dyDescent="0.15">
      <c r="E342" s="46"/>
      <c r="F342" s="28"/>
      <c r="G342" s="29"/>
      <c r="H342" s="29"/>
      <c r="I342" s="48" t="str">
        <f t="shared" si="71"/>
        <v/>
      </c>
      <c r="J342" s="48" t="str">
        <f t="shared" si="80"/>
        <v/>
      </c>
      <c r="K342" s="49" t="str">
        <f t="shared" si="81"/>
        <v/>
      </c>
      <c r="L342" s="11"/>
      <c r="M342" s="11"/>
      <c r="N342" s="78"/>
      <c r="O342" s="31" t="str">
        <f t="shared" si="78"/>
        <v>F</v>
      </c>
      <c r="P342" s="11">
        <f t="shared" si="72"/>
        <v>-23.287315649149274</v>
      </c>
      <c r="Q342" s="11"/>
      <c r="R342" s="38">
        <f t="shared" si="75"/>
        <v>0</v>
      </c>
      <c r="S342" s="30">
        <f t="shared" si="76"/>
        <v>0</v>
      </c>
      <c r="T342" s="30">
        <f t="shared" si="77"/>
        <v>0</v>
      </c>
      <c r="U342" s="34"/>
      <c r="V342" s="34"/>
      <c r="X342" s="31">
        <f t="shared" si="73"/>
        <v>9.0359999999999996</v>
      </c>
      <c r="Y342" s="31">
        <f t="shared" si="74"/>
        <v>-184.49199999999999</v>
      </c>
      <c r="Z342" s="30">
        <f t="shared" si="79"/>
        <v>0</v>
      </c>
    </row>
    <row r="343" spans="5:26" x14ac:dyDescent="0.15">
      <c r="E343" s="46"/>
      <c r="F343" s="28"/>
      <c r="G343" s="29"/>
      <c r="H343" s="29"/>
      <c r="I343" s="48" t="str">
        <f t="shared" si="71"/>
        <v/>
      </c>
      <c r="J343" s="48" t="str">
        <f t="shared" si="80"/>
        <v/>
      </c>
      <c r="K343" s="49" t="str">
        <f t="shared" si="81"/>
        <v/>
      </c>
      <c r="L343" s="11"/>
      <c r="M343" s="11"/>
      <c r="N343" s="78"/>
      <c r="O343" s="31" t="str">
        <f t="shared" si="78"/>
        <v>F</v>
      </c>
      <c r="P343" s="11">
        <f t="shared" si="72"/>
        <v>-23.287315649149274</v>
      </c>
      <c r="Q343" s="11"/>
      <c r="R343" s="38">
        <f t="shared" si="75"/>
        <v>0</v>
      </c>
      <c r="S343" s="30">
        <f t="shared" si="76"/>
        <v>0</v>
      </c>
      <c r="T343" s="30">
        <f t="shared" si="77"/>
        <v>0</v>
      </c>
      <c r="U343" s="34"/>
      <c r="V343" s="34"/>
      <c r="X343" s="31">
        <f t="shared" si="73"/>
        <v>9.0359999999999996</v>
      </c>
      <c r="Y343" s="31">
        <f t="shared" si="74"/>
        <v>-184.49199999999999</v>
      </c>
      <c r="Z343" s="30">
        <f t="shared" si="79"/>
        <v>0</v>
      </c>
    </row>
    <row r="344" spans="5:26" x14ac:dyDescent="0.15">
      <c r="E344" s="46"/>
      <c r="F344" s="28"/>
      <c r="G344" s="29"/>
      <c r="H344" s="29"/>
      <c r="I344" s="48" t="str">
        <f t="shared" si="71"/>
        <v/>
      </c>
      <c r="J344" s="48" t="str">
        <f t="shared" si="80"/>
        <v/>
      </c>
      <c r="K344" s="49" t="str">
        <f t="shared" si="81"/>
        <v/>
      </c>
      <c r="L344" s="11"/>
      <c r="M344" s="11"/>
      <c r="N344" s="78"/>
      <c r="O344" s="31" t="str">
        <f t="shared" si="78"/>
        <v>F</v>
      </c>
      <c r="P344" s="11">
        <f t="shared" si="72"/>
        <v>-23.287315649149274</v>
      </c>
      <c r="Q344" s="11"/>
      <c r="R344" s="38">
        <f t="shared" si="75"/>
        <v>0</v>
      </c>
      <c r="S344" s="30">
        <f t="shared" si="76"/>
        <v>0</v>
      </c>
      <c r="T344" s="30">
        <f t="shared" si="77"/>
        <v>0</v>
      </c>
      <c r="U344" s="34"/>
      <c r="V344" s="34"/>
      <c r="X344" s="31">
        <f t="shared" si="73"/>
        <v>9.0359999999999996</v>
      </c>
      <c r="Y344" s="31">
        <f t="shared" si="74"/>
        <v>-184.49199999999999</v>
      </c>
      <c r="Z344" s="30">
        <f t="shared" si="79"/>
        <v>0</v>
      </c>
    </row>
    <row r="345" spans="5:26" x14ac:dyDescent="0.15">
      <c r="E345" s="46"/>
      <c r="F345" s="28"/>
      <c r="G345" s="29"/>
      <c r="H345" s="29"/>
      <c r="I345" s="48" t="str">
        <f t="shared" si="71"/>
        <v/>
      </c>
      <c r="J345" s="48" t="str">
        <f t="shared" si="80"/>
        <v/>
      </c>
      <c r="K345" s="49" t="str">
        <f t="shared" si="81"/>
        <v/>
      </c>
      <c r="L345" s="11"/>
      <c r="M345" s="11"/>
      <c r="N345" s="78"/>
      <c r="O345" s="31" t="str">
        <f t="shared" si="78"/>
        <v>F</v>
      </c>
      <c r="P345" s="11">
        <f t="shared" si="72"/>
        <v>-23.287315649149274</v>
      </c>
      <c r="Q345" s="11"/>
      <c r="R345" s="38">
        <f t="shared" si="75"/>
        <v>0</v>
      </c>
      <c r="S345" s="30">
        <f t="shared" si="76"/>
        <v>0</v>
      </c>
      <c r="T345" s="30">
        <f t="shared" si="77"/>
        <v>0</v>
      </c>
      <c r="U345" s="34"/>
      <c r="V345" s="34"/>
      <c r="X345" s="31">
        <f t="shared" si="73"/>
        <v>9.0359999999999996</v>
      </c>
      <c r="Y345" s="31">
        <f t="shared" si="74"/>
        <v>-184.49199999999999</v>
      </c>
      <c r="Z345" s="30">
        <f t="shared" si="79"/>
        <v>0</v>
      </c>
    </row>
    <row r="346" spans="5:26" x14ac:dyDescent="0.15">
      <c r="E346" s="46"/>
      <c r="F346" s="28"/>
      <c r="G346" s="29"/>
      <c r="H346" s="29"/>
      <c r="I346" s="48" t="str">
        <f t="shared" si="71"/>
        <v/>
      </c>
      <c r="J346" s="48" t="str">
        <f t="shared" si="80"/>
        <v/>
      </c>
      <c r="K346" s="49" t="str">
        <f t="shared" si="81"/>
        <v/>
      </c>
      <c r="L346" s="11"/>
      <c r="M346" s="11"/>
      <c r="N346" s="78"/>
      <c r="O346" s="31" t="str">
        <f t="shared" si="78"/>
        <v>F</v>
      </c>
      <c r="P346" s="11">
        <f t="shared" si="72"/>
        <v>-23.287315649149274</v>
      </c>
      <c r="Q346" s="11"/>
      <c r="R346" s="38">
        <f t="shared" si="75"/>
        <v>0</v>
      </c>
      <c r="S346" s="30">
        <f t="shared" si="76"/>
        <v>0</v>
      </c>
      <c r="T346" s="30">
        <f t="shared" si="77"/>
        <v>0</v>
      </c>
      <c r="U346" s="34"/>
      <c r="V346" s="34"/>
      <c r="X346" s="31">
        <f t="shared" si="73"/>
        <v>9.0359999999999996</v>
      </c>
      <c r="Y346" s="31">
        <f t="shared" si="74"/>
        <v>-184.49199999999999</v>
      </c>
      <c r="Z346" s="30">
        <f t="shared" si="79"/>
        <v>0</v>
      </c>
    </row>
    <row r="347" spans="5:26" x14ac:dyDescent="0.15">
      <c r="E347" s="46"/>
      <c r="F347" s="28"/>
      <c r="G347" s="29"/>
      <c r="H347" s="29"/>
      <c r="I347" s="48" t="str">
        <f t="shared" si="71"/>
        <v/>
      </c>
      <c r="J347" s="48" t="str">
        <f t="shared" si="80"/>
        <v/>
      </c>
      <c r="K347" s="49" t="str">
        <f t="shared" si="81"/>
        <v/>
      </c>
      <c r="L347" s="11"/>
      <c r="M347" s="11"/>
      <c r="N347" s="78"/>
      <c r="O347" s="31" t="str">
        <f t="shared" si="78"/>
        <v>F</v>
      </c>
      <c r="P347" s="11">
        <f t="shared" si="72"/>
        <v>-23.287315649149274</v>
      </c>
      <c r="Q347" s="11"/>
      <c r="R347" s="38">
        <f t="shared" si="75"/>
        <v>0</v>
      </c>
      <c r="S347" s="30">
        <f t="shared" si="76"/>
        <v>0</v>
      </c>
      <c r="T347" s="30">
        <f t="shared" si="77"/>
        <v>0</v>
      </c>
      <c r="U347" s="34"/>
      <c r="V347" s="34"/>
      <c r="X347" s="31">
        <f t="shared" si="73"/>
        <v>9.0359999999999996</v>
      </c>
      <c r="Y347" s="31">
        <f t="shared" si="74"/>
        <v>-184.49199999999999</v>
      </c>
      <c r="Z347" s="30">
        <f t="shared" si="79"/>
        <v>0</v>
      </c>
    </row>
    <row r="348" spans="5:26" x14ac:dyDescent="0.15">
      <c r="E348" s="46"/>
      <c r="F348" s="28"/>
      <c r="G348" s="29"/>
      <c r="H348" s="29"/>
      <c r="I348" s="48" t="str">
        <f t="shared" si="71"/>
        <v/>
      </c>
      <c r="J348" s="48" t="str">
        <f t="shared" si="80"/>
        <v/>
      </c>
      <c r="K348" s="49" t="str">
        <f t="shared" si="81"/>
        <v/>
      </c>
      <c r="L348" s="11"/>
      <c r="M348" s="11"/>
      <c r="N348" s="78"/>
      <c r="O348" s="31" t="str">
        <f t="shared" si="78"/>
        <v>F</v>
      </c>
      <c r="P348" s="11">
        <f t="shared" si="72"/>
        <v>-23.287315649149274</v>
      </c>
      <c r="Q348" s="11"/>
      <c r="R348" s="38">
        <f t="shared" si="75"/>
        <v>0</v>
      </c>
      <c r="S348" s="30">
        <f t="shared" si="76"/>
        <v>0</v>
      </c>
      <c r="T348" s="30">
        <f t="shared" si="77"/>
        <v>0</v>
      </c>
      <c r="U348" s="34"/>
      <c r="V348" s="34"/>
      <c r="X348" s="31">
        <f t="shared" si="73"/>
        <v>9.0359999999999996</v>
      </c>
      <c r="Y348" s="31">
        <f t="shared" si="74"/>
        <v>-184.49199999999999</v>
      </c>
      <c r="Z348" s="30">
        <f t="shared" si="79"/>
        <v>0</v>
      </c>
    </row>
    <row r="349" spans="5:26" x14ac:dyDescent="0.15">
      <c r="E349" s="46"/>
      <c r="F349" s="28"/>
      <c r="G349" s="29"/>
      <c r="H349" s="29"/>
      <c r="I349" s="48" t="str">
        <f t="shared" ref="I349:I372" si="82">IF(COUNTA($F$251,$H$251,F349:H349)=5,P349,"")</f>
        <v/>
      </c>
      <c r="J349" s="48" t="str">
        <f t="shared" si="62"/>
        <v/>
      </c>
      <c r="K349" s="49" t="str">
        <f t="shared" si="63"/>
        <v/>
      </c>
      <c r="L349" s="11"/>
      <c r="M349" s="11"/>
      <c r="N349" s="78"/>
      <c r="O349" s="31" t="str">
        <f t="shared" si="78"/>
        <v>F</v>
      </c>
      <c r="P349" s="11">
        <f t="shared" si="72"/>
        <v>-23.287315649149274</v>
      </c>
      <c r="Q349" s="11"/>
      <c r="R349" s="38">
        <f t="shared" si="75"/>
        <v>0</v>
      </c>
      <c r="S349" s="30">
        <f t="shared" si="76"/>
        <v>0</v>
      </c>
      <c r="T349" s="30">
        <f t="shared" si="77"/>
        <v>0</v>
      </c>
      <c r="U349" s="34"/>
      <c r="V349" s="34"/>
      <c r="X349" s="31">
        <f t="shared" si="73"/>
        <v>9.0359999999999996</v>
      </c>
      <c r="Y349" s="31">
        <f t="shared" si="74"/>
        <v>-184.49199999999999</v>
      </c>
      <c r="Z349" s="30">
        <f t="shared" si="79"/>
        <v>0</v>
      </c>
    </row>
    <row r="350" spans="5:26" x14ac:dyDescent="0.15">
      <c r="E350" s="46"/>
      <c r="F350" s="28"/>
      <c r="G350" s="29"/>
      <c r="H350" s="29"/>
      <c r="I350" s="48" t="str">
        <f t="shared" si="82"/>
        <v/>
      </c>
      <c r="J350" s="48" t="str">
        <f t="shared" si="62"/>
        <v/>
      </c>
      <c r="K350" s="49" t="str">
        <f t="shared" si="63"/>
        <v/>
      </c>
      <c r="L350" s="11"/>
      <c r="M350" s="11"/>
      <c r="N350" s="78"/>
      <c r="O350" s="31" t="str">
        <f t="shared" si="78"/>
        <v>F</v>
      </c>
      <c r="P350" s="11">
        <f t="shared" si="72"/>
        <v>-23.287315649149274</v>
      </c>
      <c r="Q350" s="11"/>
      <c r="R350" s="38">
        <f t="shared" si="75"/>
        <v>0</v>
      </c>
      <c r="S350" s="30">
        <f t="shared" si="76"/>
        <v>0</v>
      </c>
      <c r="T350" s="30">
        <f t="shared" si="77"/>
        <v>0</v>
      </c>
      <c r="U350" s="34"/>
      <c r="V350" s="34"/>
      <c r="X350" s="31">
        <f t="shared" si="73"/>
        <v>9.0359999999999996</v>
      </c>
      <c r="Y350" s="31">
        <f t="shared" si="74"/>
        <v>-184.49199999999999</v>
      </c>
      <c r="Z350" s="30">
        <f t="shared" si="79"/>
        <v>0</v>
      </c>
    </row>
    <row r="351" spans="5:26" x14ac:dyDescent="0.15">
      <c r="E351" s="46"/>
      <c r="F351" s="28"/>
      <c r="G351" s="29"/>
      <c r="H351" s="29"/>
      <c r="I351" s="48" t="str">
        <f t="shared" si="82"/>
        <v/>
      </c>
      <c r="J351" s="48" t="str">
        <f t="shared" si="62"/>
        <v/>
      </c>
      <c r="K351" s="49" t="str">
        <f t="shared" si="63"/>
        <v/>
      </c>
      <c r="L351" s="11"/>
      <c r="M351" s="11"/>
      <c r="N351" s="78"/>
      <c r="O351" s="31" t="str">
        <f t="shared" si="78"/>
        <v>F</v>
      </c>
      <c r="P351" s="11">
        <f t="shared" si="72"/>
        <v>-23.287315649149274</v>
      </c>
      <c r="Q351" s="11"/>
      <c r="R351" s="38">
        <f t="shared" si="75"/>
        <v>0</v>
      </c>
      <c r="S351" s="30">
        <f t="shared" si="76"/>
        <v>0</v>
      </c>
      <c r="T351" s="30">
        <f t="shared" si="77"/>
        <v>0</v>
      </c>
      <c r="U351" s="34"/>
      <c r="V351" s="34"/>
      <c r="X351" s="31">
        <f t="shared" si="73"/>
        <v>9.0359999999999996</v>
      </c>
      <c r="Y351" s="31">
        <f t="shared" si="74"/>
        <v>-184.49199999999999</v>
      </c>
      <c r="Z351" s="30">
        <f t="shared" si="79"/>
        <v>0</v>
      </c>
    </row>
    <row r="352" spans="5:26" x14ac:dyDescent="0.15">
      <c r="E352" s="46"/>
      <c r="F352" s="28"/>
      <c r="G352" s="29"/>
      <c r="H352" s="29"/>
      <c r="I352" s="48" t="str">
        <f t="shared" si="82"/>
        <v/>
      </c>
      <c r="J352" s="48" t="str">
        <f t="shared" si="62"/>
        <v/>
      </c>
      <c r="K352" s="49" t="str">
        <f t="shared" si="63"/>
        <v/>
      </c>
      <c r="L352" s="11"/>
      <c r="M352" s="11"/>
      <c r="N352" s="78"/>
      <c r="O352" s="31" t="str">
        <f t="shared" si="78"/>
        <v>F</v>
      </c>
      <c r="P352" s="11">
        <f t="shared" si="72"/>
        <v>-23.287315649149274</v>
      </c>
      <c r="Q352" s="11"/>
      <c r="R352" s="38">
        <f t="shared" si="75"/>
        <v>0</v>
      </c>
      <c r="S352" s="30">
        <f t="shared" si="76"/>
        <v>0</v>
      </c>
      <c r="T352" s="30">
        <f t="shared" si="77"/>
        <v>0</v>
      </c>
      <c r="U352" s="34"/>
      <c r="V352" s="34"/>
      <c r="X352" s="31">
        <f t="shared" si="73"/>
        <v>9.0359999999999996</v>
      </c>
      <c r="Y352" s="31">
        <f t="shared" si="74"/>
        <v>-184.49199999999999</v>
      </c>
      <c r="Z352" s="30">
        <f t="shared" si="79"/>
        <v>0</v>
      </c>
    </row>
    <row r="353" spans="5:26" x14ac:dyDescent="0.15">
      <c r="E353" s="46"/>
      <c r="F353" s="28"/>
      <c r="G353" s="29"/>
      <c r="H353" s="29"/>
      <c r="I353" s="48" t="str">
        <f t="shared" si="82"/>
        <v/>
      </c>
      <c r="J353" s="48" t="str">
        <f t="shared" si="62"/>
        <v/>
      </c>
      <c r="K353" s="49" t="str">
        <f t="shared" si="63"/>
        <v/>
      </c>
      <c r="L353" s="11"/>
      <c r="M353" s="11"/>
      <c r="N353" s="78"/>
      <c r="O353" s="31" t="str">
        <f t="shared" si="78"/>
        <v>F</v>
      </c>
      <c r="P353" s="11">
        <f t="shared" si="72"/>
        <v>-23.287315649149274</v>
      </c>
      <c r="Q353" s="11"/>
      <c r="R353" s="38">
        <f t="shared" si="75"/>
        <v>0</v>
      </c>
      <c r="S353" s="30">
        <f t="shared" si="76"/>
        <v>0</v>
      </c>
      <c r="T353" s="30">
        <f t="shared" si="77"/>
        <v>0</v>
      </c>
      <c r="U353" s="34"/>
      <c r="V353" s="34"/>
      <c r="X353" s="31">
        <f t="shared" si="73"/>
        <v>9.0359999999999996</v>
      </c>
      <c r="Y353" s="31">
        <f t="shared" si="74"/>
        <v>-184.49199999999999</v>
      </c>
      <c r="Z353" s="30">
        <f t="shared" si="79"/>
        <v>0</v>
      </c>
    </row>
    <row r="354" spans="5:26" x14ac:dyDescent="0.15">
      <c r="E354" s="46"/>
      <c r="F354" s="28"/>
      <c r="G354" s="29"/>
      <c r="H354" s="29"/>
      <c r="I354" s="48" t="str">
        <f t="shared" si="82"/>
        <v/>
      </c>
      <c r="J354" s="48" t="str">
        <f t="shared" si="62"/>
        <v/>
      </c>
      <c r="K354" s="49" t="str">
        <f t="shared" si="63"/>
        <v/>
      </c>
      <c r="L354" s="11"/>
      <c r="M354" s="11"/>
      <c r="N354" s="78"/>
      <c r="O354" s="31" t="str">
        <f t="shared" si="78"/>
        <v>F</v>
      </c>
      <c r="P354" s="11">
        <f t="shared" si="72"/>
        <v>-23.287315649149274</v>
      </c>
      <c r="Q354" s="11"/>
      <c r="R354" s="38">
        <f t="shared" si="75"/>
        <v>0</v>
      </c>
      <c r="S354" s="30">
        <f t="shared" si="76"/>
        <v>0</v>
      </c>
      <c r="T354" s="30">
        <f t="shared" si="77"/>
        <v>0</v>
      </c>
      <c r="U354" s="34"/>
      <c r="V354" s="34"/>
      <c r="X354" s="31">
        <f t="shared" si="73"/>
        <v>9.0359999999999996</v>
      </c>
      <c r="Y354" s="31">
        <f t="shared" si="74"/>
        <v>-184.49199999999999</v>
      </c>
      <c r="Z354" s="30">
        <f t="shared" si="79"/>
        <v>0</v>
      </c>
    </row>
    <row r="355" spans="5:26" x14ac:dyDescent="0.15">
      <c r="E355" s="46"/>
      <c r="F355" s="28"/>
      <c r="G355" s="29"/>
      <c r="H355" s="29"/>
      <c r="I355" s="48" t="str">
        <f t="shared" si="82"/>
        <v/>
      </c>
      <c r="J355" s="48" t="str">
        <f t="shared" si="62"/>
        <v/>
      </c>
      <c r="K355" s="49" t="str">
        <f t="shared" si="63"/>
        <v/>
      </c>
      <c r="L355" s="11"/>
      <c r="M355" s="11"/>
      <c r="N355" s="78"/>
      <c r="O355" s="31" t="str">
        <f t="shared" si="78"/>
        <v>F</v>
      </c>
      <c r="P355" s="11">
        <f t="shared" si="72"/>
        <v>-23.287315649149274</v>
      </c>
      <c r="Q355" s="11"/>
      <c r="R355" s="38">
        <f t="shared" si="75"/>
        <v>0</v>
      </c>
      <c r="S355" s="30">
        <f t="shared" si="76"/>
        <v>0</v>
      </c>
      <c r="T355" s="30">
        <f t="shared" si="77"/>
        <v>0</v>
      </c>
      <c r="U355" s="34"/>
      <c r="V355" s="34"/>
      <c r="X355" s="31">
        <f t="shared" si="73"/>
        <v>9.0359999999999996</v>
      </c>
      <c r="Y355" s="31">
        <f t="shared" si="74"/>
        <v>-184.49199999999999</v>
      </c>
      <c r="Z355" s="30">
        <f t="shared" si="79"/>
        <v>0</v>
      </c>
    </row>
    <row r="356" spans="5:26" x14ac:dyDescent="0.15">
      <c r="E356" s="46"/>
      <c r="F356" s="28"/>
      <c r="G356" s="29"/>
      <c r="H356" s="29"/>
      <c r="I356" s="48" t="str">
        <f t="shared" si="82"/>
        <v/>
      </c>
      <c r="J356" s="48" t="str">
        <f t="shared" si="62"/>
        <v/>
      </c>
      <c r="K356" s="49" t="str">
        <f t="shared" si="63"/>
        <v/>
      </c>
      <c r="L356" s="11"/>
      <c r="M356" s="11"/>
      <c r="N356" s="78"/>
      <c r="O356" s="31" t="str">
        <f t="shared" si="78"/>
        <v>F</v>
      </c>
      <c r="P356" s="11">
        <f t="shared" si="72"/>
        <v>-23.287315649149274</v>
      </c>
      <c r="Q356" s="11"/>
      <c r="R356" s="38">
        <f t="shared" si="75"/>
        <v>0</v>
      </c>
      <c r="S356" s="30">
        <f t="shared" si="76"/>
        <v>0</v>
      </c>
      <c r="T356" s="30">
        <f t="shared" si="77"/>
        <v>0</v>
      </c>
      <c r="U356" s="34"/>
      <c r="V356" s="34"/>
      <c r="X356" s="31">
        <f t="shared" si="73"/>
        <v>9.0359999999999996</v>
      </c>
      <c r="Y356" s="31">
        <f t="shared" si="74"/>
        <v>-184.49199999999999</v>
      </c>
      <c r="Z356" s="30">
        <f t="shared" si="79"/>
        <v>0</v>
      </c>
    </row>
    <row r="357" spans="5:26" x14ac:dyDescent="0.15">
      <c r="E357" s="46"/>
      <c r="F357" s="28"/>
      <c r="G357" s="29"/>
      <c r="H357" s="29"/>
      <c r="I357" s="48" t="str">
        <f t="shared" si="82"/>
        <v/>
      </c>
      <c r="J357" s="48" t="str">
        <f t="shared" si="62"/>
        <v/>
      </c>
      <c r="K357" s="49" t="str">
        <f t="shared" si="63"/>
        <v/>
      </c>
      <c r="L357" s="11"/>
      <c r="M357" s="11"/>
      <c r="N357" s="78"/>
      <c r="O357" s="31" t="str">
        <f t="shared" si="78"/>
        <v>F</v>
      </c>
      <c r="P357" s="11">
        <f t="shared" si="72"/>
        <v>-23.287315649149274</v>
      </c>
      <c r="Q357" s="11"/>
      <c r="R357" s="38">
        <f t="shared" si="75"/>
        <v>0</v>
      </c>
      <c r="S357" s="30">
        <f t="shared" si="76"/>
        <v>0</v>
      </c>
      <c r="T357" s="30">
        <f t="shared" si="77"/>
        <v>0</v>
      </c>
      <c r="U357" s="34"/>
      <c r="V357" s="34"/>
      <c r="X357" s="31">
        <f t="shared" si="73"/>
        <v>9.0359999999999996</v>
      </c>
      <c r="Y357" s="31">
        <f t="shared" si="74"/>
        <v>-184.49199999999999</v>
      </c>
      <c r="Z357" s="30">
        <f t="shared" si="79"/>
        <v>0</v>
      </c>
    </row>
    <row r="358" spans="5:26" x14ac:dyDescent="0.15">
      <c r="E358" s="46"/>
      <c r="F358" s="28"/>
      <c r="G358" s="29"/>
      <c r="H358" s="29"/>
      <c r="I358" s="48" t="str">
        <f t="shared" si="82"/>
        <v/>
      </c>
      <c r="J358" s="48" t="str">
        <f t="shared" si="62"/>
        <v/>
      </c>
      <c r="K358" s="49" t="str">
        <f t="shared" si="63"/>
        <v/>
      </c>
      <c r="L358" s="11"/>
      <c r="M358" s="11"/>
      <c r="N358" s="78"/>
      <c r="O358" s="31" t="str">
        <f t="shared" si="78"/>
        <v>F</v>
      </c>
      <c r="P358" s="11">
        <f t="shared" si="72"/>
        <v>-23.287315649149274</v>
      </c>
      <c r="Q358" s="11"/>
      <c r="R358" s="38">
        <f t="shared" si="75"/>
        <v>0</v>
      </c>
      <c r="S358" s="30">
        <f t="shared" si="76"/>
        <v>0</v>
      </c>
      <c r="T358" s="30">
        <f t="shared" si="77"/>
        <v>0</v>
      </c>
      <c r="U358" s="34"/>
      <c r="V358" s="34"/>
      <c r="X358" s="31">
        <f t="shared" si="73"/>
        <v>9.0359999999999996</v>
      </c>
      <c r="Y358" s="31">
        <f t="shared" si="74"/>
        <v>-184.49199999999999</v>
      </c>
      <c r="Z358" s="30">
        <f t="shared" si="79"/>
        <v>0</v>
      </c>
    </row>
    <row r="359" spans="5:26" x14ac:dyDescent="0.15">
      <c r="E359" s="46"/>
      <c r="F359" s="28"/>
      <c r="G359" s="29"/>
      <c r="H359" s="29"/>
      <c r="I359" s="48" t="str">
        <f t="shared" si="82"/>
        <v/>
      </c>
      <c r="J359" s="48" t="str">
        <f t="shared" si="62"/>
        <v/>
      </c>
      <c r="K359" s="49" t="str">
        <f t="shared" si="63"/>
        <v/>
      </c>
      <c r="L359" s="11"/>
      <c r="M359" s="11"/>
      <c r="N359" s="78"/>
      <c r="O359" s="31" t="str">
        <f t="shared" si="78"/>
        <v>F</v>
      </c>
      <c r="P359" s="11">
        <f t="shared" si="72"/>
        <v>-23.287315649149274</v>
      </c>
      <c r="Q359" s="11"/>
      <c r="R359" s="38">
        <f t="shared" si="75"/>
        <v>0</v>
      </c>
      <c r="S359" s="30">
        <f t="shared" si="76"/>
        <v>0</v>
      </c>
      <c r="T359" s="30">
        <f t="shared" si="77"/>
        <v>0</v>
      </c>
      <c r="U359" s="34"/>
      <c r="V359" s="34"/>
      <c r="X359" s="31">
        <f t="shared" si="73"/>
        <v>9.0359999999999996</v>
      </c>
      <c r="Y359" s="31">
        <f t="shared" si="74"/>
        <v>-184.49199999999999</v>
      </c>
      <c r="Z359" s="30">
        <f t="shared" si="79"/>
        <v>0</v>
      </c>
    </row>
    <row r="360" spans="5:26" x14ac:dyDescent="0.15">
      <c r="E360" s="46"/>
      <c r="F360" s="28"/>
      <c r="G360" s="29"/>
      <c r="H360" s="29"/>
      <c r="I360" s="48" t="str">
        <f t="shared" si="82"/>
        <v/>
      </c>
      <c r="J360" s="48" t="str">
        <f t="shared" si="62"/>
        <v/>
      </c>
      <c r="K360" s="49" t="str">
        <f t="shared" si="63"/>
        <v/>
      </c>
      <c r="L360" s="11"/>
      <c r="M360" s="11"/>
      <c r="N360" s="78"/>
      <c r="O360" s="31" t="str">
        <f t="shared" si="78"/>
        <v>F</v>
      </c>
      <c r="P360" s="11">
        <f t="shared" si="72"/>
        <v>-23.287315649149274</v>
      </c>
      <c r="Q360" s="11"/>
      <c r="R360" s="38">
        <f t="shared" si="75"/>
        <v>0</v>
      </c>
      <c r="S360" s="30">
        <f t="shared" si="76"/>
        <v>0</v>
      </c>
      <c r="T360" s="30">
        <f t="shared" si="77"/>
        <v>0</v>
      </c>
      <c r="U360" s="34"/>
      <c r="V360" s="34"/>
      <c r="X360" s="31">
        <f t="shared" si="73"/>
        <v>9.0359999999999996</v>
      </c>
      <c r="Y360" s="31">
        <f t="shared" si="74"/>
        <v>-184.49199999999999</v>
      </c>
      <c r="Z360" s="30">
        <f t="shared" si="79"/>
        <v>0</v>
      </c>
    </row>
    <row r="361" spans="5:26" x14ac:dyDescent="0.15">
      <c r="E361" s="46"/>
      <c r="F361" s="28"/>
      <c r="G361" s="29"/>
      <c r="H361" s="29"/>
      <c r="I361" s="48" t="str">
        <f t="shared" si="82"/>
        <v/>
      </c>
      <c r="J361" s="48" t="str">
        <f t="shared" si="62"/>
        <v/>
      </c>
      <c r="K361" s="49" t="str">
        <f t="shared" si="63"/>
        <v/>
      </c>
      <c r="L361" s="11"/>
      <c r="M361" s="11"/>
      <c r="N361" s="78"/>
      <c r="O361" s="31" t="str">
        <f t="shared" si="78"/>
        <v>F</v>
      </c>
      <c r="P361" s="11">
        <f t="shared" si="72"/>
        <v>-23.287315649149274</v>
      </c>
      <c r="Q361" s="11"/>
      <c r="R361" s="38">
        <f t="shared" si="75"/>
        <v>0</v>
      </c>
      <c r="S361" s="30">
        <f t="shared" si="76"/>
        <v>0</v>
      </c>
      <c r="T361" s="30">
        <f t="shared" si="77"/>
        <v>0</v>
      </c>
      <c r="U361" s="34"/>
      <c r="V361" s="34"/>
      <c r="X361" s="31">
        <f t="shared" si="73"/>
        <v>9.0359999999999996</v>
      </c>
      <c r="Y361" s="31">
        <f t="shared" si="74"/>
        <v>-184.49199999999999</v>
      </c>
      <c r="Z361" s="30">
        <f t="shared" si="79"/>
        <v>0</v>
      </c>
    </row>
    <row r="362" spans="5:26" x14ac:dyDescent="0.15">
      <c r="E362" s="46"/>
      <c r="F362" s="28"/>
      <c r="G362" s="29"/>
      <c r="H362" s="29"/>
      <c r="I362" s="48" t="str">
        <f t="shared" si="82"/>
        <v/>
      </c>
      <c r="J362" s="48" t="str">
        <f t="shared" si="62"/>
        <v/>
      </c>
      <c r="K362" s="49" t="str">
        <f t="shared" si="63"/>
        <v/>
      </c>
      <c r="L362" s="11"/>
      <c r="M362" s="11"/>
      <c r="N362" s="78"/>
      <c r="O362" s="31" t="str">
        <f t="shared" si="78"/>
        <v>F</v>
      </c>
      <c r="P362" s="11">
        <f t="shared" si="72"/>
        <v>-23.287315649149274</v>
      </c>
      <c r="Q362" s="11"/>
      <c r="R362" s="38">
        <f t="shared" si="75"/>
        <v>0</v>
      </c>
      <c r="S362" s="30">
        <f t="shared" si="76"/>
        <v>0</v>
      </c>
      <c r="T362" s="30">
        <f t="shared" si="77"/>
        <v>0</v>
      </c>
      <c r="U362" s="34"/>
      <c r="V362" s="34"/>
      <c r="X362" s="31">
        <f t="shared" si="73"/>
        <v>9.0359999999999996</v>
      </c>
      <c r="Y362" s="31">
        <f t="shared" si="74"/>
        <v>-184.49199999999999</v>
      </c>
      <c r="Z362" s="30">
        <f t="shared" si="79"/>
        <v>0</v>
      </c>
    </row>
    <row r="363" spans="5:26" x14ac:dyDescent="0.15">
      <c r="E363" s="46"/>
      <c r="F363" s="28"/>
      <c r="G363" s="29"/>
      <c r="H363" s="29"/>
      <c r="I363" s="48" t="str">
        <f t="shared" si="82"/>
        <v/>
      </c>
      <c r="J363" s="48" t="str">
        <f t="shared" si="62"/>
        <v/>
      </c>
      <c r="K363" s="49" t="str">
        <f t="shared" si="63"/>
        <v/>
      </c>
      <c r="L363" s="11"/>
      <c r="M363" s="11"/>
      <c r="N363" s="78"/>
      <c r="O363" s="31" t="str">
        <f t="shared" si="78"/>
        <v>F</v>
      </c>
      <c r="P363" s="11">
        <f t="shared" si="72"/>
        <v>-23.287315649149274</v>
      </c>
      <c r="Q363" s="11"/>
      <c r="R363" s="38">
        <f t="shared" si="75"/>
        <v>0</v>
      </c>
      <c r="S363" s="30">
        <f t="shared" si="76"/>
        <v>0</v>
      </c>
      <c r="T363" s="30">
        <f t="shared" si="77"/>
        <v>0</v>
      </c>
      <c r="U363" s="34"/>
      <c r="V363" s="34"/>
      <c r="X363" s="31">
        <f t="shared" si="73"/>
        <v>9.0359999999999996</v>
      </c>
      <c r="Y363" s="31">
        <f t="shared" si="74"/>
        <v>-184.49199999999999</v>
      </c>
      <c r="Z363" s="30">
        <f t="shared" si="79"/>
        <v>0</v>
      </c>
    </row>
    <row r="364" spans="5:26" x14ac:dyDescent="0.15">
      <c r="E364" s="46"/>
      <c r="F364" s="28"/>
      <c r="G364" s="29"/>
      <c r="H364" s="29"/>
      <c r="I364" s="48" t="str">
        <f t="shared" si="82"/>
        <v/>
      </c>
      <c r="J364" s="48" t="str">
        <f t="shared" si="62"/>
        <v/>
      </c>
      <c r="K364" s="49" t="str">
        <f t="shared" si="63"/>
        <v/>
      </c>
      <c r="L364" s="11"/>
      <c r="M364" s="11"/>
      <c r="N364" s="78"/>
      <c r="O364" s="31" t="str">
        <f t="shared" si="78"/>
        <v>F</v>
      </c>
      <c r="P364" s="11">
        <f t="shared" si="72"/>
        <v>-23.287315649149274</v>
      </c>
      <c r="Q364" s="11"/>
      <c r="R364" s="38">
        <f t="shared" si="75"/>
        <v>0</v>
      </c>
      <c r="S364" s="30">
        <f t="shared" si="76"/>
        <v>0</v>
      </c>
      <c r="T364" s="30">
        <f t="shared" si="77"/>
        <v>0</v>
      </c>
      <c r="U364" s="34"/>
      <c r="V364" s="34"/>
      <c r="X364" s="31">
        <f t="shared" si="73"/>
        <v>9.0359999999999996</v>
      </c>
      <c r="Y364" s="31">
        <f t="shared" si="74"/>
        <v>-184.49199999999999</v>
      </c>
      <c r="Z364" s="30">
        <f t="shared" si="79"/>
        <v>0</v>
      </c>
    </row>
    <row r="365" spans="5:26" x14ac:dyDescent="0.15">
      <c r="E365" s="46"/>
      <c r="F365" s="28"/>
      <c r="G365" s="29"/>
      <c r="H365" s="29"/>
      <c r="I365" s="48" t="str">
        <f t="shared" si="82"/>
        <v/>
      </c>
      <c r="J365" s="48" t="str">
        <f t="shared" si="62"/>
        <v/>
      </c>
      <c r="K365" s="49" t="str">
        <f t="shared" si="63"/>
        <v/>
      </c>
      <c r="L365" s="11"/>
      <c r="M365" s="11"/>
      <c r="N365" s="78"/>
      <c r="O365" s="31" t="str">
        <f t="shared" si="78"/>
        <v>F</v>
      </c>
      <c r="P365" s="11">
        <f t="shared" si="72"/>
        <v>-23.287315649149274</v>
      </c>
      <c r="Q365" s="11"/>
      <c r="R365" s="38">
        <f t="shared" si="75"/>
        <v>0</v>
      </c>
      <c r="S365" s="30">
        <f t="shared" si="76"/>
        <v>0</v>
      </c>
      <c r="T365" s="30">
        <f t="shared" si="77"/>
        <v>0</v>
      </c>
      <c r="U365" s="34"/>
      <c r="V365" s="34"/>
      <c r="X365" s="31">
        <f t="shared" si="73"/>
        <v>9.0359999999999996</v>
      </c>
      <c r="Y365" s="31">
        <f t="shared" si="74"/>
        <v>-184.49199999999999</v>
      </c>
      <c r="Z365" s="30">
        <f t="shared" si="79"/>
        <v>0</v>
      </c>
    </row>
    <row r="366" spans="5:26" x14ac:dyDescent="0.15">
      <c r="E366" s="46"/>
      <c r="F366" s="28"/>
      <c r="G366" s="29"/>
      <c r="H366" s="29"/>
      <c r="I366" s="48" t="str">
        <f t="shared" si="82"/>
        <v/>
      </c>
      <c r="J366" s="48" t="str">
        <f t="shared" si="62"/>
        <v/>
      </c>
      <c r="K366" s="49" t="str">
        <f t="shared" si="63"/>
        <v/>
      </c>
      <c r="L366" s="11"/>
      <c r="M366" s="11"/>
      <c r="N366" s="78"/>
      <c r="O366" s="31" t="str">
        <f t="shared" si="78"/>
        <v>F</v>
      </c>
      <c r="P366" s="11">
        <f t="shared" si="72"/>
        <v>-23.287315649149274</v>
      </c>
      <c r="Q366" s="11"/>
      <c r="R366" s="38">
        <f t="shared" si="75"/>
        <v>0</v>
      </c>
      <c r="S366" s="30">
        <f t="shared" si="76"/>
        <v>0</v>
      </c>
      <c r="T366" s="30">
        <f t="shared" si="77"/>
        <v>0</v>
      </c>
      <c r="U366" s="34"/>
      <c r="V366" s="34"/>
      <c r="X366" s="31">
        <f t="shared" si="73"/>
        <v>9.0359999999999996</v>
      </c>
      <c r="Y366" s="31">
        <f t="shared" si="74"/>
        <v>-184.49199999999999</v>
      </c>
      <c r="Z366" s="30">
        <f t="shared" si="79"/>
        <v>0</v>
      </c>
    </row>
    <row r="367" spans="5:26" x14ac:dyDescent="0.15">
      <c r="E367" s="46"/>
      <c r="F367" s="28"/>
      <c r="G367" s="29"/>
      <c r="H367" s="29"/>
      <c r="I367" s="48" t="str">
        <f t="shared" si="82"/>
        <v/>
      </c>
      <c r="J367" s="48" t="str">
        <f t="shared" si="62"/>
        <v/>
      </c>
      <c r="K367" s="49" t="str">
        <f t="shared" si="63"/>
        <v/>
      </c>
      <c r="L367" s="11"/>
      <c r="M367" s="11"/>
      <c r="N367" s="78"/>
      <c r="O367" s="31" t="str">
        <f t="shared" si="78"/>
        <v>F</v>
      </c>
      <c r="P367" s="11">
        <f t="shared" si="72"/>
        <v>-23.287315649149274</v>
      </c>
      <c r="Q367" s="11"/>
      <c r="R367" s="38">
        <f t="shared" si="75"/>
        <v>0</v>
      </c>
      <c r="S367" s="30">
        <f t="shared" si="76"/>
        <v>0</v>
      </c>
      <c r="T367" s="30">
        <f t="shared" si="77"/>
        <v>0</v>
      </c>
      <c r="U367" s="34"/>
      <c r="V367" s="34"/>
      <c r="X367" s="31">
        <f t="shared" si="73"/>
        <v>9.0359999999999996</v>
      </c>
      <c r="Y367" s="31">
        <f t="shared" si="74"/>
        <v>-184.49199999999999</v>
      </c>
      <c r="Z367" s="30">
        <f t="shared" si="79"/>
        <v>0</v>
      </c>
    </row>
    <row r="368" spans="5:26" x14ac:dyDescent="0.15">
      <c r="E368" s="46"/>
      <c r="F368" s="28"/>
      <c r="G368" s="29"/>
      <c r="H368" s="29"/>
      <c r="I368" s="48" t="str">
        <f t="shared" si="82"/>
        <v/>
      </c>
      <c r="J368" s="48" t="str">
        <f t="shared" si="62"/>
        <v/>
      </c>
      <c r="K368" s="49" t="str">
        <f t="shared" si="63"/>
        <v/>
      </c>
      <c r="L368" s="11"/>
      <c r="M368" s="11"/>
      <c r="N368" s="78"/>
      <c r="O368" s="31" t="str">
        <f t="shared" si="78"/>
        <v>F</v>
      </c>
      <c r="P368" s="11">
        <f t="shared" si="72"/>
        <v>-23.287315649149274</v>
      </c>
      <c r="Q368" s="11"/>
      <c r="R368" s="38">
        <f t="shared" si="75"/>
        <v>0</v>
      </c>
      <c r="S368" s="30">
        <f t="shared" si="76"/>
        <v>0</v>
      </c>
      <c r="T368" s="30">
        <f t="shared" si="77"/>
        <v>0</v>
      </c>
      <c r="U368" s="34"/>
      <c r="V368" s="34"/>
      <c r="X368" s="31">
        <f t="shared" si="73"/>
        <v>9.0359999999999996</v>
      </c>
      <c r="Y368" s="31">
        <f t="shared" si="74"/>
        <v>-184.49199999999999</v>
      </c>
      <c r="Z368" s="30">
        <f t="shared" si="79"/>
        <v>0</v>
      </c>
    </row>
    <row r="369" spans="4:26" x14ac:dyDescent="0.15">
      <c r="E369" s="46"/>
      <c r="F369" s="28"/>
      <c r="G369" s="29"/>
      <c r="H369" s="29"/>
      <c r="I369" s="48" t="str">
        <f t="shared" si="82"/>
        <v/>
      </c>
      <c r="J369" s="48" t="str">
        <f t="shared" si="62"/>
        <v/>
      </c>
      <c r="K369" s="49" t="str">
        <f t="shared" si="63"/>
        <v/>
      </c>
      <c r="L369" s="11"/>
      <c r="M369" s="11"/>
      <c r="N369" s="78"/>
      <c r="O369" s="31" t="str">
        <f t="shared" si="78"/>
        <v>F</v>
      </c>
      <c r="P369" s="11">
        <f t="shared" si="72"/>
        <v>-23.287315649149274</v>
      </c>
      <c r="Q369" s="11"/>
      <c r="R369" s="38">
        <f t="shared" si="75"/>
        <v>0</v>
      </c>
      <c r="S369" s="30">
        <f t="shared" si="76"/>
        <v>0</v>
      </c>
      <c r="T369" s="30">
        <f t="shared" si="77"/>
        <v>0</v>
      </c>
      <c r="U369" s="34"/>
      <c r="V369" s="34"/>
      <c r="X369" s="31">
        <f t="shared" si="73"/>
        <v>9.0359999999999996</v>
      </c>
      <c r="Y369" s="31">
        <f t="shared" si="74"/>
        <v>-184.49199999999999</v>
      </c>
      <c r="Z369" s="30">
        <f t="shared" si="79"/>
        <v>0</v>
      </c>
    </row>
    <row r="370" spans="4:26" x14ac:dyDescent="0.15">
      <c r="E370" s="46"/>
      <c r="F370" s="28"/>
      <c r="G370" s="29"/>
      <c r="H370" s="29"/>
      <c r="I370" s="48" t="str">
        <f t="shared" si="82"/>
        <v/>
      </c>
      <c r="J370" s="48" t="str">
        <f t="shared" si="62"/>
        <v/>
      </c>
      <c r="K370" s="49" t="str">
        <f t="shared" si="63"/>
        <v/>
      </c>
      <c r="L370" s="11"/>
      <c r="M370" s="11"/>
      <c r="N370" s="78"/>
      <c r="O370" s="31" t="str">
        <f t="shared" si="78"/>
        <v>F</v>
      </c>
      <c r="P370" s="11">
        <f t="shared" si="72"/>
        <v>-23.287315649149274</v>
      </c>
      <c r="Q370" s="11"/>
      <c r="R370" s="38">
        <f t="shared" si="75"/>
        <v>0</v>
      </c>
      <c r="S370" s="30">
        <f t="shared" si="76"/>
        <v>0</v>
      </c>
      <c r="T370" s="30">
        <f t="shared" si="77"/>
        <v>0</v>
      </c>
      <c r="U370" s="34"/>
      <c r="V370" s="34"/>
      <c r="X370" s="31">
        <f t="shared" si="73"/>
        <v>9.0359999999999996</v>
      </c>
      <c r="Y370" s="31">
        <f t="shared" si="74"/>
        <v>-184.49199999999999</v>
      </c>
      <c r="Z370" s="30">
        <f t="shared" si="79"/>
        <v>0</v>
      </c>
    </row>
    <row r="371" spans="4:26" x14ac:dyDescent="0.15">
      <c r="E371" s="46"/>
      <c r="F371" s="28"/>
      <c r="G371" s="29"/>
      <c r="H371" s="29"/>
      <c r="I371" s="48" t="str">
        <f t="shared" si="82"/>
        <v/>
      </c>
      <c r="J371" s="48" t="str">
        <f t="shared" si="62"/>
        <v/>
      </c>
      <c r="K371" s="49" t="str">
        <f t="shared" si="63"/>
        <v/>
      </c>
      <c r="L371" s="11"/>
      <c r="M371" s="11"/>
      <c r="N371" s="78"/>
      <c r="O371" s="31" t="str">
        <f t="shared" si="78"/>
        <v>F</v>
      </c>
      <c r="P371" s="11">
        <f t="shared" si="72"/>
        <v>-23.287315649149274</v>
      </c>
      <c r="Q371" s="11"/>
      <c r="R371" s="38">
        <f t="shared" si="75"/>
        <v>0</v>
      </c>
      <c r="S371" s="30">
        <f t="shared" si="76"/>
        <v>0</v>
      </c>
      <c r="T371" s="30">
        <f t="shared" si="77"/>
        <v>0</v>
      </c>
      <c r="U371" s="34"/>
      <c r="V371" s="34"/>
      <c r="X371" s="31">
        <f t="shared" si="73"/>
        <v>9.0359999999999996</v>
      </c>
      <c r="Y371" s="31">
        <f t="shared" si="74"/>
        <v>-184.49199999999999</v>
      </c>
      <c r="Z371" s="30">
        <f t="shared" si="79"/>
        <v>0</v>
      </c>
    </row>
    <row r="372" spans="4:26" ht="14.25" thickBot="1" x14ac:dyDescent="0.2">
      <c r="E372" s="50"/>
      <c r="F372" s="64"/>
      <c r="G372" s="51"/>
      <c r="H372" s="51"/>
      <c r="I372" s="52" t="str">
        <f t="shared" si="82"/>
        <v/>
      </c>
      <c r="J372" s="52" t="str">
        <f t="shared" si="62"/>
        <v/>
      </c>
      <c r="K372" s="53" t="str">
        <f t="shared" si="63"/>
        <v/>
      </c>
      <c r="L372" s="11"/>
      <c r="M372" s="11"/>
      <c r="N372" s="78"/>
      <c r="O372" s="31" t="str">
        <f t="shared" si="78"/>
        <v>F</v>
      </c>
      <c r="P372" s="11">
        <f t="shared" si="72"/>
        <v>-23.287315649149274</v>
      </c>
      <c r="Q372" s="11"/>
      <c r="R372" s="38">
        <f t="shared" si="75"/>
        <v>0</v>
      </c>
      <c r="S372" s="30">
        <f t="shared" si="76"/>
        <v>0</v>
      </c>
      <c r="T372" s="30">
        <f t="shared" si="77"/>
        <v>0</v>
      </c>
      <c r="U372" s="34"/>
      <c r="V372" s="34"/>
      <c r="X372" s="31">
        <f t="shared" si="73"/>
        <v>9.0359999999999996</v>
      </c>
      <c r="Y372" s="31">
        <f t="shared" si="74"/>
        <v>-184.49199999999999</v>
      </c>
      <c r="Z372" s="30">
        <f t="shared" si="79"/>
        <v>0</v>
      </c>
    </row>
    <row r="373" spans="4:26" ht="14.25" thickBot="1" x14ac:dyDescent="0.2"/>
    <row r="374" spans="4:26" ht="23.25" customHeight="1" x14ac:dyDescent="0.15">
      <c r="D374" s="72">
        <v>4</v>
      </c>
      <c r="E374" s="42" t="s">
        <v>20</v>
      </c>
      <c r="F374" s="65"/>
      <c r="G374" s="66" t="s">
        <v>115</v>
      </c>
      <c r="H374" s="90"/>
      <c r="I374" s="90"/>
      <c r="J374" s="66"/>
      <c r="K374" s="67"/>
    </row>
    <row r="375" spans="4:26" ht="27.75" customHeight="1" x14ac:dyDescent="0.15">
      <c r="E375" s="43" t="s">
        <v>54</v>
      </c>
      <c r="F375" s="63"/>
      <c r="G375" s="44" t="s">
        <v>75</v>
      </c>
      <c r="H375" s="59"/>
      <c r="I375" s="41"/>
      <c r="J375" s="41"/>
      <c r="K375" s="68"/>
    </row>
    <row r="376" spans="4:26" ht="42" customHeight="1" x14ac:dyDescent="0.15">
      <c r="E376" s="46"/>
      <c r="F376" s="7" t="s">
        <v>30</v>
      </c>
      <c r="G376" s="8" t="s">
        <v>29</v>
      </c>
      <c r="H376" s="8" t="s">
        <v>28</v>
      </c>
      <c r="I376" s="7" t="s">
        <v>123</v>
      </c>
      <c r="J376" s="7" t="s">
        <v>124</v>
      </c>
      <c r="K376" s="47" t="s">
        <v>125</v>
      </c>
      <c r="L376" s="10"/>
      <c r="M376" s="10"/>
      <c r="N376" s="7"/>
      <c r="O376" s="7" t="s">
        <v>31</v>
      </c>
      <c r="P376" s="9" t="s">
        <v>23</v>
      </c>
      <c r="Q376" s="9"/>
      <c r="R376" s="36" t="s">
        <v>21</v>
      </c>
      <c r="S376" s="35" t="s">
        <v>22</v>
      </c>
      <c r="T376" s="35" t="s">
        <v>47</v>
      </c>
      <c r="U376" s="35"/>
      <c r="V376" s="35"/>
      <c r="X376" s="37" t="s">
        <v>45</v>
      </c>
      <c r="Y376" s="37" t="s">
        <v>46</v>
      </c>
      <c r="Z376" s="30" t="s">
        <v>78</v>
      </c>
    </row>
    <row r="377" spans="4:26" x14ac:dyDescent="0.15">
      <c r="E377" s="46"/>
      <c r="F377" s="28"/>
      <c r="G377" s="29"/>
      <c r="H377" s="29"/>
      <c r="I377" s="48" t="str">
        <f t="shared" ref="I377:I408" si="83">IF(COUNTA($F$375,$H$375,F377:H377)=5,P377,"")</f>
        <v/>
      </c>
      <c r="J377" s="48" t="str">
        <f>IF(COUNTA($F$375,$H$375,F377:H377)=5,IF(T377&lt;6,"*",IF(T377&gt;=17.583,"*",(H377-G377*INDEX(IF(O377="F",muratafemale,muratamale),R377-4,1)-INDEX(IF(O377="F",muratafemale,muratamale),R377-4,2))/(G377*INDEX(IF(O377="F",muratafemale,muratamale),R377-4,1)+INDEX(IF(O377="F",muratafemale,muratamale),R377-4,2))*100)),"")</f>
        <v/>
      </c>
      <c r="K377" s="49" t="str">
        <f>IF(COUNTA($F$375,$H$375,F377:H377)=5,IF(OR(T377&lt;1,G377&lt;70),"*",IF(G377&gt;=IF(O377="M",181,174),(H377-Z377)/Z377*100,IF(G377&lt;101,(H377-X377)/X377*100,IF(T377&lt;6,(H377-X377)/X377*100,IF(T377&gt;=17.583,(H377-Z377)/Z377*100,(H377-Y377)/Y377*100))))),"")</f>
        <v/>
      </c>
      <c r="L377" s="11"/>
      <c r="M377" s="11"/>
      <c r="N377" s="78"/>
      <c r="O377" s="31" t="str">
        <f>IF(OR(+$H$375="男",+$H$375="M"),"M","F")</f>
        <v>F</v>
      </c>
      <c r="P377" s="11">
        <f t="shared" ref="P377:P440" si="84">IF(T377&gt;17.583,"*",(G377-(INDEX(IF(O377="F",Hfemalemean,Hmalemean),S377+1,R377+1)))/(INDEX(IF(O377="F",Hfemalesd,Hmalesd),S377+1,R377+1)))</f>
        <v>-23.287315649149274</v>
      </c>
      <c r="Q377" s="11"/>
      <c r="R377" s="38">
        <f>DATEDIF($F$375,F377,"Y")</f>
        <v>0</v>
      </c>
      <c r="S377" s="30">
        <f>DATEDIF($F$375,F377,"YM")</f>
        <v>0</v>
      </c>
      <c r="T377" s="30">
        <f>DATEDIF($F$375,F377,"Y")+DATEDIF($F$375,F377,"YD")/(365+IF(MOD(YEAR(DATE(YEAR(F377)-1,MONTH($F$375),DAY($F$375))),4)=0,IF(DATE(YEAR(DATE(YEAR(F377)-1,MONTH($F$375),DAY($F$375))),2,29)&gt;=DATE(YEAR(F377)-1,MONTH($F$375),DAY($F$375)),1,0),0)+IF(MOD(YEAR(F377),4)=0,IF(DATE(YEAR(F377),2,29)&lt;=F377,1,0),0))</f>
        <v>0</v>
      </c>
      <c r="U377" s="34"/>
      <c r="V377" s="34"/>
      <c r="X377" s="31">
        <f t="shared" ref="X377:X440" si="85">IF(O377="M",2.06*10^-3*G377^2-0.1166*G377+6.5273,2.49*10^-3*G377^2-0.1858*G377+9.036)</f>
        <v>9.0359999999999996</v>
      </c>
      <c r="Y377" s="31">
        <f t="shared" ref="Y377:Y440" si="86">((G377/100)^3*INDEX(itoOI,IF(O377="M",0,3)+IF(G377&lt;140,1,IF(G377&lt;=149,2,3)),1)+(G377/100)^2*INDEX(itoOI,IF(O377="M",0,3)+IF(G377&lt;140,1,IF(G377&lt;=149,2,3)),2)+(G377/100)*INDEX(itoOI,IF(O377="M",0,3)+IF(G377&lt;140,1,IF(G377&lt;=149,2,3)),3)+INDEX(itoOI,IF(O377="M",0,3)+IF(G377&lt;140,1,IF(G377&lt;=149,2,3)),4))</f>
        <v>-184.49199999999999</v>
      </c>
      <c r="Z377" s="30">
        <f t="shared" ref="Z377:Z378" si="87">22*G377^2/10000</f>
        <v>0</v>
      </c>
    </row>
    <row r="378" spans="4:26" x14ac:dyDescent="0.15">
      <c r="E378" s="46"/>
      <c r="F378" s="28"/>
      <c r="G378" s="29"/>
      <c r="H378" s="29"/>
      <c r="I378" s="48" t="str">
        <f t="shared" si="83"/>
        <v/>
      </c>
      <c r="J378" s="48" t="str">
        <f>IF(COUNTA($F$375,$H$375,F378:H378)=5,IF(T378&lt;6,"*",IF(T378&gt;=17.583,"*",(H378-G378*INDEX(IF(O378="F",muratafemale,muratamale),R378-4,1)-INDEX(IF(O378="F",muratafemale,muratamale),R378-4,2))/(G378*INDEX(IF(O378="F",muratafemale,muratamale),R378-4,1)+INDEX(IF(O378="F",muratafemale,muratamale),R378-4,2))*100)),"")</f>
        <v/>
      </c>
      <c r="K378" s="49" t="str">
        <f>IF(COUNTA($F$375,$H$375,F378:H378)=5,IF(OR(T378&lt;1,G378&lt;70),"*",IF(G378&gt;=IF(O378="M",181,174),(H378-Z378)/Z378*100,IF(G378&lt;101,(H378-X378)/X378*100,IF(T378&lt;6,(H378-X378)/X378*100,IF(T378&gt;=17.583,(H378-Z378)/Z378*100,(H378-Y378)/Y378*100))))),"")</f>
        <v/>
      </c>
      <c r="L378" s="11"/>
      <c r="M378" s="11"/>
      <c r="N378" s="78"/>
      <c r="O378" s="31" t="str">
        <f>+O377</f>
        <v>F</v>
      </c>
      <c r="P378" s="11">
        <f t="shared" si="84"/>
        <v>-23.287315649149274</v>
      </c>
      <c r="Q378" s="11"/>
      <c r="R378" s="38">
        <f>DATEDIF($F$375,F378,"Y")</f>
        <v>0</v>
      </c>
      <c r="S378" s="30">
        <f>DATEDIF($F$375,F378,"YM")</f>
        <v>0</v>
      </c>
      <c r="T378" s="30">
        <f t="shared" ref="T378:T441" si="88">DATEDIF($F$375,F378,"Y")+DATEDIF($F$375,F378,"YD")/(365+IF(MOD(YEAR(DATE(YEAR(F378)-1,MONTH($F$375),DAY($F$375))),4)=0,IF(DATE(YEAR(DATE(YEAR(F378)-1,MONTH($F$375),DAY($F$375))),2,29)&gt;=DATE(YEAR(F378)-1,MONTH($F$375),DAY($F$375)),1,0),0)+IF(MOD(YEAR(F378),4)=0,IF(DATE(YEAR(F378),2,29)&lt;=F378,1,0),0))</f>
        <v>0</v>
      </c>
      <c r="U378" s="34"/>
      <c r="V378" s="34"/>
      <c r="X378" s="31">
        <f t="shared" si="85"/>
        <v>9.0359999999999996</v>
      </c>
      <c r="Y378" s="31">
        <f t="shared" si="86"/>
        <v>-184.49199999999999</v>
      </c>
      <c r="Z378" s="30">
        <f t="shared" si="87"/>
        <v>0</v>
      </c>
    </row>
    <row r="379" spans="4:26" x14ac:dyDescent="0.15">
      <c r="E379" s="46"/>
      <c r="F379" s="28"/>
      <c r="G379" s="29"/>
      <c r="H379" s="29"/>
      <c r="I379" s="48" t="str">
        <f t="shared" si="83"/>
        <v/>
      </c>
      <c r="J379" s="48" t="str">
        <f t="shared" ref="J379:J496" si="89">IF(COUNTA($F$375,$H$375,F379:H379)=5,IF(T379&lt;6,"*",IF(T379&gt;=17.583,"*",(H379-G379*INDEX(IF(O379="F",muratafemale,muratamale),R379-4,1)-INDEX(IF(O379="F",muratafemale,muratamale),R379-4,2))/(G379*INDEX(IF(O379="F",muratafemale,muratamale),R379-4,1)+INDEX(IF(O379="F",muratafemale,muratamale),R379-4,2))*100)),"")</f>
        <v/>
      </c>
      <c r="K379" s="49" t="str">
        <f t="shared" ref="K379:K496" si="90">IF(COUNTA($F$375,$H$375,F379:H379)=5,IF(OR(T379&lt;1,G379&lt;70),"*",IF(G379&gt;=IF(O379="M",181,174),(H379-Z379)/Z379*100,IF(G379&lt;101,(H379-X379)/X379*100,IF(T379&lt;6,(H379-X379)/X379*100,IF(T379&gt;=17.583,(H379-Z379)/Z379*100,(H379-Y379)/Y379*100))))),"")</f>
        <v/>
      </c>
      <c r="N379" s="78"/>
      <c r="O379" s="31" t="str">
        <f t="shared" ref="O379:O442" si="91">+O378</f>
        <v>F</v>
      </c>
      <c r="P379" s="11">
        <f t="shared" si="84"/>
        <v>-23.287315649149274</v>
      </c>
      <c r="Q379" s="11"/>
      <c r="R379" s="38">
        <f>DATEDIF($F$375,F379,"Y")</f>
        <v>0</v>
      </c>
      <c r="S379" s="30">
        <f t="shared" ref="S379:S441" si="92">DATEDIF($F$375,F379,"YM")</f>
        <v>0</v>
      </c>
      <c r="T379" s="30">
        <f t="shared" si="88"/>
        <v>0</v>
      </c>
      <c r="U379" s="34"/>
      <c r="V379" s="34"/>
      <c r="X379" s="31">
        <f t="shared" si="85"/>
        <v>9.0359999999999996</v>
      </c>
      <c r="Y379" s="31">
        <f t="shared" si="86"/>
        <v>-184.49199999999999</v>
      </c>
      <c r="Z379" s="30">
        <f t="shared" ref="Z379:Z442" si="93">22*G379^2/10000</f>
        <v>0</v>
      </c>
    </row>
    <row r="380" spans="4:26" x14ac:dyDescent="0.15">
      <c r="E380" s="46"/>
      <c r="F380" s="28"/>
      <c r="G380" s="29"/>
      <c r="H380" s="29"/>
      <c r="I380" s="48" t="str">
        <f t="shared" si="83"/>
        <v/>
      </c>
      <c r="J380" s="48" t="str">
        <f t="shared" si="89"/>
        <v/>
      </c>
      <c r="K380" s="49" t="str">
        <f t="shared" si="90"/>
        <v/>
      </c>
      <c r="L380" s="11"/>
      <c r="M380" s="11"/>
      <c r="N380" s="78"/>
      <c r="O380" s="31" t="str">
        <f t="shared" si="91"/>
        <v>F</v>
      </c>
      <c r="P380" s="11">
        <f t="shared" si="84"/>
        <v>-23.287315649149274</v>
      </c>
      <c r="Q380" s="11"/>
      <c r="R380" s="38">
        <f t="shared" ref="R380:R441" si="94">DATEDIF($F$375,F380,"Y")</f>
        <v>0</v>
      </c>
      <c r="S380" s="30">
        <f t="shared" si="92"/>
        <v>0</v>
      </c>
      <c r="T380" s="30">
        <f t="shared" si="88"/>
        <v>0</v>
      </c>
      <c r="U380" s="34"/>
      <c r="V380" s="34"/>
      <c r="X380" s="31">
        <f t="shared" si="85"/>
        <v>9.0359999999999996</v>
      </c>
      <c r="Y380" s="31">
        <f t="shared" si="86"/>
        <v>-184.49199999999999</v>
      </c>
      <c r="Z380" s="30">
        <f t="shared" si="93"/>
        <v>0</v>
      </c>
    </row>
    <row r="381" spans="4:26" x14ac:dyDescent="0.15">
      <c r="E381" s="46"/>
      <c r="F381" s="28"/>
      <c r="G381" s="29"/>
      <c r="H381" s="29"/>
      <c r="I381" s="48" t="str">
        <f t="shared" si="83"/>
        <v/>
      </c>
      <c r="J381" s="48" t="str">
        <f t="shared" ref="J381:J444" si="95">IF(COUNTA($F$375,$H$375,F381:H381)=5,IF(T381&lt;6,"*",IF(T381&gt;=17.583,"*",(H381-G381*INDEX(IF(O381="F",muratafemale,muratamale),R381-4,1)-INDEX(IF(O381="F",muratafemale,muratamale),R381-4,2))/(G381*INDEX(IF(O381="F",muratafemale,muratamale),R381-4,1)+INDEX(IF(O381="F",muratafemale,muratamale),R381-4,2))*100)),"")</f>
        <v/>
      </c>
      <c r="K381" s="49" t="str">
        <f t="shared" ref="K381:K444" si="96">IF(COUNTA($F$375,$H$375,F381:H381)=5,IF(OR(T381&lt;1,G381&lt;70),"*",IF(G381&gt;=IF(O381="M",181,174),(H381-Z381)/Z381*100,IF(G381&lt;101,(H381-X381)/X381*100,IF(T381&lt;6,(H381-X381)/X381*100,IF(T381&gt;=17.583,(H381-Z381)/Z381*100,(H381-Y381)/Y381*100))))),"")</f>
        <v/>
      </c>
      <c r="L381" s="11"/>
      <c r="M381" s="11"/>
      <c r="N381" s="78"/>
      <c r="O381" s="31" t="str">
        <f t="shared" si="91"/>
        <v>F</v>
      </c>
      <c r="P381" s="11">
        <f t="shared" si="84"/>
        <v>-23.287315649149274</v>
      </c>
      <c r="Q381" s="11"/>
      <c r="R381" s="38">
        <f t="shared" si="94"/>
        <v>0</v>
      </c>
      <c r="S381" s="30">
        <f t="shared" si="92"/>
        <v>0</v>
      </c>
      <c r="T381" s="30">
        <f t="shared" si="88"/>
        <v>0</v>
      </c>
      <c r="U381" s="34"/>
      <c r="V381" s="34"/>
      <c r="X381" s="31">
        <f t="shared" si="85"/>
        <v>9.0359999999999996</v>
      </c>
      <c r="Y381" s="31">
        <f t="shared" si="86"/>
        <v>-184.49199999999999</v>
      </c>
      <c r="Z381" s="30">
        <f t="shared" si="93"/>
        <v>0</v>
      </c>
    </row>
    <row r="382" spans="4:26" x14ac:dyDescent="0.15">
      <c r="E382" s="46"/>
      <c r="F382" s="28"/>
      <c r="G382" s="29"/>
      <c r="H382" s="29"/>
      <c r="I382" s="48" t="str">
        <f t="shared" si="83"/>
        <v/>
      </c>
      <c r="J382" s="48" t="str">
        <f t="shared" si="95"/>
        <v/>
      </c>
      <c r="K382" s="49" t="str">
        <f t="shared" si="96"/>
        <v/>
      </c>
      <c r="L382" s="11"/>
      <c r="M382" s="11"/>
      <c r="N382" s="78"/>
      <c r="O382" s="31" t="str">
        <f t="shared" si="91"/>
        <v>F</v>
      </c>
      <c r="P382" s="11">
        <f t="shared" si="84"/>
        <v>-23.287315649149274</v>
      </c>
      <c r="Q382" s="11"/>
      <c r="R382" s="38">
        <f t="shared" si="94"/>
        <v>0</v>
      </c>
      <c r="S382" s="30">
        <f t="shared" si="92"/>
        <v>0</v>
      </c>
      <c r="T382" s="30">
        <f t="shared" si="88"/>
        <v>0</v>
      </c>
      <c r="U382" s="34"/>
      <c r="V382" s="34"/>
      <c r="X382" s="31">
        <f t="shared" si="85"/>
        <v>9.0359999999999996</v>
      </c>
      <c r="Y382" s="31">
        <f t="shared" si="86"/>
        <v>-184.49199999999999</v>
      </c>
      <c r="Z382" s="30">
        <f t="shared" si="93"/>
        <v>0</v>
      </c>
    </row>
    <row r="383" spans="4:26" x14ac:dyDescent="0.15">
      <c r="E383" s="46"/>
      <c r="F383" s="28"/>
      <c r="G383" s="29"/>
      <c r="H383" s="29"/>
      <c r="I383" s="48" t="str">
        <f t="shared" si="83"/>
        <v/>
      </c>
      <c r="J383" s="48" t="str">
        <f t="shared" si="95"/>
        <v/>
      </c>
      <c r="K383" s="49" t="str">
        <f t="shared" si="96"/>
        <v/>
      </c>
      <c r="L383" s="11"/>
      <c r="M383" s="11"/>
      <c r="N383" s="78"/>
      <c r="O383" s="31" t="str">
        <f t="shared" si="91"/>
        <v>F</v>
      </c>
      <c r="P383" s="11">
        <f t="shared" si="84"/>
        <v>-23.287315649149274</v>
      </c>
      <c r="Q383" s="11"/>
      <c r="R383" s="38">
        <f t="shared" si="94"/>
        <v>0</v>
      </c>
      <c r="S383" s="30">
        <f t="shared" si="92"/>
        <v>0</v>
      </c>
      <c r="T383" s="30">
        <f t="shared" si="88"/>
        <v>0</v>
      </c>
      <c r="U383" s="34"/>
      <c r="V383" s="34"/>
      <c r="X383" s="31">
        <f t="shared" si="85"/>
        <v>9.0359999999999996</v>
      </c>
      <c r="Y383" s="31">
        <f t="shared" si="86"/>
        <v>-184.49199999999999</v>
      </c>
      <c r="Z383" s="30">
        <f t="shared" si="93"/>
        <v>0</v>
      </c>
    </row>
    <row r="384" spans="4:26" x14ac:dyDescent="0.15">
      <c r="E384" s="46"/>
      <c r="F384" s="28"/>
      <c r="G384" s="29"/>
      <c r="H384" s="29"/>
      <c r="I384" s="48" t="str">
        <f t="shared" si="83"/>
        <v/>
      </c>
      <c r="J384" s="48" t="str">
        <f t="shared" si="95"/>
        <v/>
      </c>
      <c r="K384" s="49" t="str">
        <f t="shared" si="96"/>
        <v/>
      </c>
      <c r="L384" s="11"/>
      <c r="M384" s="11"/>
      <c r="N384" s="78"/>
      <c r="O384" s="31" t="str">
        <f t="shared" si="91"/>
        <v>F</v>
      </c>
      <c r="P384" s="11">
        <f t="shared" si="84"/>
        <v>-23.287315649149274</v>
      </c>
      <c r="Q384" s="11"/>
      <c r="R384" s="38">
        <f t="shared" si="94"/>
        <v>0</v>
      </c>
      <c r="S384" s="30">
        <f t="shared" si="92"/>
        <v>0</v>
      </c>
      <c r="T384" s="30">
        <f t="shared" si="88"/>
        <v>0</v>
      </c>
      <c r="U384" s="34"/>
      <c r="V384" s="34"/>
      <c r="X384" s="31">
        <f t="shared" si="85"/>
        <v>9.0359999999999996</v>
      </c>
      <c r="Y384" s="31">
        <f t="shared" si="86"/>
        <v>-184.49199999999999</v>
      </c>
      <c r="Z384" s="30">
        <f t="shared" si="93"/>
        <v>0</v>
      </c>
    </row>
    <row r="385" spans="5:26" x14ac:dyDescent="0.15">
      <c r="E385" s="46"/>
      <c r="F385" s="28"/>
      <c r="G385" s="29"/>
      <c r="H385" s="29"/>
      <c r="I385" s="48" t="str">
        <f t="shared" si="83"/>
        <v/>
      </c>
      <c r="J385" s="48" t="str">
        <f t="shared" si="95"/>
        <v/>
      </c>
      <c r="K385" s="49" t="str">
        <f t="shared" si="96"/>
        <v/>
      </c>
      <c r="L385" s="11"/>
      <c r="M385" s="11"/>
      <c r="N385" s="78"/>
      <c r="O385" s="31" t="str">
        <f t="shared" si="91"/>
        <v>F</v>
      </c>
      <c r="P385" s="11">
        <f t="shared" si="84"/>
        <v>-23.287315649149274</v>
      </c>
      <c r="Q385" s="11"/>
      <c r="R385" s="38">
        <f t="shared" si="94"/>
        <v>0</v>
      </c>
      <c r="S385" s="30">
        <f t="shared" si="92"/>
        <v>0</v>
      </c>
      <c r="T385" s="30">
        <f t="shared" si="88"/>
        <v>0</v>
      </c>
      <c r="U385" s="34"/>
      <c r="V385" s="34"/>
      <c r="X385" s="31">
        <f t="shared" si="85"/>
        <v>9.0359999999999996</v>
      </c>
      <c r="Y385" s="31">
        <f t="shared" si="86"/>
        <v>-184.49199999999999</v>
      </c>
      <c r="Z385" s="30">
        <f t="shared" si="93"/>
        <v>0</v>
      </c>
    </row>
    <row r="386" spans="5:26" x14ac:dyDescent="0.15">
      <c r="E386" s="46"/>
      <c r="F386" s="28"/>
      <c r="G386" s="29"/>
      <c r="H386" s="29"/>
      <c r="I386" s="48" t="str">
        <f t="shared" si="83"/>
        <v/>
      </c>
      <c r="J386" s="48" t="str">
        <f t="shared" si="95"/>
        <v/>
      </c>
      <c r="K386" s="49" t="str">
        <f t="shared" si="96"/>
        <v/>
      </c>
      <c r="L386" s="11"/>
      <c r="M386" s="11"/>
      <c r="N386" s="78"/>
      <c r="O386" s="31" t="str">
        <f t="shared" si="91"/>
        <v>F</v>
      </c>
      <c r="P386" s="11">
        <f t="shared" si="84"/>
        <v>-23.287315649149274</v>
      </c>
      <c r="Q386" s="11"/>
      <c r="R386" s="38">
        <f t="shared" si="94"/>
        <v>0</v>
      </c>
      <c r="S386" s="30">
        <f t="shared" si="92"/>
        <v>0</v>
      </c>
      <c r="T386" s="30">
        <f t="shared" si="88"/>
        <v>0</v>
      </c>
      <c r="U386" s="34"/>
      <c r="V386" s="34"/>
      <c r="X386" s="31">
        <f t="shared" si="85"/>
        <v>9.0359999999999996</v>
      </c>
      <c r="Y386" s="31">
        <f t="shared" si="86"/>
        <v>-184.49199999999999</v>
      </c>
      <c r="Z386" s="30">
        <f t="shared" si="93"/>
        <v>0</v>
      </c>
    </row>
    <row r="387" spans="5:26" x14ac:dyDescent="0.15">
      <c r="E387" s="46"/>
      <c r="F387" s="28"/>
      <c r="G387" s="29"/>
      <c r="H387" s="29"/>
      <c r="I387" s="48" t="str">
        <f t="shared" si="83"/>
        <v/>
      </c>
      <c r="J387" s="48" t="str">
        <f t="shared" si="95"/>
        <v/>
      </c>
      <c r="K387" s="49" t="str">
        <f t="shared" si="96"/>
        <v/>
      </c>
      <c r="L387" s="11"/>
      <c r="M387" s="11"/>
      <c r="N387" s="78"/>
      <c r="O387" s="31" t="str">
        <f t="shared" si="91"/>
        <v>F</v>
      </c>
      <c r="P387" s="11">
        <f t="shared" si="84"/>
        <v>-23.287315649149274</v>
      </c>
      <c r="Q387" s="11"/>
      <c r="R387" s="38">
        <f t="shared" si="94"/>
        <v>0</v>
      </c>
      <c r="S387" s="30">
        <f t="shared" si="92"/>
        <v>0</v>
      </c>
      <c r="T387" s="30">
        <f t="shared" si="88"/>
        <v>0</v>
      </c>
      <c r="U387" s="34"/>
      <c r="V387" s="34"/>
      <c r="X387" s="31">
        <f t="shared" si="85"/>
        <v>9.0359999999999996</v>
      </c>
      <c r="Y387" s="31">
        <f t="shared" si="86"/>
        <v>-184.49199999999999</v>
      </c>
      <c r="Z387" s="30">
        <f t="shared" si="93"/>
        <v>0</v>
      </c>
    </row>
    <row r="388" spans="5:26" x14ac:dyDescent="0.15">
      <c r="E388" s="46"/>
      <c r="F388" s="28"/>
      <c r="G388" s="29"/>
      <c r="H388" s="29"/>
      <c r="I388" s="48" t="str">
        <f t="shared" si="83"/>
        <v/>
      </c>
      <c r="J388" s="48" t="str">
        <f t="shared" si="95"/>
        <v/>
      </c>
      <c r="K388" s="49" t="str">
        <f t="shared" si="96"/>
        <v/>
      </c>
      <c r="L388" s="11"/>
      <c r="M388" s="11"/>
      <c r="N388" s="78"/>
      <c r="O388" s="31" t="str">
        <f t="shared" si="91"/>
        <v>F</v>
      </c>
      <c r="P388" s="11">
        <f t="shared" si="84"/>
        <v>-23.287315649149274</v>
      </c>
      <c r="Q388" s="11"/>
      <c r="R388" s="38">
        <f t="shared" si="94"/>
        <v>0</v>
      </c>
      <c r="S388" s="30">
        <f t="shared" si="92"/>
        <v>0</v>
      </c>
      <c r="T388" s="30">
        <f t="shared" si="88"/>
        <v>0</v>
      </c>
      <c r="U388" s="34"/>
      <c r="V388" s="34"/>
      <c r="X388" s="31">
        <f t="shared" si="85"/>
        <v>9.0359999999999996</v>
      </c>
      <c r="Y388" s="31">
        <f t="shared" si="86"/>
        <v>-184.49199999999999</v>
      </c>
      <c r="Z388" s="30">
        <f t="shared" si="93"/>
        <v>0</v>
      </c>
    </row>
    <row r="389" spans="5:26" x14ac:dyDescent="0.15">
      <c r="E389" s="46"/>
      <c r="F389" s="28"/>
      <c r="G389" s="29"/>
      <c r="H389" s="29"/>
      <c r="I389" s="48" t="str">
        <f t="shared" si="83"/>
        <v/>
      </c>
      <c r="J389" s="48" t="str">
        <f t="shared" si="95"/>
        <v/>
      </c>
      <c r="K389" s="49" t="str">
        <f t="shared" si="96"/>
        <v/>
      </c>
      <c r="L389" s="11"/>
      <c r="M389" s="11"/>
      <c r="N389" s="78"/>
      <c r="O389" s="31" t="str">
        <f t="shared" si="91"/>
        <v>F</v>
      </c>
      <c r="P389" s="11">
        <f t="shared" si="84"/>
        <v>-23.287315649149274</v>
      </c>
      <c r="Q389" s="11"/>
      <c r="R389" s="38">
        <f t="shared" si="94"/>
        <v>0</v>
      </c>
      <c r="S389" s="30">
        <f t="shared" si="92"/>
        <v>0</v>
      </c>
      <c r="T389" s="30">
        <f t="shared" si="88"/>
        <v>0</v>
      </c>
      <c r="U389" s="34"/>
      <c r="V389" s="34"/>
      <c r="X389" s="31">
        <f t="shared" si="85"/>
        <v>9.0359999999999996</v>
      </c>
      <c r="Y389" s="31">
        <f t="shared" si="86"/>
        <v>-184.49199999999999</v>
      </c>
      <c r="Z389" s="30">
        <f t="shared" si="93"/>
        <v>0</v>
      </c>
    </row>
    <row r="390" spans="5:26" x14ac:dyDescent="0.15">
      <c r="E390" s="46"/>
      <c r="F390" s="28"/>
      <c r="G390" s="29"/>
      <c r="H390" s="29"/>
      <c r="I390" s="48" t="str">
        <f t="shared" si="83"/>
        <v/>
      </c>
      <c r="J390" s="48" t="str">
        <f t="shared" si="95"/>
        <v/>
      </c>
      <c r="K390" s="49" t="str">
        <f t="shared" si="96"/>
        <v/>
      </c>
      <c r="L390" s="11"/>
      <c r="M390" s="11"/>
      <c r="N390" s="78"/>
      <c r="O390" s="31" t="str">
        <f t="shared" si="91"/>
        <v>F</v>
      </c>
      <c r="P390" s="11">
        <f t="shared" si="84"/>
        <v>-23.287315649149274</v>
      </c>
      <c r="Q390" s="11"/>
      <c r="R390" s="38">
        <f t="shared" si="94"/>
        <v>0</v>
      </c>
      <c r="S390" s="30">
        <f t="shared" si="92"/>
        <v>0</v>
      </c>
      <c r="T390" s="30">
        <f t="shared" si="88"/>
        <v>0</v>
      </c>
      <c r="U390" s="34"/>
      <c r="V390" s="34"/>
      <c r="X390" s="31">
        <f t="shared" si="85"/>
        <v>9.0359999999999996</v>
      </c>
      <c r="Y390" s="31">
        <f t="shared" si="86"/>
        <v>-184.49199999999999</v>
      </c>
      <c r="Z390" s="30">
        <f t="shared" si="93"/>
        <v>0</v>
      </c>
    </row>
    <row r="391" spans="5:26" x14ac:dyDescent="0.15">
      <c r="E391" s="46"/>
      <c r="F391" s="28"/>
      <c r="G391" s="29"/>
      <c r="H391" s="29"/>
      <c r="I391" s="48" t="str">
        <f t="shared" si="83"/>
        <v/>
      </c>
      <c r="J391" s="48" t="str">
        <f t="shared" si="95"/>
        <v/>
      </c>
      <c r="K391" s="49" t="str">
        <f t="shared" si="96"/>
        <v/>
      </c>
      <c r="L391" s="11"/>
      <c r="M391" s="11"/>
      <c r="N391" s="78"/>
      <c r="O391" s="31" t="str">
        <f t="shared" si="91"/>
        <v>F</v>
      </c>
      <c r="P391" s="11">
        <f t="shared" si="84"/>
        <v>-23.287315649149274</v>
      </c>
      <c r="Q391" s="11"/>
      <c r="R391" s="38">
        <f t="shared" si="94"/>
        <v>0</v>
      </c>
      <c r="S391" s="30">
        <f t="shared" si="92"/>
        <v>0</v>
      </c>
      <c r="T391" s="30">
        <f t="shared" si="88"/>
        <v>0</v>
      </c>
      <c r="U391" s="34"/>
      <c r="V391" s="34"/>
      <c r="X391" s="31">
        <f t="shared" si="85"/>
        <v>9.0359999999999996</v>
      </c>
      <c r="Y391" s="31">
        <f t="shared" si="86"/>
        <v>-184.49199999999999</v>
      </c>
      <c r="Z391" s="30">
        <f t="shared" si="93"/>
        <v>0</v>
      </c>
    </row>
    <row r="392" spans="5:26" x14ac:dyDescent="0.15">
      <c r="E392" s="46"/>
      <c r="F392" s="28"/>
      <c r="G392" s="29"/>
      <c r="H392" s="29"/>
      <c r="I392" s="48" t="str">
        <f t="shared" si="83"/>
        <v/>
      </c>
      <c r="J392" s="48" t="str">
        <f t="shared" si="95"/>
        <v/>
      </c>
      <c r="K392" s="49" t="str">
        <f t="shared" si="96"/>
        <v/>
      </c>
      <c r="L392" s="11"/>
      <c r="M392" s="11"/>
      <c r="N392" s="78"/>
      <c r="O392" s="31" t="str">
        <f t="shared" si="91"/>
        <v>F</v>
      </c>
      <c r="P392" s="11">
        <f t="shared" si="84"/>
        <v>-23.287315649149274</v>
      </c>
      <c r="Q392" s="11"/>
      <c r="R392" s="38">
        <f t="shared" si="94"/>
        <v>0</v>
      </c>
      <c r="S392" s="30">
        <f t="shared" si="92"/>
        <v>0</v>
      </c>
      <c r="T392" s="30">
        <f t="shared" si="88"/>
        <v>0</v>
      </c>
      <c r="U392" s="34"/>
      <c r="V392" s="34"/>
      <c r="X392" s="31">
        <f t="shared" si="85"/>
        <v>9.0359999999999996</v>
      </c>
      <c r="Y392" s="31">
        <f t="shared" si="86"/>
        <v>-184.49199999999999</v>
      </c>
      <c r="Z392" s="30">
        <f t="shared" si="93"/>
        <v>0</v>
      </c>
    </row>
    <row r="393" spans="5:26" x14ac:dyDescent="0.15">
      <c r="E393" s="46"/>
      <c r="F393" s="28"/>
      <c r="G393" s="29"/>
      <c r="H393" s="29"/>
      <c r="I393" s="48" t="str">
        <f t="shared" si="83"/>
        <v/>
      </c>
      <c r="J393" s="48" t="str">
        <f t="shared" si="95"/>
        <v/>
      </c>
      <c r="K393" s="49" t="str">
        <f t="shared" si="96"/>
        <v/>
      </c>
      <c r="L393" s="11"/>
      <c r="M393" s="11"/>
      <c r="N393" s="78"/>
      <c r="O393" s="31" t="str">
        <f t="shared" si="91"/>
        <v>F</v>
      </c>
      <c r="P393" s="11">
        <f t="shared" si="84"/>
        <v>-23.287315649149274</v>
      </c>
      <c r="Q393" s="11"/>
      <c r="R393" s="38">
        <f t="shared" si="94"/>
        <v>0</v>
      </c>
      <c r="S393" s="30">
        <f t="shared" si="92"/>
        <v>0</v>
      </c>
      <c r="T393" s="30">
        <f t="shared" si="88"/>
        <v>0</v>
      </c>
      <c r="U393" s="34"/>
      <c r="V393" s="34"/>
      <c r="X393" s="31">
        <f t="shared" si="85"/>
        <v>9.0359999999999996</v>
      </c>
      <c r="Y393" s="31">
        <f t="shared" si="86"/>
        <v>-184.49199999999999</v>
      </c>
      <c r="Z393" s="30">
        <f t="shared" si="93"/>
        <v>0</v>
      </c>
    </row>
    <row r="394" spans="5:26" x14ac:dyDescent="0.15">
      <c r="E394" s="46"/>
      <c r="F394" s="28"/>
      <c r="G394" s="29"/>
      <c r="H394" s="29"/>
      <c r="I394" s="48" t="str">
        <f t="shared" si="83"/>
        <v/>
      </c>
      <c r="J394" s="48" t="str">
        <f t="shared" si="95"/>
        <v/>
      </c>
      <c r="K394" s="49" t="str">
        <f t="shared" si="96"/>
        <v/>
      </c>
      <c r="L394" s="11"/>
      <c r="M394" s="11"/>
      <c r="N394" s="78"/>
      <c r="O394" s="31" t="str">
        <f t="shared" si="91"/>
        <v>F</v>
      </c>
      <c r="P394" s="11">
        <f t="shared" si="84"/>
        <v>-23.287315649149274</v>
      </c>
      <c r="Q394" s="11"/>
      <c r="R394" s="38">
        <f t="shared" si="94"/>
        <v>0</v>
      </c>
      <c r="S394" s="30">
        <f t="shared" si="92"/>
        <v>0</v>
      </c>
      <c r="T394" s="30">
        <f t="shared" si="88"/>
        <v>0</v>
      </c>
      <c r="U394" s="34"/>
      <c r="V394" s="34"/>
      <c r="X394" s="31">
        <f t="shared" si="85"/>
        <v>9.0359999999999996</v>
      </c>
      <c r="Y394" s="31">
        <f t="shared" si="86"/>
        <v>-184.49199999999999</v>
      </c>
      <c r="Z394" s="30">
        <f t="shared" si="93"/>
        <v>0</v>
      </c>
    </row>
    <row r="395" spans="5:26" x14ac:dyDescent="0.15">
      <c r="E395" s="46"/>
      <c r="F395" s="28"/>
      <c r="G395" s="29"/>
      <c r="H395" s="29"/>
      <c r="I395" s="48" t="str">
        <f t="shared" si="83"/>
        <v/>
      </c>
      <c r="J395" s="48" t="str">
        <f t="shared" si="95"/>
        <v/>
      </c>
      <c r="K395" s="49" t="str">
        <f t="shared" si="96"/>
        <v/>
      </c>
      <c r="L395" s="11"/>
      <c r="M395" s="11"/>
      <c r="N395" s="78"/>
      <c r="O395" s="31" t="str">
        <f t="shared" si="91"/>
        <v>F</v>
      </c>
      <c r="P395" s="11">
        <f t="shared" si="84"/>
        <v>-23.287315649149274</v>
      </c>
      <c r="Q395" s="11"/>
      <c r="R395" s="38">
        <f t="shared" si="94"/>
        <v>0</v>
      </c>
      <c r="S395" s="30">
        <f t="shared" si="92"/>
        <v>0</v>
      </c>
      <c r="T395" s="30">
        <f t="shared" si="88"/>
        <v>0</v>
      </c>
      <c r="U395" s="34"/>
      <c r="V395" s="34"/>
      <c r="X395" s="31">
        <f t="shared" si="85"/>
        <v>9.0359999999999996</v>
      </c>
      <c r="Y395" s="31">
        <f t="shared" si="86"/>
        <v>-184.49199999999999</v>
      </c>
      <c r="Z395" s="30">
        <f t="shared" si="93"/>
        <v>0</v>
      </c>
    </row>
    <row r="396" spans="5:26" x14ac:dyDescent="0.15">
      <c r="E396" s="46"/>
      <c r="F396" s="28"/>
      <c r="G396" s="29"/>
      <c r="H396" s="29"/>
      <c r="I396" s="48" t="str">
        <f t="shared" si="83"/>
        <v/>
      </c>
      <c r="J396" s="48" t="str">
        <f t="shared" si="95"/>
        <v/>
      </c>
      <c r="K396" s="49" t="str">
        <f t="shared" si="96"/>
        <v/>
      </c>
      <c r="L396" s="11"/>
      <c r="M396" s="11"/>
      <c r="N396" s="78"/>
      <c r="O396" s="31" t="str">
        <f t="shared" si="91"/>
        <v>F</v>
      </c>
      <c r="P396" s="11">
        <f t="shared" si="84"/>
        <v>-23.287315649149274</v>
      </c>
      <c r="Q396" s="11"/>
      <c r="R396" s="38">
        <f t="shared" si="94"/>
        <v>0</v>
      </c>
      <c r="S396" s="30">
        <f t="shared" si="92"/>
        <v>0</v>
      </c>
      <c r="T396" s="30">
        <f t="shared" si="88"/>
        <v>0</v>
      </c>
      <c r="U396" s="34"/>
      <c r="V396" s="34"/>
      <c r="X396" s="31">
        <f t="shared" si="85"/>
        <v>9.0359999999999996</v>
      </c>
      <c r="Y396" s="31">
        <f t="shared" si="86"/>
        <v>-184.49199999999999</v>
      </c>
      <c r="Z396" s="30">
        <f t="shared" si="93"/>
        <v>0</v>
      </c>
    </row>
    <row r="397" spans="5:26" x14ac:dyDescent="0.15">
      <c r="E397" s="46"/>
      <c r="F397" s="28"/>
      <c r="G397" s="29"/>
      <c r="H397" s="29"/>
      <c r="I397" s="48" t="str">
        <f t="shared" si="83"/>
        <v/>
      </c>
      <c r="J397" s="48" t="str">
        <f t="shared" si="95"/>
        <v/>
      </c>
      <c r="K397" s="49" t="str">
        <f t="shared" si="96"/>
        <v/>
      </c>
      <c r="L397" s="11"/>
      <c r="M397" s="11"/>
      <c r="N397" s="78"/>
      <c r="O397" s="31" t="str">
        <f t="shared" si="91"/>
        <v>F</v>
      </c>
      <c r="P397" s="11">
        <f t="shared" si="84"/>
        <v>-23.287315649149274</v>
      </c>
      <c r="Q397" s="11"/>
      <c r="R397" s="38">
        <f t="shared" si="94"/>
        <v>0</v>
      </c>
      <c r="S397" s="30">
        <f t="shared" si="92"/>
        <v>0</v>
      </c>
      <c r="T397" s="30">
        <f t="shared" si="88"/>
        <v>0</v>
      </c>
      <c r="U397" s="34"/>
      <c r="V397" s="34"/>
      <c r="X397" s="31">
        <f t="shared" si="85"/>
        <v>9.0359999999999996</v>
      </c>
      <c r="Y397" s="31">
        <f t="shared" si="86"/>
        <v>-184.49199999999999</v>
      </c>
      <c r="Z397" s="30">
        <f t="shared" si="93"/>
        <v>0</v>
      </c>
    </row>
    <row r="398" spans="5:26" x14ac:dyDescent="0.15">
      <c r="E398" s="46"/>
      <c r="F398" s="28"/>
      <c r="G398" s="29"/>
      <c r="H398" s="29"/>
      <c r="I398" s="48" t="str">
        <f t="shared" si="83"/>
        <v/>
      </c>
      <c r="J398" s="48" t="str">
        <f t="shared" si="95"/>
        <v/>
      </c>
      <c r="K398" s="49" t="str">
        <f t="shared" si="96"/>
        <v/>
      </c>
      <c r="L398" s="11"/>
      <c r="M398" s="11"/>
      <c r="N398" s="78"/>
      <c r="O398" s="31" t="str">
        <f t="shared" si="91"/>
        <v>F</v>
      </c>
      <c r="P398" s="11">
        <f t="shared" si="84"/>
        <v>-23.287315649149274</v>
      </c>
      <c r="Q398" s="11"/>
      <c r="R398" s="38">
        <f t="shared" si="94"/>
        <v>0</v>
      </c>
      <c r="S398" s="30">
        <f t="shared" si="92"/>
        <v>0</v>
      </c>
      <c r="T398" s="30">
        <f t="shared" si="88"/>
        <v>0</v>
      </c>
      <c r="U398" s="34"/>
      <c r="V398" s="34"/>
      <c r="X398" s="31">
        <f t="shared" si="85"/>
        <v>9.0359999999999996</v>
      </c>
      <c r="Y398" s="31">
        <f t="shared" si="86"/>
        <v>-184.49199999999999</v>
      </c>
      <c r="Z398" s="30">
        <f t="shared" si="93"/>
        <v>0</v>
      </c>
    </row>
    <row r="399" spans="5:26" x14ac:dyDescent="0.15">
      <c r="E399" s="46"/>
      <c r="F399" s="28"/>
      <c r="G399" s="29"/>
      <c r="H399" s="29"/>
      <c r="I399" s="48" t="str">
        <f t="shared" si="83"/>
        <v/>
      </c>
      <c r="J399" s="48" t="str">
        <f t="shared" si="95"/>
        <v/>
      </c>
      <c r="K399" s="49" t="str">
        <f t="shared" si="96"/>
        <v/>
      </c>
      <c r="L399" s="11"/>
      <c r="M399" s="11"/>
      <c r="N399" s="78"/>
      <c r="O399" s="31" t="str">
        <f t="shared" si="91"/>
        <v>F</v>
      </c>
      <c r="P399" s="11">
        <f t="shared" si="84"/>
        <v>-23.287315649149274</v>
      </c>
      <c r="Q399" s="11"/>
      <c r="R399" s="38">
        <f t="shared" si="94"/>
        <v>0</v>
      </c>
      <c r="S399" s="30">
        <f t="shared" si="92"/>
        <v>0</v>
      </c>
      <c r="T399" s="30">
        <f t="shared" si="88"/>
        <v>0</v>
      </c>
      <c r="U399" s="34"/>
      <c r="V399" s="34"/>
      <c r="X399" s="31">
        <f t="shared" si="85"/>
        <v>9.0359999999999996</v>
      </c>
      <c r="Y399" s="31">
        <f t="shared" si="86"/>
        <v>-184.49199999999999</v>
      </c>
      <c r="Z399" s="30">
        <f t="shared" si="93"/>
        <v>0</v>
      </c>
    </row>
    <row r="400" spans="5:26" x14ac:dyDescent="0.15">
      <c r="E400" s="46"/>
      <c r="F400" s="28"/>
      <c r="G400" s="29"/>
      <c r="H400" s="29"/>
      <c r="I400" s="48" t="str">
        <f t="shared" si="83"/>
        <v/>
      </c>
      <c r="J400" s="48" t="str">
        <f t="shared" si="95"/>
        <v/>
      </c>
      <c r="K400" s="49" t="str">
        <f t="shared" si="96"/>
        <v/>
      </c>
      <c r="L400" s="11"/>
      <c r="M400" s="11"/>
      <c r="N400" s="78"/>
      <c r="O400" s="31" t="str">
        <f t="shared" si="91"/>
        <v>F</v>
      </c>
      <c r="P400" s="11">
        <f t="shared" si="84"/>
        <v>-23.287315649149274</v>
      </c>
      <c r="Q400" s="11"/>
      <c r="R400" s="38">
        <f t="shared" si="94"/>
        <v>0</v>
      </c>
      <c r="S400" s="30">
        <f t="shared" si="92"/>
        <v>0</v>
      </c>
      <c r="T400" s="30">
        <f t="shared" si="88"/>
        <v>0</v>
      </c>
      <c r="U400" s="34"/>
      <c r="V400" s="34"/>
      <c r="X400" s="31">
        <f t="shared" si="85"/>
        <v>9.0359999999999996</v>
      </c>
      <c r="Y400" s="31">
        <f t="shared" si="86"/>
        <v>-184.49199999999999</v>
      </c>
      <c r="Z400" s="30">
        <f t="shared" si="93"/>
        <v>0</v>
      </c>
    </row>
    <row r="401" spans="5:26" x14ac:dyDescent="0.15">
      <c r="E401" s="46"/>
      <c r="F401" s="28"/>
      <c r="G401" s="29"/>
      <c r="H401" s="29"/>
      <c r="I401" s="48" t="str">
        <f t="shared" si="83"/>
        <v/>
      </c>
      <c r="J401" s="48" t="str">
        <f t="shared" si="95"/>
        <v/>
      </c>
      <c r="K401" s="49" t="str">
        <f t="shared" si="96"/>
        <v/>
      </c>
      <c r="L401" s="11"/>
      <c r="M401" s="11"/>
      <c r="N401" s="78"/>
      <c r="O401" s="31" t="str">
        <f t="shared" si="91"/>
        <v>F</v>
      </c>
      <c r="P401" s="11">
        <f t="shared" si="84"/>
        <v>-23.287315649149274</v>
      </c>
      <c r="Q401" s="11"/>
      <c r="R401" s="38">
        <f t="shared" si="94"/>
        <v>0</v>
      </c>
      <c r="S401" s="30">
        <f t="shared" si="92"/>
        <v>0</v>
      </c>
      <c r="T401" s="30">
        <f t="shared" si="88"/>
        <v>0</v>
      </c>
      <c r="U401" s="34"/>
      <c r="V401" s="34"/>
      <c r="X401" s="31">
        <f t="shared" si="85"/>
        <v>9.0359999999999996</v>
      </c>
      <c r="Y401" s="31">
        <f t="shared" si="86"/>
        <v>-184.49199999999999</v>
      </c>
      <c r="Z401" s="30">
        <f t="shared" si="93"/>
        <v>0</v>
      </c>
    </row>
    <row r="402" spans="5:26" x14ac:dyDescent="0.15">
      <c r="E402" s="46"/>
      <c r="F402" s="28"/>
      <c r="G402" s="29"/>
      <c r="H402" s="29"/>
      <c r="I402" s="48" t="str">
        <f t="shared" si="83"/>
        <v/>
      </c>
      <c r="J402" s="48" t="str">
        <f t="shared" si="95"/>
        <v/>
      </c>
      <c r="K402" s="49" t="str">
        <f t="shared" si="96"/>
        <v/>
      </c>
      <c r="L402" s="11"/>
      <c r="M402" s="11"/>
      <c r="N402" s="78"/>
      <c r="O402" s="31" t="str">
        <f t="shared" si="91"/>
        <v>F</v>
      </c>
      <c r="P402" s="11">
        <f t="shared" si="84"/>
        <v>-23.287315649149274</v>
      </c>
      <c r="Q402" s="11"/>
      <c r="R402" s="38">
        <f t="shared" si="94"/>
        <v>0</v>
      </c>
      <c r="S402" s="30">
        <f t="shared" si="92"/>
        <v>0</v>
      </c>
      <c r="T402" s="30">
        <f t="shared" si="88"/>
        <v>0</v>
      </c>
      <c r="U402" s="34"/>
      <c r="V402" s="34"/>
      <c r="X402" s="31">
        <f t="shared" si="85"/>
        <v>9.0359999999999996</v>
      </c>
      <c r="Y402" s="31">
        <f t="shared" si="86"/>
        <v>-184.49199999999999</v>
      </c>
      <c r="Z402" s="30">
        <f t="shared" si="93"/>
        <v>0</v>
      </c>
    </row>
    <row r="403" spans="5:26" x14ac:dyDescent="0.15">
      <c r="E403" s="46"/>
      <c r="F403" s="28"/>
      <c r="G403" s="29"/>
      <c r="H403" s="29"/>
      <c r="I403" s="48" t="str">
        <f t="shared" si="83"/>
        <v/>
      </c>
      <c r="J403" s="48" t="str">
        <f t="shared" si="95"/>
        <v/>
      </c>
      <c r="K403" s="49" t="str">
        <f t="shared" si="96"/>
        <v/>
      </c>
      <c r="L403" s="11"/>
      <c r="M403" s="11"/>
      <c r="N403" s="78"/>
      <c r="O403" s="31" t="str">
        <f t="shared" si="91"/>
        <v>F</v>
      </c>
      <c r="P403" s="11">
        <f t="shared" si="84"/>
        <v>-23.287315649149274</v>
      </c>
      <c r="Q403" s="11"/>
      <c r="R403" s="38">
        <f t="shared" si="94"/>
        <v>0</v>
      </c>
      <c r="S403" s="30">
        <f t="shared" si="92"/>
        <v>0</v>
      </c>
      <c r="T403" s="30">
        <f t="shared" si="88"/>
        <v>0</v>
      </c>
      <c r="U403" s="34"/>
      <c r="V403" s="34"/>
      <c r="X403" s="31">
        <f t="shared" si="85"/>
        <v>9.0359999999999996</v>
      </c>
      <c r="Y403" s="31">
        <f t="shared" si="86"/>
        <v>-184.49199999999999</v>
      </c>
      <c r="Z403" s="30">
        <f t="shared" si="93"/>
        <v>0</v>
      </c>
    </row>
    <row r="404" spans="5:26" x14ac:dyDescent="0.15">
      <c r="E404" s="46"/>
      <c r="F404" s="28"/>
      <c r="G404" s="29"/>
      <c r="H404" s="29"/>
      <c r="I404" s="48" t="str">
        <f t="shared" si="83"/>
        <v/>
      </c>
      <c r="J404" s="48" t="str">
        <f t="shared" si="95"/>
        <v/>
      </c>
      <c r="K404" s="49" t="str">
        <f t="shared" si="96"/>
        <v/>
      </c>
      <c r="L404" s="11"/>
      <c r="M404" s="11"/>
      <c r="N404" s="78"/>
      <c r="O404" s="31" t="str">
        <f t="shared" si="91"/>
        <v>F</v>
      </c>
      <c r="P404" s="11">
        <f t="shared" si="84"/>
        <v>-23.287315649149274</v>
      </c>
      <c r="Q404" s="11"/>
      <c r="R404" s="38">
        <f t="shared" si="94"/>
        <v>0</v>
      </c>
      <c r="S404" s="30">
        <f t="shared" si="92"/>
        <v>0</v>
      </c>
      <c r="T404" s="30">
        <f t="shared" si="88"/>
        <v>0</v>
      </c>
      <c r="U404" s="34"/>
      <c r="V404" s="34"/>
      <c r="X404" s="31">
        <f t="shared" si="85"/>
        <v>9.0359999999999996</v>
      </c>
      <c r="Y404" s="31">
        <f t="shared" si="86"/>
        <v>-184.49199999999999</v>
      </c>
      <c r="Z404" s="30">
        <f t="shared" si="93"/>
        <v>0</v>
      </c>
    </row>
    <row r="405" spans="5:26" x14ac:dyDescent="0.15">
      <c r="E405" s="46"/>
      <c r="F405" s="28"/>
      <c r="G405" s="29"/>
      <c r="H405" s="29"/>
      <c r="I405" s="48" t="str">
        <f t="shared" si="83"/>
        <v/>
      </c>
      <c r="J405" s="48" t="str">
        <f t="shared" si="95"/>
        <v/>
      </c>
      <c r="K405" s="49" t="str">
        <f t="shared" si="96"/>
        <v/>
      </c>
      <c r="L405" s="11"/>
      <c r="M405" s="11"/>
      <c r="N405" s="78"/>
      <c r="O405" s="31" t="str">
        <f t="shared" si="91"/>
        <v>F</v>
      </c>
      <c r="P405" s="11">
        <f t="shared" si="84"/>
        <v>-23.287315649149274</v>
      </c>
      <c r="Q405" s="11"/>
      <c r="R405" s="38">
        <f t="shared" si="94"/>
        <v>0</v>
      </c>
      <c r="S405" s="30">
        <f t="shared" si="92"/>
        <v>0</v>
      </c>
      <c r="T405" s="30">
        <f t="shared" si="88"/>
        <v>0</v>
      </c>
      <c r="U405" s="34"/>
      <c r="V405" s="34"/>
      <c r="X405" s="31">
        <f t="shared" si="85"/>
        <v>9.0359999999999996</v>
      </c>
      <c r="Y405" s="31">
        <f t="shared" si="86"/>
        <v>-184.49199999999999</v>
      </c>
      <c r="Z405" s="30">
        <f t="shared" si="93"/>
        <v>0</v>
      </c>
    </row>
    <row r="406" spans="5:26" x14ac:dyDescent="0.15">
      <c r="E406" s="46"/>
      <c r="F406" s="28"/>
      <c r="G406" s="29"/>
      <c r="H406" s="29"/>
      <c r="I406" s="48" t="str">
        <f t="shared" si="83"/>
        <v/>
      </c>
      <c r="J406" s="48" t="str">
        <f t="shared" si="95"/>
        <v/>
      </c>
      <c r="K406" s="49" t="str">
        <f t="shared" si="96"/>
        <v/>
      </c>
      <c r="L406" s="11"/>
      <c r="M406" s="11"/>
      <c r="N406" s="78"/>
      <c r="O406" s="31" t="str">
        <f t="shared" si="91"/>
        <v>F</v>
      </c>
      <c r="P406" s="11">
        <f t="shared" si="84"/>
        <v>-23.287315649149274</v>
      </c>
      <c r="Q406" s="11"/>
      <c r="R406" s="38">
        <f t="shared" si="94"/>
        <v>0</v>
      </c>
      <c r="S406" s="30">
        <f t="shared" si="92"/>
        <v>0</v>
      </c>
      <c r="T406" s="30">
        <f t="shared" si="88"/>
        <v>0</v>
      </c>
      <c r="U406" s="34"/>
      <c r="V406" s="34"/>
      <c r="X406" s="31">
        <f t="shared" si="85"/>
        <v>9.0359999999999996</v>
      </c>
      <c r="Y406" s="31">
        <f t="shared" si="86"/>
        <v>-184.49199999999999</v>
      </c>
      <c r="Z406" s="30">
        <f t="shared" si="93"/>
        <v>0</v>
      </c>
    </row>
    <row r="407" spans="5:26" x14ac:dyDescent="0.15">
      <c r="E407" s="46"/>
      <c r="F407" s="28"/>
      <c r="G407" s="29"/>
      <c r="H407" s="29"/>
      <c r="I407" s="48" t="str">
        <f t="shared" si="83"/>
        <v/>
      </c>
      <c r="J407" s="48" t="str">
        <f t="shared" si="95"/>
        <v/>
      </c>
      <c r="K407" s="49" t="str">
        <f t="shared" si="96"/>
        <v/>
      </c>
      <c r="L407" s="11"/>
      <c r="M407" s="11"/>
      <c r="N407" s="78"/>
      <c r="O407" s="31" t="str">
        <f t="shared" si="91"/>
        <v>F</v>
      </c>
      <c r="P407" s="11">
        <f t="shared" si="84"/>
        <v>-23.287315649149274</v>
      </c>
      <c r="Q407" s="11"/>
      <c r="R407" s="38">
        <f t="shared" si="94"/>
        <v>0</v>
      </c>
      <c r="S407" s="30">
        <f t="shared" si="92"/>
        <v>0</v>
      </c>
      <c r="T407" s="30">
        <f t="shared" si="88"/>
        <v>0</v>
      </c>
      <c r="U407" s="34"/>
      <c r="V407" s="34"/>
      <c r="X407" s="31">
        <f t="shared" si="85"/>
        <v>9.0359999999999996</v>
      </c>
      <c r="Y407" s="31">
        <f t="shared" si="86"/>
        <v>-184.49199999999999</v>
      </c>
      <c r="Z407" s="30">
        <f t="shared" si="93"/>
        <v>0</v>
      </c>
    </row>
    <row r="408" spans="5:26" x14ac:dyDescent="0.15">
      <c r="E408" s="46"/>
      <c r="F408" s="28"/>
      <c r="G408" s="29"/>
      <c r="H408" s="29"/>
      <c r="I408" s="48" t="str">
        <f t="shared" si="83"/>
        <v/>
      </c>
      <c r="J408" s="48" t="str">
        <f t="shared" si="95"/>
        <v/>
      </c>
      <c r="K408" s="49" t="str">
        <f t="shared" si="96"/>
        <v/>
      </c>
      <c r="L408" s="11"/>
      <c r="M408" s="11"/>
      <c r="N408" s="78"/>
      <c r="O408" s="31" t="str">
        <f t="shared" si="91"/>
        <v>F</v>
      </c>
      <c r="P408" s="11">
        <f t="shared" si="84"/>
        <v>-23.287315649149274</v>
      </c>
      <c r="Q408" s="11"/>
      <c r="R408" s="38">
        <f t="shared" si="94"/>
        <v>0</v>
      </c>
      <c r="S408" s="30">
        <f t="shared" si="92"/>
        <v>0</v>
      </c>
      <c r="T408" s="30">
        <f t="shared" si="88"/>
        <v>0</v>
      </c>
      <c r="U408" s="34"/>
      <c r="V408" s="34"/>
      <c r="X408" s="31">
        <f t="shared" si="85"/>
        <v>9.0359999999999996</v>
      </c>
      <c r="Y408" s="31">
        <f t="shared" si="86"/>
        <v>-184.49199999999999</v>
      </c>
      <c r="Z408" s="30">
        <f t="shared" si="93"/>
        <v>0</v>
      </c>
    </row>
    <row r="409" spans="5:26" x14ac:dyDescent="0.15">
      <c r="E409" s="46"/>
      <c r="F409" s="28"/>
      <c r="G409" s="29"/>
      <c r="H409" s="29"/>
      <c r="I409" s="48" t="str">
        <f t="shared" ref="I409:I440" si="97">IF(COUNTA($F$375,$H$375,F409:H409)=5,P409,"")</f>
        <v/>
      </c>
      <c r="J409" s="48" t="str">
        <f t="shared" si="95"/>
        <v/>
      </c>
      <c r="K409" s="49" t="str">
        <f t="shared" si="96"/>
        <v/>
      </c>
      <c r="L409" s="11"/>
      <c r="M409" s="11"/>
      <c r="N409" s="78"/>
      <c r="O409" s="31" t="str">
        <f t="shared" si="91"/>
        <v>F</v>
      </c>
      <c r="P409" s="11">
        <f t="shared" si="84"/>
        <v>-23.287315649149274</v>
      </c>
      <c r="Q409" s="11"/>
      <c r="R409" s="38">
        <f t="shared" si="94"/>
        <v>0</v>
      </c>
      <c r="S409" s="30">
        <f t="shared" si="92"/>
        <v>0</v>
      </c>
      <c r="T409" s="30">
        <f t="shared" si="88"/>
        <v>0</v>
      </c>
      <c r="U409" s="34"/>
      <c r="V409" s="34"/>
      <c r="X409" s="31">
        <f t="shared" si="85"/>
        <v>9.0359999999999996</v>
      </c>
      <c r="Y409" s="31">
        <f t="shared" si="86"/>
        <v>-184.49199999999999</v>
      </c>
      <c r="Z409" s="30">
        <f t="shared" si="93"/>
        <v>0</v>
      </c>
    </row>
    <row r="410" spans="5:26" x14ac:dyDescent="0.15">
      <c r="E410" s="46"/>
      <c r="F410" s="28"/>
      <c r="G410" s="29"/>
      <c r="H410" s="29"/>
      <c r="I410" s="48" t="str">
        <f t="shared" si="97"/>
        <v/>
      </c>
      <c r="J410" s="48" t="str">
        <f t="shared" si="95"/>
        <v/>
      </c>
      <c r="K410" s="49" t="str">
        <f t="shared" si="96"/>
        <v/>
      </c>
      <c r="L410" s="11"/>
      <c r="M410" s="11"/>
      <c r="N410" s="78"/>
      <c r="O410" s="31" t="str">
        <f t="shared" si="91"/>
        <v>F</v>
      </c>
      <c r="P410" s="11">
        <f t="shared" si="84"/>
        <v>-23.287315649149274</v>
      </c>
      <c r="Q410" s="11"/>
      <c r="R410" s="38">
        <f t="shared" si="94"/>
        <v>0</v>
      </c>
      <c r="S410" s="30">
        <f t="shared" si="92"/>
        <v>0</v>
      </c>
      <c r="T410" s="30">
        <f t="shared" si="88"/>
        <v>0</v>
      </c>
      <c r="U410" s="34"/>
      <c r="V410" s="34"/>
      <c r="X410" s="31">
        <f t="shared" si="85"/>
        <v>9.0359999999999996</v>
      </c>
      <c r="Y410" s="31">
        <f t="shared" si="86"/>
        <v>-184.49199999999999</v>
      </c>
      <c r="Z410" s="30">
        <f t="shared" si="93"/>
        <v>0</v>
      </c>
    </row>
    <row r="411" spans="5:26" x14ac:dyDescent="0.15">
      <c r="E411" s="46"/>
      <c r="F411" s="28"/>
      <c r="G411" s="29"/>
      <c r="H411" s="29"/>
      <c r="I411" s="48" t="str">
        <f t="shared" si="97"/>
        <v/>
      </c>
      <c r="J411" s="48" t="str">
        <f t="shared" si="95"/>
        <v/>
      </c>
      <c r="K411" s="49" t="str">
        <f t="shared" si="96"/>
        <v/>
      </c>
      <c r="L411" s="11"/>
      <c r="M411" s="11"/>
      <c r="N411" s="78"/>
      <c r="O411" s="31" t="str">
        <f t="shared" si="91"/>
        <v>F</v>
      </c>
      <c r="P411" s="11">
        <f t="shared" si="84"/>
        <v>-23.287315649149274</v>
      </c>
      <c r="Q411" s="11"/>
      <c r="R411" s="38">
        <f t="shared" si="94"/>
        <v>0</v>
      </c>
      <c r="S411" s="30">
        <f t="shared" si="92"/>
        <v>0</v>
      </c>
      <c r="T411" s="30">
        <f t="shared" si="88"/>
        <v>0</v>
      </c>
      <c r="U411" s="34"/>
      <c r="V411" s="34"/>
      <c r="X411" s="31">
        <f t="shared" si="85"/>
        <v>9.0359999999999996</v>
      </c>
      <c r="Y411" s="31">
        <f t="shared" si="86"/>
        <v>-184.49199999999999</v>
      </c>
      <c r="Z411" s="30">
        <f t="shared" si="93"/>
        <v>0</v>
      </c>
    </row>
    <row r="412" spans="5:26" x14ac:dyDescent="0.15">
      <c r="E412" s="46"/>
      <c r="F412" s="28"/>
      <c r="G412" s="29"/>
      <c r="H412" s="29"/>
      <c r="I412" s="48" t="str">
        <f t="shared" si="97"/>
        <v/>
      </c>
      <c r="J412" s="48" t="str">
        <f t="shared" si="95"/>
        <v/>
      </c>
      <c r="K412" s="49" t="str">
        <f t="shared" si="96"/>
        <v/>
      </c>
      <c r="L412" s="11"/>
      <c r="M412" s="11"/>
      <c r="N412" s="78"/>
      <c r="O412" s="31" t="str">
        <f t="shared" si="91"/>
        <v>F</v>
      </c>
      <c r="P412" s="11">
        <f t="shared" si="84"/>
        <v>-23.287315649149274</v>
      </c>
      <c r="Q412" s="11"/>
      <c r="R412" s="38">
        <f t="shared" si="94"/>
        <v>0</v>
      </c>
      <c r="S412" s="30">
        <f t="shared" si="92"/>
        <v>0</v>
      </c>
      <c r="T412" s="30">
        <f t="shared" si="88"/>
        <v>0</v>
      </c>
      <c r="U412" s="34"/>
      <c r="V412" s="34"/>
      <c r="X412" s="31">
        <f t="shared" si="85"/>
        <v>9.0359999999999996</v>
      </c>
      <c r="Y412" s="31">
        <f t="shared" si="86"/>
        <v>-184.49199999999999</v>
      </c>
      <c r="Z412" s="30">
        <f t="shared" si="93"/>
        <v>0</v>
      </c>
    </row>
    <row r="413" spans="5:26" x14ac:dyDescent="0.15">
      <c r="E413" s="46"/>
      <c r="F413" s="28"/>
      <c r="G413" s="29"/>
      <c r="H413" s="29"/>
      <c r="I413" s="48" t="str">
        <f t="shared" si="97"/>
        <v/>
      </c>
      <c r="J413" s="48" t="str">
        <f t="shared" si="95"/>
        <v/>
      </c>
      <c r="K413" s="49" t="str">
        <f t="shared" si="96"/>
        <v/>
      </c>
      <c r="L413" s="11"/>
      <c r="M413" s="11"/>
      <c r="N413" s="78"/>
      <c r="O413" s="31" t="str">
        <f t="shared" si="91"/>
        <v>F</v>
      </c>
      <c r="P413" s="11">
        <f t="shared" si="84"/>
        <v>-23.287315649149274</v>
      </c>
      <c r="Q413" s="11"/>
      <c r="R413" s="38">
        <f t="shared" si="94"/>
        <v>0</v>
      </c>
      <c r="S413" s="30">
        <f t="shared" si="92"/>
        <v>0</v>
      </c>
      <c r="T413" s="30">
        <f t="shared" si="88"/>
        <v>0</v>
      </c>
      <c r="U413" s="34"/>
      <c r="V413" s="34"/>
      <c r="X413" s="31">
        <f t="shared" si="85"/>
        <v>9.0359999999999996</v>
      </c>
      <c r="Y413" s="31">
        <f t="shared" si="86"/>
        <v>-184.49199999999999</v>
      </c>
      <c r="Z413" s="30">
        <f t="shared" si="93"/>
        <v>0</v>
      </c>
    </row>
    <row r="414" spans="5:26" x14ac:dyDescent="0.15">
      <c r="E414" s="46"/>
      <c r="F414" s="28"/>
      <c r="G414" s="29"/>
      <c r="H414" s="29"/>
      <c r="I414" s="48" t="str">
        <f t="shared" si="97"/>
        <v/>
      </c>
      <c r="J414" s="48" t="str">
        <f t="shared" si="95"/>
        <v/>
      </c>
      <c r="K414" s="49" t="str">
        <f t="shared" si="96"/>
        <v/>
      </c>
      <c r="L414" s="11"/>
      <c r="M414" s="11"/>
      <c r="N414" s="78"/>
      <c r="O414" s="31" t="str">
        <f t="shared" si="91"/>
        <v>F</v>
      </c>
      <c r="P414" s="11">
        <f t="shared" si="84"/>
        <v>-23.287315649149274</v>
      </c>
      <c r="Q414" s="11"/>
      <c r="R414" s="38">
        <f t="shared" si="94"/>
        <v>0</v>
      </c>
      <c r="S414" s="30">
        <f t="shared" si="92"/>
        <v>0</v>
      </c>
      <c r="T414" s="30">
        <f t="shared" si="88"/>
        <v>0</v>
      </c>
      <c r="U414" s="34"/>
      <c r="V414" s="34"/>
      <c r="X414" s="31">
        <f t="shared" si="85"/>
        <v>9.0359999999999996</v>
      </c>
      <c r="Y414" s="31">
        <f t="shared" si="86"/>
        <v>-184.49199999999999</v>
      </c>
      <c r="Z414" s="30">
        <f t="shared" si="93"/>
        <v>0</v>
      </c>
    </row>
    <row r="415" spans="5:26" x14ac:dyDescent="0.15">
      <c r="E415" s="46"/>
      <c r="F415" s="28"/>
      <c r="G415" s="29"/>
      <c r="H415" s="29"/>
      <c r="I415" s="48" t="str">
        <f t="shared" si="97"/>
        <v/>
      </c>
      <c r="J415" s="48" t="str">
        <f t="shared" si="95"/>
        <v/>
      </c>
      <c r="K415" s="49" t="str">
        <f t="shared" si="96"/>
        <v/>
      </c>
      <c r="L415" s="11"/>
      <c r="M415" s="11"/>
      <c r="N415" s="78"/>
      <c r="O415" s="31" t="str">
        <f t="shared" si="91"/>
        <v>F</v>
      </c>
      <c r="P415" s="11">
        <f t="shared" si="84"/>
        <v>-23.287315649149274</v>
      </c>
      <c r="Q415" s="11"/>
      <c r="R415" s="38">
        <f t="shared" si="94"/>
        <v>0</v>
      </c>
      <c r="S415" s="30">
        <f t="shared" si="92"/>
        <v>0</v>
      </c>
      <c r="T415" s="30">
        <f t="shared" si="88"/>
        <v>0</v>
      </c>
      <c r="U415" s="34"/>
      <c r="V415" s="34"/>
      <c r="X415" s="31">
        <f t="shared" si="85"/>
        <v>9.0359999999999996</v>
      </c>
      <c r="Y415" s="31">
        <f t="shared" si="86"/>
        <v>-184.49199999999999</v>
      </c>
      <c r="Z415" s="30">
        <f t="shared" si="93"/>
        <v>0</v>
      </c>
    </row>
    <row r="416" spans="5:26" x14ac:dyDescent="0.15">
      <c r="E416" s="46"/>
      <c r="F416" s="28"/>
      <c r="G416" s="29"/>
      <c r="H416" s="29"/>
      <c r="I416" s="48" t="str">
        <f t="shared" si="97"/>
        <v/>
      </c>
      <c r="J416" s="48" t="str">
        <f t="shared" si="95"/>
        <v/>
      </c>
      <c r="K416" s="49" t="str">
        <f t="shared" si="96"/>
        <v/>
      </c>
      <c r="L416" s="11"/>
      <c r="M416" s="11"/>
      <c r="N416" s="78"/>
      <c r="O416" s="31" t="str">
        <f t="shared" si="91"/>
        <v>F</v>
      </c>
      <c r="P416" s="11">
        <f t="shared" si="84"/>
        <v>-23.287315649149274</v>
      </c>
      <c r="Q416" s="11"/>
      <c r="R416" s="38">
        <f t="shared" si="94"/>
        <v>0</v>
      </c>
      <c r="S416" s="30">
        <f t="shared" si="92"/>
        <v>0</v>
      </c>
      <c r="T416" s="30">
        <f t="shared" si="88"/>
        <v>0</v>
      </c>
      <c r="U416" s="34"/>
      <c r="V416" s="34"/>
      <c r="X416" s="31">
        <f t="shared" si="85"/>
        <v>9.0359999999999996</v>
      </c>
      <c r="Y416" s="31">
        <f t="shared" si="86"/>
        <v>-184.49199999999999</v>
      </c>
      <c r="Z416" s="30">
        <f t="shared" si="93"/>
        <v>0</v>
      </c>
    </row>
    <row r="417" spans="5:26" x14ac:dyDescent="0.15">
      <c r="E417" s="46"/>
      <c r="F417" s="28"/>
      <c r="G417" s="29"/>
      <c r="H417" s="29"/>
      <c r="I417" s="48" t="str">
        <f t="shared" si="97"/>
        <v/>
      </c>
      <c r="J417" s="48" t="str">
        <f t="shared" si="95"/>
        <v/>
      </c>
      <c r="K417" s="49" t="str">
        <f t="shared" si="96"/>
        <v/>
      </c>
      <c r="L417" s="11"/>
      <c r="M417" s="11"/>
      <c r="N417" s="78"/>
      <c r="O417" s="31" t="str">
        <f t="shared" si="91"/>
        <v>F</v>
      </c>
      <c r="P417" s="11">
        <f t="shared" si="84"/>
        <v>-23.287315649149274</v>
      </c>
      <c r="Q417" s="11"/>
      <c r="R417" s="38">
        <f t="shared" si="94"/>
        <v>0</v>
      </c>
      <c r="S417" s="30">
        <f t="shared" si="92"/>
        <v>0</v>
      </c>
      <c r="T417" s="30">
        <f t="shared" si="88"/>
        <v>0</v>
      </c>
      <c r="U417" s="34"/>
      <c r="V417" s="34"/>
      <c r="X417" s="31">
        <f t="shared" si="85"/>
        <v>9.0359999999999996</v>
      </c>
      <c r="Y417" s="31">
        <f t="shared" si="86"/>
        <v>-184.49199999999999</v>
      </c>
      <c r="Z417" s="30">
        <f t="shared" si="93"/>
        <v>0</v>
      </c>
    </row>
    <row r="418" spans="5:26" x14ac:dyDescent="0.15">
      <c r="E418" s="46"/>
      <c r="F418" s="28"/>
      <c r="G418" s="29"/>
      <c r="H418" s="29"/>
      <c r="I418" s="48" t="str">
        <f t="shared" si="97"/>
        <v/>
      </c>
      <c r="J418" s="48" t="str">
        <f t="shared" si="95"/>
        <v/>
      </c>
      <c r="K418" s="49" t="str">
        <f t="shared" si="96"/>
        <v/>
      </c>
      <c r="L418" s="11"/>
      <c r="M418" s="11"/>
      <c r="N418" s="78"/>
      <c r="O418" s="31" t="str">
        <f t="shared" si="91"/>
        <v>F</v>
      </c>
      <c r="P418" s="11">
        <f t="shared" si="84"/>
        <v>-23.287315649149274</v>
      </c>
      <c r="Q418" s="11"/>
      <c r="R418" s="38">
        <f t="shared" si="94"/>
        <v>0</v>
      </c>
      <c r="S418" s="30">
        <f t="shared" si="92"/>
        <v>0</v>
      </c>
      <c r="T418" s="30">
        <f t="shared" si="88"/>
        <v>0</v>
      </c>
      <c r="U418" s="34"/>
      <c r="V418" s="34"/>
      <c r="X418" s="31">
        <f t="shared" si="85"/>
        <v>9.0359999999999996</v>
      </c>
      <c r="Y418" s="31">
        <f t="shared" si="86"/>
        <v>-184.49199999999999</v>
      </c>
      <c r="Z418" s="30">
        <f t="shared" si="93"/>
        <v>0</v>
      </c>
    </row>
    <row r="419" spans="5:26" x14ac:dyDescent="0.15">
      <c r="E419" s="46"/>
      <c r="F419" s="28"/>
      <c r="G419" s="29"/>
      <c r="H419" s="29"/>
      <c r="I419" s="48" t="str">
        <f t="shared" si="97"/>
        <v/>
      </c>
      <c r="J419" s="48" t="str">
        <f t="shared" si="95"/>
        <v/>
      </c>
      <c r="K419" s="49" t="str">
        <f t="shared" si="96"/>
        <v/>
      </c>
      <c r="L419" s="11"/>
      <c r="M419" s="11"/>
      <c r="N419" s="78"/>
      <c r="O419" s="31" t="str">
        <f t="shared" si="91"/>
        <v>F</v>
      </c>
      <c r="P419" s="11">
        <f t="shared" si="84"/>
        <v>-23.287315649149274</v>
      </c>
      <c r="Q419" s="11"/>
      <c r="R419" s="38">
        <f t="shared" si="94"/>
        <v>0</v>
      </c>
      <c r="S419" s="30">
        <f t="shared" si="92"/>
        <v>0</v>
      </c>
      <c r="T419" s="30">
        <f t="shared" si="88"/>
        <v>0</v>
      </c>
      <c r="U419" s="34"/>
      <c r="V419" s="34"/>
      <c r="X419" s="31">
        <f t="shared" si="85"/>
        <v>9.0359999999999996</v>
      </c>
      <c r="Y419" s="31">
        <f t="shared" si="86"/>
        <v>-184.49199999999999</v>
      </c>
      <c r="Z419" s="30">
        <f t="shared" si="93"/>
        <v>0</v>
      </c>
    </row>
    <row r="420" spans="5:26" x14ac:dyDescent="0.15">
      <c r="E420" s="46"/>
      <c r="F420" s="28"/>
      <c r="G420" s="29"/>
      <c r="H420" s="29"/>
      <c r="I420" s="48" t="str">
        <f t="shared" si="97"/>
        <v/>
      </c>
      <c r="J420" s="48" t="str">
        <f t="shared" si="95"/>
        <v/>
      </c>
      <c r="K420" s="49" t="str">
        <f t="shared" si="96"/>
        <v/>
      </c>
      <c r="L420" s="11"/>
      <c r="M420" s="11"/>
      <c r="N420" s="78"/>
      <c r="O420" s="31" t="str">
        <f t="shared" si="91"/>
        <v>F</v>
      </c>
      <c r="P420" s="11">
        <f t="shared" si="84"/>
        <v>-23.287315649149274</v>
      </c>
      <c r="Q420" s="11"/>
      <c r="R420" s="38">
        <f t="shared" si="94"/>
        <v>0</v>
      </c>
      <c r="S420" s="30">
        <f t="shared" si="92"/>
        <v>0</v>
      </c>
      <c r="T420" s="30">
        <f t="shared" si="88"/>
        <v>0</v>
      </c>
      <c r="U420" s="34"/>
      <c r="V420" s="34"/>
      <c r="X420" s="31">
        <f t="shared" si="85"/>
        <v>9.0359999999999996</v>
      </c>
      <c r="Y420" s="31">
        <f t="shared" si="86"/>
        <v>-184.49199999999999</v>
      </c>
      <c r="Z420" s="30">
        <f t="shared" si="93"/>
        <v>0</v>
      </c>
    </row>
    <row r="421" spans="5:26" x14ac:dyDescent="0.15">
      <c r="E421" s="46"/>
      <c r="F421" s="28"/>
      <c r="G421" s="29"/>
      <c r="H421" s="29"/>
      <c r="I421" s="48" t="str">
        <f t="shared" si="97"/>
        <v/>
      </c>
      <c r="J421" s="48" t="str">
        <f t="shared" si="95"/>
        <v/>
      </c>
      <c r="K421" s="49" t="str">
        <f t="shared" si="96"/>
        <v/>
      </c>
      <c r="L421" s="11"/>
      <c r="M421" s="11"/>
      <c r="N421" s="78"/>
      <c r="O421" s="31" t="str">
        <f t="shared" si="91"/>
        <v>F</v>
      </c>
      <c r="P421" s="11">
        <f t="shared" si="84"/>
        <v>-23.287315649149274</v>
      </c>
      <c r="Q421" s="11"/>
      <c r="R421" s="38">
        <f t="shared" si="94"/>
        <v>0</v>
      </c>
      <c r="S421" s="30">
        <f t="shared" si="92"/>
        <v>0</v>
      </c>
      <c r="T421" s="30">
        <f t="shared" si="88"/>
        <v>0</v>
      </c>
      <c r="U421" s="34"/>
      <c r="V421" s="34"/>
      <c r="X421" s="31">
        <f t="shared" si="85"/>
        <v>9.0359999999999996</v>
      </c>
      <c r="Y421" s="31">
        <f t="shared" si="86"/>
        <v>-184.49199999999999</v>
      </c>
      <c r="Z421" s="30">
        <f t="shared" si="93"/>
        <v>0</v>
      </c>
    </row>
    <row r="422" spans="5:26" x14ac:dyDescent="0.15">
      <c r="E422" s="46"/>
      <c r="F422" s="28"/>
      <c r="G422" s="29"/>
      <c r="H422" s="29"/>
      <c r="I422" s="48" t="str">
        <f t="shared" si="97"/>
        <v/>
      </c>
      <c r="J422" s="48" t="str">
        <f t="shared" si="95"/>
        <v/>
      </c>
      <c r="K422" s="49" t="str">
        <f t="shared" si="96"/>
        <v/>
      </c>
      <c r="L422" s="11"/>
      <c r="M422" s="11"/>
      <c r="N422" s="78"/>
      <c r="O422" s="31" t="str">
        <f t="shared" si="91"/>
        <v>F</v>
      </c>
      <c r="P422" s="11">
        <f t="shared" si="84"/>
        <v>-23.287315649149274</v>
      </c>
      <c r="Q422" s="11"/>
      <c r="R422" s="38">
        <f t="shared" si="94"/>
        <v>0</v>
      </c>
      <c r="S422" s="30">
        <f t="shared" si="92"/>
        <v>0</v>
      </c>
      <c r="T422" s="30">
        <f t="shared" si="88"/>
        <v>0</v>
      </c>
      <c r="U422" s="34"/>
      <c r="V422" s="34"/>
      <c r="X422" s="31">
        <f t="shared" si="85"/>
        <v>9.0359999999999996</v>
      </c>
      <c r="Y422" s="31">
        <f t="shared" si="86"/>
        <v>-184.49199999999999</v>
      </c>
      <c r="Z422" s="30">
        <f t="shared" si="93"/>
        <v>0</v>
      </c>
    </row>
    <row r="423" spans="5:26" x14ac:dyDescent="0.15">
      <c r="E423" s="46"/>
      <c r="F423" s="28"/>
      <c r="G423" s="29"/>
      <c r="H423" s="29"/>
      <c r="I423" s="48" t="str">
        <f t="shared" si="97"/>
        <v/>
      </c>
      <c r="J423" s="48" t="str">
        <f t="shared" si="95"/>
        <v/>
      </c>
      <c r="K423" s="49" t="str">
        <f t="shared" si="96"/>
        <v/>
      </c>
      <c r="L423" s="11"/>
      <c r="M423" s="11"/>
      <c r="N423" s="78"/>
      <c r="O423" s="31" t="str">
        <f t="shared" si="91"/>
        <v>F</v>
      </c>
      <c r="P423" s="11">
        <f t="shared" si="84"/>
        <v>-23.287315649149274</v>
      </c>
      <c r="Q423" s="11"/>
      <c r="R423" s="38">
        <f t="shared" si="94"/>
        <v>0</v>
      </c>
      <c r="S423" s="30">
        <f t="shared" si="92"/>
        <v>0</v>
      </c>
      <c r="T423" s="30">
        <f t="shared" si="88"/>
        <v>0</v>
      </c>
      <c r="U423" s="34"/>
      <c r="V423" s="34"/>
      <c r="X423" s="31">
        <f t="shared" si="85"/>
        <v>9.0359999999999996</v>
      </c>
      <c r="Y423" s="31">
        <f t="shared" si="86"/>
        <v>-184.49199999999999</v>
      </c>
      <c r="Z423" s="30">
        <f t="shared" si="93"/>
        <v>0</v>
      </c>
    </row>
    <row r="424" spans="5:26" x14ac:dyDescent="0.15">
      <c r="E424" s="46"/>
      <c r="F424" s="28"/>
      <c r="G424" s="29"/>
      <c r="H424" s="29"/>
      <c r="I424" s="48" t="str">
        <f t="shared" si="97"/>
        <v/>
      </c>
      <c r="J424" s="48" t="str">
        <f t="shared" si="95"/>
        <v/>
      </c>
      <c r="K424" s="49" t="str">
        <f t="shared" si="96"/>
        <v/>
      </c>
      <c r="L424" s="11"/>
      <c r="M424" s="11"/>
      <c r="N424" s="78"/>
      <c r="O424" s="31" t="str">
        <f t="shared" si="91"/>
        <v>F</v>
      </c>
      <c r="P424" s="11">
        <f t="shared" si="84"/>
        <v>-23.287315649149274</v>
      </c>
      <c r="Q424" s="11"/>
      <c r="R424" s="38">
        <f t="shared" si="94"/>
        <v>0</v>
      </c>
      <c r="S424" s="30">
        <f t="shared" si="92"/>
        <v>0</v>
      </c>
      <c r="T424" s="30">
        <f t="shared" si="88"/>
        <v>0</v>
      </c>
      <c r="U424" s="34"/>
      <c r="V424" s="34"/>
      <c r="X424" s="31">
        <f t="shared" si="85"/>
        <v>9.0359999999999996</v>
      </c>
      <c r="Y424" s="31">
        <f t="shared" si="86"/>
        <v>-184.49199999999999</v>
      </c>
      <c r="Z424" s="30">
        <f t="shared" si="93"/>
        <v>0</v>
      </c>
    </row>
    <row r="425" spans="5:26" x14ac:dyDescent="0.15">
      <c r="E425" s="46"/>
      <c r="F425" s="28"/>
      <c r="G425" s="29"/>
      <c r="H425" s="29"/>
      <c r="I425" s="48" t="str">
        <f t="shared" si="97"/>
        <v/>
      </c>
      <c r="J425" s="48" t="str">
        <f t="shared" si="95"/>
        <v/>
      </c>
      <c r="K425" s="49" t="str">
        <f t="shared" si="96"/>
        <v/>
      </c>
      <c r="L425" s="11"/>
      <c r="M425" s="11"/>
      <c r="N425" s="78"/>
      <c r="O425" s="31" t="str">
        <f t="shared" si="91"/>
        <v>F</v>
      </c>
      <c r="P425" s="11">
        <f t="shared" si="84"/>
        <v>-23.287315649149274</v>
      </c>
      <c r="Q425" s="11"/>
      <c r="R425" s="38">
        <f t="shared" si="94"/>
        <v>0</v>
      </c>
      <c r="S425" s="30">
        <f t="shared" si="92"/>
        <v>0</v>
      </c>
      <c r="T425" s="30">
        <f t="shared" si="88"/>
        <v>0</v>
      </c>
      <c r="U425" s="34"/>
      <c r="V425" s="34"/>
      <c r="X425" s="31">
        <f t="shared" si="85"/>
        <v>9.0359999999999996</v>
      </c>
      <c r="Y425" s="31">
        <f t="shared" si="86"/>
        <v>-184.49199999999999</v>
      </c>
      <c r="Z425" s="30">
        <f t="shared" si="93"/>
        <v>0</v>
      </c>
    </row>
    <row r="426" spans="5:26" x14ac:dyDescent="0.15">
      <c r="E426" s="46"/>
      <c r="F426" s="28"/>
      <c r="G426" s="29"/>
      <c r="H426" s="29"/>
      <c r="I426" s="48" t="str">
        <f t="shared" si="97"/>
        <v/>
      </c>
      <c r="J426" s="48" t="str">
        <f t="shared" si="95"/>
        <v/>
      </c>
      <c r="K426" s="49" t="str">
        <f t="shared" si="96"/>
        <v/>
      </c>
      <c r="L426" s="11"/>
      <c r="M426" s="11"/>
      <c r="N426" s="78"/>
      <c r="O426" s="31" t="str">
        <f t="shared" si="91"/>
        <v>F</v>
      </c>
      <c r="P426" s="11">
        <f t="shared" si="84"/>
        <v>-23.287315649149274</v>
      </c>
      <c r="Q426" s="11"/>
      <c r="R426" s="38">
        <f t="shared" si="94"/>
        <v>0</v>
      </c>
      <c r="S426" s="30">
        <f t="shared" si="92"/>
        <v>0</v>
      </c>
      <c r="T426" s="30">
        <f t="shared" si="88"/>
        <v>0</v>
      </c>
      <c r="U426" s="34"/>
      <c r="V426" s="34"/>
      <c r="X426" s="31">
        <f t="shared" si="85"/>
        <v>9.0359999999999996</v>
      </c>
      <c r="Y426" s="31">
        <f t="shared" si="86"/>
        <v>-184.49199999999999</v>
      </c>
      <c r="Z426" s="30">
        <f t="shared" si="93"/>
        <v>0</v>
      </c>
    </row>
    <row r="427" spans="5:26" x14ac:dyDescent="0.15">
      <c r="E427" s="46"/>
      <c r="F427" s="28"/>
      <c r="G427" s="29"/>
      <c r="H427" s="29"/>
      <c r="I427" s="48" t="str">
        <f t="shared" si="97"/>
        <v/>
      </c>
      <c r="J427" s="48" t="str">
        <f t="shared" si="95"/>
        <v/>
      </c>
      <c r="K427" s="49" t="str">
        <f t="shared" si="96"/>
        <v/>
      </c>
      <c r="L427" s="11"/>
      <c r="M427" s="11"/>
      <c r="N427" s="78"/>
      <c r="O427" s="31" t="str">
        <f t="shared" si="91"/>
        <v>F</v>
      </c>
      <c r="P427" s="11">
        <f t="shared" si="84"/>
        <v>-23.287315649149274</v>
      </c>
      <c r="Q427" s="11"/>
      <c r="R427" s="38">
        <f t="shared" si="94"/>
        <v>0</v>
      </c>
      <c r="S427" s="30">
        <f t="shared" si="92"/>
        <v>0</v>
      </c>
      <c r="T427" s="30">
        <f t="shared" si="88"/>
        <v>0</v>
      </c>
      <c r="U427" s="34"/>
      <c r="V427" s="34"/>
      <c r="X427" s="31">
        <f t="shared" si="85"/>
        <v>9.0359999999999996</v>
      </c>
      <c r="Y427" s="31">
        <f t="shared" si="86"/>
        <v>-184.49199999999999</v>
      </c>
      <c r="Z427" s="30">
        <f t="shared" si="93"/>
        <v>0</v>
      </c>
    </row>
    <row r="428" spans="5:26" x14ac:dyDescent="0.15">
      <c r="E428" s="46"/>
      <c r="F428" s="28"/>
      <c r="G428" s="29"/>
      <c r="H428" s="29"/>
      <c r="I428" s="48" t="str">
        <f t="shared" si="97"/>
        <v/>
      </c>
      <c r="J428" s="48" t="str">
        <f t="shared" si="95"/>
        <v/>
      </c>
      <c r="K428" s="49" t="str">
        <f t="shared" si="96"/>
        <v/>
      </c>
      <c r="L428" s="11"/>
      <c r="M428" s="11"/>
      <c r="N428" s="78"/>
      <c r="O428" s="31" t="str">
        <f t="shared" si="91"/>
        <v>F</v>
      </c>
      <c r="P428" s="11">
        <f t="shared" si="84"/>
        <v>-23.287315649149274</v>
      </c>
      <c r="Q428" s="11"/>
      <c r="R428" s="38">
        <f t="shared" si="94"/>
        <v>0</v>
      </c>
      <c r="S428" s="30">
        <f t="shared" si="92"/>
        <v>0</v>
      </c>
      <c r="T428" s="30">
        <f t="shared" si="88"/>
        <v>0</v>
      </c>
      <c r="U428" s="34"/>
      <c r="V428" s="34"/>
      <c r="X428" s="31">
        <f t="shared" si="85"/>
        <v>9.0359999999999996</v>
      </c>
      <c r="Y428" s="31">
        <f t="shared" si="86"/>
        <v>-184.49199999999999</v>
      </c>
      <c r="Z428" s="30">
        <f t="shared" si="93"/>
        <v>0</v>
      </c>
    </row>
    <row r="429" spans="5:26" x14ac:dyDescent="0.15">
      <c r="E429" s="46"/>
      <c r="F429" s="28"/>
      <c r="G429" s="29"/>
      <c r="H429" s="29"/>
      <c r="I429" s="48" t="str">
        <f t="shared" si="97"/>
        <v/>
      </c>
      <c r="J429" s="48" t="str">
        <f t="shared" si="95"/>
        <v/>
      </c>
      <c r="K429" s="49" t="str">
        <f t="shared" si="96"/>
        <v/>
      </c>
      <c r="L429" s="11"/>
      <c r="M429" s="11"/>
      <c r="N429" s="78"/>
      <c r="O429" s="31" t="str">
        <f t="shared" si="91"/>
        <v>F</v>
      </c>
      <c r="P429" s="11">
        <f t="shared" si="84"/>
        <v>-23.287315649149274</v>
      </c>
      <c r="Q429" s="11"/>
      <c r="R429" s="38">
        <f t="shared" si="94"/>
        <v>0</v>
      </c>
      <c r="S429" s="30">
        <f t="shared" si="92"/>
        <v>0</v>
      </c>
      <c r="T429" s="30">
        <f t="shared" si="88"/>
        <v>0</v>
      </c>
      <c r="U429" s="34"/>
      <c r="V429" s="34"/>
      <c r="X429" s="31">
        <f t="shared" si="85"/>
        <v>9.0359999999999996</v>
      </c>
      <c r="Y429" s="31">
        <f t="shared" si="86"/>
        <v>-184.49199999999999</v>
      </c>
      <c r="Z429" s="30">
        <f t="shared" si="93"/>
        <v>0</v>
      </c>
    </row>
    <row r="430" spans="5:26" x14ac:dyDescent="0.15">
      <c r="E430" s="46"/>
      <c r="F430" s="28"/>
      <c r="G430" s="29"/>
      <c r="H430" s="29"/>
      <c r="I430" s="48" t="str">
        <f t="shared" si="97"/>
        <v/>
      </c>
      <c r="J430" s="48" t="str">
        <f t="shared" si="95"/>
        <v/>
      </c>
      <c r="K430" s="49" t="str">
        <f t="shared" si="96"/>
        <v/>
      </c>
      <c r="L430" s="11"/>
      <c r="M430" s="11"/>
      <c r="N430" s="78"/>
      <c r="O430" s="31" t="str">
        <f t="shared" si="91"/>
        <v>F</v>
      </c>
      <c r="P430" s="11">
        <f t="shared" si="84"/>
        <v>-23.287315649149274</v>
      </c>
      <c r="Q430" s="11"/>
      <c r="R430" s="38">
        <f t="shared" si="94"/>
        <v>0</v>
      </c>
      <c r="S430" s="30">
        <f t="shared" si="92"/>
        <v>0</v>
      </c>
      <c r="T430" s="30">
        <f t="shared" si="88"/>
        <v>0</v>
      </c>
      <c r="U430" s="34"/>
      <c r="V430" s="34"/>
      <c r="X430" s="31">
        <f t="shared" si="85"/>
        <v>9.0359999999999996</v>
      </c>
      <c r="Y430" s="31">
        <f t="shared" si="86"/>
        <v>-184.49199999999999</v>
      </c>
      <c r="Z430" s="30">
        <f t="shared" si="93"/>
        <v>0</v>
      </c>
    </row>
    <row r="431" spans="5:26" x14ac:dyDescent="0.15">
      <c r="E431" s="46"/>
      <c r="F431" s="28"/>
      <c r="G431" s="29"/>
      <c r="H431" s="29"/>
      <c r="I431" s="48" t="str">
        <f t="shared" si="97"/>
        <v/>
      </c>
      <c r="J431" s="48" t="str">
        <f t="shared" si="95"/>
        <v/>
      </c>
      <c r="K431" s="49" t="str">
        <f t="shared" si="96"/>
        <v/>
      </c>
      <c r="L431" s="11"/>
      <c r="M431" s="11"/>
      <c r="N431" s="78"/>
      <c r="O431" s="31" t="str">
        <f t="shared" si="91"/>
        <v>F</v>
      </c>
      <c r="P431" s="11">
        <f t="shared" si="84"/>
        <v>-23.287315649149274</v>
      </c>
      <c r="Q431" s="11"/>
      <c r="R431" s="38">
        <f t="shared" si="94"/>
        <v>0</v>
      </c>
      <c r="S431" s="30">
        <f t="shared" si="92"/>
        <v>0</v>
      </c>
      <c r="T431" s="30">
        <f t="shared" si="88"/>
        <v>0</v>
      </c>
      <c r="U431" s="34"/>
      <c r="V431" s="34"/>
      <c r="X431" s="31">
        <f t="shared" si="85"/>
        <v>9.0359999999999996</v>
      </c>
      <c r="Y431" s="31">
        <f t="shared" si="86"/>
        <v>-184.49199999999999</v>
      </c>
      <c r="Z431" s="30">
        <f t="shared" si="93"/>
        <v>0</v>
      </c>
    </row>
    <row r="432" spans="5:26" x14ac:dyDescent="0.15">
      <c r="E432" s="46"/>
      <c r="F432" s="28"/>
      <c r="G432" s="29"/>
      <c r="H432" s="29"/>
      <c r="I432" s="48" t="str">
        <f t="shared" si="97"/>
        <v/>
      </c>
      <c r="J432" s="48" t="str">
        <f t="shared" si="95"/>
        <v/>
      </c>
      <c r="K432" s="49" t="str">
        <f t="shared" si="96"/>
        <v/>
      </c>
      <c r="L432" s="11"/>
      <c r="M432" s="11"/>
      <c r="N432" s="78"/>
      <c r="O432" s="31" t="str">
        <f t="shared" si="91"/>
        <v>F</v>
      </c>
      <c r="P432" s="11">
        <f t="shared" si="84"/>
        <v>-23.287315649149274</v>
      </c>
      <c r="Q432" s="11"/>
      <c r="R432" s="38">
        <f t="shared" si="94"/>
        <v>0</v>
      </c>
      <c r="S432" s="30">
        <f t="shared" si="92"/>
        <v>0</v>
      </c>
      <c r="T432" s="30">
        <f t="shared" si="88"/>
        <v>0</v>
      </c>
      <c r="U432" s="34"/>
      <c r="V432" s="34"/>
      <c r="X432" s="31">
        <f t="shared" si="85"/>
        <v>9.0359999999999996</v>
      </c>
      <c r="Y432" s="31">
        <f t="shared" si="86"/>
        <v>-184.49199999999999</v>
      </c>
      <c r="Z432" s="30">
        <f t="shared" si="93"/>
        <v>0</v>
      </c>
    </row>
    <row r="433" spans="5:26" x14ac:dyDescent="0.15">
      <c r="E433" s="46"/>
      <c r="F433" s="28"/>
      <c r="G433" s="29"/>
      <c r="H433" s="29"/>
      <c r="I433" s="48" t="str">
        <f t="shared" si="97"/>
        <v/>
      </c>
      <c r="J433" s="48" t="str">
        <f t="shared" si="95"/>
        <v/>
      </c>
      <c r="K433" s="49" t="str">
        <f t="shared" si="96"/>
        <v/>
      </c>
      <c r="L433" s="11"/>
      <c r="M433" s="11"/>
      <c r="N433" s="78"/>
      <c r="O433" s="31" t="str">
        <f t="shared" si="91"/>
        <v>F</v>
      </c>
      <c r="P433" s="11">
        <f t="shared" si="84"/>
        <v>-23.287315649149274</v>
      </c>
      <c r="Q433" s="11"/>
      <c r="R433" s="38">
        <f t="shared" si="94"/>
        <v>0</v>
      </c>
      <c r="S433" s="30">
        <f t="shared" si="92"/>
        <v>0</v>
      </c>
      <c r="T433" s="30">
        <f t="shared" si="88"/>
        <v>0</v>
      </c>
      <c r="U433" s="34"/>
      <c r="V433" s="34"/>
      <c r="X433" s="31">
        <f t="shared" si="85"/>
        <v>9.0359999999999996</v>
      </c>
      <c r="Y433" s="31">
        <f t="shared" si="86"/>
        <v>-184.49199999999999</v>
      </c>
      <c r="Z433" s="30">
        <f t="shared" si="93"/>
        <v>0</v>
      </c>
    </row>
    <row r="434" spans="5:26" x14ac:dyDescent="0.15">
      <c r="E434" s="46"/>
      <c r="F434" s="28"/>
      <c r="G434" s="29"/>
      <c r="H434" s="29"/>
      <c r="I434" s="48" t="str">
        <f t="shared" si="97"/>
        <v/>
      </c>
      <c r="J434" s="48" t="str">
        <f t="shared" si="95"/>
        <v/>
      </c>
      <c r="K434" s="49" t="str">
        <f t="shared" si="96"/>
        <v/>
      </c>
      <c r="L434" s="11"/>
      <c r="M434" s="11"/>
      <c r="N434" s="78"/>
      <c r="O434" s="31" t="str">
        <f t="shared" si="91"/>
        <v>F</v>
      </c>
      <c r="P434" s="11">
        <f t="shared" si="84"/>
        <v>-23.287315649149274</v>
      </c>
      <c r="Q434" s="11"/>
      <c r="R434" s="38">
        <f t="shared" si="94"/>
        <v>0</v>
      </c>
      <c r="S434" s="30">
        <f t="shared" si="92"/>
        <v>0</v>
      </c>
      <c r="T434" s="30">
        <f t="shared" si="88"/>
        <v>0</v>
      </c>
      <c r="U434" s="34"/>
      <c r="V434" s="34"/>
      <c r="X434" s="31">
        <f t="shared" si="85"/>
        <v>9.0359999999999996</v>
      </c>
      <c r="Y434" s="31">
        <f t="shared" si="86"/>
        <v>-184.49199999999999</v>
      </c>
      <c r="Z434" s="30">
        <f t="shared" si="93"/>
        <v>0</v>
      </c>
    </row>
    <row r="435" spans="5:26" x14ac:dyDescent="0.15">
      <c r="E435" s="46"/>
      <c r="F435" s="28"/>
      <c r="G435" s="29"/>
      <c r="H435" s="29"/>
      <c r="I435" s="48" t="str">
        <f t="shared" si="97"/>
        <v/>
      </c>
      <c r="J435" s="48" t="str">
        <f t="shared" si="95"/>
        <v/>
      </c>
      <c r="K435" s="49" t="str">
        <f t="shared" si="96"/>
        <v/>
      </c>
      <c r="L435" s="11"/>
      <c r="M435" s="11"/>
      <c r="N435" s="78"/>
      <c r="O435" s="31" t="str">
        <f t="shared" si="91"/>
        <v>F</v>
      </c>
      <c r="P435" s="11">
        <f t="shared" si="84"/>
        <v>-23.287315649149274</v>
      </c>
      <c r="Q435" s="11"/>
      <c r="R435" s="38">
        <f t="shared" si="94"/>
        <v>0</v>
      </c>
      <c r="S435" s="30">
        <f t="shared" si="92"/>
        <v>0</v>
      </c>
      <c r="T435" s="30">
        <f t="shared" si="88"/>
        <v>0</v>
      </c>
      <c r="U435" s="34"/>
      <c r="V435" s="34"/>
      <c r="X435" s="31">
        <f t="shared" si="85"/>
        <v>9.0359999999999996</v>
      </c>
      <c r="Y435" s="31">
        <f t="shared" si="86"/>
        <v>-184.49199999999999</v>
      </c>
      <c r="Z435" s="30">
        <f t="shared" si="93"/>
        <v>0</v>
      </c>
    </row>
    <row r="436" spans="5:26" x14ac:dyDescent="0.15">
      <c r="E436" s="46"/>
      <c r="F436" s="28"/>
      <c r="G436" s="29"/>
      <c r="H436" s="29"/>
      <c r="I436" s="48" t="str">
        <f t="shared" si="97"/>
        <v/>
      </c>
      <c r="J436" s="48" t="str">
        <f t="shared" si="95"/>
        <v/>
      </c>
      <c r="K436" s="49" t="str">
        <f t="shared" si="96"/>
        <v/>
      </c>
      <c r="L436" s="11"/>
      <c r="M436" s="11"/>
      <c r="N436" s="78"/>
      <c r="O436" s="31" t="str">
        <f t="shared" si="91"/>
        <v>F</v>
      </c>
      <c r="P436" s="11">
        <f t="shared" si="84"/>
        <v>-23.287315649149274</v>
      </c>
      <c r="Q436" s="11"/>
      <c r="R436" s="38">
        <f t="shared" si="94"/>
        <v>0</v>
      </c>
      <c r="S436" s="30">
        <f t="shared" si="92"/>
        <v>0</v>
      </c>
      <c r="T436" s="30">
        <f t="shared" si="88"/>
        <v>0</v>
      </c>
      <c r="U436" s="34"/>
      <c r="V436" s="34"/>
      <c r="X436" s="31">
        <f t="shared" si="85"/>
        <v>9.0359999999999996</v>
      </c>
      <c r="Y436" s="31">
        <f t="shared" si="86"/>
        <v>-184.49199999999999</v>
      </c>
      <c r="Z436" s="30">
        <f t="shared" si="93"/>
        <v>0</v>
      </c>
    </row>
    <row r="437" spans="5:26" x14ac:dyDescent="0.15">
      <c r="E437" s="46"/>
      <c r="F437" s="28"/>
      <c r="G437" s="29"/>
      <c r="H437" s="29"/>
      <c r="I437" s="48" t="str">
        <f t="shared" si="97"/>
        <v/>
      </c>
      <c r="J437" s="48" t="str">
        <f t="shared" si="95"/>
        <v/>
      </c>
      <c r="K437" s="49" t="str">
        <f t="shared" si="96"/>
        <v/>
      </c>
      <c r="L437" s="11"/>
      <c r="M437" s="11"/>
      <c r="N437" s="78"/>
      <c r="O437" s="31" t="str">
        <f t="shared" si="91"/>
        <v>F</v>
      </c>
      <c r="P437" s="11">
        <f t="shared" si="84"/>
        <v>-23.287315649149274</v>
      </c>
      <c r="Q437" s="11"/>
      <c r="R437" s="38">
        <f t="shared" si="94"/>
        <v>0</v>
      </c>
      <c r="S437" s="30">
        <f t="shared" si="92"/>
        <v>0</v>
      </c>
      <c r="T437" s="30">
        <f t="shared" si="88"/>
        <v>0</v>
      </c>
      <c r="U437" s="34"/>
      <c r="V437" s="34"/>
      <c r="X437" s="31">
        <f t="shared" si="85"/>
        <v>9.0359999999999996</v>
      </c>
      <c r="Y437" s="31">
        <f t="shared" si="86"/>
        <v>-184.49199999999999</v>
      </c>
      <c r="Z437" s="30">
        <f t="shared" si="93"/>
        <v>0</v>
      </c>
    </row>
    <row r="438" spans="5:26" x14ac:dyDescent="0.15">
      <c r="E438" s="46"/>
      <c r="F438" s="28"/>
      <c r="G438" s="29"/>
      <c r="H438" s="29"/>
      <c r="I438" s="48" t="str">
        <f t="shared" si="97"/>
        <v/>
      </c>
      <c r="J438" s="48" t="str">
        <f t="shared" si="95"/>
        <v/>
      </c>
      <c r="K438" s="49" t="str">
        <f t="shared" si="96"/>
        <v/>
      </c>
      <c r="L438" s="11"/>
      <c r="M438" s="11"/>
      <c r="N438" s="78"/>
      <c r="O438" s="31" t="str">
        <f t="shared" si="91"/>
        <v>F</v>
      </c>
      <c r="P438" s="11">
        <f t="shared" si="84"/>
        <v>-23.287315649149274</v>
      </c>
      <c r="Q438" s="11"/>
      <c r="R438" s="38">
        <f t="shared" si="94"/>
        <v>0</v>
      </c>
      <c r="S438" s="30">
        <f t="shared" si="92"/>
        <v>0</v>
      </c>
      <c r="T438" s="30">
        <f t="shared" si="88"/>
        <v>0</v>
      </c>
      <c r="U438" s="34"/>
      <c r="V438" s="34"/>
      <c r="X438" s="31">
        <f t="shared" si="85"/>
        <v>9.0359999999999996</v>
      </c>
      <c r="Y438" s="31">
        <f t="shared" si="86"/>
        <v>-184.49199999999999</v>
      </c>
      <c r="Z438" s="30">
        <f t="shared" si="93"/>
        <v>0</v>
      </c>
    </row>
    <row r="439" spans="5:26" x14ac:dyDescent="0.15">
      <c r="E439" s="46"/>
      <c r="F439" s="28"/>
      <c r="G439" s="29"/>
      <c r="H439" s="29"/>
      <c r="I439" s="48" t="str">
        <f t="shared" si="97"/>
        <v/>
      </c>
      <c r="J439" s="48" t="str">
        <f t="shared" si="95"/>
        <v/>
      </c>
      <c r="K439" s="49" t="str">
        <f t="shared" si="96"/>
        <v/>
      </c>
      <c r="L439" s="11"/>
      <c r="M439" s="11"/>
      <c r="N439" s="78"/>
      <c r="O439" s="31" t="str">
        <f t="shared" si="91"/>
        <v>F</v>
      </c>
      <c r="P439" s="11">
        <f t="shared" si="84"/>
        <v>-23.287315649149274</v>
      </c>
      <c r="Q439" s="11"/>
      <c r="R439" s="38">
        <f t="shared" si="94"/>
        <v>0</v>
      </c>
      <c r="S439" s="30">
        <f t="shared" si="92"/>
        <v>0</v>
      </c>
      <c r="T439" s="30">
        <f t="shared" si="88"/>
        <v>0</v>
      </c>
      <c r="U439" s="34"/>
      <c r="V439" s="34"/>
      <c r="X439" s="31">
        <f t="shared" si="85"/>
        <v>9.0359999999999996</v>
      </c>
      <c r="Y439" s="31">
        <f t="shared" si="86"/>
        <v>-184.49199999999999</v>
      </c>
      <c r="Z439" s="30">
        <f t="shared" si="93"/>
        <v>0</v>
      </c>
    </row>
    <row r="440" spans="5:26" x14ac:dyDescent="0.15">
      <c r="E440" s="46"/>
      <c r="F440" s="28"/>
      <c r="G440" s="29"/>
      <c r="H440" s="29"/>
      <c r="I440" s="48" t="str">
        <f t="shared" si="97"/>
        <v/>
      </c>
      <c r="J440" s="48" t="str">
        <f t="shared" si="95"/>
        <v/>
      </c>
      <c r="K440" s="49" t="str">
        <f t="shared" si="96"/>
        <v/>
      </c>
      <c r="L440" s="11"/>
      <c r="M440" s="11"/>
      <c r="N440" s="78"/>
      <c r="O440" s="31" t="str">
        <f t="shared" si="91"/>
        <v>F</v>
      </c>
      <c r="P440" s="11">
        <f t="shared" si="84"/>
        <v>-23.287315649149274</v>
      </c>
      <c r="Q440" s="11"/>
      <c r="R440" s="38">
        <f t="shared" si="94"/>
        <v>0</v>
      </c>
      <c r="S440" s="30">
        <f t="shared" si="92"/>
        <v>0</v>
      </c>
      <c r="T440" s="30">
        <f t="shared" si="88"/>
        <v>0</v>
      </c>
      <c r="U440" s="34"/>
      <c r="V440" s="34"/>
      <c r="X440" s="31">
        <f t="shared" si="85"/>
        <v>9.0359999999999996</v>
      </c>
      <c r="Y440" s="31">
        <f t="shared" si="86"/>
        <v>-184.49199999999999</v>
      </c>
      <c r="Z440" s="30">
        <f t="shared" si="93"/>
        <v>0</v>
      </c>
    </row>
    <row r="441" spans="5:26" x14ac:dyDescent="0.15">
      <c r="E441" s="46"/>
      <c r="F441" s="28"/>
      <c r="G441" s="29"/>
      <c r="H441" s="29"/>
      <c r="I441" s="48" t="str">
        <f t="shared" ref="I441:I472" si="98">IF(COUNTA($F$375,$H$375,F441:H441)=5,P441,"")</f>
        <v/>
      </c>
      <c r="J441" s="48" t="str">
        <f t="shared" si="95"/>
        <v/>
      </c>
      <c r="K441" s="49" t="str">
        <f t="shared" si="96"/>
        <v/>
      </c>
      <c r="L441" s="11"/>
      <c r="M441" s="11"/>
      <c r="N441" s="78"/>
      <c r="O441" s="31" t="str">
        <f t="shared" si="91"/>
        <v>F</v>
      </c>
      <c r="P441" s="11">
        <f t="shared" ref="P441:P496" si="99">IF(T441&gt;17.583,"*",(G441-(INDEX(IF(O441="F",Hfemalemean,Hmalemean),S441+1,R441+1)))/(INDEX(IF(O441="F",Hfemalesd,Hmalesd),S441+1,R441+1)))</f>
        <v>-23.287315649149274</v>
      </c>
      <c r="Q441" s="11"/>
      <c r="R441" s="38">
        <f t="shared" si="94"/>
        <v>0</v>
      </c>
      <c r="S441" s="30">
        <f t="shared" si="92"/>
        <v>0</v>
      </c>
      <c r="T441" s="30">
        <f t="shared" si="88"/>
        <v>0</v>
      </c>
      <c r="U441" s="34"/>
      <c r="V441" s="34"/>
      <c r="X441" s="31">
        <f t="shared" ref="X441:X496" si="100">IF(O441="M",2.06*10^-3*G441^2-0.1166*G441+6.5273,2.49*10^-3*G441^2-0.1858*G441+9.036)</f>
        <v>9.0359999999999996</v>
      </c>
      <c r="Y441" s="31">
        <f t="shared" ref="Y441:Y496" si="101">((G441/100)^3*INDEX(itoOI,IF(O441="M",0,3)+IF(G441&lt;140,1,IF(G441&lt;=149,2,3)),1)+(G441/100)^2*INDEX(itoOI,IF(O441="M",0,3)+IF(G441&lt;140,1,IF(G441&lt;=149,2,3)),2)+(G441/100)*INDEX(itoOI,IF(O441="M",0,3)+IF(G441&lt;140,1,IF(G441&lt;=149,2,3)),3)+INDEX(itoOI,IF(O441="M",0,3)+IF(G441&lt;140,1,IF(G441&lt;=149,2,3)),4))</f>
        <v>-184.49199999999999</v>
      </c>
      <c r="Z441" s="30">
        <f t="shared" si="93"/>
        <v>0</v>
      </c>
    </row>
    <row r="442" spans="5:26" x14ac:dyDescent="0.15">
      <c r="E442" s="46"/>
      <c r="F442" s="28"/>
      <c r="G442" s="29"/>
      <c r="H442" s="29"/>
      <c r="I442" s="48" t="str">
        <f t="shared" si="98"/>
        <v/>
      </c>
      <c r="J442" s="48" t="str">
        <f t="shared" si="95"/>
        <v/>
      </c>
      <c r="K442" s="49" t="str">
        <f t="shared" si="96"/>
        <v/>
      </c>
      <c r="L442" s="11"/>
      <c r="M442" s="11"/>
      <c r="N442" s="78"/>
      <c r="O442" s="31" t="str">
        <f t="shared" si="91"/>
        <v>F</v>
      </c>
      <c r="P442" s="11">
        <f t="shared" si="99"/>
        <v>-23.287315649149274</v>
      </c>
      <c r="Q442" s="11"/>
      <c r="R442" s="38">
        <f t="shared" ref="R442:R496" si="102">DATEDIF($F$375,F442,"Y")</f>
        <v>0</v>
      </c>
      <c r="S442" s="30">
        <f t="shared" ref="S442:S496" si="103">DATEDIF($F$375,F442,"YM")</f>
        <v>0</v>
      </c>
      <c r="T442" s="30">
        <f t="shared" ref="T442:T496" si="104">DATEDIF($F$375,F442,"Y")+DATEDIF($F$375,F442,"YD")/(365+IF(MOD(YEAR(DATE(YEAR(F442)-1,MONTH($F$375),DAY($F$375))),4)=0,IF(DATE(YEAR(DATE(YEAR(F442)-1,MONTH($F$375),DAY($F$375))),2,29)&gt;=DATE(YEAR(F442)-1,MONTH($F$375),DAY($F$375)),1,0),0)+IF(MOD(YEAR(F442),4)=0,IF(DATE(YEAR(F442),2,29)&lt;=F442,1,0),0))</f>
        <v>0</v>
      </c>
      <c r="U442" s="34"/>
      <c r="V442" s="34"/>
      <c r="X442" s="31">
        <f t="shared" si="100"/>
        <v>9.0359999999999996</v>
      </c>
      <c r="Y442" s="31">
        <f t="shared" si="101"/>
        <v>-184.49199999999999</v>
      </c>
      <c r="Z442" s="30">
        <f t="shared" si="93"/>
        <v>0</v>
      </c>
    </row>
    <row r="443" spans="5:26" x14ac:dyDescent="0.15">
      <c r="E443" s="46"/>
      <c r="F443" s="28"/>
      <c r="G443" s="29"/>
      <c r="H443" s="29"/>
      <c r="I443" s="48" t="str">
        <f t="shared" si="98"/>
        <v/>
      </c>
      <c r="J443" s="48" t="str">
        <f t="shared" si="95"/>
        <v/>
      </c>
      <c r="K443" s="49" t="str">
        <f t="shared" si="96"/>
        <v/>
      </c>
      <c r="L443" s="11"/>
      <c r="M443" s="11"/>
      <c r="N443" s="78"/>
      <c r="O443" s="31" t="str">
        <f t="shared" ref="O443:O496" si="105">+O442</f>
        <v>F</v>
      </c>
      <c r="P443" s="11">
        <f t="shared" si="99"/>
        <v>-23.287315649149274</v>
      </c>
      <c r="Q443" s="11"/>
      <c r="R443" s="38">
        <f t="shared" si="102"/>
        <v>0</v>
      </c>
      <c r="S443" s="30">
        <f t="shared" si="103"/>
        <v>0</v>
      </c>
      <c r="T443" s="30">
        <f t="shared" si="104"/>
        <v>0</v>
      </c>
      <c r="U443" s="34"/>
      <c r="V443" s="34"/>
      <c r="X443" s="31">
        <f t="shared" si="100"/>
        <v>9.0359999999999996</v>
      </c>
      <c r="Y443" s="31">
        <f t="shared" si="101"/>
        <v>-184.49199999999999</v>
      </c>
      <c r="Z443" s="30">
        <f t="shared" ref="Z443:Z496" si="106">22*G443^2/10000</f>
        <v>0</v>
      </c>
    </row>
    <row r="444" spans="5:26" x14ac:dyDescent="0.15">
      <c r="E444" s="46"/>
      <c r="F444" s="28"/>
      <c r="G444" s="29"/>
      <c r="H444" s="29"/>
      <c r="I444" s="48" t="str">
        <f t="shared" si="98"/>
        <v/>
      </c>
      <c r="J444" s="48" t="str">
        <f t="shared" si="95"/>
        <v/>
      </c>
      <c r="K444" s="49" t="str">
        <f t="shared" si="96"/>
        <v/>
      </c>
      <c r="L444" s="11"/>
      <c r="M444" s="11"/>
      <c r="N444" s="78"/>
      <c r="O444" s="31" t="str">
        <f t="shared" si="105"/>
        <v>F</v>
      </c>
      <c r="P444" s="11">
        <f t="shared" si="99"/>
        <v>-23.287315649149274</v>
      </c>
      <c r="Q444" s="11"/>
      <c r="R444" s="38">
        <f t="shared" si="102"/>
        <v>0</v>
      </c>
      <c r="S444" s="30">
        <f t="shared" si="103"/>
        <v>0</v>
      </c>
      <c r="T444" s="30">
        <f t="shared" si="104"/>
        <v>0</v>
      </c>
      <c r="U444" s="34"/>
      <c r="V444" s="34"/>
      <c r="X444" s="31">
        <f t="shared" si="100"/>
        <v>9.0359999999999996</v>
      </c>
      <c r="Y444" s="31">
        <f t="shared" si="101"/>
        <v>-184.49199999999999</v>
      </c>
      <c r="Z444" s="30">
        <f t="shared" si="106"/>
        <v>0</v>
      </c>
    </row>
    <row r="445" spans="5:26" x14ac:dyDescent="0.15">
      <c r="E445" s="46"/>
      <c r="F445" s="28"/>
      <c r="G445" s="29"/>
      <c r="H445" s="29"/>
      <c r="I445" s="48" t="str">
        <f t="shared" si="98"/>
        <v/>
      </c>
      <c r="J445" s="48" t="str">
        <f t="shared" ref="J445:J471" si="107">IF(COUNTA($F$375,$H$375,F445:H445)=5,IF(T445&lt;6,"*",IF(T445&gt;=17.583,"*",(H445-G445*INDEX(IF(O445="F",muratafemale,muratamale),R445-4,1)-INDEX(IF(O445="F",muratafemale,muratamale),R445-4,2))/(G445*INDEX(IF(O445="F",muratafemale,muratamale),R445-4,1)+INDEX(IF(O445="F",muratafemale,muratamale),R445-4,2))*100)),"")</f>
        <v/>
      </c>
      <c r="K445" s="49" t="str">
        <f t="shared" ref="K445:K471" si="108">IF(COUNTA($F$375,$H$375,F445:H445)=5,IF(OR(T445&lt;1,G445&lt;70),"*",IF(G445&gt;=IF(O445="M",181,174),(H445-Z445)/Z445*100,IF(G445&lt;101,(H445-X445)/X445*100,IF(T445&lt;6,(H445-X445)/X445*100,IF(T445&gt;=17.583,(H445-Z445)/Z445*100,(H445-Y445)/Y445*100))))),"")</f>
        <v/>
      </c>
      <c r="L445" s="11"/>
      <c r="M445" s="11"/>
      <c r="N445" s="78"/>
      <c r="O445" s="31" t="str">
        <f t="shared" si="105"/>
        <v>F</v>
      </c>
      <c r="P445" s="11">
        <f t="shared" si="99"/>
        <v>-23.287315649149274</v>
      </c>
      <c r="Q445" s="11"/>
      <c r="R445" s="38">
        <f t="shared" si="102"/>
        <v>0</v>
      </c>
      <c r="S445" s="30">
        <f t="shared" si="103"/>
        <v>0</v>
      </c>
      <c r="T445" s="30">
        <f t="shared" si="104"/>
        <v>0</v>
      </c>
      <c r="U445" s="34"/>
      <c r="V445" s="34"/>
      <c r="X445" s="31">
        <f t="shared" si="100"/>
        <v>9.0359999999999996</v>
      </c>
      <c r="Y445" s="31">
        <f t="shared" si="101"/>
        <v>-184.49199999999999</v>
      </c>
      <c r="Z445" s="30">
        <f t="shared" si="106"/>
        <v>0</v>
      </c>
    </row>
    <row r="446" spans="5:26" x14ac:dyDescent="0.15">
      <c r="E446" s="46"/>
      <c r="F446" s="28"/>
      <c r="G446" s="29"/>
      <c r="H446" s="29"/>
      <c r="I446" s="48" t="str">
        <f t="shared" si="98"/>
        <v/>
      </c>
      <c r="J446" s="48" t="str">
        <f t="shared" si="107"/>
        <v/>
      </c>
      <c r="K446" s="49" t="str">
        <f t="shared" si="108"/>
        <v/>
      </c>
      <c r="L446" s="11"/>
      <c r="M446" s="11"/>
      <c r="N446" s="78"/>
      <c r="O446" s="31" t="str">
        <f t="shared" si="105"/>
        <v>F</v>
      </c>
      <c r="P446" s="11">
        <f t="shared" si="99"/>
        <v>-23.287315649149274</v>
      </c>
      <c r="Q446" s="11"/>
      <c r="R446" s="38">
        <f t="shared" si="102"/>
        <v>0</v>
      </c>
      <c r="S446" s="30">
        <f t="shared" si="103"/>
        <v>0</v>
      </c>
      <c r="T446" s="30">
        <f t="shared" si="104"/>
        <v>0</v>
      </c>
      <c r="U446" s="34"/>
      <c r="V446" s="34"/>
      <c r="X446" s="31">
        <f t="shared" si="100"/>
        <v>9.0359999999999996</v>
      </c>
      <c r="Y446" s="31">
        <f t="shared" si="101"/>
        <v>-184.49199999999999</v>
      </c>
      <c r="Z446" s="30">
        <f t="shared" si="106"/>
        <v>0</v>
      </c>
    </row>
    <row r="447" spans="5:26" x14ac:dyDescent="0.15">
      <c r="E447" s="46"/>
      <c r="F447" s="28"/>
      <c r="G447" s="29"/>
      <c r="H447" s="29"/>
      <c r="I447" s="48" t="str">
        <f t="shared" si="98"/>
        <v/>
      </c>
      <c r="J447" s="48" t="str">
        <f t="shared" si="107"/>
        <v/>
      </c>
      <c r="K447" s="49" t="str">
        <f t="shared" si="108"/>
        <v/>
      </c>
      <c r="L447" s="11"/>
      <c r="M447" s="11"/>
      <c r="N447" s="78"/>
      <c r="O447" s="31" t="str">
        <f t="shared" si="105"/>
        <v>F</v>
      </c>
      <c r="P447" s="11">
        <f t="shared" si="99"/>
        <v>-23.287315649149274</v>
      </c>
      <c r="Q447" s="11"/>
      <c r="R447" s="38">
        <f t="shared" si="102"/>
        <v>0</v>
      </c>
      <c r="S447" s="30">
        <f t="shared" si="103"/>
        <v>0</v>
      </c>
      <c r="T447" s="30">
        <f t="shared" si="104"/>
        <v>0</v>
      </c>
      <c r="U447" s="34"/>
      <c r="V447" s="34"/>
      <c r="X447" s="31">
        <f t="shared" si="100"/>
        <v>9.0359999999999996</v>
      </c>
      <c r="Y447" s="31">
        <f t="shared" si="101"/>
        <v>-184.49199999999999</v>
      </c>
      <c r="Z447" s="30">
        <f t="shared" si="106"/>
        <v>0</v>
      </c>
    </row>
    <row r="448" spans="5:26" x14ac:dyDescent="0.15">
      <c r="E448" s="46"/>
      <c r="F448" s="28"/>
      <c r="G448" s="29"/>
      <c r="H448" s="29"/>
      <c r="I448" s="48" t="str">
        <f t="shared" si="98"/>
        <v/>
      </c>
      <c r="J448" s="48" t="str">
        <f t="shared" si="107"/>
        <v/>
      </c>
      <c r="K448" s="49" t="str">
        <f t="shared" si="108"/>
        <v/>
      </c>
      <c r="L448" s="11"/>
      <c r="M448" s="11"/>
      <c r="N448" s="78"/>
      <c r="O448" s="31" t="str">
        <f t="shared" si="105"/>
        <v>F</v>
      </c>
      <c r="P448" s="11">
        <f t="shared" si="99"/>
        <v>-23.287315649149274</v>
      </c>
      <c r="Q448" s="11"/>
      <c r="R448" s="38">
        <f t="shared" si="102"/>
        <v>0</v>
      </c>
      <c r="S448" s="30">
        <f t="shared" si="103"/>
        <v>0</v>
      </c>
      <c r="T448" s="30">
        <f t="shared" si="104"/>
        <v>0</v>
      </c>
      <c r="U448" s="34"/>
      <c r="V448" s="34"/>
      <c r="X448" s="31">
        <f t="shared" si="100"/>
        <v>9.0359999999999996</v>
      </c>
      <c r="Y448" s="31">
        <f t="shared" si="101"/>
        <v>-184.49199999999999</v>
      </c>
      <c r="Z448" s="30">
        <f t="shared" si="106"/>
        <v>0</v>
      </c>
    </row>
    <row r="449" spans="5:26" x14ac:dyDescent="0.15">
      <c r="E449" s="46"/>
      <c r="F449" s="28"/>
      <c r="G449" s="29"/>
      <c r="H449" s="29"/>
      <c r="I449" s="48" t="str">
        <f t="shared" si="98"/>
        <v/>
      </c>
      <c r="J449" s="48" t="str">
        <f t="shared" si="107"/>
        <v/>
      </c>
      <c r="K449" s="49" t="str">
        <f t="shared" si="108"/>
        <v/>
      </c>
      <c r="L449" s="11"/>
      <c r="M449" s="11"/>
      <c r="N449" s="78"/>
      <c r="O449" s="31" t="str">
        <f t="shared" si="105"/>
        <v>F</v>
      </c>
      <c r="P449" s="11">
        <f t="shared" si="99"/>
        <v>-23.287315649149274</v>
      </c>
      <c r="Q449" s="11"/>
      <c r="R449" s="38">
        <f t="shared" si="102"/>
        <v>0</v>
      </c>
      <c r="S449" s="30">
        <f t="shared" si="103"/>
        <v>0</v>
      </c>
      <c r="T449" s="30">
        <f t="shared" si="104"/>
        <v>0</v>
      </c>
      <c r="U449" s="34"/>
      <c r="V449" s="34"/>
      <c r="X449" s="31">
        <f t="shared" si="100"/>
        <v>9.0359999999999996</v>
      </c>
      <c r="Y449" s="31">
        <f t="shared" si="101"/>
        <v>-184.49199999999999</v>
      </c>
      <c r="Z449" s="30">
        <f t="shared" si="106"/>
        <v>0</v>
      </c>
    </row>
    <row r="450" spans="5:26" x14ac:dyDescent="0.15">
      <c r="E450" s="46"/>
      <c r="F450" s="28"/>
      <c r="G450" s="29"/>
      <c r="H450" s="29"/>
      <c r="I450" s="48" t="str">
        <f t="shared" si="98"/>
        <v/>
      </c>
      <c r="J450" s="48" t="str">
        <f t="shared" si="107"/>
        <v/>
      </c>
      <c r="K450" s="49" t="str">
        <f t="shared" si="108"/>
        <v/>
      </c>
      <c r="L450" s="11"/>
      <c r="M450" s="11"/>
      <c r="N450" s="78"/>
      <c r="O450" s="31" t="str">
        <f t="shared" si="105"/>
        <v>F</v>
      </c>
      <c r="P450" s="11">
        <f t="shared" si="99"/>
        <v>-23.287315649149274</v>
      </c>
      <c r="Q450" s="11"/>
      <c r="R450" s="38">
        <f t="shared" si="102"/>
        <v>0</v>
      </c>
      <c r="S450" s="30">
        <f t="shared" si="103"/>
        <v>0</v>
      </c>
      <c r="T450" s="30">
        <f t="shared" si="104"/>
        <v>0</v>
      </c>
      <c r="U450" s="34"/>
      <c r="V450" s="34"/>
      <c r="X450" s="31">
        <f t="shared" si="100"/>
        <v>9.0359999999999996</v>
      </c>
      <c r="Y450" s="31">
        <f t="shared" si="101"/>
        <v>-184.49199999999999</v>
      </c>
      <c r="Z450" s="30">
        <f t="shared" si="106"/>
        <v>0</v>
      </c>
    </row>
    <row r="451" spans="5:26" x14ac:dyDescent="0.15">
      <c r="E451" s="46"/>
      <c r="F451" s="28"/>
      <c r="G451" s="29"/>
      <c r="H451" s="29"/>
      <c r="I451" s="48" t="str">
        <f t="shared" si="98"/>
        <v/>
      </c>
      <c r="J451" s="48" t="str">
        <f t="shared" si="107"/>
        <v/>
      </c>
      <c r="K451" s="49" t="str">
        <f t="shared" si="108"/>
        <v/>
      </c>
      <c r="L451" s="11"/>
      <c r="M451" s="11"/>
      <c r="N451" s="78"/>
      <c r="O451" s="31" t="str">
        <f t="shared" si="105"/>
        <v>F</v>
      </c>
      <c r="P451" s="11">
        <f t="shared" si="99"/>
        <v>-23.287315649149274</v>
      </c>
      <c r="Q451" s="11"/>
      <c r="R451" s="38">
        <f t="shared" si="102"/>
        <v>0</v>
      </c>
      <c r="S451" s="30">
        <f t="shared" si="103"/>
        <v>0</v>
      </c>
      <c r="T451" s="30">
        <f t="shared" si="104"/>
        <v>0</v>
      </c>
      <c r="U451" s="34"/>
      <c r="V451" s="34"/>
      <c r="X451" s="31">
        <f t="shared" si="100"/>
        <v>9.0359999999999996</v>
      </c>
      <c r="Y451" s="31">
        <f t="shared" si="101"/>
        <v>-184.49199999999999</v>
      </c>
      <c r="Z451" s="30">
        <f t="shared" si="106"/>
        <v>0</v>
      </c>
    </row>
    <row r="452" spans="5:26" x14ac:dyDescent="0.15">
      <c r="E452" s="46"/>
      <c r="F452" s="28"/>
      <c r="G452" s="29"/>
      <c r="H452" s="29"/>
      <c r="I452" s="48" t="str">
        <f t="shared" si="98"/>
        <v/>
      </c>
      <c r="J452" s="48" t="str">
        <f t="shared" si="107"/>
        <v/>
      </c>
      <c r="K452" s="49" t="str">
        <f t="shared" si="108"/>
        <v/>
      </c>
      <c r="L452" s="11"/>
      <c r="M452" s="11"/>
      <c r="N452" s="78"/>
      <c r="O452" s="31" t="str">
        <f t="shared" si="105"/>
        <v>F</v>
      </c>
      <c r="P452" s="11">
        <f t="shared" si="99"/>
        <v>-23.287315649149274</v>
      </c>
      <c r="Q452" s="11"/>
      <c r="R452" s="38">
        <f t="shared" si="102"/>
        <v>0</v>
      </c>
      <c r="S452" s="30">
        <f t="shared" si="103"/>
        <v>0</v>
      </c>
      <c r="T452" s="30">
        <f t="shared" si="104"/>
        <v>0</v>
      </c>
      <c r="U452" s="34"/>
      <c r="V452" s="34"/>
      <c r="X452" s="31">
        <f t="shared" si="100"/>
        <v>9.0359999999999996</v>
      </c>
      <c r="Y452" s="31">
        <f t="shared" si="101"/>
        <v>-184.49199999999999</v>
      </c>
      <c r="Z452" s="30">
        <f t="shared" si="106"/>
        <v>0</v>
      </c>
    </row>
    <row r="453" spans="5:26" x14ac:dyDescent="0.15">
      <c r="E453" s="46"/>
      <c r="F453" s="28"/>
      <c r="G453" s="29"/>
      <c r="H453" s="29"/>
      <c r="I453" s="48" t="str">
        <f t="shared" si="98"/>
        <v/>
      </c>
      <c r="J453" s="48" t="str">
        <f t="shared" si="107"/>
        <v/>
      </c>
      <c r="K453" s="49" t="str">
        <f t="shared" si="108"/>
        <v/>
      </c>
      <c r="L453" s="11"/>
      <c r="M453" s="11"/>
      <c r="N453" s="78"/>
      <c r="O453" s="31" t="str">
        <f t="shared" si="105"/>
        <v>F</v>
      </c>
      <c r="P453" s="11">
        <f t="shared" si="99"/>
        <v>-23.287315649149274</v>
      </c>
      <c r="Q453" s="11"/>
      <c r="R453" s="38">
        <f t="shared" si="102"/>
        <v>0</v>
      </c>
      <c r="S453" s="30">
        <f t="shared" si="103"/>
        <v>0</v>
      </c>
      <c r="T453" s="30">
        <f t="shared" si="104"/>
        <v>0</v>
      </c>
      <c r="U453" s="34"/>
      <c r="V453" s="34"/>
      <c r="X453" s="31">
        <f t="shared" si="100"/>
        <v>9.0359999999999996</v>
      </c>
      <c r="Y453" s="31">
        <f t="shared" si="101"/>
        <v>-184.49199999999999</v>
      </c>
      <c r="Z453" s="30">
        <f t="shared" si="106"/>
        <v>0</v>
      </c>
    </row>
    <row r="454" spans="5:26" x14ac:dyDescent="0.15">
      <c r="E454" s="46"/>
      <c r="F454" s="28"/>
      <c r="G454" s="29"/>
      <c r="H454" s="29"/>
      <c r="I454" s="48" t="str">
        <f t="shared" si="98"/>
        <v/>
      </c>
      <c r="J454" s="48" t="str">
        <f t="shared" si="107"/>
        <v/>
      </c>
      <c r="K454" s="49" t="str">
        <f t="shared" si="108"/>
        <v/>
      </c>
      <c r="L454" s="11"/>
      <c r="M454" s="11"/>
      <c r="N454" s="78"/>
      <c r="O454" s="31" t="str">
        <f t="shared" si="105"/>
        <v>F</v>
      </c>
      <c r="P454" s="11">
        <f t="shared" si="99"/>
        <v>-23.287315649149274</v>
      </c>
      <c r="Q454" s="11"/>
      <c r="R454" s="38">
        <f t="shared" si="102"/>
        <v>0</v>
      </c>
      <c r="S454" s="30">
        <f t="shared" si="103"/>
        <v>0</v>
      </c>
      <c r="T454" s="30">
        <f t="shared" si="104"/>
        <v>0</v>
      </c>
      <c r="U454" s="34"/>
      <c r="V454" s="34"/>
      <c r="X454" s="31">
        <f t="shared" si="100"/>
        <v>9.0359999999999996</v>
      </c>
      <c r="Y454" s="31">
        <f t="shared" si="101"/>
        <v>-184.49199999999999</v>
      </c>
      <c r="Z454" s="30">
        <f t="shared" si="106"/>
        <v>0</v>
      </c>
    </row>
    <row r="455" spans="5:26" x14ac:dyDescent="0.15">
      <c r="E455" s="46"/>
      <c r="F455" s="28"/>
      <c r="G455" s="29"/>
      <c r="H455" s="29"/>
      <c r="I455" s="48" t="str">
        <f t="shared" si="98"/>
        <v/>
      </c>
      <c r="J455" s="48" t="str">
        <f t="shared" si="107"/>
        <v/>
      </c>
      <c r="K455" s="49" t="str">
        <f t="shared" si="108"/>
        <v/>
      </c>
      <c r="L455" s="11"/>
      <c r="M455" s="11"/>
      <c r="N455" s="78"/>
      <c r="O455" s="31" t="str">
        <f t="shared" si="105"/>
        <v>F</v>
      </c>
      <c r="P455" s="11">
        <f t="shared" si="99"/>
        <v>-23.287315649149274</v>
      </c>
      <c r="Q455" s="11"/>
      <c r="R455" s="38">
        <f t="shared" si="102"/>
        <v>0</v>
      </c>
      <c r="S455" s="30">
        <f t="shared" si="103"/>
        <v>0</v>
      </c>
      <c r="T455" s="30">
        <f t="shared" si="104"/>
        <v>0</v>
      </c>
      <c r="U455" s="34"/>
      <c r="V455" s="34"/>
      <c r="X455" s="31">
        <f t="shared" si="100"/>
        <v>9.0359999999999996</v>
      </c>
      <c r="Y455" s="31">
        <f t="shared" si="101"/>
        <v>-184.49199999999999</v>
      </c>
      <c r="Z455" s="30">
        <f t="shared" si="106"/>
        <v>0</v>
      </c>
    </row>
    <row r="456" spans="5:26" x14ac:dyDescent="0.15">
      <c r="E456" s="46"/>
      <c r="F456" s="28"/>
      <c r="G456" s="29"/>
      <c r="H456" s="29"/>
      <c r="I456" s="48" t="str">
        <f t="shared" si="98"/>
        <v/>
      </c>
      <c r="J456" s="48" t="str">
        <f t="shared" si="107"/>
        <v/>
      </c>
      <c r="K456" s="49" t="str">
        <f t="shared" si="108"/>
        <v/>
      </c>
      <c r="L456" s="11"/>
      <c r="M456" s="11"/>
      <c r="N456" s="78"/>
      <c r="O456" s="31" t="str">
        <f t="shared" si="105"/>
        <v>F</v>
      </c>
      <c r="P456" s="11">
        <f t="shared" si="99"/>
        <v>-23.287315649149274</v>
      </c>
      <c r="Q456" s="11"/>
      <c r="R456" s="38">
        <f t="shared" si="102"/>
        <v>0</v>
      </c>
      <c r="S456" s="30">
        <f t="shared" si="103"/>
        <v>0</v>
      </c>
      <c r="T456" s="30">
        <f t="shared" si="104"/>
        <v>0</v>
      </c>
      <c r="U456" s="34"/>
      <c r="V456" s="34"/>
      <c r="X456" s="31">
        <f t="shared" si="100"/>
        <v>9.0359999999999996</v>
      </c>
      <c r="Y456" s="31">
        <f t="shared" si="101"/>
        <v>-184.49199999999999</v>
      </c>
      <c r="Z456" s="30">
        <f t="shared" si="106"/>
        <v>0</v>
      </c>
    </row>
    <row r="457" spans="5:26" x14ac:dyDescent="0.15">
      <c r="E457" s="46"/>
      <c r="F457" s="28"/>
      <c r="G457" s="29"/>
      <c r="H457" s="29"/>
      <c r="I457" s="48" t="str">
        <f t="shared" si="98"/>
        <v/>
      </c>
      <c r="J457" s="48" t="str">
        <f t="shared" si="107"/>
        <v/>
      </c>
      <c r="K457" s="49" t="str">
        <f t="shared" si="108"/>
        <v/>
      </c>
      <c r="L457" s="11"/>
      <c r="M457" s="11"/>
      <c r="N457" s="78"/>
      <c r="O457" s="31" t="str">
        <f t="shared" si="105"/>
        <v>F</v>
      </c>
      <c r="P457" s="11">
        <f t="shared" si="99"/>
        <v>-23.287315649149274</v>
      </c>
      <c r="Q457" s="11"/>
      <c r="R457" s="38">
        <f t="shared" si="102"/>
        <v>0</v>
      </c>
      <c r="S457" s="30">
        <f t="shared" si="103"/>
        <v>0</v>
      </c>
      <c r="T457" s="30">
        <f t="shared" si="104"/>
        <v>0</v>
      </c>
      <c r="U457" s="34"/>
      <c r="V457" s="34"/>
      <c r="X457" s="31">
        <f t="shared" si="100"/>
        <v>9.0359999999999996</v>
      </c>
      <c r="Y457" s="31">
        <f t="shared" si="101"/>
        <v>-184.49199999999999</v>
      </c>
      <c r="Z457" s="30">
        <f t="shared" si="106"/>
        <v>0</v>
      </c>
    </row>
    <row r="458" spans="5:26" x14ac:dyDescent="0.15">
      <c r="E458" s="46"/>
      <c r="F458" s="28"/>
      <c r="G458" s="29"/>
      <c r="H458" s="29"/>
      <c r="I458" s="48" t="str">
        <f t="shared" si="98"/>
        <v/>
      </c>
      <c r="J458" s="48" t="str">
        <f t="shared" si="107"/>
        <v/>
      </c>
      <c r="K458" s="49" t="str">
        <f t="shared" si="108"/>
        <v/>
      </c>
      <c r="L458" s="11"/>
      <c r="M458" s="11"/>
      <c r="N458" s="78"/>
      <c r="O458" s="31" t="str">
        <f t="shared" si="105"/>
        <v>F</v>
      </c>
      <c r="P458" s="11">
        <f t="shared" si="99"/>
        <v>-23.287315649149274</v>
      </c>
      <c r="Q458" s="11"/>
      <c r="R458" s="38">
        <f t="shared" si="102"/>
        <v>0</v>
      </c>
      <c r="S458" s="30">
        <f t="shared" si="103"/>
        <v>0</v>
      </c>
      <c r="T458" s="30">
        <f t="shared" si="104"/>
        <v>0</v>
      </c>
      <c r="U458" s="34"/>
      <c r="V458" s="34"/>
      <c r="X458" s="31">
        <f t="shared" si="100"/>
        <v>9.0359999999999996</v>
      </c>
      <c r="Y458" s="31">
        <f t="shared" si="101"/>
        <v>-184.49199999999999</v>
      </c>
      <c r="Z458" s="30">
        <f t="shared" si="106"/>
        <v>0</v>
      </c>
    </row>
    <row r="459" spans="5:26" x14ac:dyDescent="0.15">
      <c r="E459" s="46"/>
      <c r="F459" s="28"/>
      <c r="G459" s="29"/>
      <c r="H459" s="29"/>
      <c r="I459" s="48" t="str">
        <f t="shared" si="98"/>
        <v/>
      </c>
      <c r="J459" s="48" t="str">
        <f t="shared" si="107"/>
        <v/>
      </c>
      <c r="K459" s="49" t="str">
        <f t="shared" si="108"/>
        <v/>
      </c>
      <c r="L459" s="11"/>
      <c r="M459" s="11"/>
      <c r="N459" s="78"/>
      <c r="O459" s="31" t="str">
        <f t="shared" si="105"/>
        <v>F</v>
      </c>
      <c r="P459" s="11">
        <f t="shared" si="99"/>
        <v>-23.287315649149274</v>
      </c>
      <c r="Q459" s="11"/>
      <c r="R459" s="38">
        <f t="shared" si="102"/>
        <v>0</v>
      </c>
      <c r="S459" s="30">
        <f t="shared" si="103"/>
        <v>0</v>
      </c>
      <c r="T459" s="30">
        <f t="shared" si="104"/>
        <v>0</v>
      </c>
      <c r="U459" s="34"/>
      <c r="V459" s="34"/>
      <c r="X459" s="31">
        <f t="shared" si="100"/>
        <v>9.0359999999999996</v>
      </c>
      <c r="Y459" s="31">
        <f t="shared" si="101"/>
        <v>-184.49199999999999</v>
      </c>
      <c r="Z459" s="30">
        <f t="shared" si="106"/>
        <v>0</v>
      </c>
    </row>
    <row r="460" spans="5:26" x14ac:dyDescent="0.15">
      <c r="E460" s="46"/>
      <c r="F460" s="28"/>
      <c r="G460" s="29"/>
      <c r="H460" s="29"/>
      <c r="I460" s="48" t="str">
        <f t="shared" si="98"/>
        <v/>
      </c>
      <c r="J460" s="48" t="str">
        <f t="shared" si="107"/>
        <v/>
      </c>
      <c r="K460" s="49" t="str">
        <f t="shared" si="108"/>
        <v/>
      </c>
      <c r="L460" s="11"/>
      <c r="M460" s="11"/>
      <c r="N460" s="78"/>
      <c r="O460" s="31" t="str">
        <f t="shared" si="105"/>
        <v>F</v>
      </c>
      <c r="P460" s="11">
        <f t="shared" si="99"/>
        <v>-23.287315649149274</v>
      </c>
      <c r="Q460" s="11"/>
      <c r="R460" s="38">
        <f t="shared" si="102"/>
        <v>0</v>
      </c>
      <c r="S460" s="30">
        <f t="shared" si="103"/>
        <v>0</v>
      </c>
      <c r="T460" s="30">
        <f t="shared" si="104"/>
        <v>0</v>
      </c>
      <c r="U460" s="34"/>
      <c r="V460" s="34"/>
      <c r="X460" s="31">
        <f t="shared" si="100"/>
        <v>9.0359999999999996</v>
      </c>
      <c r="Y460" s="31">
        <f t="shared" si="101"/>
        <v>-184.49199999999999</v>
      </c>
      <c r="Z460" s="30">
        <f t="shared" si="106"/>
        <v>0</v>
      </c>
    </row>
    <row r="461" spans="5:26" x14ac:dyDescent="0.15">
      <c r="E461" s="46"/>
      <c r="F461" s="28"/>
      <c r="G461" s="29"/>
      <c r="H461" s="29"/>
      <c r="I461" s="48" t="str">
        <f t="shared" si="98"/>
        <v/>
      </c>
      <c r="J461" s="48" t="str">
        <f t="shared" si="107"/>
        <v/>
      </c>
      <c r="K461" s="49" t="str">
        <f t="shared" si="108"/>
        <v/>
      </c>
      <c r="L461" s="11"/>
      <c r="M461" s="11"/>
      <c r="N461" s="78"/>
      <c r="O461" s="31" t="str">
        <f t="shared" si="105"/>
        <v>F</v>
      </c>
      <c r="P461" s="11">
        <f t="shared" si="99"/>
        <v>-23.287315649149274</v>
      </c>
      <c r="Q461" s="11"/>
      <c r="R461" s="38">
        <f t="shared" si="102"/>
        <v>0</v>
      </c>
      <c r="S461" s="30">
        <f t="shared" si="103"/>
        <v>0</v>
      </c>
      <c r="T461" s="30">
        <f t="shared" si="104"/>
        <v>0</v>
      </c>
      <c r="U461" s="34"/>
      <c r="V461" s="34"/>
      <c r="X461" s="31">
        <f t="shared" si="100"/>
        <v>9.0359999999999996</v>
      </c>
      <c r="Y461" s="31">
        <f t="shared" si="101"/>
        <v>-184.49199999999999</v>
      </c>
      <c r="Z461" s="30">
        <f t="shared" si="106"/>
        <v>0</v>
      </c>
    </row>
    <row r="462" spans="5:26" x14ac:dyDescent="0.15">
      <c r="E462" s="46"/>
      <c r="F462" s="28"/>
      <c r="G462" s="29"/>
      <c r="H462" s="29"/>
      <c r="I462" s="48" t="str">
        <f t="shared" si="98"/>
        <v/>
      </c>
      <c r="J462" s="48" t="str">
        <f t="shared" si="107"/>
        <v/>
      </c>
      <c r="K462" s="49" t="str">
        <f t="shared" si="108"/>
        <v/>
      </c>
      <c r="L462" s="11"/>
      <c r="M462" s="11"/>
      <c r="N462" s="78"/>
      <c r="O462" s="31" t="str">
        <f t="shared" si="105"/>
        <v>F</v>
      </c>
      <c r="P462" s="11">
        <f t="shared" si="99"/>
        <v>-23.287315649149274</v>
      </c>
      <c r="Q462" s="11"/>
      <c r="R462" s="38">
        <f t="shared" si="102"/>
        <v>0</v>
      </c>
      <c r="S462" s="30">
        <f t="shared" si="103"/>
        <v>0</v>
      </c>
      <c r="T462" s="30">
        <f t="shared" si="104"/>
        <v>0</v>
      </c>
      <c r="U462" s="34"/>
      <c r="V462" s="34"/>
      <c r="X462" s="31">
        <f t="shared" si="100"/>
        <v>9.0359999999999996</v>
      </c>
      <c r="Y462" s="31">
        <f t="shared" si="101"/>
        <v>-184.49199999999999</v>
      </c>
      <c r="Z462" s="30">
        <f t="shared" si="106"/>
        <v>0</v>
      </c>
    </row>
    <row r="463" spans="5:26" x14ac:dyDescent="0.15">
      <c r="E463" s="46"/>
      <c r="F463" s="28"/>
      <c r="G463" s="29"/>
      <c r="H463" s="29"/>
      <c r="I463" s="48" t="str">
        <f t="shared" si="98"/>
        <v/>
      </c>
      <c r="J463" s="48" t="str">
        <f t="shared" si="107"/>
        <v/>
      </c>
      <c r="K463" s="49" t="str">
        <f t="shared" si="108"/>
        <v/>
      </c>
      <c r="L463" s="11"/>
      <c r="M463" s="11"/>
      <c r="N463" s="78"/>
      <c r="O463" s="31" t="str">
        <f t="shared" si="105"/>
        <v>F</v>
      </c>
      <c r="P463" s="11">
        <f t="shared" si="99"/>
        <v>-23.287315649149274</v>
      </c>
      <c r="Q463" s="11"/>
      <c r="R463" s="38">
        <f t="shared" si="102"/>
        <v>0</v>
      </c>
      <c r="S463" s="30">
        <f t="shared" si="103"/>
        <v>0</v>
      </c>
      <c r="T463" s="30">
        <f t="shared" si="104"/>
        <v>0</v>
      </c>
      <c r="U463" s="34"/>
      <c r="V463" s="34"/>
      <c r="X463" s="31">
        <f t="shared" si="100"/>
        <v>9.0359999999999996</v>
      </c>
      <c r="Y463" s="31">
        <f t="shared" si="101"/>
        <v>-184.49199999999999</v>
      </c>
      <c r="Z463" s="30">
        <f t="shared" si="106"/>
        <v>0</v>
      </c>
    </row>
    <row r="464" spans="5:26" x14ac:dyDescent="0.15">
      <c r="E464" s="46"/>
      <c r="F464" s="28"/>
      <c r="G464" s="29"/>
      <c r="H464" s="29"/>
      <c r="I464" s="48" t="str">
        <f t="shared" si="98"/>
        <v/>
      </c>
      <c r="J464" s="48" t="str">
        <f t="shared" si="107"/>
        <v/>
      </c>
      <c r="K464" s="49" t="str">
        <f t="shared" si="108"/>
        <v/>
      </c>
      <c r="L464" s="11"/>
      <c r="M464" s="11"/>
      <c r="N464" s="78"/>
      <c r="O464" s="31" t="str">
        <f t="shared" si="105"/>
        <v>F</v>
      </c>
      <c r="P464" s="11">
        <f t="shared" si="99"/>
        <v>-23.287315649149274</v>
      </c>
      <c r="Q464" s="11"/>
      <c r="R464" s="38">
        <f t="shared" si="102"/>
        <v>0</v>
      </c>
      <c r="S464" s="30">
        <f t="shared" si="103"/>
        <v>0</v>
      </c>
      <c r="T464" s="30">
        <f t="shared" si="104"/>
        <v>0</v>
      </c>
      <c r="U464" s="34"/>
      <c r="V464" s="34"/>
      <c r="X464" s="31">
        <f t="shared" si="100"/>
        <v>9.0359999999999996</v>
      </c>
      <c r="Y464" s="31">
        <f t="shared" si="101"/>
        <v>-184.49199999999999</v>
      </c>
      <c r="Z464" s="30">
        <f t="shared" si="106"/>
        <v>0</v>
      </c>
    </row>
    <row r="465" spans="5:26" x14ac:dyDescent="0.15">
      <c r="E465" s="46"/>
      <c r="F465" s="28"/>
      <c r="G465" s="29"/>
      <c r="H465" s="29"/>
      <c r="I465" s="48" t="str">
        <f t="shared" si="98"/>
        <v/>
      </c>
      <c r="J465" s="48" t="str">
        <f t="shared" si="107"/>
        <v/>
      </c>
      <c r="K465" s="49" t="str">
        <f t="shared" si="108"/>
        <v/>
      </c>
      <c r="L465" s="11"/>
      <c r="M465" s="11"/>
      <c r="N465" s="78"/>
      <c r="O465" s="31" t="str">
        <f t="shared" si="105"/>
        <v>F</v>
      </c>
      <c r="P465" s="11">
        <f t="shared" si="99"/>
        <v>-23.287315649149274</v>
      </c>
      <c r="Q465" s="11"/>
      <c r="R465" s="38">
        <f t="shared" si="102"/>
        <v>0</v>
      </c>
      <c r="S465" s="30">
        <f t="shared" si="103"/>
        <v>0</v>
      </c>
      <c r="T465" s="30">
        <f t="shared" si="104"/>
        <v>0</v>
      </c>
      <c r="U465" s="34"/>
      <c r="V465" s="34"/>
      <c r="X465" s="31">
        <f t="shared" si="100"/>
        <v>9.0359999999999996</v>
      </c>
      <c r="Y465" s="31">
        <f t="shared" si="101"/>
        <v>-184.49199999999999</v>
      </c>
      <c r="Z465" s="30">
        <f t="shared" si="106"/>
        <v>0</v>
      </c>
    </row>
    <row r="466" spans="5:26" x14ac:dyDescent="0.15">
      <c r="E466" s="46"/>
      <c r="F466" s="28"/>
      <c r="G466" s="29"/>
      <c r="H466" s="29"/>
      <c r="I466" s="48" t="str">
        <f t="shared" si="98"/>
        <v/>
      </c>
      <c r="J466" s="48" t="str">
        <f t="shared" si="107"/>
        <v/>
      </c>
      <c r="K466" s="49" t="str">
        <f t="shared" si="108"/>
        <v/>
      </c>
      <c r="L466" s="11"/>
      <c r="M466" s="11"/>
      <c r="N466" s="78"/>
      <c r="O466" s="31" t="str">
        <f t="shared" si="105"/>
        <v>F</v>
      </c>
      <c r="P466" s="11">
        <f t="shared" si="99"/>
        <v>-23.287315649149274</v>
      </c>
      <c r="Q466" s="11"/>
      <c r="R466" s="38">
        <f t="shared" si="102"/>
        <v>0</v>
      </c>
      <c r="S466" s="30">
        <f t="shared" si="103"/>
        <v>0</v>
      </c>
      <c r="T466" s="30">
        <f t="shared" si="104"/>
        <v>0</v>
      </c>
      <c r="U466" s="34"/>
      <c r="V466" s="34"/>
      <c r="X466" s="31">
        <f t="shared" si="100"/>
        <v>9.0359999999999996</v>
      </c>
      <c r="Y466" s="31">
        <f t="shared" si="101"/>
        <v>-184.49199999999999</v>
      </c>
      <c r="Z466" s="30">
        <f t="shared" si="106"/>
        <v>0</v>
      </c>
    </row>
    <row r="467" spans="5:26" x14ac:dyDescent="0.15">
      <c r="E467" s="46"/>
      <c r="F467" s="28"/>
      <c r="G467" s="29"/>
      <c r="H467" s="29"/>
      <c r="I467" s="48" t="str">
        <f t="shared" si="98"/>
        <v/>
      </c>
      <c r="J467" s="48" t="str">
        <f t="shared" si="107"/>
        <v/>
      </c>
      <c r="K467" s="49" t="str">
        <f t="shared" si="108"/>
        <v/>
      </c>
      <c r="L467" s="11"/>
      <c r="M467" s="11"/>
      <c r="N467" s="78"/>
      <c r="O467" s="31" t="str">
        <f t="shared" si="105"/>
        <v>F</v>
      </c>
      <c r="P467" s="11">
        <f t="shared" si="99"/>
        <v>-23.287315649149274</v>
      </c>
      <c r="Q467" s="11"/>
      <c r="R467" s="38">
        <f t="shared" si="102"/>
        <v>0</v>
      </c>
      <c r="S467" s="30">
        <f t="shared" si="103"/>
        <v>0</v>
      </c>
      <c r="T467" s="30">
        <f t="shared" si="104"/>
        <v>0</v>
      </c>
      <c r="U467" s="34"/>
      <c r="V467" s="34"/>
      <c r="X467" s="31">
        <f t="shared" si="100"/>
        <v>9.0359999999999996</v>
      </c>
      <c r="Y467" s="31">
        <f t="shared" si="101"/>
        <v>-184.49199999999999</v>
      </c>
      <c r="Z467" s="30">
        <f t="shared" si="106"/>
        <v>0</v>
      </c>
    </row>
    <row r="468" spans="5:26" x14ac:dyDescent="0.15">
      <c r="E468" s="46"/>
      <c r="F468" s="28"/>
      <c r="G468" s="29"/>
      <c r="H468" s="29"/>
      <c r="I468" s="48" t="str">
        <f t="shared" si="98"/>
        <v/>
      </c>
      <c r="J468" s="48" t="str">
        <f t="shared" si="107"/>
        <v/>
      </c>
      <c r="K468" s="49" t="str">
        <f t="shared" si="108"/>
        <v/>
      </c>
      <c r="L468" s="11"/>
      <c r="M468" s="11"/>
      <c r="N468" s="78"/>
      <c r="O468" s="31" t="str">
        <f t="shared" si="105"/>
        <v>F</v>
      </c>
      <c r="P468" s="11">
        <f t="shared" si="99"/>
        <v>-23.287315649149274</v>
      </c>
      <c r="Q468" s="11"/>
      <c r="R468" s="38">
        <f t="shared" si="102"/>
        <v>0</v>
      </c>
      <c r="S468" s="30">
        <f t="shared" si="103"/>
        <v>0</v>
      </c>
      <c r="T468" s="30">
        <f t="shared" si="104"/>
        <v>0</v>
      </c>
      <c r="U468" s="34"/>
      <c r="V468" s="34"/>
      <c r="X468" s="31">
        <f t="shared" si="100"/>
        <v>9.0359999999999996</v>
      </c>
      <c r="Y468" s="31">
        <f t="shared" si="101"/>
        <v>-184.49199999999999</v>
      </c>
      <c r="Z468" s="30">
        <f t="shared" si="106"/>
        <v>0</v>
      </c>
    </row>
    <row r="469" spans="5:26" x14ac:dyDescent="0.15">
      <c r="E469" s="46"/>
      <c r="F469" s="28"/>
      <c r="G469" s="29"/>
      <c r="H469" s="29"/>
      <c r="I469" s="48" t="str">
        <f t="shared" si="98"/>
        <v/>
      </c>
      <c r="J469" s="48" t="str">
        <f t="shared" si="107"/>
        <v/>
      </c>
      <c r="K469" s="49" t="str">
        <f t="shared" si="108"/>
        <v/>
      </c>
      <c r="L469" s="11"/>
      <c r="M469" s="11"/>
      <c r="N469" s="78"/>
      <c r="O469" s="31" t="str">
        <f t="shared" si="105"/>
        <v>F</v>
      </c>
      <c r="P469" s="11">
        <f t="shared" si="99"/>
        <v>-23.287315649149274</v>
      </c>
      <c r="Q469" s="11"/>
      <c r="R469" s="38">
        <f t="shared" si="102"/>
        <v>0</v>
      </c>
      <c r="S469" s="30">
        <f t="shared" si="103"/>
        <v>0</v>
      </c>
      <c r="T469" s="30">
        <f t="shared" si="104"/>
        <v>0</v>
      </c>
      <c r="U469" s="34"/>
      <c r="V469" s="34"/>
      <c r="X469" s="31">
        <f t="shared" si="100"/>
        <v>9.0359999999999996</v>
      </c>
      <c r="Y469" s="31">
        <f t="shared" si="101"/>
        <v>-184.49199999999999</v>
      </c>
      <c r="Z469" s="30">
        <f t="shared" si="106"/>
        <v>0</v>
      </c>
    </row>
    <row r="470" spans="5:26" x14ac:dyDescent="0.15">
      <c r="E470" s="46"/>
      <c r="F470" s="28"/>
      <c r="G470" s="29"/>
      <c r="H470" s="29"/>
      <c r="I470" s="48" t="str">
        <f t="shared" si="98"/>
        <v/>
      </c>
      <c r="J470" s="48" t="str">
        <f t="shared" si="107"/>
        <v/>
      </c>
      <c r="K470" s="49" t="str">
        <f t="shared" si="108"/>
        <v/>
      </c>
      <c r="L470" s="11"/>
      <c r="M470" s="11"/>
      <c r="N470" s="78"/>
      <c r="O470" s="31" t="str">
        <f t="shared" si="105"/>
        <v>F</v>
      </c>
      <c r="P470" s="11">
        <f t="shared" si="99"/>
        <v>-23.287315649149274</v>
      </c>
      <c r="Q470" s="11"/>
      <c r="R470" s="38">
        <f t="shared" si="102"/>
        <v>0</v>
      </c>
      <c r="S470" s="30">
        <f t="shared" si="103"/>
        <v>0</v>
      </c>
      <c r="T470" s="30">
        <f t="shared" si="104"/>
        <v>0</v>
      </c>
      <c r="U470" s="34"/>
      <c r="V470" s="34"/>
      <c r="X470" s="31">
        <f t="shared" si="100"/>
        <v>9.0359999999999996</v>
      </c>
      <c r="Y470" s="31">
        <f t="shared" si="101"/>
        <v>-184.49199999999999</v>
      </c>
      <c r="Z470" s="30">
        <f t="shared" si="106"/>
        <v>0</v>
      </c>
    </row>
    <row r="471" spans="5:26" x14ac:dyDescent="0.15">
      <c r="E471" s="46"/>
      <c r="F471" s="28"/>
      <c r="G471" s="29"/>
      <c r="H471" s="29"/>
      <c r="I471" s="48" t="str">
        <f t="shared" si="98"/>
        <v/>
      </c>
      <c r="J471" s="48" t="str">
        <f t="shared" si="107"/>
        <v/>
      </c>
      <c r="K471" s="49" t="str">
        <f t="shared" si="108"/>
        <v/>
      </c>
      <c r="L471" s="11"/>
      <c r="M471" s="11"/>
      <c r="N471" s="78"/>
      <c r="O471" s="31" t="str">
        <f t="shared" si="105"/>
        <v>F</v>
      </c>
      <c r="P471" s="11">
        <f t="shared" si="99"/>
        <v>-23.287315649149274</v>
      </c>
      <c r="Q471" s="11"/>
      <c r="R471" s="38">
        <f t="shared" si="102"/>
        <v>0</v>
      </c>
      <c r="S471" s="30">
        <f t="shared" si="103"/>
        <v>0</v>
      </c>
      <c r="T471" s="30">
        <f t="shared" si="104"/>
        <v>0</v>
      </c>
      <c r="U471" s="34"/>
      <c r="V471" s="34"/>
      <c r="X471" s="31">
        <f t="shared" si="100"/>
        <v>9.0359999999999996</v>
      </c>
      <c r="Y471" s="31">
        <f t="shared" si="101"/>
        <v>-184.49199999999999</v>
      </c>
      <c r="Z471" s="30">
        <f t="shared" si="106"/>
        <v>0</v>
      </c>
    </row>
    <row r="472" spans="5:26" x14ac:dyDescent="0.15">
      <c r="E472" s="46"/>
      <c r="F472" s="28"/>
      <c r="G472" s="29"/>
      <c r="H472" s="29"/>
      <c r="I472" s="48" t="str">
        <f t="shared" si="98"/>
        <v/>
      </c>
      <c r="J472" s="48" t="str">
        <f t="shared" si="89"/>
        <v/>
      </c>
      <c r="K472" s="49" t="str">
        <f t="shared" si="90"/>
        <v/>
      </c>
      <c r="L472" s="11"/>
      <c r="M472" s="11"/>
      <c r="N472" s="78"/>
      <c r="O472" s="31" t="str">
        <f t="shared" si="105"/>
        <v>F</v>
      </c>
      <c r="P472" s="11">
        <f t="shared" si="99"/>
        <v>-23.287315649149274</v>
      </c>
      <c r="Q472" s="11"/>
      <c r="R472" s="38">
        <f t="shared" si="102"/>
        <v>0</v>
      </c>
      <c r="S472" s="30">
        <f t="shared" si="103"/>
        <v>0</v>
      </c>
      <c r="T472" s="30">
        <f t="shared" si="104"/>
        <v>0</v>
      </c>
      <c r="U472" s="34"/>
      <c r="V472" s="34"/>
      <c r="X472" s="31">
        <f t="shared" si="100"/>
        <v>9.0359999999999996</v>
      </c>
      <c r="Y472" s="31">
        <f t="shared" si="101"/>
        <v>-184.49199999999999</v>
      </c>
      <c r="Z472" s="30">
        <f t="shared" si="106"/>
        <v>0</v>
      </c>
    </row>
    <row r="473" spans="5:26" x14ac:dyDescent="0.15">
      <c r="E473" s="46"/>
      <c r="F473" s="28"/>
      <c r="G473" s="29"/>
      <c r="H473" s="29"/>
      <c r="I473" s="48" t="str">
        <f t="shared" ref="I473:I496" si="109">IF(COUNTA($F$375,$H$375,F473:H473)=5,P473,"")</f>
        <v/>
      </c>
      <c r="J473" s="48" t="str">
        <f t="shared" si="89"/>
        <v/>
      </c>
      <c r="K473" s="49" t="str">
        <f t="shared" si="90"/>
        <v/>
      </c>
      <c r="L473" s="11"/>
      <c r="M473" s="11"/>
      <c r="N473" s="78"/>
      <c r="O473" s="31" t="str">
        <f t="shared" si="105"/>
        <v>F</v>
      </c>
      <c r="P473" s="11">
        <f t="shared" si="99"/>
        <v>-23.287315649149274</v>
      </c>
      <c r="Q473" s="11"/>
      <c r="R473" s="38">
        <f t="shared" si="102"/>
        <v>0</v>
      </c>
      <c r="S473" s="30">
        <f t="shared" si="103"/>
        <v>0</v>
      </c>
      <c r="T473" s="30">
        <f t="shared" si="104"/>
        <v>0</v>
      </c>
      <c r="U473" s="34"/>
      <c r="V473" s="34"/>
      <c r="X473" s="31">
        <f t="shared" si="100"/>
        <v>9.0359999999999996</v>
      </c>
      <c r="Y473" s="31">
        <f t="shared" si="101"/>
        <v>-184.49199999999999</v>
      </c>
      <c r="Z473" s="30">
        <f t="shared" si="106"/>
        <v>0</v>
      </c>
    </row>
    <row r="474" spans="5:26" x14ac:dyDescent="0.15">
      <c r="E474" s="46"/>
      <c r="F474" s="28"/>
      <c r="G474" s="29"/>
      <c r="H474" s="29"/>
      <c r="I474" s="48" t="str">
        <f t="shared" si="109"/>
        <v/>
      </c>
      <c r="J474" s="48" t="str">
        <f t="shared" si="89"/>
        <v/>
      </c>
      <c r="K474" s="49" t="str">
        <f t="shared" si="90"/>
        <v/>
      </c>
      <c r="L474" s="11"/>
      <c r="M474" s="11"/>
      <c r="N474" s="78"/>
      <c r="O474" s="31" t="str">
        <f t="shared" si="105"/>
        <v>F</v>
      </c>
      <c r="P474" s="11">
        <f t="shared" si="99"/>
        <v>-23.287315649149274</v>
      </c>
      <c r="Q474" s="11"/>
      <c r="R474" s="38">
        <f t="shared" si="102"/>
        <v>0</v>
      </c>
      <c r="S474" s="30">
        <f t="shared" si="103"/>
        <v>0</v>
      </c>
      <c r="T474" s="30">
        <f t="shared" si="104"/>
        <v>0</v>
      </c>
      <c r="U474" s="34"/>
      <c r="V474" s="34"/>
      <c r="X474" s="31">
        <f t="shared" si="100"/>
        <v>9.0359999999999996</v>
      </c>
      <c r="Y474" s="31">
        <f t="shared" si="101"/>
        <v>-184.49199999999999</v>
      </c>
      <c r="Z474" s="30">
        <f t="shared" si="106"/>
        <v>0</v>
      </c>
    </row>
    <row r="475" spans="5:26" x14ac:dyDescent="0.15">
      <c r="E475" s="46"/>
      <c r="F475" s="28"/>
      <c r="G475" s="29"/>
      <c r="H475" s="29"/>
      <c r="I475" s="48" t="str">
        <f t="shared" si="109"/>
        <v/>
      </c>
      <c r="J475" s="48" t="str">
        <f t="shared" si="89"/>
        <v/>
      </c>
      <c r="K475" s="49" t="str">
        <f t="shared" si="90"/>
        <v/>
      </c>
      <c r="L475" s="11"/>
      <c r="M475" s="11"/>
      <c r="N475" s="78"/>
      <c r="O475" s="31" t="str">
        <f t="shared" si="105"/>
        <v>F</v>
      </c>
      <c r="P475" s="11">
        <f t="shared" si="99"/>
        <v>-23.287315649149274</v>
      </c>
      <c r="Q475" s="11"/>
      <c r="R475" s="38">
        <f t="shared" si="102"/>
        <v>0</v>
      </c>
      <c r="S475" s="30">
        <f t="shared" si="103"/>
        <v>0</v>
      </c>
      <c r="T475" s="30">
        <f t="shared" si="104"/>
        <v>0</v>
      </c>
      <c r="U475" s="34"/>
      <c r="V475" s="34"/>
      <c r="X475" s="31">
        <f t="shared" si="100"/>
        <v>9.0359999999999996</v>
      </c>
      <c r="Y475" s="31">
        <f t="shared" si="101"/>
        <v>-184.49199999999999</v>
      </c>
      <c r="Z475" s="30">
        <f t="shared" si="106"/>
        <v>0</v>
      </c>
    </row>
    <row r="476" spans="5:26" x14ac:dyDescent="0.15">
      <c r="E476" s="46"/>
      <c r="F476" s="28"/>
      <c r="G476" s="29"/>
      <c r="H476" s="29"/>
      <c r="I476" s="48" t="str">
        <f t="shared" si="109"/>
        <v/>
      </c>
      <c r="J476" s="48" t="str">
        <f t="shared" si="89"/>
        <v/>
      </c>
      <c r="K476" s="49" t="str">
        <f t="shared" si="90"/>
        <v/>
      </c>
      <c r="L476" s="11"/>
      <c r="M476" s="11"/>
      <c r="N476" s="78"/>
      <c r="O476" s="31" t="str">
        <f t="shared" si="105"/>
        <v>F</v>
      </c>
      <c r="P476" s="11">
        <f t="shared" si="99"/>
        <v>-23.287315649149274</v>
      </c>
      <c r="Q476" s="11"/>
      <c r="R476" s="38">
        <f t="shared" si="102"/>
        <v>0</v>
      </c>
      <c r="S476" s="30">
        <f t="shared" si="103"/>
        <v>0</v>
      </c>
      <c r="T476" s="30">
        <f t="shared" si="104"/>
        <v>0</v>
      </c>
      <c r="U476" s="34"/>
      <c r="V476" s="34"/>
      <c r="X476" s="31">
        <f t="shared" si="100"/>
        <v>9.0359999999999996</v>
      </c>
      <c r="Y476" s="31">
        <f t="shared" si="101"/>
        <v>-184.49199999999999</v>
      </c>
      <c r="Z476" s="30">
        <f t="shared" si="106"/>
        <v>0</v>
      </c>
    </row>
    <row r="477" spans="5:26" x14ac:dyDescent="0.15">
      <c r="E477" s="46"/>
      <c r="F477" s="28"/>
      <c r="G477" s="29"/>
      <c r="H477" s="29"/>
      <c r="I477" s="48" t="str">
        <f t="shared" si="109"/>
        <v/>
      </c>
      <c r="J477" s="48" t="str">
        <f t="shared" si="89"/>
        <v/>
      </c>
      <c r="K477" s="49" t="str">
        <f t="shared" si="90"/>
        <v/>
      </c>
      <c r="L477" s="11"/>
      <c r="M477" s="11"/>
      <c r="N477" s="78"/>
      <c r="O477" s="31" t="str">
        <f t="shared" si="105"/>
        <v>F</v>
      </c>
      <c r="P477" s="11">
        <f t="shared" si="99"/>
        <v>-23.287315649149274</v>
      </c>
      <c r="Q477" s="11"/>
      <c r="R477" s="38">
        <f t="shared" si="102"/>
        <v>0</v>
      </c>
      <c r="S477" s="30">
        <f t="shared" si="103"/>
        <v>0</v>
      </c>
      <c r="T477" s="30">
        <f t="shared" si="104"/>
        <v>0</v>
      </c>
      <c r="U477" s="34"/>
      <c r="V477" s="34"/>
      <c r="X477" s="31">
        <f t="shared" si="100"/>
        <v>9.0359999999999996</v>
      </c>
      <c r="Y477" s="31">
        <f t="shared" si="101"/>
        <v>-184.49199999999999</v>
      </c>
      <c r="Z477" s="30">
        <f t="shared" si="106"/>
        <v>0</v>
      </c>
    </row>
    <row r="478" spans="5:26" x14ac:dyDescent="0.15">
      <c r="E478" s="46"/>
      <c r="F478" s="28"/>
      <c r="G478" s="29"/>
      <c r="H478" s="29"/>
      <c r="I478" s="48" t="str">
        <f t="shared" si="109"/>
        <v/>
      </c>
      <c r="J478" s="48" t="str">
        <f t="shared" si="89"/>
        <v/>
      </c>
      <c r="K478" s="49" t="str">
        <f t="shared" si="90"/>
        <v/>
      </c>
      <c r="L478" s="11"/>
      <c r="M478" s="11"/>
      <c r="N478" s="78"/>
      <c r="O478" s="31" t="str">
        <f t="shared" si="105"/>
        <v>F</v>
      </c>
      <c r="P478" s="11">
        <f t="shared" si="99"/>
        <v>-23.287315649149274</v>
      </c>
      <c r="Q478" s="11"/>
      <c r="R478" s="38">
        <f t="shared" si="102"/>
        <v>0</v>
      </c>
      <c r="S478" s="30">
        <f t="shared" si="103"/>
        <v>0</v>
      </c>
      <c r="T478" s="30">
        <f t="shared" si="104"/>
        <v>0</v>
      </c>
      <c r="U478" s="34"/>
      <c r="V478" s="34"/>
      <c r="X478" s="31">
        <f t="shared" si="100"/>
        <v>9.0359999999999996</v>
      </c>
      <c r="Y478" s="31">
        <f t="shared" si="101"/>
        <v>-184.49199999999999</v>
      </c>
      <c r="Z478" s="30">
        <f t="shared" si="106"/>
        <v>0</v>
      </c>
    </row>
    <row r="479" spans="5:26" x14ac:dyDescent="0.15">
      <c r="E479" s="46"/>
      <c r="F479" s="28"/>
      <c r="G479" s="29"/>
      <c r="H479" s="29"/>
      <c r="I479" s="48" t="str">
        <f t="shared" si="109"/>
        <v/>
      </c>
      <c r="J479" s="48" t="str">
        <f t="shared" si="89"/>
        <v/>
      </c>
      <c r="K479" s="49" t="str">
        <f t="shared" si="90"/>
        <v/>
      </c>
      <c r="L479" s="11"/>
      <c r="M479" s="11"/>
      <c r="N479" s="78"/>
      <c r="O479" s="31" t="str">
        <f t="shared" si="105"/>
        <v>F</v>
      </c>
      <c r="P479" s="11">
        <f t="shared" si="99"/>
        <v>-23.287315649149274</v>
      </c>
      <c r="Q479" s="11"/>
      <c r="R479" s="38">
        <f t="shared" si="102"/>
        <v>0</v>
      </c>
      <c r="S479" s="30">
        <f t="shared" si="103"/>
        <v>0</v>
      </c>
      <c r="T479" s="30">
        <f t="shared" si="104"/>
        <v>0</v>
      </c>
      <c r="U479" s="34"/>
      <c r="V479" s="34"/>
      <c r="X479" s="31">
        <f t="shared" si="100"/>
        <v>9.0359999999999996</v>
      </c>
      <c r="Y479" s="31">
        <f t="shared" si="101"/>
        <v>-184.49199999999999</v>
      </c>
      <c r="Z479" s="30">
        <f t="shared" si="106"/>
        <v>0</v>
      </c>
    </row>
    <row r="480" spans="5:26" x14ac:dyDescent="0.15">
      <c r="E480" s="46"/>
      <c r="F480" s="28"/>
      <c r="G480" s="29"/>
      <c r="H480" s="29"/>
      <c r="I480" s="48" t="str">
        <f t="shared" si="109"/>
        <v/>
      </c>
      <c r="J480" s="48" t="str">
        <f t="shared" si="89"/>
        <v/>
      </c>
      <c r="K480" s="49" t="str">
        <f t="shared" si="90"/>
        <v/>
      </c>
      <c r="L480" s="11"/>
      <c r="M480" s="11"/>
      <c r="N480" s="78"/>
      <c r="O480" s="31" t="str">
        <f t="shared" si="105"/>
        <v>F</v>
      </c>
      <c r="P480" s="11">
        <f t="shared" si="99"/>
        <v>-23.287315649149274</v>
      </c>
      <c r="Q480" s="11"/>
      <c r="R480" s="38">
        <f t="shared" si="102"/>
        <v>0</v>
      </c>
      <c r="S480" s="30">
        <f t="shared" si="103"/>
        <v>0</v>
      </c>
      <c r="T480" s="30">
        <f t="shared" si="104"/>
        <v>0</v>
      </c>
      <c r="U480" s="34"/>
      <c r="V480" s="34"/>
      <c r="X480" s="31">
        <f t="shared" si="100"/>
        <v>9.0359999999999996</v>
      </c>
      <c r="Y480" s="31">
        <f t="shared" si="101"/>
        <v>-184.49199999999999</v>
      </c>
      <c r="Z480" s="30">
        <f t="shared" si="106"/>
        <v>0</v>
      </c>
    </row>
    <row r="481" spans="5:26" x14ac:dyDescent="0.15">
      <c r="E481" s="46"/>
      <c r="F481" s="28"/>
      <c r="G481" s="29"/>
      <c r="H481" s="29"/>
      <c r="I481" s="48" t="str">
        <f t="shared" si="109"/>
        <v/>
      </c>
      <c r="J481" s="48" t="str">
        <f t="shared" si="89"/>
        <v/>
      </c>
      <c r="K481" s="49" t="str">
        <f t="shared" si="90"/>
        <v/>
      </c>
      <c r="L481" s="11"/>
      <c r="M481" s="11"/>
      <c r="N481" s="78"/>
      <c r="O481" s="31" t="str">
        <f t="shared" si="105"/>
        <v>F</v>
      </c>
      <c r="P481" s="11">
        <f t="shared" si="99"/>
        <v>-23.287315649149274</v>
      </c>
      <c r="Q481" s="11"/>
      <c r="R481" s="38">
        <f t="shared" si="102"/>
        <v>0</v>
      </c>
      <c r="S481" s="30">
        <f t="shared" si="103"/>
        <v>0</v>
      </c>
      <c r="T481" s="30">
        <f t="shared" si="104"/>
        <v>0</v>
      </c>
      <c r="U481" s="34"/>
      <c r="V481" s="34"/>
      <c r="X481" s="31">
        <f t="shared" si="100"/>
        <v>9.0359999999999996</v>
      </c>
      <c r="Y481" s="31">
        <f t="shared" si="101"/>
        <v>-184.49199999999999</v>
      </c>
      <c r="Z481" s="30">
        <f t="shared" si="106"/>
        <v>0</v>
      </c>
    </row>
    <row r="482" spans="5:26" x14ac:dyDescent="0.15">
      <c r="E482" s="46"/>
      <c r="F482" s="28"/>
      <c r="G482" s="29"/>
      <c r="H482" s="29"/>
      <c r="I482" s="48" t="str">
        <f t="shared" si="109"/>
        <v/>
      </c>
      <c r="J482" s="48" t="str">
        <f t="shared" si="89"/>
        <v/>
      </c>
      <c r="K482" s="49" t="str">
        <f t="shared" si="90"/>
        <v/>
      </c>
      <c r="L482" s="11"/>
      <c r="M482" s="11"/>
      <c r="N482" s="78"/>
      <c r="O482" s="31" t="str">
        <f t="shared" si="105"/>
        <v>F</v>
      </c>
      <c r="P482" s="11">
        <f t="shared" si="99"/>
        <v>-23.287315649149274</v>
      </c>
      <c r="Q482" s="11"/>
      <c r="R482" s="38">
        <f t="shared" si="102"/>
        <v>0</v>
      </c>
      <c r="S482" s="30">
        <f t="shared" si="103"/>
        <v>0</v>
      </c>
      <c r="T482" s="30">
        <f t="shared" si="104"/>
        <v>0</v>
      </c>
      <c r="U482" s="34"/>
      <c r="V482" s="34"/>
      <c r="X482" s="31">
        <f t="shared" si="100"/>
        <v>9.0359999999999996</v>
      </c>
      <c r="Y482" s="31">
        <f t="shared" si="101"/>
        <v>-184.49199999999999</v>
      </c>
      <c r="Z482" s="30">
        <f t="shared" si="106"/>
        <v>0</v>
      </c>
    </row>
    <row r="483" spans="5:26" x14ac:dyDescent="0.15">
      <c r="E483" s="46"/>
      <c r="F483" s="28"/>
      <c r="G483" s="29"/>
      <c r="H483" s="29"/>
      <c r="I483" s="48" t="str">
        <f t="shared" si="109"/>
        <v/>
      </c>
      <c r="J483" s="48" t="str">
        <f t="shared" si="89"/>
        <v/>
      </c>
      <c r="K483" s="49" t="str">
        <f t="shared" si="90"/>
        <v/>
      </c>
      <c r="L483" s="11"/>
      <c r="M483" s="11"/>
      <c r="N483" s="78"/>
      <c r="O483" s="31" t="str">
        <f t="shared" si="105"/>
        <v>F</v>
      </c>
      <c r="P483" s="11">
        <f t="shared" si="99"/>
        <v>-23.287315649149274</v>
      </c>
      <c r="Q483" s="11"/>
      <c r="R483" s="38">
        <f t="shared" si="102"/>
        <v>0</v>
      </c>
      <c r="S483" s="30">
        <f t="shared" si="103"/>
        <v>0</v>
      </c>
      <c r="T483" s="30">
        <f t="shared" si="104"/>
        <v>0</v>
      </c>
      <c r="U483" s="34"/>
      <c r="V483" s="34"/>
      <c r="X483" s="31">
        <f t="shared" si="100"/>
        <v>9.0359999999999996</v>
      </c>
      <c r="Y483" s="31">
        <f t="shared" si="101"/>
        <v>-184.49199999999999</v>
      </c>
      <c r="Z483" s="30">
        <f t="shared" si="106"/>
        <v>0</v>
      </c>
    </row>
    <row r="484" spans="5:26" x14ac:dyDescent="0.15">
      <c r="E484" s="46"/>
      <c r="F484" s="28"/>
      <c r="G484" s="29"/>
      <c r="H484" s="29"/>
      <c r="I484" s="48" t="str">
        <f t="shared" si="109"/>
        <v/>
      </c>
      <c r="J484" s="48" t="str">
        <f t="shared" si="89"/>
        <v/>
      </c>
      <c r="K484" s="49" t="str">
        <f t="shared" si="90"/>
        <v/>
      </c>
      <c r="L484" s="11"/>
      <c r="M484" s="11"/>
      <c r="N484" s="78"/>
      <c r="O484" s="31" t="str">
        <f t="shared" si="105"/>
        <v>F</v>
      </c>
      <c r="P484" s="11">
        <f t="shared" si="99"/>
        <v>-23.287315649149274</v>
      </c>
      <c r="Q484" s="11"/>
      <c r="R484" s="38">
        <f t="shared" si="102"/>
        <v>0</v>
      </c>
      <c r="S484" s="30">
        <f t="shared" si="103"/>
        <v>0</v>
      </c>
      <c r="T484" s="30">
        <f t="shared" si="104"/>
        <v>0</v>
      </c>
      <c r="U484" s="34"/>
      <c r="V484" s="34"/>
      <c r="X484" s="31">
        <f t="shared" si="100"/>
        <v>9.0359999999999996</v>
      </c>
      <c r="Y484" s="31">
        <f t="shared" si="101"/>
        <v>-184.49199999999999</v>
      </c>
      <c r="Z484" s="30">
        <f t="shared" si="106"/>
        <v>0</v>
      </c>
    </row>
    <row r="485" spans="5:26" x14ac:dyDescent="0.15">
      <c r="E485" s="46"/>
      <c r="F485" s="28"/>
      <c r="G485" s="29"/>
      <c r="H485" s="29"/>
      <c r="I485" s="48" t="str">
        <f t="shared" si="109"/>
        <v/>
      </c>
      <c r="J485" s="48" t="str">
        <f t="shared" si="89"/>
        <v/>
      </c>
      <c r="K485" s="49" t="str">
        <f t="shared" si="90"/>
        <v/>
      </c>
      <c r="L485" s="11"/>
      <c r="M485" s="11"/>
      <c r="N485" s="78"/>
      <c r="O485" s="31" t="str">
        <f t="shared" si="105"/>
        <v>F</v>
      </c>
      <c r="P485" s="11">
        <f t="shared" si="99"/>
        <v>-23.287315649149274</v>
      </c>
      <c r="Q485" s="11"/>
      <c r="R485" s="38">
        <f t="shared" si="102"/>
        <v>0</v>
      </c>
      <c r="S485" s="30">
        <f t="shared" si="103"/>
        <v>0</v>
      </c>
      <c r="T485" s="30">
        <f t="shared" si="104"/>
        <v>0</v>
      </c>
      <c r="U485" s="34"/>
      <c r="V485" s="34"/>
      <c r="X485" s="31">
        <f t="shared" si="100"/>
        <v>9.0359999999999996</v>
      </c>
      <c r="Y485" s="31">
        <f t="shared" si="101"/>
        <v>-184.49199999999999</v>
      </c>
      <c r="Z485" s="30">
        <f t="shared" si="106"/>
        <v>0</v>
      </c>
    </row>
    <row r="486" spans="5:26" x14ac:dyDescent="0.15">
      <c r="E486" s="46"/>
      <c r="F486" s="28"/>
      <c r="G486" s="29"/>
      <c r="H486" s="29"/>
      <c r="I486" s="48" t="str">
        <f t="shared" si="109"/>
        <v/>
      </c>
      <c r="J486" s="48" t="str">
        <f t="shared" si="89"/>
        <v/>
      </c>
      <c r="K486" s="49" t="str">
        <f t="shared" si="90"/>
        <v/>
      </c>
      <c r="L486" s="11"/>
      <c r="M486" s="11"/>
      <c r="N486" s="78"/>
      <c r="O486" s="31" t="str">
        <f t="shared" si="105"/>
        <v>F</v>
      </c>
      <c r="P486" s="11">
        <f t="shared" si="99"/>
        <v>-23.287315649149274</v>
      </c>
      <c r="Q486" s="11"/>
      <c r="R486" s="38">
        <f t="shared" si="102"/>
        <v>0</v>
      </c>
      <c r="S486" s="30">
        <f t="shared" si="103"/>
        <v>0</v>
      </c>
      <c r="T486" s="30">
        <f t="shared" si="104"/>
        <v>0</v>
      </c>
      <c r="U486" s="34"/>
      <c r="V486" s="34"/>
      <c r="X486" s="31">
        <f t="shared" si="100"/>
        <v>9.0359999999999996</v>
      </c>
      <c r="Y486" s="31">
        <f t="shared" si="101"/>
        <v>-184.49199999999999</v>
      </c>
      <c r="Z486" s="30">
        <f t="shared" si="106"/>
        <v>0</v>
      </c>
    </row>
    <row r="487" spans="5:26" x14ac:dyDescent="0.15">
      <c r="E487" s="46"/>
      <c r="F487" s="28"/>
      <c r="G487" s="29"/>
      <c r="H487" s="29"/>
      <c r="I487" s="48" t="str">
        <f t="shared" si="109"/>
        <v/>
      </c>
      <c r="J487" s="48" t="str">
        <f t="shared" si="89"/>
        <v/>
      </c>
      <c r="K487" s="49" t="str">
        <f t="shared" si="90"/>
        <v/>
      </c>
      <c r="L487" s="11"/>
      <c r="M487" s="11"/>
      <c r="N487" s="78"/>
      <c r="O487" s="31" t="str">
        <f t="shared" si="105"/>
        <v>F</v>
      </c>
      <c r="P487" s="11">
        <f t="shared" si="99"/>
        <v>-23.287315649149274</v>
      </c>
      <c r="Q487" s="11"/>
      <c r="R487" s="38">
        <f t="shared" si="102"/>
        <v>0</v>
      </c>
      <c r="S487" s="30">
        <f t="shared" si="103"/>
        <v>0</v>
      </c>
      <c r="T487" s="30">
        <f t="shared" si="104"/>
        <v>0</v>
      </c>
      <c r="U487" s="34"/>
      <c r="V487" s="34"/>
      <c r="X487" s="31">
        <f t="shared" si="100"/>
        <v>9.0359999999999996</v>
      </c>
      <c r="Y487" s="31">
        <f t="shared" si="101"/>
        <v>-184.49199999999999</v>
      </c>
      <c r="Z487" s="30">
        <f t="shared" si="106"/>
        <v>0</v>
      </c>
    </row>
    <row r="488" spans="5:26" x14ac:dyDescent="0.15">
      <c r="E488" s="46"/>
      <c r="F488" s="28"/>
      <c r="G488" s="29"/>
      <c r="H488" s="29"/>
      <c r="I488" s="48" t="str">
        <f t="shared" si="109"/>
        <v/>
      </c>
      <c r="J488" s="48" t="str">
        <f t="shared" si="89"/>
        <v/>
      </c>
      <c r="K488" s="49" t="str">
        <f t="shared" si="90"/>
        <v/>
      </c>
      <c r="L488" s="11"/>
      <c r="M488" s="11"/>
      <c r="N488" s="78"/>
      <c r="O488" s="31" t="str">
        <f t="shared" si="105"/>
        <v>F</v>
      </c>
      <c r="P488" s="11">
        <f t="shared" si="99"/>
        <v>-23.287315649149274</v>
      </c>
      <c r="Q488" s="11"/>
      <c r="R488" s="38">
        <f t="shared" si="102"/>
        <v>0</v>
      </c>
      <c r="S488" s="30">
        <f t="shared" si="103"/>
        <v>0</v>
      </c>
      <c r="T488" s="30">
        <f t="shared" si="104"/>
        <v>0</v>
      </c>
      <c r="U488" s="34"/>
      <c r="V488" s="34"/>
      <c r="X488" s="31">
        <f t="shared" si="100"/>
        <v>9.0359999999999996</v>
      </c>
      <c r="Y488" s="31">
        <f t="shared" si="101"/>
        <v>-184.49199999999999</v>
      </c>
      <c r="Z488" s="30">
        <f t="shared" si="106"/>
        <v>0</v>
      </c>
    </row>
    <row r="489" spans="5:26" x14ac:dyDescent="0.15">
      <c r="E489" s="46"/>
      <c r="F489" s="28"/>
      <c r="G489" s="29"/>
      <c r="H489" s="29"/>
      <c r="I489" s="48" t="str">
        <f t="shared" si="109"/>
        <v/>
      </c>
      <c r="J489" s="48" t="str">
        <f t="shared" si="89"/>
        <v/>
      </c>
      <c r="K489" s="49" t="str">
        <f t="shared" si="90"/>
        <v/>
      </c>
      <c r="L489" s="11"/>
      <c r="M489" s="11"/>
      <c r="N489" s="78"/>
      <c r="O489" s="31" t="str">
        <f t="shared" si="105"/>
        <v>F</v>
      </c>
      <c r="P489" s="11">
        <f t="shared" si="99"/>
        <v>-23.287315649149274</v>
      </c>
      <c r="Q489" s="11"/>
      <c r="R489" s="38">
        <f t="shared" si="102"/>
        <v>0</v>
      </c>
      <c r="S489" s="30">
        <f t="shared" si="103"/>
        <v>0</v>
      </c>
      <c r="T489" s="30">
        <f t="shared" si="104"/>
        <v>0</v>
      </c>
      <c r="U489" s="34"/>
      <c r="V489" s="34"/>
      <c r="X489" s="31">
        <f t="shared" si="100"/>
        <v>9.0359999999999996</v>
      </c>
      <c r="Y489" s="31">
        <f t="shared" si="101"/>
        <v>-184.49199999999999</v>
      </c>
      <c r="Z489" s="30">
        <f t="shared" si="106"/>
        <v>0</v>
      </c>
    </row>
    <row r="490" spans="5:26" x14ac:dyDescent="0.15">
      <c r="E490" s="46"/>
      <c r="F490" s="28"/>
      <c r="G490" s="29"/>
      <c r="H490" s="29"/>
      <c r="I490" s="48" t="str">
        <f t="shared" si="109"/>
        <v/>
      </c>
      <c r="J490" s="48" t="str">
        <f t="shared" si="89"/>
        <v/>
      </c>
      <c r="K490" s="49" t="str">
        <f t="shared" si="90"/>
        <v/>
      </c>
      <c r="L490" s="11"/>
      <c r="M490" s="11"/>
      <c r="N490" s="78"/>
      <c r="O490" s="31" t="str">
        <f t="shared" si="105"/>
        <v>F</v>
      </c>
      <c r="P490" s="11">
        <f t="shared" si="99"/>
        <v>-23.287315649149274</v>
      </c>
      <c r="Q490" s="11"/>
      <c r="R490" s="38">
        <f t="shared" si="102"/>
        <v>0</v>
      </c>
      <c r="S490" s="30">
        <f t="shared" si="103"/>
        <v>0</v>
      </c>
      <c r="T490" s="30">
        <f t="shared" si="104"/>
        <v>0</v>
      </c>
      <c r="U490" s="34"/>
      <c r="V490" s="34"/>
      <c r="X490" s="31">
        <f t="shared" si="100"/>
        <v>9.0359999999999996</v>
      </c>
      <c r="Y490" s="31">
        <f t="shared" si="101"/>
        <v>-184.49199999999999</v>
      </c>
      <c r="Z490" s="30">
        <f t="shared" si="106"/>
        <v>0</v>
      </c>
    </row>
    <row r="491" spans="5:26" x14ac:dyDescent="0.15">
      <c r="E491" s="46"/>
      <c r="F491" s="28"/>
      <c r="G491" s="29"/>
      <c r="H491" s="29"/>
      <c r="I491" s="48" t="str">
        <f t="shared" si="109"/>
        <v/>
      </c>
      <c r="J491" s="48" t="str">
        <f t="shared" si="89"/>
        <v/>
      </c>
      <c r="K491" s="49" t="str">
        <f t="shared" si="90"/>
        <v/>
      </c>
      <c r="L491" s="11"/>
      <c r="M491" s="11"/>
      <c r="N491" s="78"/>
      <c r="O491" s="31" t="str">
        <f t="shared" si="105"/>
        <v>F</v>
      </c>
      <c r="P491" s="11">
        <f t="shared" si="99"/>
        <v>-23.287315649149274</v>
      </c>
      <c r="Q491" s="11"/>
      <c r="R491" s="38">
        <f t="shared" si="102"/>
        <v>0</v>
      </c>
      <c r="S491" s="30">
        <f t="shared" si="103"/>
        <v>0</v>
      </c>
      <c r="T491" s="30">
        <f t="shared" si="104"/>
        <v>0</v>
      </c>
      <c r="U491" s="34"/>
      <c r="V491" s="34"/>
      <c r="X491" s="31">
        <f t="shared" si="100"/>
        <v>9.0359999999999996</v>
      </c>
      <c r="Y491" s="31">
        <f t="shared" si="101"/>
        <v>-184.49199999999999</v>
      </c>
      <c r="Z491" s="30">
        <f t="shared" si="106"/>
        <v>0</v>
      </c>
    </row>
    <row r="492" spans="5:26" x14ac:dyDescent="0.15">
      <c r="E492" s="46"/>
      <c r="F492" s="28"/>
      <c r="G492" s="29"/>
      <c r="H492" s="29"/>
      <c r="I492" s="48" t="str">
        <f t="shared" si="109"/>
        <v/>
      </c>
      <c r="J492" s="48" t="str">
        <f t="shared" si="89"/>
        <v/>
      </c>
      <c r="K492" s="49" t="str">
        <f t="shared" si="90"/>
        <v/>
      </c>
      <c r="L492" s="11"/>
      <c r="M492" s="11"/>
      <c r="N492" s="78"/>
      <c r="O492" s="31" t="str">
        <f t="shared" si="105"/>
        <v>F</v>
      </c>
      <c r="P492" s="11">
        <f t="shared" si="99"/>
        <v>-23.287315649149274</v>
      </c>
      <c r="Q492" s="11"/>
      <c r="R492" s="38">
        <f t="shared" si="102"/>
        <v>0</v>
      </c>
      <c r="S492" s="30">
        <f t="shared" si="103"/>
        <v>0</v>
      </c>
      <c r="T492" s="30">
        <f t="shared" si="104"/>
        <v>0</v>
      </c>
      <c r="U492" s="34"/>
      <c r="V492" s="34"/>
      <c r="X492" s="31">
        <f t="shared" si="100"/>
        <v>9.0359999999999996</v>
      </c>
      <c r="Y492" s="31">
        <f t="shared" si="101"/>
        <v>-184.49199999999999</v>
      </c>
      <c r="Z492" s="30">
        <f t="shared" si="106"/>
        <v>0</v>
      </c>
    </row>
    <row r="493" spans="5:26" x14ac:dyDescent="0.15">
      <c r="E493" s="46"/>
      <c r="F493" s="28"/>
      <c r="G493" s="29"/>
      <c r="H493" s="29"/>
      <c r="I493" s="48" t="str">
        <f t="shared" si="109"/>
        <v/>
      </c>
      <c r="J493" s="48" t="str">
        <f t="shared" si="89"/>
        <v/>
      </c>
      <c r="K493" s="49" t="str">
        <f t="shared" si="90"/>
        <v/>
      </c>
      <c r="L493" s="11"/>
      <c r="M493" s="11"/>
      <c r="N493" s="78"/>
      <c r="O493" s="31" t="str">
        <f t="shared" si="105"/>
        <v>F</v>
      </c>
      <c r="P493" s="11">
        <f t="shared" si="99"/>
        <v>-23.287315649149274</v>
      </c>
      <c r="Q493" s="11"/>
      <c r="R493" s="38">
        <f t="shared" si="102"/>
        <v>0</v>
      </c>
      <c r="S493" s="30">
        <f t="shared" si="103"/>
        <v>0</v>
      </c>
      <c r="T493" s="30">
        <f t="shared" si="104"/>
        <v>0</v>
      </c>
      <c r="U493" s="34"/>
      <c r="V493" s="34"/>
      <c r="X493" s="31">
        <f t="shared" si="100"/>
        <v>9.0359999999999996</v>
      </c>
      <c r="Y493" s="31">
        <f t="shared" si="101"/>
        <v>-184.49199999999999</v>
      </c>
      <c r="Z493" s="30">
        <f t="shared" si="106"/>
        <v>0</v>
      </c>
    </row>
    <row r="494" spans="5:26" x14ac:dyDescent="0.15">
      <c r="E494" s="46"/>
      <c r="F494" s="28"/>
      <c r="G494" s="29"/>
      <c r="H494" s="29"/>
      <c r="I494" s="48" t="str">
        <f t="shared" si="109"/>
        <v/>
      </c>
      <c r="J494" s="48" t="str">
        <f t="shared" si="89"/>
        <v/>
      </c>
      <c r="K494" s="49" t="str">
        <f t="shared" si="90"/>
        <v/>
      </c>
      <c r="L494" s="11"/>
      <c r="M494" s="11"/>
      <c r="N494" s="78"/>
      <c r="O494" s="31" t="str">
        <f t="shared" si="105"/>
        <v>F</v>
      </c>
      <c r="P494" s="11">
        <f t="shared" si="99"/>
        <v>-23.287315649149274</v>
      </c>
      <c r="Q494" s="11"/>
      <c r="R494" s="38">
        <f t="shared" si="102"/>
        <v>0</v>
      </c>
      <c r="S494" s="30">
        <f t="shared" si="103"/>
        <v>0</v>
      </c>
      <c r="T494" s="30">
        <f t="shared" si="104"/>
        <v>0</v>
      </c>
      <c r="U494" s="34"/>
      <c r="V494" s="34"/>
      <c r="X494" s="31">
        <f t="shared" si="100"/>
        <v>9.0359999999999996</v>
      </c>
      <c r="Y494" s="31">
        <f t="shared" si="101"/>
        <v>-184.49199999999999</v>
      </c>
      <c r="Z494" s="30">
        <f t="shared" si="106"/>
        <v>0</v>
      </c>
    </row>
    <row r="495" spans="5:26" x14ac:dyDescent="0.15">
      <c r="E495" s="46"/>
      <c r="F495" s="28"/>
      <c r="G495" s="29"/>
      <c r="H495" s="29"/>
      <c r="I495" s="48" t="str">
        <f t="shared" si="109"/>
        <v/>
      </c>
      <c r="J495" s="48" t="str">
        <f t="shared" si="89"/>
        <v/>
      </c>
      <c r="K495" s="49" t="str">
        <f t="shared" si="90"/>
        <v/>
      </c>
      <c r="L495" s="11"/>
      <c r="M495" s="11"/>
      <c r="N495" s="78"/>
      <c r="O495" s="31" t="str">
        <f t="shared" si="105"/>
        <v>F</v>
      </c>
      <c r="P495" s="11">
        <f t="shared" si="99"/>
        <v>-23.287315649149274</v>
      </c>
      <c r="Q495" s="11"/>
      <c r="R495" s="38">
        <f t="shared" si="102"/>
        <v>0</v>
      </c>
      <c r="S495" s="30">
        <f t="shared" si="103"/>
        <v>0</v>
      </c>
      <c r="T495" s="30">
        <f t="shared" si="104"/>
        <v>0</v>
      </c>
      <c r="U495" s="34"/>
      <c r="V495" s="34"/>
      <c r="X495" s="31">
        <f t="shared" si="100"/>
        <v>9.0359999999999996</v>
      </c>
      <c r="Y495" s="31">
        <f t="shared" si="101"/>
        <v>-184.49199999999999</v>
      </c>
      <c r="Z495" s="30">
        <f t="shared" si="106"/>
        <v>0</v>
      </c>
    </row>
    <row r="496" spans="5:26" ht="14.25" thickBot="1" x14ac:dyDescent="0.2">
      <c r="E496" s="50"/>
      <c r="F496" s="64"/>
      <c r="G496" s="51"/>
      <c r="H496" s="51"/>
      <c r="I496" s="52" t="str">
        <f t="shared" si="109"/>
        <v/>
      </c>
      <c r="J496" s="52" t="str">
        <f t="shared" si="89"/>
        <v/>
      </c>
      <c r="K496" s="53" t="str">
        <f t="shared" si="90"/>
        <v/>
      </c>
      <c r="L496" s="11"/>
      <c r="M496" s="11"/>
      <c r="N496" s="78"/>
      <c r="O496" s="31" t="str">
        <f t="shared" si="105"/>
        <v>F</v>
      </c>
      <c r="P496" s="11">
        <f t="shared" si="99"/>
        <v>-23.287315649149274</v>
      </c>
      <c r="Q496" s="11"/>
      <c r="R496" s="38">
        <f t="shared" si="102"/>
        <v>0</v>
      </c>
      <c r="S496" s="30">
        <f t="shared" si="103"/>
        <v>0</v>
      </c>
      <c r="T496" s="30">
        <f t="shared" si="104"/>
        <v>0</v>
      </c>
      <c r="U496" s="34"/>
      <c r="V496" s="34"/>
      <c r="X496" s="31">
        <f t="shared" si="100"/>
        <v>9.0359999999999996</v>
      </c>
      <c r="Y496" s="31">
        <f t="shared" si="101"/>
        <v>-184.49199999999999</v>
      </c>
      <c r="Z496" s="30">
        <f t="shared" si="106"/>
        <v>0</v>
      </c>
    </row>
    <row r="497" spans="4:26" ht="14.25" thickBot="1" x14ac:dyDescent="0.2"/>
    <row r="498" spans="4:26" ht="23.25" customHeight="1" x14ac:dyDescent="0.15">
      <c r="D498" s="72">
        <v>5</v>
      </c>
      <c r="E498" s="42" t="s">
        <v>20</v>
      </c>
      <c r="F498" s="65"/>
      <c r="G498" s="66" t="s">
        <v>115</v>
      </c>
      <c r="H498" s="90"/>
      <c r="I498" s="90"/>
      <c r="J498" s="66"/>
      <c r="K498" s="67"/>
    </row>
    <row r="499" spans="4:26" ht="27.75" customHeight="1" x14ac:dyDescent="0.15">
      <c r="E499" s="43" t="s">
        <v>54</v>
      </c>
      <c r="F499" s="63"/>
      <c r="G499" s="44" t="s">
        <v>75</v>
      </c>
      <c r="H499" s="59"/>
      <c r="I499" s="41"/>
      <c r="J499" s="41"/>
      <c r="K499" s="68"/>
    </row>
    <row r="500" spans="4:26" ht="42" customHeight="1" x14ac:dyDescent="0.15">
      <c r="E500" s="46"/>
      <c r="F500" s="7" t="s">
        <v>30</v>
      </c>
      <c r="G500" s="8" t="s">
        <v>29</v>
      </c>
      <c r="H500" s="8" t="s">
        <v>28</v>
      </c>
      <c r="I500" s="7" t="s">
        <v>123</v>
      </c>
      <c r="J500" s="7" t="s">
        <v>124</v>
      </c>
      <c r="K500" s="47" t="s">
        <v>151</v>
      </c>
      <c r="L500" s="10"/>
      <c r="M500" s="10"/>
      <c r="N500" s="7"/>
      <c r="O500" s="7" t="s">
        <v>31</v>
      </c>
      <c r="P500" s="9" t="s">
        <v>23</v>
      </c>
      <c r="Q500" s="9"/>
      <c r="R500" s="36" t="s">
        <v>21</v>
      </c>
      <c r="S500" s="35" t="s">
        <v>22</v>
      </c>
      <c r="T500" s="35" t="s">
        <v>47</v>
      </c>
      <c r="U500" s="35"/>
      <c r="V500" s="35"/>
      <c r="X500" s="37" t="s">
        <v>45</v>
      </c>
      <c r="Y500" s="37" t="s">
        <v>46</v>
      </c>
      <c r="Z500" s="30" t="s">
        <v>78</v>
      </c>
    </row>
    <row r="501" spans="4:26" x14ac:dyDescent="0.15">
      <c r="E501" s="46"/>
      <c r="F501" s="28"/>
      <c r="G501" s="29"/>
      <c r="H501" s="29"/>
      <c r="I501" s="48" t="str">
        <f t="shared" ref="I501:I532" si="110">IF(COUNTA($F$499,$H$499,F501:H501)=5,P501,"")</f>
        <v/>
      </c>
      <c r="J501" s="48" t="str">
        <f>IF(COUNTA($F$499,$H$499,F501:H501)=5,IF(T501&lt;6,"*",IF(T501&gt;=17.583,"*",(H501-G501*INDEX(IF(O501="F",muratafemale,muratamale),R501-4,1)-INDEX(IF(O501="F",muratafemale,muratamale),R501-4,2))/(G501*INDEX(IF(O501="F",muratafemale,muratamale),R501-4,1)+INDEX(IF(O501="F",muratafemale,muratamale),R501-4,2))*100)),"")</f>
        <v/>
      </c>
      <c r="K501" s="49" t="str">
        <f>IF(COUNTA($F$499,$H$499,F501:H501)=5,IF(OR(T501&lt;1,G501&lt;70),"*",IF(G501&gt;=IF(O501="M",181,174),(H501-Z501)/Z501*100,IF(G501&lt;101,(H501-X501)/X501*100,IF(T501&lt;6,(H501-X501)/X501*100,IF(T501&gt;=17.583,(H501-Z501)/Z501*100,(H501-Y501)/Y501*100))))),"")</f>
        <v/>
      </c>
      <c r="L501" s="11"/>
      <c r="M501" s="11"/>
      <c r="N501" s="78"/>
      <c r="O501" s="31" t="str">
        <f>IF(OR(+$H$499="男",+$H$499="M"),"M","F")</f>
        <v>F</v>
      </c>
      <c r="P501" s="11">
        <f t="shared" ref="P501:P564" si="111">IF(T501&gt;17.583,"*",(G501-(INDEX(IF(O501="F",Hfemalemean,Hmalemean),S501+1,R501+1)))/(INDEX(IF(O501="F",Hfemalesd,Hmalesd),S501+1,R501+1)))</f>
        <v>-23.287315649149274</v>
      </c>
      <c r="Q501" s="11"/>
      <c r="R501" s="38">
        <f>DATEDIF($F$499,F501,"Y")</f>
        <v>0</v>
      </c>
      <c r="S501" s="30">
        <f>DATEDIF($F$499,F501,"YM")</f>
        <v>0</v>
      </c>
      <c r="T501" s="30">
        <f>DATEDIF($F$499,F501,"Y")+DATEDIF($F$499,F501,"YD")/(365+IF(MOD(YEAR(DATE(YEAR(F501)-1,MONTH($F$499),DAY($F$499))),4)=0,IF(DATE(YEAR(DATE(YEAR(F501)-1,MONTH($F$499),DAY($F$499))),2,29)&gt;=DATE(YEAR(F501)-1,MONTH($F$499),DAY($F$499)),1,0),0)+IF(MOD(YEAR(F501),4)=0,IF(DATE(YEAR(F501),2,29)&lt;=F501,1,0),0))</f>
        <v>0</v>
      </c>
      <c r="U501" s="34"/>
      <c r="V501" s="34"/>
      <c r="X501" s="31">
        <f t="shared" ref="X501:X564" si="112">IF(O501="M",2.06*10^-3*G501^2-0.1166*G501+6.5273,2.49*10^-3*G501^2-0.1858*G501+9.036)</f>
        <v>9.0359999999999996</v>
      </c>
      <c r="Y501" s="31">
        <f t="shared" ref="Y501:Y564" si="113">((G501/100)^3*INDEX(itoOI,IF(O501="M",0,3)+IF(G501&lt;140,1,IF(G501&lt;=149,2,3)),1)+(G501/100)^2*INDEX(itoOI,IF(O501="M",0,3)+IF(G501&lt;140,1,IF(G501&lt;=149,2,3)),2)+(G501/100)*INDEX(itoOI,IF(O501="M",0,3)+IF(G501&lt;140,1,IF(G501&lt;=149,2,3)),3)+INDEX(itoOI,IF(O501="M",0,3)+IF(G501&lt;140,1,IF(G501&lt;=149,2,3)),4))</f>
        <v>-184.49199999999999</v>
      </c>
      <c r="Z501" s="30">
        <f t="shared" ref="Z501:Z502" si="114">22*G501^2/10000</f>
        <v>0</v>
      </c>
    </row>
    <row r="502" spans="4:26" x14ac:dyDescent="0.15">
      <c r="E502" s="46"/>
      <c r="F502" s="28"/>
      <c r="G502" s="29"/>
      <c r="H502" s="29"/>
      <c r="I502" s="48" t="str">
        <f t="shared" si="110"/>
        <v/>
      </c>
      <c r="J502" s="48" t="str">
        <f>IF(COUNTA($F$499,$H$499,F502:H502)=5,IF(T502&lt;6,"*",IF(T502&gt;=17.583,"*",(H502-G502*INDEX(IF(O502="F",muratafemale,muratamale),R502-4,1)-INDEX(IF(O502="F",muratafemale,muratamale),R502-4,2))/(G502*INDEX(IF(O502="F",muratafemale,muratamale),R502-4,1)+INDEX(IF(O502="F",muratafemale,muratamale),R502-4,2))*100)),"")</f>
        <v/>
      </c>
      <c r="K502" s="49" t="str">
        <f>IF(COUNTA($F$499,$H$499,F502:H502)=5,IF(OR(T502&lt;1,G502&lt;70),"*",IF(G502&gt;=IF(O502="M",181,174),(H502-Z502)/Z502*100,IF(G502&lt;101,(H502-X502)/X502*100,IF(T502&lt;6,(H502-X502)/X502*100,IF(T502&gt;=17.583,(H502-Z502)/Z502*100,(H502-Y502)/Y502*100))))),"")</f>
        <v/>
      </c>
      <c r="L502" s="11"/>
      <c r="M502" s="11"/>
      <c r="N502" s="78"/>
      <c r="O502" s="31" t="str">
        <f>+O501</f>
        <v>F</v>
      </c>
      <c r="P502" s="11">
        <f t="shared" si="111"/>
        <v>-23.287315649149274</v>
      </c>
      <c r="Q502" s="11"/>
      <c r="R502" s="38">
        <f>DATEDIF($F$499,F502,"Y")</f>
        <v>0</v>
      </c>
      <c r="S502" s="30">
        <f>DATEDIF($F$499,F502,"YM")</f>
        <v>0</v>
      </c>
      <c r="T502" s="30">
        <f>DATEDIF($F$499,F502,"Y")+DATEDIF($F$499,F502,"YD")/(365+IF(MOD(YEAR(DATE(YEAR(F502)-1,MONTH($F$499),DAY($F$499))),4)=0,IF(DATE(YEAR(DATE(YEAR(F502)-1,MONTH($F$499),DAY($F$499))),2,29)&gt;=DATE(YEAR(F502)-1,MONTH($F$499),DAY($F$499)),1,0),0)+IF(MOD(YEAR(F502),4)=0,IF(DATE(YEAR(F502),2,29)&lt;=F502,1,0),0))</f>
        <v>0</v>
      </c>
      <c r="U502" s="34"/>
      <c r="V502" s="34"/>
      <c r="X502" s="31">
        <f t="shared" si="112"/>
        <v>9.0359999999999996</v>
      </c>
      <c r="Y502" s="31">
        <f t="shared" si="113"/>
        <v>-184.49199999999999</v>
      </c>
      <c r="Z502" s="30">
        <f t="shared" si="114"/>
        <v>0</v>
      </c>
    </row>
    <row r="503" spans="4:26" x14ac:dyDescent="0.15">
      <c r="E503" s="46"/>
      <c r="F503" s="28"/>
      <c r="G503" s="29"/>
      <c r="H503" s="29"/>
      <c r="I503" s="48" t="str">
        <f t="shared" si="110"/>
        <v/>
      </c>
      <c r="J503" s="48" t="str">
        <f t="shared" ref="J503:J566" si="115">IF(COUNTA($F$499,$H$499,F503:H503)=5,IF(T503&lt;6,"*",IF(T503&gt;=17.583,"*",(H503-G503*INDEX(IF(O503="F",muratafemale,muratamale),R503-4,1)-INDEX(IF(O503="F",muratafemale,muratamale),R503-4,2))/(G503*INDEX(IF(O503="F",muratafemale,muratamale),R503-4,1)+INDEX(IF(O503="F",muratafemale,muratamale),R503-4,2))*100)),"")</f>
        <v/>
      </c>
      <c r="K503" s="49" t="str">
        <f t="shared" ref="K503:K566" si="116">IF(COUNTA($F$499,$H$499,F503:H503)=5,IF(OR(T503&lt;1,G503&lt;70),"*",IF(G503&gt;=IF(O503="M",181,174),(H503-Z503)/Z503*100,IF(G503&lt;101,(H503-X503)/X503*100,IF(T503&lt;6,(H503-X503)/X503*100,IF(T503&gt;=17.583,(H503-Z503)/Z503*100,(H503-Y503)/Y503*100))))),"")</f>
        <v/>
      </c>
      <c r="L503" s="11"/>
      <c r="M503" s="11"/>
      <c r="N503" s="78"/>
      <c r="O503" s="31" t="str">
        <f t="shared" ref="O503:O566" si="117">+O502</f>
        <v>F</v>
      </c>
      <c r="P503" s="11">
        <f t="shared" si="111"/>
        <v>-23.287315649149274</v>
      </c>
      <c r="Q503" s="11"/>
      <c r="R503" s="38">
        <f t="shared" ref="R503:R565" si="118">DATEDIF($F$499,F503,"Y")</f>
        <v>0</v>
      </c>
      <c r="S503" s="30">
        <f t="shared" ref="S503:S565" si="119">DATEDIF($F$499,F503,"YM")</f>
        <v>0</v>
      </c>
      <c r="T503" s="30">
        <f t="shared" ref="T503:T565" si="120">DATEDIF($F$499,F503,"Y")+DATEDIF($F$499,F503,"YD")/(365+IF(MOD(YEAR(DATE(YEAR(F503)-1,MONTH($F$499),DAY($F$499))),4)=0,IF(DATE(YEAR(DATE(YEAR(F503)-1,MONTH($F$499),DAY($F$499))),2,29)&gt;=DATE(YEAR(F503)-1,MONTH($F$499),DAY($F$499)),1,0),0)+IF(MOD(YEAR(F503),4)=0,IF(DATE(YEAR(F503),2,29)&lt;=F503,1,0),0))</f>
        <v>0</v>
      </c>
      <c r="U503" s="34"/>
      <c r="V503" s="34"/>
      <c r="X503" s="31">
        <f t="shared" si="112"/>
        <v>9.0359999999999996</v>
      </c>
      <c r="Y503" s="31">
        <f t="shared" si="113"/>
        <v>-184.49199999999999</v>
      </c>
      <c r="Z503" s="30">
        <f t="shared" ref="Z503:Z566" si="121">22*G503^2/10000</f>
        <v>0</v>
      </c>
    </row>
    <row r="504" spans="4:26" x14ac:dyDescent="0.15">
      <c r="E504" s="46"/>
      <c r="F504" s="28"/>
      <c r="G504" s="29"/>
      <c r="H504" s="29"/>
      <c r="I504" s="48" t="str">
        <f t="shared" si="110"/>
        <v/>
      </c>
      <c r="J504" s="48" t="str">
        <f t="shared" si="115"/>
        <v/>
      </c>
      <c r="K504" s="49" t="str">
        <f t="shared" si="116"/>
        <v/>
      </c>
      <c r="L504" s="11"/>
      <c r="M504" s="11"/>
      <c r="N504" s="78"/>
      <c r="O504" s="31" t="str">
        <f t="shared" si="117"/>
        <v>F</v>
      </c>
      <c r="P504" s="11">
        <f t="shared" si="111"/>
        <v>-23.287315649149274</v>
      </c>
      <c r="Q504" s="11"/>
      <c r="R504" s="38">
        <f t="shared" si="118"/>
        <v>0</v>
      </c>
      <c r="S504" s="30">
        <f t="shared" si="119"/>
        <v>0</v>
      </c>
      <c r="T504" s="30">
        <f t="shared" si="120"/>
        <v>0</v>
      </c>
      <c r="U504" s="34"/>
      <c r="V504" s="34"/>
      <c r="X504" s="31">
        <f t="shared" si="112"/>
        <v>9.0359999999999996</v>
      </c>
      <c r="Y504" s="31">
        <f t="shared" si="113"/>
        <v>-184.49199999999999</v>
      </c>
      <c r="Z504" s="30">
        <f t="shared" si="121"/>
        <v>0</v>
      </c>
    </row>
    <row r="505" spans="4:26" x14ac:dyDescent="0.15">
      <c r="E505" s="46"/>
      <c r="F505" s="28"/>
      <c r="G505" s="29"/>
      <c r="H505" s="29"/>
      <c r="I505" s="48" t="str">
        <f t="shared" si="110"/>
        <v/>
      </c>
      <c r="J505" s="48" t="str">
        <f t="shared" si="115"/>
        <v/>
      </c>
      <c r="K505" s="49" t="str">
        <f t="shared" si="116"/>
        <v/>
      </c>
      <c r="L505" s="11"/>
      <c r="M505" s="11"/>
      <c r="N505" s="78"/>
      <c r="O505" s="31" t="str">
        <f t="shared" si="117"/>
        <v>F</v>
      </c>
      <c r="P505" s="11">
        <f t="shared" si="111"/>
        <v>-23.287315649149274</v>
      </c>
      <c r="Q505" s="11"/>
      <c r="R505" s="38">
        <f t="shared" si="118"/>
        <v>0</v>
      </c>
      <c r="S505" s="30">
        <f t="shared" si="119"/>
        <v>0</v>
      </c>
      <c r="T505" s="30">
        <f t="shared" si="120"/>
        <v>0</v>
      </c>
      <c r="U505" s="34"/>
      <c r="V505" s="34"/>
      <c r="X505" s="31">
        <f t="shared" si="112"/>
        <v>9.0359999999999996</v>
      </c>
      <c r="Y505" s="31">
        <f t="shared" si="113"/>
        <v>-184.49199999999999</v>
      </c>
      <c r="Z505" s="30">
        <f t="shared" si="121"/>
        <v>0</v>
      </c>
    </row>
    <row r="506" spans="4:26" x14ac:dyDescent="0.15">
      <c r="E506" s="46"/>
      <c r="F506" s="28"/>
      <c r="G506" s="29"/>
      <c r="H506" s="29"/>
      <c r="I506" s="48" t="str">
        <f t="shared" si="110"/>
        <v/>
      </c>
      <c r="J506" s="48" t="str">
        <f t="shared" si="115"/>
        <v/>
      </c>
      <c r="K506" s="49" t="str">
        <f t="shared" si="116"/>
        <v/>
      </c>
      <c r="L506" s="11"/>
      <c r="M506" s="11"/>
      <c r="N506" s="78"/>
      <c r="O506" s="31" t="str">
        <f t="shared" si="117"/>
        <v>F</v>
      </c>
      <c r="P506" s="11">
        <f t="shared" si="111"/>
        <v>-23.287315649149274</v>
      </c>
      <c r="Q506" s="11"/>
      <c r="R506" s="38">
        <f t="shared" si="118"/>
        <v>0</v>
      </c>
      <c r="S506" s="30">
        <f t="shared" si="119"/>
        <v>0</v>
      </c>
      <c r="T506" s="30">
        <f t="shared" si="120"/>
        <v>0</v>
      </c>
      <c r="U506" s="34"/>
      <c r="V506" s="34"/>
      <c r="X506" s="31">
        <f t="shared" si="112"/>
        <v>9.0359999999999996</v>
      </c>
      <c r="Y506" s="31">
        <f t="shared" si="113"/>
        <v>-184.49199999999999</v>
      </c>
      <c r="Z506" s="30">
        <f t="shared" si="121"/>
        <v>0</v>
      </c>
    </row>
    <row r="507" spans="4:26" x14ac:dyDescent="0.15">
      <c r="E507" s="46"/>
      <c r="F507" s="28"/>
      <c r="G507" s="29"/>
      <c r="H507" s="29"/>
      <c r="I507" s="48" t="str">
        <f t="shared" si="110"/>
        <v/>
      </c>
      <c r="J507" s="48" t="str">
        <f t="shared" si="115"/>
        <v/>
      </c>
      <c r="K507" s="49" t="str">
        <f t="shared" si="116"/>
        <v/>
      </c>
      <c r="L507" s="11"/>
      <c r="M507" s="11"/>
      <c r="N507" s="78"/>
      <c r="O507" s="31" t="str">
        <f t="shared" si="117"/>
        <v>F</v>
      </c>
      <c r="P507" s="11">
        <f t="shared" si="111"/>
        <v>-23.287315649149274</v>
      </c>
      <c r="Q507" s="11"/>
      <c r="R507" s="38">
        <f t="shared" si="118"/>
        <v>0</v>
      </c>
      <c r="S507" s="30">
        <f t="shared" si="119"/>
        <v>0</v>
      </c>
      <c r="T507" s="30">
        <f t="shared" si="120"/>
        <v>0</v>
      </c>
      <c r="U507" s="34"/>
      <c r="V507" s="34"/>
      <c r="X507" s="31">
        <f t="shared" si="112"/>
        <v>9.0359999999999996</v>
      </c>
      <c r="Y507" s="31">
        <f t="shared" si="113"/>
        <v>-184.49199999999999</v>
      </c>
      <c r="Z507" s="30">
        <f t="shared" si="121"/>
        <v>0</v>
      </c>
    </row>
    <row r="508" spans="4:26" x14ac:dyDescent="0.15">
      <c r="E508" s="46"/>
      <c r="F508" s="28"/>
      <c r="G508" s="29"/>
      <c r="H508" s="29"/>
      <c r="I508" s="48" t="str">
        <f t="shared" si="110"/>
        <v/>
      </c>
      <c r="J508" s="48" t="str">
        <f t="shared" si="115"/>
        <v/>
      </c>
      <c r="K508" s="49" t="str">
        <f t="shared" si="116"/>
        <v/>
      </c>
      <c r="L508" s="11"/>
      <c r="M508" s="11"/>
      <c r="N508" s="78"/>
      <c r="O508" s="31" t="str">
        <f t="shared" si="117"/>
        <v>F</v>
      </c>
      <c r="P508" s="11">
        <f t="shared" si="111"/>
        <v>-23.287315649149274</v>
      </c>
      <c r="Q508" s="11"/>
      <c r="R508" s="38">
        <f t="shared" si="118"/>
        <v>0</v>
      </c>
      <c r="S508" s="30">
        <f t="shared" si="119"/>
        <v>0</v>
      </c>
      <c r="T508" s="30">
        <f t="shared" si="120"/>
        <v>0</v>
      </c>
      <c r="U508" s="34"/>
      <c r="V508" s="34"/>
      <c r="X508" s="31">
        <f t="shared" si="112"/>
        <v>9.0359999999999996</v>
      </c>
      <c r="Y508" s="31">
        <f t="shared" si="113"/>
        <v>-184.49199999999999</v>
      </c>
      <c r="Z508" s="30">
        <f t="shared" si="121"/>
        <v>0</v>
      </c>
    </row>
    <row r="509" spans="4:26" x14ac:dyDescent="0.15">
      <c r="E509" s="46"/>
      <c r="F509" s="28"/>
      <c r="G509" s="29"/>
      <c r="H509" s="29"/>
      <c r="I509" s="48" t="str">
        <f t="shared" si="110"/>
        <v/>
      </c>
      <c r="J509" s="48" t="str">
        <f t="shared" si="115"/>
        <v/>
      </c>
      <c r="K509" s="49" t="str">
        <f t="shared" si="116"/>
        <v/>
      </c>
      <c r="L509" s="11"/>
      <c r="M509" s="11"/>
      <c r="N509" s="78"/>
      <c r="O509" s="31" t="str">
        <f t="shared" si="117"/>
        <v>F</v>
      </c>
      <c r="P509" s="11">
        <f t="shared" si="111"/>
        <v>-23.287315649149274</v>
      </c>
      <c r="Q509" s="11"/>
      <c r="R509" s="38">
        <f t="shared" si="118"/>
        <v>0</v>
      </c>
      <c r="S509" s="30">
        <f t="shared" si="119"/>
        <v>0</v>
      </c>
      <c r="T509" s="30">
        <f t="shared" si="120"/>
        <v>0</v>
      </c>
      <c r="U509" s="34"/>
      <c r="V509" s="34"/>
      <c r="X509" s="31">
        <f t="shared" si="112"/>
        <v>9.0359999999999996</v>
      </c>
      <c r="Y509" s="31">
        <f t="shared" si="113"/>
        <v>-184.49199999999999</v>
      </c>
      <c r="Z509" s="30">
        <f t="shared" si="121"/>
        <v>0</v>
      </c>
    </row>
    <row r="510" spans="4:26" x14ac:dyDescent="0.15">
      <c r="E510" s="46"/>
      <c r="F510" s="28"/>
      <c r="G510" s="29"/>
      <c r="H510" s="29"/>
      <c r="I510" s="48" t="str">
        <f t="shared" si="110"/>
        <v/>
      </c>
      <c r="J510" s="48" t="str">
        <f t="shared" si="115"/>
        <v/>
      </c>
      <c r="K510" s="49" t="str">
        <f t="shared" si="116"/>
        <v/>
      </c>
      <c r="L510" s="11"/>
      <c r="M510" s="11"/>
      <c r="N510" s="78"/>
      <c r="O510" s="31" t="str">
        <f t="shared" si="117"/>
        <v>F</v>
      </c>
      <c r="P510" s="11">
        <f t="shared" si="111"/>
        <v>-23.287315649149274</v>
      </c>
      <c r="Q510" s="11"/>
      <c r="R510" s="38">
        <f t="shared" si="118"/>
        <v>0</v>
      </c>
      <c r="S510" s="30">
        <f t="shared" si="119"/>
        <v>0</v>
      </c>
      <c r="T510" s="30">
        <f t="shared" si="120"/>
        <v>0</v>
      </c>
      <c r="U510" s="34"/>
      <c r="V510" s="34"/>
      <c r="X510" s="31">
        <f t="shared" si="112"/>
        <v>9.0359999999999996</v>
      </c>
      <c r="Y510" s="31">
        <f t="shared" si="113"/>
        <v>-184.49199999999999</v>
      </c>
      <c r="Z510" s="30">
        <f t="shared" si="121"/>
        <v>0</v>
      </c>
    </row>
    <row r="511" spans="4:26" x14ac:dyDescent="0.15">
      <c r="E511" s="46"/>
      <c r="F511" s="28"/>
      <c r="G511" s="29"/>
      <c r="H511" s="29"/>
      <c r="I511" s="48" t="str">
        <f t="shared" si="110"/>
        <v/>
      </c>
      <c r="J511" s="48" t="str">
        <f t="shared" si="115"/>
        <v/>
      </c>
      <c r="K511" s="49" t="str">
        <f t="shared" si="116"/>
        <v/>
      </c>
      <c r="L511" s="11"/>
      <c r="M511" s="11"/>
      <c r="N511" s="78"/>
      <c r="O511" s="31" t="str">
        <f t="shared" si="117"/>
        <v>F</v>
      </c>
      <c r="P511" s="11">
        <f t="shared" si="111"/>
        <v>-23.287315649149274</v>
      </c>
      <c r="Q511" s="11"/>
      <c r="R511" s="38">
        <f t="shared" si="118"/>
        <v>0</v>
      </c>
      <c r="S511" s="30">
        <f t="shared" si="119"/>
        <v>0</v>
      </c>
      <c r="T511" s="30">
        <f t="shared" si="120"/>
        <v>0</v>
      </c>
      <c r="U511" s="34"/>
      <c r="V511" s="34"/>
      <c r="X511" s="31">
        <f t="shared" si="112"/>
        <v>9.0359999999999996</v>
      </c>
      <c r="Y511" s="31">
        <f t="shared" si="113"/>
        <v>-184.49199999999999</v>
      </c>
      <c r="Z511" s="30">
        <f t="shared" si="121"/>
        <v>0</v>
      </c>
    </row>
    <row r="512" spans="4:26" x14ac:dyDescent="0.15">
      <c r="E512" s="46"/>
      <c r="F512" s="28"/>
      <c r="G512" s="29"/>
      <c r="H512" s="29"/>
      <c r="I512" s="48" t="str">
        <f t="shared" si="110"/>
        <v/>
      </c>
      <c r="J512" s="48" t="str">
        <f t="shared" si="115"/>
        <v/>
      </c>
      <c r="K512" s="49" t="str">
        <f t="shared" si="116"/>
        <v/>
      </c>
      <c r="L512" s="11"/>
      <c r="M512" s="11"/>
      <c r="N512" s="78"/>
      <c r="O512" s="31" t="str">
        <f t="shared" si="117"/>
        <v>F</v>
      </c>
      <c r="P512" s="11">
        <f t="shared" si="111"/>
        <v>-23.287315649149274</v>
      </c>
      <c r="Q512" s="11"/>
      <c r="R512" s="38">
        <f t="shared" si="118"/>
        <v>0</v>
      </c>
      <c r="S512" s="30">
        <f t="shared" si="119"/>
        <v>0</v>
      </c>
      <c r="T512" s="30">
        <f t="shared" si="120"/>
        <v>0</v>
      </c>
      <c r="U512" s="34"/>
      <c r="V512" s="34"/>
      <c r="X512" s="31">
        <f t="shared" si="112"/>
        <v>9.0359999999999996</v>
      </c>
      <c r="Y512" s="31">
        <f t="shared" si="113"/>
        <v>-184.49199999999999</v>
      </c>
      <c r="Z512" s="30">
        <f t="shared" si="121"/>
        <v>0</v>
      </c>
    </row>
    <row r="513" spans="5:26" x14ac:dyDescent="0.15">
      <c r="E513" s="46"/>
      <c r="F513" s="28"/>
      <c r="G513" s="29"/>
      <c r="H513" s="29"/>
      <c r="I513" s="48" t="str">
        <f t="shared" si="110"/>
        <v/>
      </c>
      <c r="J513" s="48" t="str">
        <f t="shared" si="115"/>
        <v/>
      </c>
      <c r="K513" s="49" t="str">
        <f t="shared" si="116"/>
        <v/>
      </c>
      <c r="L513" s="11"/>
      <c r="M513" s="11"/>
      <c r="N513" s="78"/>
      <c r="O513" s="31" t="str">
        <f t="shared" si="117"/>
        <v>F</v>
      </c>
      <c r="P513" s="11">
        <f t="shared" si="111"/>
        <v>-23.287315649149274</v>
      </c>
      <c r="Q513" s="11"/>
      <c r="R513" s="38">
        <f t="shared" si="118"/>
        <v>0</v>
      </c>
      <c r="S513" s="30">
        <f t="shared" si="119"/>
        <v>0</v>
      </c>
      <c r="T513" s="30">
        <f t="shared" si="120"/>
        <v>0</v>
      </c>
      <c r="U513" s="34"/>
      <c r="V513" s="34"/>
      <c r="X513" s="31">
        <f t="shared" si="112"/>
        <v>9.0359999999999996</v>
      </c>
      <c r="Y513" s="31">
        <f t="shared" si="113"/>
        <v>-184.49199999999999</v>
      </c>
      <c r="Z513" s="30">
        <f t="shared" si="121"/>
        <v>0</v>
      </c>
    </row>
    <row r="514" spans="5:26" x14ac:dyDescent="0.15">
      <c r="E514" s="46"/>
      <c r="F514" s="28"/>
      <c r="G514" s="29"/>
      <c r="H514" s="29"/>
      <c r="I514" s="48" t="str">
        <f t="shared" si="110"/>
        <v/>
      </c>
      <c r="J514" s="48" t="str">
        <f t="shared" si="115"/>
        <v/>
      </c>
      <c r="K514" s="49" t="str">
        <f t="shared" si="116"/>
        <v/>
      </c>
      <c r="L514" s="11"/>
      <c r="M514" s="11"/>
      <c r="N514" s="78"/>
      <c r="O514" s="31" t="str">
        <f t="shared" si="117"/>
        <v>F</v>
      </c>
      <c r="P514" s="11">
        <f t="shared" si="111"/>
        <v>-23.287315649149274</v>
      </c>
      <c r="Q514" s="11"/>
      <c r="R514" s="38">
        <f t="shared" si="118"/>
        <v>0</v>
      </c>
      <c r="S514" s="30">
        <f t="shared" si="119"/>
        <v>0</v>
      </c>
      <c r="T514" s="30">
        <f t="shared" si="120"/>
        <v>0</v>
      </c>
      <c r="U514" s="34"/>
      <c r="V514" s="34"/>
      <c r="X514" s="31">
        <f t="shared" si="112"/>
        <v>9.0359999999999996</v>
      </c>
      <c r="Y514" s="31">
        <f t="shared" si="113"/>
        <v>-184.49199999999999</v>
      </c>
      <c r="Z514" s="30">
        <f t="shared" si="121"/>
        <v>0</v>
      </c>
    </row>
    <row r="515" spans="5:26" x14ac:dyDescent="0.15">
      <c r="E515" s="46"/>
      <c r="F515" s="28"/>
      <c r="G515" s="29"/>
      <c r="H515" s="29"/>
      <c r="I515" s="48" t="str">
        <f t="shared" si="110"/>
        <v/>
      </c>
      <c r="J515" s="48" t="str">
        <f t="shared" si="115"/>
        <v/>
      </c>
      <c r="K515" s="49" t="str">
        <f t="shared" si="116"/>
        <v/>
      </c>
      <c r="L515" s="11"/>
      <c r="M515" s="11"/>
      <c r="N515" s="78"/>
      <c r="O515" s="31" t="str">
        <f t="shared" si="117"/>
        <v>F</v>
      </c>
      <c r="P515" s="11">
        <f t="shared" si="111"/>
        <v>-23.287315649149274</v>
      </c>
      <c r="Q515" s="11"/>
      <c r="R515" s="38">
        <f t="shared" si="118"/>
        <v>0</v>
      </c>
      <c r="S515" s="30">
        <f t="shared" si="119"/>
        <v>0</v>
      </c>
      <c r="T515" s="30">
        <f t="shared" si="120"/>
        <v>0</v>
      </c>
      <c r="U515" s="34"/>
      <c r="V515" s="34"/>
      <c r="X515" s="31">
        <f t="shared" si="112"/>
        <v>9.0359999999999996</v>
      </c>
      <c r="Y515" s="31">
        <f t="shared" si="113"/>
        <v>-184.49199999999999</v>
      </c>
      <c r="Z515" s="30">
        <f t="shared" si="121"/>
        <v>0</v>
      </c>
    </row>
    <row r="516" spans="5:26" x14ac:dyDescent="0.15">
      <c r="E516" s="46"/>
      <c r="F516" s="28"/>
      <c r="G516" s="29"/>
      <c r="H516" s="29"/>
      <c r="I516" s="48" t="str">
        <f t="shared" si="110"/>
        <v/>
      </c>
      <c r="J516" s="48" t="str">
        <f t="shared" si="115"/>
        <v/>
      </c>
      <c r="K516" s="49" t="str">
        <f t="shared" si="116"/>
        <v/>
      </c>
      <c r="L516" s="11"/>
      <c r="M516" s="11"/>
      <c r="N516" s="78"/>
      <c r="O516" s="31" t="str">
        <f t="shared" si="117"/>
        <v>F</v>
      </c>
      <c r="P516" s="11">
        <f t="shared" si="111"/>
        <v>-23.287315649149274</v>
      </c>
      <c r="Q516" s="11"/>
      <c r="R516" s="38">
        <f t="shared" si="118"/>
        <v>0</v>
      </c>
      <c r="S516" s="30">
        <f t="shared" si="119"/>
        <v>0</v>
      </c>
      <c r="T516" s="30">
        <f t="shared" si="120"/>
        <v>0</v>
      </c>
      <c r="U516" s="34"/>
      <c r="V516" s="34"/>
      <c r="X516" s="31">
        <f t="shared" si="112"/>
        <v>9.0359999999999996</v>
      </c>
      <c r="Y516" s="31">
        <f t="shared" si="113"/>
        <v>-184.49199999999999</v>
      </c>
      <c r="Z516" s="30">
        <f t="shared" si="121"/>
        <v>0</v>
      </c>
    </row>
    <row r="517" spans="5:26" x14ac:dyDescent="0.15">
      <c r="E517" s="46"/>
      <c r="F517" s="28"/>
      <c r="G517" s="29"/>
      <c r="H517" s="29"/>
      <c r="I517" s="48" t="str">
        <f t="shared" si="110"/>
        <v/>
      </c>
      <c r="J517" s="48" t="str">
        <f t="shared" si="115"/>
        <v/>
      </c>
      <c r="K517" s="49" t="str">
        <f t="shared" si="116"/>
        <v/>
      </c>
      <c r="L517" s="11"/>
      <c r="M517" s="11"/>
      <c r="N517" s="78"/>
      <c r="O517" s="31" t="str">
        <f t="shared" si="117"/>
        <v>F</v>
      </c>
      <c r="P517" s="11">
        <f t="shared" si="111"/>
        <v>-23.287315649149274</v>
      </c>
      <c r="Q517" s="11"/>
      <c r="R517" s="38">
        <f t="shared" si="118"/>
        <v>0</v>
      </c>
      <c r="S517" s="30">
        <f t="shared" si="119"/>
        <v>0</v>
      </c>
      <c r="T517" s="30">
        <f t="shared" si="120"/>
        <v>0</v>
      </c>
      <c r="U517" s="34"/>
      <c r="V517" s="34"/>
      <c r="X517" s="31">
        <f t="shared" si="112"/>
        <v>9.0359999999999996</v>
      </c>
      <c r="Y517" s="31">
        <f t="shared" si="113"/>
        <v>-184.49199999999999</v>
      </c>
      <c r="Z517" s="30">
        <f t="shared" si="121"/>
        <v>0</v>
      </c>
    </row>
    <row r="518" spans="5:26" x14ac:dyDescent="0.15">
      <c r="E518" s="46"/>
      <c r="F518" s="28"/>
      <c r="G518" s="29"/>
      <c r="H518" s="29"/>
      <c r="I518" s="48" t="str">
        <f t="shared" si="110"/>
        <v/>
      </c>
      <c r="J518" s="48" t="str">
        <f t="shared" si="115"/>
        <v/>
      </c>
      <c r="K518" s="49" t="str">
        <f t="shared" si="116"/>
        <v/>
      </c>
      <c r="L518" s="11"/>
      <c r="M518" s="11"/>
      <c r="N518" s="78"/>
      <c r="O518" s="31" t="str">
        <f t="shared" si="117"/>
        <v>F</v>
      </c>
      <c r="P518" s="11">
        <f t="shared" si="111"/>
        <v>-23.287315649149274</v>
      </c>
      <c r="Q518" s="11"/>
      <c r="R518" s="38">
        <f t="shared" si="118"/>
        <v>0</v>
      </c>
      <c r="S518" s="30">
        <f t="shared" si="119"/>
        <v>0</v>
      </c>
      <c r="T518" s="30">
        <f t="shared" si="120"/>
        <v>0</v>
      </c>
      <c r="U518" s="34"/>
      <c r="V518" s="34"/>
      <c r="X518" s="31">
        <f t="shared" si="112"/>
        <v>9.0359999999999996</v>
      </c>
      <c r="Y518" s="31">
        <f t="shared" si="113"/>
        <v>-184.49199999999999</v>
      </c>
      <c r="Z518" s="30">
        <f t="shared" si="121"/>
        <v>0</v>
      </c>
    </row>
    <row r="519" spans="5:26" x14ac:dyDescent="0.15">
      <c r="E519" s="46"/>
      <c r="F519" s="28"/>
      <c r="G519" s="29"/>
      <c r="H519" s="29"/>
      <c r="I519" s="48" t="str">
        <f t="shared" si="110"/>
        <v/>
      </c>
      <c r="J519" s="48" t="str">
        <f t="shared" si="115"/>
        <v/>
      </c>
      <c r="K519" s="49" t="str">
        <f t="shared" si="116"/>
        <v/>
      </c>
      <c r="L519" s="11"/>
      <c r="M519" s="11"/>
      <c r="N519" s="78"/>
      <c r="O519" s="31" t="str">
        <f t="shared" si="117"/>
        <v>F</v>
      </c>
      <c r="P519" s="11">
        <f t="shared" si="111"/>
        <v>-23.287315649149274</v>
      </c>
      <c r="Q519" s="11"/>
      <c r="R519" s="38">
        <f t="shared" si="118"/>
        <v>0</v>
      </c>
      <c r="S519" s="30">
        <f t="shared" si="119"/>
        <v>0</v>
      </c>
      <c r="T519" s="30">
        <f t="shared" si="120"/>
        <v>0</v>
      </c>
      <c r="U519" s="34"/>
      <c r="V519" s="34"/>
      <c r="X519" s="31">
        <f t="shared" si="112"/>
        <v>9.0359999999999996</v>
      </c>
      <c r="Y519" s="31">
        <f t="shared" si="113"/>
        <v>-184.49199999999999</v>
      </c>
      <c r="Z519" s="30">
        <f t="shared" si="121"/>
        <v>0</v>
      </c>
    </row>
    <row r="520" spans="5:26" x14ac:dyDescent="0.15">
      <c r="E520" s="46"/>
      <c r="F520" s="28"/>
      <c r="G520" s="29"/>
      <c r="H520" s="29"/>
      <c r="I520" s="48" t="str">
        <f t="shared" si="110"/>
        <v/>
      </c>
      <c r="J520" s="48" t="str">
        <f t="shared" si="115"/>
        <v/>
      </c>
      <c r="K520" s="49" t="str">
        <f t="shared" si="116"/>
        <v/>
      </c>
      <c r="L520" s="11"/>
      <c r="M520" s="11"/>
      <c r="N520" s="78"/>
      <c r="O520" s="31" t="str">
        <f t="shared" si="117"/>
        <v>F</v>
      </c>
      <c r="P520" s="11">
        <f t="shared" si="111"/>
        <v>-23.287315649149274</v>
      </c>
      <c r="Q520" s="11"/>
      <c r="R520" s="38">
        <f t="shared" si="118"/>
        <v>0</v>
      </c>
      <c r="S520" s="30">
        <f t="shared" si="119"/>
        <v>0</v>
      </c>
      <c r="T520" s="30">
        <f t="shared" si="120"/>
        <v>0</v>
      </c>
      <c r="U520" s="34"/>
      <c r="V520" s="34"/>
      <c r="X520" s="31">
        <f t="shared" si="112"/>
        <v>9.0359999999999996</v>
      </c>
      <c r="Y520" s="31">
        <f t="shared" si="113"/>
        <v>-184.49199999999999</v>
      </c>
      <c r="Z520" s="30">
        <f t="shared" si="121"/>
        <v>0</v>
      </c>
    </row>
    <row r="521" spans="5:26" x14ac:dyDescent="0.15">
      <c r="E521" s="46"/>
      <c r="F521" s="28"/>
      <c r="G521" s="29"/>
      <c r="H521" s="29"/>
      <c r="I521" s="48" t="str">
        <f t="shared" si="110"/>
        <v/>
      </c>
      <c r="J521" s="48" t="str">
        <f t="shared" si="115"/>
        <v/>
      </c>
      <c r="K521" s="49" t="str">
        <f t="shared" si="116"/>
        <v/>
      </c>
      <c r="L521" s="11"/>
      <c r="M521" s="11"/>
      <c r="N521" s="78"/>
      <c r="O521" s="31" t="str">
        <f t="shared" si="117"/>
        <v>F</v>
      </c>
      <c r="P521" s="11">
        <f t="shared" si="111"/>
        <v>-23.287315649149274</v>
      </c>
      <c r="Q521" s="11"/>
      <c r="R521" s="38">
        <f t="shared" si="118"/>
        <v>0</v>
      </c>
      <c r="S521" s="30">
        <f t="shared" si="119"/>
        <v>0</v>
      </c>
      <c r="T521" s="30">
        <f t="shared" si="120"/>
        <v>0</v>
      </c>
      <c r="U521" s="34"/>
      <c r="V521" s="34"/>
      <c r="X521" s="31">
        <f t="shared" si="112"/>
        <v>9.0359999999999996</v>
      </c>
      <c r="Y521" s="31">
        <f t="shared" si="113"/>
        <v>-184.49199999999999</v>
      </c>
      <c r="Z521" s="30">
        <f t="shared" si="121"/>
        <v>0</v>
      </c>
    </row>
    <row r="522" spans="5:26" x14ac:dyDescent="0.15">
      <c r="E522" s="46"/>
      <c r="F522" s="28"/>
      <c r="G522" s="29"/>
      <c r="H522" s="29"/>
      <c r="I522" s="48" t="str">
        <f t="shared" si="110"/>
        <v/>
      </c>
      <c r="J522" s="48" t="str">
        <f t="shared" si="115"/>
        <v/>
      </c>
      <c r="K522" s="49" t="str">
        <f t="shared" si="116"/>
        <v/>
      </c>
      <c r="L522" s="11"/>
      <c r="M522" s="11"/>
      <c r="N522" s="78"/>
      <c r="O522" s="31" t="str">
        <f t="shared" si="117"/>
        <v>F</v>
      </c>
      <c r="P522" s="11">
        <f t="shared" si="111"/>
        <v>-23.287315649149274</v>
      </c>
      <c r="Q522" s="11"/>
      <c r="R522" s="38">
        <f t="shared" si="118"/>
        <v>0</v>
      </c>
      <c r="S522" s="30">
        <f t="shared" si="119"/>
        <v>0</v>
      </c>
      <c r="T522" s="30">
        <f t="shared" si="120"/>
        <v>0</v>
      </c>
      <c r="U522" s="34"/>
      <c r="V522" s="34"/>
      <c r="X522" s="31">
        <f t="shared" si="112"/>
        <v>9.0359999999999996</v>
      </c>
      <c r="Y522" s="31">
        <f t="shared" si="113"/>
        <v>-184.49199999999999</v>
      </c>
      <c r="Z522" s="30">
        <f t="shared" si="121"/>
        <v>0</v>
      </c>
    </row>
    <row r="523" spans="5:26" x14ac:dyDescent="0.15">
      <c r="E523" s="46"/>
      <c r="F523" s="28"/>
      <c r="G523" s="29"/>
      <c r="H523" s="29"/>
      <c r="I523" s="48" t="str">
        <f t="shared" si="110"/>
        <v/>
      </c>
      <c r="J523" s="48" t="str">
        <f t="shared" si="115"/>
        <v/>
      </c>
      <c r="K523" s="49" t="str">
        <f t="shared" si="116"/>
        <v/>
      </c>
      <c r="L523" s="11"/>
      <c r="M523" s="11"/>
      <c r="N523" s="78"/>
      <c r="O523" s="31" t="str">
        <f t="shared" si="117"/>
        <v>F</v>
      </c>
      <c r="P523" s="11">
        <f t="shared" si="111"/>
        <v>-23.287315649149274</v>
      </c>
      <c r="Q523" s="11"/>
      <c r="R523" s="38">
        <f t="shared" si="118"/>
        <v>0</v>
      </c>
      <c r="S523" s="30">
        <f t="shared" si="119"/>
        <v>0</v>
      </c>
      <c r="T523" s="30">
        <f t="shared" si="120"/>
        <v>0</v>
      </c>
      <c r="U523" s="34"/>
      <c r="V523" s="34"/>
      <c r="X523" s="31">
        <f t="shared" si="112"/>
        <v>9.0359999999999996</v>
      </c>
      <c r="Y523" s="31">
        <f t="shared" si="113"/>
        <v>-184.49199999999999</v>
      </c>
      <c r="Z523" s="30">
        <f t="shared" si="121"/>
        <v>0</v>
      </c>
    </row>
    <row r="524" spans="5:26" x14ac:dyDescent="0.15">
      <c r="E524" s="46"/>
      <c r="F524" s="28"/>
      <c r="G524" s="29"/>
      <c r="H524" s="29"/>
      <c r="I524" s="48" t="str">
        <f t="shared" si="110"/>
        <v/>
      </c>
      <c r="J524" s="48" t="str">
        <f t="shared" si="115"/>
        <v/>
      </c>
      <c r="K524" s="49" t="str">
        <f t="shared" si="116"/>
        <v/>
      </c>
      <c r="L524" s="11"/>
      <c r="M524" s="11"/>
      <c r="N524" s="78"/>
      <c r="O524" s="31" t="str">
        <f t="shared" si="117"/>
        <v>F</v>
      </c>
      <c r="P524" s="11">
        <f t="shared" si="111"/>
        <v>-23.287315649149274</v>
      </c>
      <c r="Q524" s="11"/>
      <c r="R524" s="38">
        <f t="shared" si="118"/>
        <v>0</v>
      </c>
      <c r="S524" s="30">
        <f t="shared" si="119"/>
        <v>0</v>
      </c>
      <c r="T524" s="30">
        <f t="shared" si="120"/>
        <v>0</v>
      </c>
      <c r="U524" s="34"/>
      <c r="V524" s="34"/>
      <c r="X524" s="31">
        <f t="shared" si="112"/>
        <v>9.0359999999999996</v>
      </c>
      <c r="Y524" s="31">
        <f t="shared" si="113"/>
        <v>-184.49199999999999</v>
      </c>
      <c r="Z524" s="30">
        <f t="shared" si="121"/>
        <v>0</v>
      </c>
    </row>
    <row r="525" spans="5:26" x14ac:dyDescent="0.15">
      <c r="E525" s="46"/>
      <c r="F525" s="28"/>
      <c r="G525" s="29"/>
      <c r="H525" s="29"/>
      <c r="I525" s="48" t="str">
        <f t="shared" si="110"/>
        <v/>
      </c>
      <c r="J525" s="48" t="str">
        <f t="shared" si="115"/>
        <v/>
      </c>
      <c r="K525" s="49" t="str">
        <f t="shared" si="116"/>
        <v/>
      </c>
      <c r="L525" s="11"/>
      <c r="M525" s="11"/>
      <c r="N525" s="78"/>
      <c r="O525" s="31" t="str">
        <f t="shared" si="117"/>
        <v>F</v>
      </c>
      <c r="P525" s="11">
        <f t="shared" si="111"/>
        <v>-23.287315649149274</v>
      </c>
      <c r="Q525" s="11"/>
      <c r="R525" s="38">
        <f t="shared" si="118"/>
        <v>0</v>
      </c>
      <c r="S525" s="30">
        <f t="shared" si="119"/>
        <v>0</v>
      </c>
      <c r="T525" s="30">
        <f t="shared" si="120"/>
        <v>0</v>
      </c>
      <c r="U525" s="34"/>
      <c r="V525" s="34"/>
      <c r="X525" s="31">
        <f t="shared" si="112"/>
        <v>9.0359999999999996</v>
      </c>
      <c r="Y525" s="31">
        <f t="shared" si="113"/>
        <v>-184.49199999999999</v>
      </c>
      <c r="Z525" s="30">
        <f t="shared" si="121"/>
        <v>0</v>
      </c>
    </row>
    <row r="526" spans="5:26" x14ac:dyDescent="0.15">
      <c r="E526" s="46"/>
      <c r="F526" s="28"/>
      <c r="G526" s="29"/>
      <c r="H526" s="29"/>
      <c r="I526" s="48" t="str">
        <f t="shared" si="110"/>
        <v/>
      </c>
      <c r="J526" s="48" t="str">
        <f t="shared" si="115"/>
        <v/>
      </c>
      <c r="K526" s="49" t="str">
        <f t="shared" si="116"/>
        <v/>
      </c>
      <c r="L526" s="11"/>
      <c r="M526" s="11"/>
      <c r="N526" s="78"/>
      <c r="O526" s="31" t="str">
        <f t="shared" si="117"/>
        <v>F</v>
      </c>
      <c r="P526" s="11">
        <f t="shared" si="111"/>
        <v>-23.287315649149274</v>
      </c>
      <c r="Q526" s="11"/>
      <c r="R526" s="38">
        <f t="shared" si="118"/>
        <v>0</v>
      </c>
      <c r="S526" s="30">
        <f t="shared" si="119"/>
        <v>0</v>
      </c>
      <c r="T526" s="30">
        <f t="shared" si="120"/>
        <v>0</v>
      </c>
      <c r="U526" s="34"/>
      <c r="V526" s="34"/>
      <c r="X526" s="31">
        <f t="shared" si="112"/>
        <v>9.0359999999999996</v>
      </c>
      <c r="Y526" s="31">
        <f t="shared" si="113"/>
        <v>-184.49199999999999</v>
      </c>
      <c r="Z526" s="30">
        <f t="shared" si="121"/>
        <v>0</v>
      </c>
    </row>
    <row r="527" spans="5:26" x14ac:dyDescent="0.15">
      <c r="E527" s="46"/>
      <c r="F527" s="28"/>
      <c r="G527" s="29"/>
      <c r="H527" s="29"/>
      <c r="I527" s="48" t="str">
        <f t="shared" si="110"/>
        <v/>
      </c>
      <c r="J527" s="48" t="str">
        <f t="shared" si="115"/>
        <v/>
      </c>
      <c r="K527" s="49" t="str">
        <f t="shared" si="116"/>
        <v/>
      </c>
      <c r="L527" s="11"/>
      <c r="M527" s="11"/>
      <c r="N527" s="78"/>
      <c r="O527" s="31" t="str">
        <f t="shared" si="117"/>
        <v>F</v>
      </c>
      <c r="P527" s="11">
        <f t="shared" si="111"/>
        <v>-23.287315649149274</v>
      </c>
      <c r="Q527" s="11"/>
      <c r="R527" s="38">
        <f t="shared" si="118"/>
        <v>0</v>
      </c>
      <c r="S527" s="30">
        <f t="shared" si="119"/>
        <v>0</v>
      </c>
      <c r="T527" s="30">
        <f t="shared" si="120"/>
        <v>0</v>
      </c>
      <c r="U527" s="34"/>
      <c r="V527" s="34"/>
      <c r="X527" s="31">
        <f t="shared" si="112"/>
        <v>9.0359999999999996</v>
      </c>
      <c r="Y527" s="31">
        <f t="shared" si="113"/>
        <v>-184.49199999999999</v>
      </c>
      <c r="Z527" s="30">
        <f t="shared" si="121"/>
        <v>0</v>
      </c>
    </row>
    <row r="528" spans="5:26" x14ac:dyDescent="0.15">
      <c r="E528" s="46"/>
      <c r="F528" s="28"/>
      <c r="G528" s="29"/>
      <c r="H528" s="29"/>
      <c r="I528" s="48" t="str">
        <f t="shared" si="110"/>
        <v/>
      </c>
      <c r="J528" s="48" t="str">
        <f t="shared" si="115"/>
        <v/>
      </c>
      <c r="K528" s="49" t="str">
        <f t="shared" si="116"/>
        <v/>
      </c>
      <c r="L528" s="11"/>
      <c r="M528" s="11"/>
      <c r="N528" s="78"/>
      <c r="O528" s="31" t="str">
        <f t="shared" si="117"/>
        <v>F</v>
      </c>
      <c r="P528" s="11">
        <f t="shared" si="111"/>
        <v>-23.287315649149274</v>
      </c>
      <c r="Q528" s="11"/>
      <c r="R528" s="38">
        <f t="shared" si="118"/>
        <v>0</v>
      </c>
      <c r="S528" s="30">
        <f t="shared" si="119"/>
        <v>0</v>
      </c>
      <c r="T528" s="30">
        <f t="shared" si="120"/>
        <v>0</v>
      </c>
      <c r="U528" s="34"/>
      <c r="V528" s="34"/>
      <c r="X528" s="31">
        <f t="shared" si="112"/>
        <v>9.0359999999999996</v>
      </c>
      <c r="Y528" s="31">
        <f t="shared" si="113"/>
        <v>-184.49199999999999</v>
      </c>
      <c r="Z528" s="30">
        <f t="shared" si="121"/>
        <v>0</v>
      </c>
    </row>
    <row r="529" spans="5:26" x14ac:dyDescent="0.15">
      <c r="E529" s="46"/>
      <c r="F529" s="28"/>
      <c r="G529" s="29"/>
      <c r="H529" s="29"/>
      <c r="I529" s="48" t="str">
        <f t="shared" si="110"/>
        <v/>
      </c>
      <c r="J529" s="48" t="str">
        <f t="shared" si="115"/>
        <v/>
      </c>
      <c r="K529" s="49" t="str">
        <f t="shared" si="116"/>
        <v/>
      </c>
      <c r="L529" s="11"/>
      <c r="M529" s="11"/>
      <c r="N529" s="78"/>
      <c r="O529" s="31" t="str">
        <f t="shared" si="117"/>
        <v>F</v>
      </c>
      <c r="P529" s="11">
        <f t="shared" si="111"/>
        <v>-23.287315649149274</v>
      </c>
      <c r="Q529" s="11"/>
      <c r="R529" s="38">
        <f t="shared" si="118"/>
        <v>0</v>
      </c>
      <c r="S529" s="30">
        <f t="shared" si="119"/>
        <v>0</v>
      </c>
      <c r="T529" s="30">
        <f t="shared" si="120"/>
        <v>0</v>
      </c>
      <c r="U529" s="34"/>
      <c r="V529" s="34"/>
      <c r="X529" s="31">
        <f t="shared" si="112"/>
        <v>9.0359999999999996</v>
      </c>
      <c r="Y529" s="31">
        <f t="shared" si="113"/>
        <v>-184.49199999999999</v>
      </c>
      <c r="Z529" s="30">
        <f t="shared" si="121"/>
        <v>0</v>
      </c>
    </row>
    <row r="530" spans="5:26" x14ac:dyDescent="0.15">
      <c r="E530" s="46"/>
      <c r="F530" s="28"/>
      <c r="G530" s="29"/>
      <c r="H530" s="29"/>
      <c r="I530" s="48" t="str">
        <f t="shared" si="110"/>
        <v/>
      </c>
      <c r="J530" s="48" t="str">
        <f t="shared" si="115"/>
        <v/>
      </c>
      <c r="K530" s="49" t="str">
        <f t="shared" si="116"/>
        <v/>
      </c>
      <c r="L530" s="11"/>
      <c r="M530" s="11"/>
      <c r="N530" s="78"/>
      <c r="O530" s="31" t="str">
        <f t="shared" si="117"/>
        <v>F</v>
      </c>
      <c r="P530" s="11">
        <f t="shared" si="111"/>
        <v>-23.287315649149274</v>
      </c>
      <c r="Q530" s="11"/>
      <c r="R530" s="38">
        <f t="shared" si="118"/>
        <v>0</v>
      </c>
      <c r="S530" s="30">
        <f t="shared" si="119"/>
        <v>0</v>
      </c>
      <c r="T530" s="30">
        <f t="shared" si="120"/>
        <v>0</v>
      </c>
      <c r="U530" s="34"/>
      <c r="V530" s="34"/>
      <c r="X530" s="31">
        <f t="shared" si="112"/>
        <v>9.0359999999999996</v>
      </c>
      <c r="Y530" s="31">
        <f t="shared" si="113"/>
        <v>-184.49199999999999</v>
      </c>
      <c r="Z530" s="30">
        <f t="shared" si="121"/>
        <v>0</v>
      </c>
    </row>
    <row r="531" spans="5:26" x14ac:dyDescent="0.15">
      <c r="E531" s="46"/>
      <c r="F531" s="28"/>
      <c r="G531" s="29"/>
      <c r="H531" s="29"/>
      <c r="I531" s="48" t="str">
        <f t="shared" si="110"/>
        <v/>
      </c>
      <c r="J531" s="48" t="str">
        <f t="shared" si="115"/>
        <v/>
      </c>
      <c r="K531" s="49" t="str">
        <f t="shared" si="116"/>
        <v/>
      </c>
      <c r="L531" s="11"/>
      <c r="M531" s="11"/>
      <c r="N531" s="78"/>
      <c r="O531" s="31" t="str">
        <f t="shared" si="117"/>
        <v>F</v>
      </c>
      <c r="P531" s="11">
        <f t="shared" si="111"/>
        <v>-23.287315649149274</v>
      </c>
      <c r="Q531" s="11"/>
      <c r="R531" s="38">
        <f t="shared" si="118"/>
        <v>0</v>
      </c>
      <c r="S531" s="30">
        <f t="shared" si="119"/>
        <v>0</v>
      </c>
      <c r="T531" s="30">
        <f t="shared" si="120"/>
        <v>0</v>
      </c>
      <c r="U531" s="34"/>
      <c r="V531" s="34"/>
      <c r="X531" s="31">
        <f t="shared" si="112"/>
        <v>9.0359999999999996</v>
      </c>
      <c r="Y531" s="31">
        <f t="shared" si="113"/>
        <v>-184.49199999999999</v>
      </c>
      <c r="Z531" s="30">
        <f t="shared" si="121"/>
        <v>0</v>
      </c>
    </row>
    <row r="532" spans="5:26" x14ac:dyDescent="0.15">
      <c r="E532" s="46"/>
      <c r="F532" s="28"/>
      <c r="G532" s="29"/>
      <c r="H532" s="29"/>
      <c r="I532" s="48" t="str">
        <f t="shared" si="110"/>
        <v/>
      </c>
      <c r="J532" s="48" t="str">
        <f t="shared" si="115"/>
        <v/>
      </c>
      <c r="K532" s="49" t="str">
        <f t="shared" si="116"/>
        <v/>
      </c>
      <c r="L532" s="11"/>
      <c r="M532" s="11"/>
      <c r="N532" s="78"/>
      <c r="O532" s="31" t="str">
        <f t="shared" si="117"/>
        <v>F</v>
      </c>
      <c r="P532" s="11">
        <f t="shared" si="111"/>
        <v>-23.287315649149274</v>
      </c>
      <c r="Q532" s="11"/>
      <c r="R532" s="38">
        <f t="shared" si="118"/>
        <v>0</v>
      </c>
      <c r="S532" s="30">
        <f t="shared" si="119"/>
        <v>0</v>
      </c>
      <c r="T532" s="30">
        <f t="shared" si="120"/>
        <v>0</v>
      </c>
      <c r="U532" s="34"/>
      <c r="V532" s="34"/>
      <c r="X532" s="31">
        <f t="shared" si="112"/>
        <v>9.0359999999999996</v>
      </c>
      <c r="Y532" s="31">
        <f t="shared" si="113"/>
        <v>-184.49199999999999</v>
      </c>
      <c r="Z532" s="30">
        <f t="shared" si="121"/>
        <v>0</v>
      </c>
    </row>
    <row r="533" spans="5:26" x14ac:dyDescent="0.15">
      <c r="E533" s="46"/>
      <c r="F533" s="28"/>
      <c r="G533" s="29"/>
      <c r="H533" s="29"/>
      <c r="I533" s="48" t="str">
        <f t="shared" ref="I533:I564" si="122">IF(COUNTA($F$499,$H$499,F533:H533)=5,P533,"")</f>
        <v/>
      </c>
      <c r="J533" s="48" t="str">
        <f t="shared" si="115"/>
        <v/>
      </c>
      <c r="K533" s="49" t="str">
        <f t="shared" si="116"/>
        <v/>
      </c>
      <c r="L533" s="11"/>
      <c r="M533" s="11"/>
      <c r="N533" s="78"/>
      <c r="O533" s="31" t="str">
        <f t="shared" si="117"/>
        <v>F</v>
      </c>
      <c r="P533" s="11">
        <f t="shared" si="111"/>
        <v>-23.287315649149274</v>
      </c>
      <c r="Q533" s="11"/>
      <c r="R533" s="38">
        <f t="shared" si="118"/>
        <v>0</v>
      </c>
      <c r="S533" s="30">
        <f t="shared" si="119"/>
        <v>0</v>
      </c>
      <c r="T533" s="30">
        <f t="shared" si="120"/>
        <v>0</v>
      </c>
      <c r="U533" s="34"/>
      <c r="V533" s="34"/>
      <c r="X533" s="31">
        <f t="shared" si="112"/>
        <v>9.0359999999999996</v>
      </c>
      <c r="Y533" s="31">
        <f t="shared" si="113"/>
        <v>-184.49199999999999</v>
      </c>
      <c r="Z533" s="30">
        <f t="shared" si="121"/>
        <v>0</v>
      </c>
    </row>
    <row r="534" spans="5:26" x14ac:dyDescent="0.15">
      <c r="E534" s="46"/>
      <c r="F534" s="28"/>
      <c r="G534" s="29"/>
      <c r="H534" s="29"/>
      <c r="I534" s="48" t="str">
        <f t="shared" si="122"/>
        <v/>
      </c>
      <c r="J534" s="48" t="str">
        <f t="shared" si="115"/>
        <v/>
      </c>
      <c r="K534" s="49" t="str">
        <f t="shared" si="116"/>
        <v/>
      </c>
      <c r="L534" s="11"/>
      <c r="M534" s="11"/>
      <c r="N534" s="78"/>
      <c r="O534" s="31" t="str">
        <f t="shared" si="117"/>
        <v>F</v>
      </c>
      <c r="P534" s="11">
        <f t="shared" si="111"/>
        <v>-23.287315649149274</v>
      </c>
      <c r="Q534" s="11"/>
      <c r="R534" s="38">
        <f t="shared" si="118"/>
        <v>0</v>
      </c>
      <c r="S534" s="30">
        <f t="shared" si="119"/>
        <v>0</v>
      </c>
      <c r="T534" s="30">
        <f t="shared" si="120"/>
        <v>0</v>
      </c>
      <c r="U534" s="34"/>
      <c r="V534" s="34"/>
      <c r="X534" s="31">
        <f t="shared" si="112"/>
        <v>9.0359999999999996</v>
      </c>
      <c r="Y534" s="31">
        <f t="shared" si="113"/>
        <v>-184.49199999999999</v>
      </c>
      <c r="Z534" s="30">
        <f t="shared" si="121"/>
        <v>0</v>
      </c>
    </row>
    <row r="535" spans="5:26" x14ac:dyDescent="0.15">
      <c r="E535" s="46"/>
      <c r="F535" s="28"/>
      <c r="G535" s="29"/>
      <c r="H535" s="29"/>
      <c r="I535" s="48" t="str">
        <f t="shared" si="122"/>
        <v/>
      </c>
      <c r="J535" s="48" t="str">
        <f t="shared" si="115"/>
        <v/>
      </c>
      <c r="K535" s="49" t="str">
        <f t="shared" si="116"/>
        <v/>
      </c>
      <c r="L535" s="11"/>
      <c r="M535" s="11"/>
      <c r="N535" s="78"/>
      <c r="O535" s="31" t="str">
        <f t="shared" si="117"/>
        <v>F</v>
      </c>
      <c r="P535" s="11">
        <f t="shared" si="111"/>
        <v>-23.287315649149274</v>
      </c>
      <c r="Q535" s="11"/>
      <c r="R535" s="38">
        <f t="shared" si="118"/>
        <v>0</v>
      </c>
      <c r="S535" s="30">
        <f t="shared" si="119"/>
        <v>0</v>
      </c>
      <c r="T535" s="30">
        <f t="shared" si="120"/>
        <v>0</v>
      </c>
      <c r="U535" s="34"/>
      <c r="V535" s="34"/>
      <c r="X535" s="31">
        <f t="shared" si="112"/>
        <v>9.0359999999999996</v>
      </c>
      <c r="Y535" s="31">
        <f t="shared" si="113"/>
        <v>-184.49199999999999</v>
      </c>
      <c r="Z535" s="30">
        <f t="shared" si="121"/>
        <v>0</v>
      </c>
    </row>
    <row r="536" spans="5:26" x14ac:dyDescent="0.15">
      <c r="E536" s="46"/>
      <c r="F536" s="28"/>
      <c r="G536" s="29"/>
      <c r="H536" s="29"/>
      <c r="I536" s="48" t="str">
        <f t="shared" si="122"/>
        <v/>
      </c>
      <c r="J536" s="48" t="str">
        <f t="shared" si="115"/>
        <v/>
      </c>
      <c r="K536" s="49" t="str">
        <f t="shared" si="116"/>
        <v/>
      </c>
      <c r="L536" s="11"/>
      <c r="M536" s="11"/>
      <c r="N536" s="78"/>
      <c r="O536" s="31" t="str">
        <f t="shared" si="117"/>
        <v>F</v>
      </c>
      <c r="P536" s="11">
        <f t="shared" si="111"/>
        <v>-23.287315649149274</v>
      </c>
      <c r="Q536" s="11"/>
      <c r="R536" s="38">
        <f t="shared" si="118"/>
        <v>0</v>
      </c>
      <c r="S536" s="30">
        <f t="shared" si="119"/>
        <v>0</v>
      </c>
      <c r="T536" s="30">
        <f t="shared" si="120"/>
        <v>0</v>
      </c>
      <c r="U536" s="34"/>
      <c r="V536" s="34"/>
      <c r="X536" s="31">
        <f t="shared" si="112"/>
        <v>9.0359999999999996</v>
      </c>
      <c r="Y536" s="31">
        <f t="shared" si="113"/>
        <v>-184.49199999999999</v>
      </c>
      <c r="Z536" s="30">
        <f t="shared" si="121"/>
        <v>0</v>
      </c>
    </row>
    <row r="537" spans="5:26" x14ac:dyDescent="0.15">
      <c r="E537" s="46"/>
      <c r="F537" s="28"/>
      <c r="G537" s="29"/>
      <c r="H537" s="29"/>
      <c r="I537" s="48" t="str">
        <f t="shared" si="122"/>
        <v/>
      </c>
      <c r="J537" s="48" t="str">
        <f t="shared" si="115"/>
        <v/>
      </c>
      <c r="K537" s="49" t="str">
        <f t="shared" si="116"/>
        <v/>
      </c>
      <c r="L537" s="11"/>
      <c r="M537" s="11"/>
      <c r="N537" s="78"/>
      <c r="O537" s="31" t="str">
        <f t="shared" si="117"/>
        <v>F</v>
      </c>
      <c r="P537" s="11">
        <f t="shared" si="111"/>
        <v>-23.287315649149274</v>
      </c>
      <c r="Q537" s="11"/>
      <c r="R537" s="38">
        <f t="shared" si="118"/>
        <v>0</v>
      </c>
      <c r="S537" s="30">
        <f t="shared" si="119"/>
        <v>0</v>
      </c>
      <c r="T537" s="30">
        <f t="shared" si="120"/>
        <v>0</v>
      </c>
      <c r="U537" s="34"/>
      <c r="V537" s="34"/>
      <c r="X537" s="31">
        <f t="shared" si="112"/>
        <v>9.0359999999999996</v>
      </c>
      <c r="Y537" s="31">
        <f t="shared" si="113"/>
        <v>-184.49199999999999</v>
      </c>
      <c r="Z537" s="30">
        <f t="shared" si="121"/>
        <v>0</v>
      </c>
    </row>
    <row r="538" spans="5:26" x14ac:dyDescent="0.15">
      <c r="E538" s="46"/>
      <c r="F538" s="28"/>
      <c r="G538" s="29"/>
      <c r="H538" s="29"/>
      <c r="I538" s="48" t="str">
        <f t="shared" si="122"/>
        <v/>
      </c>
      <c r="J538" s="48" t="str">
        <f t="shared" si="115"/>
        <v/>
      </c>
      <c r="K538" s="49" t="str">
        <f t="shared" si="116"/>
        <v/>
      </c>
      <c r="L538" s="11"/>
      <c r="M538" s="11"/>
      <c r="N538" s="78"/>
      <c r="O538" s="31" t="str">
        <f t="shared" si="117"/>
        <v>F</v>
      </c>
      <c r="P538" s="11">
        <f t="shared" si="111"/>
        <v>-23.287315649149274</v>
      </c>
      <c r="Q538" s="11"/>
      <c r="R538" s="38">
        <f t="shared" si="118"/>
        <v>0</v>
      </c>
      <c r="S538" s="30">
        <f t="shared" si="119"/>
        <v>0</v>
      </c>
      <c r="T538" s="30">
        <f t="shared" si="120"/>
        <v>0</v>
      </c>
      <c r="U538" s="34"/>
      <c r="V538" s="34"/>
      <c r="X538" s="31">
        <f t="shared" si="112"/>
        <v>9.0359999999999996</v>
      </c>
      <c r="Y538" s="31">
        <f t="shared" si="113"/>
        <v>-184.49199999999999</v>
      </c>
      <c r="Z538" s="30">
        <f t="shared" si="121"/>
        <v>0</v>
      </c>
    </row>
    <row r="539" spans="5:26" x14ac:dyDescent="0.15">
      <c r="E539" s="46"/>
      <c r="F539" s="28"/>
      <c r="G539" s="29"/>
      <c r="H539" s="29"/>
      <c r="I539" s="48" t="str">
        <f t="shared" si="122"/>
        <v/>
      </c>
      <c r="J539" s="48" t="str">
        <f t="shared" si="115"/>
        <v/>
      </c>
      <c r="K539" s="49" t="str">
        <f t="shared" si="116"/>
        <v/>
      </c>
      <c r="L539" s="11"/>
      <c r="M539" s="11"/>
      <c r="N539" s="78"/>
      <c r="O539" s="31" t="str">
        <f t="shared" si="117"/>
        <v>F</v>
      </c>
      <c r="P539" s="11">
        <f t="shared" si="111"/>
        <v>-23.287315649149274</v>
      </c>
      <c r="Q539" s="11"/>
      <c r="R539" s="38">
        <f t="shared" si="118"/>
        <v>0</v>
      </c>
      <c r="S539" s="30">
        <f t="shared" si="119"/>
        <v>0</v>
      </c>
      <c r="T539" s="30">
        <f t="shared" si="120"/>
        <v>0</v>
      </c>
      <c r="U539" s="34"/>
      <c r="V539" s="34"/>
      <c r="X539" s="31">
        <f t="shared" si="112"/>
        <v>9.0359999999999996</v>
      </c>
      <c r="Y539" s="31">
        <f t="shared" si="113"/>
        <v>-184.49199999999999</v>
      </c>
      <c r="Z539" s="30">
        <f t="shared" si="121"/>
        <v>0</v>
      </c>
    </row>
    <row r="540" spans="5:26" x14ac:dyDescent="0.15">
      <c r="E540" s="46"/>
      <c r="F540" s="28"/>
      <c r="G540" s="29"/>
      <c r="H540" s="29"/>
      <c r="I540" s="48" t="str">
        <f t="shared" si="122"/>
        <v/>
      </c>
      <c r="J540" s="48" t="str">
        <f t="shared" si="115"/>
        <v/>
      </c>
      <c r="K540" s="49" t="str">
        <f t="shared" si="116"/>
        <v/>
      </c>
      <c r="L540" s="11"/>
      <c r="M540" s="11"/>
      <c r="N540" s="78"/>
      <c r="O540" s="31" t="str">
        <f t="shared" si="117"/>
        <v>F</v>
      </c>
      <c r="P540" s="11">
        <f t="shared" si="111"/>
        <v>-23.287315649149274</v>
      </c>
      <c r="Q540" s="11"/>
      <c r="R540" s="38">
        <f t="shared" si="118"/>
        <v>0</v>
      </c>
      <c r="S540" s="30">
        <f t="shared" si="119"/>
        <v>0</v>
      </c>
      <c r="T540" s="30">
        <f t="shared" si="120"/>
        <v>0</v>
      </c>
      <c r="U540" s="34"/>
      <c r="V540" s="34"/>
      <c r="X540" s="31">
        <f t="shared" si="112"/>
        <v>9.0359999999999996</v>
      </c>
      <c r="Y540" s="31">
        <f t="shared" si="113"/>
        <v>-184.49199999999999</v>
      </c>
      <c r="Z540" s="30">
        <f t="shared" si="121"/>
        <v>0</v>
      </c>
    </row>
    <row r="541" spans="5:26" x14ac:dyDescent="0.15">
      <c r="E541" s="46"/>
      <c r="F541" s="28"/>
      <c r="G541" s="29"/>
      <c r="H541" s="29"/>
      <c r="I541" s="48" t="str">
        <f t="shared" si="122"/>
        <v/>
      </c>
      <c r="J541" s="48" t="str">
        <f t="shared" si="115"/>
        <v/>
      </c>
      <c r="K541" s="49" t="str">
        <f t="shared" si="116"/>
        <v/>
      </c>
      <c r="L541" s="11"/>
      <c r="M541" s="11"/>
      <c r="N541" s="78"/>
      <c r="O541" s="31" t="str">
        <f t="shared" si="117"/>
        <v>F</v>
      </c>
      <c r="P541" s="11">
        <f t="shared" si="111"/>
        <v>-23.287315649149274</v>
      </c>
      <c r="Q541" s="11"/>
      <c r="R541" s="38">
        <f t="shared" si="118"/>
        <v>0</v>
      </c>
      <c r="S541" s="30">
        <f t="shared" si="119"/>
        <v>0</v>
      </c>
      <c r="T541" s="30">
        <f t="shared" si="120"/>
        <v>0</v>
      </c>
      <c r="U541" s="34"/>
      <c r="V541" s="34"/>
      <c r="X541" s="31">
        <f t="shared" si="112"/>
        <v>9.0359999999999996</v>
      </c>
      <c r="Y541" s="31">
        <f t="shared" si="113"/>
        <v>-184.49199999999999</v>
      </c>
      <c r="Z541" s="30">
        <f t="shared" si="121"/>
        <v>0</v>
      </c>
    </row>
    <row r="542" spans="5:26" x14ac:dyDescent="0.15">
      <c r="E542" s="46"/>
      <c r="F542" s="28"/>
      <c r="G542" s="29"/>
      <c r="H542" s="29"/>
      <c r="I542" s="48" t="str">
        <f t="shared" si="122"/>
        <v/>
      </c>
      <c r="J542" s="48" t="str">
        <f t="shared" si="115"/>
        <v/>
      </c>
      <c r="K542" s="49" t="str">
        <f t="shared" si="116"/>
        <v/>
      </c>
      <c r="L542" s="11"/>
      <c r="M542" s="11"/>
      <c r="N542" s="78"/>
      <c r="O542" s="31" t="str">
        <f t="shared" si="117"/>
        <v>F</v>
      </c>
      <c r="P542" s="11">
        <f t="shared" si="111"/>
        <v>-23.287315649149274</v>
      </c>
      <c r="Q542" s="11"/>
      <c r="R542" s="38">
        <f t="shared" si="118"/>
        <v>0</v>
      </c>
      <c r="S542" s="30">
        <f t="shared" si="119"/>
        <v>0</v>
      </c>
      <c r="T542" s="30">
        <f t="shared" si="120"/>
        <v>0</v>
      </c>
      <c r="U542" s="34"/>
      <c r="V542" s="34"/>
      <c r="X542" s="31">
        <f t="shared" si="112"/>
        <v>9.0359999999999996</v>
      </c>
      <c r="Y542" s="31">
        <f t="shared" si="113"/>
        <v>-184.49199999999999</v>
      </c>
      <c r="Z542" s="30">
        <f t="shared" si="121"/>
        <v>0</v>
      </c>
    </row>
    <row r="543" spans="5:26" x14ac:dyDescent="0.15">
      <c r="E543" s="46"/>
      <c r="F543" s="28"/>
      <c r="G543" s="29"/>
      <c r="H543" s="29"/>
      <c r="I543" s="48" t="str">
        <f t="shared" si="122"/>
        <v/>
      </c>
      <c r="J543" s="48" t="str">
        <f t="shared" si="115"/>
        <v/>
      </c>
      <c r="K543" s="49" t="str">
        <f t="shared" si="116"/>
        <v/>
      </c>
      <c r="L543" s="11"/>
      <c r="M543" s="11"/>
      <c r="N543" s="78"/>
      <c r="O543" s="31" t="str">
        <f t="shared" si="117"/>
        <v>F</v>
      </c>
      <c r="P543" s="11">
        <f t="shared" si="111"/>
        <v>-23.287315649149274</v>
      </c>
      <c r="Q543" s="11"/>
      <c r="R543" s="38">
        <f t="shared" si="118"/>
        <v>0</v>
      </c>
      <c r="S543" s="30">
        <f t="shared" si="119"/>
        <v>0</v>
      </c>
      <c r="T543" s="30">
        <f t="shared" si="120"/>
        <v>0</v>
      </c>
      <c r="U543" s="34"/>
      <c r="V543" s="34"/>
      <c r="X543" s="31">
        <f t="shared" si="112"/>
        <v>9.0359999999999996</v>
      </c>
      <c r="Y543" s="31">
        <f t="shared" si="113"/>
        <v>-184.49199999999999</v>
      </c>
      <c r="Z543" s="30">
        <f t="shared" si="121"/>
        <v>0</v>
      </c>
    </row>
    <row r="544" spans="5:26" x14ac:dyDescent="0.15">
      <c r="E544" s="46"/>
      <c r="F544" s="28"/>
      <c r="G544" s="29"/>
      <c r="H544" s="29"/>
      <c r="I544" s="48" t="str">
        <f t="shared" si="122"/>
        <v/>
      </c>
      <c r="J544" s="48" t="str">
        <f t="shared" si="115"/>
        <v/>
      </c>
      <c r="K544" s="49" t="str">
        <f t="shared" si="116"/>
        <v/>
      </c>
      <c r="L544" s="11"/>
      <c r="M544" s="11"/>
      <c r="N544" s="78"/>
      <c r="O544" s="31" t="str">
        <f t="shared" si="117"/>
        <v>F</v>
      </c>
      <c r="P544" s="11">
        <f t="shared" si="111"/>
        <v>-23.287315649149274</v>
      </c>
      <c r="Q544" s="11"/>
      <c r="R544" s="38">
        <f t="shared" si="118"/>
        <v>0</v>
      </c>
      <c r="S544" s="30">
        <f t="shared" si="119"/>
        <v>0</v>
      </c>
      <c r="T544" s="30">
        <f t="shared" si="120"/>
        <v>0</v>
      </c>
      <c r="U544" s="34"/>
      <c r="V544" s="34"/>
      <c r="X544" s="31">
        <f t="shared" si="112"/>
        <v>9.0359999999999996</v>
      </c>
      <c r="Y544" s="31">
        <f t="shared" si="113"/>
        <v>-184.49199999999999</v>
      </c>
      <c r="Z544" s="30">
        <f t="shared" si="121"/>
        <v>0</v>
      </c>
    </row>
    <row r="545" spans="5:26" x14ac:dyDescent="0.15">
      <c r="E545" s="46"/>
      <c r="F545" s="28"/>
      <c r="G545" s="29"/>
      <c r="H545" s="29"/>
      <c r="I545" s="48" t="str">
        <f t="shared" si="122"/>
        <v/>
      </c>
      <c r="J545" s="48" t="str">
        <f t="shared" si="115"/>
        <v/>
      </c>
      <c r="K545" s="49" t="str">
        <f t="shared" si="116"/>
        <v/>
      </c>
      <c r="L545" s="11"/>
      <c r="M545" s="11"/>
      <c r="N545" s="78"/>
      <c r="O545" s="31" t="str">
        <f t="shared" si="117"/>
        <v>F</v>
      </c>
      <c r="P545" s="11">
        <f t="shared" si="111"/>
        <v>-23.287315649149274</v>
      </c>
      <c r="Q545" s="11"/>
      <c r="R545" s="38">
        <f t="shared" si="118"/>
        <v>0</v>
      </c>
      <c r="S545" s="30">
        <f t="shared" si="119"/>
        <v>0</v>
      </c>
      <c r="T545" s="30">
        <f t="shared" si="120"/>
        <v>0</v>
      </c>
      <c r="U545" s="34"/>
      <c r="V545" s="34"/>
      <c r="X545" s="31">
        <f t="shared" si="112"/>
        <v>9.0359999999999996</v>
      </c>
      <c r="Y545" s="31">
        <f t="shared" si="113"/>
        <v>-184.49199999999999</v>
      </c>
      <c r="Z545" s="30">
        <f t="shared" si="121"/>
        <v>0</v>
      </c>
    </row>
    <row r="546" spans="5:26" x14ac:dyDescent="0.15">
      <c r="E546" s="46"/>
      <c r="F546" s="28"/>
      <c r="G546" s="29"/>
      <c r="H546" s="29"/>
      <c r="I546" s="48" t="str">
        <f t="shared" si="122"/>
        <v/>
      </c>
      <c r="J546" s="48" t="str">
        <f t="shared" si="115"/>
        <v/>
      </c>
      <c r="K546" s="49" t="str">
        <f t="shared" si="116"/>
        <v/>
      </c>
      <c r="L546" s="11"/>
      <c r="M546" s="11"/>
      <c r="N546" s="78"/>
      <c r="O546" s="31" t="str">
        <f t="shared" si="117"/>
        <v>F</v>
      </c>
      <c r="P546" s="11">
        <f t="shared" si="111"/>
        <v>-23.287315649149274</v>
      </c>
      <c r="Q546" s="11"/>
      <c r="R546" s="38">
        <f t="shared" si="118"/>
        <v>0</v>
      </c>
      <c r="S546" s="30">
        <f t="shared" si="119"/>
        <v>0</v>
      </c>
      <c r="T546" s="30">
        <f t="shared" si="120"/>
        <v>0</v>
      </c>
      <c r="U546" s="34"/>
      <c r="V546" s="34"/>
      <c r="X546" s="31">
        <f t="shared" si="112"/>
        <v>9.0359999999999996</v>
      </c>
      <c r="Y546" s="31">
        <f t="shared" si="113"/>
        <v>-184.49199999999999</v>
      </c>
      <c r="Z546" s="30">
        <f t="shared" si="121"/>
        <v>0</v>
      </c>
    </row>
    <row r="547" spans="5:26" x14ac:dyDescent="0.15">
      <c r="E547" s="46"/>
      <c r="F547" s="28"/>
      <c r="G547" s="29"/>
      <c r="H547" s="29"/>
      <c r="I547" s="48" t="str">
        <f t="shared" si="122"/>
        <v/>
      </c>
      <c r="J547" s="48" t="str">
        <f t="shared" si="115"/>
        <v/>
      </c>
      <c r="K547" s="49" t="str">
        <f t="shared" si="116"/>
        <v/>
      </c>
      <c r="L547" s="11"/>
      <c r="M547" s="11"/>
      <c r="N547" s="78"/>
      <c r="O547" s="31" t="str">
        <f t="shared" si="117"/>
        <v>F</v>
      </c>
      <c r="P547" s="11">
        <f t="shared" si="111"/>
        <v>-23.287315649149274</v>
      </c>
      <c r="Q547" s="11"/>
      <c r="R547" s="38">
        <f t="shared" si="118"/>
        <v>0</v>
      </c>
      <c r="S547" s="30">
        <f t="shared" si="119"/>
        <v>0</v>
      </c>
      <c r="T547" s="30">
        <f t="shared" si="120"/>
        <v>0</v>
      </c>
      <c r="U547" s="34"/>
      <c r="V547" s="34"/>
      <c r="X547" s="31">
        <f t="shared" si="112"/>
        <v>9.0359999999999996</v>
      </c>
      <c r="Y547" s="31">
        <f t="shared" si="113"/>
        <v>-184.49199999999999</v>
      </c>
      <c r="Z547" s="30">
        <f t="shared" si="121"/>
        <v>0</v>
      </c>
    </row>
    <row r="548" spans="5:26" x14ac:dyDescent="0.15">
      <c r="E548" s="46"/>
      <c r="F548" s="28"/>
      <c r="G548" s="29"/>
      <c r="H548" s="29"/>
      <c r="I548" s="48" t="str">
        <f t="shared" si="122"/>
        <v/>
      </c>
      <c r="J548" s="48" t="str">
        <f t="shared" si="115"/>
        <v/>
      </c>
      <c r="K548" s="49" t="str">
        <f t="shared" si="116"/>
        <v/>
      </c>
      <c r="L548" s="11"/>
      <c r="M548" s="11"/>
      <c r="N548" s="78"/>
      <c r="O548" s="31" t="str">
        <f t="shared" si="117"/>
        <v>F</v>
      </c>
      <c r="P548" s="11">
        <f t="shared" si="111"/>
        <v>-23.287315649149274</v>
      </c>
      <c r="Q548" s="11"/>
      <c r="R548" s="38">
        <f t="shared" si="118"/>
        <v>0</v>
      </c>
      <c r="S548" s="30">
        <f t="shared" si="119"/>
        <v>0</v>
      </c>
      <c r="T548" s="30">
        <f t="shared" si="120"/>
        <v>0</v>
      </c>
      <c r="U548" s="34"/>
      <c r="V548" s="34"/>
      <c r="X548" s="31">
        <f t="shared" si="112"/>
        <v>9.0359999999999996</v>
      </c>
      <c r="Y548" s="31">
        <f t="shared" si="113"/>
        <v>-184.49199999999999</v>
      </c>
      <c r="Z548" s="30">
        <f t="shared" si="121"/>
        <v>0</v>
      </c>
    </row>
    <row r="549" spans="5:26" x14ac:dyDescent="0.15">
      <c r="E549" s="46"/>
      <c r="F549" s="28"/>
      <c r="G549" s="29"/>
      <c r="H549" s="29"/>
      <c r="I549" s="48" t="str">
        <f t="shared" si="122"/>
        <v/>
      </c>
      <c r="J549" s="48" t="str">
        <f t="shared" si="115"/>
        <v/>
      </c>
      <c r="K549" s="49" t="str">
        <f t="shared" si="116"/>
        <v/>
      </c>
      <c r="L549" s="11"/>
      <c r="M549" s="11"/>
      <c r="N549" s="78"/>
      <c r="O549" s="31" t="str">
        <f t="shared" si="117"/>
        <v>F</v>
      </c>
      <c r="P549" s="11">
        <f t="shared" si="111"/>
        <v>-23.287315649149274</v>
      </c>
      <c r="Q549" s="11"/>
      <c r="R549" s="38">
        <f t="shared" si="118"/>
        <v>0</v>
      </c>
      <c r="S549" s="30">
        <f t="shared" si="119"/>
        <v>0</v>
      </c>
      <c r="T549" s="30">
        <f t="shared" si="120"/>
        <v>0</v>
      </c>
      <c r="U549" s="34"/>
      <c r="V549" s="34"/>
      <c r="X549" s="31">
        <f t="shared" si="112"/>
        <v>9.0359999999999996</v>
      </c>
      <c r="Y549" s="31">
        <f t="shared" si="113"/>
        <v>-184.49199999999999</v>
      </c>
      <c r="Z549" s="30">
        <f t="shared" si="121"/>
        <v>0</v>
      </c>
    </row>
    <row r="550" spans="5:26" x14ac:dyDescent="0.15">
      <c r="E550" s="46"/>
      <c r="F550" s="28"/>
      <c r="G550" s="29"/>
      <c r="H550" s="29"/>
      <c r="I550" s="48" t="str">
        <f t="shared" si="122"/>
        <v/>
      </c>
      <c r="J550" s="48" t="str">
        <f t="shared" si="115"/>
        <v/>
      </c>
      <c r="K550" s="49" t="str">
        <f t="shared" si="116"/>
        <v/>
      </c>
      <c r="L550" s="11"/>
      <c r="M550" s="11"/>
      <c r="N550" s="78"/>
      <c r="O550" s="31" t="str">
        <f t="shared" si="117"/>
        <v>F</v>
      </c>
      <c r="P550" s="11">
        <f t="shared" si="111"/>
        <v>-23.287315649149274</v>
      </c>
      <c r="Q550" s="11"/>
      <c r="R550" s="38">
        <f t="shared" si="118"/>
        <v>0</v>
      </c>
      <c r="S550" s="30">
        <f t="shared" si="119"/>
        <v>0</v>
      </c>
      <c r="T550" s="30">
        <f t="shared" si="120"/>
        <v>0</v>
      </c>
      <c r="U550" s="34"/>
      <c r="V550" s="34"/>
      <c r="X550" s="31">
        <f t="shared" si="112"/>
        <v>9.0359999999999996</v>
      </c>
      <c r="Y550" s="31">
        <f t="shared" si="113"/>
        <v>-184.49199999999999</v>
      </c>
      <c r="Z550" s="30">
        <f t="shared" si="121"/>
        <v>0</v>
      </c>
    </row>
    <row r="551" spans="5:26" x14ac:dyDescent="0.15">
      <c r="E551" s="46"/>
      <c r="F551" s="28"/>
      <c r="G551" s="29"/>
      <c r="H551" s="29"/>
      <c r="I551" s="48" t="str">
        <f t="shared" si="122"/>
        <v/>
      </c>
      <c r="J551" s="48" t="str">
        <f t="shared" si="115"/>
        <v/>
      </c>
      <c r="K551" s="49" t="str">
        <f t="shared" si="116"/>
        <v/>
      </c>
      <c r="L551" s="11"/>
      <c r="M551" s="11"/>
      <c r="N551" s="78"/>
      <c r="O551" s="31" t="str">
        <f t="shared" si="117"/>
        <v>F</v>
      </c>
      <c r="P551" s="11">
        <f t="shared" si="111"/>
        <v>-23.287315649149274</v>
      </c>
      <c r="Q551" s="11"/>
      <c r="R551" s="38">
        <f t="shared" si="118"/>
        <v>0</v>
      </c>
      <c r="S551" s="30">
        <f t="shared" si="119"/>
        <v>0</v>
      </c>
      <c r="T551" s="30">
        <f t="shared" si="120"/>
        <v>0</v>
      </c>
      <c r="U551" s="34"/>
      <c r="V551" s="34"/>
      <c r="X551" s="31">
        <f t="shared" si="112"/>
        <v>9.0359999999999996</v>
      </c>
      <c r="Y551" s="31">
        <f t="shared" si="113"/>
        <v>-184.49199999999999</v>
      </c>
      <c r="Z551" s="30">
        <f t="shared" si="121"/>
        <v>0</v>
      </c>
    </row>
    <row r="552" spans="5:26" x14ac:dyDescent="0.15">
      <c r="E552" s="46"/>
      <c r="F552" s="28"/>
      <c r="G552" s="29"/>
      <c r="H552" s="29"/>
      <c r="I552" s="48" t="str">
        <f t="shared" si="122"/>
        <v/>
      </c>
      <c r="J552" s="48" t="str">
        <f t="shared" si="115"/>
        <v/>
      </c>
      <c r="K552" s="49" t="str">
        <f t="shared" si="116"/>
        <v/>
      </c>
      <c r="L552" s="11"/>
      <c r="M552" s="11"/>
      <c r="N552" s="78"/>
      <c r="O552" s="31" t="str">
        <f t="shared" si="117"/>
        <v>F</v>
      </c>
      <c r="P552" s="11">
        <f t="shared" si="111"/>
        <v>-23.287315649149274</v>
      </c>
      <c r="Q552" s="11"/>
      <c r="R552" s="38">
        <f t="shared" si="118"/>
        <v>0</v>
      </c>
      <c r="S552" s="30">
        <f t="shared" si="119"/>
        <v>0</v>
      </c>
      <c r="T552" s="30">
        <f t="shared" si="120"/>
        <v>0</v>
      </c>
      <c r="U552" s="34"/>
      <c r="V552" s="34"/>
      <c r="X552" s="31">
        <f t="shared" si="112"/>
        <v>9.0359999999999996</v>
      </c>
      <c r="Y552" s="31">
        <f t="shared" si="113"/>
        <v>-184.49199999999999</v>
      </c>
      <c r="Z552" s="30">
        <f t="shared" si="121"/>
        <v>0</v>
      </c>
    </row>
    <row r="553" spans="5:26" x14ac:dyDescent="0.15">
      <c r="E553" s="46"/>
      <c r="F553" s="28"/>
      <c r="G553" s="29"/>
      <c r="H553" s="29"/>
      <c r="I553" s="48" t="str">
        <f t="shared" si="122"/>
        <v/>
      </c>
      <c r="J553" s="48" t="str">
        <f t="shared" si="115"/>
        <v/>
      </c>
      <c r="K553" s="49" t="str">
        <f t="shared" si="116"/>
        <v/>
      </c>
      <c r="L553" s="11"/>
      <c r="M553" s="11"/>
      <c r="N553" s="78"/>
      <c r="O553" s="31" t="str">
        <f t="shared" si="117"/>
        <v>F</v>
      </c>
      <c r="P553" s="11">
        <f t="shared" si="111"/>
        <v>-23.287315649149274</v>
      </c>
      <c r="Q553" s="11"/>
      <c r="R553" s="38">
        <f t="shared" si="118"/>
        <v>0</v>
      </c>
      <c r="S553" s="30">
        <f t="shared" si="119"/>
        <v>0</v>
      </c>
      <c r="T553" s="30">
        <f t="shared" si="120"/>
        <v>0</v>
      </c>
      <c r="U553" s="34"/>
      <c r="V553" s="34"/>
      <c r="X553" s="31">
        <f t="shared" si="112"/>
        <v>9.0359999999999996</v>
      </c>
      <c r="Y553" s="31">
        <f t="shared" si="113"/>
        <v>-184.49199999999999</v>
      </c>
      <c r="Z553" s="30">
        <f t="shared" si="121"/>
        <v>0</v>
      </c>
    </row>
    <row r="554" spans="5:26" x14ac:dyDescent="0.15">
      <c r="E554" s="46"/>
      <c r="F554" s="28"/>
      <c r="G554" s="29"/>
      <c r="H554" s="29"/>
      <c r="I554" s="48" t="str">
        <f t="shared" si="122"/>
        <v/>
      </c>
      <c r="J554" s="48" t="str">
        <f t="shared" si="115"/>
        <v/>
      </c>
      <c r="K554" s="49" t="str">
        <f t="shared" si="116"/>
        <v/>
      </c>
      <c r="L554" s="11"/>
      <c r="M554" s="11"/>
      <c r="N554" s="78"/>
      <c r="O554" s="31" t="str">
        <f t="shared" si="117"/>
        <v>F</v>
      </c>
      <c r="P554" s="11">
        <f t="shared" si="111"/>
        <v>-23.287315649149274</v>
      </c>
      <c r="Q554" s="11"/>
      <c r="R554" s="38">
        <f t="shared" si="118"/>
        <v>0</v>
      </c>
      <c r="S554" s="30">
        <f t="shared" si="119"/>
        <v>0</v>
      </c>
      <c r="T554" s="30">
        <f t="shared" si="120"/>
        <v>0</v>
      </c>
      <c r="U554" s="34"/>
      <c r="V554" s="34"/>
      <c r="X554" s="31">
        <f t="shared" si="112"/>
        <v>9.0359999999999996</v>
      </c>
      <c r="Y554" s="31">
        <f t="shared" si="113"/>
        <v>-184.49199999999999</v>
      </c>
      <c r="Z554" s="30">
        <f t="shared" si="121"/>
        <v>0</v>
      </c>
    </row>
    <row r="555" spans="5:26" x14ac:dyDescent="0.15">
      <c r="E555" s="46"/>
      <c r="F555" s="28"/>
      <c r="G555" s="29"/>
      <c r="H555" s="29"/>
      <c r="I555" s="48" t="str">
        <f t="shared" si="122"/>
        <v/>
      </c>
      <c r="J555" s="48" t="str">
        <f t="shared" si="115"/>
        <v/>
      </c>
      <c r="K555" s="49" t="str">
        <f t="shared" si="116"/>
        <v/>
      </c>
      <c r="L555" s="11"/>
      <c r="M555" s="11"/>
      <c r="N555" s="78"/>
      <c r="O555" s="31" t="str">
        <f t="shared" si="117"/>
        <v>F</v>
      </c>
      <c r="P555" s="11">
        <f t="shared" si="111"/>
        <v>-23.287315649149274</v>
      </c>
      <c r="Q555" s="11"/>
      <c r="R555" s="38">
        <f t="shared" si="118"/>
        <v>0</v>
      </c>
      <c r="S555" s="30">
        <f t="shared" si="119"/>
        <v>0</v>
      </c>
      <c r="T555" s="30">
        <f t="shared" si="120"/>
        <v>0</v>
      </c>
      <c r="U555" s="34"/>
      <c r="V555" s="34"/>
      <c r="X555" s="31">
        <f t="shared" si="112"/>
        <v>9.0359999999999996</v>
      </c>
      <c r="Y555" s="31">
        <f t="shared" si="113"/>
        <v>-184.49199999999999</v>
      </c>
      <c r="Z555" s="30">
        <f t="shared" si="121"/>
        <v>0</v>
      </c>
    </row>
    <row r="556" spans="5:26" x14ac:dyDescent="0.15">
      <c r="E556" s="46"/>
      <c r="F556" s="28"/>
      <c r="G556" s="29"/>
      <c r="H556" s="29"/>
      <c r="I556" s="48" t="str">
        <f t="shared" si="122"/>
        <v/>
      </c>
      <c r="J556" s="48" t="str">
        <f t="shared" si="115"/>
        <v/>
      </c>
      <c r="K556" s="49" t="str">
        <f t="shared" si="116"/>
        <v/>
      </c>
      <c r="L556" s="11"/>
      <c r="M556" s="11"/>
      <c r="N556" s="78"/>
      <c r="O556" s="31" t="str">
        <f t="shared" si="117"/>
        <v>F</v>
      </c>
      <c r="P556" s="11">
        <f t="shared" si="111"/>
        <v>-23.287315649149274</v>
      </c>
      <c r="Q556" s="11"/>
      <c r="R556" s="38">
        <f t="shared" si="118"/>
        <v>0</v>
      </c>
      <c r="S556" s="30">
        <f t="shared" si="119"/>
        <v>0</v>
      </c>
      <c r="T556" s="30">
        <f t="shared" si="120"/>
        <v>0</v>
      </c>
      <c r="U556" s="34"/>
      <c r="V556" s="34"/>
      <c r="X556" s="31">
        <f t="shared" si="112"/>
        <v>9.0359999999999996</v>
      </c>
      <c r="Y556" s="31">
        <f t="shared" si="113"/>
        <v>-184.49199999999999</v>
      </c>
      <c r="Z556" s="30">
        <f t="shared" si="121"/>
        <v>0</v>
      </c>
    </row>
    <row r="557" spans="5:26" x14ac:dyDescent="0.15">
      <c r="E557" s="46"/>
      <c r="F557" s="28"/>
      <c r="G557" s="29"/>
      <c r="H557" s="29"/>
      <c r="I557" s="48" t="str">
        <f t="shared" si="122"/>
        <v/>
      </c>
      <c r="J557" s="48" t="str">
        <f t="shared" si="115"/>
        <v/>
      </c>
      <c r="K557" s="49" t="str">
        <f t="shared" si="116"/>
        <v/>
      </c>
      <c r="L557" s="11"/>
      <c r="M557" s="11"/>
      <c r="N557" s="78"/>
      <c r="O557" s="31" t="str">
        <f t="shared" si="117"/>
        <v>F</v>
      </c>
      <c r="P557" s="11">
        <f t="shared" si="111"/>
        <v>-23.287315649149274</v>
      </c>
      <c r="Q557" s="11"/>
      <c r="R557" s="38">
        <f t="shared" si="118"/>
        <v>0</v>
      </c>
      <c r="S557" s="30">
        <f t="shared" si="119"/>
        <v>0</v>
      </c>
      <c r="T557" s="30">
        <f t="shared" si="120"/>
        <v>0</v>
      </c>
      <c r="U557" s="34"/>
      <c r="V557" s="34"/>
      <c r="X557" s="31">
        <f t="shared" si="112"/>
        <v>9.0359999999999996</v>
      </c>
      <c r="Y557" s="31">
        <f t="shared" si="113"/>
        <v>-184.49199999999999</v>
      </c>
      <c r="Z557" s="30">
        <f t="shared" si="121"/>
        <v>0</v>
      </c>
    </row>
    <row r="558" spans="5:26" x14ac:dyDescent="0.15">
      <c r="E558" s="46"/>
      <c r="F558" s="28"/>
      <c r="G558" s="29"/>
      <c r="H558" s="29"/>
      <c r="I558" s="48" t="str">
        <f t="shared" si="122"/>
        <v/>
      </c>
      <c r="J558" s="48" t="str">
        <f t="shared" si="115"/>
        <v/>
      </c>
      <c r="K558" s="49" t="str">
        <f t="shared" si="116"/>
        <v/>
      </c>
      <c r="L558" s="11"/>
      <c r="M558" s="11"/>
      <c r="N558" s="78"/>
      <c r="O558" s="31" t="str">
        <f t="shared" si="117"/>
        <v>F</v>
      </c>
      <c r="P558" s="11">
        <f t="shared" si="111"/>
        <v>-23.287315649149274</v>
      </c>
      <c r="Q558" s="11"/>
      <c r="R558" s="38">
        <f t="shared" si="118"/>
        <v>0</v>
      </c>
      <c r="S558" s="30">
        <f t="shared" si="119"/>
        <v>0</v>
      </c>
      <c r="T558" s="30">
        <f t="shared" si="120"/>
        <v>0</v>
      </c>
      <c r="U558" s="34"/>
      <c r="V558" s="34"/>
      <c r="X558" s="31">
        <f t="shared" si="112"/>
        <v>9.0359999999999996</v>
      </c>
      <c r="Y558" s="31">
        <f t="shared" si="113"/>
        <v>-184.49199999999999</v>
      </c>
      <c r="Z558" s="30">
        <f t="shared" si="121"/>
        <v>0</v>
      </c>
    </row>
    <row r="559" spans="5:26" x14ac:dyDescent="0.15">
      <c r="E559" s="46"/>
      <c r="F559" s="28"/>
      <c r="G559" s="29"/>
      <c r="H559" s="29"/>
      <c r="I559" s="48" t="str">
        <f t="shared" si="122"/>
        <v/>
      </c>
      <c r="J559" s="48" t="str">
        <f t="shared" si="115"/>
        <v/>
      </c>
      <c r="K559" s="49" t="str">
        <f t="shared" si="116"/>
        <v/>
      </c>
      <c r="L559" s="11"/>
      <c r="M559" s="11"/>
      <c r="N559" s="78"/>
      <c r="O559" s="31" t="str">
        <f t="shared" si="117"/>
        <v>F</v>
      </c>
      <c r="P559" s="11">
        <f t="shared" si="111"/>
        <v>-23.287315649149274</v>
      </c>
      <c r="Q559" s="11"/>
      <c r="R559" s="38">
        <f t="shared" si="118"/>
        <v>0</v>
      </c>
      <c r="S559" s="30">
        <f t="shared" si="119"/>
        <v>0</v>
      </c>
      <c r="T559" s="30">
        <f t="shared" si="120"/>
        <v>0</v>
      </c>
      <c r="U559" s="34"/>
      <c r="V559" s="34"/>
      <c r="X559" s="31">
        <f t="shared" si="112"/>
        <v>9.0359999999999996</v>
      </c>
      <c r="Y559" s="31">
        <f t="shared" si="113"/>
        <v>-184.49199999999999</v>
      </c>
      <c r="Z559" s="30">
        <f t="shared" si="121"/>
        <v>0</v>
      </c>
    </row>
    <row r="560" spans="5:26" x14ac:dyDescent="0.15">
      <c r="E560" s="46"/>
      <c r="F560" s="28"/>
      <c r="G560" s="29"/>
      <c r="H560" s="29"/>
      <c r="I560" s="48" t="str">
        <f t="shared" si="122"/>
        <v/>
      </c>
      <c r="J560" s="48" t="str">
        <f t="shared" si="115"/>
        <v/>
      </c>
      <c r="K560" s="49" t="str">
        <f t="shared" si="116"/>
        <v/>
      </c>
      <c r="L560" s="11"/>
      <c r="M560" s="11"/>
      <c r="N560" s="78"/>
      <c r="O560" s="31" t="str">
        <f t="shared" si="117"/>
        <v>F</v>
      </c>
      <c r="P560" s="11">
        <f t="shared" si="111"/>
        <v>-23.287315649149274</v>
      </c>
      <c r="Q560" s="11"/>
      <c r="R560" s="38">
        <f t="shared" si="118"/>
        <v>0</v>
      </c>
      <c r="S560" s="30">
        <f t="shared" si="119"/>
        <v>0</v>
      </c>
      <c r="T560" s="30">
        <f t="shared" si="120"/>
        <v>0</v>
      </c>
      <c r="U560" s="34"/>
      <c r="V560" s="34"/>
      <c r="X560" s="31">
        <f t="shared" si="112"/>
        <v>9.0359999999999996</v>
      </c>
      <c r="Y560" s="31">
        <f t="shared" si="113"/>
        <v>-184.49199999999999</v>
      </c>
      <c r="Z560" s="30">
        <f t="shared" si="121"/>
        <v>0</v>
      </c>
    </row>
    <row r="561" spans="5:26" x14ac:dyDescent="0.15">
      <c r="E561" s="46"/>
      <c r="F561" s="28"/>
      <c r="G561" s="29"/>
      <c r="H561" s="29"/>
      <c r="I561" s="48" t="str">
        <f t="shared" si="122"/>
        <v/>
      </c>
      <c r="J561" s="48" t="str">
        <f t="shared" si="115"/>
        <v/>
      </c>
      <c r="K561" s="49" t="str">
        <f t="shared" si="116"/>
        <v/>
      </c>
      <c r="L561" s="11"/>
      <c r="M561" s="11"/>
      <c r="N561" s="78"/>
      <c r="O561" s="31" t="str">
        <f t="shared" si="117"/>
        <v>F</v>
      </c>
      <c r="P561" s="11">
        <f t="shared" si="111"/>
        <v>-23.287315649149274</v>
      </c>
      <c r="Q561" s="11"/>
      <c r="R561" s="38">
        <f t="shared" si="118"/>
        <v>0</v>
      </c>
      <c r="S561" s="30">
        <f t="shared" si="119"/>
        <v>0</v>
      </c>
      <c r="T561" s="30">
        <f t="shared" si="120"/>
        <v>0</v>
      </c>
      <c r="U561" s="34"/>
      <c r="V561" s="34"/>
      <c r="X561" s="31">
        <f t="shared" si="112"/>
        <v>9.0359999999999996</v>
      </c>
      <c r="Y561" s="31">
        <f t="shared" si="113"/>
        <v>-184.49199999999999</v>
      </c>
      <c r="Z561" s="30">
        <f t="shared" si="121"/>
        <v>0</v>
      </c>
    </row>
    <row r="562" spans="5:26" x14ac:dyDescent="0.15">
      <c r="E562" s="46"/>
      <c r="F562" s="28"/>
      <c r="G562" s="29"/>
      <c r="H562" s="29"/>
      <c r="I562" s="48" t="str">
        <f t="shared" si="122"/>
        <v/>
      </c>
      <c r="J562" s="48" t="str">
        <f t="shared" si="115"/>
        <v/>
      </c>
      <c r="K562" s="49" t="str">
        <f t="shared" si="116"/>
        <v/>
      </c>
      <c r="L562" s="11"/>
      <c r="M562" s="11"/>
      <c r="N562" s="78"/>
      <c r="O562" s="31" t="str">
        <f t="shared" si="117"/>
        <v>F</v>
      </c>
      <c r="P562" s="11">
        <f t="shared" si="111"/>
        <v>-23.287315649149274</v>
      </c>
      <c r="Q562" s="11"/>
      <c r="R562" s="38">
        <f t="shared" si="118"/>
        <v>0</v>
      </c>
      <c r="S562" s="30">
        <f t="shared" si="119"/>
        <v>0</v>
      </c>
      <c r="T562" s="30">
        <f t="shared" si="120"/>
        <v>0</v>
      </c>
      <c r="U562" s="34"/>
      <c r="V562" s="34"/>
      <c r="X562" s="31">
        <f t="shared" si="112"/>
        <v>9.0359999999999996</v>
      </c>
      <c r="Y562" s="31">
        <f t="shared" si="113"/>
        <v>-184.49199999999999</v>
      </c>
      <c r="Z562" s="30">
        <f t="shared" si="121"/>
        <v>0</v>
      </c>
    </row>
    <row r="563" spans="5:26" x14ac:dyDescent="0.15">
      <c r="E563" s="46"/>
      <c r="F563" s="28"/>
      <c r="G563" s="29"/>
      <c r="H563" s="29"/>
      <c r="I563" s="48" t="str">
        <f t="shared" si="122"/>
        <v/>
      </c>
      <c r="J563" s="48" t="str">
        <f t="shared" si="115"/>
        <v/>
      </c>
      <c r="K563" s="49" t="str">
        <f t="shared" si="116"/>
        <v/>
      </c>
      <c r="L563" s="11"/>
      <c r="M563" s="11"/>
      <c r="N563" s="78"/>
      <c r="O563" s="31" t="str">
        <f t="shared" si="117"/>
        <v>F</v>
      </c>
      <c r="P563" s="11">
        <f t="shared" si="111"/>
        <v>-23.287315649149274</v>
      </c>
      <c r="Q563" s="11"/>
      <c r="R563" s="38">
        <f t="shared" si="118"/>
        <v>0</v>
      </c>
      <c r="S563" s="30">
        <f t="shared" si="119"/>
        <v>0</v>
      </c>
      <c r="T563" s="30">
        <f t="shared" si="120"/>
        <v>0</v>
      </c>
      <c r="U563" s="34"/>
      <c r="V563" s="34"/>
      <c r="X563" s="31">
        <f t="shared" si="112"/>
        <v>9.0359999999999996</v>
      </c>
      <c r="Y563" s="31">
        <f t="shared" si="113"/>
        <v>-184.49199999999999</v>
      </c>
      <c r="Z563" s="30">
        <f t="shared" si="121"/>
        <v>0</v>
      </c>
    </row>
    <row r="564" spans="5:26" x14ac:dyDescent="0.15">
      <c r="E564" s="46"/>
      <c r="F564" s="28"/>
      <c r="G564" s="29"/>
      <c r="H564" s="29"/>
      <c r="I564" s="48" t="str">
        <f t="shared" si="122"/>
        <v/>
      </c>
      <c r="J564" s="48" t="str">
        <f t="shared" si="115"/>
        <v/>
      </c>
      <c r="K564" s="49" t="str">
        <f t="shared" si="116"/>
        <v/>
      </c>
      <c r="L564" s="11"/>
      <c r="M564" s="11"/>
      <c r="N564" s="78"/>
      <c r="O564" s="31" t="str">
        <f t="shared" si="117"/>
        <v>F</v>
      </c>
      <c r="P564" s="11">
        <f t="shared" si="111"/>
        <v>-23.287315649149274</v>
      </c>
      <c r="Q564" s="11"/>
      <c r="R564" s="38">
        <f t="shared" si="118"/>
        <v>0</v>
      </c>
      <c r="S564" s="30">
        <f t="shared" si="119"/>
        <v>0</v>
      </c>
      <c r="T564" s="30">
        <f t="shared" si="120"/>
        <v>0</v>
      </c>
      <c r="U564" s="34"/>
      <c r="V564" s="34"/>
      <c r="X564" s="31">
        <f t="shared" si="112"/>
        <v>9.0359999999999996</v>
      </c>
      <c r="Y564" s="31">
        <f t="shared" si="113"/>
        <v>-184.49199999999999</v>
      </c>
      <c r="Z564" s="30">
        <f t="shared" si="121"/>
        <v>0</v>
      </c>
    </row>
    <row r="565" spans="5:26" x14ac:dyDescent="0.15">
      <c r="E565" s="46"/>
      <c r="F565" s="28"/>
      <c r="G565" s="29"/>
      <c r="H565" s="29"/>
      <c r="I565" s="48" t="str">
        <f t="shared" ref="I565:I596" si="123">IF(COUNTA($F$499,$H$499,F565:H565)=5,P565,"")</f>
        <v/>
      </c>
      <c r="J565" s="48" t="str">
        <f t="shared" si="115"/>
        <v/>
      </c>
      <c r="K565" s="49" t="str">
        <f t="shared" si="116"/>
        <v/>
      </c>
      <c r="L565" s="11"/>
      <c r="M565" s="11"/>
      <c r="N565" s="78"/>
      <c r="O565" s="31" t="str">
        <f t="shared" si="117"/>
        <v>F</v>
      </c>
      <c r="P565" s="11">
        <f t="shared" ref="P565:P620" si="124">IF(T565&gt;17.583,"*",(G565-(INDEX(IF(O565="F",Hfemalemean,Hmalemean),S565+1,R565+1)))/(INDEX(IF(O565="F",Hfemalesd,Hmalesd),S565+1,R565+1)))</f>
        <v>-23.287315649149274</v>
      </c>
      <c r="Q565" s="11"/>
      <c r="R565" s="38">
        <f t="shared" si="118"/>
        <v>0</v>
      </c>
      <c r="S565" s="30">
        <f t="shared" si="119"/>
        <v>0</v>
      </c>
      <c r="T565" s="30">
        <f t="shared" si="120"/>
        <v>0</v>
      </c>
      <c r="U565" s="34"/>
      <c r="V565" s="34"/>
      <c r="X565" s="31">
        <f t="shared" ref="X565:X620" si="125">IF(O565="M",2.06*10^-3*G565^2-0.1166*G565+6.5273,2.49*10^-3*G565^2-0.1858*G565+9.036)</f>
        <v>9.0359999999999996</v>
      </c>
      <c r="Y565" s="31">
        <f t="shared" ref="Y565:Y620" si="126">((G565/100)^3*INDEX(itoOI,IF(O565="M",0,3)+IF(G565&lt;140,1,IF(G565&lt;=149,2,3)),1)+(G565/100)^2*INDEX(itoOI,IF(O565="M",0,3)+IF(G565&lt;140,1,IF(G565&lt;=149,2,3)),2)+(G565/100)*INDEX(itoOI,IF(O565="M",0,3)+IF(G565&lt;140,1,IF(G565&lt;=149,2,3)),3)+INDEX(itoOI,IF(O565="M",0,3)+IF(G565&lt;140,1,IF(G565&lt;=149,2,3)),4))</f>
        <v>-184.49199999999999</v>
      </c>
      <c r="Z565" s="30">
        <f t="shared" si="121"/>
        <v>0</v>
      </c>
    </row>
    <row r="566" spans="5:26" x14ac:dyDescent="0.15">
      <c r="E566" s="46"/>
      <c r="F566" s="28"/>
      <c r="G566" s="29"/>
      <c r="H566" s="29"/>
      <c r="I566" s="48" t="str">
        <f t="shared" si="123"/>
        <v/>
      </c>
      <c r="J566" s="48" t="str">
        <f t="shared" si="115"/>
        <v/>
      </c>
      <c r="K566" s="49" t="str">
        <f t="shared" si="116"/>
        <v/>
      </c>
      <c r="L566" s="11"/>
      <c r="M566" s="11"/>
      <c r="N566" s="78"/>
      <c r="O566" s="31" t="str">
        <f t="shared" si="117"/>
        <v>F</v>
      </c>
      <c r="P566" s="11">
        <f t="shared" si="124"/>
        <v>-23.287315649149274</v>
      </c>
      <c r="Q566" s="11"/>
      <c r="R566" s="38">
        <f t="shared" ref="R566:R620" si="127">DATEDIF($F$499,F566,"Y")</f>
        <v>0</v>
      </c>
      <c r="S566" s="30">
        <f t="shared" ref="S566:S620" si="128">DATEDIF($F$499,F566,"YM")</f>
        <v>0</v>
      </c>
      <c r="T566" s="30">
        <f t="shared" ref="T566:T620" si="129">DATEDIF($F$499,F566,"Y")+DATEDIF($F$499,F566,"YD")/(365+IF(MOD(YEAR(DATE(YEAR(F566)-1,MONTH($F$499),DAY($F$499))),4)=0,IF(DATE(YEAR(DATE(YEAR(F566)-1,MONTH($F$499),DAY($F$499))),2,29)&gt;=DATE(YEAR(F566)-1,MONTH($F$499),DAY($F$499)),1,0),0)+IF(MOD(YEAR(F566),4)=0,IF(DATE(YEAR(F566),2,29)&lt;=F566,1,0),0))</f>
        <v>0</v>
      </c>
      <c r="U566" s="34"/>
      <c r="V566" s="34"/>
      <c r="X566" s="31">
        <f t="shared" si="125"/>
        <v>9.0359999999999996</v>
      </c>
      <c r="Y566" s="31">
        <f t="shared" si="126"/>
        <v>-184.49199999999999</v>
      </c>
      <c r="Z566" s="30">
        <f t="shared" si="121"/>
        <v>0</v>
      </c>
    </row>
    <row r="567" spans="5:26" x14ac:dyDescent="0.15">
      <c r="E567" s="46"/>
      <c r="F567" s="28"/>
      <c r="G567" s="29"/>
      <c r="H567" s="29"/>
      <c r="I567" s="48" t="str">
        <f t="shared" si="123"/>
        <v/>
      </c>
      <c r="J567" s="48" t="str">
        <f t="shared" ref="J567:J602" si="130">IF(COUNTA($F$499,$H$499,F567:H567)=5,IF(T567&lt;6,"*",IF(T567&gt;=17.583,"*",(H567-G567*INDEX(IF(O567="F",muratafemale,muratamale),R567-4,1)-INDEX(IF(O567="F",muratafemale,muratamale),R567-4,2))/(G567*INDEX(IF(O567="F",muratafemale,muratamale),R567-4,1)+INDEX(IF(O567="F",muratafemale,muratamale),R567-4,2))*100)),"")</f>
        <v/>
      </c>
      <c r="K567" s="49" t="str">
        <f t="shared" ref="K567:K602" si="131">IF(COUNTA($F$499,$H$499,F567:H567)=5,IF(OR(T567&lt;1,G567&lt;70),"*",IF(G567&gt;=IF(O567="M",181,174),(H567-Z567)/Z567*100,IF(G567&lt;101,(H567-X567)/X567*100,IF(T567&lt;6,(H567-X567)/X567*100,IF(T567&gt;=17.583,(H567-Z567)/Z567*100,(H567-Y567)/Y567*100))))),"")</f>
        <v/>
      </c>
      <c r="L567" s="11"/>
      <c r="M567" s="11"/>
      <c r="N567" s="78"/>
      <c r="O567" s="31" t="str">
        <f t="shared" ref="O567:O620" si="132">+O566</f>
        <v>F</v>
      </c>
      <c r="P567" s="11">
        <f t="shared" si="124"/>
        <v>-23.287315649149274</v>
      </c>
      <c r="Q567" s="11"/>
      <c r="R567" s="38">
        <f t="shared" si="127"/>
        <v>0</v>
      </c>
      <c r="S567" s="30">
        <f t="shared" si="128"/>
        <v>0</v>
      </c>
      <c r="T567" s="30">
        <f t="shared" si="129"/>
        <v>0</v>
      </c>
      <c r="U567" s="34"/>
      <c r="V567" s="34"/>
      <c r="X567" s="31">
        <f t="shared" si="125"/>
        <v>9.0359999999999996</v>
      </c>
      <c r="Y567" s="31">
        <f t="shared" si="126"/>
        <v>-184.49199999999999</v>
      </c>
      <c r="Z567" s="30">
        <f t="shared" ref="Z567:Z620" si="133">22*G567^2/10000</f>
        <v>0</v>
      </c>
    </row>
    <row r="568" spans="5:26" x14ac:dyDescent="0.15">
      <c r="E568" s="46"/>
      <c r="F568" s="28"/>
      <c r="G568" s="29"/>
      <c r="H568" s="29"/>
      <c r="I568" s="48" t="str">
        <f t="shared" si="123"/>
        <v/>
      </c>
      <c r="J568" s="48" t="str">
        <f t="shared" si="130"/>
        <v/>
      </c>
      <c r="K568" s="49" t="str">
        <f t="shared" si="131"/>
        <v/>
      </c>
      <c r="L568" s="11"/>
      <c r="M568" s="11"/>
      <c r="N568" s="78"/>
      <c r="O568" s="31" t="str">
        <f t="shared" si="132"/>
        <v>F</v>
      </c>
      <c r="P568" s="11">
        <f t="shared" si="124"/>
        <v>-23.287315649149274</v>
      </c>
      <c r="Q568" s="11"/>
      <c r="R568" s="38">
        <f t="shared" si="127"/>
        <v>0</v>
      </c>
      <c r="S568" s="30">
        <f t="shared" si="128"/>
        <v>0</v>
      </c>
      <c r="T568" s="30">
        <f t="shared" si="129"/>
        <v>0</v>
      </c>
      <c r="U568" s="34"/>
      <c r="V568" s="34"/>
      <c r="X568" s="31">
        <f t="shared" si="125"/>
        <v>9.0359999999999996</v>
      </c>
      <c r="Y568" s="31">
        <f t="shared" si="126"/>
        <v>-184.49199999999999</v>
      </c>
      <c r="Z568" s="30">
        <f t="shared" si="133"/>
        <v>0</v>
      </c>
    </row>
    <row r="569" spans="5:26" x14ac:dyDescent="0.15">
      <c r="E569" s="46"/>
      <c r="F569" s="28"/>
      <c r="G569" s="29"/>
      <c r="H569" s="29"/>
      <c r="I569" s="48" t="str">
        <f t="shared" si="123"/>
        <v/>
      </c>
      <c r="J569" s="48" t="str">
        <f t="shared" si="130"/>
        <v/>
      </c>
      <c r="K569" s="49" t="str">
        <f t="shared" si="131"/>
        <v/>
      </c>
      <c r="L569" s="11"/>
      <c r="M569" s="11"/>
      <c r="N569" s="78"/>
      <c r="O569" s="31" t="str">
        <f t="shared" si="132"/>
        <v>F</v>
      </c>
      <c r="P569" s="11">
        <f t="shared" si="124"/>
        <v>-23.287315649149274</v>
      </c>
      <c r="Q569" s="11"/>
      <c r="R569" s="38">
        <f t="shared" si="127"/>
        <v>0</v>
      </c>
      <c r="S569" s="30">
        <f t="shared" si="128"/>
        <v>0</v>
      </c>
      <c r="T569" s="30">
        <f t="shared" si="129"/>
        <v>0</v>
      </c>
      <c r="U569" s="34"/>
      <c r="V569" s="34"/>
      <c r="X569" s="31">
        <f t="shared" si="125"/>
        <v>9.0359999999999996</v>
      </c>
      <c r="Y569" s="31">
        <f t="shared" si="126"/>
        <v>-184.49199999999999</v>
      </c>
      <c r="Z569" s="30">
        <f t="shared" si="133"/>
        <v>0</v>
      </c>
    </row>
    <row r="570" spans="5:26" x14ac:dyDescent="0.15">
      <c r="E570" s="46"/>
      <c r="F570" s="28"/>
      <c r="G570" s="29"/>
      <c r="H570" s="29"/>
      <c r="I570" s="48" t="str">
        <f t="shared" si="123"/>
        <v/>
      </c>
      <c r="J570" s="48" t="str">
        <f t="shared" si="130"/>
        <v/>
      </c>
      <c r="K570" s="49" t="str">
        <f t="shared" si="131"/>
        <v/>
      </c>
      <c r="L570" s="11"/>
      <c r="M570" s="11"/>
      <c r="N570" s="78"/>
      <c r="O570" s="31" t="str">
        <f t="shared" si="132"/>
        <v>F</v>
      </c>
      <c r="P570" s="11">
        <f t="shared" si="124"/>
        <v>-23.287315649149274</v>
      </c>
      <c r="Q570" s="11"/>
      <c r="R570" s="38">
        <f t="shared" si="127"/>
        <v>0</v>
      </c>
      <c r="S570" s="30">
        <f t="shared" si="128"/>
        <v>0</v>
      </c>
      <c r="T570" s="30">
        <f t="shared" si="129"/>
        <v>0</v>
      </c>
      <c r="U570" s="34"/>
      <c r="V570" s="34"/>
      <c r="X570" s="31">
        <f t="shared" si="125"/>
        <v>9.0359999999999996</v>
      </c>
      <c r="Y570" s="31">
        <f t="shared" si="126"/>
        <v>-184.49199999999999</v>
      </c>
      <c r="Z570" s="30">
        <f t="shared" si="133"/>
        <v>0</v>
      </c>
    </row>
    <row r="571" spans="5:26" x14ac:dyDescent="0.15">
      <c r="E571" s="46"/>
      <c r="F571" s="28"/>
      <c r="G571" s="29"/>
      <c r="H571" s="29"/>
      <c r="I571" s="48" t="str">
        <f t="shared" si="123"/>
        <v/>
      </c>
      <c r="J571" s="48" t="str">
        <f t="shared" si="130"/>
        <v/>
      </c>
      <c r="K571" s="49" t="str">
        <f t="shared" si="131"/>
        <v/>
      </c>
      <c r="L571" s="11"/>
      <c r="M571" s="11"/>
      <c r="N571" s="78"/>
      <c r="O571" s="31" t="str">
        <f t="shared" si="132"/>
        <v>F</v>
      </c>
      <c r="P571" s="11">
        <f t="shared" si="124"/>
        <v>-23.287315649149274</v>
      </c>
      <c r="Q571" s="11"/>
      <c r="R571" s="38">
        <f t="shared" si="127"/>
        <v>0</v>
      </c>
      <c r="S571" s="30">
        <f t="shared" si="128"/>
        <v>0</v>
      </c>
      <c r="T571" s="30">
        <f t="shared" si="129"/>
        <v>0</v>
      </c>
      <c r="U571" s="34"/>
      <c r="V571" s="34"/>
      <c r="X571" s="31">
        <f t="shared" si="125"/>
        <v>9.0359999999999996</v>
      </c>
      <c r="Y571" s="31">
        <f t="shared" si="126"/>
        <v>-184.49199999999999</v>
      </c>
      <c r="Z571" s="30">
        <f t="shared" si="133"/>
        <v>0</v>
      </c>
    </row>
    <row r="572" spans="5:26" x14ac:dyDescent="0.15">
      <c r="E572" s="46"/>
      <c r="F572" s="28"/>
      <c r="G572" s="29"/>
      <c r="H572" s="29"/>
      <c r="I572" s="48" t="str">
        <f t="shared" si="123"/>
        <v/>
      </c>
      <c r="J572" s="48" t="str">
        <f t="shared" si="130"/>
        <v/>
      </c>
      <c r="K572" s="49" t="str">
        <f t="shared" si="131"/>
        <v/>
      </c>
      <c r="L572" s="11"/>
      <c r="M572" s="11"/>
      <c r="N572" s="78"/>
      <c r="O572" s="31" t="str">
        <f t="shared" si="132"/>
        <v>F</v>
      </c>
      <c r="P572" s="11">
        <f t="shared" si="124"/>
        <v>-23.287315649149274</v>
      </c>
      <c r="Q572" s="11"/>
      <c r="R572" s="38">
        <f t="shared" si="127"/>
        <v>0</v>
      </c>
      <c r="S572" s="30">
        <f t="shared" si="128"/>
        <v>0</v>
      </c>
      <c r="T572" s="30">
        <f t="shared" si="129"/>
        <v>0</v>
      </c>
      <c r="U572" s="34"/>
      <c r="V572" s="34"/>
      <c r="X572" s="31">
        <f t="shared" si="125"/>
        <v>9.0359999999999996</v>
      </c>
      <c r="Y572" s="31">
        <f t="shared" si="126"/>
        <v>-184.49199999999999</v>
      </c>
      <c r="Z572" s="30">
        <f t="shared" si="133"/>
        <v>0</v>
      </c>
    </row>
    <row r="573" spans="5:26" x14ac:dyDescent="0.15">
      <c r="E573" s="46"/>
      <c r="F573" s="28"/>
      <c r="G573" s="29"/>
      <c r="H573" s="29"/>
      <c r="I573" s="48" t="str">
        <f t="shared" si="123"/>
        <v/>
      </c>
      <c r="J573" s="48" t="str">
        <f t="shared" si="130"/>
        <v/>
      </c>
      <c r="K573" s="49" t="str">
        <f t="shared" si="131"/>
        <v/>
      </c>
      <c r="L573" s="11"/>
      <c r="M573" s="11"/>
      <c r="N573" s="78"/>
      <c r="O573" s="31" t="str">
        <f t="shared" si="132"/>
        <v>F</v>
      </c>
      <c r="P573" s="11">
        <f t="shared" si="124"/>
        <v>-23.287315649149274</v>
      </c>
      <c r="Q573" s="11"/>
      <c r="R573" s="38">
        <f t="shared" si="127"/>
        <v>0</v>
      </c>
      <c r="S573" s="30">
        <f t="shared" si="128"/>
        <v>0</v>
      </c>
      <c r="T573" s="30">
        <f t="shared" si="129"/>
        <v>0</v>
      </c>
      <c r="U573" s="34"/>
      <c r="V573" s="34"/>
      <c r="X573" s="31">
        <f t="shared" si="125"/>
        <v>9.0359999999999996</v>
      </c>
      <c r="Y573" s="31">
        <f t="shared" si="126"/>
        <v>-184.49199999999999</v>
      </c>
      <c r="Z573" s="30">
        <f t="shared" si="133"/>
        <v>0</v>
      </c>
    </row>
    <row r="574" spans="5:26" x14ac:dyDescent="0.15">
      <c r="E574" s="46"/>
      <c r="F574" s="28"/>
      <c r="G574" s="29"/>
      <c r="H574" s="29"/>
      <c r="I574" s="48" t="str">
        <f t="shared" si="123"/>
        <v/>
      </c>
      <c r="J574" s="48" t="str">
        <f t="shared" si="130"/>
        <v/>
      </c>
      <c r="K574" s="49" t="str">
        <f t="shared" si="131"/>
        <v/>
      </c>
      <c r="L574" s="11"/>
      <c r="M574" s="11"/>
      <c r="N574" s="78"/>
      <c r="O574" s="31" t="str">
        <f t="shared" si="132"/>
        <v>F</v>
      </c>
      <c r="P574" s="11">
        <f t="shared" si="124"/>
        <v>-23.287315649149274</v>
      </c>
      <c r="Q574" s="11"/>
      <c r="R574" s="38">
        <f t="shared" si="127"/>
        <v>0</v>
      </c>
      <c r="S574" s="30">
        <f t="shared" si="128"/>
        <v>0</v>
      </c>
      <c r="T574" s="30">
        <f t="shared" si="129"/>
        <v>0</v>
      </c>
      <c r="U574" s="34"/>
      <c r="V574" s="34"/>
      <c r="X574" s="31">
        <f t="shared" si="125"/>
        <v>9.0359999999999996</v>
      </c>
      <c r="Y574" s="31">
        <f t="shared" si="126"/>
        <v>-184.49199999999999</v>
      </c>
      <c r="Z574" s="30">
        <f t="shared" si="133"/>
        <v>0</v>
      </c>
    </row>
    <row r="575" spans="5:26" x14ac:dyDescent="0.15">
      <c r="E575" s="46"/>
      <c r="F575" s="28"/>
      <c r="G575" s="29"/>
      <c r="H575" s="29"/>
      <c r="I575" s="48" t="str">
        <f t="shared" si="123"/>
        <v/>
      </c>
      <c r="J575" s="48" t="str">
        <f t="shared" si="130"/>
        <v/>
      </c>
      <c r="K575" s="49" t="str">
        <f t="shared" si="131"/>
        <v/>
      </c>
      <c r="L575" s="11"/>
      <c r="M575" s="11"/>
      <c r="N575" s="78"/>
      <c r="O575" s="31" t="str">
        <f t="shared" si="132"/>
        <v>F</v>
      </c>
      <c r="P575" s="11">
        <f t="shared" si="124"/>
        <v>-23.287315649149274</v>
      </c>
      <c r="Q575" s="11"/>
      <c r="R575" s="38">
        <f t="shared" si="127"/>
        <v>0</v>
      </c>
      <c r="S575" s="30">
        <f t="shared" si="128"/>
        <v>0</v>
      </c>
      <c r="T575" s="30">
        <f t="shared" si="129"/>
        <v>0</v>
      </c>
      <c r="U575" s="34"/>
      <c r="V575" s="34"/>
      <c r="X575" s="31">
        <f t="shared" si="125"/>
        <v>9.0359999999999996</v>
      </c>
      <c r="Y575" s="31">
        <f t="shared" si="126"/>
        <v>-184.49199999999999</v>
      </c>
      <c r="Z575" s="30">
        <f t="shared" si="133"/>
        <v>0</v>
      </c>
    </row>
    <row r="576" spans="5:26" x14ac:dyDescent="0.15">
      <c r="E576" s="46"/>
      <c r="F576" s="28"/>
      <c r="G576" s="29"/>
      <c r="H576" s="29"/>
      <c r="I576" s="48" t="str">
        <f t="shared" si="123"/>
        <v/>
      </c>
      <c r="J576" s="48" t="str">
        <f t="shared" si="130"/>
        <v/>
      </c>
      <c r="K576" s="49" t="str">
        <f t="shared" si="131"/>
        <v/>
      </c>
      <c r="L576" s="11"/>
      <c r="M576" s="11"/>
      <c r="N576" s="78"/>
      <c r="O576" s="31" t="str">
        <f t="shared" si="132"/>
        <v>F</v>
      </c>
      <c r="P576" s="11">
        <f t="shared" si="124"/>
        <v>-23.287315649149274</v>
      </c>
      <c r="Q576" s="11"/>
      <c r="R576" s="38">
        <f t="shared" si="127"/>
        <v>0</v>
      </c>
      <c r="S576" s="30">
        <f t="shared" si="128"/>
        <v>0</v>
      </c>
      <c r="T576" s="30">
        <f t="shared" si="129"/>
        <v>0</v>
      </c>
      <c r="U576" s="34"/>
      <c r="V576" s="34"/>
      <c r="X576" s="31">
        <f t="shared" si="125"/>
        <v>9.0359999999999996</v>
      </c>
      <c r="Y576" s="31">
        <f t="shared" si="126"/>
        <v>-184.49199999999999</v>
      </c>
      <c r="Z576" s="30">
        <f t="shared" si="133"/>
        <v>0</v>
      </c>
    </row>
    <row r="577" spans="5:26" x14ac:dyDescent="0.15">
      <c r="E577" s="46"/>
      <c r="F577" s="28"/>
      <c r="G577" s="29"/>
      <c r="H577" s="29"/>
      <c r="I577" s="48" t="str">
        <f t="shared" si="123"/>
        <v/>
      </c>
      <c r="J577" s="48" t="str">
        <f t="shared" si="130"/>
        <v/>
      </c>
      <c r="K577" s="49" t="str">
        <f t="shared" si="131"/>
        <v/>
      </c>
      <c r="L577" s="11"/>
      <c r="M577" s="11"/>
      <c r="N577" s="78"/>
      <c r="O577" s="31" t="str">
        <f t="shared" si="132"/>
        <v>F</v>
      </c>
      <c r="P577" s="11">
        <f t="shared" si="124"/>
        <v>-23.287315649149274</v>
      </c>
      <c r="Q577" s="11"/>
      <c r="R577" s="38">
        <f t="shared" si="127"/>
        <v>0</v>
      </c>
      <c r="S577" s="30">
        <f t="shared" si="128"/>
        <v>0</v>
      </c>
      <c r="T577" s="30">
        <f t="shared" si="129"/>
        <v>0</v>
      </c>
      <c r="U577" s="34"/>
      <c r="V577" s="34"/>
      <c r="X577" s="31">
        <f t="shared" si="125"/>
        <v>9.0359999999999996</v>
      </c>
      <c r="Y577" s="31">
        <f t="shared" si="126"/>
        <v>-184.49199999999999</v>
      </c>
      <c r="Z577" s="30">
        <f t="shared" si="133"/>
        <v>0</v>
      </c>
    </row>
    <row r="578" spans="5:26" x14ac:dyDescent="0.15">
      <c r="E578" s="46"/>
      <c r="F578" s="28"/>
      <c r="G578" s="29"/>
      <c r="H578" s="29"/>
      <c r="I578" s="48" t="str">
        <f t="shared" si="123"/>
        <v/>
      </c>
      <c r="J578" s="48" t="str">
        <f t="shared" si="130"/>
        <v/>
      </c>
      <c r="K578" s="49" t="str">
        <f t="shared" si="131"/>
        <v/>
      </c>
      <c r="L578" s="11"/>
      <c r="M578" s="11"/>
      <c r="N578" s="78"/>
      <c r="O578" s="31" t="str">
        <f t="shared" si="132"/>
        <v>F</v>
      </c>
      <c r="P578" s="11">
        <f t="shared" si="124"/>
        <v>-23.287315649149274</v>
      </c>
      <c r="Q578" s="11"/>
      <c r="R578" s="38">
        <f t="shared" si="127"/>
        <v>0</v>
      </c>
      <c r="S578" s="30">
        <f t="shared" si="128"/>
        <v>0</v>
      </c>
      <c r="T578" s="30">
        <f t="shared" si="129"/>
        <v>0</v>
      </c>
      <c r="U578" s="34"/>
      <c r="V578" s="34"/>
      <c r="X578" s="31">
        <f t="shared" si="125"/>
        <v>9.0359999999999996</v>
      </c>
      <c r="Y578" s="31">
        <f t="shared" si="126"/>
        <v>-184.49199999999999</v>
      </c>
      <c r="Z578" s="30">
        <f t="shared" si="133"/>
        <v>0</v>
      </c>
    </row>
    <row r="579" spans="5:26" x14ac:dyDescent="0.15">
      <c r="E579" s="46"/>
      <c r="F579" s="28"/>
      <c r="G579" s="29"/>
      <c r="H579" s="29"/>
      <c r="I579" s="48" t="str">
        <f t="shared" si="123"/>
        <v/>
      </c>
      <c r="J579" s="48" t="str">
        <f t="shared" si="130"/>
        <v/>
      </c>
      <c r="K579" s="49" t="str">
        <f t="shared" si="131"/>
        <v/>
      </c>
      <c r="L579" s="11"/>
      <c r="M579" s="11"/>
      <c r="N579" s="78"/>
      <c r="O579" s="31" t="str">
        <f t="shared" si="132"/>
        <v>F</v>
      </c>
      <c r="P579" s="11">
        <f t="shared" si="124"/>
        <v>-23.287315649149274</v>
      </c>
      <c r="Q579" s="11"/>
      <c r="R579" s="38">
        <f t="shared" si="127"/>
        <v>0</v>
      </c>
      <c r="S579" s="30">
        <f t="shared" si="128"/>
        <v>0</v>
      </c>
      <c r="T579" s="30">
        <f t="shared" si="129"/>
        <v>0</v>
      </c>
      <c r="U579" s="34"/>
      <c r="V579" s="34"/>
      <c r="X579" s="31">
        <f t="shared" si="125"/>
        <v>9.0359999999999996</v>
      </c>
      <c r="Y579" s="31">
        <f t="shared" si="126"/>
        <v>-184.49199999999999</v>
      </c>
      <c r="Z579" s="30">
        <f t="shared" si="133"/>
        <v>0</v>
      </c>
    </row>
    <row r="580" spans="5:26" x14ac:dyDescent="0.15">
      <c r="E580" s="46"/>
      <c r="F580" s="28"/>
      <c r="G580" s="29"/>
      <c r="H580" s="29"/>
      <c r="I580" s="48" t="str">
        <f t="shared" si="123"/>
        <v/>
      </c>
      <c r="J580" s="48" t="str">
        <f t="shared" si="130"/>
        <v/>
      </c>
      <c r="K580" s="49" t="str">
        <f t="shared" si="131"/>
        <v/>
      </c>
      <c r="L580" s="11"/>
      <c r="M580" s="11"/>
      <c r="N580" s="78"/>
      <c r="O580" s="31" t="str">
        <f t="shared" si="132"/>
        <v>F</v>
      </c>
      <c r="P580" s="11">
        <f t="shared" si="124"/>
        <v>-23.287315649149274</v>
      </c>
      <c r="Q580" s="11"/>
      <c r="R580" s="38">
        <f t="shared" si="127"/>
        <v>0</v>
      </c>
      <c r="S580" s="30">
        <f t="shared" si="128"/>
        <v>0</v>
      </c>
      <c r="T580" s="30">
        <f t="shared" si="129"/>
        <v>0</v>
      </c>
      <c r="U580" s="34"/>
      <c r="V580" s="34"/>
      <c r="X580" s="31">
        <f t="shared" si="125"/>
        <v>9.0359999999999996</v>
      </c>
      <c r="Y580" s="31">
        <f t="shared" si="126"/>
        <v>-184.49199999999999</v>
      </c>
      <c r="Z580" s="30">
        <f t="shared" si="133"/>
        <v>0</v>
      </c>
    </row>
    <row r="581" spans="5:26" x14ac:dyDescent="0.15">
      <c r="E581" s="46"/>
      <c r="F581" s="28"/>
      <c r="G581" s="29"/>
      <c r="H581" s="29"/>
      <c r="I581" s="48" t="str">
        <f t="shared" si="123"/>
        <v/>
      </c>
      <c r="J581" s="48" t="str">
        <f t="shared" si="130"/>
        <v/>
      </c>
      <c r="K581" s="49" t="str">
        <f t="shared" si="131"/>
        <v/>
      </c>
      <c r="L581" s="11"/>
      <c r="M581" s="11"/>
      <c r="N581" s="78"/>
      <c r="O581" s="31" t="str">
        <f t="shared" si="132"/>
        <v>F</v>
      </c>
      <c r="P581" s="11">
        <f t="shared" si="124"/>
        <v>-23.287315649149274</v>
      </c>
      <c r="Q581" s="11"/>
      <c r="R581" s="38">
        <f t="shared" si="127"/>
        <v>0</v>
      </c>
      <c r="S581" s="30">
        <f t="shared" si="128"/>
        <v>0</v>
      </c>
      <c r="T581" s="30">
        <f t="shared" si="129"/>
        <v>0</v>
      </c>
      <c r="U581" s="34"/>
      <c r="V581" s="34"/>
      <c r="X581" s="31">
        <f t="shared" si="125"/>
        <v>9.0359999999999996</v>
      </c>
      <c r="Y581" s="31">
        <f t="shared" si="126"/>
        <v>-184.49199999999999</v>
      </c>
      <c r="Z581" s="30">
        <f t="shared" si="133"/>
        <v>0</v>
      </c>
    </row>
    <row r="582" spans="5:26" x14ac:dyDescent="0.15">
      <c r="E582" s="46"/>
      <c r="F582" s="28"/>
      <c r="G582" s="29"/>
      <c r="H582" s="29"/>
      <c r="I582" s="48" t="str">
        <f t="shared" si="123"/>
        <v/>
      </c>
      <c r="J582" s="48" t="str">
        <f t="shared" si="130"/>
        <v/>
      </c>
      <c r="K582" s="49" t="str">
        <f t="shared" si="131"/>
        <v/>
      </c>
      <c r="L582" s="11"/>
      <c r="M582" s="11"/>
      <c r="N582" s="78"/>
      <c r="O582" s="31" t="str">
        <f t="shared" si="132"/>
        <v>F</v>
      </c>
      <c r="P582" s="11">
        <f t="shared" si="124"/>
        <v>-23.287315649149274</v>
      </c>
      <c r="Q582" s="11"/>
      <c r="R582" s="38">
        <f t="shared" si="127"/>
        <v>0</v>
      </c>
      <c r="S582" s="30">
        <f t="shared" si="128"/>
        <v>0</v>
      </c>
      <c r="T582" s="30">
        <f t="shared" si="129"/>
        <v>0</v>
      </c>
      <c r="U582" s="34"/>
      <c r="V582" s="34"/>
      <c r="X582" s="31">
        <f t="shared" si="125"/>
        <v>9.0359999999999996</v>
      </c>
      <c r="Y582" s="31">
        <f t="shared" si="126"/>
        <v>-184.49199999999999</v>
      </c>
      <c r="Z582" s="30">
        <f t="shared" si="133"/>
        <v>0</v>
      </c>
    </row>
    <row r="583" spans="5:26" x14ac:dyDescent="0.15">
      <c r="E583" s="46"/>
      <c r="F583" s="28"/>
      <c r="G583" s="29"/>
      <c r="H583" s="29"/>
      <c r="I583" s="48" t="str">
        <f t="shared" si="123"/>
        <v/>
      </c>
      <c r="J583" s="48" t="str">
        <f t="shared" si="130"/>
        <v/>
      </c>
      <c r="K583" s="49" t="str">
        <f t="shared" si="131"/>
        <v/>
      </c>
      <c r="L583" s="11"/>
      <c r="M583" s="11"/>
      <c r="N583" s="78"/>
      <c r="O583" s="31" t="str">
        <f t="shared" si="132"/>
        <v>F</v>
      </c>
      <c r="P583" s="11">
        <f t="shared" si="124"/>
        <v>-23.287315649149274</v>
      </c>
      <c r="Q583" s="11"/>
      <c r="R583" s="38">
        <f t="shared" si="127"/>
        <v>0</v>
      </c>
      <c r="S583" s="30">
        <f t="shared" si="128"/>
        <v>0</v>
      </c>
      <c r="T583" s="30">
        <f t="shared" si="129"/>
        <v>0</v>
      </c>
      <c r="U583" s="34"/>
      <c r="V583" s="34"/>
      <c r="X583" s="31">
        <f t="shared" si="125"/>
        <v>9.0359999999999996</v>
      </c>
      <c r="Y583" s="31">
        <f t="shared" si="126"/>
        <v>-184.49199999999999</v>
      </c>
      <c r="Z583" s="30">
        <f t="shared" si="133"/>
        <v>0</v>
      </c>
    </row>
    <row r="584" spans="5:26" x14ac:dyDescent="0.15">
      <c r="E584" s="46"/>
      <c r="F584" s="28"/>
      <c r="G584" s="29"/>
      <c r="H584" s="29"/>
      <c r="I584" s="48" t="str">
        <f t="shared" si="123"/>
        <v/>
      </c>
      <c r="J584" s="48" t="str">
        <f t="shared" si="130"/>
        <v/>
      </c>
      <c r="K584" s="49" t="str">
        <f t="shared" si="131"/>
        <v/>
      </c>
      <c r="L584" s="11"/>
      <c r="M584" s="11"/>
      <c r="N584" s="78"/>
      <c r="O584" s="31" t="str">
        <f t="shared" si="132"/>
        <v>F</v>
      </c>
      <c r="P584" s="11">
        <f t="shared" si="124"/>
        <v>-23.287315649149274</v>
      </c>
      <c r="Q584" s="11"/>
      <c r="R584" s="38">
        <f t="shared" si="127"/>
        <v>0</v>
      </c>
      <c r="S584" s="30">
        <f t="shared" si="128"/>
        <v>0</v>
      </c>
      <c r="T584" s="30">
        <f t="shared" si="129"/>
        <v>0</v>
      </c>
      <c r="U584" s="34"/>
      <c r="V584" s="34"/>
      <c r="X584" s="31">
        <f t="shared" si="125"/>
        <v>9.0359999999999996</v>
      </c>
      <c r="Y584" s="31">
        <f t="shared" si="126"/>
        <v>-184.49199999999999</v>
      </c>
      <c r="Z584" s="30">
        <f t="shared" si="133"/>
        <v>0</v>
      </c>
    </row>
    <row r="585" spans="5:26" x14ac:dyDescent="0.15">
      <c r="E585" s="46"/>
      <c r="F585" s="28"/>
      <c r="G585" s="29"/>
      <c r="H585" s="29"/>
      <c r="I585" s="48" t="str">
        <f t="shared" si="123"/>
        <v/>
      </c>
      <c r="J585" s="48" t="str">
        <f t="shared" si="130"/>
        <v/>
      </c>
      <c r="K585" s="49" t="str">
        <f t="shared" si="131"/>
        <v/>
      </c>
      <c r="L585" s="11"/>
      <c r="M585" s="11"/>
      <c r="N585" s="78"/>
      <c r="O585" s="31" t="str">
        <f t="shared" si="132"/>
        <v>F</v>
      </c>
      <c r="P585" s="11">
        <f t="shared" si="124"/>
        <v>-23.287315649149274</v>
      </c>
      <c r="Q585" s="11"/>
      <c r="R585" s="38">
        <f t="shared" si="127"/>
        <v>0</v>
      </c>
      <c r="S585" s="30">
        <f t="shared" si="128"/>
        <v>0</v>
      </c>
      <c r="T585" s="30">
        <f t="shared" si="129"/>
        <v>0</v>
      </c>
      <c r="U585" s="34"/>
      <c r="V585" s="34"/>
      <c r="X585" s="31">
        <f t="shared" si="125"/>
        <v>9.0359999999999996</v>
      </c>
      <c r="Y585" s="31">
        <f t="shared" si="126"/>
        <v>-184.49199999999999</v>
      </c>
      <c r="Z585" s="30">
        <f t="shared" si="133"/>
        <v>0</v>
      </c>
    </row>
    <row r="586" spans="5:26" x14ac:dyDescent="0.15">
      <c r="E586" s="46"/>
      <c r="F586" s="28"/>
      <c r="G586" s="29"/>
      <c r="H586" s="29"/>
      <c r="I586" s="48" t="str">
        <f t="shared" si="123"/>
        <v/>
      </c>
      <c r="J586" s="48" t="str">
        <f t="shared" si="130"/>
        <v/>
      </c>
      <c r="K586" s="49" t="str">
        <f t="shared" si="131"/>
        <v/>
      </c>
      <c r="L586" s="11"/>
      <c r="M586" s="11"/>
      <c r="N586" s="78"/>
      <c r="O586" s="31" t="str">
        <f t="shared" si="132"/>
        <v>F</v>
      </c>
      <c r="P586" s="11">
        <f t="shared" si="124"/>
        <v>-23.287315649149274</v>
      </c>
      <c r="Q586" s="11"/>
      <c r="R586" s="38">
        <f t="shared" si="127"/>
        <v>0</v>
      </c>
      <c r="S586" s="30">
        <f t="shared" si="128"/>
        <v>0</v>
      </c>
      <c r="T586" s="30">
        <f t="shared" si="129"/>
        <v>0</v>
      </c>
      <c r="U586" s="34"/>
      <c r="V586" s="34"/>
      <c r="X586" s="31">
        <f t="shared" si="125"/>
        <v>9.0359999999999996</v>
      </c>
      <c r="Y586" s="31">
        <f t="shared" si="126"/>
        <v>-184.49199999999999</v>
      </c>
      <c r="Z586" s="30">
        <f t="shared" si="133"/>
        <v>0</v>
      </c>
    </row>
    <row r="587" spans="5:26" x14ac:dyDescent="0.15">
      <c r="E587" s="46"/>
      <c r="F587" s="28"/>
      <c r="G587" s="29"/>
      <c r="H587" s="29"/>
      <c r="I587" s="48" t="str">
        <f t="shared" si="123"/>
        <v/>
      </c>
      <c r="J587" s="48" t="str">
        <f t="shared" si="130"/>
        <v/>
      </c>
      <c r="K587" s="49" t="str">
        <f t="shared" si="131"/>
        <v/>
      </c>
      <c r="L587" s="11"/>
      <c r="M587" s="11"/>
      <c r="N587" s="78"/>
      <c r="O587" s="31" t="str">
        <f t="shared" si="132"/>
        <v>F</v>
      </c>
      <c r="P587" s="11">
        <f t="shared" si="124"/>
        <v>-23.287315649149274</v>
      </c>
      <c r="Q587" s="11"/>
      <c r="R587" s="38">
        <f t="shared" si="127"/>
        <v>0</v>
      </c>
      <c r="S587" s="30">
        <f t="shared" si="128"/>
        <v>0</v>
      </c>
      <c r="T587" s="30">
        <f t="shared" si="129"/>
        <v>0</v>
      </c>
      <c r="U587" s="34"/>
      <c r="V587" s="34"/>
      <c r="X587" s="31">
        <f t="shared" si="125"/>
        <v>9.0359999999999996</v>
      </c>
      <c r="Y587" s="31">
        <f t="shared" si="126"/>
        <v>-184.49199999999999</v>
      </c>
      <c r="Z587" s="30">
        <f t="shared" si="133"/>
        <v>0</v>
      </c>
    </row>
    <row r="588" spans="5:26" x14ac:dyDescent="0.15">
      <c r="E588" s="46"/>
      <c r="F588" s="28"/>
      <c r="G588" s="29"/>
      <c r="H588" s="29"/>
      <c r="I588" s="48" t="str">
        <f t="shared" si="123"/>
        <v/>
      </c>
      <c r="J588" s="48" t="str">
        <f t="shared" si="130"/>
        <v/>
      </c>
      <c r="K588" s="49" t="str">
        <f t="shared" si="131"/>
        <v/>
      </c>
      <c r="L588" s="11"/>
      <c r="M588" s="11"/>
      <c r="N588" s="78"/>
      <c r="O588" s="31" t="str">
        <f t="shared" si="132"/>
        <v>F</v>
      </c>
      <c r="P588" s="11">
        <f t="shared" si="124"/>
        <v>-23.287315649149274</v>
      </c>
      <c r="Q588" s="11"/>
      <c r="R588" s="38">
        <f t="shared" si="127"/>
        <v>0</v>
      </c>
      <c r="S588" s="30">
        <f t="shared" si="128"/>
        <v>0</v>
      </c>
      <c r="T588" s="30">
        <f t="shared" si="129"/>
        <v>0</v>
      </c>
      <c r="U588" s="34"/>
      <c r="V588" s="34"/>
      <c r="X588" s="31">
        <f t="shared" si="125"/>
        <v>9.0359999999999996</v>
      </c>
      <c r="Y588" s="31">
        <f t="shared" si="126"/>
        <v>-184.49199999999999</v>
      </c>
      <c r="Z588" s="30">
        <f t="shared" si="133"/>
        <v>0</v>
      </c>
    </row>
    <row r="589" spans="5:26" x14ac:dyDescent="0.15">
      <c r="E589" s="46"/>
      <c r="F589" s="28"/>
      <c r="G589" s="29"/>
      <c r="H589" s="29"/>
      <c r="I589" s="48" t="str">
        <f t="shared" si="123"/>
        <v/>
      </c>
      <c r="J589" s="48" t="str">
        <f t="shared" si="130"/>
        <v/>
      </c>
      <c r="K589" s="49" t="str">
        <f t="shared" si="131"/>
        <v/>
      </c>
      <c r="L589" s="11"/>
      <c r="M589" s="11"/>
      <c r="N589" s="78"/>
      <c r="O589" s="31" t="str">
        <f t="shared" si="132"/>
        <v>F</v>
      </c>
      <c r="P589" s="11">
        <f t="shared" si="124"/>
        <v>-23.287315649149274</v>
      </c>
      <c r="Q589" s="11"/>
      <c r="R589" s="38">
        <f t="shared" si="127"/>
        <v>0</v>
      </c>
      <c r="S589" s="30">
        <f t="shared" si="128"/>
        <v>0</v>
      </c>
      <c r="T589" s="30">
        <f t="shared" si="129"/>
        <v>0</v>
      </c>
      <c r="U589" s="34"/>
      <c r="V589" s="34"/>
      <c r="X589" s="31">
        <f t="shared" si="125"/>
        <v>9.0359999999999996</v>
      </c>
      <c r="Y589" s="31">
        <f t="shared" si="126"/>
        <v>-184.49199999999999</v>
      </c>
      <c r="Z589" s="30">
        <f t="shared" si="133"/>
        <v>0</v>
      </c>
    </row>
    <row r="590" spans="5:26" x14ac:dyDescent="0.15">
      <c r="E590" s="46"/>
      <c r="F590" s="28"/>
      <c r="G590" s="29"/>
      <c r="H590" s="29"/>
      <c r="I590" s="48" t="str">
        <f t="shared" si="123"/>
        <v/>
      </c>
      <c r="J590" s="48" t="str">
        <f t="shared" si="130"/>
        <v/>
      </c>
      <c r="K590" s="49" t="str">
        <f t="shared" si="131"/>
        <v/>
      </c>
      <c r="L590" s="11"/>
      <c r="M590" s="11"/>
      <c r="N590" s="78"/>
      <c r="O590" s="31" t="str">
        <f t="shared" si="132"/>
        <v>F</v>
      </c>
      <c r="P590" s="11">
        <f t="shared" si="124"/>
        <v>-23.287315649149274</v>
      </c>
      <c r="Q590" s="11"/>
      <c r="R590" s="38">
        <f t="shared" si="127"/>
        <v>0</v>
      </c>
      <c r="S590" s="30">
        <f t="shared" si="128"/>
        <v>0</v>
      </c>
      <c r="T590" s="30">
        <f t="shared" si="129"/>
        <v>0</v>
      </c>
      <c r="U590" s="34"/>
      <c r="V590" s="34"/>
      <c r="X590" s="31">
        <f t="shared" si="125"/>
        <v>9.0359999999999996</v>
      </c>
      <c r="Y590" s="31">
        <f t="shared" si="126"/>
        <v>-184.49199999999999</v>
      </c>
      <c r="Z590" s="30">
        <f t="shared" si="133"/>
        <v>0</v>
      </c>
    </row>
    <row r="591" spans="5:26" x14ac:dyDescent="0.15">
      <c r="E591" s="46"/>
      <c r="F591" s="28"/>
      <c r="G591" s="29"/>
      <c r="H591" s="29"/>
      <c r="I591" s="48" t="str">
        <f t="shared" si="123"/>
        <v/>
      </c>
      <c r="J591" s="48" t="str">
        <f t="shared" si="130"/>
        <v/>
      </c>
      <c r="K591" s="49" t="str">
        <f t="shared" si="131"/>
        <v/>
      </c>
      <c r="L591" s="11"/>
      <c r="M591" s="11"/>
      <c r="N591" s="78"/>
      <c r="O591" s="31" t="str">
        <f t="shared" si="132"/>
        <v>F</v>
      </c>
      <c r="P591" s="11">
        <f t="shared" si="124"/>
        <v>-23.287315649149274</v>
      </c>
      <c r="Q591" s="11"/>
      <c r="R591" s="38">
        <f t="shared" si="127"/>
        <v>0</v>
      </c>
      <c r="S591" s="30">
        <f t="shared" si="128"/>
        <v>0</v>
      </c>
      <c r="T591" s="30">
        <f t="shared" si="129"/>
        <v>0</v>
      </c>
      <c r="U591" s="34"/>
      <c r="V591" s="34"/>
      <c r="X591" s="31">
        <f t="shared" si="125"/>
        <v>9.0359999999999996</v>
      </c>
      <c r="Y591" s="31">
        <f t="shared" si="126"/>
        <v>-184.49199999999999</v>
      </c>
      <c r="Z591" s="30">
        <f t="shared" si="133"/>
        <v>0</v>
      </c>
    </row>
    <row r="592" spans="5:26" x14ac:dyDescent="0.15">
      <c r="E592" s="46"/>
      <c r="F592" s="28"/>
      <c r="G592" s="29"/>
      <c r="H592" s="29"/>
      <c r="I592" s="48" t="str">
        <f t="shared" si="123"/>
        <v/>
      </c>
      <c r="J592" s="48" t="str">
        <f t="shared" si="130"/>
        <v/>
      </c>
      <c r="K592" s="49" t="str">
        <f t="shared" si="131"/>
        <v/>
      </c>
      <c r="L592" s="11"/>
      <c r="M592" s="11"/>
      <c r="N592" s="78"/>
      <c r="O592" s="31" t="str">
        <f t="shared" si="132"/>
        <v>F</v>
      </c>
      <c r="P592" s="11">
        <f t="shared" si="124"/>
        <v>-23.287315649149274</v>
      </c>
      <c r="Q592" s="11"/>
      <c r="R592" s="38">
        <f t="shared" si="127"/>
        <v>0</v>
      </c>
      <c r="S592" s="30">
        <f t="shared" si="128"/>
        <v>0</v>
      </c>
      <c r="T592" s="30">
        <f t="shared" si="129"/>
        <v>0</v>
      </c>
      <c r="U592" s="34"/>
      <c r="V592" s="34"/>
      <c r="X592" s="31">
        <f t="shared" si="125"/>
        <v>9.0359999999999996</v>
      </c>
      <c r="Y592" s="31">
        <f t="shared" si="126"/>
        <v>-184.49199999999999</v>
      </c>
      <c r="Z592" s="30">
        <f t="shared" si="133"/>
        <v>0</v>
      </c>
    </row>
    <row r="593" spans="5:26" x14ac:dyDescent="0.15">
      <c r="E593" s="46"/>
      <c r="F593" s="28"/>
      <c r="G593" s="29"/>
      <c r="H593" s="29"/>
      <c r="I593" s="48" t="str">
        <f t="shared" si="123"/>
        <v/>
      </c>
      <c r="J593" s="48" t="str">
        <f t="shared" si="130"/>
        <v/>
      </c>
      <c r="K593" s="49" t="str">
        <f t="shared" si="131"/>
        <v/>
      </c>
      <c r="L593" s="11"/>
      <c r="M593" s="11"/>
      <c r="N593" s="78"/>
      <c r="O593" s="31" t="str">
        <f t="shared" si="132"/>
        <v>F</v>
      </c>
      <c r="P593" s="11">
        <f t="shared" si="124"/>
        <v>-23.287315649149274</v>
      </c>
      <c r="Q593" s="11"/>
      <c r="R593" s="38">
        <f t="shared" si="127"/>
        <v>0</v>
      </c>
      <c r="S593" s="30">
        <f t="shared" si="128"/>
        <v>0</v>
      </c>
      <c r="T593" s="30">
        <f t="shared" si="129"/>
        <v>0</v>
      </c>
      <c r="U593" s="34"/>
      <c r="V593" s="34"/>
      <c r="X593" s="31">
        <f t="shared" si="125"/>
        <v>9.0359999999999996</v>
      </c>
      <c r="Y593" s="31">
        <f t="shared" si="126"/>
        <v>-184.49199999999999</v>
      </c>
      <c r="Z593" s="30">
        <f t="shared" si="133"/>
        <v>0</v>
      </c>
    </row>
    <row r="594" spans="5:26" x14ac:dyDescent="0.15">
      <c r="E594" s="46"/>
      <c r="F594" s="28"/>
      <c r="G594" s="29"/>
      <c r="H594" s="29"/>
      <c r="I594" s="48" t="str">
        <f t="shared" si="123"/>
        <v/>
      </c>
      <c r="J594" s="48" t="str">
        <f t="shared" si="130"/>
        <v/>
      </c>
      <c r="K594" s="49" t="str">
        <f t="shared" si="131"/>
        <v/>
      </c>
      <c r="L594" s="11"/>
      <c r="M594" s="11"/>
      <c r="N594" s="78"/>
      <c r="O594" s="31" t="str">
        <f t="shared" si="132"/>
        <v>F</v>
      </c>
      <c r="P594" s="11">
        <f t="shared" si="124"/>
        <v>-23.287315649149274</v>
      </c>
      <c r="Q594" s="11"/>
      <c r="R594" s="38">
        <f t="shared" si="127"/>
        <v>0</v>
      </c>
      <c r="S594" s="30">
        <f t="shared" si="128"/>
        <v>0</v>
      </c>
      <c r="T594" s="30">
        <f t="shared" si="129"/>
        <v>0</v>
      </c>
      <c r="U594" s="34"/>
      <c r="V594" s="34"/>
      <c r="X594" s="31">
        <f t="shared" si="125"/>
        <v>9.0359999999999996</v>
      </c>
      <c r="Y594" s="31">
        <f t="shared" si="126"/>
        <v>-184.49199999999999</v>
      </c>
      <c r="Z594" s="30">
        <f t="shared" si="133"/>
        <v>0</v>
      </c>
    </row>
    <row r="595" spans="5:26" x14ac:dyDescent="0.15">
      <c r="E595" s="46"/>
      <c r="F595" s="28"/>
      <c r="G595" s="29"/>
      <c r="H595" s="29"/>
      <c r="I595" s="48" t="str">
        <f t="shared" si="123"/>
        <v/>
      </c>
      <c r="J595" s="48" t="str">
        <f t="shared" si="130"/>
        <v/>
      </c>
      <c r="K595" s="49" t="str">
        <f t="shared" si="131"/>
        <v/>
      </c>
      <c r="L595" s="11"/>
      <c r="M595" s="11"/>
      <c r="N595" s="78"/>
      <c r="O595" s="31" t="str">
        <f t="shared" si="132"/>
        <v>F</v>
      </c>
      <c r="P595" s="11">
        <f t="shared" si="124"/>
        <v>-23.287315649149274</v>
      </c>
      <c r="Q595" s="11"/>
      <c r="R595" s="38">
        <f t="shared" si="127"/>
        <v>0</v>
      </c>
      <c r="S595" s="30">
        <f t="shared" si="128"/>
        <v>0</v>
      </c>
      <c r="T595" s="30">
        <f t="shared" si="129"/>
        <v>0</v>
      </c>
      <c r="U595" s="34"/>
      <c r="V595" s="34"/>
      <c r="X595" s="31">
        <f t="shared" si="125"/>
        <v>9.0359999999999996</v>
      </c>
      <c r="Y595" s="31">
        <f t="shared" si="126"/>
        <v>-184.49199999999999</v>
      </c>
      <c r="Z595" s="30">
        <f t="shared" si="133"/>
        <v>0</v>
      </c>
    </row>
    <row r="596" spans="5:26" x14ac:dyDescent="0.15">
      <c r="E596" s="46"/>
      <c r="F596" s="28"/>
      <c r="G596" s="29"/>
      <c r="H596" s="29"/>
      <c r="I596" s="48" t="str">
        <f t="shared" si="123"/>
        <v/>
      </c>
      <c r="J596" s="48" t="str">
        <f t="shared" si="130"/>
        <v/>
      </c>
      <c r="K596" s="49" t="str">
        <f t="shared" si="131"/>
        <v/>
      </c>
      <c r="L596" s="11"/>
      <c r="M596" s="11"/>
      <c r="N596" s="78"/>
      <c r="O596" s="31" t="str">
        <f t="shared" si="132"/>
        <v>F</v>
      </c>
      <c r="P596" s="11">
        <f t="shared" si="124"/>
        <v>-23.287315649149274</v>
      </c>
      <c r="Q596" s="11"/>
      <c r="R596" s="38">
        <f t="shared" si="127"/>
        <v>0</v>
      </c>
      <c r="S596" s="30">
        <f t="shared" si="128"/>
        <v>0</v>
      </c>
      <c r="T596" s="30">
        <f t="shared" si="129"/>
        <v>0</v>
      </c>
      <c r="U596" s="34"/>
      <c r="V596" s="34"/>
      <c r="X596" s="31">
        <f t="shared" si="125"/>
        <v>9.0359999999999996</v>
      </c>
      <c r="Y596" s="31">
        <f t="shared" si="126"/>
        <v>-184.49199999999999</v>
      </c>
      <c r="Z596" s="30">
        <f t="shared" si="133"/>
        <v>0</v>
      </c>
    </row>
    <row r="597" spans="5:26" x14ac:dyDescent="0.15">
      <c r="E597" s="46"/>
      <c r="F597" s="28"/>
      <c r="G597" s="29"/>
      <c r="H597" s="29"/>
      <c r="I597" s="48" t="str">
        <f t="shared" ref="I597:I620" si="134">IF(COUNTA($F$499,$H$499,F597:H597)=5,P597,"")</f>
        <v/>
      </c>
      <c r="J597" s="48" t="str">
        <f t="shared" si="130"/>
        <v/>
      </c>
      <c r="K597" s="49" t="str">
        <f t="shared" si="131"/>
        <v/>
      </c>
      <c r="L597" s="11"/>
      <c r="M597" s="11"/>
      <c r="N597" s="78"/>
      <c r="O597" s="31" t="str">
        <f t="shared" si="132"/>
        <v>F</v>
      </c>
      <c r="P597" s="11">
        <f t="shared" si="124"/>
        <v>-23.287315649149274</v>
      </c>
      <c r="Q597" s="11"/>
      <c r="R597" s="38">
        <f t="shared" si="127"/>
        <v>0</v>
      </c>
      <c r="S597" s="30">
        <f t="shared" si="128"/>
        <v>0</v>
      </c>
      <c r="T597" s="30">
        <f t="shared" si="129"/>
        <v>0</v>
      </c>
      <c r="U597" s="34"/>
      <c r="V597" s="34"/>
      <c r="X597" s="31">
        <f t="shared" si="125"/>
        <v>9.0359999999999996</v>
      </c>
      <c r="Y597" s="31">
        <f t="shared" si="126"/>
        <v>-184.49199999999999</v>
      </c>
      <c r="Z597" s="30">
        <f t="shared" si="133"/>
        <v>0</v>
      </c>
    </row>
    <row r="598" spans="5:26" x14ac:dyDescent="0.15">
      <c r="E598" s="46"/>
      <c r="F598" s="28"/>
      <c r="G598" s="29"/>
      <c r="H598" s="29"/>
      <c r="I598" s="48" t="str">
        <f t="shared" si="134"/>
        <v/>
      </c>
      <c r="J598" s="48" t="str">
        <f t="shared" si="130"/>
        <v/>
      </c>
      <c r="K598" s="49" t="str">
        <f t="shared" si="131"/>
        <v/>
      </c>
      <c r="L598" s="11"/>
      <c r="M598" s="11"/>
      <c r="N598" s="78"/>
      <c r="O598" s="31" t="str">
        <f t="shared" si="132"/>
        <v>F</v>
      </c>
      <c r="P598" s="11">
        <f t="shared" si="124"/>
        <v>-23.287315649149274</v>
      </c>
      <c r="Q598" s="11"/>
      <c r="R598" s="38">
        <f t="shared" si="127"/>
        <v>0</v>
      </c>
      <c r="S598" s="30">
        <f t="shared" si="128"/>
        <v>0</v>
      </c>
      <c r="T598" s="30">
        <f t="shared" si="129"/>
        <v>0</v>
      </c>
      <c r="U598" s="34"/>
      <c r="V598" s="34"/>
      <c r="X598" s="31">
        <f t="shared" si="125"/>
        <v>9.0359999999999996</v>
      </c>
      <c r="Y598" s="31">
        <f t="shared" si="126"/>
        <v>-184.49199999999999</v>
      </c>
      <c r="Z598" s="30">
        <f t="shared" si="133"/>
        <v>0</v>
      </c>
    </row>
    <row r="599" spans="5:26" x14ac:dyDescent="0.15">
      <c r="E599" s="46"/>
      <c r="F599" s="28"/>
      <c r="G599" s="29"/>
      <c r="H599" s="29"/>
      <c r="I599" s="48" t="str">
        <f t="shared" si="134"/>
        <v/>
      </c>
      <c r="J599" s="48" t="str">
        <f t="shared" si="130"/>
        <v/>
      </c>
      <c r="K599" s="49" t="str">
        <f t="shared" si="131"/>
        <v/>
      </c>
      <c r="L599" s="11"/>
      <c r="M599" s="11"/>
      <c r="N599" s="78"/>
      <c r="O599" s="31" t="str">
        <f t="shared" si="132"/>
        <v>F</v>
      </c>
      <c r="P599" s="11">
        <f t="shared" si="124"/>
        <v>-23.287315649149274</v>
      </c>
      <c r="Q599" s="11"/>
      <c r="R599" s="38">
        <f t="shared" si="127"/>
        <v>0</v>
      </c>
      <c r="S599" s="30">
        <f t="shared" si="128"/>
        <v>0</v>
      </c>
      <c r="T599" s="30">
        <f t="shared" si="129"/>
        <v>0</v>
      </c>
      <c r="U599" s="34"/>
      <c r="V599" s="34"/>
      <c r="X599" s="31">
        <f t="shared" si="125"/>
        <v>9.0359999999999996</v>
      </c>
      <c r="Y599" s="31">
        <f t="shared" si="126"/>
        <v>-184.49199999999999</v>
      </c>
      <c r="Z599" s="30">
        <f t="shared" si="133"/>
        <v>0</v>
      </c>
    </row>
    <row r="600" spans="5:26" x14ac:dyDescent="0.15">
      <c r="E600" s="46"/>
      <c r="F600" s="28"/>
      <c r="G600" s="29"/>
      <c r="H600" s="29"/>
      <c r="I600" s="48" t="str">
        <f t="shared" si="134"/>
        <v/>
      </c>
      <c r="J600" s="48" t="str">
        <f t="shared" si="130"/>
        <v/>
      </c>
      <c r="K600" s="49" t="str">
        <f t="shared" si="131"/>
        <v/>
      </c>
      <c r="L600" s="11"/>
      <c r="M600" s="11"/>
      <c r="N600" s="78"/>
      <c r="O600" s="31" t="str">
        <f t="shared" si="132"/>
        <v>F</v>
      </c>
      <c r="P600" s="11">
        <f t="shared" si="124"/>
        <v>-23.287315649149274</v>
      </c>
      <c r="Q600" s="11"/>
      <c r="R600" s="38">
        <f t="shared" si="127"/>
        <v>0</v>
      </c>
      <c r="S600" s="30">
        <f t="shared" si="128"/>
        <v>0</v>
      </c>
      <c r="T600" s="30">
        <f t="shared" si="129"/>
        <v>0</v>
      </c>
      <c r="U600" s="34"/>
      <c r="V600" s="34"/>
      <c r="X600" s="31">
        <f t="shared" si="125"/>
        <v>9.0359999999999996</v>
      </c>
      <c r="Y600" s="31">
        <f t="shared" si="126"/>
        <v>-184.49199999999999</v>
      </c>
      <c r="Z600" s="30">
        <f t="shared" si="133"/>
        <v>0</v>
      </c>
    </row>
    <row r="601" spans="5:26" x14ac:dyDescent="0.15">
      <c r="E601" s="46"/>
      <c r="F601" s="28"/>
      <c r="G601" s="29"/>
      <c r="H601" s="29"/>
      <c r="I601" s="48" t="str">
        <f t="shared" si="134"/>
        <v/>
      </c>
      <c r="J601" s="48" t="str">
        <f t="shared" si="130"/>
        <v/>
      </c>
      <c r="K601" s="49" t="str">
        <f t="shared" si="131"/>
        <v/>
      </c>
      <c r="L601" s="11"/>
      <c r="M601" s="11"/>
      <c r="N601" s="78"/>
      <c r="O601" s="31" t="str">
        <f t="shared" si="132"/>
        <v>F</v>
      </c>
      <c r="P601" s="11">
        <f t="shared" si="124"/>
        <v>-23.287315649149274</v>
      </c>
      <c r="Q601" s="11"/>
      <c r="R601" s="38">
        <f t="shared" si="127"/>
        <v>0</v>
      </c>
      <c r="S601" s="30">
        <f t="shared" si="128"/>
        <v>0</v>
      </c>
      <c r="T601" s="30">
        <f t="shared" si="129"/>
        <v>0</v>
      </c>
      <c r="U601" s="34"/>
      <c r="V601" s="34"/>
      <c r="X601" s="31">
        <f t="shared" si="125"/>
        <v>9.0359999999999996</v>
      </c>
      <c r="Y601" s="31">
        <f t="shared" si="126"/>
        <v>-184.49199999999999</v>
      </c>
      <c r="Z601" s="30">
        <f t="shared" si="133"/>
        <v>0</v>
      </c>
    </row>
    <row r="602" spans="5:26" x14ac:dyDescent="0.15">
      <c r="E602" s="46"/>
      <c r="F602" s="28"/>
      <c r="G602" s="29"/>
      <c r="H602" s="29"/>
      <c r="I602" s="48" t="str">
        <f t="shared" si="134"/>
        <v/>
      </c>
      <c r="J602" s="48" t="str">
        <f t="shared" si="130"/>
        <v/>
      </c>
      <c r="K602" s="49" t="str">
        <f t="shared" si="131"/>
        <v/>
      </c>
      <c r="N602" s="78"/>
      <c r="O602" s="31" t="str">
        <f t="shared" si="132"/>
        <v>F</v>
      </c>
      <c r="P602" s="11">
        <f t="shared" si="124"/>
        <v>-23.287315649149274</v>
      </c>
      <c r="Q602" s="11"/>
      <c r="R602" s="38">
        <f t="shared" si="127"/>
        <v>0</v>
      </c>
      <c r="S602" s="30">
        <f t="shared" si="128"/>
        <v>0</v>
      </c>
      <c r="T602" s="30">
        <f t="shared" si="129"/>
        <v>0</v>
      </c>
      <c r="U602" s="34"/>
      <c r="V602" s="34"/>
      <c r="X602" s="31">
        <f t="shared" si="125"/>
        <v>9.0359999999999996</v>
      </c>
      <c r="Y602" s="31">
        <f t="shared" si="126"/>
        <v>-184.49199999999999</v>
      </c>
      <c r="Z602" s="30">
        <f t="shared" si="133"/>
        <v>0</v>
      </c>
    </row>
    <row r="603" spans="5:26" x14ac:dyDescent="0.15">
      <c r="E603" s="46"/>
      <c r="F603" s="28"/>
      <c r="G603" s="29"/>
      <c r="H603" s="29"/>
      <c r="I603" s="48" t="str">
        <f t="shared" si="134"/>
        <v/>
      </c>
      <c r="J603" s="48" t="str">
        <f t="shared" ref="J603:J620" si="135">IF(COUNTA($F$499,$H$499,F603:H603)=5,IF(T603&lt;6,"*",IF(T603&gt;=17.583,"*",(H603-G603*INDEX(IF(O603="F",muratafemale,muratamale),R603-4,1)-INDEX(IF(O603="F",muratafemale,muratamale),R603-4,2))/(G603*INDEX(IF(O603="F",muratafemale,muratamale),R603-4,1)+INDEX(IF(O603="F",muratafemale,muratamale),R603-4,2))*100)),"")</f>
        <v/>
      </c>
      <c r="K603" s="49" t="str">
        <f t="shared" ref="K603:K620" si="136">IF(COUNTA($F$499,$H$499,F603:H603)=5,IF(OR(T603&lt;1,G603&lt;70),"*",IF(G603&gt;=IF(O603="M",181,174),(H603-Z603)/Z603*100,IF(G603&lt;101,(H603-X603)/X603*100,IF(T603&lt;6,(H603-X603)/X603*100,IF(T603&gt;=17.583,(H603-Z603)/Z603*100,(H603-Y603)/Y603*100))))),"")</f>
        <v/>
      </c>
      <c r="L603" s="11"/>
      <c r="M603" s="11"/>
      <c r="N603" s="78"/>
      <c r="O603" s="31" t="str">
        <f t="shared" si="132"/>
        <v>F</v>
      </c>
      <c r="P603" s="11">
        <f t="shared" si="124"/>
        <v>-23.287315649149274</v>
      </c>
      <c r="Q603" s="11"/>
      <c r="R603" s="38">
        <f t="shared" si="127"/>
        <v>0</v>
      </c>
      <c r="S603" s="30">
        <f t="shared" si="128"/>
        <v>0</v>
      </c>
      <c r="T603" s="30">
        <f t="shared" si="129"/>
        <v>0</v>
      </c>
      <c r="U603" s="34"/>
      <c r="V603" s="34"/>
      <c r="X603" s="31">
        <f t="shared" si="125"/>
        <v>9.0359999999999996</v>
      </c>
      <c r="Y603" s="31">
        <f t="shared" si="126"/>
        <v>-184.49199999999999</v>
      </c>
      <c r="Z603" s="30">
        <f t="shared" si="133"/>
        <v>0</v>
      </c>
    </row>
    <row r="604" spans="5:26" x14ac:dyDescent="0.15">
      <c r="E604" s="46"/>
      <c r="F604" s="28"/>
      <c r="G604" s="29"/>
      <c r="H604" s="29"/>
      <c r="I604" s="48" t="str">
        <f t="shared" si="134"/>
        <v/>
      </c>
      <c r="J604" s="48" t="str">
        <f t="shared" si="135"/>
        <v/>
      </c>
      <c r="K604" s="49" t="str">
        <f t="shared" si="136"/>
        <v/>
      </c>
      <c r="L604" s="11"/>
      <c r="M604" s="11"/>
      <c r="N604" s="78"/>
      <c r="O604" s="31" t="str">
        <f t="shared" si="132"/>
        <v>F</v>
      </c>
      <c r="P604" s="11">
        <f t="shared" si="124"/>
        <v>-23.287315649149274</v>
      </c>
      <c r="Q604" s="11"/>
      <c r="R604" s="38">
        <f t="shared" si="127"/>
        <v>0</v>
      </c>
      <c r="S604" s="30">
        <f t="shared" si="128"/>
        <v>0</v>
      </c>
      <c r="T604" s="30">
        <f t="shared" si="129"/>
        <v>0</v>
      </c>
      <c r="U604" s="34"/>
      <c r="V604" s="34"/>
      <c r="X604" s="31">
        <f t="shared" si="125"/>
        <v>9.0359999999999996</v>
      </c>
      <c r="Y604" s="31">
        <f t="shared" si="126"/>
        <v>-184.49199999999999</v>
      </c>
      <c r="Z604" s="30">
        <f t="shared" si="133"/>
        <v>0</v>
      </c>
    </row>
    <row r="605" spans="5:26" x14ac:dyDescent="0.15">
      <c r="E605" s="46"/>
      <c r="F605" s="28"/>
      <c r="G605" s="29"/>
      <c r="H605" s="29"/>
      <c r="I605" s="48" t="str">
        <f t="shared" si="134"/>
        <v/>
      </c>
      <c r="J605" s="48" t="str">
        <f t="shared" si="135"/>
        <v/>
      </c>
      <c r="K605" s="49" t="str">
        <f t="shared" si="136"/>
        <v/>
      </c>
      <c r="L605" s="11"/>
      <c r="M605" s="11"/>
      <c r="N605" s="78"/>
      <c r="O605" s="31" t="str">
        <f t="shared" si="132"/>
        <v>F</v>
      </c>
      <c r="P605" s="11">
        <f t="shared" si="124"/>
        <v>-23.287315649149274</v>
      </c>
      <c r="Q605" s="11"/>
      <c r="R605" s="38">
        <f t="shared" si="127"/>
        <v>0</v>
      </c>
      <c r="S605" s="30">
        <f t="shared" si="128"/>
        <v>0</v>
      </c>
      <c r="T605" s="30">
        <f t="shared" si="129"/>
        <v>0</v>
      </c>
      <c r="U605" s="34"/>
      <c r="V605" s="34"/>
      <c r="X605" s="31">
        <f t="shared" si="125"/>
        <v>9.0359999999999996</v>
      </c>
      <c r="Y605" s="31">
        <f t="shared" si="126"/>
        <v>-184.49199999999999</v>
      </c>
      <c r="Z605" s="30">
        <f t="shared" si="133"/>
        <v>0</v>
      </c>
    </row>
    <row r="606" spans="5:26" x14ac:dyDescent="0.15">
      <c r="E606" s="46"/>
      <c r="F606" s="28"/>
      <c r="G606" s="29"/>
      <c r="H606" s="29"/>
      <c r="I606" s="48" t="str">
        <f t="shared" si="134"/>
        <v/>
      </c>
      <c r="J606" s="48" t="str">
        <f t="shared" si="135"/>
        <v/>
      </c>
      <c r="K606" s="49" t="str">
        <f t="shared" si="136"/>
        <v/>
      </c>
      <c r="L606" s="11"/>
      <c r="M606" s="11"/>
      <c r="N606" s="78"/>
      <c r="O606" s="31" t="str">
        <f t="shared" si="132"/>
        <v>F</v>
      </c>
      <c r="P606" s="11">
        <f t="shared" si="124"/>
        <v>-23.287315649149274</v>
      </c>
      <c r="Q606" s="11"/>
      <c r="R606" s="38">
        <f t="shared" si="127"/>
        <v>0</v>
      </c>
      <c r="S606" s="30">
        <f t="shared" si="128"/>
        <v>0</v>
      </c>
      <c r="T606" s="30">
        <f t="shared" si="129"/>
        <v>0</v>
      </c>
      <c r="U606" s="34"/>
      <c r="V606" s="34"/>
      <c r="X606" s="31">
        <f t="shared" si="125"/>
        <v>9.0359999999999996</v>
      </c>
      <c r="Y606" s="31">
        <f t="shared" si="126"/>
        <v>-184.49199999999999</v>
      </c>
      <c r="Z606" s="30">
        <f t="shared" si="133"/>
        <v>0</v>
      </c>
    </row>
    <row r="607" spans="5:26" x14ac:dyDescent="0.15">
      <c r="E607" s="46"/>
      <c r="F607" s="28"/>
      <c r="G607" s="29"/>
      <c r="H607" s="29"/>
      <c r="I607" s="48" t="str">
        <f t="shared" si="134"/>
        <v/>
      </c>
      <c r="J607" s="48" t="str">
        <f t="shared" si="135"/>
        <v/>
      </c>
      <c r="K607" s="49" t="str">
        <f t="shared" si="136"/>
        <v/>
      </c>
      <c r="L607" s="11"/>
      <c r="M607" s="11"/>
      <c r="N607" s="78"/>
      <c r="O607" s="31" t="str">
        <f t="shared" si="132"/>
        <v>F</v>
      </c>
      <c r="P607" s="11">
        <f t="shared" si="124"/>
        <v>-23.287315649149274</v>
      </c>
      <c r="Q607" s="11"/>
      <c r="R607" s="38">
        <f t="shared" si="127"/>
        <v>0</v>
      </c>
      <c r="S607" s="30">
        <f t="shared" si="128"/>
        <v>0</v>
      </c>
      <c r="T607" s="30">
        <f t="shared" si="129"/>
        <v>0</v>
      </c>
      <c r="U607" s="34"/>
      <c r="V607" s="34"/>
      <c r="X607" s="31">
        <f t="shared" si="125"/>
        <v>9.0359999999999996</v>
      </c>
      <c r="Y607" s="31">
        <f t="shared" si="126"/>
        <v>-184.49199999999999</v>
      </c>
      <c r="Z607" s="30">
        <f t="shared" si="133"/>
        <v>0</v>
      </c>
    </row>
    <row r="608" spans="5:26" x14ac:dyDescent="0.15">
      <c r="E608" s="46"/>
      <c r="F608" s="28"/>
      <c r="G608" s="29"/>
      <c r="H608" s="29"/>
      <c r="I608" s="48" t="str">
        <f t="shared" si="134"/>
        <v/>
      </c>
      <c r="J608" s="48" t="str">
        <f t="shared" si="135"/>
        <v/>
      </c>
      <c r="K608" s="49" t="str">
        <f t="shared" si="136"/>
        <v/>
      </c>
      <c r="L608" s="11"/>
      <c r="M608" s="11"/>
      <c r="N608" s="78"/>
      <c r="O608" s="31" t="str">
        <f t="shared" si="132"/>
        <v>F</v>
      </c>
      <c r="P608" s="11">
        <f t="shared" si="124"/>
        <v>-23.287315649149274</v>
      </c>
      <c r="Q608" s="11"/>
      <c r="R608" s="38">
        <f t="shared" si="127"/>
        <v>0</v>
      </c>
      <c r="S608" s="30">
        <f t="shared" si="128"/>
        <v>0</v>
      </c>
      <c r="T608" s="30">
        <f t="shared" si="129"/>
        <v>0</v>
      </c>
      <c r="U608" s="34"/>
      <c r="V608" s="34"/>
      <c r="X608" s="31">
        <f t="shared" si="125"/>
        <v>9.0359999999999996</v>
      </c>
      <c r="Y608" s="31">
        <f t="shared" si="126"/>
        <v>-184.49199999999999</v>
      </c>
      <c r="Z608" s="30">
        <f t="shared" si="133"/>
        <v>0</v>
      </c>
    </row>
    <row r="609" spans="4:26" x14ac:dyDescent="0.15">
      <c r="E609" s="46"/>
      <c r="F609" s="28"/>
      <c r="G609" s="29"/>
      <c r="H609" s="29"/>
      <c r="I609" s="48" t="str">
        <f t="shared" si="134"/>
        <v/>
      </c>
      <c r="J609" s="48" t="str">
        <f t="shared" si="135"/>
        <v/>
      </c>
      <c r="K609" s="49" t="str">
        <f t="shared" si="136"/>
        <v/>
      </c>
      <c r="L609" s="11"/>
      <c r="M609" s="11"/>
      <c r="N609" s="78"/>
      <c r="O609" s="31" t="str">
        <f t="shared" si="132"/>
        <v>F</v>
      </c>
      <c r="P609" s="11">
        <f t="shared" si="124"/>
        <v>-23.287315649149274</v>
      </c>
      <c r="Q609" s="11"/>
      <c r="R609" s="38">
        <f t="shared" si="127"/>
        <v>0</v>
      </c>
      <c r="S609" s="30">
        <f t="shared" si="128"/>
        <v>0</v>
      </c>
      <c r="T609" s="30">
        <f t="shared" si="129"/>
        <v>0</v>
      </c>
      <c r="U609" s="34"/>
      <c r="V609" s="34"/>
      <c r="X609" s="31">
        <f t="shared" si="125"/>
        <v>9.0359999999999996</v>
      </c>
      <c r="Y609" s="31">
        <f t="shared" si="126"/>
        <v>-184.49199999999999</v>
      </c>
      <c r="Z609" s="30">
        <f t="shared" si="133"/>
        <v>0</v>
      </c>
    </row>
    <row r="610" spans="4:26" x14ac:dyDescent="0.15">
      <c r="E610" s="46"/>
      <c r="F610" s="28"/>
      <c r="G610" s="29"/>
      <c r="H610" s="29"/>
      <c r="I610" s="48" t="str">
        <f t="shared" si="134"/>
        <v/>
      </c>
      <c r="J610" s="48" t="str">
        <f t="shared" si="135"/>
        <v/>
      </c>
      <c r="K610" s="49" t="str">
        <f t="shared" si="136"/>
        <v/>
      </c>
      <c r="L610" s="11"/>
      <c r="M610" s="11"/>
      <c r="N610" s="78"/>
      <c r="O610" s="31" t="str">
        <f t="shared" si="132"/>
        <v>F</v>
      </c>
      <c r="P610" s="11">
        <f t="shared" si="124"/>
        <v>-23.287315649149274</v>
      </c>
      <c r="Q610" s="11"/>
      <c r="R610" s="38">
        <f t="shared" si="127"/>
        <v>0</v>
      </c>
      <c r="S610" s="30">
        <f t="shared" si="128"/>
        <v>0</v>
      </c>
      <c r="T610" s="30">
        <f t="shared" si="129"/>
        <v>0</v>
      </c>
      <c r="U610" s="34"/>
      <c r="V610" s="34"/>
      <c r="X610" s="31">
        <f t="shared" si="125"/>
        <v>9.0359999999999996</v>
      </c>
      <c r="Y610" s="31">
        <f t="shared" si="126"/>
        <v>-184.49199999999999</v>
      </c>
      <c r="Z610" s="30">
        <f t="shared" si="133"/>
        <v>0</v>
      </c>
    </row>
    <row r="611" spans="4:26" x14ac:dyDescent="0.15">
      <c r="E611" s="46"/>
      <c r="F611" s="28"/>
      <c r="G611" s="29"/>
      <c r="H611" s="29"/>
      <c r="I611" s="48" t="str">
        <f t="shared" si="134"/>
        <v/>
      </c>
      <c r="J611" s="48" t="str">
        <f t="shared" si="135"/>
        <v/>
      </c>
      <c r="K611" s="49" t="str">
        <f t="shared" si="136"/>
        <v/>
      </c>
      <c r="L611" s="11"/>
      <c r="M611" s="11"/>
      <c r="N611" s="78"/>
      <c r="O611" s="31" t="str">
        <f t="shared" si="132"/>
        <v>F</v>
      </c>
      <c r="P611" s="11">
        <f t="shared" si="124"/>
        <v>-23.287315649149274</v>
      </c>
      <c r="Q611" s="11"/>
      <c r="R611" s="38">
        <f t="shared" si="127"/>
        <v>0</v>
      </c>
      <c r="S611" s="30">
        <f t="shared" si="128"/>
        <v>0</v>
      </c>
      <c r="T611" s="30">
        <f t="shared" si="129"/>
        <v>0</v>
      </c>
      <c r="U611" s="34"/>
      <c r="V611" s="34"/>
      <c r="X611" s="31">
        <f t="shared" si="125"/>
        <v>9.0359999999999996</v>
      </c>
      <c r="Y611" s="31">
        <f t="shared" si="126"/>
        <v>-184.49199999999999</v>
      </c>
      <c r="Z611" s="30">
        <f t="shared" si="133"/>
        <v>0</v>
      </c>
    </row>
    <row r="612" spans="4:26" x14ac:dyDescent="0.15">
      <c r="E612" s="46"/>
      <c r="F612" s="28"/>
      <c r="G612" s="29"/>
      <c r="H612" s="29"/>
      <c r="I612" s="48" t="str">
        <f t="shared" si="134"/>
        <v/>
      </c>
      <c r="J612" s="48" t="str">
        <f t="shared" si="135"/>
        <v/>
      </c>
      <c r="K612" s="49" t="str">
        <f t="shared" si="136"/>
        <v/>
      </c>
      <c r="L612" s="11"/>
      <c r="M612" s="11"/>
      <c r="N612" s="78"/>
      <c r="O612" s="31" t="str">
        <f t="shared" si="132"/>
        <v>F</v>
      </c>
      <c r="P612" s="11">
        <f t="shared" si="124"/>
        <v>-23.287315649149274</v>
      </c>
      <c r="Q612" s="11"/>
      <c r="R612" s="38">
        <f t="shared" si="127"/>
        <v>0</v>
      </c>
      <c r="S612" s="30">
        <f t="shared" si="128"/>
        <v>0</v>
      </c>
      <c r="T612" s="30">
        <f t="shared" si="129"/>
        <v>0</v>
      </c>
      <c r="U612" s="34"/>
      <c r="V612" s="34"/>
      <c r="X612" s="31">
        <f t="shared" si="125"/>
        <v>9.0359999999999996</v>
      </c>
      <c r="Y612" s="31">
        <f t="shared" si="126"/>
        <v>-184.49199999999999</v>
      </c>
      <c r="Z612" s="30">
        <f t="shared" si="133"/>
        <v>0</v>
      </c>
    </row>
    <row r="613" spans="4:26" x14ac:dyDescent="0.15">
      <c r="E613" s="46"/>
      <c r="F613" s="28"/>
      <c r="G613" s="29"/>
      <c r="H613" s="29"/>
      <c r="I613" s="48" t="str">
        <f t="shared" si="134"/>
        <v/>
      </c>
      <c r="J613" s="48" t="str">
        <f t="shared" si="135"/>
        <v/>
      </c>
      <c r="K613" s="49" t="str">
        <f t="shared" si="136"/>
        <v/>
      </c>
      <c r="L613" s="11"/>
      <c r="M613" s="11"/>
      <c r="N613" s="78"/>
      <c r="O613" s="31" t="str">
        <f t="shared" si="132"/>
        <v>F</v>
      </c>
      <c r="P613" s="11">
        <f t="shared" si="124"/>
        <v>-23.287315649149274</v>
      </c>
      <c r="Q613" s="11"/>
      <c r="R613" s="38">
        <f t="shared" si="127"/>
        <v>0</v>
      </c>
      <c r="S613" s="30">
        <f t="shared" si="128"/>
        <v>0</v>
      </c>
      <c r="T613" s="30">
        <f t="shared" si="129"/>
        <v>0</v>
      </c>
      <c r="U613" s="34"/>
      <c r="V613" s="34"/>
      <c r="X613" s="31">
        <f t="shared" si="125"/>
        <v>9.0359999999999996</v>
      </c>
      <c r="Y613" s="31">
        <f t="shared" si="126"/>
        <v>-184.49199999999999</v>
      </c>
      <c r="Z613" s="30">
        <f t="shared" si="133"/>
        <v>0</v>
      </c>
    </row>
    <row r="614" spans="4:26" x14ac:dyDescent="0.15">
      <c r="E614" s="46"/>
      <c r="F614" s="28"/>
      <c r="G614" s="29"/>
      <c r="H614" s="29"/>
      <c r="I614" s="48" t="str">
        <f t="shared" si="134"/>
        <v/>
      </c>
      <c r="J614" s="48" t="str">
        <f t="shared" si="135"/>
        <v/>
      </c>
      <c r="K614" s="49" t="str">
        <f t="shared" si="136"/>
        <v/>
      </c>
      <c r="L614" s="11"/>
      <c r="M614" s="11"/>
      <c r="N614" s="78"/>
      <c r="O614" s="31" t="str">
        <f t="shared" si="132"/>
        <v>F</v>
      </c>
      <c r="P614" s="11">
        <f t="shared" si="124"/>
        <v>-23.287315649149274</v>
      </c>
      <c r="Q614" s="11"/>
      <c r="R614" s="38">
        <f t="shared" si="127"/>
        <v>0</v>
      </c>
      <c r="S614" s="30">
        <f t="shared" si="128"/>
        <v>0</v>
      </c>
      <c r="T614" s="30">
        <f t="shared" si="129"/>
        <v>0</v>
      </c>
      <c r="U614" s="34"/>
      <c r="V614" s="34"/>
      <c r="X614" s="31">
        <f t="shared" si="125"/>
        <v>9.0359999999999996</v>
      </c>
      <c r="Y614" s="31">
        <f t="shared" si="126"/>
        <v>-184.49199999999999</v>
      </c>
      <c r="Z614" s="30">
        <f t="shared" si="133"/>
        <v>0</v>
      </c>
    </row>
    <row r="615" spans="4:26" x14ac:dyDescent="0.15">
      <c r="E615" s="46"/>
      <c r="F615" s="28"/>
      <c r="G615" s="29"/>
      <c r="H615" s="29"/>
      <c r="I615" s="48" t="str">
        <f t="shared" si="134"/>
        <v/>
      </c>
      <c r="J615" s="48" t="str">
        <f t="shared" si="135"/>
        <v/>
      </c>
      <c r="K615" s="49" t="str">
        <f t="shared" si="136"/>
        <v/>
      </c>
      <c r="L615" s="11"/>
      <c r="M615" s="11"/>
      <c r="N615" s="78"/>
      <c r="O615" s="31" t="str">
        <f t="shared" si="132"/>
        <v>F</v>
      </c>
      <c r="P615" s="11">
        <f t="shared" si="124"/>
        <v>-23.287315649149274</v>
      </c>
      <c r="Q615" s="11"/>
      <c r="R615" s="38">
        <f t="shared" si="127"/>
        <v>0</v>
      </c>
      <c r="S615" s="30">
        <f t="shared" si="128"/>
        <v>0</v>
      </c>
      <c r="T615" s="30">
        <f t="shared" si="129"/>
        <v>0</v>
      </c>
      <c r="U615" s="34"/>
      <c r="V615" s="34"/>
      <c r="X615" s="31">
        <f t="shared" si="125"/>
        <v>9.0359999999999996</v>
      </c>
      <c r="Y615" s="31">
        <f t="shared" si="126"/>
        <v>-184.49199999999999</v>
      </c>
      <c r="Z615" s="30">
        <f t="shared" si="133"/>
        <v>0</v>
      </c>
    </row>
    <row r="616" spans="4:26" x14ac:dyDescent="0.15">
      <c r="E616" s="46"/>
      <c r="F616" s="28"/>
      <c r="G616" s="29"/>
      <c r="H616" s="29"/>
      <c r="I616" s="48" t="str">
        <f t="shared" si="134"/>
        <v/>
      </c>
      <c r="J616" s="48" t="str">
        <f t="shared" si="135"/>
        <v/>
      </c>
      <c r="K616" s="49" t="str">
        <f t="shared" si="136"/>
        <v/>
      </c>
      <c r="L616" s="11"/>
      <c r="M616" s="11"/>
      <c r="N616" s="78"/>
      <c r="O616" s="31" t="str">
        <f t="shared" si="132"/>
        <v>F</v>
      </c>
      <c r="P616" s="11">
        <f t="shared" si="124"/>
        <v>-23.287315649149274</v>
      </c>
      <c r="Q616" s="11"/>
      <c r="R616" s="38">
        <f t="shared" si="127"/>
        <v>0</v>
      </c>
      <c r="S616" s="30">
        <f t="shared" si="128"/>
        <v>0</v>
      </c>
      <c r="T616" s="30">
        <f t="shared" si="129"/>
        <v>0</v>
      </c>
      <c r="U616" s="34"/>
      <c r="V616" s="34"/>
      <c r="X616" s="31">
        <f t="shared" si="125"/>
        <v>9.0359999999999996</v>
      </c>
      <c r="Y616" s="31">
        <f t="shared" si="126"/>
        <v>-184.49199999999999</v>
      </c>
      <c r="Z616" s="30">
        <f t="shared" si="133"/>
        <v>0</v>
      </c>
    </row>
    <row r="617" spans="4:26" x14ac:dyDescent="0.15">
      <c r="E617" s="46"/>
      <c r="F617" s="28"/>
      <c r="G617" s="29"/>
      <c r="H617" s="29"/>
      <c r="I617" s="48" t="str">
        <f t="shared" si="134"/>
        <v/>
      </c>
      <c r="J617" s="48" t="str">
        <f t="shared" si="135"/>
        <v/>
      </c>
      <c r="K617" s="49" t="str">
        <f t="shared" si="136"/>
        <v/>
      </c>
      <c r="L617" s="11"/>
      <c r="M617" s="11"/>
      <c r="N617" s="78"/>
      <c r="O617" s="31" t="str">
        <f t="shared" si="132"/>
        <v>F</v>
      </c>
      <c r="P617" s="11">
        <f t="shared" si="124"/>
        <v>-23.287315649149274</v>
      </c>
      <c r="Q617" s="11"/>
      <c r="R617" s="38">
        <f t="shared" si="127"/>
        <v>0</v>
      </c>
      <c r="S617" s="30">
        <f t="shared" si="128"/>
        <v>0</v>
      </c>
      <c r="T617" s="30">
        <f t="shared" si="129"/>
        <v>0</v>
      </c>
      <c r="U617" s="34"/>
      <c r="V617" s="34"/>
      <c r="X617" s="31">
        <f t="shared" si="125"/>
        <v>9.0359999999999996</v>
      </c>
      <c r="Y617" s="31">
        <f t="shared" si="126"/>
        <v>-184.49199999999999</v>
      </c>
      <c r="Z617" s="30">
        <f t="shared" si="133"/>
        <v>0</v>
      </c>
    </row>
    <row r="618" spans="4:26" x14ac:dyDescent="0.15">
      <c r="E618" s="46"/>
      <c r="F618" s="28"/>
      <c r="G618" s="29"/>
      <c r="H618" s="29"/>
      <c r="I618" s="48" t="str">
        <f t="shared" si="134"/>
        <v/>
      </c>
      <c r="J618" s="48" t="str">
        <f t="shared" si="135"/>
        <v/>
      </c>
      <c r="K618" s="49" t="str">
        <f t="shared" si="136"/>
        <v/>
      </c>
      <c r="L618" s="11"/>
      <c r="M618" s="11"/>
      <c r="N618" s="78"/>
      <c r="O618" s="31" t="str">
        <f t="shared" si="132"/>
        <v>F</v>
      </c>
      <c r="P618" s="11">
        <f t="shared" si="124"/>
        <v>-23.287315649149274</v>
      </c>
      <c r="Q618" s="11"/>
      <c r="R618" s="38">
        <f t="shared" si="127"/>
        <v>0</v>
      </c>
      <c r="S618" s="30">
        <f t="shared" si="128"/>
        <v>0</v>
      </c>
      <c r="T618" s="30">
        <f t="shared" si="129"/>
        <v>0</v>
      </c>
      <c r="U618" s="34"/>
      <c r="V618" s="34"/>
      <c r="X618" s="31">
        <f t="shared" si="125"/>
        <v>9.0359999999999996</v>
      </c>
      <c r="Y618" s="31">
        <f t="shared" si="126"/>
        <v>-184.49199999999999</v>
      </c>
      <c r="Z618" s="30">
        <f t="shared" si="133"/>
        <v>0</v>
      </c>
    </row>
    <row r="619" spans="4:26" x14ac:dyDescent="0.15">
      <c r="E619" s="46"/>
      <c r="F619" s="28"/>
      <c r="G619" s="29"/>
      <c r="H619" s="29"/>
      <c r="I619" s="48" t="str">
        <f t="shared" si="134"/>
        <v/>
      </c>
      <c r="J619" s="48" t="str">
        <f t="shared" si="135"/>
        <v/>
      </c>
      <c r="K619" s="49" t="str">
        <f t="shared" si="136"/>
        <v/>
      </c>
      <c r="L619" s="11"/>
      <c r="M619" s="11"/>
      <c r="N619" s="78"/>
      <c r="O619" s="31" t="str">
        <f t="shared" si="132"/>
        <v>F</v>
      </c>
      <c r="P619" s="11">
        <f t="shared" si="124"/>
        <v>-23.287315649149274</v>
      </c>
      <c r="Q619" s="11"/>
      <c r="R619" s="38">
        <f t="shared" si="127"/>
        <v>0</v>
      </c>
      <c r="S619" s="30">
        <f t="shared" si="128"/>
        <v>0</v>
      </c>
      <c r="T619" s="30">
        <f t="shared" si="129"/>
        <v>0</v>
      </c>
      <c r="U619" s="34"/>
      <c r="V619" s="34"/>
      <c r="X619" s="31">
        <f t="shared" si="125"/>
        <v>9.0359999999999996</v>
      </c>
      <c r="Y619" s="31">
        <f t="shared" si="126"/>
        <v>-184.49199999999999</v>
      </c>
      <c r="Z619" s="30">
        <f t="shared" si="133"/>
        <v>0</v>
      </c>
    </row>
    <row r="620" spans="4:26" ht="14.25" thickBot="1" x14ac:dyDescent="0.2">
      <c r="E620" s="50"/>
      <c r="F620" s="64"/>
      <c r="G620" s="51"/>
      <c r="H620" s="51"/>
      <c r="I620" s="52" t="str">
        <f t="shared" si="134"/>
        <v/>
      </c>
      <c r="J620" s="52" t="str">
        <f t="shared" si="135"/>
        <v/>
      </c>
      <c r="K620" s="53" t="str">
        <f t="shared" si="136"/>
        <v/>
      </c>
      <c r="L620" s="11"/>
      <c r="M620" s="11"/>
      <c r="N620" s="78"/>
      <c r="O620" s="31" t="str">
        <f t="shared" si="132"/>
        <v>F</v>
      </c>
      <c r="P620" s="11">
        <f t="shared" si="124"/>
        <v>-23.287315649149274</v>
      </c>
      <c r="Q620" s="11"/>
      <c r="R620" s="38">
        <f t="shared" si="127"/>
        <v>0</v>
      </c>
      <c r="S620" s="30">
        <f t="shared" si="128"/>
        <v>0</v>
      </c>
      <c r="T620" s="30">
        <f t="shared" si="129"/>
        <v>0</v>
      </c>
      <c r="U620" s="34"/>
      <c r="V620" s="34"/>
      <c r="X620" s="31">
        <f t="shared" si="125"/>
        <v>9.0359999999999996</v>
      </c>
      <c r="Y620" s="31">
        <f t="shared" si="126"/>
        <v>-184.49199999999999</v>
      </c>
      <c r="Z620" s="30">
        <f t="shared" si="133"/>
        <v>0</v>
      </c>
    </row>
    <row r="621" spans="4:26" ht="14.25" thickBot="1" x14ac:dyDescent="0.2"/>
    <row r="622" spans="4:26" ht="23.25" customHeight="1" x14ac:dyDescent="0.15">
      <c r="D622" s="72">
        <v>6</v>
      </c>
      <c r="E622" s="42" t="s">
        <v>20</v>
      </c>
      <c r="F622" s="65"/>
      <c r="G622" s="66" t="s">
        <v>115</v>
      </c>
      <c r="H622" s="90"/>
      <c r="I622" s="90"/>
      <c r="J622" s="66"/>
      <c r="K622" s="67"/>
    </row>
    <row r="623" spans="4:26" ht="27.75" customHeight="1" x14ac:dyDescent="0.15">
      <c r="E623" s="43" t="s">
        <v>54</v>
      </c>
      <c r="F623" s="63"/>
      <c r="G623" s="44" t="s">
        <v>75</v>
      </c>
      <c r="H623" s="59"/>
      <c r="I623" s="41"/>
      <c r="J623" s="41"/>
      <c r="K623" s="68"/>
    </row>
    <row r="624" spans="4:26" ht="42" customHeight="1" x14ac:dyDescent="0.15">
      <c r="E624" s="46"/>
      <c r="F624" s="7" t="s">
        <v>30</v>
      </c>
      <c r="G624" s="8" t="s">
        <v>29</v>
      </c>
      <c r="H624" s="8" t="s">
        <v>28</v>
      </c>
      <c r="I624" s="7" t="s">
        <v>123</v>
      </c>
      <c r="J624" s="7" t="s">
        <v>124</v>
      </c>
      <c r="K624" s="47" t="s">
        <v>125</v>
      </c>
      <c r="L624" s="10"/>
      <c r="M624" s="10"/>
      <c r="N624" s="7"/>
      <c r="O624" s="7" t="s">
        <v>31</v>
      </c>
      <c r="P624" s="9" t="s">
        <v>23</v>
      </c>
      <c r="Q624" s="9"/>
      <c r="R624" s="36" t="s">
        <v>21</v>
      </c>
      <c r="S624" s="35" t="s">
        <v>22</v>
      </c>
      <c r="T624" s="35" t="s">
        <v>47</v>
      </c>
      <c r="U624" s="35"/>
      <c r="V624" s="35"/>
      <c r="X624" s="37" t="s">
        <v>45</v>
      </c>
      <c r="Y624" s="37" t="s">
        <v>46</v>
      </c>
      <c r="Z624" s="30" t="s">
        <v>78</v>
      </c>
    </row>
    <row r="625" spans="5:26" x14ac:dyDescent="0.15">
      <c r="E625" s="46"/>
      <c r="F625" s="28"/>
      <c r="G625" s="29"/>
      <c r="H625" s="29"/>
      <c r="I625" s="48" t="str">
        <f t="shared" ref="I625:I656" si="137">IF(COUNTA($F$623,$H$623,F625:H625)=5,P625,"")</f>
        <v/>
      </c>
      <c r="J625" s="48" t="str">
        <f>IF(COUNTA($F$623,$H$623,F625:H625)=5,IF(T625&lt;6,"*",IF(T625&gt;=17.583,"*",(H625-G625*INDEX(IF(O625="F",muratafemale,muratamale),R625-4,1)-INDEX(IF(O625="F",muratafemale,muratamale),R625-4,2))/(G625*INDEX(IF(O625="F",muratafemale,muratamale),R625-4,1)+INDEX(IF(O625="F",muratafemale,muratamale),R625-4,2))*100)),"")</f>
        <v/>
      </c>
      <c r="K625" s="49" t="str">
        <f>IF(COUNTA($F$623,$H$623,F625:H625)=5,IF(OR(T625&lt;1,G625&lt;70),"*",IF(G625&gt;=IF(O625="M",181,174),(H625-Z625)/Z625*100,IF(G625&lt;101,(H625-X625)/X625*100,IF(T625&lt;6,(H625-X625)/X625*100,IF(T625&gt;=17.583,(H625-Z625)/Z625*100,(H625-Y625)/Y625*100))))),"")</f>
        <v/>
      </c>
      <c r="L625" s="11"/>
      <c r="M625" s="11"/>
      <c r="N625" s="78"/>
      <c r="O625" s="31" t="str">
        <f>IF(OR(+$H$623="男",+$H$623="M"),"M","F")</f>
        <v>F</v>
      </c>
      <c r="P625" s="11">
        <f t="shared" ref="P625:P688" si="138">IF(T625&gt;17.583,"*",(G625-(INDEX(IF(O625="F",Hfemalemean,Hmalemean),S625+1,R625+1)))/(INDEX(IF(O625="F",Hfemalesd,Hmalesd),S625+1,R625+1)))</f>
        <v>-23.287315649149274</v>
      </c>
      <c r="Q625" s="11"/>
      <c r="R625" s="38">
        <f>DATEDIF($F$623,F625,"Y")</f>
        <v>0</v>
      </c>
      <c r="S625" s="30">
        <f>DATEDIF($F$623,F625,"YM")</f>
        <v>0</v>
      </c>
      <c r="T625" s="30">
        <f>DATEDIF($F$623,F625,"Y")+DATEDIF($F$623,F625,"YD")/(365+IF(MOD(YEAR(DATE(YEAR(F625)-1,MONTH($F$623),DAY($F$623))),4)=0,IF(DATE(YEAR(DATE(YEAR(F625)-1,MONTH($F$623),DAY($F$623))),2,29)&gt;=DATE(YEAR(F625)-1,MONTH($F$623),DAY($F$623)),1,0),0)+IF(MOD(YEAR(F625),4)=0,IF(DATE(YEAR(F625),2,29)&lt;=F625,1,0),0))</f>
        <v>0</v>
      </c>
      <c r="U625" s="34"/>
      <c r="V625" s="34"/>
      <c r="X625" s="31">
        <f t="shared" ref="X625:X688" si="139">IF(O625="M",2.06*10^-3*G625^2-0.1166*G625+6.5273,2.49*10^-3*G625^2-0.1858*G625+9.036)</f>
        <v>9.0359999999999996</v>
      </c>
      <c r="Y625" s="31">
        <f t="shared" ref="Y625:Y688" si="140">((G625/100)^3*INDEX(itoOI,IF(O625="M",0,3)+IF(G625&lt;140,1,IF(G625&lt;=149,2,3)),1)+(G625/100)^2*INDEX(itoOI,IF(O625="M",0,3)+IF(G625&lt;140,1,IF(G625&lt;=149,2,3)),2)+(G625/100)*INDEX(itoOI,IF(O625="M",0,3)+IF(G625&lt;140,1,IF(G625&lt;=149,2,3)),3)+INDEX(itoOI,IF(O625="M",0,3)+IF(G625&lt;140,1,IF(G625&lt;=149,2,3)),4))</f>
        <v>-184.49199999999999</v>
      </c>
      <c r="Z625" s="30">
        <f t="shared" ref="Z625:Z626" si="141">22*G625^2/10000</f>
        <v>0</v>
      </c>
    </row>
    <row r="626" spans="5:26" x14ac:dyDescent="0.15">
      <c r="E626" s="46"/>
      <c r="F626" s="28"/>
      <c r="G626" s="29"/>
      <c r="H626" s="29"/>
      <c r="I626" s="48" t="str">
        <f t="shared" si="137"/>
        <v/>
      </c>
      <c r="J626" s="48" t="str">
        <f>IF(COUNTA($F$623,$H$623,F626:H626)=5,IF(T626&lt;6,"*",IF(T626&gt;=17.583,"*",(H626-G626*INDEX(IF(O626="F",muratafemale,muratamale),R626-4,1)-INDEX(IF(O626="F",muratafemale,muratamale),R626-4,2))/(G626*INDEX(IF(O626="F",muratafemale,muratamale),R626-4,1)+INDEX(IF(O626="F",muratafemale,muratamale),R626-4,2))*100)),"")</f>
        <v/>
      </c>
      <c r="K626" s="49" t="str">
        <f>IF(COUNTA($F$623,$H$623,F626:H626)=5,IF(OR(T626&lt;1,G626&lt;70),"*",IF(G626&gt;=IF(O626="M",181,174),(H626-Z626)/Z626*100,IF(G626&lt;101,(H626-X626)/X626*100,IF(T626&lt;6,(H626-X626)/X626*100,IF(T626&gt;=17.583,(H626-Z626)/Z626*100,(H626-Y626)/Y626*100))))),"")</f>
        <v/>
      </c>
      <c r="L626" s="11"/>
      <c r="M626" s="11"/>
      <c r="N626" s="78"/>
      <c r="O626" s="31" t="str">
        <f>+O625</f>
        <v>F</v>
      </c>
      <c r="P626" s="11">
        <f t="shared" si="138"/>
        <v>-23.287315649149274</v>
      </c>
      <c r="Q626" s="11"/>
      <c r="R626" s="38">
        <f>DATEDIF($F$623,F626,"Y")</f>
        <v>0</v>
      </c>
      <c r="S626" s="30">
        <f>DATEDIF($F$623,F626,"YM")</f>
        <v>0</v>
      </c>
      <c r="T626" s="30">
        <f>DATEDIF($F$623,F626,"Y")+DATEDIF($F$623,F626,"YD")/(365+IF(MOD(YEAR(DATE(YEAR(F626)-1,MONTH($F$623),DAY($F$623))),4)=0,IF(DATE(YEAR(DATE(YEAR(F626)-1,MONTH($F$623),DAY($F$623))),2,29)&gt;=DATE(YEAR(F626)-1,MONTH($F$623),DAY($F$623)),1,0),0)+IF(MOD(YEAR(F626),4)=0,IF(DATE(YEAR(F626),2,29)&lt;=F626,1,0),0))</f>
        <v>0</v>
      </c>
      <c r="U626" s="34"/>
      <c r="V626" s="34"/>
      <c r="X626" s="31">
        <f t="shared" si="139"/>
        <v>9.0359999999999996</v>
      </c>
      <c r="Y626" s="31">
        <f t="shared" si="140"/>
        <v>-184.49199999999999</v>
      </c>
      <c r="Z626" s="30">
        <f t="shared" si="141"/>
        <v>0</v>
      </c>
    </row>
    <row r="627" spans="5:26" x14ac:dyDescent="0.15">
      <c r="E627" s="46"/>
      <c r="F627" s="28"/>
      <c r="G627" s="29"/>
      <c r="H627" s="29"/>
      <c r="I627" s="48" t="str">
        <f t="shared" si="137"/>
        <v/>
      </c>
      <c r="J627" s="48" t="str">
        <f t="shared" ref="J627:J744" si="142">IF(COUNTA($F$623,$H$623,F627:H627)=5,IF(T627&lt;6,"*",IF(T627&gt;=17.583,"*",(H627-G627*INDEX(IF(O627="F",muratafemale,muratamale),R627-4,1)-INDEX(IF(O627="F",muratafemale,muratamale),R627-4,2))/(G627*INDEX(IF(O627="F",muratafemale,muratamale),R627-4,1)+INDEX(IF(O627="F",muratafemale,muratamale),R627-4,2))*100)),"")</f>
        <v/>
      </c>
      <c r="K627" s="49" t="str">
        <f t="shared" ref="K627:K744" si="143">IF(COUNTA($F$623,$H$623,F627:H627)=5,IF(OR(T627&lt;1,G627&lt;70),"*",IF(G627&gt;=IF(O627="M",181,174),(H627-Z627)/Z627*100,IF(G627&lt;101,(H627-X627)/X627*100,IF(T627&lt;6,(H627-X627)/X627*100,IF(T627&gt;=17.583,(H627-Z627)/Z627*100,(H627-Y627)/Y627*100))))),"")</f>
        <v/>
      </c>
      <c r="N627" s="78"/>
      <c r="O627" s="31" t="str">
        <f t="shared" ref="O627:O690" si="144">+O626</f>
        <v>F</v>
      </c>
      <c r="P627" s="11">
        <f t="shared" si="138"/>
        <v>-23.287315649149274</v>
      </c>
      <c r="Q627" s="11"/>
      <c r="R627" s="38">
        <f>DATEDIF($F$623,F627,"Y")</f>
        <v>0</v>
      </c>
      <c r="S627" s="30">
        <f t="shared" ref="S627:S689" si="145">DATEDIF($F$623,F627,"YM")</f>
        <v>0</v>
      </c>
      <c r="T627" s="30">
        <f t="shared" ref="T627:T689" si="146">DATEDIF($F$623,F627,"Y")+DATEDIF($F$623,F627,"YD")/(365+IF(MOD(YEAR(DATE(YEAR(F627)-1,MONTH($F$623),DAY($F$623))),4)=0,IF(DATE(YEAR(DATE(YEAR(F627)-1,MONTH($F$623),DAY($F$623))),2,29)&gt;=DATE(YEAR(F627)-1,MONTH($F$623),DAY($F$623)),1,0),0)+IF(MOD(YEAR(F627),4)=0,IF(DATE(YEAR(F627),2,29)&lt;=F627,1,0),0))</f>
        <v>0</v>
      </c>
      <c r="U627" s="34"/>
      <c r="V627" s="34"/>
      <c r="X627" s="31">
        <f t="shared" si="139"/>
        <v>9.0359999999999996</v>
      </c>
      <c r="Y627" s="31">
        <f t="shared" si="140"/>
        <v>-184.49199999999999</v>
      </c>
      <c r="Z627" s="30">
        <f t="shared" ref="Z627:Z690" si="147">22*G627^2/10000</f>
        <v>0</v>
      </c>
    </row>
    <row r="628" spans="5:26" x14ac:dyDescent="0.15">
      <c r="E628" s="46"/>
      <c r="F628" s="28"/>
      <c r="G628" s="29"/>
      <c r="H628" s="29"/>
      <c r="I628" s="48" t="str">
        <f t="shared" si="137"/>
        <v/>
      </c>
      <c r="J628" s="48" t="str">
        <f t="shared" ref="J628:J691" si="148">IF(COUNTA($F$623,$H$623,F628:H628)=5,IF(T628&lt;6,"*",IF(T628&gt;=17.583,"*",(H628-G628*INDEX(IF(O628="F",muratafemale,muratamale),R628-4,1)-INDEX(IF(O628="F",muratafemale,muratamale),R628-4,2))/(G628*INDEX(IF(O628="F",muratafemale,muratamale),R628-4,1)+INDEX(IF(O628="F",muratafemale,muratamale),R628-4,2))*100)),"")</f>
        <v/>
      </c>
      <c r="K628" s="49" t="str">
        <f t="shared" ref="K628:K691" si="149">IF(COUNTA($F$623,$H$623,F628:H628)=5,IF(OR(T628&lt;1,G628&lt;70),"*",IF(G628&gt;=IF(O628="M",181,174),(H628-Z628)/Z628*100,IF(G628&lt;101,(H628-X628)/X628*100,IF(T628&lt;6,(H628-X628)/X628*100,IF(T628&gt;=17.583,(H628-Z628)/Z628*100,(H628-Y628)/Y628*100))))),"")</f>
        <v/>
      </c>
      <c r="L628" s="11"/>
      <c r="M628" s="11"/>
      <c r="N628" s="78"/>
      <c r="O628" s="31" t="str">
        <f t="shared" si="144"/>
        <v>F</v>
      </c>
      <c r="P628" s="11">
        <f t="shared" si="138"/>
        <v>-23.287315649149274</v>
      </c>
      <c r="Q628" s="11"/>
      <c r="R628" s="38">
        <f t="shared" ref="R628:R689" si="150">DATEDIF($F$623,F628,"Y")</f>
        <v>0</v>
      </c>
      <c r="S628" s="30">
        <f t="shared" si="145"/>
        <v>0</v>
      </c>
      <c r="T628" s="30">
        <f t="shared" si="146"/>
        <v>0</v>
      </c>
      <c r="U628" s="34"/>
      <c r="V628" s="34"/>
      <c r="X628" s="31">
        <f t="shared" si="139"/>
        <v>9.0359999999999996</v>
      </c>
      <c r="Y628" s="31">
        <f t="shared" si="140"/>
        <v>-184.49199999999999</v>
      </c>
      <c r="Z628" s="30">
        <f t="shared" si="147"/>
        <v>0</v>
      </c>
    </row>
    <row r="629" spans="5:26" x14ac:dyDescent="0.15">
      <c r="E629" s="46"/>
      <c r="F629" s="28"/>
      <c r="G629" s="29"/>
      <c r="H629" s="29"/>
      <c r="I629" s="48" t="str">
        <f t="shared" si="137"/>
        <v/>
      </c>
      <c r="J629" s="48" t="str">
        <f t="shared" si="148"/>
        <v/>
      </c>
      <c r="K629" s="49" t="str">
        <f t="shared" si="149"/>
        <v/>
      </c>
      <c r="L629" s="11"/>
      <c r="M629" s="11"/>
      <c r="N629" s="78"/>
      <c r="O629" s="31" t="str">
        <f t="shared" si="144"/>
        <v>F</v>
      </c>
      <c r="P629" s="11">
        <f t="shared" si="138"/>
        <v>-23.287315649149274</v>
      </c>
      <c r="Q629" s="11"/>
      <c r="R629" s="38">
        <f t="shared" si="150"/>
        <v>0</v>
      </c>
      <c r="S629" s="30">
        <f t="shared" si="145"/>
        <v>0</v>
      </c>
      <c r="T629" s="30">
        <f t="shared" si="146"/>
        <v>0</v>
      </c>
      <c r="U629" s="34"/>
      <c r="V629" s="34"/>
      <c r="X629" s="31">
        <f t="shared" si="139"/>
        <v>9.0359999999999996</v>
      </c>
      <c r="Y629" s="31">
        <f t="shared" si="140"/>
        <v>-184.49199999999999</v>
      </c>
      <c r="Z629" s="30">
        <f t="shared" si="147"/>
        <v>0</v>
      </c>
    </row>
    <row r="630" spans="5:26" x14ac:dyDescent="0.15">
      <c r="E630" s="46"/>
      <c r="F630" s="28"/>
      <c r="G630" s="29"/>
      <c r="H630" s="29"/>
      <c r="I630" s="48" t="str">
        <f t="shared" si="137"/>
        <v/>
      </c>
      <c r="J630" s="48" t="str">
        <f t="shared" si="148"/>
        <v/>
      </c>
      <c r="K630" s="49" t="str">
        <f t="shared" si="149"/>
        <v/>
      </c>
      <c r="L630" s="11"/>
      <c r="M630" s="11"/>
      <c r="N630" s="78"/>
      <c r="O630" s="31" t="str">
        <f t="shared" si="144"/>
        <v>F</v>
      </c>
      <c r="P630" s="11">
        <f t="shared" si="138"/>
        <v>-23.287315649149274</v>
      </c>
      <c r="Q630" s="11"/>
      <c r="R630" s="38">
        <f t="shared" si="150"/>
        <v>0</v>
      </c>
      <c r="S630" s="30">
        <f t="shared" si="145"/>
        <v>0</v>
      </c>
      <c r="T630" s="30">
        <f t="shared" si="146"/>
        <v>0</v>
      </c>
      <c r="U630" s="34"/>
      <c r="V630" s="34"/>
      <c r="X630" s="31">
        <f t="shared" si="139"/>
        <v>9.0359999999999996</v>
      </c>
      <c r="Y630" s="31">
        <f t="shared" si="140"/>
        <v>-184.49199999999999</v>
      </c>
      <c r="Z630" s="30">
        <f t="shared" si="147"/>
        <v>0</v>
      </c>
    </row>
    <row r="631" spans="5:26" x14ac:dyDescent="0.15">
      <c r="E631" s="46"/>
      <c r="F631" s="28"/>
      <c r="G631" s="29"/>
      <c r="H631" s="29"/>
      <c r="I631" s="48" t="str">
        <f t="shared" si="137"/>
        <v/>
      </c>
      <c r="J631" s="48" t="str">
        <f t="shared" si="148"/>
        <v/>
      </c>
      <c r="K631" s="49" t="str">
        <f t="shared" si="149"/>
        <v/>
      </c>
      <c r="L631" s="11"/>
      <c r="M631" s="11"/>
      <c r="N631" s="78"/>
      <c r="O631" s="31" t="str">
        <f t="shared" si="144"/>
        <v>F</v>
      </c>
      <c r="P631" s="11">
        <f t="shared" si="138"/>
        <v>-23.287315649149274</v>
      </c>
      <c r="Q631" s="11"/>
      <c r="R631" s="38">
        <f t="shared" si="150"/>
        <v>0</v>
      </c>
      <c r="S631" s="30">
        <f t="shared" si="145"/>
        <v>0</v>
      </c>
      <c r="T631" s="30">
        <f t="shared" si="146"/>
        <v>0</v>
      </c>
      <c r="U631" s="34"/>
      <c r="V631" s="34"/>
      <c r="X631" s="31">
        <f t="shared" si="139"/>
        <v>9.0359999999999996</v>
      </c>
      <c r="Y631" s="31">
        <f t="shared" si="140"/>
        <v>-184.49199999999999</v>
      </c>
      <c r="Z631" s="30">
        <f t="shared" si="147"/>
        <v>0</v>
      </c>
    </row>
    <row r="632" spans="5:26" x14ac:dyDescent="0.15">
      <c r="E632" s="46"/>
      <c r="F632" s="28"/>
      <c r="G632" s="29"/>
      <c r="H632" s="29"/>
      <c r="I632" s="48" t="str">
        <f t="shared" si="137"/>
        <v/>
      </c>
      <c r="J632" s="48" t="str">
        <f t="shared" si="148"/>
        <v/>
      </c>
      <c r="K632" s="49" t="str">
        <f t="shared" si="149"/>
        <v/>
      </c>
      <c r="L632" s="11"/>
      <c r="M632" s="11"/>
      <c r="N632" s="78"/>
      <c r="O632" s="31" t="str">
        <f t="shared" si="144"/>
        <v>F</v>
      </c>
      <c r="P632" s="11">
        <f t="shared" si="138"/>
        <v>-23.287315649149274</v>
      </c>
      <c r="Q632" s="11"/>
      <c r="R632" s="38">
        <f t="shared" si="150"/>
        <v>0</v>
      </c>
      <c r="S632" s="30">
        <f t="shared" si="145"/>
        <v>0</v>
      </c>
      <c r="T632" s="30">
        <f t="shared" si="146"/>
        <v>0</v>
      </c>
      <c r="U632" s="34"/>
      <c r="V632" s="34"/>
      <c r="X632" s="31">
        <f t="shared" si="139"/>
        <v>9.0359999999999996</v>
      </c>
      <c r="Y632" s="31">
        <f t="shared" si="140"/>
        <v>-184.49199999999999</v>
      </c>
      <c r="Z632" s="30">
        <f t="shared" si="147"/>
        <v>0</v>
      </c>
    </row>
    <row r="633" spans="5:26" x14ac:dyDescent="0.15">
      <c r="E633" s="46"/>
      <c r="F633" s="28"/>
      <c r="G633" s="29"/>
      <c r="H633" s="29"/>
      <c r="I633" s="48" t="str">
        <f t="shared" si="137"/>
        <v/>
      </c>
      <c r="J633" s="48" t="str">
        <f t="shared" si="148"/>
        <v/>
      </c>
      <c r="K633" s="49" t="str">
        <f t="shared" si="149"/>
        <v/>
      </c>
      <c r="L633" s="11"/>
      <c r="M633" s="11"/>
      <c r="N633" s="78"/>
      <c r="O633" s="31" t="str">
        <f t="shared" si="144"/>
        <v>F</v>
      </c>
      <c r="P633" s="11">
        <f t="shared" si="138"/>
        <v>-23.287315649149274</v>
      </c>
      <c r="Q633" s="11"/>
      <c r="R633" s="38">
        <f t="shared" si="150"/>
        <v>0</v>
      </c>
      <c r="S633" s="30">
        <f t="shared" si="145"/>
        <v>0</v>
      </c>
      <c r="T633" s="30">
        <f t="shared" si="146"/>
        <v>0</v>
      </c>
      <c r="U633" s="34"/>
      <c r="V633" s="34"/>
      <c r="X633" s="31">
        <f t="shared" si="139"/>
        <v>9.0359999999999996</v>
      </c>
      <c r="Y633" s="31">
        <f t="shared" si="140"/>
        <v>-184.49199999999999</v>
      </c>
      <c r="Z633" s="30">
        <f t="shared" si="147"/>
        <v>0</v>
      </c>
    </row>
    <row r="634" spans="5:26" x14ac:dyDescent="0.15">
      <c r="E634" s="46"/>
      <c r="F634" s="28"/>
      <c r="G634" s="29"/>
      <c r="H634" s="29"/>
      <c r="I634" s="48" t="str">
        <f t="shared" si="137"/>
        <v/>
      </c>
      <c r="J634" s="48" t="str">
        <f t="shared" si="148"/>
        <v/>
      </c>
      <c r="K634" s="49" t="str">
        <f t="shared" si="149"/>
        <v/>
      </c>
      <c r="L634" s="11"/>
      <c r="M634" s="11"/>
      <c r="N634" s="78"/>
      <c r="O634" s="31" t="str">
        <f t="shared" si="144"/>
        <v>F</v>
      </c>
      <c r="P634" s="11">
        <f t="shared" si="138"/>
        <v>-23.287315649149274</v>
      </c>
      <c r="Q634" s="11"/>
      <c r="R634" s="38">
        <f t="shared" si="150"/>
        <v>0</v>
      </c>
      <c r="S634" s="30">
        <f t="shared" si="145"/>
        <v>0</v>
      </c>
      <c r="T634" s="30">
        <f t="shared" si="146"/>
        <v>0</v>
      </c>
      <c r="U634" s="34"/>
      <c r="V634" s="34"/>
      <c r="X634" s="31">
        <f t="shared" si="139"/>
        <v>9.0359999999999996</v>
      </c>
      <c r="Y634" s="31">
        <f t="shared" si="140"/>
        <v>-184.49199999999999</v>
      </c>
      <c r="Z634" s="30">
        <f t="shared" si="147"/>
        <v>0</v>
      </c>
    </row>
    <row r="635" spans="5:26" x14ac:dyDescent="0.15">
      <c r="E635" s="46"/>
      <c r="F635" s="28"/>
      <c r="G635" s="29"/>
      <c r="H635" s="29"/>
      <c r="I635" s="48" t="str">
        <f t="shared" si="137"/>
        <v/>
      </c>
      <c r="J635" s="48" t="str">
        <f t="shared" si="148"/>
        <v/>
      </c>
      <c r="K635" s="49" t="str">
        <f t="shared" si="149"/>
        <v/>
      </c>
      <c r="L635" s="11"/>
      <c r="M635" s="11"/>
      <c r="N635" s="78"/>
      <c r="O635" s="31" t="str">
        <f t="shared" si="144"/>
        <v>F</v>
      </c>
      <c r="P635" s="11">
        <f t="shared" si="138"/>
        <v>-23.287315649149274</v>
      </c>
      <c r="Q635" s="11"/>
      <c r="R635" s="38">
        <f t="shared" si="150"/>
        <v>0</v>
      </c>
      <c r="S635" s="30">
        <f t="shared" si="145"/>
        <v>0</v>
      </c>
      <c r="T635" s="30">
        <f t="shared" si="146"/>
        <v>0</v>
      </c>
      <c r="U635" s="34"/>
      <c r="V635" s="34"/>
      <c r="X635" s="31">
        <f t="shared" si="139"/>
        <v>9.0359999999999996</v>
      </c>
      <c r="Y635" s="31">
        <f t="shared" si="140"/>
        <v>-184.49199999999999</v>
      </c>
      <c r="Z635" s="30">
        <f t="shared" si="147"/>
        <v>0</v>
      </c>
    </row>
    <row r="636" spans="5:26" x14ac:dyDescent="0.15">
      <c r="E636" s="46"/>
      <c r="F636" s="28"/>
      <c r="G636" s="29"/>
      <c r="H636" s="29"/>
      <c r="I636" s="48" t="str">
        <f t="shared" si="137"/>
        <v/>
      </c>
      <c r="J636" s="48" t="str">
        <f t="shared" si="148"/>
        <v/>
      </c>
      <c r="K636" s="49" t="str">
        <f t="shared" si="149"/>
        <v/>
      </c>
      <c r="L636" s="11"/>
      <c r="M636" s="11"/>
      <c r="N636" s="78"/>
      <c r="O636" s="31" t="str">
        <f t="shared" si="144"/>
        <v>F</v>
      </c>
      <c r="P636" s="11">
        <f t="shared" si="138"/>
        <v>-23.287315649149274</v>
      </c>
      <c r="Q636" s="11"/>
      <c r="R636" s="38">
        <f t="shared" si="150"/>
        <v>0</v>
      </c>
      <c r="S636" s="30">
        <f t="shared" si="145"/>
        <v>0</v>
      </c>
      <c r="T636" s="30">
        <f t="shared" si="146"/>
        <v>0</v>
      </c>
      <c r="U636" s="34"/>
      <c r="V636" s="34"/>
      <c r="X636" s="31">
        <f t="shared" si="139"/>
        <v>9.0359999999999996</v>
      </c>
      <c r="Y636" s="31">
        <f t="shared" si="140"/>
        <v>-184.49199999999999</v>
      </c>
      <c r="Z636" s="30">
        <f t="shared" si="147"/>
        <v>0</v>
      </c>
    </row>
    <row r="637" spans="5:26" x14ac:dyDescent="0.15">
      <c r="E637" s="46"/>
      <c r="F637" s="28"/>
      <c r="G637" s="29"/>
      <c r="H637" s="29"/>
      <c r="I637" s="48" t="str">
        <f t="shared" si="137"/>
        <v/>
      </c>
      <c r="J637" s="48" t="str">
        <f t="shared" si="148"/>
        <v/>
      </c>
      <c r="K637" s="49" t="str">
        <f t="shared" si="149"/>
        <v/>
      </c>
      <c r="L637" s="11"/>
      <c r="M637" s="11"/>
      <c r="N637" s="78"/>
      <c r="O637" s="31" t="str">
        <f t="shared" si="144"/>
        <v>F</v>
      </c>
      <c r="P637" s="11">
        <f t="shared" si="138"/>
        <v>-23.287315649149274</v>
      </c>
      <c r="Q637" s="11"/>
      <c r="R637" s="38">
        <f t="shared" si="150"/>
        <v>0</v>
      </c>
      <c r="S637" s="30">
        <f t="shared" si="145"/>
        <v>0</v>
      </c>
      <c r="T637" s="30">
        <f t="shared" si="146"/>
        <v>0</v>
      </c>
      <c r="U637" s="34"/>
      <c r="V637" s="34"/>
      <c r="X637" s="31">
        <f t="shared" si="139"/>
        <v>9.0359999999999996</v>
      </c>
      <c r="Y637" s="31">
        <f t="shared" si="140"/>
        <v>-184.49199999999999</v>
      </c>
      <c r="Z637" s="30">
        <f t="shared" si="147"/>
        <v>0</v>
      </c>
    </row>
    <row r="638" spans="5:26" x14ac:dyDescent="0.15">
      <c r="E638" s="46"/>
      <c r="F638" s="28"/>
      <c r="G638" s="29"/>
      <c r="H638" s="29"/>
      <c r="I638" s="48" t="str">
        <f t="shared" si="137"/>
        <v/>
      </c>
      <c r="J638" s="48" t="str">
        <f t="shared" si="148"/>
        <v/>
      </c>
      <c r="K638" s="49" t="str">
        <f t="shared" si="149"/>
        <v/>
      </c>
      <c r="L638" s="11"/>
      <c r="M638" s="11"/>
      <c r="N638" s="78"/>
      <c r="O638" s="31" t="str">
        <f t="shared" si="144"/>
        <v>F</v>
      </c>
      <c r="P638" s="11">
        <f t="shared" si="138"/>
        <v>-23.287315649149274</v>
      </c>
      <c r="Q638" s="11"/>
      <c r="R638" s="38">
        <f t="shared" si="150"/>
        <v>0</v>
      </c>
      <c r="S638" s="30">
        <f t="shared" si="145"/>
        <v>0</v>
      </c>
      <c r="T638" s="30">
        <f t="shared" si="146"/>
        <v>0</v>
      </c>
      <c r="U638" s="34"/>
      <c r="V638" s="34"/>
      <c r="X638" s="31">
        <f t="shared" si="139"/>
        <v>9.0359999999999996</v>
      </c>
      <c r="Y638" s="31">
        <f t="shared" si="140"/>
        <v>-184.49199999999999</v>
      </c>
      <c r="Z638" s="30">
        <f t="shared" si="147"/>
        <v>0</v>
      </c>
    </row>
    <row r="639" spans="5:26" x14ac:dyDescent="0.15">
      <c r="E639" s="46"/>
      <c r="F639" s="28"/>
      <c r="G639" s="29"/>
      <c r="H639" s="29"/>
      <c r="I639" s="48" t="str">
        <f t="shared" si="137"/>
        <v/>
      </c>
      <c r="J639" s="48" t="str">
        <f t="shared" si="148"/>
        <v/>
      </c>
      <c r="K639" s="49" t="str">
        <f t="shared" si="149"/>
        <v/>
      </c>
      <c r="L639" s="11"/>
      <c r="M639" s="11"/>
      <c r="N639" s="78"/>
      <c r="O639" s="31" t="str">
        <f t="shared" si="144"/>
        <v>F</v>
      </c>
      <c r="P639" s="11">
        <f t="shared" si="138"/>
        <v>-23.287315649149274</v>
      </c>
      <c r="Q639" s="11"/>
      <c r="R639" s="38">
        <f t="shared" si="150"/>
        <v>0</v>
      </c>
      <c r="S639" s="30">
        <f t="shared" si="145"/>
        <v>0</v>
      </c>
      <c r="T639" s="30">
        <f t="shared" si="146"/>
        <v>0</v>
      </c>
      <c r="U639" s="34"/>
      <c r="V639" s="34"/>
      <c r="X639" s="31">
        <f t="shared" si="139"/>
        <v>9.0359999999999996</v>
      </c>
      <c r="Y639" s="31">
        <f t="shared" si="140"/>
        <v>-184.49199999999999</v>
      </c>
      <c r="Z639" s="30">
        <f t="shared" si="147"/>
        <v>0</v>
      </c>
    </row>
    <row r="640" spans="5:26" x14ac:dyDescent="0.15">
      <c r="E640" s="46"/>
      <c r="F640" s="28"/>
      <c r="G640" s="29"/>
      <c r="H640" s="29"/>
      <c r="I640" s="48" t="str">
        <f t="shared" si="137"/>
        <v/>
      </c>
      <c r="J640" s="48" t="str">
        <f t="shared" si="148"/>
        <v/>
      </c>
      <c r="K640" s="49" t="str">
        <f t="shared" si="149"/>
        <v/>
      </c>
      <c r="L640" s="11"/>
      <c r="M640" s="11"/>
      <c r="N640" s="78"/>
      <c r="O640" s="31" t="str">
        <f t="shared" si="144"/>
        <v>F</v>
      </c>
      <c r="P640" s="11">
        <f t="shared" si="138"/>
        <v>-23.287315649149274</v>
      </c>
      <c r="Q640" s="11"/>
      <c r="R640" s="38">
        <f t="shared" si="150"/>
        <v>0</v>
      </c>
      <c r="S640" s="30">
        <f t="shared" si="145"/>
        <v>0</v>
      </c>
      <c r="T640" s="30">
        <f t="shared" si="146"/>
        <v>0</v>
      </c>
      <c r="U640" s="34"/>
      <c r="V640" s="34"/>
      <c r="X640" s="31">
        <f t="shared" si="139"/>
        <v>9.0359999999999996</v>
      </c>
      <c r="Y640" s="31">
        <f t="shared" si="140"/>
        <v>-184.49199999999999</v>
      </c>
      <c r="Z640" s="30">
        <f t="shared" si="147"/>
        <v>0</v>
      </c>
    </row>
    <row r="641" spans="5:26" x14ac:dyDescent="0.15">
      <c r="E641" s="46"/>
      <c r="F641" s="28"/>
      <c r="G641" s="29"/>
      <c r="H641" s="29"/>
      <c r="I641" s="48" t="str">
        <f t="shared" si="137"/>
        <v/>
      </c>
      <c r="J641" s="48" t="str">
        <f t="shared" si="148"/>
        <v/>
      </c>
      <c r="K641" s="49" t="str">
        <f t="shared" si="149"/>
        <v/>
      </c>
      <c r="L641" s="11"/>
      <c r="M641" s="11"/>
      <c r="N641" s="78"/>
      <c r="O641" s="31" t="str">
        <f t="shared" si="144"/>
        <v>F</v>
      </c>
      <c r="P641" s="11">
        <f t="shared" si="138"/>
        <v>-23.287315649149274</v>
      </c>
      <c r="Q641" s="11"/>
      <c r="R641" s="38">
        <f t="shared" si="150"/>
        <v>0</v>
      </c>
      <c r="S641" s="30">
        <f t="shared" si="145"/>
        <v>0</v>
      </c>
      <c r="T641" s="30">
        <f t="shared" si="146"/>
        <v>0</v>
      </c>
      <c r="U641" s="34"/>
      <c r="V641" s="34"/>
      <c r="X641" s="31">
        <f t="shared" si="139"/>
        <v>9.0359999999999996</v>
      </c>
      <c r="Y641" s="31">
        <f t="shared" si="140"/>
        <v>-184.49199999999999</v>
      </c>
      <c r="Z641" s="30">
        <f t="shared" si="147"/>
        <v>0</v>
      </c>
    </row>
    <row r="642" spans="5:26" x14ac:dyDescent="0.15">
      <c r="E642" s="46"/>
      <c r="F642" s="28"/>
      <c r="G642" s="29"/>
      <c r="H642" s="29"/>
      <c r="I642" s="48" t="str">
        <f t="shared" si="137"/>
        <v/>
      </c>
      <c r="J642" s="48" t="str">
        <f t="shared" si="148"/>
        <v/>
      </c>
      <c r="K642" s="49" t="str">
        <f t="shared" si="149"/>
        <v/>
      </c>
      <c r="L642" s="11"/>
      <c r="M642" s="11"/>
      <c r="N642" s="78"/>
      <c r="O642" s="31" t="str">
        <f t="shared" si="144"/>
        <v>F</v>
      </c>
      <c r="P642" s="11">
        <f t="shared" si="138"/>
        <v>-23.287315649149274</v>
      </c>
      <c r="Q642" s="11"/>
      <c r="R642" s="38">
        <f t="shared" si="150"/>
        <v>0</v>
      </c>
      <c r="S642" s="30">
        <f t="shared" si="145"/>
        <v>0</v>
      </c>
      <c r="T642" s="30">
        <f t="shared" si="146"/>
        <v>0</v>
      </c>
      <c r="U642" s="34"/>
      <c r="V642" s="34"/>
      <c r="X642" s="31">
        <f t="shared" si="139"/>
        <v>9.0359999999999996</v>
      </c>
      <c r="Y642" s="31">
        <f t="shared" si="140"/>
        <v>-184.49199999999999</v>
      </c>
      <c r="Z642" s="30">
        <f t="shared" si="147"/>
        <v>0</v>
      </c>
    </row>
    <row r="643" spans="5:26" x14ac:dyDescent="0.15">
      <c r="E643" s="46"/>
      <c r="F643" s="28"/>
      <c r="G643" s="29"/>
      <c r="H643" s="29"/>
      <c r="I643" s="48" t="str">
        <f t="shared" si="137"/>
        <v/>
      </c>
      <c r="J643" s="48" t="str">
        <f t="shared" si="148"/>
        <v/>
      </c>
      <c r="K643" s="49" t="str">
        <f t="shared" si="149"/>
        <v/>
      </c>
      <c r="L643" s="11"/>
      <c r="M643" s="11"/>
      <c r="N643" s="78"/>
      <c r="O643" s="31" t="str">
        <f t="shared" si="144"/>
        <v>F</v>
      </c>
      <c r="P643" s="11">
        <f t="shared" si="138"/>
        <v>-23.287315649149274</v>
      </c>
      <c r="Q643" s="11"/>
      <c r="R643" s="38">
        <f t="shared" si="150"/>
        <v>0</v>
      </c>
      <c r="S643" s="30">
        <f t="shared" si="145"/>
        <v>0</v>
      </c>
      <c r="T643" s="30">
        <f t="shared" si="146"/>
        <v>0</v>
      </c>
      <c r="U643" s="34"/>
      <c r="V643" s="34"/>
      <c r="X643" s="31">
        <f t="shared" si="139"/>
        <v>9.0359999999999996</v>
      </c>
      <c r="Y643" s="31">
        <f t="shared" si="140"/>
        <v>-184.49199999999999</v>
      </c>
      <c r="Z643" s="30">
        <f t="shared" si="147"/>
        <v>0</v>
      </c>
    </row>
    <row r="644" spans="5:26" x14ac:dyDescent="0.15">
      <c r="E644" s="46"/>
      <c r="F644" s="28"/>
      <c r="G644" s="29"/>
      <c r="H644" s="29"/>
      <c r="I644" s="48" t="str">
        <f t="shared" si="137"/>
        <v/>
      </c>
      <c r="J644" s="48" t="str">
        <f t="shared" si="148"/>
        <v/>
      </c>
      <c r="K644" s="49" t="str">
        <f t="shared" si="149"/>
        <v/>
      </c>
      <c r="L644" s="11"/>
      <c r="M644" s="11"/>
      <c r="N644" s="78"/>
      <c r="O644" s="31" t="str">
        <f t="shared" si="144"/>
        <v>F</v>
      </c>
      <c r="P644" s="11">
        <f t="shared" si="138"/>
        <v>-23.287315649149274</v>
      </c>
      <c r="Q644" s="11"/>
      <c r="R644" s="38">
        <f t="shared" si="150"/>
        <v>0</v>
      </c>
      <c r="S644" s="30">
        <f t="shared" si="145"/>
        <v>0</v>
      </c>
      <c r="T644" s="30">
        <f t="shared" si="146"/>
        <v>0</v>
      </c>
      <c r="U644" s="34"/>
      <c r="V644" s="34"/>
      <c r="X644" s="31">
        <f t="shared" si="139"/>
        <v>9.0359999999999996</v>
      </c>
      <c r="Y644" s="31">
        <f t="shared" si="140"/>
        <v>-184.49199999999999</v>
      </c>
      <c r="Z644" s="30">
        <f t="shared" si="147"/>
        <v>0</v>
      </c>
    </row>
    <row r="645" spans="5:26" x14ac:dyDescent="0.15">
      <c r="E645" s="46"/>
      <c r="F645" s="28"/>
      <c r="G645" s="29"/>
      <c r="H645" s="29"/>
      <c r="I645" s="48" t="str">
        <f t="shared" si="137"/>
        <v/>
      </c>
      <c r="J645" s="48" t="str">
        <f t="shared" si="148"/>
        <v/>
      </c>
      <c r="K645" s="49" t="str">
        <f t="shared" si="149"/>
        <v/>
      </c>
      <c r="L645" s="11"/>
      <c r="M645" s="11"/>
      <c r="N645" s="78"/>
      <c r="O645" s="31" t="str">
        <f t="shared" si="144"/>
        <v>F</v>
      </c>
      <c r="P645" s="11">
        <f t="shared" si="138"/>
        <v>-23.287315649149274</v>
      </c>
      <c r="Q645" s="11"/>
      <c r="R645" s="38">
        <f t="shared" si="150"/>
        <v>0</v>
      </c>
      <c r="S645" s="30">
        <f t="shared" si="145"/>
        <v>0</v>
      </c>
      <c r="T645" s="30">
        <f t="shared" si="146"/>
        <v>0</v>
      </c>
      <c r="U645" s="34"/>
      <c r="V645" s="34"/>
      <c r="X645" s="31">
        <f t="shared" si="139"/>
        <v>9.0359999999999996</v>
      </c>
      <c r="Y645" s="31">
        <f t="shared" si="140"/>
        <v>-184.49199999999999</v>
      </c>
      <c r="Z645" s="30">
        <f t="shared" si="147"/>
        <v>0</v>
      </c>
    </row>
    <row r="646" spans="5:26" x14ac:dyDescent="0.15">
      <c r="E646" s="46"/>
      <c r="F646" s="28"/>
      <c r="G646" s="29"/>
      <c r="H646" s="29"/>
      <c r="I646" s="48" t="str">
        <f t="shared" si="137"/>
        <v/>
      </c>
      <c r="J646" s="48" t="str">
        <f t="shared" si="148"/>
        <v/>
      </c>
      <c r="K646" s="49" t="str">
        <f t="shared" si="149"/>
        <v/>
      </c>
      <c r="L646" s="11"/>
      <c r="M646" s="11"/>
      <c r="N646" s="78"/>
      <c r="O646" s="31" t="str">
        <f t="shared" si="144"/>
        <v>F</v>
      </c>
      <c r="P646" s="11">
        <f t="shared" si="138"/>
        <v>-23.287315649149274</v>
      </c>
      <c r="Q646" s="11"/>
      <c r="R646" s="38">
        <f t="shared" si="150"/>
        <v>0</v>
      </c>
      <c r="S646" s="30">
        <f t="shared" si="145"/>
        <v>0</v>
      </c>
      <c r="T646" s="30">
        <f t="shared" si="146"/>
        <v>0</v>
      </c>
      <c r="U646" s="34"/>
      <c r="V646" s="34"/>
      <c r="X646" s="31">
        <f t="shared" si="139"/>
        <v>9.0359999999999996</v>
      </c>
      <c r="Y646" s="31">
        <f t="shared" si="140"/>
        <v>-184.49199999999999</v>
      </c>
      <c r="Z646" s="30">
        <f t="shared" si="147"/>
        <v>0</v>
      </c>
    </row>
    <row r="647" spans="5:26" x14ac:dyDescent="0.15">
      <c r="E647" s="46"/>
      <c r="F647" s="28"/>
      <c r="G647" s="29"/>
      <c r="H647" s="29"/>
      <c r="I647" s="48" t="str">
        <f t="shared" si="137"/>
        <v/>
      </c>
      <c r="J647" s="48" t="str">
        <f t="shared" si="148"/>
        <v/>
      </c>
      <c r="K647" s="49" t="str">
        <f t="shared" si="149"/>
        <v/>
      </c>
      <c r="L647" s="11"/>
      <c r="M647" s="11"/>
      <c r="N647" s="78"/>
      <c r="O647" s="31" t="str">
        <f t="shared" si="144"/>
        <v>F</v>
      </c>
      <c r="P647" s="11">
        <f t="shared" si="138"/>
        <v>-23.287315649149274</v>
      </c>
      <c r="Q647" s="11"/>
      <c r="R647" s="38">
        <f t="shared" si="150"/>
        <v>0</v>
      </c>
      <c r="S647" s="30">
        <f t="shared" si="145"/>
        <v>0</v>
      </c>
      <c r="T647" s="30">
        <f t="shared" si="146"/>
        <v>0</v>
      </c>
      <c r="U647" s="34"/>
      <c r="V647" s="34"/>
      <c r="X647" s="31">
        <f t="shared" si="139"/>
        <v>9.0359999999999996</v>
      </c>
      <c r="Y647" s="31">
        <f t="shared" si="140"/>
        <v>-184.49199999999999</v>
      </c>
      <c r="Z647" s="30">
        <f t="shared" si="147"/>
        <v>0</v>
      </c>
    </row>
    <row r="648" spans="5:26" x14ac:dyDescent="0.15">
      <c r="E648" s="46"/>
      <c r="F648" s="28"/>
      <c r="G648" s="29"/>
      <c r="H648" s="29"/>
      <c r="I648" s="48" t="str">
        <f t="shared" si="137"/>
        <v/>
      </c>
      <c r="J648" s="48" t="str">
        <f t="shared" si="148"/>
        <v/>
      </c>
      <c r="K648" s="49" t="str">
        <f t="shared" si="149"/>
        <v/>
      </c>
      <c r="L648" s="11"/>
      <c r="M648" s="11"/>
      <c r="N648" s="78"/>
      <c r="O648" s="31" t="str">
        <f t="shared" si="144"/>
        <v>F</v>
      </c>
      <c r="P648" s="11">
        <f t="shared" si="138"/>
        <v>-23.287315649149274</v>
      </c>
      <c r="Q648" s="11"/>
      <c r="R648" s="38">
        <f t="shared" si="150"/>
        <v>0</v>
      </c>
      <c r="S648" s="30">
        <f t="shared" si="145"/>
        <v>0</v>
      </c>
      <c r="T648" s="30">
        <f t="shared" si="146"/>
        <v>0</v>
      </c>
      <c r="U648" s="34"/>
      <c r="V648" s="34"/>
      <c r="X648" s="31">
        <f t="shared" si="139"/>
        <v>9.0359999999999996</v>
      </c>
      <c r="Y648" s="31">
        <f t="shared" si="140"/>
        <v>-184.49199999999999</v>
      </c>
      <c r="Z648" s="30">
        <f t="shared" si="147"/>
        <v>0</v>
      </c>
    </row>
    <row r="649" spans="5:26" x14ac:dyDescent="0.15">
      <c r="E649" s="46"/>
      <c r="F649" s="28"/>
      <c r="G649" s="29"/>
      <c r="H649" s="29"/>
      <c r="I649" s="48" t="str">
        <f t="shared" si="137"/>
        <v/>
      </c>
      <c r="J649" s="48" t="str">
        <f t="shared" si="148"/>
        <v/>
      </c>
      <c r="K649" s="49" t="str">
        <f t="shared" si="149"/>
        <v/>
      </c>
      <c r="L649" s="11"/>
      <c r="M649" s="11"/>
      <c r="N649" s="78"/>
      <c r="O649" s="31" t="str">
        <f t="shared" si="144"/>
        <v>F</v>
      </c>
      <c r="P649" s="11">
        <f t="shared" si="138"/>
        <v>-23.287315649149274</v>
      </c>
      <c r="Q649" s="11"/>
      <c r="R649" s="38">
        <f t="shared" si="150"/>
        <v>0</v>
      </c>
      <c r="S649" s="30">
        <f t="shared" si="145"/>
        <v>0</v>
      </c>
      <c r="T649" s="30">
        <f t="shared" si="146"/>
        <v>0</v>
      </c>
      <c r="U649" s="34"/>
      <c r="V649" s="34"/>
      <c r="X649" s="31">
        <f t="shared" si="139"/>
        <v>9.0359999999999996</v>
      </c>
      <c r="Y649" s="31">
        <f t="shared" si="140"/>
        <v>-184.49199999999999</v>
      </c>
      <c r="Z649" s="30">
        <f t="shared" si="147"/>
        <v>0</v>
      </c>
    </row>
    <row r="650" spans="5:26" x14ac:dyDescent="0.15">
      <c r="E650" s="46"/>
      <c r="F650" s="28"/>
      <c r="G650" s="29"/>
      <c r="H650" s="29"/>
      <c r="I650" s="48" t="str">
        <f t="shared" si="137"/>
        <v/>
      </c>
      <c r="J650" s="48" t="str">
        <f t="shared" si="148"/>
        <v/>
      </c>
      <c r="K650" s="49" t="str">
        <f t="shared" si="149"/>
        <v/>
      </c>
      <c r="L650" s="11"/>
      <c r="M650" s="11"/>
      <c r="N650" s="78"/>
      <c r="O650" s="31" t="str">
        <f t="shared" si="144"/>
        <v>F</v>
      </c>
      <c r="P650" s="11">
        <f t="shared" si="138"/>
        <v>-23.287315649149274</v>
      </c>
      <c r="Q650" s="11"/>
      <c r="R650" s="38">
        <f t="shared" si="150"/>
        <v>0</v>
      </c>
      <c r="S650" s="30">
        <f t="shared" si="145"/>
        <v>0</v>
      </c>
      <c r="T650" s="30">
        <f t="shared" si="146"/>
        <v>0</v>
      </c>
      <c r="U650" s="34"/>
      <c r="V650" s="34"/>
      <c r="X650" s="31">
        <f t="shared" si="139"/>
        <v>9.0359999999999996</v>
      </c>
      <c r="Y650" s="31">
        <f t="shared" si="140"/>
        <v>-184.49199999999999</v>
      </c>
      <c r="Z650" s="30">
        <f t="shared" si="147"/>
        <v>0</v>
      </c>
    </row>
    <row r="651" spans="5:26" x14ac:dyDescent="0.15">
      <c r="E651" s="46"/>
      <c r="F651" s="28"/>
      <c r="G651" s="29"/>
      <c r="H651" s="29"/>
      <c r="I651" s="48" t="str">
        <f t="shared" si="137"/>
        <v/>
      </c>
      <c r="J651" s="48" t="str">
        <f t="shared" si="148"/>
        <v/>
      </c>
      <c r="K651" s="49" t="str">
        <f t="shared" si="149"/>
        <v/>
      </c>
      <c r="L651" s="11"/>
      <c r="M651" s="11"/>
      <c r="N651" s="78"/>
      <c r="O651" s="31" t="str">
        <f t="shared" si="144"/>
        <v>F</v>
      </c>
      <c r="P651" s="11">
        <f t="shared" si="138"/>
        <v>-23.287315649149274</v>
      </c>
      <c r="Q651" s="11"/>
      <c r="R651" s="38">
        <f t="shared" si="150"/>
        <v>0</v>
      </c>
      <c r="S651" s="30">
        <f t="shared" si="145"/>
        <v>0</v>
      </c>
      <c r="T651" s="30">
        <f t="shared" si="146"/>
        <v>0</v>
      </c>
      <c r="U651" s="34"/>
      <c r="V651" s="34"/>
      <c r="X651" s="31">
        <f t="shared" si="139"/>
        <v>9.0359999999999996</v>
      </c>
      <c r="Y651" s="31">
        <f t="shared" si="140"/>
        <v>-184.49199999999999</v>
      </c>
      <c r="Z651" s="30">
        <f t="shared" si="147"/>
        <v>0</v>
      </c>
    </row>
    <row r="652" spans="5:26" x14ac:dyDescent="0.15">
      <c r="E652" s="46"/>
      <c r="F652" s="28"/>
      <c r="G652" s="29"/>
      <c r="H652" s="29"/>
      <c r="I652" s="48" t="str">
        <f t="shared" si="137"/>
        <v/>
      </c>
      <c r="J652" s="48" t="str">
        <f t="shared" si="148"/>
        <v/>
      </c>
      <c r="K652" s="49" t="str">
        <f t="shared" si="149"/>
        <v/>
      </c>
      <c r="L652" s="11"/>
      <c r="M652" s="11"/>
      <c r="N652" s="78"/>
      <c r="O652" s="31" t="str">
        <f t="shared" si="144"/>
        <v>F</v>
      </c>
      <c r="P652" s="11">
        <f t="shared" si="138"/>
        <v>-23.287315649149274</v>
      </c>
      <c r="Q652" s="11"/>
      <c r="R652" s="38">
        <f t="shared" si="150"/>
        <v>0</v>
      </c>
      <c r="S652" s="30">
        <f t="shared" si="145"/>
        <v>0</v>
      </c>
      <c r="T652" s="30">
        <f t="shared" si="146"/>
        <v>0</v>
      </c>
      <c r="U652" s="34"/>
      <c r="V652" s="34"/>
      <c r="X652" s="31">
        <f t="shared" si="139"/>
        <v>9.0359999999999996</v>
      </c>
      <c r="Y652" s="31">
        <f t="shared" si="140"/>
        <v>-184.49199999999999</v>
      </c>
      <c r="Z652" s="30">
        <f t="shared" si="147"/>
        <v>0</v>
      </c>
    </row>
    <row r="653" spans="5:26" x14ac:dyDescent="0.15">
      <c r="E653" s="46"/>
      <c r="F653" s="28"/>
      <c r="G653" s="29"/>
      <c r="H653" s="29"/>
      <c r="I653" s="48" t="str">
        <f t="shared" si="137"/>
        <v/>
      </c>
      <c r="J653" s="48" t="str">
        <f t="shared" si="148"/>
        <v/>
      </c>
      <c r="K653" s="49" t="str">
        <f t="shared" si="149"/>
        <v/>
      </c>
      <c r="L653" s="11"/>
      <c r="M653" s="11"/>
      <c r="N653" s="78"/>
      <c r="O653" s="31" t="str">
        <f t="shared" si="144"/>
        <v>F</v>
      </c>
      <c r="P653" s="11">
        <f t="shared" si="138"/>
        <v>-23.287315649149274</v>
      </c>
      <c r="Q653" s="11"/>
      <c r="R653" s="38">
        <f t="shared" si="150"/>
        <v>0</v>
      </c>
      <c r="S653" s="30">
        <f t="shared" si="145"/>
        <v>0</v>
      </c>
      <c r="T653" s="30">
        <f t="shared" si="146"/>
        <v>0</v>
      </c>
      <c r="U653" s="34"/>
      <c r="V653" s="34"/>
      <c r="X653" s="31">
        <f t="shared" si="139"/>
        <v>9.0359999999999996</v>
      </c>
      <c r="Y653" s="31">
        <f t="shared" si="140"/>
        <v>-184.49199999999999</v>
      </c>
      <c r="Z653" s="30">
        <f t="shared" si="147"/>
        <v>0</v>
      </c>
    </row>
    <row r="654" spans="5:26" x14ac:dyDescent="0.15">
      <c r="E654" s="46"/>
      <c r="F654" s="28"/>
      <c r="G654" s="29"/>
      <c r="H654" s="29"/>
      <c r="I654" s="48" t="str">
        <f t="shared" si="137"/>
        <v/>
      </c>
      <c r="J654" s="48" t="str">
        <f t="shared" si="148"/>
        <v/>
      </c>
      <c r="K654" s="49" t="str">
        <f t="shared" si="149"/>
        <v/>
      </c>
      <c r="L654" s="11"/>
      <c r="M654" s="11"/>
      <c r="N654" s="78"/>
      <c r="O654" s="31" t="str">
        <f t="shared" si="144"/>
        <v>F</v>
      </c>
      <c r="P654" s="11">
        <f t="shared" si="138"/>
        <v>-23.287315649149274</v>
      </c>
      <c r="Q654" s="11"/>
      <c r="R654" s="38">
        <f t="shared" si="150"/>
        <v>0</v>
      </c>
      <c r="S654" s="30">
        <f t="shared" si="145"/>
        <v>0</v>
      </c>
      <c r="T654" s="30">
        <f t="shared" si="146"/>
        <v>0</v>
      </c>
      <c r="U654" s="34"/>
      <c r="V654" s="34"/>
      <c r="X654" s="31">
        <f t="shared" si="139"/>
        <v>9.0359999999999996</v>
      </c>
      <c r="Y654" s="31">
        <f t="shared" si="140"/>
        <v>-184.49199999999999</v>
      </c>
      <c r="Z654" s="30">
        <f t="shared" si="147"/>
        <v>0</v>
      </c>
    </row>
    <row r="655" spans="5:26" x14ac:dyDescent="0.15">
      <c r="E655" s="46"/>
      <c r="F655" s="28"/>
      <c r="G655" s="29"/>
      <c r="H655" s="29"/>
      <c r="I655" s="48" t="str">
        <f t="shared" si="137"/>
        <v/>
      </c>
      <c r="J655" s="48" t="str">
        <f t="shared" si="148"/>
        <v/>
      </c>
      <c r="K655" s="49" t="str">
        <f t="shared" si="149"/>
        <v/>
      </c>
      <c r="L655" s="11"/>
      <c r="M655" s="11"/>
      <c r="N655" s="78"/>
      <c r="O655" s="31" t="str">
        <f t="shared" si="144"/>
        <v>F</v>
      </c>
      <c r="P655" s="11">
        <f t="shared" si="138"/>
        <v>-23.287315649149274</v>
      </c>
      <c r="Q655" s="11"/>
      <c r="R655" s="38">
        <f t="shared" si="150"/>
        <v>0</v>
      </c>
      <c r="S655" s="30">
        <f t="shared" si="145"/>
        <v>0</v>
      </c>
      <c r="T655" s="30">
        <f t="shared" si="146"/>
        <v>0</v>
      </c>
      <c r="U655" s="34"/>
      <c r="V655" s="34"/>
      <c r="X655" s="31">
        <f t="shared" si="139"/>
        <v>9.0359999999999996</v>
      </c>
      <c r="Y655" s="31">
        <f t="shared" si="140"/>
        <v>-184.49199999999999</v>
      </c>
      <c r="Z655" s="30">
        <f t="shared" si="147"/>
        <v>0</v>
      </c>
    </row>
    <row r="656" spans="5:26" x14ac:dyDescent="0.15">
      <c r="E656" s="46"/>
      <c r="F656" s="28"/>
      <c r="G656" s="29"/>
      <c r="H656" s="29"/>
      <c r="I656" s="48" t="str">
        <f t="shared" si="137"/>
        <v/>
      </c>
      <c r="J656" s="48" t="str">
        <f t="shared" si="148"/>
        <v/>
      </c>
      <c r="K656" s="49" t="str">
        <f t="shared" si="149"/>
        <v/>
      </c>
      <c r="L656" s="11"/>
      <c r="M656" s="11"/>
      <c r="N656" s="78"/>
      <c r="O656" s="31" t="str">
        <f t="shared" si="144"/>
        <v>F</v>
      </c>
      <c r="P656" s="11">
        <f t="shared" si="138"/>
        <v>-23.287315649149274</v>
      </c>
      <c r="Q656" s="11"/>
      <c r="R656" s="38">
        <f t="shared" si="150"/>
        <v>0</v>
      </c>
      <c r="S656" s="30">
        <f t="shared" si="145"/>
        <v>0</v>
      </c>
      <c r="T656" s="30">
        <f t="shared" si="146"/>
        <v>0</v>
      </c>
      <c r="U656" s="34"/>
      <c r="V656" s="34"/>
      <c r="X656" s="31">
        <f t="shared" si="139"/>
        <v>9.0359999999999996</v>
      </c>
      <c r="Y656" s="31">
        <f t="shared" si="140"/>
        <v>-184.49199999999999</v>
      </c>
      <c r="Z656" s="30">
        <f t="shared" si="147"/>
        <v>0</v>
      </c>
    </row>
    <row r="657" spans="5:26" x14ac:dyDescent="0.15">
      <c r="E657" s="46"/>
      <c r="F657" s="28"/>
      <c r="G657" s="29"/>
      <c r="H657" s="29"/>
      <c r="I657" s="48" t="str">
        <f t="shared" ref="I657:I688" si="151">IF(COUNTA($F$623,$H$623,F657:H657)=5,P657,"")</f>
        <v/>
      </c>
      <c r="J657" s="48" t="str">
        <f t="shared" si="148"/>
        <v/>
      </c>
      <c r="K657" s="49" t="str">
        <f t="shared" si="149"/>
        <v/>
      </c>
      <c r="L657" s="11"/>
      <c r="M657" s="11"/>
      <c r="N657" s="78"/>
      <c r="O657" s="31" t="str">
        <f t="shared" si="144"/>
        <v>F</v>
      </c>
      <c r="P657" s="11">
        <f t="shared" si="138"/>
        <v>-23.287315649149274</v>
      </c>
      <c r="Q657" s="11"/>
      <c r="R657" s="38">
        <f t="shared" si="150"/>
        <v>0</v>
      </c>
      <c r="S657" s="30">
        <f t="shared" si="145"/>
        <v>0</v>
      </c>
      <c r="T657" s="30">
        <f t="shared" si="146"/>
        <v>0</v>
      </c>
      <c r="U657" s="34"/>
      <c r="V657" s="34"/>
      <c r="X657" s="31">
        <f t="shared" si="139"/>
        <v>9.0359999999999996</v>
      </c>
      <c r="Y657" s="31">
        <f t="shared" si="140"/>
        <v>-184.49199999999999</v>
      </c>
      <c r="Z657" s="30">
        <f t="shared" si="147"/>
        <v>0</v>
      </c>
    </row>
    <row r="658" spans="5:26" x14ac:dyDescent="0.15">
      <c r="E658" s="46"/>
      <c r="F658" s="28"/>
      <c r="G658" s="29"/>
      <c r="H658" s="29"/>
      <c r="I658" s="48" t="str">
        <f t="shared" si="151"/>
        <v/>
      </c>
      <c r="J658" s="48" t="str">
        <f t="shared" si="148"/>
        <v/>
      </c>
      <c r="K658" s="49" t="str">
        <f t="shared" si="149"/>
        <v/>
      </c>
      <c r="L658" s="11"/>
      <c r="M658" s="11"/>
      <c r="N658" s="78"/>
      <c r="O658" s="31" t="str">
        <f t="shared" si="144"/>
        <v>F</v>
      </c>
      <c r="P658" s="11">
        <f t="shared" si="138"/>
        <v>-23.287315649149274</v>
      </c>
      <c r="Q658" s="11"/>
      <c r="R658" s="38">
        <f t="shared" si="150"/>
        <v>0</v>
      </c>
      <c r="S658" s="30">
        <f t="shared" si="145"/>
        <v>0</v>
      </c>
      <c r="T658" s="30">
        <f t="shared" si="146"/>
        <v>0</v>
      </c>
      <c r="U658" s="34"/>
      <c r="V658" s="34"/>
      <c r="X658" s="31">
        <f t="shared" si="139"/>
        <v>9.0359999999999996</v>
      </c>
      <c r="Y658" s="31">
        <f t="shared" si="140"/>
        <v>-184.49199999999999</v>
      </c>
      <c r="Z658" s="30">
        <f t="shared" si="147"/>
        <v>0</v>
      </c>
    </row>
    <row r="659" spans="5:26" x14ac:dyDescent="0.15">
      <c r="E659" s="46"/>
      <c r="F659" s="28"/>
      <c r="G659" s="29"/>
      <c r="H659" s="29"/>
      <c r="I659" s="48" t="str">
        <f t="shared" si="151"/>
        <v/>
      </c>
      <c r="J659" s="48" t="str">
        <f t="shared" si="148"/>
        <v/>
      </c>
      <c r="K659" s="49" t="str">
        <f t="shared" si="149"/>
        <v/>
      </c>
      <c r="L659" s="11"/>
      <c r="M659" s="11"/>
      <c r="N659" s="78"/>
      <c r="O659" s="31" t="str">
        <f t="shared" si="144"/>
        <v>F</v>
      </c>
      <c r="P659" s="11">
        <f t="shared" si="138"/>
        <v>-23.287315649149274</v>
      </c>
      <c r="Q659" s="11"/>
      <c r="R659" s="38">
        <f t="shared" si="150"/>
        <v>0</v>
      </c>
      <c r="S659" s="30">
        <f t="shared" si="145"/>
        <v>0</v>
      </c>
      <c r="T659" s="30">
        <f t="shared" si="146"/>
        <v>0</v>
      </c>
      <c r="U659" s="34"/>
      <c r="V659" s="34"/>
      <c r="X659" s="31">
        <f t="shared" si="139"/>
        <v>9.0359999999999996</v>
      </c>
      <c r="Y659" s="31">
        <f t="shared" si="140"/>
        <v>-184.49199999999999</v>
      </c>
      <c r="Z659" s="30">
        <f t="shared" si="147"/>
        <v>0</v>
      </c>
    </row>
    <row r="660" spans="5:26" x14ac:dyDescent="0.15">
      <c r="E660" s="46"/>
      <c r="F660" s="28"/>
      <c r="G660" s="29"/>
      <c r="H660" s="29"/>
      <c r="I660" s="48" t="str">
        <f t="shared" si="151"/>
        <v/>
      </c>
      <c r="J660" s="48" t="str">
        <f t="shared" si="148"/>
        <v/>
      </c>
      <c r="K660" s="49" t="str">
        <f t="shared" si="149"/>
        <v/>
      </c>
      <c r="L660" s="11"/>
      <c r="M660" s="11"/>
      <c r="N660" s="78"/>
      <c r="O660" s="31" t="str">
        <f t="shared" si="144"/>
        <v>F</v>
      </c>
      <c r="P660" s="11">
        <f t="shared" si="138"/>
        <v>-23.287315649149274</v>
      </c>
      <c r="Q660" s="11"/>
      <c r="R660" s="38">
        <f t="shared" si="150"/>
        <v>0</v>
      </c>
      <c r="S660" s="30">
        <f t="shared" si="145"/>
        <v>0</v>
      </c>
      <c r="T660" s="30">
        <f t="shared" si="146"/>
        <v>0</v>
      </c>
      <c r="U660" s="34"/>
      <c r="V660" s="34"/>
      <c r="X660" s="31">
        <f t="shared" si="139"/>
        <v>9.0359999999999996</v>
      </c>
      <c r="Y660" s="31">
        <f t="shared" si="140"/>
        <v>-184.49199999999999</v>
      </c>
      <c r="Z660" s="30">
        <f t="shared" si="147"/>
        <v>0</v>
      </c>
    </row>
    <row r="661" spans="5:26" x14ac:dyDescent="0.15">
      <c r="E661" s="46"/>
      <c r="F661" s="28"/>
      <c r="G661" s="29"/>
      <c r="H661" s="29"/>
      <c r="I661" s="48" t="str">
        <f t="shared" si="151"/>
        <v/>
      </c>
      <c r="J661" s="48" t="str">
        <f t="shared" si="148"/>
        <v/>
      </c>
      <c r="K661" s="49" t="str">
        <f t="shared" si="149"/>
        <v/>
      </c>
      <c r="L661" s="11"/>
      <c r="M661" s="11"/>
      <c r="N661" s="78"/>
      <c r="O661" s="31" t="str">
        <f t="shared" si="144"/>
        <v>F</v>
      </c>
      <c r="P661" s="11">
        <f t="shared" si="138"/>
        <v>-23.287315649149274</v>
      </c>
      <c r="Q661" s="11"/>
      <c r="R661" s="38">
        <f t="shared" si="150"/>
        <v>0</v>
      </c>
      <c r="S661" s="30">
        <f t="shared" si="145"/>
        <v>0</v>
      </c>
      <c r="T661" s="30">
        <f t="shared" si="146"/>
        <v>0</v>
      </c>
      <c r="U661" s="34"/>
      <c r="V661" s="34"/>
      <c r="X661" s="31">
        <f t="shared" si="139"/>
        <v>9.0359999999999996</v>
      </c>
      <c r="Y661" s="31">
        <f t="shared" si="140"/>
        <v>-184.49199999999999</v>
      </c>
      <c r="Z661" s="30">
        <f t="shared" si="147"/>
        <v>0</v>
      </c>
    </row>
    <row r="662" spans="5:26" x14ac:dyDescent="0.15">
      <c r="E662" s="46"/>
      <c r="F662" s="28"/>
      <c r="G662" s="29"/>
      <c r="H662" s="29"/>
      <c r="I662" s="48" t="str">
        <f t="shared" si="151"/>
        <v/>
      </c>
      <c r="J662" s="48" t="str">
        <f t="shared" si="148"/>
        <v/>
      </c>
      <c r="K662" s="49" t="str">
        <f t="shared" si="149"/>
        <v/>
      </c>
      <c r="L662" s="11"/>
      <c r="M662" s="11"/>
      <c r="N662" s="78"/>
      <c r="O662" s="31" t="str">
        <f t="shared" si="144"/>
        <v>F</v>
      </c>
      <c r="P662" s="11">
        <f t="shared" si="138"/>
        <v>-23.287315649149274</v>
      </c>
      <c r="Q662" s="11"/>
      <c r="R662" s="38">
        <f t="shared" si="150"/>
        <v>0</v>
      </c>
      <c r="S662" s="30">
        <f t="shared" si="145"/>
        <v>0</v>
      </c>
      <c r="T662" s="30">
        <f t="shared" si="146"/>
        <v>0</v>
      </c>
      <c r="U662" s="34"/>
      <c r="V662" s="34"/>
      <c r="X662" s="31">
        <f t="shared" si="139"/>
        <v>9.0359999999999996</v>
      </c>
      <c r="Y662" s="31">
        <f t="shared" si="140"/>
        <v>-184.49199999999999</v>
      </c>
      <c r="Z662" s="30">
        <f t="shared" si="147"/>
        <v>0</v>
      </c>
    </row>
    <row r="663" spans="5:26" x14ac:dyDescent="0.15">
      <c r="E663" s="46"/>
      <c r="F663" s="28"/>
      <c r="G663" s="29"/>
      <c r="H663" s="29"/>
      <c r="I663" s="48" t="str">
        <f t="shared" si="151"/>
        <v/>
      </c>
      <c r="J663" s="48" t="str">
        <f t="shared" si="148"/>
        <v/>
      </c>
      <c r="K663" s="49" t="str">
        <f t="shared" si="149"/>
        <v/>
      </c>
      <c r="L663" s="11"/>
      <c r="M663" s="11"/>
      <c r="N663" s="78"/>
      <c r="O663" s="31" t="str">
        <f t="shared" si="144"/>
        <v>F</v>
      </c>
      <c r="P663" s="11">
        <f t="shared" si="138"/>
        <v>-23.287315649149274</v>
      </c>
      <c r="Q663" s="11"/>
      <c r="R663" s="38">
        <f t="shared" si="150"/>
        <v>0</v>
      </c>
      <c r="S663" s="30">
        <f t="shared" si="145"/>
        <v>0</v>
      </c>
      <c r="T663" s="30">
        <f t="shared" si="146"/>
        <v>0</v>
      </c>
      <c r="U663" s="34"/>
      <c r="V663" s="34"/>
      <c r="X663" s="31">
        <f t="shared" si="139"/>
        <v>9.0359999999999996</v>
      </c>
      <c r="Y663" s="31">
        <f t="shared" si="140"/>
        <v>-184.49199999999999</v>
      </c>
      <c r="Z663" s="30">
        <f t="shared" si="147"/>
        <v>0</v>
      </c>
    </row>
    <row r="664" spans="5:26" x14ac:dyDescent="0.15">
      <c r="E664" s="46"/>
      <c r="F664" s="28"/>
      <c r="G664" s="29"/>
      <c r="H664" s="29"/>
      <c r="I664" s="48" t="str">
        <f t="shared" si="151"/>
        <v/>
      </c>
      <c r="J664" s="48" t="str">
        <f t="shared" si="148"/>
        <v/>
      </c>
      <c r="K664" s="49" t="str">
        <f t="shared" si="149"/>
        <v/>
      </c>
      <c r="L664" s="11"/>
      <c r="M664" s="11"/>
      <c r="N664" s="78"/>
      <c r="O664" s="31" t="str">
        <f t="shared" si="144"/>
        <v>F</v>
      </c>
      <c r="P664" s="11">
        <f t="shared" si="138"/>
        <v>-23.287315649149274</v>
      </c>
      <c r="Q664" s="11"/>
      <c r="R664" s="38">
        <f t="shared" si="150"/>
        <v>0</v>
      </c>
      <c r="S664" s="30">
        <f t="shared" si="145"/>
        <v>0</v>
      </c>
      <c r="T664" s="30">
        <f t="shared" si="146"/>
        <v>0</v>
      </c>
      <c r="U664" s="34"/>
      <c r="V664" s="34"/>
      <c r="X664" s="31">
        <f t="shared" si="139"/>
        <v>9.0359999999999996</v>
      </c>
      <c r="Y664" s="31">
        <f t="shared" si="140"/>
        <v>-184.49199999999999</v>
      </c>
      <c r="Z664" s="30">
        <f t="shared" si="147"/>
        <v>0</v>
      </c>
    </row>
    <row r="665" spans="5:26" x14ac:dyDescent="0.15">
      <c r="E665" s="46"/>
      <c r="F665" s="28"/>
      <c r="G665" s="29"/>
      <c r="H665" s="29"/>
      <c r="I665" s="48" t="str">
        <f t="shared" si="151"/>
        <v/>
      </c>
      <c r="J665" s="48" t="str">
        <f t="shared" si="148"/>
        <v/>
      </c>
      <c r="K665" s="49" t="str">
        <f t="shared" si="149"/>
        <v/>
      </c>
      <c r="L665" s="11"/>
      <c r="M665" s="11"/>
      <c r="N665" s="78"/>
      <c r="O665" s="31" t="str">
        <f t="shared" si="144"/>
        <v>F</v>
      </c>
      <c r="P665" s="11">
        <f t="shared" si="138"/>
        <v>-23.287315649149274</v>
      </c>
      <c r="Q665" s="11"/>
      <c r="R665" s="38">
        <f t="shared" si="150"/>
        <v>0</v>
      </c>
      <c r="S665" s="30">
        <f t="shared" si="145"/>
        <v>0</v>
      </c>
      <c r="T665" s="30">
        <f t="shared" si="146"/>
        <v>0</v>
      </c>
      <c r="U665" s="34"/>
      <c r="V665" s="34"/>
      <c r="X665" s="31">
        <f t="shared" si="139"/>
        <v>9.0359999999999996</v>
      </c>
      <c r="Y665" s="31">
        <f t="shared" si="140"/>
        <v>-184.49199999999999</v>
      </c>
      <c r="Z665" s="30">
        <f t="shared" si="147"/>
        <v>0</v>
      </c>
    </row>
    <row r="666" spans="5:26" x14ac:dyDescent="0.15">
      <c r="E666" s="46"/>
      <c r="F666" s="28"/>
      <c r="G666" s="29"/>
      <c r="H666" s="29"/>
      <c r="I666" s="48" t="str">
        <f t="shared" si="151"/>
        <v/>
      </c>
      <c r="J666" s="48" t="str">
        <f t="shared" si="148"/>
        <v/>
      </c>
      <c r="K666" s="49" t="str">
        <f t="shared" si="149"/>
        <v/>
      </c>
      <c r="L666" s="11"/>
      <c r="M666" s="11"/>
      <c r="N666" s="78"/>
      <c r="O666" s="31" t="str">
        <f t="shared" si="144"/>
        <v>F</v>
      </c>
      <c r="P666" s="11">
        <f t="shared" si="138"/>
        <v>-23.287315649149274</v>
      </c>
      <c r="Q666" s="11"/>
      <c r="R666" s="38">
        <f t="shared" si="150"/>
        <v>0</v>
      </c>
      <c r="S666" s="30">
        <f t="shared" si="145"/>
        <v>0</v>
      </c>
      <c r="T666" s="30">
        <f t="shared" si="146"/>
        <v>0</v>
      </c>
      <c r="U666" s="34"/>
      <c r="V666" s="34"/>
      <c r="X666" s="31">
        <f t="shared" si="139"/>
        <v>9.0359999999999996</v>
      </c>
      <c r="Y666" s="31">
        <f t="shared" si="140"/>
        <v>-184.49199999999999</v>
      </c>
      <c r="Z666" s="30">
        <f t="shared" si="147"/>
        <v>0</v>
      </c>
    </row>
    <row r="667" spans="5:26" x14ac:dyDescent="0.15">
      <c r="E667" s="46"/>
      <c r="F667" s="28"/>
      <c r="G667" s="29"/>
      <c r="H667" s="29"/>
      <c r="I667" s="48" t="str">
        <f t="shared" si="151"/>
        <v/>
      </c>
      <c r="J667" s="48" t="str">
        <f t="shared" si="148"/>
        <v/>
      </c>
      <c r="K667" s="49" t="str">
        <f t="shared" si="149"/>
        <v/>
      </c>
      <c r="L667" s="11"/>
      <c r="M667" s="11"/>
      <c r="N667" s="78"/>
      <c r="O667" s="31" t="str">
        <f t="shared" si="144"/>
        <v>F</v>
      </c>
      <c r="P667" s="11">
        <f t="shared" si="138"/>
        <v>-23.287315649149274</v>
      </c>
      <c r="Q667" s="11"/>
      <c r="R667" s="38">
        <f t="shared" si="150"/>
        <v>0</v>
      </c>
      <c r="S667" s="30">
        <f t="shared" si="145"/>
        <v>0</v>
      </c>
      <c r="T667" s="30">
        <f t="shared" si="146"/>
        <v>0</v>
      </c>
      <c r="U667" s="34"/>
      <c r="V667" s="34"/>
      <c r="X667" s="31">
        <f t="shared" si="139"/>
        <v>9.0359999999999996</v>
      </c>
      <c r="Y667" s="31">
        <f t="shared" si="140"/>
        <v>-184.49199999999999</v>
      </c>
      <c r="Z667" s="30">
        <f t="shared" si="147"/>
        <v>0</v>
      </c>
    </row>
    <row r="668" spans="5:26" x14ac:dyDescent="0.15">
      <c r="E668" s="46"/>
      <c r="F668" s="28"/>
      <c r="G668" s="29"/>
      <c r="H668" s="29"/>
      <c r="I668" s="48" t="str">
        <f t="shared" si="151"/>
        <v/>
      </c>
      <c r="J668" s="48" t="str">
        <f t="shared" si="148"/>
        <v/>
      </c>
      <c r="K668" s="49" t="str">
        <f t="shared" si="149"/>
        <v/>
      </c>
      <c r="L668" s="11"/>
      <c r="M668" s="11"/>
      <c r="N668" s="78"/>
      <c r="O668" s="31" t="str">
        <f t="shared" si="144"/>
        <v>F</v>
      </c>
      <c r="P668" s="11">
        <f t="shared" si="138"/>
        <v>-23.287315649149274</v>
      </c>
      <c r="Q668" s="11"/>
      <c r="R668" s="38">
        <f t="shared" si="150"/>
        <v>0</v>
      </c>
      <c r="S668" s="30">
        <f t="shared" si="145"/>
        <v>0</v>
      </c>
      <c r="T668" s="30">
        <f t="shared" si="146"/>
        <v>0</v>
      </c>
      <c r="U668" s="34"/>
      <c r="V668" s="34"/>
      <c r="X668" s="31">
        <f t="shared" si="139"/>
        <v>9.0359999999999996</v>
      </c>
      <c r="Y668" s="31">
        <f t="shared" si="140"/>
        <v>-184.49199999999999</v>
      </c>
      <c r="Z668" s="30">
        <f t="shared" si="147"/>
        <v>0</v>
      </c>
    </row>
    <row r="669" spans="5:26" x14ac:dyDescent="0.15">
      <c r="E669" s="46"/>
      <c r="F669" s="28"/>
      <c r="G669" s="29"/>
      <c r="H669" s="29"/>
      <c r="I669" s="48" t="str">
        <f t="shared" si="151"/>
        <v/>
      </c>
      <c r="J669" s="48" t="str">
        <f t="shared" si="148"/>
        <v/>
      </c>
      <c r="K669" s="49" t="str">
        <f t="shared" si="149"/>
        <v/>
      </c>
      <c r="L669" s="11"/>
      <c r="M669" s="11"/>
      <c r="N669" s="78"/>
      <c r="O669" s="31" t="str">
        <f t="shared" si="144"/>
        <v>F</v>
      </c>
      <c r="P669" s="11">
        <f t="shared" si="138"/>
        <v>-23.287315649149274</v>
      </c>
      <c r="Q669" s="11"/>
      <c r="R669" s="38">
        <f t="shared" si="150"/>
        <v>0</v>
      </c>
      <c r="S669" s="30">
        <f t="shared" si="145"/>
        <v>0</v>
      </c>
      <c r="T669" s="30">
        <f t="shared" si="146"/>
        <v>0</v>
      </c>
      <c r="U669" s="34"/>
      <c r="V669" s="34"/>
      <c r="X669" s="31">
        <f t="shared" si="139"/>
        <v>9.0359999999999996</v>
      </c>
      <c r="Y669" s="31">
        <f t="shared" si="140"/>
        <v>-184.49199999999999</v>
      </c>
      <c r="Z669" s="30">
        <f t="shared" si="147"/>
        <v>0</v>
      </c>
    </row>
    <row r="670" spans="5:26" x14ac:dyDescent="0.15">
      <c r="E670" s="46"/>
      <c r="F670" s="28"/>
      <c r="G670" s="29"/>
      <c r="H670" s="29"/>
      <c r="I670" s="48" t="str">
        <f t="shared" si="151"/>
        <v/>
      </c>
      <c r="J670" s="48" t="str">
        <f t="shared" si="148"/>
        <v/>
      </c>
      <c r="K670" s="49" t="str">
        <f t="shared" si="149"/>
        <v/>
      </c>
      <c r="L670" s="11"/>
      <c r="M670" s="11"/>
      <c r="N670" s="78"/>
      <c r="O670" s="31" t="str">
        <f t="shared" si="144"/>
        <v>F</v>
      </c>
      <c r="P670" s="11">
        <f t="shared" si="138"/>
        <v>-23.287315649149274</v>
      </c>
      <c r="Q670" s="11"/>
      <c r="R670" s="38">
        <f t="shared" si="150"/>
        <v>0</v>
      </c>
      <c r="S670" s="30">
        <f t="shared" si="145"/>
        <v>0</v>
      </c>
      <c r="T670" s="30">
        <f t="shared" si="146"/>
        <v>0</v>
      </c>
      <c r="U670" s="34"/>
      <c r="V670" s="34"/>
      <c r="X670" s="31">
        <f t="shared" si="139"/>
        <v>9.0359999999999996</v>
      </c>
      <c r="Y670" s="31">
        <f t="shared" si="140"/>
        <v>-184.49199999999999</v>
      </c>
      <c r="Z670" s="30">
        <f t="shared" si="147"/>
        <v>0</v>
      </c>
    </row>
    <row r="671" spans="5:26" x14ac:dyDescent="0.15">
      <c r="E671" s="46"/>
      <c r="F671" s="28"/>
      <c r="G671" s="29"/>
      <c r="H671" s="29"/>
      <c r="I671" s="48" t="str">
        <f t="shared" si="151"/>
        <v/>
      </c>
      <c r="J671" s="48" t="str">
        <f t="shared" si="148"/>
        <v/>
      </c>
      <c r="K671" s="49" t="str">
        <f t="shared" si="149"/>
        <v/>
      </c>
      <c r="L671" s="11"/>
      <c r="M671" s="11"/>
      <c r="N671" s="78"/>
      <c r="O671" s="31" t="str">
        <f t="shared" si="144"/>
        <v>F</v>
      </c>
      <c r="P671" s="11">
        <f t="shared" si="138"/>
        <v>-23.287315649149274</v>
      </c>
      <c r="Q671" s="11"/>
      <c r="R671" s="38">
        <f t="shared" si="150"/>
        <v>0</v>
      </c>
      <c r="S671" s="30">
        <f t="shared" si="145"/>
        <v>0</v>
      </c>
      <c r="T671" s="30">
        <f t="shared" si="146"/>
        <v>0</v>
      </c>
      <c r="U671" s="34"/>
      <c r="V671" s="34"/>
      <c r="X671" s="31">
        <f t="shared" si="139"/>
        <v>9.0359999999999996</v>
      </c>
      <c r="Y671" s="31">
        <f t="shared" si="140"/>
        <v>-184.49199999999999</v>
      </c>
      <c r="Z671" s="30">
        <f t="shared" si="147"/>
        <v>0</v>
      </c>
    </row>
    <row r="672" spans="5:26" x14ac:dyDescent="0.15">
      <c r="E672" s="46"/>
      <c r="F672" s="28"/>
      <c r="G672" s="29"/>
      <c r="H672" s="29"/>
      <c r="I672" s="48" t="str">
        <f t="shared" si="151"/>
        <v/>
      </c>
      <c r="J672" s="48" t="str">
        <f t="shared" si="148"/>
        <v/>
      </c>
      <c r="K672" s="49" t="str">
        <f t="shared" si="149"/>
        <v/>
      </c>
      <c r="L672" s="11"/>
      <c r="M672" s="11"/>
      <c r="N672" s="78"/>
      <c r="O672" s="31" t="str">
        <f t="shared" si="144"/>
        <v>F</v>
      </c>
      <c r="P672" s="11">
        <f t="shared" si="138"/>
        <v>-23.287315649149274</v>
      </c>
      <c r="Q672" s="11"/>
      <c r="R672" s="38">
        <f t="shared" si="150"/>
        <v>0</v>
      </c>
      <c r="S672" s="30">
        <f t="shared" si="145"/>
        <v>0</v>
      </c>
      <c r="T672" s="30">
        <f t="shared" si="146"/>
        <v>0</v>
      </c>
      <c r="U672" s="34"/>
      <c r="V672" s="34"/>
      <c r="X672" s="31">
        <f t="shared" si="139"/>
        <v>9.0359999999999996</v>
      </c>
      <c r="Y672" s="31">
        <f t="shared" si="140"/>
        <v>-184.49199999999999</v>
      </c>
      <c r="Z672" s="30">
        <f t="shared" si="147"/>
        <v>0</v>
      </c>
    </row>
    <row r="673" spans="5:26" x14ac:dyDescent="0.15">
      <c r="E673" s="46"/>
      <c r="F673" s="28"/>
      <c r="G673" s="29"/>
      <c r="H673" s="29"/>
      <c r="I673" s="48" t="str">
        <f t="shared" si="151"/>
        <v/>
      </c>
      <c r="J673" s="48" t="str">
        <f t="shared" si="148"/>
        <v/>
      </c>
      <c r="K673" s="49" t="str">
        <f t="shared" si="149"/>
        <v/>
      </c>
      <c r="L673" s="11"/>
      <c r="M673" s="11"/>
      <c r="N673" s="78"/>
      <c r="O673" s="31" t="str">
        <f t="shared" si="144"/>
        <v>F</v>
      </c>
      <c r="P673" s="11">
        <f t="shared" si="138"/>
        <v>-23.287315649149274</v>
      </c>
      <c r="Q673" s="11"/>
      <c r="R673" s="38">
        <f t="shared" si="150"/>
        <v>0</v>
      </c>
      <c r="S673" s="30">
        <f t="shared" si="145"/>
        <v>0</v>
      </c>
      <c r="T673" s="30">
        <f t="shared" si="146"/>
        <v>0</v>
      </c>
      <c r="U673" s="34"/>
      <c r="V673" s="34"/>
      <c r="X673" s="31">
        <f t="shared" si="139"/>
        <v>9.0359999999999996</v>
      </c>
      <c r="Y673" s="31">
        <f t="shared" si="140"/>
        <v>-184.49199999999999</v>
      </c>
      <c r="Z673" s="30">
        <f t="shared" si="147"/>
        <v>0</v>
      </c>
    </row>
    <row r="674" spans="5:26" x14ac:dyDescent="0.15">
      <c r="E674" s="46"/>
      <c r="F674" s="28"/>
      <c r="G674" s="29"/>
      <c r="H674" s="29"/>
      <c r="I674" s="48" t="str">
        <f t="shared" si="151"/>
        <v/>
      </c>
      <c r="J674" s="48" t="str">
        <f t="shared" si="148"/>
        <v/>
      </c>
      <c r="K674" s="49" t="str">
        <f t="shared" si="149"/>
        <v/>
      </c>
      <c r="L674" s="11"/>
      <c r="M674" s="11"/>
      <c r="N674" s="78"/>
      <c r="O674" s="31" t="str">
        <f t="shared" si="144"/>
        <v>F</v>
      </c>
      <c r="P674" s="11">
        <f t="shared" si="138"/>
        <v>-23.287315649149274</v>
      </c>
      <c r="Q674" s="11"/>
      <c r="R674" s="38">
        <f t="shared" si="150"/>
        <v>0</v>
      </c>
      <c r="S674" s="30">
        <f t="shared" si="145"/>
        <v>0</v>
      </c>
      <c r="T674" s="30">
        <f t="shared" si="146"/>
        <v>0</v>
      </c>
      <c r="U674" s="34"/>
      <c r="V674" s="34"/>
      <c r="X674" s="31">
        <f t="shared" si="139"/>
        <v>9.0359999999999996</v>
      </c>
      <c r="Y674" s="31">
        <f t="shared" si="140"/>
        <v>-184.49199999999999</v>
      </c>
      <c r="Z674" s="30">
        <f t="shared" si="147"/>
        <v>0</v>
      </c>
    </row>
    <row r="675" spans="5:26" x14ac:dyDescent="0.15">
      <c r="E675" s="46"/>
      <c r="F675" s="28"/>
      <c r="G675" s="29"/>
      <c r="H675" s="29"/>
      <c r="I675" s="48" t="str">
        <f t="shared" si="151"/>
        <v/>
      </c>
      <c r="J675" s="48" t="str">
        <f t="shared" si="148"/>
        <v/>
      </c>
      <c r="K675" s="49" t="str">
        <f t="shared" si="149"/>
        <v/>
      </c>
      <c r="L675" s="11"/>
      <c r="M675" s="11"/>
      <c r="N675" s="78"/>
      <c r="O675" s="31" t="str">
        <f t="shared" si="144"/>
        <v>F</v>
      </c>
      <c r="P675" s="11">
        <f t="shared" si="138"/>
        <v>-23.287315649149274</v>
      </c>
      <c r="Q675" s="11"/>
      <c r="R675" s="38">
        <f t="shared" si="150"/>
        <v>0</v>
      </c>
      <c r="S675" s="30">
        <f t="shared" si="145"/>
        <v>0</v>
      </c>
      <c r="T675" s="30">
        <f t="shared" si="146"/>
        <v>0</v>
      </c>
      <c r="U675" s="34"/>
      <c r="V675" s="34"/>
      <c r="X675" s="31">
        <f t="shared" si="139"/>
        <v>9.0359999999999996</v>
      </c>
      <c r="Y675" s="31">
        <f t="shared" si="140"/>
        <v>-184.49199999999999</v>
      </c>
      <c r="Z675" s="30">
        <f t="shared" si="147"/>
        <v>0</v>
      </c>
    </row>
    <row r="676" spans="5:26" x14ac:dyDescent="0.15">
      <c r="E676" s="46"/>
      <c r="F676" s="28"/>
      <c r="G676" s="29"/>
      <c r="H676" s="29"/>
      <c r="I676" s="48" t="str">
        <f t="shared" si="151"/>
        <v/>
      </c>
      <c r="J676" s="48" t="str">
        <f t="shared" si="148"/>
        <v/>
      </c>
      <c r="K676" s="49" t="str">
        <f t="shared" si="149"/>
        <v/>
      </c>
      <c r="L676" s="11"/>
      <c r="M676" s="11"/>
      <c r="N676" s="78"/>
      <c r="O676" s="31" t="str">
        <f t="shared" si="144"/>
        <v>F</v>
      </c>
      <c r="P676" s="11">
        <f t="shared" si="138"/>
        <v>-23.287315649149274</v>
      </c>
      <c r="Q676" s="11"/>
      <c r="R676" s="38">
        <f t="shared" si="150"/>
        <v>0</v>
      </c>
      <c r="S676" s="30">
        <f t="shared" si="145"/>
        <v>0</v>
      </c>
      <c r="T676" s="30">
        <f t="shared" si="146"/>
        <v>0</v>
      </c>
      <c r="U676" s="34"/>
      <c r="V676" s="34"/>
      <c r="X676" s="31">
        <f t="shared" si="139"/>
        <v>9.0359999999999996</v>
      </c>
      <c r="Y676" s="31">
        <f t="shared" si="140"/>
        <v>-184.49199999999999</v>
      </c>
      <c r="Z676" s="30">
        <f t="shared" si="147"/>
        <v>0</v>
      </c>
    </row>
    <row r="677" spans="5:26" x14ac:dyDescent="0.15">
      <c r="E677" s="46"/>
      <c r="F677" s="28"/>
      <c r="G677" s="29"/>
      <c r="H677" s="29"/>
      <c r="I677" s="48" t="str">
        <f t="shared" si="151"/>
        <v/>
      </c>
      <c r="J677" s="48" t="str">
        <f t="shared" si="148"/>
        <v/>
      </c>
      <c r="K677" s="49" t="str">
        <f t="shared" si="149"/>
        <v/>
      </c>
      <c r="L677" s="11"/>
      <c r="M677" s="11"/>
      <c r="N677" s="78"/>
      <c r="O677" s="31" t="str">
        <f t="shared" si="144"/>
        <v>F</v>
      </c>
      <c r="P677" s="11">
        <f t="shared" si="138"/>
        <v>-23.287315649149274</v>
      </c>
      <c r="Q677" s="11"/>
      <c r="R677" s="38">
        <f t="shared" si="150"/>
        <v>0</v>
      </c>
      <c r="S677" s="30">
        <f t="shared" si="145"/>
        <v>0</v>
      </c>
      <c r="T677" s="30">
        <f t="shared" si="146"/>
        <v>0</v>
      </c>
      <c r="U677" s="34"/>
      <c r="V677" s="34"/>
      <c r="X677" s="31">
        <f t="shared" si="139"/>
        <v>9.0359999999999996</v>
      </c>
      <c r="Y677" s="31">
        <f t="shared" si="140"/>
        <v>-184.49199999999999</v>
      </c>
      <c r="Z677" s="30">
        <f t="shared" si="147"/>
        <v>0</v>
      </c>
    </row>
    <row r="678" spans="5:26" x14ac:dyDescent="0.15">
      <c r="E678" s="46"/>
      <c r="F678" s="28"/>
      <c r="G678" s="29"/>
      <c r="H678" s="29"/>
      <c r="I678" s="48" t="str">
        <f t="shared" si="151"/>
        <v/>
      </c>
      <c r="J678" s="48" t="str">
        <f t="shared" si="148"/>
        <v/>
      </c>
      <c r="K678" s="49" t="str">
        <f t="shared" si="149"/>
        <v/>
      </c>
      <c r="L678" s="11"/>
      <c r="M678" s="11"/>
      <c r="N678" s="78"/>
      <c r="O678" s="31" t="str">
        <f t="shared" si="144"/>
        <v>F</v>
      </c>
      <c r="P678" s="11">
        <f t="shared" si="138"/>
        <v>-23.287315649149274</v>
      </c>
      <c r="Q678" s="11"/>
      <c r="R678" s="38">
        <f t="shared" si="150"/>
        <v>0</v>
      </c>
      <c r="S678" s="30">
        <f t="shared" si="145"/>
        <v>0</v>
      </c>
      <c r="T678" s="30">
        <f t="shared" si="146"/>
        <v>0</v>
      </c>
      <c r="U678" s="34"/>
      <c r="V678" s="34"/>
      <c r="X678" s="31">
        <f t="shared" si="139"/>
        <v>9.0359999999999996</v>
      </c>
      <c r="Y678" s="31">
        <f t="shared" si="140"/>
        <v>-184.49199999999999</v>
      </c>
      <c r="Z678" s="30">
        <f t="shared" si="147"/>
        <v>0</v>
      </c>
    </row>
    <row r="679" spans="5:26" x14ac:dyDescent="0.15">
      <c r="E679" s="46"/>
      <c r="F679" s="28"/>
      <c r="G679" s="29"/>
      <c r="H679" s="29"/>
      <c r="I679" s="48" t="str">
        <f t="shared" si="151"/>
        <v/>
      </c>
      <c r="J679" s="48" t="str">
        <f t="shared" si="148"/>
        <v/>
      </c>
      <c r="K679" s="49" t="str">
        <f t="shared" si="149"/>
        <v/>
      </c>
      <c r="L679" s="11"/>
      <c r="M679" s="11"/>
      <c r="N679" s="78"/>
      <c r="O679" s="31" t="str">
        <f t="shared" si="144"/>
        <v>F</v>
      </c>
      <c r="P679" s="11">
        <f t="shared" si="138"/>
        <v>-23.287315649149274</v>
      </c>
      <c r="Q679" s="11"/>
      <c r="R679" s="38">
        <f t="shared" si="150"/>
        <v>0</v>
      </c>
      <c r="S679" s="30">
        <f t="shared" si="145"/>
        <v>0</v>
      </c>
      <c r="T679" s="30">
        <f t="shared" si="146"/>
        <v>0</v>
      </c>
      <c r="U679" s="34"/>
      <c r="V679" s="34"/>
      <c r="X679" s="31">
        <f t="shared" si="139"/>
        <v>9.0359999999999996</v>
      </c>
      <c r="Y679" s="31">
        <f t="shared" si="140"/>
        <v>-184.49199999999999</v>
      </c>
      <c r="Z679" s="30">
        <f t="shared" si="147"/>
        <v>0</v>
      </c>
    </row>
    <row r="680" spans="5:26" x14ac:dyDescent="0.15">
      <c r="E680" s="46"/>
      <c r="F680" s="28"/>
      <c r="G680" s="29"/>
      <c r="H680" s="29"/>
      <c r="I680" s="48" t="str">
        <f t="shared" si="151"/>
        <v/>
      </c>
      <c r="J680" s="48" t="str">
        <f t="shared" si="148"/>
        <v/>
      </c>
      <c r="K680" s="49" t="str">
        <f t="shared" si="149"/>
        <v/>
      </c>
      <c r="L680" s="11"/>
      <c r="M680" s="11"/>
      <c r="N680" s="78"/>
      <c r="O680" s="31" t="str">
        <f t="shared" si="144"/>
        <v>F</v>
      </c>
      <c r="P680" s="11">
        <f t="shared" si="138"/>
        <v>-23.287315649149274</v>
      </c>
      <c r="Q680" s="11"/>
      <c r="R680" s="38">
        <f t="shared" si="150"/>
        <v>0</v>
      </c>
      <c r="S680" s="30">
        <f t="shared" si="145"/>
        <v>0</v>
      </c>
      <c r="T680" s="30">
        <f t="shared" si="146"/>
        <v>0</v>
      </c>
      <c r="U680" s="34"/>
      <c r="V680" s="34"/>
      <c r="X680" s="31">
        <f t="shared" si="139"/>
        <v>9.0359999999999996</v>
      </c>
      <c r="Y680" s="31">
        <f t="shared" si="140"/>
        <v>-184.49199999999999</v>
      </c>
      <c r="Z680" s="30">
        <f t="shared" si="147"/>
        <v>0</v>
      </c>
    </row>
    <row r="681" spans="5:26" x14ac:dyDescent="0.15">
      <c r="E681" s="46"/>
      <c r="F681" s="28"/>
      <c r="G681" s="29"/>
      <c r="H681" s="29"/>
      <c r="I681" s="48" t="str">
        <f t="shared" si="151"/>
        <v/>
      </c>
      <c r="J681" s="48" t="str">
        <f t="shared" si="148"/>
        <v/>
      </c>
      <c r="K681" s="49" t="str">
        <f t="shared" si="149"/>
        <v/>
      </c>
      <c r="L681" s="11"/>
      <c r="M681" s="11"/>
      <c r="N681" s="78"/>
      <c r="O681" s="31" t="str">
        <f t="shared" si="144"/>
        <v>F</v>
      </c>
      <c r="P681" s="11">
        <f t="shared" si="138"/>
        <v>-23.287315649149274</v>
      </c>
      <c r="Q681" s="11"/>
      <c r="R681" s="38">
        <f t="shared" si="150"/>
        <v>0</v>
      </c>
      <c r="S681" s="30">
        <f t="shared" si="145"/>
        <v>0</v>
      </c>
      <c r="T681" s="30">
        <f t="shared" si="146"/>
        <v>0</v>
      </c>
      <c r="U681" s="34"/>
      <c r="V681" s="34"/>
      <c r="X681" s="31">
        <f t="shared" si="139"/>
        <v>9.0359999999999996</v>
      </c>
      <c r="Y681" s="31">
        <f t="shared" si="140"/>
        <v>-184.49199999999999</v>
      </c>
      <c r="Z681" s="30">
        <f t="shared" si="147"/>
        <v>0</v>
      </c>
    </row>
    <row r="682" spans="5:26" x14ac:dyDescent="0.15">
      <c r="E682" s="46"/>
      <c r="F682" s="28"/>
      <c r="G682" s="29"/>
      <c r="H682" s="29"/>
      <c r="I682" s="48" t="str">
        <f t="shared" si="151"/>
        <v/>
      </c>
      <c r="J682" s="48" t="str">
        <f t="shared" si="148"/>
        <v/>
      </c>
      <c r="K682" s="49" t="str">
        <f t="shared" si="149"/>
        <v/>
      </c>
      <c r="L682" s="11"/>
      <c r="M682" s="11"/>
      <c r="N682" s="78"/>
      <c r="O682" s="31" t="str">
        <f t="shared" si="144"/>
        <v>F</v>
      </c>
      <c r="P682" s="11">
        <f t="shared" si="138"/>
        <v>-23.287315649149274</v>
      </c>
      <c r="Q682" s="11"/>
      <c r="R682" s="38">
        <f t="shared" si="150"/>
        <v>0</v>
      </c>
      <c r="S682" s="30">
        <f t="shared" si="145"/>
        <v>0</v>
      </c>
      <c r="T682" s="30">
        <f t="shared" si="146"/>
        <v>0</v>
      </c>
      <c r="U682" s="34"/>
      <c r="V682" s="34"/>
      <c r="X682" s="31">
        <f t="shared" si="139"/>
        <v>9.0359999999999996</v>
      </c>
      <c r="Y682" s="31">
        <f t="shared" si="140"/>
        <v>-184.49199999999999</v>
      </c>
      <c r="Z682" s="30">
        <f t="shared" si="147"/>
        <v>0</v>
      </c>
    </row>
    <row r="683" spans="5:26" x14ac:dyDescent="0.15">
      <c r="E683" s="46"/>
      <c r="F683" s="28"/>
      <c r="G683" s="29"/>
      <c r="H683" s="29"/>
      <c r="I683" s="48" t="str">
        <f t="shared" si="151"/>
        <v/>
      </c>
      <c r="J683" s="48" t="str">
        <f t="shared" si="148"/>
        <v/>
      </c>
      <c r="K683" s="49" t="str">
        <f t="shared" si="149"/>
        <v/>
      </c>
      <c r="L683" s="11"/>
      <c r="M683" s="11"/>
      <c r="N683" s="78"/>
      <c r="O683" s="31" t="str">
        <f t="shared" si="144"/>
        <v>F</v>
      </c>
      <c r="P683" s="11">
        <f t="shared" si="138"/>
        <v>-23.287315649149274</v>
      </c>
      <c r="Q683" s="11"/>
      <c r="R683" s="38">
        <f t="shared" si="150"/>
        <v>0</v>
      </c>
      <c r="S683" s="30">
        <f t="shared" si="145"/>
        <v>0</v>
      </c>
      <c r="T683" s="30">
        <f t="shared" si="146"/>
        <v>0</v>
      </c>
      <c r="U683" s="34"/>
      <c r="V683" s="34"/>
      <c r="X683" s="31">
        <f t="shared" si="139"/>
        <v>9.0359999999999996</v>
      </c>
      <c r="Y683" s="31">
        <f t="shared" si="140"/>
        <v>-184.49199999999999</v>
      </c>
      <c r="Z683" s="30">
        <f t="shared" si="147"/>
        <v>0</v>
      </c>
    </row>
    <row r="684" spans="5:26" x14ac:dyDescent="0.15">
      <c r="E684" s="46"/>
      <c r="F684" s="28"/>
      <c r="G684" s="29"/>
      <c r="H684" s="29"/>
      <c r="I684" s="48" t="str">
        <f t="shared" si="151"/>
        <v/>
      </c>
      <c r="J684" s="48" t="str">
        <f t="shared" si="148"/>
        <v/>
      </c>
      <c r="K684" s="49" t="str">
        <f t="shared" si="149"/>
        <v/>
      </c>
      <c r="L684" s="11"/>
      <c r="M684" s="11"/>
      <c r="N684" s="78"/>
      <c r="O684" s="31" t="str">
        <f t="shared" si="144"/>
        <v>F</v>
      </c>
      <c r="P684" s="11">
        <f t="shared" si="138"/>
        <v>-23.287315649149274</v>
      </c>
      <c r="Q684" s="11"/>
      <c r="R684" s="38">
        <f t="shared" si="150"/>
        <v>0</v>
      </c>
      <c r="S684" s="30">
        <f t="shared" si="145"/>
        <v>0</v>
      </c>
      <c r="T684" s="30">
        <f t="shared" si="146"/>
        <v>0</v>
      </c>
      <c r="U684" s="34"/>
      <c r="V684" s="34"/>
      <c r="X684" s="31">
        <f t="shared" si="139"/>
        <v>9.0359999999999996</v>
      </c>
      <c r="Y684" s="31">
        <f t="shared" si="140"/>
        <v>-184.49199999999999</v>
      </c>
      <c r="Z684" s="30">
        <f t="shared" si="147"/>
        <v>0</v>
      </c>
    </row>
    <row r="685" spans="5:26" x14ac:dyDescent="0.15">
      <c r="E685" s="46"/>
      <c r="F685" s="28"/>
      <c r="G685" s="29"/>
      <c r="H685" s="29"/>
      <c r="I685" s="48" t="str">
        <f t="shared" si="151"/>
        <v/>
      </c>
      <c r="J685" s="48" t="str">
        <f t="shared" si="148"/>
        <v/>
      </c>
      <c r="K685" s="49" t="str">
        <f t="shared" si="149"/>
        <v/>
      </c>
      <c r="L685" s="11"/>
      <c r="M685" s="11"/>
      <c r="N685" s="78"/>
      <c r="O685" s="31" t="str">
        <f t="shared" si="144"/>
        <v>F</v>
      </c>
      <c r="P685" s="11">
        <f t="shared" si="138"/>
        <v>-23.287315649149274</v>
      </c>
      <c r="Q685" s="11"/>
      <c r="R685" s="38">
        <f t="shared" si="150"/>
        <v>0</v>
      </c>
      <c r="S685" s="30">
        <f t="shared" si="145"/>
        <v>0</v>
      </c>
      <c r="T685" s="30">
        <f t="shared" si="146"/>
        <v>0</v>
      </c>
      <c r="U685" s="34"/>
      <c r="V685" s="34"/>
      <c r="X685" s="31">
        <f t="shared" si="139"/>
        <v>9.0359999999999996</v>
      </c>
      <c r="Y685" s="31">
        <f t="shared" si="140"/>
        <v>-184.49199999999999</v>
      </c>
      <c r="Z685" s="30">
        <f t="shared" si="147"/>
        <v>0</v>
      </c>
    </row>
    <row r="686" spans="5:26" x14ac:dyDescent="0.15">
      <c r="E686" s="46"/>
      <c r="F686" s="28"/>
      <c r="G686" s="29"/>
      <c r="H686" s="29"/>
      <c r="I686" s="48" t="str">
        <f t="shared" si="151"/>
        <v/>
      </c>
      <c r="J686" s="48" t="str">
        <f t="shared" si="148"/>
        <v/>
      </c>
      <c r="K686" s="49" t="str">
        <f t="shared" si="149"/>
        <v/>
      </c>
      <c r="L686" s="11"/>
      <c r="M686" s="11"/>
      <c r="N686" s="78"/>
      <c r="O686" s="31" t="str">
        <f t="shared" si="144"/>
        <v>F</v>
      </c>
      <c r="P686" s="11">
        <f t="shared" si="138"/>
        <v>-23.287315649149274</v>
      </c>
      <c r="Q686" s="11"/>
      <c r="R686" s="38">
        <f t="shared" si="150"/>
        <v>0</v>
      </c>
      <c r="S686" s="30">
        <f t="shared" si="145"/>
        <v>0</v>
      </c>
      <c r="T686" s="30">
        <f t="shared" si="146"/>
        <v>0</v>
      </c>
      <c r="U686" s="34"/>
      <c r="V686" s="34"/>
      <c r="X686" s="31">
        <f t="shared" si="139"/>
        <v>9.0359999999999996</v>
      </c>
      <c r="Y686" s="31">
        <f t="shared" si="140"/>
        <v>-184.49199999999999</v>
      </c>
      <c r="Z686" s="30">
        <f t="shared" si="147"/>
        <v>0</v>
      </c>
    </row>
    <row r="687" spans="5:26" x14ac:dyDescent="0.15">
      <c r="E687" s="46"/>
      <c r="F687" s="28"/>
      <c r="G687" s="29"/>
      <c r="H687" s="29"/>
      <c r="I687" s="48" t="str">
        <f t="shared" si="151"/>
        <v/>
      </c>
      <c r="J687" s="48" t="str">
        <f t="shared" si="148"/>
        <v/>
      </c>
      <c r="K687" s="49" t="str">
        <f t="shared" si="149"/>
        <v/>
      </c>
      <c r="L687" s="11"/>
      <c r="M687" s="11"/>
      <c r="N687" s="78"/>
      <c r="O687" s="31" t="str">
        <f t="shared" si="144"/>
        <v>F</v>
      </c>
      <c r="P687" s="11">
        <f t="shared" si="138"/>
        <v>-23.287315649149274</v>
      </c>
      <c r="Q687" s="11"/>
      <c r="R687" s="38">
        <f t="shared" si="150"/>
        <v>0</v>
      </c>
      <c r="S687" s="30">
        <f t="shared" si="145"/>
        <v>0</v>
      </c>
      <c r="T687" s="30">
        <f t="shared" si="146"/>
        <v>0</v>
      </c>
      <c r="U687" s="34"/>
      <c r="V687" s="34"/>
      <c r="X687" s="31">
        <f t="shared" si="139"/>
        <v>9.0359999999999996</v>
      </c>
      <c r="Y687" s="31">
        <f t="shared" si="140"/>
        <v>-184.49199999999999</v>
      </c>
      <c r="Z687" s="30">
        <f t="shared" si="147"/>
        <v>0</v>
      </c>
    </row>
    <row r="688" spans="5:26" x14ac:dyDescent="0.15">
      <c r="E688" s="46"/>
      <c r="F688" s="28"/>
      <c r="G688" s="29"/>
      <c r="H688" s="29"/>
      <c r="I688" s="48" t="str">
        <f t="shared" si="151"/>
        <v/>
      </c>
      <c r="J688" s="48" t="str">
        <f t="shared" si="148"/>
        <v/>
      </c>
      <c r="K688" s="49" t="str">
        <f t="shared" si="149"/>
        <v/>
      </c>
      <c r="L688" s="11"/>
      <c r="M688" s="11"/>
      <c r="N688" s="78"/>
      <c r="O688" s="31" t="str">
        <f t="shared" si="144"/>
        <v>F</v>
      </c>
      <c r="P688" s="11">
        <f t="shared" si="138"/>
        <v>-23.287315649149274</v>
      </c>
      <c r="Q688" s="11"/>
      <c r="R688" s="38">
        <f t="shared" si="150"/>
        <v>0</v>
      </c>
      <c r="S688" s="30">
        <f t="shared" si="145"/>
        <v>0</v>
      </c>
      <c r="T688" s="30">
        <f t="shared" si="146"/>
        <v>0</v>
      </c>
      <c r="U688" s="34"/>
      <c r="V688" s="34"/>
      <c r="X688" s="31">
        <f t="shared" si="139"/>
        <v>9.0359999999999996</v>
      </c>
      <c r="Y688" s="31">
        <f t="shared" si="140"/>
        <v>-184.49199999999999</v>
      </c>
      <c r="Z688" s="30">
        <f t="shared" si="147"/>
        <v>0</v>
      </c>
    </row>
    <row r="689" spans="5:26" x14ac:dyDescent="0.15">
      <c r="E689" s="46"/>
      <c r="F689" s="28"/>
      <c r="G689" s="29"/>
      <c r="H689" s="29"/>
      <c r="I689" s="48" t="str">
        <f t="shared" ref="I689:I720" si="152">IF(COUNTA($F$623,$H$623,F689:H689)=5,P689,"")</f>
        <v/>
      </c>
      <c r="J689" s="48" t="str">
        <f t="shared" si="148"/>
        <v/>
      </c>
      <c r="K689" s="49" t="str">
        <f t="shared" si="149"/>
        <v/>
      </c>
      <c r="L689" s="11"/>
      <c r="M689" s="11"/>
      <c r="N689" s="78"/>
      <c r="O689" s="31" t="str">
        <f t="shared" si="144"/>
        <v>F</v>
      </c>
      <c r="P689" s="11">
        <f t="shared" ref="P689:P744" si="153">IF(T689&gt;17.583,"*",(G689-(INDEX(IF(O689="F",Hfemalemean,Hmalemean),S689+1,R689+1)))/(INDEX(IF(O689="F",Hfemalesd,Hmalesd),S689+1,R689+1)))</f>
        <v>-23.287315649149274</v>
      </c>
      <c r="Q689" s="11"/>
      <c r="R689" s="38">
        <f t="shared" si="150"/>
        <v>0</v>
      </c>
      <c r="S689" s="30">
        <f t="shared" si="145"/>
        <v>0</v>
      </c>
      <c r="T689" s="30">
        <f t="shared" si="146"/>
        <v>0</v>
      </c>
      <c r="U689" s="34"/>
      <c r="V689" s="34"/>
      <c r="X689" s="31">
        <f t="shared" ref="X689:X744" si="154">IF(O689="M",2.06*10^-3*G689^2-0.1166*G689+6.5273,2.49*10^-3*G689^2-0.1858*G689+9.036)</f>
        <v>9.0359999999999996</v>
      </c>
      <c r="Y689" s="31">
        <f t="shared" ref="Y689:Y744" si="155">((G689/100)^3*INDEX(itoOI,IF(O689="M",0,3)+IF(G689&lt;140,1,IF(G689&lt;=149,2,3)),1)+(G689/100)^2*INDEX(itoOI,IF(O689="M",0,3)+IF(G689&lt;140,1,IF(G689&lt;=149,2,3)),2)+(G689/100)*INDEX(itoOI,IF(O689="M",0,3)+IF(G689&lt;140,1,IF(G689&lt;=149,2,3)),3)+INDEX(itoOI,IF(O689="M",0,3)+IF(G689&lt;140,1,IF(G689&lt;=149,2,3)),4))</f>
        <v>-184.49199999999999</v>
      </c>
      <c r="Z689" s="30">
        <f t="shared" si="147"/>
        <v>0</v>
      </c>
    </row>
    <row r="690" spans="5:26" x14ac:dyDescent="0.15">
      <c r="E690" s="46"/>
      <c r="F690" s="28"/>
      <c r="G690" s="29"/>
      <c r="H690" s="29"/>
      <c r="I690" s="48" t="str">
        <f t="shared" si="152"/>
        <v/>
      </c>
      <c r="J690" s="48" t="str">
        <f t="shared" si="148"/>
        <v/>
      </c>
      <c r="K690" s="49" t="str">
        <f t="shared" si="149"/>
        <v/>
      </c>
      <c r="L690" s="11"/>
      <c r="M690" s="11"/>
      <c r="N690" s="78"/>
      <c r="O690" s="31" t="str">
        <f t="shared" si="144"/>
        <v>F</v>
      </c>
      <c r="P690" s="11">
        <f t="shared" si="153"/>
        <v>-23.287315649149274</v>
      </c>
      <c r="Q690" s="11"/>
      <c r="R690" s="38">
        <f t="shared" ref="R690:R744" si="156">DATEDIF($F$623,F690,"Y")</f>
        <v>0</v>
      </c>
      <c r="S690" s="30">
        <f t="shared" ref="S690:S744" si="157">DATEDIF($F$623,F690,"YM")</f>
        <v>0</v>
      </c>
      <c r="T690" s="30">
        <f t="shared" ref="T690:T744" si="158">DATEDIF($F$623,F690,"Y")+DATEDIF($F$623,F690,"YD")/(365+IF(MOD(YEAR(DATE(YEAR(F690)-1,MONTH($F$623),DAY($F$623))),4)=0,IF(DATE(YEAR(DATE(YEAR(F690)-1,MONTH($F$623),DAY($F$623))),2,29)&gt;=DATE(YEAR(F690)-1,MONTH($F$623),DAY($F$623)),1,0),0)+IF(MOD(YEAR(F690),4)=0,IF(DATE(YEAR(F690),2,29)&lt;=F690,1,0),0))</f>
        <v>0</v>
      </c>
      <c r="U690" s="34"/>
      <c r="V690" s="34"/>
      <c r="X690" s="31">
        <f t="shared" si="154"/>
        <v>9.0359999999999996</v>
      </c>
      <c r="Y690" s="31">
        <f t="shared" si="155"/>
        <v>-184.49199999999999</v>
      </c>
      <c r="Z690" s="30">
        <f t="shared" si="147"/>
        <v>0</v>
      </c>
    </row>
    <row r="691" spans="5:26" x14ac:dyDescent="0.15">
      <c r="E691" s="46"/>
      <c r="F691" s="28"/>
      <c r="G691" s="29"/>
      <c r="H691" s="29"/>
      <c r="I691" s="48" t="str">
        <f t="shared" si="152"/>
        <v/>
      </c>
      <c r="J691" s="48" t="str">
        <f t="shared" si="148"/>
        <v/>
      </c>
      <c r="K691" s="49" t="str">
        <f t="shared" si="149"/>
        <v/>
      </c>
      <c r="L691" s="11"/>
      <c r="M691" s="11"/>
      <c r="N691" s="78"/>
      <c r="O691" s="31" t="str">
        <f t="shared" ref="O691:O744" si="159">+O690</f>
        <v>F</v>
      </c>
      <c r="P691" s="11">
        <f t="shared" si="153"/>
        <v>-23.287315649149274</v>
      </c>
      <c r="Q691" s="11"/>
      <c r="R691" s="38">
        <f t="shared" si="156"/>
        <v>0</v>
      </c>
      <c r="S691" s="30">
        <f t="shared" si="157"/>
        <v>0</v>
      </c>
      <c r="T691" s="30">
        <f t="shared" si="158"/>
        <v>0</v>
      </c>
      <c r="U691" s="34"/>
      <c r="V691" s="34"/>
      <c r="X691" s="31">
        <f t="shared" si="154"/>
        <v>9.0359999999999996</v>
      </c>
      <c r="Y691" s="31">
        <f t="shared" si="155"/>
        <v>-184.49199999999999</v>
      </c>
      <c r="Z691" s="30">
        <f t="shared" ref="Z691:Z744" si="160">22*G691^2/10000</f>
        <v>0</v>
      </c>
    </row>
    <row r="692" spans="5:26" x14ac:dyDescent="0.15">
      <c r="E692" s="46"/>
      <c r="F692" s="28"/>
      <c r="G692" s="29"/>
      <c r="H692" s="29"/>
      <c r="I692" s="48" t="str">
        <f t="shared" si="152"/>
        <v/>
      </c>
      <c r="J692" s="48" t="str">
        <f t="shared" ref="J692:J719" si="161">IF(COUNTA($F$623,$H$623,F692:H692)=5,IF(T692&lt;6,"*",IF(T692&gt;=17.583,"*",(H692-G692*INDEX(IF(O692="F",muratafemale,muratamale),R692-4,1)-INDEX(IF(O692="F",muratafemale,muratamale),R692-4,2))/(G692*INDEX(IF(O692="F",muratafemale,muratamale),R692-4,1)+INDEX(IF(O692="F",muratafemale,muratamale),R692-4,2))*100)),"")</f>
        <v/>
      </c>
      <c r="K692" s="49" t="str">
        <f t="shared" ref="K692:K719" si="162">IF(COUNTA($F$623,$H$623,F692:H692)=5,IF(OR(T692&lt;1,G692&lt;70),"*",IF(G692&gt;=IF(O692="M",181,174),(H692-Z692)/Z692*100,IF(G692&lt;101,(H692-X692)/X692*100,IF(T692&lt;6,(H692-X692)/X692*100,IF(T692&gt;=17.583,(H692-Z692)/Z692*100,(H692-Y692)/Y692*100))))),"")</f>
        <v/>
      </c>
      <c r="L692" s="11"/>
      <c r="M692" s="11"/>
      <c r="N692" s="78"/>
      <c r="O692" s="31" t="str">
        <f t="shared" si="159"/>
        <v>F</v>
      </c>
      <c r="P692" s="11">
        <f t="shared" si="153"/>
        <v>-23.287315649149274</v>
      </c>
      <c r="Q692" s="11"/>
      <c r="R692" s="38">
        <f t="shared" si="156"/>
        <v>0</v>
      </c>
      <c r="S692" s="30">
        <f t="shared" si="157"/>
        <v>0</v>
      </c>
      <c r="T692" s="30">
        <f t="shared" si="158"/>
        <v>0</v>
      </c>
      <c r="U692" s="34"/>
      <c r="V692" s="34"/>
      <c r="X692" s="31">
        <f t="shared" si="154"/>
        <v>9.0359999999999996</v>
      </c>
      <c r="Y692" s="31">
        <f t="shared" si="155"/>
        <v>-184.49199999999999</v>
      </c>
      <c r="Z692" s="30">
        <f t="shared" si="160"/>
        <v>0</v>
      </c>
    </row>
    <row r="693" spans="5:26" x14ac:dyDescent="0.15">
      <c r="E693" s="46"/>
      <c r="F693" s="28"/>
      <c r="G693" s="29"/>
      <c r="H693" s="29"/>
      <c r="I693" s="48" t="str">
        <f t="shared" si="152"/>
        <v/>
      </c>
      <c r="J693" s="48" t="str">
        <f t="shared" si="161"/>
        <v/>
      </c>
      <c r="K693" s="49" t="str">
        <f t="shared" si="162"/>
        <v/>
      </c>
      <c r="L693" s="11"/>
      <c r="M693" s="11"/>
      <c r="N693" s="78"/>
      <c r="O693" s="31" t="str">
        <f t="shared" si="159"/>
        <v>F</v>
      </c>
      <c r="P693" s="11">
        <f t="shared" si="153"/>
        <v>-23.287315649149274</v>
      </c>
      <c r="Q693" s="11"/>
      <c r="R693" s="38">
        <f t="shared" si="156"/>
        <v>0</v>
      </c>
      <c r="S693" s="30">
        <f t="shared" si="157"/>
        <v>0</v>
      </c>
      <c r="T693" s="30">
        <f t="shared" si="158"/>
        <v>0</v>
      </c>
      <c r="U693" s="34"/>
      <c r="V693" s="34"/>
      <c r="X693" s="31">
        <f t="shared" si="154"/>
        <v>9.0359999999999996</v>
      </c>
      <c r="Y693" s="31">
        <f t="shared" si="155"/>
        <v>-184.49199999999999</v>
      </c>
      <c r="Z693" s="30">
        <f t="shared" si="160"/>
        <v>0</v>
      </c>
    </row>
    <row r="694" spans="5:26" x14ac:dyDescent="0.15">
      <c r="E694" s="46"/>
      <c r="F694" s="28"/>
      <c r="G694" s="29"/>
      <c r="H694" s="29"/>
      <c r="I694" s="48" t="str">
        <f t="shared" si="152"/>
        <v/>
      </c>
      <c r="J694" s="48" t="str">
        <f t="shared" si="161"/>
        <v/>
      </c>
      <c r="K694" s="49" t="str">
        <f t="shared" si="162"/>
        <v/>
      </c>
      <c r="L694" s="11"/>
      <c r="M694" s="11"/>
      <c r="N694" s="78"/>
      <c r="O694" s="31" t="str">
        <f t="shared" si="159"/>
        <v>F</v>
      </c>
      <c r="P694" s="11">
        <f t="shared" si="153"/>
        <v>-23.287315649149274</v>
      </c>
      <c r="Q694" s="11"/>
      <c r="R694" s="38">
        <f t="shared" si="156"/>
        <v>0</v>
      </c>
      <c r="S694" s="30">
        <f t="shared" si="157"/>
        <v>0</v>
      </c>
      <c r="T694" s="30">
        <f t="shared" si="158"/>
        <v>0</v>
      </c>
      <c r="U694" s="34"/>
      <c r="V694" s="34"/>
      <c r="X694" s="31">
        <f t="shared" si="154"/>
        <v>9.0359999999999996</v>
      </c>
      <c r="Y694" s="31">
        <f t="shared" si="155"/>
        <v>-184.49199999999999</v>
      </c>
      <c r="Z694" s="30">
        <f t="shared" si="160"/>
        <v>0</v>
      </c>
    </row>
    <row r="695" spans="5:26" x14ac:dyDescent="0.15">
      <c r="E695" s="46"/>
      <c r="F695" s="28"/>
      <c r="G695" s="29"/>
      <c r="H695" s="29"/>
      <c r="I695" s="48" t="str">
        <f t="shared" si="152"/>
        <v/>
      </c>
      <c r="J695" s="48" t="str">
        <f t="shared" si="161"/>
        <v/>
      </c>
      <c r="K695" s="49" t="str">
        <f t="shared" si="162"/>
        <v/>
      </c>
      <c r="L695" s="11"/>
      <c r="M695" s="11"/>
      <c r="N695" s="78"/>
      <c r="O695" s="31" t="str">
        <f t="shared" si="159"/>
        <v>F</v>
      </c>
      <c r="P695" s="11">
        <f t="shared" si="153"/>
        <v>-23.287315649149274</v>
      </c>
      <c r="Q695" s="11"/>
      <c r="R695" s="38">
        <f t="shared" si="156"/>
        <v>0</v>
      </c>
      <c r="S695" s="30">
        <f t="shared" si="157"/>
        <v>0</v>
      </c>
      <c r="T695" s="30">
        <f t="shared" si="158"/>
        <v>0</v>
      </c>
      <c r="U695" s="34"/>
      <c r="V695" s="34"/>
      <c r="X695" s="31">
        <f t="shared" si="154"/>
        <v>9.0359999999999996</v>
      </c>
      <c r="Y695" s="31">
        <f t="shared" si="155"/>
        <v>-184.49199999999999</v>
      </c>
      <c r="Z695" s="30">
        <f t="shared" si="160"/>
        <v>0</v>
      </c>
    </row>
    <row r="696" spans="5:26" x14ac:dyDescent="0.15">
      <c r="E696" s="46"/>
      <c r="F696" s="28"/>
      <c r="G696" s="29"/>
      <c r="H696" s="29"/>
      <c r="I696" s="48" t="str">
        <f t="shared" si="152"/>
        <v/>
      </c>
      <c r="J696" s="48" t="str">
        <f t="shared" si="161"/>
        <v/>
      </c>
      <c r="K696" s="49" t="str">
        <f t="shared" si="162"/>
        <v/>
      </c>
      <c r="L696" s="11"/>
      <c r="M696" s="11"/>
      <c r="N696" s="78"/>
      <c r="O696" s="31" t="str">
        <f t="shared" si="159"/>
        <v>F</v>
      </c>
      <c r="P696" s="11">
        <f t="shared" si="153"/>
        <v>-23.287315649149274</v>
      </c>
      <c r="Q696" s="11"/>
      <c r="R696" s="38">
        <f t="shared" si="156"/>
        <v>0</v>
      </c>
      <c r="S696" s="30">
        <f t="shared" si="157"/>
        <v>0</v>
      </c>
      <c r="T696" s="30">
        <f t="shared" si="158"/>
        <v>0</v>
      </c>
      <c r="U696" s="34"/>
      <c r="V696" s="34"/>
      <c r="X696" s="31">
        <f t="shared" si="154"/>
        <v>9.0359999999999996</v>
      </c>
      <c r="Y696" s="31">
        <f t="shared" si="155"/>
        <v>-184.49199999999999</v>
      </c>
      <c r="Z696" s="30">
        <f t="shared" si="160"/>
        <v>0</v>
      </c>
    </row>
    <row r="697" spans="5:26" x14ac:dyDescent="0.15">
      <c r="E697" s="46"/>
      <c r="F697" s="28"/>
      <c r="G697" s="29"/>
      <c r="H697" s="29"/>
      <c r="I697" s="48" t="str">
        <f t="shared" si="152"/>
        <v/>
      </c>
      <c r="J697" s="48" t="str">
        <f t="shared" si="161"/>
        <v/>
      </c>
      <c r="K697" s="49" t="str">
        <f t="shared" si="162"/>
        <v/>
      </c>
      <c r="L697" s="11"/>
      <c r="M697" s="11"/>
      <c r="N697" s="78"/>
      <c r="O697" s="31" t="str">
        <f t="shared" si="159"/>
        <v>F</v>
      </c>
      <c r="P697" s="11">
        <f t="shared" si="153"/>
        <v>-23.287315649149274</v>
      </c>
      <c r="Q697" s="11"/>
      <c r="R697" s="38">
        <f t="shared" si="156"/>
        <v>0</v>
      </c>
      <c r="S697" s="30">
        <f t="shared" si="157"/>
        <v>0</v>
      </c>
      <c r="T697" s="30">
        <f t="shared" si="158"/>
        <v>0</v>
      </c>
      <c r="U697" s="34"/>
      <c r="V697" s="34"/>
      <c r="X697" s="31">
        <f t="shared" si="154"/>
        <v>9.0359999999999996</v>
      </c>
      <c r="Y697" s="31">
        <f t="shared" si="155"/>
        <v>-184.49199999999999</v>
      </c>
      <c r="Z697" s="30">
        <f t="shared" si="160"/>
        <v>0</v>
      </c>
    </row>
    <row r="698" spans="5:26" x14ac:dyDescent="0.15">
      <c r="E698" s="46"/>
      <c r="F698" s="28"/>
      <c r="G698" s="29"/>
      <c r="H698" s="29"/>
      <c r="I698" s="48" t="str">
        <f t="shared" si="152"/>
        <v/>
      </c>
      <c r="J698" s="48" t="str">
        <f t="shared" si="161"/>
        <v/>
      </c>
      <c r="K698" s="49" t="str">
        <f t="shared" si="162"/>
        <v/>
      </c>
      <c r="L698" s="11"/>
      <c r="M698" s="11"/>
      <c r="N698" s="78"/>
      <c r="O698" s="31" t="str">
        <f t="shared" si="159"/>
        <v>F</v>
      </c>
      <c r="P698" s="11">
        <f t="shared" si="153"/>
        <v>-23.287315649149274</v>
      </c>
      <c r="Q698" s="11"/>
      <c r="R698" s="38">
        <f t="shared" si="156"/>
        <v>0</v>
      </c>
      <c r="S698" s="30">
        <f t="shared" si="157"/>
        <v>0</v>
      </c>
      <c r="T698" s="30">
        <f t="shared" si="158"/>
        <v>0</v>
      </c>
      <c r="U698" s="34"/>
      <c r="V698" s="34"/>
      <c r="X698" s="31">
        <f t="shared" si="154"/>
        <v>9.0359999999999996</v>
      </c>
      <c r="Y698" s="31">
        <f t="shared" si="155"/>
        <v>-184.49199999999999</v>
      </c>
      <c r="Z698" s="30">
        <f t="shared" si="160"/>
        <v>0</v>
      </c>
    </row>
    <row r="699" spans="5:26" x14ac:dyDescent="0.15">
      <c r="E699" s="46"/>
      <c r="F699" s="28"/>
      <c r="G699" s="29"/>
      <c r="H699" s="29"/>
      <c r="I699" s="48" t="str">
        <f t="shared" si="152"/>
        <v/>
      </c>
      <c r="J699" s="48" t="str">
        <f t="shared" si="161"/>
        <v/>
      </c>
      <c r="K699" s="49" t="str">
        <f t="shared" si="162"/>
        <v/>
      </c>
      <c r="L699" s="11"/>
      <c r="M699" s="11"/>
      <c r="N699" s="78"/>
      <c r="O699" s="31" t="str">
        <f t="shared" si="159"/>
        <v>F</v>
      </c>
      <c r="P699" s="11">
        <f t="shared" si="153"/>
        <v>-23.287315649149274</v>
      </c>
      <c r="Q699" s="11"/>
      <c r="R699" s="38">
        <f t="shared" si="156"/>
        <v>0</v>
      </c>
      <c r="S699" s="30">
        <f t="shared" si="157"/>
        <v>0</v>
      </c>
      <c r="T699" s="30">
        <f t="shared" si="158"/>
        <v>0</v>
      </c>
      <c r="U699" s="34"/>
      <c r="V699" s="34"/>
      <c r="X699" s="31">
        <f t="shared" si="154"/>
        <v>9.0359999999999996</v>
      </c>
      <c r="Y699" s="31">
        <f t="shared" si="155"/>
        <v>-184.49199999999999</v>
      </c>
      <c r="Z699" s="30">
        <f t="shared" si="160"/>
        <v>0</v>
      </c>
    </row>
    <row r="700" spans="5:26" x14ac:dyDescent="0.15">
      <c r="E700" s="46"/>
      <c r="F700" s="28"/>
      <c r="G700" s="29"/>
      <c r="H700" s="29"/>
      <c r="I700" s="48" t="str">
        <f t="shared" si="152"/>
        <v/>
      </c>
      <c r="J700" s="48" t="str">
        <f t="shared" si="161"/>
        <v/>
      </c>
      <c r="K700" s="49" t="str">
        <f t="shared" si="162"/>
        <v/>
      </c>
      <c r="L700" s="11"/>
      <c r="M700" s="11"/>
      <c r="N700" s="78"/>
      <c r="O700" s="31" t="str">
        <f t="shared" si="159"/>
        <v>F</v>
      </c>
      <c r="P700" s="11">
        <f t="shared" si="153"/>
        <v>-23.287315649149274</v>
      </c>
      <c r="Q700" s="11"/>
      <c r="R700" s="38">
        <f t="shared" si="156"/>
        <v>0</v>
      </c>
      <c r="S700" s="30">
        <f t="shared" si="157"/>
        <v>0</v>
      </c>
      <c r="T700" s="30">
        <f t="shared" si="158"/>
        <v>0</v>
      </c>
      <c r="U700" s="34"/>
      <c r="V700" s="34"/>
      <c r="X700" s="31">
        <f t="shared" si="154"/>
        <v>9.0359999999999996</v>
      </c>
      <c r="Y700" s="31">
        <f t="shared" si="155"/>
        <v>-184.49199999999999</v>
      </c>
      <c r="Z700" s="30">
        <f t="shared" si="160"/>
        <v>0</v>
      </c>
    </row>
    <row r="701" spans="5:26" x14ac:dyDescent="0.15">
      <c r="E701" s="46"/>
      <c r="F701" s="28"/>
      <c r="G701" s="29"/>
      <c r="H701" s="29"/>
      <c r="I701" s="48" t="str">
        <f t="shared" si="152"/>
        <v/>
      </c>
      <c r="J701" s="48" t="str">
        <f t="shared" si="161"/>
        <v/>
      </c>
      <c r="K701" s="49" t="str">
        <f t="shared" si="162"/>
        <v/>
      </c>
      <c r="L701" s="11"/>
      <c r="M701" s="11"/>
      <c r="N701" s="78"/>
      <c r="O701" s="31" t="str">
        <f t="shared" si="159"/>
        <v>F</v>
      </c>
      <c r="P701" s="11">
        <f t="shared" si="153"/>
        <v>-23.287315649149274</v>
      </c>
      <c r="Q701" s="11"/>
      <c r="R701" s="38">
        <f t="shared" si="156"/>
        <v>0</v>
      </c>
      <c r="S701" s="30">
        <f t="shared" si="157"/>
        <v>0</v>
      </c>
      <c r="T701" s="30">
        <f t="shared" si="158"/>
        <v>0</v>
      </c>
      <c r="U701" s="34"/>
      <c r="V701" s="34"/>
      <c r="X701" s="31">
        <f t="shared" si="154"/>
        <v>9.0359999999999996</v>
      </c>
      <c r="Y701" s="31">
        <f t="shared" si="155"/>
        <v>-184.49199999999999</v>
      </c>
      <c r="Z701" s="30">
        <f t="shared" si="160"/>
        <v>0</v>
      </c>
    </row>
    <row r="702" spans="5:26" x14ac:dyDescent="0.15">
      <c r="E702" s="46"/>
      <c r="F702" s="28"/>
      <c r="G702" s="29"/>
      <c r="H702" s="29"/>
      <c r="I702" s="48" t="str">
        <f t="shared" si="152"/>
        <v/>
      </c>
      <c r="J702" s="48" t="str">
        <f t="shared" si="161"/>
        <v/>
      </c>
      <c r="K702" s="49" t="str">
        <f t="shared" si="162"/>
        <v/>
      </c>
      <c r="L702" s="11"/>
      <c r="M702" s="11"/>
      <c r="N702" s="78"/>
      <c r="O702" s="31" t="str">
        <f t="shared" si="159"/>
        <v>F</v>
      </c>
      <c r="P702" s="11">
        <f t="shared" si="153"/>
        <v>-23.287315649149274</v>
      </c>
      <c r="Q702" s="11"/>
      <c r="R702" s="38">
        <f t="shared" si="156"/>
        <v>0</v>
      </c>
      <c r="S702" s="30">
        <f t="shared" si="157"/>
        <v>0</v>
      </c>
      <c r="T702" s="30">
        <f t="shared" si="158"/>
        <v>0</v>
      </c>
      <c r="U702" s="34"/>
      <c r="V702" s="34"/>
      <c r="X702" s="31">
        <f t="shared" si="154"/>
        <v>9.0359999999999996</v>
      </c>
      <c r="Y702" s="31">
        <f t="shared" si="155"/>
        <v>-184.49199999999999</v>
      </c>
      <c r="Z702" s="30">
        <f t="shared" si="160"/>
        <v>0</v>
      </c>
    </row>
    <row r="703" spans="5:26" x14ac:dyDescent="0.15">
      <c r="E703" s="46"/>
      <c r="F703" s="28"/>
      <c r="G703" s="29"/>
      <c r="H703" s="29"/>
      <c r="I703" s="48" t="str">
        <f t="shared" si="152"/>
        <v/>
      </c>
      <c r="J703" s="48" t="str">
        <f t="shared" si="161"/>
        <v/>
      </c>
      <c r="K703" s="49" t="str">
        <f t="shared" si="162"/>
        <v/>
      </c>
      <c r="L703" s="11"/>
      <c r="M703" s="11"/>
      <c r="N703" s="78"/>
      <c r="O703" s="31" t="str">
        <f t="shared" si="159"/>
        <v>F</v>
      </c>
      <c r="P703" s="11">
        <f t="shared" si="153"/>
        <v>-23.287315649149274</v>
      </c>
      <c r="Q703" s="11"/>
      <c r="R703" s="38">
        <f t="shared" si="156"/>
        <v>0</v>
      </c>
      <c r="S703" s="30">
        <f t="shared" si="157"/>
        <v>0</v>
      </c>
      <c r="T703" s="30">
        <f t="shared" si="158"/>
        <v>0</v>
      </c>
      <c r="U703" s="34"/>
      <c r="V703" s="34"/>
      <c r="X703" s="31">
        <f t="shared" si="154"/>
        <v>9.0359999999999996</v>
      </c>
      <c r="Y703" s="31">
        <f t="shared" si="155"/>
        <v>-184.49199999999999</v>
      </c>
      <c r="Z703" s="30">
        <f t="shared" si="160"/>
        <v>0</v>
      </c>
    </row>
    <row r="704" spans="5:26" x14ac:dyDescent="0.15">
      <c r="E704" s="46"/>
      <c r="F704" s="28"/>
      <c r="G704" s="29"/>
      <c r="H704" s="29"/>
      <c r="I704" s="48" t="str">
        <f t="shared" si="152"/>
        <v/>
      </c>
      <c r="J704" s="48" t="str">
        <f t="shared" si="161"/>
        <v/>
      </c>
      <c r="K704" s="49" t="str">
        <f t="shared" si="162"/>
        <v/>
      </c>
      <c r="L704" s="11"/>
      <c r="M704" s="11"/>
      <c r="N704" s="78"/>
      <c r="O704" s="31" t="str">
        <f t="shared" si="159"/>
        <v>F</v>
      </c>
      <c r="P704" s="11">
        <f t="shared" si="153"/>
        <v>-23.287315649149274</v>
      </c>
      <c r="Q704" s="11"/>
      <c r="R704" s="38">
        <f t="shared" si="156"/>
        <v>0</v>
      </c>
      <c r="S704" s="30">
        <f t="shared" si="157"/>
        <v>0</v>
      </c>
      <c r="T704" s="30">
        <f t="shared" si="158"/>
        <v>0</v>
      </c>
      <c r="U704" s="34"/>
      <c r="V704" s="34"/>
      <c r="X704" s="31">
        <f t="shared" si="154"/>
        <v>9.0359999999999996</v>
      </c>
      <c r="Y704" s="31">
        <f t="shared" si="155"/>
        <v>-184.49199999999999</v>
      </c>
      <c r="Z704" s="30">
        <f t="shared" si="160"/>
        <v>0</v>
      </c>
    </row>
    <row r="705" spans="5:26" x14ac:dyDescent="0.15">
      <c r="E705" s="46"/>
      <c r="F705" s="28"/>
      <c r="G705" s="29"/>
      <c r="H705" s="29"/>
      <c r="I705" s="48" t="str">
        <f t="shared" si="152"/>
        <v/>
      </c>
      <c r="J705" s="48" t="str">
        <f t="shared" si="161"/>
        <v/>
      </c>
      <c r="K705" s="49" t="str">
        <f t="shared" si="162"/>
        <v/>
      </c>
      <c r="L705" s="11"/>
      <c r="M705" s="11"/>
      <c r="N705" s="78"/>
      <c r="O705" s="31" t="str">
        <f t="shared" si="159"/>
        <v>F</v>
      </c>
      <c r="P705" s="11">
        <f t="shared" si="153"/>
        <v>-23.287315649149274</v>
      </c>
      <c r="Q705" s="11"/>
      <c r="R705" s="38">
        <f t="shared" si="156"/>
        <v>0</v>
      </c>
      <c r="S705" s="30">
        <f t="shared" si="157"/>
        <v>0</v>
      </c>
      <c r="T705" s="30">
        <f t="shared" si="158"/>
        <v>0</v>
      </c>
      <c r="U705" s="34"/>
      <c r="V705" s="34"/>
      <c r="X705" s="31">
        <f t="shared" si="154"/>
        <v>9.0359999999999996</v>
      </c>
      <c r="Y705" s="31">
        <f t="shared" si="155"/>
        <v>-184.49199999999999</v>
      </c>
      <c r="Z705" s="30">
        <f t="shared" si="160"/>
        <v>0</v>
      </c>
    </row>
    <row r="706" spans="5:26" x14ac:dyDescent="0.15">
      <c r="E706" s="46"/>
      <c r="F706" s="28"/>
      <c r="G706" s="29"/>
      <c r="H706" s="29"/>
      <c r="I706" s="48" t="str">
        <f t="shared" si="152"/>
        <v/>
      </c>
      <c r="J706" s="48" t="str">
        <f t="shared" si="161"/>
        <v/>
      </c>
      <c r="K706" s="49" t="str">
        <f t="shared" si="162"/>
        <v/>
      </c>
      <c r="L706" s="11"/>
      <c r="M706" s="11"/>
      <c r="N706" s="78"/>
      <c r="O706" s="31" t="str">
        <f t="shared" si="159"/>
        <v>F</v>
      </c>
      <c r="P706" s="11">
        <f t="shared" si="153"/>
        <v>-23.287315649149274</v>
      </c>
      <c r="Q706" s="11"/>
      <c r="R706" s="38">
        <f t="shared" si="156"/>
        <v>0</v>
      </c>
      <c r="S706" s="30">
        <f t="shared" si="157"/>
        <v>0</v>
      </c>
      <c r="T706" s="30">
        <f t="shared" si="158"/>
        <v>0</v>
      </c>
      <c r="U706" s="34"/>
      <c r="V706" s="34"/>
      <c r="X706" s="31">
        <f t="shared" si="154"/>
        <v>9.0359999999999996</v>
      </c>
      <c r="Y706" s="31">
        <f t="shared" si="155"/>
        <v>-184.49199999999999</v>
      </c>
      <c r="Z706" s="30">
        <f t="shared" si="160"/>
        <v>0</v>
      </c>
    </row>
    <row r="707" spans="5:26" x14ac:dyDescent="0.15">
      <c r="E707" s="46"/>
      <c r="F707" s="28"/>
      <c r="G707" s="29"/>
      <c r="H707" s="29"/>
      <c r="I707" s="48" t="str">
        <f t="shared" si="152"/>
        <v/>
      </c>
      <c r="J707" s="48" t="str">
        <f t="shared" si="161"/>
        <v/>
      </c>
      <c r="K707" s="49" t="str">
        <f t="shared" si="162"/>
        <v/>
      </c>
      <c r="L707" s="11"/>
      <c r="M707" s="11"/>
      <c r="N707" s="78"/>
      <c r="O707" s="31" t="str">
        <f t="shared" si="159"/>
        <v>F</v>
      </c>
      <c r="P707" s="11">
        <f t="shared" si="153"/>
        <v>-23.287315649149274</v>
      </c>
      <c r="Q707" s="11"/>
      <c r="R707" s="38">
        <f t="shared" si="156"/>
        <v>0</v>
      </c>
      <c r="S707" s="30">
        <f t="shared" si="157"/>
        <v>0</v>
      </c>
      <c r="T707" s="30">
        <f t="shared" si="158"/>
        <v>0</v>
      </c>
      <c r="U707" s="34"/>
      <c r="V707" s="34"/>
      <c r="X707" s="31">
        <f t="shared" si="154"/>
        <v>9.0359999999999996</v>
      </c>
      <c r="Y707" s="31">
        <f t="shared" si="155"/>
        <v>-184.49199999999999</v>
      </c>
      <c r="Z707" s="30">
        <f t="shared" si="160"/>
        <v>0</v>
      </c>
    </row>
    <row r="708" spans="5:26" x14ac:dyDescent="0.15">
      <c r="E708" s="46"/>
      <c r="F708" s="28"/>
      <c r="G708" s="29"/>
      <c r="H708" s="29"/>
      <c r="I708" s="48" t="str">
        <f t="shared" si="152"/>
        <v/>
      </c>
      <c r="J708" s="48" t="str">
        <f t="shared" si="161"/>
        <v/>
      </c>
      <c r="K708" s="49" t="str">
        <f t="shared" si="162"/>
        <v/>
      </c>
      <c r="L708" s="11"/>
      <c r="M708" s="11"/>
      <c r="N708" s="78"/>
      <c r="O708" s="31" t="str">
        <f t="shared" si="159"/>
        <v>F</v>
      </c>
      <c r="P708" s="11">
        <f t="shared" si="153"/>
        <v>-23.287315649149274</v>
      </c>
      <c r="Q708" s="11"/>
      <c r="R708" s="38">
        <f t="shared" si="156"/>
        <v>0</v>
      </c>
      <c r="S708" s="30">
        <f t="shared" si="157"/>
        <v>0</v>
      </c>
      <c r="T708" s="30">
        <f t="shared" si="158"/>
        <v>0</v>
      </c>
      <c r="U708" s="34"/>
      <c r="V708" s="34"/>
      <c r="X708" s="31">
        <f t="shared" si="154"/>
        <v>9.0359999999999996</v>
      </c>
      <c r="Y708" s="31">
        <f t="shared" si="155"/>
        <v>-184.49199999999999</v>
      </c>
      <c r="Z708" s="30">
        <f t="shared" si="160"/>
        <v>0</v>
      </c>
    </row>
    <row r="709" spans="5:26" x14ac:dyDescent="0.15">
      <c r="E709" s="46"/>
      <c r="F709" s="28"/>
      <c r="G709" s="29"/>
      <c r="H709" s="29"/>
      <c r="I709" s="48" t="str">
        <f t="shared" si="152"/>
        <v/>
      </c>
      <c r="J709" s="48" t="str">
        <f t="shared" si="161"/>
        <v/>
      </c>
      <c r="K709" s="49" t="str">
        <f t="shared" si="162"/>
        <v/>
      </c>
      <c r="L709" s="11"/>
      <c r="M709" s="11"/>
      <c r="N709" s="78"/>
      <c r="O709" s="31" t="str">
        <f t="shared" si="159"/>
        <v>F</v>
      </c>
      <c r="P709" s="11">
        <f t="shared" si="153"/>
        <v>-23.287315649149274</v>
      </c>
      <c r="Q709" s="11"/>
      <c r="R709" s="38">
        <f t="shared" si="156"/>
        <v>0</v>
      </c>
      <c r="S709" s="30">
        <f t="shared" si="157"/>
        <v>0</v>
      </c>
      <c r="T709" s="30">
        <f t="shared" si="158"/>
        <v>0</v>
      </c>
      <c r="U709" s="34"/>
      <c r="V709" s="34"/>
      <c r="X709" s="31">
        <f t="shared" si="154"/>
        <v>9.0359999999999996</v>
      </c>
      <c r="Y709" s="31">
        <f t="shared" si="155"/>
        <v>-184.49199999999999</v>
      </c>
      <c r="Z709" s="30">
        <f t="shared" si="160"/>
        <v>0</v>
      </c>
    </row>
    <row r="710" spans="5:26" x14ac:dyDescent="0.15">
      <c r="E710" s="46"/>
      <c r="F710" s="28"/>
      <c r="G710" s="29"/>
      <c r="H710" s="29"/>
      <c r="I710" s="48" t="str">
        <f t="shared" si="152"/>
        <v/>
      </c>
      <c r="J710" s="48" t="str">
        <f t="shared" si="161"/>
        <v/>
      </c>
      <c r="K710" s="49" t="str">
        <f t="shared" si="162"/>
        <v/>
      </c>
      <c r="L710" s="11"/>
      <c r="M710" s="11"/>
      <c r="N710" s="78"/>
      <c r="O710" s="31" t="str">
        <f t="shared" si="159"/>
        <v>F</v>
      </c>
      <c r="P710" s="11">
        <f t="shared" si="153"/>
        <v>-23.287315649149274</v>
      </c>
      <c r="Q710" s="11"/>
      <c r="R710" s="38">
        <f t="shared" si="156"/>
        <v>0</v>
      </c>
      <c r="S710" s="30">
        <f t="shared" si="157"/>
        <v>0</v>
      </c>
      <c r="T710" s="30">
        <f t="shared" si="158"/>
        <v>0</v>
      </c>
      <c r="U710" s="34"/>
      <c r="V710" s="34"/>
      <c r="X710" s="31">
        <f t="shared" si="154"/>
        <v>9.0359999999999996</v>
      </c>
      <c r="Y710" s="31">
        <f t="shared" si="155"/>
        <v>-184.49199999999999</v>
      </c>
      <c r="Z710" s="30">
        <f t="shared" si="160"/>
        <v>0</v>
      </c>
    </row>
    <row r="711" spans="5:26" x14ac:dyDescent="0.15">
      <c r="E711" s="46"/>
      <c r="F711" s="28"/>
      <c r="G711" s="29"/>
      <c r="H711" s="29"/>
      <c r="I711" s="48" t="str">
        <f t="shared" si="152"/>
        <v/>
      </c>
      <c r="J711" s="48" t="str">
        <f t="shared" si="161"/>
        <v/>
      </c>
      <c r="K711" s="49" t="str">
        <f t="shared" si="162"/>
        <v/>
      </c>
      <c r="L711" s="11"/>
      <c r="M711" s="11"/>
      <c r="N711" s="78"/>
      <c r="O711" s="31" t="str">
        <f t="shared" si="159"/>
        <v>F</v>
      </c>
      <c r="P711" s="11">
        <f t="shared" si="153"/>
        <v>-23.287315649149274</v>
      </c>
      <c r="Q711" s="11"/>
      <c r="R711" s="38">
        <f t="shared" si="156"/>
        <v>0</v>
      </c>
      <c r="S711" s="30">
        <f t="shared" si="157"/>
        <v>0</v>
      </c>
      <c r="T711" s="30">
        <f t="shared" si="158"/>
        <v>0</v>
      </c>
      <c r="U711" s="34"/>
      <c r="V711" s="34"/>
      <c r="X711" s="31">
        <f t="shared" si="154"/>
        <v>9.0359999999999996</v>
      </c>
      <c r="Y711" s="31">
        <f t="shared" si="155"/>
        <v>-184.49199999999999</v>
      </c>
      <c r="Z711" s="30">
        <f t="shared" si="160"/>
        <v>0</v>
      </c>
    </row>
    <row r="712" spans="5:26" x14ac:dyDescent="0.15">
      <c r="E712" s="46"/>
      <c r="F712" s="28"/>
      <c r="G712" s="29"/>
      <c r="H712" s="29"/>
      <c r="I712" s="48" t="str">
        <f t="shared" si="152"/>
        <v/>
      </c>
      <c r="J712" s="48" t="str">
        <f t="shared" si="161"/>
        <v/>
      </c>
      <c r="K712" s="49" t="str">
        <f t="shared" si="162"/>
        <v/>
      </c>
      <c r="L712" s="11"/>
      <c r="M712" s="11"/>
      <c r="N712" s="78"/>
      <c r="O712" s="31" t="str">
        <f t="shared" si="159"/>
        <v>F</v>
      </c>
      <c r="P712" s="11">
        <f t="shared" si="153"/>
        <v>-23.287315649149274</v>
      </c>
      <c r="Q712" s="11"/>
      <c r="R712" s="38">
        <f t="shared" si="156"/>
        <v>0</v>
      </c>
      <c r="S712" s="30">
        <f t="shared" si="157"/>
        <v>0</v>
      </c>
      <c r="T712" s="30">
        <f t="shared" si="158"/>
        <v>0</v>
      </c>
      <c r="U712" s="34"/>
      <c r="V712" s="34"/>
      <c r="X712" s="31">
        <f t="shared" si="154"/>
        <v>9.0359999999999996</v>
      </c>
      <c r="Y712" s="31">
        <f t="shared" si="155"/>
        <v>-184.49199999999999</v>
      </c>
      <c r="Z712" s="30">
        <f t="shared" si="160"/>
        <v>0</v>
      </c>
    </row>
    <row r="713" spans="5:26" x14ac:dyDescent="0.15">
      <c r="E713" s="46"/>
      <c r="F713" s="28"/>
      <c r="G713" s="29"/>
      <c r="H713" s="29"/>
      <c r="I713" s="48" t="str">
        <f t="shared" si="152"/>
        <v/>
      </c>
      <c r="J713" s="48" t="str">
        <f t="shared" si="161"/>
        <v/>
      </c>
      <c r="K713" s="49" t="str">
        <f t="shared" si="162"/>
        <v/>
      </c>
      <c r="L713" s="11"/>
      <c r="M713" s="11"/>
      <c r="N713" s="78"/>
      <c r="O713" s="31" t="str">
        <f t="shared" si="159"/>
        <v>F</v>
      </c>
      <c r="P713" s="11">
        <f t="shared" si="153"/>
        <v>-23.287315649149274</v>
      </c>
      <c r="Q713" s="11"/>
      <c r="R713" s="38">
        <f t="shared" si="156"/>
        <v>0</v>
      </c>
      <c r="S713" s="30">
        <f t="shared" si="157"/>
        <v>0</v>
      </c>
      <c r="T713" s="30">
        <f t="shared" si="158"/>
        <v>0</v>
      </c>
      <c r="U713" s="34"/>
      <c r="V713" s="34"/>
      <c r="X713" s="31">
        <f t="shared" si="154"/>
        <v>9.0359999999999996</v>
      </c>
      <c r="Y713" s="31">
        <f t="shared" si="155"/>
        <v>-184.49199999999999</v>
      </c>
      <c r="Z713" s="30">
        <f t="shared" si="160"/>
        <v>0</v>
      </c>
    </row>
    <row r="714" spans="5:26" x14ac:dyDescent="0.15">
      <c r="E714" s="46"/>
      <c r="F714" s="28"/>
      <c r="G714" s="29"/>
      <c r="H714" s="29"/>
      <c r="I714" s="48" t="str">
        <f t="shared" si="152"/>
        <v/>
      </c>
      <c r="J714" s="48" t="str">
        <f t="shared" si="161"/>
        <v/>
      </c>
      <c r="K714" s="49" t="str">
        <f t="shared" si="162"/>
        <v/>
      </c>
      <c r="L714" s="11"/>
      <c r="M714" s="11"/>
      <c r="N714" s="78"/>
      <c r="O714" s="31" t="str">
        <f t="shared" si="159"/>
        <v>F</v>
      </c>
      <c r="P714" s="11">
        <f t="shared" si="153"/>
        <v>-23.287315649149274</v>
      </c>
      <c r="Q714" s="11"/>
      <c r="R714" s="38">
        <f t="shared" si="156"/>
        <v>0</v>
      </c>
      <c r="S714" s="30">
        <f t="shared" si="157"/>
        <v>0</v>
      </c>
      <c r="T714" s="30">
        <f t="shared" si="158"/>
        <v>0</v>
      </c>
      <c r="U714" s="34"/>
      <c r="V714" s="34"/>
      <c r="X714" s="31">
        <f t="shared" si="154"/>
        <v>9.0359999999999996</v>
      </c>
      <c r="Y714" s="31">
        <f t="shared" si="155"/>
        <v>-184.49199999999999</v>
      </c>
      <c r="Z714" s="30">
        <f t="shared" si="160"/>
        <v>0</v>
      </c>
    </row>
    <row r="715" spans="5:26" x14ac:dyDescent="0.15">
      <c r="E715" s="46"/>
      <c r="F715" s="28"/>
      <c r="G715" s="29"/>
      <c r="H715" s="29"/>
      <c r="I715" s="48" t="str">
        <f t="shared" si="152"/>
        <v/>
      </c>
      <c r="J715" s="48" t="str">
        <f t="shared" si="161"/>
        <v/>
      </c>
      <c r="K715" s="49" t="str">
        <f t="shared" si="162"/>
        <v/>
      </c>
      <c r="L715" s="11"/>
      <c r="M715" s="11"/>
      <c r="N715" s="78"/>
      <c r="O715" s="31" t="str">
        <f t="shared" si="159"/>
        <v>F</v>
      </c>
      <c r="P715" s="11">
        <f t="shared" si="153"/>
        <v>-23.287315649149274</v>
      </c>
      <c r="Q715" s="11"/>
      <c r="R715" s="38">
        <f t="shared" si="156"/>
        <v>0</v>
      </c>
      <c r="S715" s="30">
        <f t="shared" si="157"/>
        <v>0</v>
      </c>
      <c r="T715" s="30">
        <f t="shared" si="158"/>
        <v>0</v>
      </c>
      <c r="U715" s="34"/>
      <c r="V715" s="34"/>
      <c r="X715" s="31">
        <f t="shared" si="154"/>
        <v>9.0359999999999996</v>
      </c>
      <c r="Y715" s="31">
        <f t="shared" si="155"/>
        <v>-184.49199999999999</v>
      </c>
      <c r="Z715" s="30">
        <f t="shared" si="160"/>
        <v>0</v>
      </c>
    </row>
    <row r="716" spans="5:26" x14ac:dyDescent="0.15">
      <c r="E716" s="46"/>
      <c r="F716" s="28"/>
      <c r="G716" s="29"/>
      <c r="H716" s="29"/>
      <c r="I716" s="48" t="str">
        <f t="shared" si="152"/>
        <v/>
      </c>
      <c r="J716" s="48" t="str">
        <f t="shared" si="161"/>
        <v/>
      </c>
      <c r="K716" s="49" t="str">
        <f t="shared" si="162"/>
        <v/>
      </c>
      <c r="L716" s="11"/>
      <c r="M716" s="11"/>
      <c r="N716" s="78"/>
      <c r="O716" s="31" t="str">
        <f t="shared" si="159"/>
        <v>F</v>
      </c>
      <c r="P716" s="11">
        <f t="shared" si="153"/>
        <v>-23.287315649149274</v>
      </c>
      <c r="Q716" s="11"/>
      <c r="R716" s="38">
        <f t="shared" si="156"/>
        <v>0</v>
      </c>
      <c r="S716" s="30">
        <f t="shared" si="157"/>
        <v>0</v>
      </c>
      <c r="T716" s="30">
        <f t="shared" si="158"/>
        <v>0</v>
      </c>
      <c r="U716" s="34"/>
      <c r="V716" s="34"/>
      <c r="X716" s="31">
        <f t="shared" si="154"/>
        <v>9.0359999999999996</v>
      </c>
      <c r="Y716" s="31">
        <f t="shared" si="155"/>
        <v>-184.49199999999999</v>
      </c>
      <c r="Z716" s="30">
        <f t="shared" si="160"/>
        <v>0</v>
      </c>
    </row>
    <row r="717" spans="5:26" x14ac:dyDescent="0.15">
      <c r="E717" s="46"/>
      <c r="F717" s="28"/>
      <c r="G717" s="29"/>
      <c r="H717" s="29"/>
      <c r="I717" s="48" t="str">
        <f t="shared" si="152"/>
        <v/>
      </c>
      <c r="J717" s="48" t="str">
        <f t="shared" si="161"/>
        <v/>
      </c>
      <c r="K717" s="49" t="str">
        <f t="shared" si="162"/>
        <v/>
      </c>
      <c r="L717" s="11"/>
      <c r="M717" s="11"/>
      <c r="N717" s="78"/>
      <c r="O717" s="31" t="str">
        <f t="shared" si="159"/>
        <v>F</v>
      </c>
      <c r="P717" s="11">
        <f t="shared" si="153"/>
        <v>-23.287315649149274</v>
      </c>
      <c r="Q717" s="11"/>
      <c r="R717" s="38">
        <f t="shared" si="156"/>
        <v>0</v>
      </c>
      <c r="S717" s="30">
        <f t="shared" si="157"/>
        <v>0</v>
      </c>
      <c r="T717" s="30">
        <f t="shared" si="158"/>
        <v>0</v>
      </c>
      <c r="U717" s="34"/>
      <c r="V717" s="34"/>
      <c r="X717" s="31">
        <f t="shared" si="154"/>
        <v>9.0359999999999996</v>
      </c>
      <c r="Y717" s="31">
        <f t="shared" si="155"/>
        <v>-184.49199999999999</v>
      </c>
      <c r="Z717" s="30">
        <f t="shared" si="160"/>
        <v>0</v>
      </c>
    </row>
    <row r="718" spans="5:26" x14ac:dyDescent="0.15">
      <c r="E718" s="46"/>
      <c r="F718" s="28"/>
      <c r="G718" s="29"/>
      <c r="H718" s="29"/>
      <c r="I718" s="48" t="str">
        <f t="shared" si="152"/>
        <v/>
      </c>
      <c r="J718" s="48" t="str">
        <f t="shared" si="161"/>
        <v/>
      </c>
      <c r="K718" s="49" t="str">
        <f t="shared" si="162"/>
        <v/>
      </c>
      <c r="L718" s="11"/>
      <c r="M718" s="11"/>
      <c r="N718" s="78"/>
      <c r="O718" s="31" t="str">
        <f t="shared" si="159"/>
        <v>F</v>
      </c>
      <c r="P718" s="11">
        <f t="shared" si="153"/>
        <v>-23.287315649149274</v>
      </c>
      <c r="Q718" s="11"/>
      <c r="R718" s="38">
        <f t="shared" si="156"/>
        <v>0</v>
      </c>
      <c r="S718" s="30">
        <f t="shared" si="157"/>
        <v>0</v>
      </c>
      <c r="T718" s="30">
        <f t="shared" si="158"/>
        <v>0</v>
      </c>
      <c r="U718" s="34"/>
      <c r="V718" s="34"/>
      <c r="X718" s="31">
        <f t="shared" si="154"/>
        <v>9.0359999999999996</v>
      </c>
      <c r="Y718" s="31">
        <f t="shared" si="155"/>
        <v>-184.49199999999999</v>
      </c>
      <c r="Z718" s="30">
        <f t="shared" si="160"/>
        <v>0</v>
      </c>
    </row>
    <row r="719" spans="5:26" x14ac:dyDescent="0.15">
      <c r="E719" s="46"/>
      <c r="F719" s="28"/>
      <c r="G719" s="29"/>
      <c r="H719" s="29"/>
      <c r="I719" s="48" t="str">
        <f t="shared" si="152"/>
        <v/>
      </c>
      <c r="J719" s="48" t="str">
        <f t="shared" si="161"/>
        <v/>
      </c>
      <c r="K719" s="49" t="str">
        <f t="shared" si="162"/>
        <v/>
      </c>
      <c r="L719" s="11"/>
      <c r="M719" s="11"/>
      <c r="N719" s="78"/>
      <c r="O719" s="31" t="str">
        <f t="shared" si="159"/>
        <v>F</v>
      </c>
      <c r="P719" s="11">
        <f t="shared" si="153"/>
        <v>-23.287315649149274</v>
      </c>
      <c r="Q719" s="11"/>
      <c r="R719" s="38">
        <f t="shared" si="156"/>
        <v>0</v>
      </c>
      <c r="S719" s="30">
        <f t="shared" si="157"/>
        <v>0</v>
      </c>
      <c r="T719" s="30">
        <f t="shared" si="158"/>
        <v>0</v>
      </c>
      <c r="U719" s="34"/>
      <c r="V719" s="34"/>
      <c r="X719" s="31">
        <f t="shared" si="154"/>
        <v>9.0359999999999996</v>
      </c>
      <c r="Y719" s="31">
        <f t="shared" si="155"/>
        <v>-184.49199999999999</v>
      </c>
      <c r="Z719" s="30">
        <f t="shared" si="160"/>
        <v>0</v>
      </c>
    </row>
    <row r="720" spans="5:26" x14ac:dyDescent="0.15">
      <c r="E720" s="46"/>
      <c r="F720" s="28"/>
      <c r="G720" s="29"/>
      <c r="H720" s="29"/>
      <c r="I720" s="48" t="str">
        <f t="shared" si="152"/>
        <v/>
      </c>
      <c r="J720" s="48" t="str">
        <f t="shared" si="142"/>
        <v/>
      </c>
      <c r="K720" s="49" t="str">
        <f t="shared" si="143"/>
        <v/>
      </c>
      <c r="L720" s="11"/>
      <c r="M720" s="11"/>
      <c r="N720" s="78"/>
      <c r="O720" s="31" t="str">
        <f t="shared" si="159"/>
        <v>F</v>
      </c>
      <c r="P720" s="11">
        <f t="shared" si="153"/>
        <v>-23.287315649149274</v>
      </c>
      <c r="Q720" s="11"/>
      <c r="R720" s="38">
        <f t="shared" si="156"/>
        <v>0</v>
      </c>
      <c r="S720" s="30">
        <f t="shared" si="157"/>
        <v>0</v>
      </c>
      <c r="T720" s="30">
        <f t="shared" si="158"/>
        <v>0</v>
      </c>
      <c r="U720" s="34"/>
      <c r="V720" s="34"/>
      <c r="X720" s="31">
        <f t="shared" si="154"/>
        <v>9.0359999999999996</v>
      </c>
      <c r="Y720" s="31">
        <f t="shared" si="155"/>
        <v>-184.49199999999999</v>
      </c>
      <c r="Z720" s="30">
        <f t="shared" si="160"/>
        <v>0</v>
      </c>
    </row>
    <row r="721" spans="5:26" x14ac:dyDescent="0.15">
      <c r="E721" s="46"/>
      <c r="F721" s="28"/>
      <c r="G721" s="29"/>
      <c r="H721" s="29"/>
      <c r="I721" s="48" t="str">
        <f t="shared" ref="I721:I744" si="163">IF(COUNTA($F$623,$H$623,F721:H721)=5,P721,"")</f>
        <v/>
      </c>
      <c r="J721" s="48" t="str">
        <f t="shared" si="142"/>
        <v/>
      </c>
      <c r="K721" s="49" t="str">
        <f t="shared" si="143"/>
        <v/>
      </c>
      <c r="L721" s="11"/>
      <c r="M721" s="11"/>
      <c r="N721" s="78"/>
      <c r="O721" s="31" t="str">
        <f t="shared" si="159"/>
        <v>F</v>
      </c>
      <c r="P721" s="11">
        <f t="shared" si="153"/>
        <v>-23.287315649149274</v>
      </c>
      <c r="Q721" s="11"/>
      <c r="R721" s="38">
        <f t="shared" si="156"/>
        <v>0</v>
      </c>
      <c r="S721" s="30">
        <f t="shared" si="157"/>
        <v>0</v>
      </c>
      <c r="T721" s="30">
        <f t="shared" si="158"/>
        <v>0</v>
      </c>
      <c r="U721" s="34"/>
      <c r="V721" s="34"/>
      <c r="X721" s="31">
        <f t="shared" si="154"/>
        <v>9.0359999999999996</v>
      </c>
      <c r="Y721" s="31">
        <f t="shared" si="155"/>
        <v>-184.49199999999999</v>
      </c>
      <c r="Z721" s="30">
        <f t="shared" si="160"/>
        <v>0</v>
      </c>
    </row>
    <row r="722" spans="5:26" x14ac:dyDescent="0.15">
      <c r="E722" s="46"/>
      <c r="F722" s="28"/>
      <c r="G722" s="29"/>
      <c r="H722" s="29"/>
      <c r="I722" s="48" t="str">
        <f t="shared" si="163"/>
        <v/>
      </c>
      <c r="J722" s="48" t="str">
        <f t="shared" si="142"/>
        <v/>
      </c>
      <c r="K722" s="49" t="str">
        <f t="shared" si="143"/>
        <v/>
      </c>
      <c r="L722" s="11"/>
      <c r="M722" s="11"/>
      <c r="N722" s="78"/>
      <c r="O722" s="31" t="str">
        <f t="shared" si="159"/>
        <v>F</v>
      </c>
      <c r="P722" s="11">
        <f t="shared" si="153"/>
        <v>-23.287315649149274</v>
      </c>
      <c r="Q722" s="11"/>
      <c r="R722" s="38">
        <f t="shared" si="156"/>
        <v>0</v>
      </c>
      <c r="S722" s="30">
        <f t="shared" si="157"/>
        <v>0</v>
      </c>
      <c r="T722" s="30">
        <f t="shared" si="158"/>
        <v>0</v>
      </c>
      <c r="U722" s="34"/>
      <c r="V722" s="34"/>
      <c r="X722" s="31">
        <f t="shared" si="154"/>
        <v>9.0359999999999996</v>
      </c>
      <c r="Y722" s="31">
        <f t="shared" si="155"/>
        <v>-184.49199999999999</v>
      </c>
      <c r="Z722" s="30">
        <f t="shared" si="160"/>
        <v>0</v>
      </c>
    </row>
    <row r="723" spans="5:26" x14ac:dyDescent="0.15">
      <c r="E723" s="46"/>
      <c r="F723" s="28"/>
      <c r="G723" s="29"/>
      <c r="H723" s="29"/>
      <c r="I723" s="48" t="str">
        <f t="shared" si="163"/>
        <v/>
      </c>
      <c r="J723" s="48" t="str">
        <f t="shared" si="142"/>
        <v/>
      </c>
      <c r="K723" s="49" t="str">
        <f t="shared" si="143"/>
        <v/>
      </c>
      <c r="L723" s="11"/>
      <c r="M723" s="11"/>
      <c r="N723" s="78"/>
      <c r="O723" s="31" t="str">
        <f t="shared" si="159"/>
        <v>F</v>
      </c>
      <c r="P723" s="11">
        <f t="shared" si="153"/>
        <v>-23.287315649149274</v>
      </c>
      <c r="Q723" s="11"/>
      <c r="R723" s="38">
        <f t="shared" si="156"/>
        <v>0</v>
      </c>
      <c r="S723" s="30">
        <f t="shared" si="157"/>
        <v>0</v>
      </c>
      <c r="T723" s="30">
        <f t="shared" si="158"/>
        <v>0</v>
      </c>
      <c r="U723" s="34"/>
      <c r="V723" s="34"/>
      <c r="X723" s="31">
        <f t="shared" si="154"/>
        <v>9.0359999999999996</v>
      </c>
      <c r="Y723" s="31">
        <f t="shared" si="155"/>
        <v>-184.49199999999999</v>
      </c>
      <c r="Z723" s="30">
        <f t="shared" si="160"/>
        <v>0</v>
      </c>
    </row>
    <row r="724" spans="5:26" x14ac:dyDescent="0.15">
      <c r="E724" s="46"/>
      <c r="F724" s="28"/>
      <c r="G724" s="29"/>
      <c r="H724" s="29"/>
      <c r="I724" s="48" t="str">
        <f t="shared" si="163"/>
        <v/>
      </c>
      <c r="J724" s="48" t="str">
        <f t="shared" si="142"/>
        <v/>
      </c>
      <c r="K724" s="49" t="str">
        <f t="shared" si="143"/>
        <v/>
      </c>
      <c r="L724" s="11"/>
      <c r="M724" s="11"/>
      <c r="N724" s="78"/>
      <c r="O724" s="31" t="str">
        <f t="shared" si="159"/>
        <v>F</v>
      </c>
      <c r="P724" s="11">
        <f t="shared" si="153"/>
        <v>-23.287315649149274</v>
      </c>
      <c r="Q724" s="11"/>
      <c r="R724" s="38">
        <f t="shared" si="156"/>
        <v>0</v>
      </c>
      <c r="S724" s="30">
        <f t="shared" si="157"/>
        <v>0</v>
      </c>
      <c r="T724" s="30">
        <f t="shared" si="158"/>
        <v>0</v>
      </c>
      <c r="U724" s="34"/>
      <c r="V724" s="34"/>
      <c r="X724" s="31">
        <f t="shared" si="154"/>
        <v>9.0359999999999996</v>
      </c>
      <c r="Y724" s="31">
        <f t="shared" si="155"/>
        <v>-184.49199999999999</v>
      </c>
      <c r="Z724" s="30">
        <f t="shared" si="160"/>
        <v>0</v>
      </c>
    </row>
    <row r="725" spans="5:26" x14ac:dyDescent="0.15">
      <c r="E725" s="46"/>
      <c r="F725" s="28"/>
      <c r="G725" s="29"/>
      <c r="H725" s="29"/>
      <c r="I725" s="48" t="str">
        <f t="shared" si="163"/>
        <v/>
      </c>
      <c r="J725" s="48" t="str">
        <f t="shared" si="142"/>
        <v/>
      </c>
      <c r="K725" s="49" t="str">
        <f t="shared" si="143"/>
        <v/>
      </c>
      <c r="L725" s="11"/>
      <c r="M725" s="11"/>
      <c r="N725" s="78"/>
      <c r="O725" s="31" t="str">
        <f t="shared" si="159"/>
        <v>F</v>
      </c>
      <c r="P725" s="11">
        <f t="shared" si="153"/>
        <v>-23.287315649149274</v>
      </c>
      <c r="Q725" s="11"/>
      <c r="R725" s="38">
        <f t="shared" si="156"/>
        <v>0</v>
      </c>
      <c r="S725" s="30">
        <f t="shared" si="157"/>
        <v>0</v>
      </c>
      <c r="T725" s="30">
        <f t="shared" si="158"/>
        <v>0</v>
      </c>
      <c r="U725" s="34"/>
      <c r="V725" s="34"/>
      <c r="X725" s="31">
        <f t="shared" si="154"/>
        <v>9.0359999999999996</v>
      </c>
      <c r="Y725" s="31">
        <f t="shared" si="155"/>
        <v>-184.49199999999999</v>
      </c>
      <c r="Z725" s="30">
        <f t="shared" si="160"/>
        <v>0</v>
      </c>
    </row>
    <row r="726" spans="5:26" x14ac:dyDescent="0.15">
      <c r="E726" s="46"/>
      <c r="F726" s="28"/>
      <c r="G726" s="29"/>
      <c r="H726" s="29"/>
      <c r="I726" s="48" t="str">
        <f t="shared" si="163"/>
        <v/>
      </c>
      <c r="J726" s="48" t="str">
        <f t="shared" si="142"/>
        <v/>
      </c>
      <c r="K726" s="49" t="str">
        <f t="shared" si="143"/>
        <v/>
      </c>
      <c r="L726" s="11"/>
      <c r="M726" s="11"/>
      <c r="N726" s="78"/>
      <c r="O726" s="31" t="str">
        <f t="shared" si="159"/>
        <v>F</v>
      </c>
      <c r="P726" s="11">
        <f t="shared" si="153"/>
        <v>-23.287315649149274</v>
      </c>
      <c r="Q726" s="11"/>
      <c r="R726" s="38">
        <f t="shared" si="156"/>
        <v>0</v>
      </c>
      <c r="S726" s="30">
        <f t="shared" si="157"/>
        <v>0</v>
      </c>
      <c r="T726" s="30">
        <f t="shared" si="158"/>
        <v>0</v>
      </c>
      <c r="U726" s="34"/>
      <c r="V726" s="34"/>
      <c r="X726" s="31">
        <f t="shared" si="154"/>
        <v>9.0359999999999996</v>
      </c>
      <c r="Y726" s="31">
        <f t="shared" si="155"/>
        <v>-184.49199999999999</v>
      </c>
      <c r="Z726" s="30">
        <f t="shared" si="160"/>
        <v>0</v>
      </c>
    </row>
    <row r="727" spans="5:26" x14ac:dyDescent="0.15">
      <c r="E727" s="46"/>
      <c r="F727" s="28"/>
      <c r="G727" s="29"/>
      <c r="H727" s="29"/>
      <c r="I727" s="48" t="str">
        <f t="shared" si="163"/>
        <v/>
      </c>
      <c r="J727" s="48" t="str">
        <f t="shared" si="142"/>
        <v/>
      </c>
      <c r="K727" s="49" t="str">
        <f t="shared" si="143"/>
        <v/>
      </c>
      <c r="L727" s="11"/>
      <c r="M727" s="11"/>
      <c r="N727" s="78"/>
      <c r="O727" s="31" t="str">
        <f t="shared" si="159"/>
        <v>F</v>
      </c>
      <c r="P727" s="11">
        <f t="shared" si="153"/>
        <v>-23.287315649149274</v>
      </c>
      <c r="Q727" s="11"/>
      <c r="R727" s="38">
        <f t="shared" si="156"/>
        <v>0</v>
      </c>
      <c r="S727" s="30">
        <f t="shared" si="157"/>
        <v>0</v>
      </c>
      <c r="T727" s="30">
        <f t="shared" si="158"/>
        <v>0</v>
      </c>
      <c r="U727" s="34"/>
      <c r="V727" s="34"/>
      <c r="X727" s="31">
        <f t="shared" si="154"/>
        <v>9.0359999999999996</v>
      </c>
      <c r="Y727" s="31">
        <f t="shared" si="155"/>
        <v>-184.49199999999999</v>
      </c>
      <c r="Z727" s="30">
        <f t="shared" si="160"/>
        <v>0</v>
      </c>
    </row>
    <row r="728" spans="5:26" x14ac:dyDescent="0.15">
      <c r="E728" s="46"/>
      <c r="F728" s="28"/>
      <c r="G728" s="29"/>
      <c r="H728" s="29"/>
      <c r="I728" s="48" t="str">
        <f t="shared" si="163"/>
        <v/>
      </c>
      <c r="J728" s="48" t="str">
        <f t="shared" si="142"/>
        <v/>
      </c>
      <c r="K728" s="49" t="str">
        <f t="shared" si="143"/>
        <v/>
      </c>
      <c r="L728" s="11"/>
      <c r="M728" s="11"/>
      <c r="N728" s="78"/>
      <c r="O728" s="31" t="str">
        <f t="shared" si="159"/>
        <v>F</v>
      </c>
      <c r="P728" s="11">
        <f t="shared" si="153"/>
        <v>-23.287315649149274</v>
      </c>
      <c r="Q728" s="11"/>
      <c r="R728" s="38">
        <f t="shared" si="156"/>
        <v>0</v>
      </c>
      <c r="S728" s="30">
        <f t="shared" si="157"/>
        <v>0</v>
      </c>
      <c r="T728" s="30">
        <f t="shared" si="158"/>
        <v>0</v>
      </c>
      <c r="U728" s="34"/>
      <c r="V728" s="34"/>
      <c r="X728" s="31">
        <f t="shared" si="154"/>
        <v>9.0359999999999996</v>
      </c>
      <c r="Y728" s="31">
        <f t="shared" si="155"/>
        <v>-184.49199999999999</v>
      </c>
      <c r="Z728" s="30">
        <f t="shared" si="160"/>
        <v>0</v>
      </c>
    </row>
    <row r="729" spans="5:26" x14ac:dyDescent="0.15">
      <c r="E729" s="46"/>
      <c r="F729" s="28"/>
      <c r="G729" s="29"/>
      <c r="H729" s="29"/>
      <c r="I729" s="48" t="str">
        <f t="shared" si="163"/>
        <v/>
      </c>
      <c r="J729" s="48" t="str">
        <f t="shared" si="142"/>
        <v/>
      </c>
      <c r="K729" s="49" t="str">
        <f t="shared" si="143"/>
        <v/>
      </c>
      <c r="L729" s="11"/>
      <c r="M729" s="11"/>
      <c r="N729" s="78"/>
      <c r="O729" s="31" t="str">
        <f t="shared" si="159"/>
        <v>F</v>
      </c>
      <c r="P729" s="11">
        <f t="shared" si="153"/>
        <v>-23.287315649149274</v>
      </c>
      <c r="Q729" s="11"/>
      <c r="R729" s="38">
        <f t="shared" si="156"/>
        <v>0</v>
      </c>
      <c r="S729" s="30">
        <f t="shared" si="157"/>
        <v>0</v>
      </c>
      <c r="T729" s="30">
        <f t="shared" si="158"/>
        <v>0</v>
      </c>
      <c r="U729" s="34"/>
      <c r="V729" s="34"/>
      <c r="X729" s="31">
        <f t="shared" si="154"/>
        <v>9.0359999999999996</v>
      </c>
      <c r="Y729" s="31">
        <f t="shared" si="155"/>
        <v>-184.49199999999999</v>
      </c>
      <c r="Z729" s="30">
        <f t="shared" si="160"/>
        <v>0</v>
      </c>
    </row>
    <row r="730" spans="5:26" x14ac:dyDescent="0.15">
      <c r="E730" s="46"/>
      <c r="F730" s="28"/>
      <c r="G730" s="29"/>
      <c r="H730" s="29"/>
      <c r="I730" s="48" t="str">
        <f t="shared" si="163"/>
        <v/>
      </c>
      <c r="J730" s="48" t="str">
        <f t="shared" si="142"/>
        <v/>
      </c>
      <c r="K730" s="49" t="str">
        <f t="shared" si="143"/>
        <v/>
      </c>
      <c r="L730" s="11"/>
      <c r="M730" s="11"/>
      <c r="N730" s="78"/>
      <c r="O730" s="31" t="str">
        <f t="shared" si="159"/>
        <v>F</v>
      </c>
      <c r="P730" s="11">
        <f t="shared" si="153"/>
        <v>-23.287315649149274</v>
      </c>
      <c r="Q730" s="11"/>
      <c r="R730" s="38">
        <f t="shared" si="156"/>
        <v>0</v>
      </c>
      <c r="S730" s="30">
        <f t="shared" si="157"/>
        <v>0</v>
      </c>
      <c r="T730" s="30">
        <f t="shared" si="158"/>
        <v>0</v>
      </c>
      <c r="U730" s="34"/>
      <c r="V730" s="34"/>
      <c r="X730" s="31">
        <f t="shared" si="154"/>
        <v>9.0359999999999996</v>
      </c>
      <c r="Y730" s="31">
        <f t="shared" si="155"/>
        <v>-184.49199999999999</v>
      </c>
      <c r="Z730" s="30">
        <f t="shared" si="160"/>
        <v>0</v>
      </c>
    </row>
    <row r="731" spans="5:26" x14ac:dyDescent="0.15">
      <c r="E731" s="46"/>
      <c r="F731" s="28"/>
      <c r="G731" s="29"/>
      <c r="H731" s="29"/>
      <c r="I731" s="48" t="str">
        <f t="shared" si="163"/>
        <v/>
      </c>
      <c r="J731" s="48" t="str">
        <f t="shared" si="142"/>
        <v/>
      </c>
      <c r="K731" s="49" t="str">
        <f t="shared" si="143"/>
        <v/>
      </c>
      <c r="L731" s="11"/>
      <c r="M731" s="11"/>
      <c r="N731" s="78"/>
      <c r="O731" s="31" t="str">
        <f t="shared" si="159"/>
        <v>F</v>
      </c>
      <c r="P731" s="11">
        <f t="shared" si="153"/>
        <v>-23.287315649149274</v>
      </c>
      <c r="Q731" s="11"/>
      <c r="R731" s="38">
        <f t="shared" si="156"/>
        <v>0</v>
      </c>
      <c r="S731" s="30">
        <f t="shared" si="157"/>
        <v>0</v>
      </c>
      <c r="T731" s="30">
        <f t="shared" si="158"/>
        <v>0</v>
      </c>
      <c r="U731" s="34"/>
      <c r="V731" s="34"/>
      <c r="X731" s="31">
        <f t="shared" si="154"/>
        <v>9.0359999999999996</v>
      </c>
      <c r="Y731" s="31">
        <f t="shared" si="155"/>
        <v>-184.49199999999999</v>
      </c>
      <c r="Z731" s="30">
        <f t="shared" si="160"/>
        <v>0</v>
      </c>
    </row>
    <row r="732" spans="5:26" x14ac:dyDescent="0.15">
      <c r="E732" s="46"/>
      <c r="F732" s="28"/>
      <c r="G732" s="29"/>
      <c r="H732" s="29"/>
      <c r="I732" s="48" t="str">
        <f t="shared" si="163"/>
        <v/>
      </c>
      <c r="J732" s="48" t="str">
        <f t="shared" si="142"/>
        <v/>
      </c>
      <c r="K732" s="49" t="str">
        <f t="shared" si="143"/>
        <v/>
      </c>
      <c r="L732" s="11"/>
      <c r="M732" s="11"/>
      <c r="N732" s="78"/>
      <c r="O732" s="31" t="str">
        <f t="shared" si="159"/>
        <v>F</v>
      </c>
      <c r="P732" s="11">
        <f t="shared" si="153"/>
        <v>-23.287315649149274</v>
      </c>
      <c r="Q732" s="11"/>
      <c r="R732" s="38">
        <f t="shared" si="156"/>
        <v>0</v>
      </c>
      <c r="S732" s="30">
        <f t="shared" si="157"/>
        <v>0</v>
      </c>
      <c r="T732" s="30">
        <f t="shared" si="158"/>
        <v>0</v>
      </c>
      <c r="U732" s="34"/>
      <c r="V732" s="34"/>
      <c r="X732" s="31">
        <f t="shared" si="154"/>
        <v>9.0359999999999996</v>
      </c>
      <c r="Y732" s="31">
        <f t="shared" si="155"/>
        <v>-184.49199999999999</v>
      </c>
      <c r="Z732" s="30">
        <f t="shared" si="160"/>
        <v>0</v>
      </c>
    </row>
    <row r="733" spans="5:26" x14ac:dyDescent="0.15">
      <c r="E733" s="46"/>
      <c r="F733" s="28"/>
      <c r="G733" s="29"/>
      <c r="H733" s="29"/>
      <c r="I733" s="48" t="str">
        <f t="shared" si="163"/>
        <v/>
      </c>
      <c r="J733" s="48" t="str">
        <f t="shared" si="142"/>
        <v/>
      </c>
      <c r="K733" s="49" t="str">
        <f t="shared" si="143"/>
        <v/>
      </c>
      <c r="L733" s="11"/>
      <c r="M733" s="11"/>
      <c r="N733" s="78"/>
      <c r="O733" s="31" t="str">
        <f t="shared" si="159"/>
        <v>F</v>
      </c>
      <c r="P733" s="11">
        <f t="shared" si="153"/>
        <v>-23.287315649149274</v>
      </c>
      <c r="Q733" s="11"/>
      <c r="R733" s="38">
        <f t="shared" si="156"/>
        <v>0</v>
      </c>
      <c r="S733" s="30">
        <f t="shared" si="157"/>
        <v>0</v>
      </c>
      <c r="T733" s="30">
        <f t="shared" si="158"/>
        <v>0</v>
      </c>
      <c r="U733" s="34"/>
      <c r="V733" s="34"/>
      <c r="X733" s="31">
        <f t="shared" si="154"/>
        <v>9.0359999999999996</v>
      </c>
      <c r="Y733" s="31">
        <f t="shared" si="155"/>
        <v>-184.49199999999999</v>
      </c>
      <c r="Z733" s="30">
        <f t="shared" si="160"/>
        <v>0</v>
      </c>
    </row>
    <row r="734" spans="5:26" x14ac:dyDescent="0.15">
      <c r="E734" s="46"/>
      <c r="F734" s="28"/>
      <c r="G734" s="29"/>
      <c r="H734" s="29"/>
      <c r="I734" s="48" t="str">
        <f t="shared" si="163"/>
        <v/>
      </c>
      <c r="J734" s="48" t="str">
        <f t="shared" si="142"/>
        <v/>
      </c>
      <c r="K734" s="49" t="str">
        <f t="shared" si="143"/>
        <v/>
      </c>
      <c r="L734" s="11"/>
      <c r="M734" s="11"/>
      <c r="N734" s="78"/>
      <c r="O734" s="31" t="str">
        <f t="shared" si="159"/>
        <v>F</v>
      </c>
      <c r="P734" s="11">
        <f t="shared" si="153"/>
        <v>-23.287315649149274</v>
      </c>
      <c r="Q734" s="11"/>
      <c r="R734" s="38">
        <f t="shared" si="156"/>
        <v>0</v>
      </c>
      <c r="S734" s="30">
        <f t="shared" si="157"/>
        <v>0</v>
      </c>
      <c r="T734" s="30">
        <f t="shared" si="158"/>
        <v>0</v>
      </c>
      <c r="U734" s="34"/>
      <c r="V734" s="34"/>
      <c r="X734" s="31">
        <f t="shared" si="154"/>
        <v>9.0359999999999996</v>
      </c>
      <c r="Y734" s="31">
        <f t="shared" si="155"/>
        <v>-184.49199999999999</v>
      </c>
      <c r="Z734" s="30">
        <f t="shared" si="160"/>
        <v>0</v>
      </c>
    </row>
    <row r="735" spans="5:26" x14ac:dyDescent="0.15">
      <c r="E735" s="46"/>
      <c r="F735" s="28"/>
      <c r="G735" s="29"/>
      <c r="H735" s="29"/>
      <c r="I735" s="48" t="str">
        <f t="shared" si="163"/>
        <v/>
      </c>
      <c r="J735" s="48" t="str">
        <f t="shared" si="142"/>
        <v/>
      </c>
      <c r="K735" s="49" t="str">
        <f t="shared" si="143"/>
        <v/>
      </c>
      <c r="L735" s="11"/>
      <c r="M735" s="11"/>
      <c r="N735" s="78"/>
      <c r="O735" s="31" t="str">
        <f t="shared" si="159"/>
        <v>F</v>
      </c>
      <c r="P735" s="11">
        <f t="shared" si="153"/>
        <v>-23.287315649149274</v>
      </c>
      <c r="Q735" s="11"/>
      <c r="R735" s="38">
        <f t="shared" si="156"/>
        <v>0</v>
      </c>
      <c r="S735" s="30">
        <f t="shared" si="157"/>
        <v>0</v>
      </c>
      <c r="T735" s="30">
        <f t="shared" si="158"/>
        <v>0</v>
      </c>
      <c r="U735" s="34"/>
      <c r="V735" s="34"/>
      <c r="X735" s="31">
        <f t="shared" si="154"/>
        <v>9.0359999999999996</v>
      </c>
      <c r="Y735" s="31">
        <f t="shared" si="155"/>
        <v>-184.49199999999999</v>
      </c>
      <c r="Z735" s="30">
        <f t="shared" si="160"/>
        <v>0</v>
      </c>
    </row>
    <row r="736" spans="5:26" x14ac:dyDescent="0.15">
      <c r="E736" s="46"/>
      <c r="F736" s="28"/>
      <c r="G736" s="29"/>
      <c r="H736" s="29"/>
      <c r="I736" s="48" t="str">
        <f t="shared" si="163"/>
        <v/>
      </c>
      <c r="J736" s="48" t="str">
        <f t="shared" si="142"/>
        <v/>
      </c>
      <c r="K736" s="49" t="str">
        <f t="shared" si="143"/>
        <v/>
      </c>
      <c r="L736" s="11"/>
      <c r="M736" s="11"/>
      <c r="N736" s="78"/>
      <c r="O736" s="31" t="str">
        <f t="shared" si="159"/>
        <v>F</v>
      </c>
      <c r="P736" s="11">
        <f t="shared" si="153"/>
        <v>-23.287315649149274</v>
      </c>
      <c r="Q736" s="11"/>
      <c r="R736" s="38">
        <f t="shared" si="156"/>
        <v>0</v>
      </c>
      <c r="S736" s="30">
        <f t="shared" si="157"/>
        <v>0</v>
      </c>
      <c r="T736" s="30">
        <f t="shared" si="158"/>
        <v>0</v>
      </c>
      <c r="U736" s="34"/>
      <c r="V736" s="34"/>
      <c r="X736" s="31">
        <f t="shared" si="154"/>
        <v>9.0359999999999996</v>
      </c>
      <c r="Y736" s="31">
        <f t="shared" si="155"/>
        <v>-184.49199999999999</v>
      </c>
      <c r="Z736" s="30">
        <f t="shared" si="160"/>
        <v>0</v>
      </c>
    </row>
    <row r="737" spans="4:26" x14ac:dyDescent="0.15">
      <c r="E737" s="46"/>
      <c r="F737" s="28"/>
      <c r="G737" s="29"/>
      <c r="H737" s="29"/>
      <c r="I737" s="48" t="str">
        <f t="shared" si="163"/>
        <v/>
      </c>
      <c r="J737" s="48" t="str">
        <f t="shared" si="142"/>
        <v/>
      </c>
      <c r="K737" s="49" t="str">
        <f t="shared" si="143"/>
        <v/>
      </c>
      <c r="L737" s="11"/>
      <c r="M737" s="11"/>
      <c r="N737" s="78"/>
      <c r="O737" s="31" t="str">
        <f t="shared" si="159"/>
        <v>F</v>
      </c>
      <c r="P737" s="11">
        <f t="shared" si="153"/>
        <v>-23.287315649149274</v>
      </c>
      <c r="Q737" s="11"/>
      <c r="R737" s="38">
        <f t="shared" si="156"/>
        <v>0</v>
      </c>
      <c r="S737" s="30">
        <f t="shared" si="157"/>
        <v>0</v>
      </c>
      <c r="T737" s="30">
        <f t="shared" si="158"/>
        <v>0</v>
      </c>
      <c r="U737" s="34"/>
      <c r="V737" s="34"/>
      <c r="X737" s="31">
        <f t="shared" si="154"/>
        <v>9.0359999999999996</v>
      </c>
      <c r="Y737" s="31">
        <f t="shared" si="155"/>
        <v>-184.49199999999999</v>
      </c>
      <c r="Z737" s="30">
        <f t="shared" si="160"/>
        <v>0</v>
      </c>
    </row>
    <row r="738" spans="4:26" x14ac:dyDescent="0.15">
      <c r="E738" s="46"/>
      <c r="F738" s="28"/>
      <c r="G738" s="29"/>
      <c r="H738" s="29"/>
      <c r="I738" s="48" t="str">
        <f t="shared" si="163"/>
        <v/>
      </c>
      <c r="J738" s="48" t="str">
        <f t="shared" si="142"/>
        <v/>
      </c>
      <c r="K738" s="49" t="str">
        <f t="shared" si="143"/>
        <v/>
      </c>
      <c r="L738" s="11"/>
      <c r="M738" s="11"/>
      <c r="N738" s="78"/>
      <c r="O738" s="31" t="str">
        <f t="shared" si="159"/>
        <v>F</v>
      </c>
      <c r="P738" s="11">
        <f t="shared" si="153"/>
        <v>-23.287315649149274</v>
      </c>
      <c r="Q738" s="11"/>
      <c r="R738" s="38">
        <f t="shared" si="156"/>
        <v>0</v>
      </c>
      <c r="S738" s="30">
        <f t="shared" si="157"/>
        <v>0</v>
      </c>
      <c r="T738" s="30">
        <f t="shared" si="158"/>
        <v>0</v>
      </c>
      <c r="U738" s="34"/>
      <c r="V738" s="34"/>
      <c r="X738" s="31">
        <f t="shared" si="154"/>
        <v>9.0359999999999996</v>
      </c>
      <c r="Y738" s="31">
        <f t="shared" si="155"/>
        <v>-184.49199999999999</v>
      </c>
      <c r="Z738" s="30">
        <f t="shared" si="160"/>
        <v>0</v>
      </c>
    </row>
    <row r="739" spans="4:26" x14ac:dyDescent="0.15">
      <c r="E739" s="46"/>
      <c r="F739" s="28"/>
      <c r="G739" s="29"/>
      <c r="H739" s="29"/>
      <c r="I739" s="48" t="str">
        <f t="shared" si="163"/>
        <v/>
      </c>
      <c r="J739" s="48" t="str">
        <f t="shared" si="142"/>
        <v/>
      </c>
      <c r="K739" s="49" t="str">
        <f t="shared" si="143"/>
        <v/>
      </c>
      <c r="L739" s="11"/>
      <c r="M739" s="11"/>
      <c r="N739" s="78"/>
      <c r="O739" s="31" t="str">
        <f t="shared" si="159"/>
        <v>F</v>
      </c>
      <c r="P739" s="11">
        <f t="shared" si="153"/>
        <v>-23.287315649149274</v>
      </c>
      <c r="Q739" s="11"/>
      <c r="R739" s="38">
        <f t="shared" si="156"/>
        <v>0</v>
      </c>
      <c r="S739" s="30">
        <f t="shared" si="157"/>
        <v>0</v>
      </c>
      <c r="T739" s="30">
        <f t="shared" si="158"/>
        <v>0</v>
      </c>
      <c r="U739" s="34"/>
      <c r="V739" s="34"/>
      <c r="X739" s="31">
        <f t="shared" si="154"/>
        <v>9.0359999999999996</v>
      </c>
      <c r="Y739" s="31">
        <f t="shared" si="155"/>
        <v>-184.49199999999999</v>
      </c>
      <c r="Z739" s="30">
        <f t="shared" si="160"/>
        <v>0</v>
      </c>
    </row>
    <row r="740" spans="4:26" x14ac:dyDescent="0.15">
      <c r="E740" s="46"/>
      <c r="F740" s="28"/>
      <c r="G740" s="29"/>
      <c r="H740" s="29"/>
      <c r="I740" s="48" t="str">
        <f t="shared" si="163"/>
        <v/>
      </c>
      <c r="J740" s="48" t="str">
        <f t="shared" si="142"/>
        <v/>
      </c>
      <c r="K740" s="49" t="str">
        <f t="shared" si="143"/>
        <v/>
      </c>
      <c r="L740" s="11"/>
      <c r="M740" s="11"/>
      <c r="N740" s="78"/>
      <c r="O740" s="31" t="str">
        <f t="shared" si="159"/>
        <v>F</v>
      </c>
      <c r="P740" s="11">
        <f t="shared" si="153"/>
        <v>-23.287315649149274</v>
      </c>
      <c r="Q740" s="11"/>
      <c r="R740" s="38">
        <f t="shared" si="156"/>
        <v>0</v>
      </c>
      <c r="S740" s="30">
        <f t="shared" si="157"/>
        <v>0</v>
      </c>
      <c r="T740" s="30">
        <f t="shared" si="158"/>
        <v>0</v>
      </c>
      <c r="U740" s="34"/>
      <c r="V740" s="34"/>
      <c r="X740" s="31">
        <f t="shared" si="154"/>
        <v>9.0359999999999996</v>
      </c>
      <c r="Y740" s="31">
        <f t="shared" si="155"/>
        <v>-184.49199999999999</v>
      </c>
      <c r="Z740" s="30">
        <f t="shared" si="160"/>
        <v>0</v>
      </c>
    </row>
    <row r="741" spans="4:26" x14ac:dyDescent="0.15">
      <c r="E741" s="46"/>
      <c r="F741" s="28"/>
      <c r="G741" s="29"/>
      <c r="H741" s="29"/>
      <c r="I741" s="48" t="str">
        <f t="shared" si="163"/>
        <v/>
      </c>
      <c r="J741" s="48" t="str">
        <f t="shared" si="142"/>
        <v/>
      </c>
      <c r="K741" s="49" t="str">
        <f t="shared" si="143"/>
        <v/>
      </c>
      <c r="L741" s="11"/>
      <c r="M741" s="11"/>
      <c r="N741" s="78"/>
      <c r="O741" s="31" t="str">
        <f t="shared" si="159"/>
        <v>F</v>
      </c>
      <c r="P741" s="11">
        <f t="shared" si="153"/>
        <v>-23.287315649149274</v>
      </c>
      <c r="Q741" s="11"/>
      <c r="R741" s="38">
        <f t="shared" si="156"/>
        <v>0</v>
      </c>
      <c r="S741" s="30">
        <f t="shared" si="157"/>
        <v>0</v>
      </c>
      <c r="T741" s="30">
        <f t="shared" si="158"/>
        <v>0</v>
      </c>
      <c r="U741" s="34"/>
      <c r="V741" s="34"/>
      <c r="X741" s="31">
        <f t="shared" si="154"/>
        <v>9.0359999999999996</v>
      </c>
      <c r="Y741" s="31">
        <f t="shared" si="155"/>
        <v>-184.49199999999999</v>
      </c>
      <c r="Z741" s="30">
        <f t="shared" si="160"/>
        <v>0</v>
      </c>
    </row>
    <row r="742" spans="4:26" x14ac:dyDescent="0.15">
      <c r="E742" s="46"/>
      <c r="F742" s="28"/>
      <c r="G742" s="29"/>
      <c r="H742" s="29"/>
      <c r="I742" s="48" t="str">
        <f t="shared" si="163"/>
        <v/>
      </c>
      <c r="J742" s="48" t="str">
        <f t="shared" si="142"/>
        <v/>
      </c>
      <c r="K742" s="49" t="str">
        <f t="shared" si="143"/>
        <v/>
      </c>
      <c r="L742" s="11"/>
      <c r="M742" s="11"/>
      <c r="N742" s="78"/>
      <c r="O742" s="31" t="str">
        <f t="shared" si="159"/>
        <v>F</v>
      </c>
      <c r="P742" s="11">
        <f t="shared" si="153"/>
        <v>-23.287315649149274</v>
      </c>
      <c r="Q742" s="11"/>
      <c r="R742" s="38">
        <f t="shared" si="156"/>
        <v>0</v>
      </c>
      <c r="S742" s="30">
        <f t="shared" si="157"/>
        <v>0</v>
      </c>
      <c r="T742" s="30">
        <f t="shared" si="158"/>
        <v>0</v>
      </c>
      <c r="U742" s="34"/>
      <c r="V742" s="34"/>
      <c r="X742" s="31">
        <f t="shared" si="154"/>
        <v>9.0359999999999996</v>
      </c>
      <c r="Y742" s="31">
        <f t="shared" si="155"/>
        <v>-184.49199999999999</v>
      </c>
      <c r="Z742" s="30">
        <f t="shared" si="160"/>
        <v>0</v>
      </c>
    </row>
    <row r="743" spans="4:26" x14ac:dyDescent="0.15">
      <c r="E743" s="46"/>
      <c r="F743" s="28"/>
      <c r="G743" s="29"/>
      <c r="H743" s="29"/>
      <c r="I743" s="48" t="str">
        <f t="shared" si="163"/>
        <v/>
      </c>
      <c r="J743" s="48" t="str">
        <f t="shared" si="142"/>
        <v/>
      </c>
      <c r="K743" s="49" t="str">
        <f t="shared" si="143"/>
        <v/>
      </c>
      <c r="L743" s="11"/>
      <c r="M743" s="11"/>
      <c r="N743" s="78"/>
      <c r="O743" s="31" t="str">
        <f t="shared" si="159"/>
        <v>F</v>
      </c>
      <c r="P743" s="11">
        <f t="shared" si="153"/>
        <v>-23.287315649149274</v>
      </c>
      <c r="Q743" s="11"/>
      <c r="R743" s="38">
        <f t="shared" si="156"/>
        <v>0</v>
      </c>
      <c r="S743" s="30">
        <f t="shared" si="157"/>
        <v>0</v>
      </c>
      <c r="T743" s="30">
        <f t="shared" si="158"/>
        <v>0</v>
      </c>
      <c r="U743" s="34"/>
      <c r="V743" s="34"/>
      <c r="X743" s="31">
        <f t="shared" si="154"/>
        <v>9.0359999999999996</v>
      </c>
      <c r="Y743" s="31">
        <f t="shared" si="155"/>
        <v>-184.49199999999999</v>
      </c>
      <c r="Z743" s="30">
        <f t="shared" si="160"/>
        <v>0</v>
      </c>
    </row>
    <row r="744" spans="4:26" ht="14.25" thickBot="1" x14ac:dyDescent="0.2">
      <c r="E744" s="50"/>
      <c r="F744" s="64"/>
      <c r="G744" s="51"/>
      <c r="H744" s="51"/>
      <c r="I744" s="52" t="str">
        <f t="shared" si="163"/>
        <v/>
      </c>
      <c r="J744" s="52" t="str">
        <f t="shared" si="142"/>
        <v/>
      </c>
      <c r="K744" s="53" t="str">
        <f t="shared" si="143"/>
        <v/>
      </c>
      <c r="L744" s="11"/>
      <c r="M744" s="11"/>
      <c r="N744" s="78"/>
      <c r="O744" s="31" t="str">
        <f t="shared" si="159"/>
        <v>F</v>
      </c>
      <c r="P744" s="11">
        <f t="shared" si="153"/>
        <v>-23.287315649149274</v>
      </c>
      <c r="Q744" s="11"/>
      <c r="R744" s="38">
        <f t="shared" si="156"/>
        <v>0</v>
      </c>
      <c r="S744" s="30">
        <f t="shared" si="157"/>
        <v>0</v>
      </c>
      <c r="T744" s="30">
        <f t="shared" si="158"/>
        <v>0</v>
      </c>
      <c r="U744" s="34"/>
      <c r="V744" s="34"/>
      <c r="X744" s="31">
        <f t="shared" si="154"/>
        <v>9.0359999999999996</v>
      </c>
      <c r="Y744" s="31">
        <f t="shared" si="155"/>
        <v>-184.49199999999999</v>
      </c>
      <c r="Z744" s="30">
        <f t="shared" si="160"/>
        <v>0</v>
      </c>
    </row>
    <row r="745" spans="4:26" ht="14.25" thickBot="1" x14ac:dyDescent="0.2"/>
    <row r="746" spans="4:26" ht="23.25" customHeight="1" x14ac:dyDescent="0.15">
      <c r="D746" s="72">
        <v>7</v>
      </c>
      <c r="E746" s="42" t="s">
        <v>20</v>
      </c>
      <c r="F746" s="65"/>
      <c r="G746" s="66" t="s">
        <v>115</v>
      </c>
      <c r="H746" s="90"/>
      <c r="I746" s="90"/>
      <c r="J746" s="66"/>
      <c r="K746" s="67"/>
    </row>
    <row r="747" spans="4:26" ht="27.75" customHeight="1" x14ac:dyDescent="0.15">
      <c r="E747" s="43" t="s">
        <v>54</v>
      </c>
      <c r="F747" s="63"/>
      <c r="G747" s="44" t="s">
        <v>75</v>
      </c>
      <c r="H747" s="59"/>
      <c r="I747" s="41"/>
      <c r="J747" s="41"/>
      <c r="K747" s="68"/>
    </row>
    <row r="748" spans="4:26" ht="42" customHeight="1" x14ac:dyDescent="0.15">
      <c r="E748" s="46"/>
      <c r="F748" s="7" t="s">
        <v>30</v>
      </c>
      <c r="G748" s="8" t="s">
        <v>29</v>
      </c>
      <c r="H748" s="8" t="s">
        <v>28</v>
      </c>
      <c r="I748" s="7" t="s">
        <v>123</v>
      </c>
      <c r="J748" s="7" t="s">
        <v>124</v>
      </c>
      <c r="K748" s="47" t="s">
        <v>125</v>
      </c>
      <c r="L748" s="10"/>
      <c r="M748" s="10"/>
      <c r="N748" s="7"/>
      <c r="O748" s="7" t="s">
        <v>31</v>
      </c>
      <c r="P748" s="9" t="s">
        <v>23</v>
      </c>
      <c r="Q748" s="9"/>
      <c r="R748" s="36" t="s">
        <v>21</v>
      </c>
      <c r="S748" s="35" t="s">
        <v>22</v>
      </c>
      <c r="T748" s="35" t="s">
        <v>47</v>
      </c>
      <c r="U748" s="35"/>
      <c r="V748" s="35"/>
      <c r="X748" s="37" t="s">
        <v>45</v>
      </c>
      <c r="Y748" s="37" t="s">
        <v>46</v>
      </c>
      <c r="Z748" s="30" t="s">
        <v>78</v>
      </c>
    </row>
    <row r="749" spans="4:26" x14ac:dyDescent="0.15">
      <c r="E749" s="46"/>
      <c r="F749" s="28"/>
      <c r="G749" s="29"/>
      <c r="H749" s="29"/>
      <c r="I749" s="48" t="str">
        <f t="shared" ref="I749:I780" si="164">IF(COUNTA($F$747,$H$747,F749:H749)=5,P749,"")</f>
        <v/>
      </c>
      <c r="J749" s="48" t="str">
        <f>IF(COUNTA($F$747,$H$747,F749:H749)=5,IF(T749&lt;6,"*",IF(T749&gt;=17.583,"*",(H749-G749*INDEX(IF(O749="F",muratafemale,muratamale),R749-4,1)-INDEX(IF(O749="F",muratafemale,muratamale),R749-4,2))/(G749*INDEX(IF(O749="F",muratafemale,muratamale),R749-4,1)+INDEX(IF(O749="F",muratafemale,muratamale),R749-4,2))*100)),"")</f>
        <v/>
      </c>
      <c r="K749" s="49" t="str">
        <f>IF(COUNTA($F$747,$H$747,F749:H749)=5,IF(OR(T749&lt;1,G749&lt;70),"*",IF(G749&gt;=IF(O749="M",181,174),(H749-Z749)/Z749*100,IF(G749&lt;101,(H749-X749)/X749*100,IF(T749&lt;6,(H749-X749)/X749*100,IF(T749&gt;=17.583,(H749-Z749)/Z749*100,(H749-Y749)/Y749*100))))),"")</f>
        <v/>
      </c>
      <c r="L749" s="11"/>
      <c r="M749" s="11"/>
      <c r="N749" s="78"/>
      <c r="O749" s="31" t="str">
        <f>IF(OR(+$H$747="男",+$H$747="M"),"M","F")</f>
        <v>F</v>
      </c>
      <c r="P749" s="11">
        <f t="shared" ref="P749:P812" si="165">IF(T749&gt;17.583,"*",(G749-(INDEX(IF(O749="F",Hfemalemean,Hmalemean),S749+1,R749+1)))/(INDEX(IF(O749="F",Hfemalesd,Hmalesd),S749+1,R749+1)))</f>
        <v>-23.287315649149274</v>
      </c>
      <c r="Q749" s="11"/>
      <c r="R749" s="38">
        <f>DATEDIF($F$747,F749,"Y")</f>
        <v>0</v>
      </c>
      <c r="S749" s="30">
        <f>DATEDIF($F$747,F749,"YM")</f>
        <v>0</v>
      </c>
      <c r="T749" s="30">
        <f>DATEDIF($F$747,F749,"Y")+DATEDIF($F$747,F749,"YD")/(365+IF(MOD(YEAR(DATE(YEAR(F749)-1,MONTH($F$747),DAY($F$747))),4)=0,IF(DATE(YEAR(DATE(YEAR(F749)-1,MONTH($F$747),DAY($F$747))),2,29)&gt;=DATE(YEAR(F749)-1,MONTH($F$747),DAY($F$747)),1,0),0)+IF(MOD(YEAR(F749),4)=0,IF(DATE(YEAR(F749),2,29)&lt;=F749,1,0),0))</f>
        <v>0</v>
      </c>
      <c r="U749" s="34"/>
      <c r="V749" s="34"/>
      <c r="X749" s="31">
        <f t="shared" ref="X749:X812" si="166">IF(O749="M",2.06*10^-3*G749^2-0.1166*G749+6.5273,2.49*10^-3*G749^2-0.1858*G749+9.036)</f>
        <v>9.0359999999999996</v>
      </c>
      <c r="Y749" s="31">
        <f t="shared" ref="Y749:Y812" si="167">((G749/100)^3*INDEX(itoOI,IF(O749="M",0,3)+IF(G749&lt;140,1,IF(G749&lt;=149,2,3)),1)+(G749/100)^2*INDEX(itoOI,IF(O749="M",0,3)+IF(G749&lt;140,1,IF(G749&lt;=149,2,3)),2)+(G749/100)*INDEX(itoOI,IF(O749="M",0,3)+IF(G749&lt;140,1,IF(G749&lt;=149,2,3)),3)+INDEX(itoOI,IF(O749="M",0,3)+IF(G749&lt;140,1,IF(G749&lt;=149,2,3)),4))</f>
        <v>-184.49199999999999</v>
      </c>
      <c r="Z749" s="30">
        <f t="shared" ref="Z749:Z750" si="168">22*G749^2/10000</f>
        <v>0</v>
      </c>
    </row>
    <row r="750" spans="4:26" x14ac:dyDescent="0.15">
      <c r="E750" s="46"/>
      <c r="F750" s="28"/>
      <c r="G750" s="29"/>
      <c r="H750" s="29"/>
      <c r="I750" s="48" t="str">
        <f t="shared" si="164"/>
        <v/>
      </c>
      <c r="J750" s="48" t="str">
        <f>IF(COUNTA($F$747,$H$747,F750:H750)=5,IF(T750&lt;6,"*",IF(T750&gt;=17.583,"*",(H750-G750*INDEX(IF(O750="F",muratafemale,muratamale),R750-4,1)-INDEX(IF(O750="F",muratafemale,muratamale),R750-4,2))/(G750*INDEX(IF(O750="F",muratafemale,muratamale),R750-4,1)+INDEX(IF(O750="F",muratafemale,muratamale),R750-4,2))*100)),"")</f>
        <v/>
      </c>
      <c r="K750" s="49" t="str">
        <f>IF(COUNTA($F$747,$H$747,F750:H750)=5,IF(OR(T750&lt;1,G750&lt;70),"*",IF(G750&gt;=IF(O750="M",181,174),(H750-Z750)/Z750*100,IF(G750&lt;101,(H750-X750)/X750*100,IF(T750&lt;6,(H750-X750)/X750*100,IF(T750&gt;=17.583,(H750-Z750)/Z750*100,(H750-Y750)/Y750*100))))),"")</f>
        <v/>
      </c>
      <c r="L750" s="11"/>
      <c r="M750" s="11"/>
      <c r="N750" s="78"/>
      <c r="O750" s="31" t="str">
        <f>+O749</f>
        <v>F</v>
      </c>
      <c r="P750" s="11">
        <f t="shared" si="165"/>
        <v>-23.287315649149274</v>
      </c>
      <c r="Q750" s="11"/>
      <c r="R750" s="38">
        <f>DATEDIF($F$747,F750,"Y")</f>
        <v>0</v>
      </c>
      <c r="S750" s="30">
        <f t="shared" ref="S750:S813" si="169">DATEDIF($F$747,F750,"YM")</f>
        <v>0</v>
      </c>
      <c r="T750" s="30">
        <f t="shared" ref="T750:T813" si="170">DATEDIF($F$747,F750,"Y")+DATEDIF($F$747,F750,"YD")/(365+IF(MOD(YEAR(DATE(YEAR(F750)-1,MONTH($F$747),DAY($F$747))),4)=0,IF(DATE(YEAR(DATE(YEAR(F750)-1,MONTH($F$747),DAY($F$747))),2,29)&gt;=DATE(YEAR(F750)-1,MONTH($F$747),DAY($F$747)),1,0),0)+IF(MOD(YEAR(F750),4)=0,IF(DATE(YEAR(F750),2,29)&lt;=F750,1,0),0))</f>
        <v>0</v>
      </c>
      <c r="U750" s="34"/>
      <c r="V750" s="34"/>
      <c r="X750" s="31">
        <f t="shared" si="166"/>
        <v>9.0359999999999996</v>
      </c>
      <c r="Y750" s="31">
        <f t="shared" si="167"/>
        <v>-184.49199999999999</v>
      </c>
      <c r="Z750" s="30">
        <f t="shared" si="168"/>
        <v>0</v>
      </c>
    </row>
    <row r="751" spans="4:26" x14ac:dyDescent="0.15">
      <c r="E751" s="46"/>
      <c r="F751" s="28"/>
      <c r="G751" s="29"/>
      <c r="H751" s="29"/>
      <c r="I751" s="48" t="str">
        <f t="shared" si="164"/>
        <v/>
      </c>
      <c r="J751" s="48" t="str">
        <f t="shared" ref="J751:J868" si="171">IF(COUNTA($F$747,$H$747,F751:H751)=5,IF(T751&lt;6,"*",IF(T751&gt;=17.583,"*",(H751-G751*INDEX(IF(O751="F",muratafemale,muratamale),R751-4,1)-INDEX(IF(O751="F",muratafemale,muratamale),R751-4,2))/(G751*INDEX(IF(O751="F",muratafemale,muratamale),R751-4,1)+INDEX(IF(O751="F",muratafemale,muratamale),R751-4,2))*100)),"")</f>
        <v/>
      </c>
      <c r="K751" s="49" t="str">
        <f t="shared" ref="K751:K868" si="172">IF(COUNTA($F$747,$H$747,F751:H751)=5,IF(OR(T751&lt;1,G751&lt;70),"*",IF(G751&gt;=IF(O751="M",181,174),(H751-Z751)/Z751*100,IF(G751&lt;101,(H751-X751)/X751*100,IF(T751&lt;6,(H751-X751)/X751*100,IF(T751&gt;=17.583,(H751-Z751)/Z751*100,(H751-Y751)/Y751*100))))),"")</f>
        <v/>
      </c>
      <c r="N751" s="78"/>
      <c r="O751" s="31" t="str">
        <f t="shared" ref="O751:O814" si="173">+O750</f>
        <v>F</v>
      </c>
      <c r="P751" s="11">
        <f t="shared" si="165"/>
        <v>-23.287315649149274</v>
      </c>
      <c r="Q751" s="11"/>
      <c r="R751" s="38">
        <f>DATEDIF($F$747,F751,"Y")</f>
        <v>0</v>
      </c>
      <c r="S751" s="30">
        <f t="shared" si="169"/>
        <v>0</v>
      </c>
      <c r="T751" s="30">
        <f t="shared" si="170"/>
        <v>0</v>
      </c>
      <c r="U751" s="34"/>
      <c r="V751" s="34"/>
      <c r="X751" s="31">
        <f t="shared" si="166"/>
        <v>9.0359999999999996</v>
      </c>
      <c r="Y751" s="31">
        <f t="shared" si="167"/>
        <v>-184.49199999999999</v>
      </c>
      <c r="Z751" s="30">
        <f t="shared" ref="Z751:Z814" si="174">22*G751^2/10000</f>
        <v>0</v>
      </c>
    </row>
    <row r="752" spans="4:26" x14ac:dyDescent="0.15">
      <c r="E752" s="46"/>
      <c r="F752" s="28"/>
      <c r="G752" s="29"/>
      <c r="H752" s="29"/>
      <c r="I752" s="48" t="str">
        <f t="shared" si="164"/>
        <v/>
      </c>
      <c r="J752" s="48" t="str">
        <f t="shared" si="171"/>
        <v/>
      </c>
      <c r="K752" s="49" t="str">
        <f t="shared" si="172"/>
        <v/>
      </c>
      <c r="L752" s="11"/>
      <c r="M752" s="11"/>
      <c r="N752" s="78"/>
      <c r="O752" s="31" t="str">
        <f t="shared" si="173"/>
        <v>F</v>
      </c>
      <c r="P752" s="11">
        <f t="shared" si="165"/>
        <v>-23.287315649149274</v>
      </c>
      <c r="Q752" s="11"/>
      <c r="R752" s="38">
        <f t="shared" ref="R752:R813" si="175">DATEDIF($F$747,F752,"Y")</f>
        <v>0</v>
      </c>
      <c r="S752" s="30">
        <f t="shared" si="169"/>
        <v>0</v>
      </c>
      <c r="T752" s="30">
        <f t="shared" si="170"/>
        <v>0</v>
      </c>
      <c r="U752" s="34"/>
      <c r="V752" s="34"/>
      <c r="X752" s="31">
        <f t="shared" si="166"/>
        <v>9.0359999999999996</v>
      </c>
      <c r="Y752" s="31">
        <f t="shared" si="167"/>
        <v>-184.49199999999999</v>
      </c>
      <c r="Z752" s="30">
        <f t="shared" si="174"/>
        <v>0</v>
      </c>
    </row>
    <row r="753" spans="5:26" x14ac:dyDescent="0.15">
      <c r="E753" s="46"/>
      <c r="F753" s="28"/>
      <c r="G753" s="29"/>
      <c r="H753" s="29"/>
      <c r="I753" s="48" t="str">
        <f t="shared" si="164"/>
        <v/>
      </c>
      <c r="J753" s="48" t="str">
        <f t="shared" si="171"/>
        <v/>
      </c>
      <c r="K753" s="49" t="str">
        <f t="shared" si="172"/>
        <v/>
      </c>
      <c r="L753" s="11"/>
      <c r="M753" s="11"/>
      <c r="N753" s="78"/>
      <c r="O753" s="31" t="str">
        <f t="shared" si="173"/>
        <v>F</v>
      </c>
      <c r="P753" s="11">
        <f t="shared" si="165"/>
        <v>-23.287315649149274</v>
      </c>
      <c r="Q753" s="11"/>
      <c r="R753" s="38">
        <f t="shared" si="175"/>
        <v>0</v>
      </c>
      <c r="S753" s="30">
        <f t="shared" si="169"/>
        <v>0</v>
      </c>
      <c r="T753" s="30">
        <f t="shared" si="170"/>
        <v>0</v>
      </c>
      <c r="U753" s="34"/>
      <c r="V753" s="34"/>
      <c r="X753" s="31">
        <f t="shared" si="166"/>
        <v>9.0359999999999996</v>
      </c>
      <c r="Y753" s="31">
        <f t="shared" si="167"/>
        <v>-184.49199999999999</v>
      </c>
      <c r="Z753" s="30">
        <f t="shared" si="174"/>
        <v>0</v>
      </c>
    </row>
    <row r="754" spans="5:26" x14ac:dyDescent="0.15">
      <c r="E754" s="46"/>
      <c r="F754" s="28"/>
      <c r="G754" s="29"/>
      <c r="H754" s="29"/>
      <c r="I754" s="48" t="str">
        <f t="shared" si="164"/>
        <v/>
      </c>
      <c r="J754" s="48" t="str">
        <f t="shared" si="171"/>
        <v/>
      </c>
      <c r="K754" s="49" t="str">
        <f t="shared" si="172"/>
        <v/>
      </c>
      <c r="L754" s="11"/>
      <c r="M754" s="11"/>
      <c r="N754" s="78"/>
      <c r="O754" s="31" t="str">
        <f t="shared" si="173"/>
        <v>F</v>
      </c>
      <c r="P754" s="11">
        <f t="shared" si="165"/>
        <v>-23.287315649149274</v>
      </c>
      <c r="Q754" s="11"/>
      <c r="R754" s="38">
        <f t="shared" si="175"/>
        <v>0</v>
      </c>
      <c r="S754" s="30">
        <f t="shared" si="169"/>
        <v>0</v>
      </c>
      <c r="T754" s="30">
        <f t="shared" si="170"/>
        <v>0</v>
      </c>
      <c r="U754" s="34"/>
      <c r="V754" s="34"/>
      <c r="X754" s="31">
        <f t="shared" si="166"/>
        <v>9.0359999999999996</v>
      </c>
      <c r="Y754" s="31">
        <f t="shared" si="167"/>
        <v>-184.49199999999999</v>
      </c>
      <c r="Z754" s="30">
        <f t="shared" si="174"/>
        <v>0</v>
      </c>
    </row>
    <row r="755" spans="5:26" x14ac:dyDescent="0.15">
      <c r="E755" s="46"/>
      <c r="F755" s="28"/>
      <c r="G755" s="29"/>
      <c r="H755" s="29"/>
      <c r="I755" s="48" t="str">
        <f t="shared" si="164"/>
        <v/>
      </c>
      <c r="J755" s="48" t="str">
        <f t="shared" si="171"/>
        <v/>
      </c>
      <c r="K755" s="49" t="str">
        <f t="shared" si="172"/>
        <v/>
      </c>
      <c r="L755" s="11"/>
      <c r="M755" s="11"/>
      <c r="N755" s="78"/>
      <c r="O755" s="31" t="str">
        <f t="shared" si="173"/>
        <v>F</v>
      </c>
      <c r="P755" s="11">
        <f t="shared" si="165"/>
        <v>-23.287315649149274</v>
      </c>
      <c r="Q755" s="11"/>
      <c r="R755" s="38">
        <f t="shared" si="175"/>
        <v>0</v>
      </c>
      <c r="S755" s="30">
        <f t="shared" si="169"/>
        <v>0</v>
      </c>
      <c r="T755" s="30">
        <f t="shared" si="170"/>
        <v>0</v>
      </c>
      <c r="U755" s="34"/>
      <c r="V755" s="34"/>
      <c r="X755" s="31">
        <f t="shared" si="166"/>
        <v>9.0359999999999996</v>
      </c>
      <c r="Y755" s="31">
        <f t="shared" si="167"/>
        <v>-184.49199999999999</v>
      </c>
      <c r="Z755" s="30">
        <f t="shared" si="174"/>
        <v>0</v>
      </c>
    </row>
    <row r="756" spans="5:26" x14ac:dyDescent="0.15">
      <c r="E756" s="46"/>
      <c r="F756" s="28"/>
      <c r="G756" s="29"/>
      <c r="H756" s="29"/>
      <c r="I756" s="48" t="str">
        <f t="shared" si="164"/>
        <v/>
      </c>
      <c r="J756" s="48" t="str">
        <f t="shared" si="171"/>
        <v/>
      </c>
      <c r="K756" s="49" t="str">
        <f t="shared" si="172"/>
        <v/>
      </c>
      <c r="L756" s="11"/>
      <c r="M756" s="11"/>
      <c r="N756" s="78"/>
      <c r="O756" s="31" t="str">
        <f t="shared" si="173"/>
        <v>F</v>
      </c>
      <c r="P756" s="11">
        <f t="shared" si="165"/>
        <v>-23.287315649149274</v>
      </c>
      <c r="Q756" s="11"/>
      <c r="R756" s="38">
        <f t="shared" si="175"/>
        <v>0</v>
      </c>
      <c r="S756" s="30">
        <f t="shared" si="169"/>
        <v>0</v>
      </c>
      <c r="T756" s="30">
        <f t="shared" si="170"/>
        <v>0</v>
      </c>
      <c r="U756" s="34"/>
      <c r="V756" s="34"/>
      <c r="X756" s="31">
        <f t="shared" si="166"/>
        <v>9.0359999999999996</v>
      </c>
      <c r="Y756" s="31">
        <f t="shared" si="167"/>
        <v>-184.49199999999999</v>
      </c>
      <c r="Z756" s="30">
        <f t="shared" si="174"/>
        <v>0</v>
      </c>
    </row>
    <row r="757" spans="5:26" x14ac:dyDescent="0.15">
      <c r="E757" s="46"/>
      <c r="F757" s="28"/>
      <c r="G757" s="29"/>
      <c r="H757" s="29"/>
      <c r="I757" s="48" t="str">
        <f t="shared" si="164"/>
        <v/>
      </c>
      <c r="J757" s="48" t="str">
        <f t="shared" si="171"/>
        <v/>
      </c>
      <c r="K757" s="49" t="str">
        <f t="shared" si="172"/>
        <v/>
      </c>
      <c r="L757" s="11"/>
      <c r="M757" s="11"/>
      <c r="N757" s="78"/>
      <c r="O757" s="31" t="str">
        <f t="shared" si="173"/>
        <v>F</v>
      </c>
      <c r="P757" s="11">
        <f t="shared" si="165"/>
        <v>-23.287315649149274</v>
      </c>
      <c r="Q757" s="11"/>
      <c r="R757" s="38">
        <f t="shared" si="175"/>
        <v>0</v>
      </c>
      <c r="S757" s="30">
        <f t="shared" si="169"/>
        <v>0</v>
      </c>
      <c r="T757" s="30">
        <f t="shared" si="170"/>
        <v>0</v>
      </c>
      <c r="U757" s="34"/>
      <c r="V757" s="34"/>
      <c r="X757" s="31">
        <f t="shared" si="166"/>
        <v>9.0359999999999996</v>
      </c>
      <c r="Y757" s="31">
        <f t="shared" si="167"/>
        <v>-184.49199999999999</v>
      </c>
      <c r="Z757" s="30">
        <f t="shared" si="174"/>
        <v>0</v>
      </c>
    </row>
    <row r="758" spans="5:26" x14ac:dyDescent="0.15">
      <c r="E758" s="46"/>
      <c r="F758" s="28"/>
      <c r="G758" s="29"/>
      <c r="H758" s="29"/>
      <c r="I758" s="48" t="str">
        <f t="shared" si="164"/>
        <v/>
      </c>
      <c r="J758" s="48" t="str">
        <f t="shared" si="171"/>
        <v/>
      </c>
      <c r="K758" s="49" t="str">
        <f t="shared" si="172"/>
        <v/>
      </c>
      <c r="L758" s="11"/>
      <c r="M758" s="11"/>
      <c r="N758" s="78"/>
      <c r="O758" s="31" t="str">
        <f t="shared" si="173"/>
        <v>F</v>
      </c>
      <c r="P758" s="11">
        <f t="shared" si="165"/>
        <v>-23.287315649149274</v>
      </c>
      <c r="Q758" s="11"/>
      <c r="R758" s="38">
        <f t="shared" si="175"/>
        <v>0</v>
      </c>
      <c r="S758" s="30">
        <f t="shared" si="169"/>
        <v>0</v>
      </c>
      <c r="T758" s="30">
        <f t="shared" si="170"/>
        <v>0</v>
      </c>
      <c r="U758" s="34"/>
      <c r="V758" s="34"/>
      <c r="X758" s="31">
        <f t="shared" si="166"/>
        <v>9.0359999999999996</v>
      </c>
      <c r="Y758" s="31">
        <f t="shared" si="167"/>
        <v>-184.49199999999999</v>
      </c>
      <c r="Z758" s="30">
        <f t="shared" si="174"/>
        <v>0</v>
      </c>
    </row>
    <row r="759" spans="5:26" x14ac:dyDescent="0.15">
      <c r="E759" s="46"/>
      <c r="F759" s="28"/>
      <c r="G759" s="29"/>
      <c r="H759" s="29"/>
      <c r="I759" s="48" t="str">
        <f t="shared" si="164"/>
        <v/>
      </c>
      <c r="J759" s="48" t="str">
        <f t="shared" si="171"/>
        <v/>
      </c>
      <c r="K759" s="49" t="str">
        <f t="shared" si="172"/>
        <v/>
      </c>
      <c r="L759" s="11"/>
      <c r="M759" s="11"/>
      <c r="N759" s="78"/>
      <c r="O759" s="31" t="str">
        <f t="shared" si="173"/>
        <v>F</v>
      </c>
      <c r="P759" s="11">
        <f t="shared" si="165"/>
        <v>-23.287315649149274</v>
      </c>
      <c r="Q759" s="11"/>
      <c r="R759" s="38">
        <f t="shared" si="175"/>
        <v>0</v>
      </c>
      <c r="S759" s="30">
        <f t="shared" si="169"/>
        <v>0</v>
      </c>
      <c r="T759" s="30">
        <f t="shared" si="170"/>
        <v>0</v>
      </c>
      <c r="U759" s="34"/>
      <c r="V759" s="34"/>
      <c r="X759" s="31">
        <f t="shared" si="166"/>
        <v>9.0359999999999996</v>
      </c>
      <c r="Y759" s="31">
        <f t="shared" si="167"/>
        <v>-184.49199999999999</v>
      </c>
      <c r="Z759" s="30">
        <f t="shared" si="174"/>
        <v>0</v>
      </c>
    </row>
    <row r="760" spans="5:26" x14ac:dyDescent="0.15">
      <c r="E760" s="46"/>
      <c r="F760" s="28"/>
      <c r="G760" s="29"/>
      <c r="H760" s="29"/>
      <c r="I760" s="48" t="str">
        <f t="shared" si="164"/>
        <v/>
      </c>
      <c r="J760" s="48" t="str">
        <f t="shared" ref="J760:J823" si="176">IF(COUNTA($F$747,$H$747,F760:H760)=5,IF(T760&lt;6,"*",IF(T760&gt;=17.583,"*",(H760-G760*INDEX(IF(O760="F",muratafemale,muratamale),R760-4,1)-INDEX(IF(O760="F",muratafemale,muratamale),R760-4,2))/(G760*INDEX(IF(O760="F",muratafemale,muratamale),R760-4,1)+INDEX(IF(O760="F",muratafemale,muratamale),R760-4,2))*100)),"")</f>
        <v/>
      </c>
      <c r="K760" s="49" t="str">
        <f t="shared" ref="K760:K823" si="177">IF(COUNTA($F$747,$H$747,F760:H760)=5,IF(OR(T760&lt;1,G760&lt;70),"*",IF(G760&gt;=IF(O760="M",181,174),(H760-Z760)/Z760*100,IF(G760&lt;101,(H760-X760)/X760*100,IF(T760&lt;6,(H760-X760)/X760*100,IF(T760&gt;=17.583,(H760-Z760)/Z760*100,(H760-Y760)/Y760*100))))),"")</f>
        <v/>
      </c>
      <c r="L760" s="11"/>
      <c r="M760" s="11"/>
      <c r="N760" s="78"/>
      <c r="O760" s="31" t="str">
        <f t="shared" si="173"/>
        <v>F</v>
      </c>
      <c r="P760" s="11">
        <f t="shared" si="165"/>
        <v>-23.287315649149274</v>
      </c>
      <c r="Q760" s="11"/>
      <c r="R760" s="38">
        <f t="shared" si="175"/>
        <v>0</v>
      </c>
      <c r="S760" s="30">
        <f t="shared" si="169"/>
        <v>0</v>
      </c>
      <c r="T760" s="30">
        <f t="shared" si="170"/>
        <v>0</v>
      </c>
      <c r="U760" s="34"/>
      <c r="V760" s="34"/>
      <c r="X760" s="31">
        <f t="shared" si="166"/>
        <v>9.0359999999999996</v>
      </c>
      <c r="Y760" s="31">
        <f t="shared" si="167"/>
        <v>-184.49199999999999</v>
      </c>
      <c r="Z760" s="30">
        <f t="shared" si="174"/>
        <v>0</v>
      </c>
    </row>
    <row r="761" spans="5:26" x14ac:dyDescent="0.15">
      <c r="E761" s="46"/>
      <c r="F761" s="28"/>
      <c r="G761" s="29"/>
      <c r="H761" s="29"/>
      <c r="I761" s="48" t="str">
        <f t="shared" si="164"/>
        <v/>
      </c>
      <c r="J761" s="48" t="str">
        <f t="shared" si="176"/>
        <v/>
      </c>
      <c r="K761" s="49" t="str">
        <f t="shared" si="177"/>
        <v/>
      </c>
      <c r="L761" s="11"/>
      <c r="M761" s="11"/>
      <c r="N761" s="78"/>
      <c r="O761" s="31" t="str">
        <f t="shared" si="173"/>
        <v>F</v>
      </c>
      <c r="P761" s="11">
        <f t="shared" si="165"/>
        <v>-23.287315649149274</v>
      </c>
      <c r="Q761" s="11"/>
      <c r="R761" s="38">
        <f t="shared" si="175"/>
        <v>0</v>
      </c>
      <c r="S761" s="30">
        <f t="shared" si="169"/>
        <v>0</v>
      </c>
      <c r="T761" s="30">
        <f t="shared" si="170"/>
        <v>0</v>
      </c>
      <c r="U761" s="34"/>
      <c r="V761" s="34"/>
      <c r="X761" s="31">
        <f t="shared" si="166"/>
        <v>9.0359999999999996</v>
      </c>
      <c r="Y761" s="31">
        <f t="shared" si="167"/>
        <v>-184.49199999999999</v>
      </c>
      <c r="Z761" s="30">
        <f t="shared" si="174"/>
        <v>0</v>
      </c>
    </row>
    <row r="762" spans="5:26" x14ac:dyDescent="0.15">
      <c r="E762" s="46"/>
      <c r="F762" s="28"/>
      <c r="G762" s="29"/>
      <c r="H762" s="29"/>
      <c r="I762" s="48" t="str">
        <f t="shared" si="164"/>
        <v/>
      </c>
      <c r="J762" s="48" t="str">
        <f t="shared" si="176"/>
        <v/>
      </c>
      <c r="K762" s="49" t="str">
        <f t="shared" si="177"/>
        <v/>
      </c>
      <c r="L762" s="11"/>
      <c r="M762" s="11"/>
      <c r="N762" s="78"/>
      <c r="O762" s="31" t="str">
        <f t="shared" si="173"/>
        <v>F</v>
      </c>
      <c r="P762" s="11">
        <f t="shared" si="165"/>
        <v>-23.287315649149274</v>
      </c>
      <c r="Q762" s="11"/>
      <c r="R762" s="38">
        <f t="shared" si="175"/>
        <v>0</v>
      </c>
      <c r="S762" s="30">
        <f t="shared" si="169"/>
        <v>0</v>
      </c>
      <c r="T762" s="30">
        <f t="shared" si="170"/>
        <v>0</v>
      </c>
      <c r="U762" s="34"/>
      <c r="V762" s="34"/>
      <c r="X762" s="31">
        <f t="shared" si="166"/>
        <v>9.0359999999999996</v>
      </c>
      <c r="Y762" s="31">
        <f t="shared" si="167"/>
        <v>-184.49199999999999</v>
      </c>
      <c r="Z762" s="30">
        <f t="shared" si="174"/>
        <v>0</v>
      </c>
    </row>
    <row r="763" spans="5:26" x14ac:dyDescent="0.15">
      <c r="E763" s="46"/>
      <c r="F763" s="28"/>
      <c r="G763" s="29"/>
      <c r="H763" s="29"/>
      <c r="I763" s="48" t="str">
        <f t="shared" si="164"/>
        <v/>
      </c>
      <c r="J763" s="48" t="str">
        <f t="shared" si="176"/>
        <v/>
      </c>
      <c r="K763" s="49" t="str">
        <f t="shared" si="177"/>
        <v/>
      </c>
      <c r="L763" s="11"/>
      <c r="M763" s="11"/>
      <c r="N763" s="78"/>
      <c r="O763" s="31" t="str">
        <f t="shared" si="173"/>
        <v>F</v>
      </c>
      <c r="P763" s="11">
        <f t="shared" si="165"/>
        <v>-23.287315649149274</v>
      </c>
      <c r="Q763" s="11"/>
      <c r="R763" s="38">
        <f t="shared" si="175"/>
        <v>0</v>
      </c>
      <c r="S763" s="30">
        <f t="shared" si="169"/>
        <v>0</v>
      </c>
      <c r="T763" s="30">
        <f t="shared" si="170"/>
        <v>0</v>
      </c>
      <c r="U763" s="34"/>
      <c r="V763" s="34"/>
      <c r="X763" s="31">
        <f t="shared" si="166"/>
        <v>9.0359999999999996</v>
      </c>
      <c r="Y763" s="31">
        <f t="shared" si="167"/>
        <v>-184.49199999999999</v>
      </c>
      <c r="Z763" s="30">
        <f t="shared" si="174"/>
        <v>0</v>
      </c>
    </row>
    <row r="764" spans="5:26" x14ac:dyDescent="0.15">
      <c r="E764" s="46"/>
      <c r="F764" s="28"/>
      <c r="G764" s="29"/>
      <c r="H764" s="29"/>
      <c r="I764" s="48" t="str">
        <f t="shared" si="164"/>
        <v/>
      </c>
      <c r="J764" s="48" t="str">
        <f t="shared" si="176"/>
        <v/>
      </c>
      <c r="K764" s="49" t="str">
        <f t="shared" si="177"/>
        <v/>
      </c>
      <c r="L764" s="11"/>
      <c r="M764" s="11"/>
      <c r="N764" s="78"/>
      <c r="O764" s="31" t="str">
        <f t="shared" si="173"/>
        <v>F</v>
      </c>
      <c r="P764" s="11">
        <f t="shared" si="165"/>
        <v>-23.287315649149274</v>
      </c>
      <c r="Q764" s="11"/>
      <c r="R764" s="38">
        <f t="shared" si="175"/>
        <v>0</v>
      </c>
      <c r="S764" s="30">
        <f t="shared" si="169"/>
        <v>0</v>
      </c>
      <c r="T764" s="30">
        <f t="shared" si="170"/>
        <v>0</v>
      </c>
      <c r="U764" s="34"/>
      <c r="V764" s="34"/>
      <c r="X764" s="31">
        <f t="shared" si="166"/>
        <v>9.0359999999999996</v>
      </c>
      <c r="Y764" s="31">
        <f t="shared" si="167"/>
        <v>-184.49199999999999</v>
      </c>
      <c r="Z764" s="30">
        <f t="shared" si="174"/>
        <v>0</v>
      </c>
    </row>
    <row r="765" spans="5:26" x14ac:dyDescent="0.15">
      <c r="E765" s="46"/>
      <c r="F765" s="28"/>
      <c r="G765" s="29"/>
      <c r="H765" s="29"/>
      <c r="I765" s="48" t="str">
        <f t="shared" si="164"/>
        <v/>
      </c>
      <c r="J765" s="48" t="str">
        <f t="shared" si="176"/>
        <v/>
      </c>
      <c r="K765" s="49" t="str">
        <f t="shared" si="177"/>
        <v/>
      </c>
      <c r="L765" s="11"/>
      <c r="M765" s="11"/>
      <c r="N765" s="78"/>
      <c r="O765" s="31" t="str">
        <f t="shared" si="173"/>
        <v>F</v>
      </c>
      <c r="P765" s="11">
        <f t="shared" si="165"/>
        <v>-23.287315649149274</v>
      </c>
      <c r="Q765" s="11"/>
      <c r="R765" s="38">
        <f t="shared" si="175"/>
        <v>0</v>
      </c>
      <c r="S765" s="30">
        <f t="shared" si="169"/>
        <v>0</v>
      </c>
      <c r="T765" s="30">
        <f t="shared" si="170"/>
        <v>0</v>
      </c>
      <c r="U765" s="34"/>
      <c r="V765" s="34"/>
      <c r="X765" s="31">
        <f t="shared" si="166"/>
        <v>9.0359999999999996</v>
      </c>
      <c r="Y765" s="31">
        <f t="shared" si="167"/>
        <v>-184.49199999999999</v>
      </c>
      <c r="Z765" s="30">
        <f t="shared" si="174"/>
        <v>0</v>
      </c>
    </row>
    <row r="766" spans="5:26" x14ac:dyDescent="0.15">
      <c r="E766" s="46"/>
      <c r="F766" s="28"/>
      <c r="G766" s="29"/>
      <c r="H766" s="29"/>
      <c r="I766" s="48" t="str">
        <f t="shared" si="164"/>
        <v/>
      </c>
      <c r="J766" s="48" t="str">
        <f t="shared" si="176"/>
        <v/>
      </c>
      <c r="K766" s="49" t="str">
        <f t="shared" si="177"/>
        <v/>
      </c>
      <c r="L766" s="11"/>
      <c r="M766" s="11"/>
      <c r="N766" s="78"/>
      <c r="O766" s="31" t="str">
        <f t="shared" si="173"/>
        <v>F</v>
      </c>
      <c r="P766" s="11">
        <f t="shared" si="165"/>
        <v>-23.287315649149274</v>
      </c>
      <c r="Q766" s="11"/>
      <c r="R766" s="38">
        <f t="shared" si="175"/>
        <v>0</v>
      </c>
      <c r="S766" s="30">
        <f t="shared" si="169"/>
        <v>0</v>
      </c>
      <c r="T766" s="30">
        <f t="shared" si="170"/>
        <v>0</v>
      </c>
      <c r="U766" s="34"/>
      <c r="V766" s="34"/>
      <c r="X766" s="31">
        <f t="shared" si="166"/>
        <v>9.0359999999999996</v>
      </c>
      <c r="Y766" s="31">
        <f t="shared" si="167"/>
        <v>-184.49199999999999</v>
      </c>
      <c r="Z766" s="30">
        <f t="shared" si="174"/>
        <v>0</v>
      </c>
    </row>
    <row r="767" spans="5:26" x14ac:dyDescent="0.15">
      <c r="E767" s="46"/>
      <c r="F767" s="28"/>
      <c r="G767" s="29"/>
      <c r="H767" s="29"/>
      <c r="I767" s="48" t="str">
        <f t="shared" si="164"/>
        <v/>
      </c>
      <c r="J767" s="48" t="str">
        <f t="shared" si="176"/>
        <v/>
      </c>
      <c r="K767" s="49" t="str">
        <f t="shared" si="177"/>
        <v/>
      </c>
      <c r="L767" s="11"/>
      <c r="M767" s="11"/>
      <c r="N767" s="78"/>
      <c r="O767" s="31" t="str">
        <f t="shared" si="173"/>
        <v>F</v>
      </c>
      <c r="P767" s="11">
        <f t="shared" si="165"/>
        <v>-23.287315649149274</v>
      </c>
      <c r="Q767" s="11"/>
      <c r="R767" s="38">
        <f t="shared" si="175"/>
        <v>0</v>
      </c>
      <c r="S767" s="30">
        <f t="shared" si="169"/>
        <v>0</v>
      </c>
      <c r="T767" s="30">
        <f t="shared" si="170"/>
        <v>0</v>
      </c>
      <c r="U767" s="34"/>
      <c r="V767" s="34"/>
      <c r="X767" s="31">
        <f t="shared" si="166"/>
        <v>9.0359999999999996</v>
      </c>
      <c r="Y767" s="31">
        <f t="shared" si="167"/>
        <v>-184.49199999999999</v>
      </c>
      <c r="Z767" s="30">
        <f t="shared" si="174"/>
        <v>0</v>
      </c>
    </row>
    <row r="768" spans="5:26" x14ac:dyDescent="0.15">
      <c r="E768" s="46"/>
      <c r="F768" s="28"/>
      <c r="G768" s="29"/>
      <c r="H768" s="29"/>
      <c r="I768" s="48" t="str">
        <f t="shared" si="164"/>
        <v/>
      </c>
      <c r="J768" s="48" t="str">
        <f t="shared" si="176"/>
        <v/>
      </c>
      <c r="K768" s="49" t="str">
        <f t="shared" si="177"/>
        <v/>
      </c>
      <c r="L768" s="11"/>
      <c r="M768" s="11"/>
      <c r="N768" s="78"/>
      <c r="O768" s="31" t="str">
        <f t="shared" si="173"/>
        <v>F</v>
      </c>
      <c r="P768" s="11">
        <f t="shared" si="165"/>
        <v>-23.287315649149274</v>
      </c>
      <c r="Q768" s="11"/>
      <c r="R768" s="38">
        <f t="shared" si="175"/>
        <v>0</v>
      </c>
      <c r="S768" s="30">
        <f t="shared" si="169"/>
        <v>0</v>
      </c>
      <c r="T768" s="30">
        <f t="shared" si="170"/>
        <v>0</v>
      </c>
      <c r="U768" s="34"/>
      <c r="V768" s="34"/>
      <c r="X768" s="31">
        <f t="shared" si="166"/>
        <v>9.0359999999999996</v>
      </c>
      <c r="Y768" s="31">
        <f t="shared" si="167"/>
        <v>-184.49199999999999</v>
      </c>
      <c r="Z768" s="30">
        <f t="shared" si="174"/>
        <v>0</v>
      </c>
    </row>
    <row r="769" spans="5:26" x14ac:dyDescent="0.15">
      <c r="E769" s="46"/>
      <c r="F769" s="28"/>
      <c r="G769" s="29"/>
      <c r="H769" s="29"/>
      <c r="I769" s="48" t="str">
        <f t="shared" si="164"/>
        <v/>
      </c>
      <c r="J769" s="48" t="str">
        <f t="shared" si="176"/>
        <v/>
      </c>
      <c r="K769" s="49" t="str">
        <f t="shared" si="177"/>
        <v/>
      </c>
      <c r="L769" s="11"/>
      <c r="M769" s="11"/>
      <c r="N769" s="78"/>
      <c r="O769" s="31" t="str">
        <f t="shared" si="173"/>
        <v>F</v>
      </c>
      <c r="P769" s="11">
        <f t="shared" si="165"/>
        <v>-23.287315649149274</v>
      </c>
      <c r="Q769" s="11"/>
      <c r="R769" s="38">
        <f t="shared" si="175"/>
        <v>0</v>
      </c>
      <c r="S769" s="30">
        <f t="shared" si="169"/>
        <v>0</v>
      </c>
      <c r="T769" s="30">
        <f t="shared" si="170"/>
        <v>0</v>
      </c>
      <c r="U769" s="34"/>
      <c r="V769" s="34"/>
      <c r="X769" s="31">
        <f t="shared" si="166"/>
        <v>9.0359999999999996</v>
      </c>
      <c r="Y769" s="31">
        <f t="shared" si="167"/>
        <v>-184.49199999999999</v>
      </c>
      <c r="Z769" s="30">
        <f t="shared" si="174"/>
        <v>0</v>
      </c>
    </row>
    <row r="770" spans="5:26" x14ac:dyDescent="0.15">
      <c r="E770" s="46"/>
      <c r="F770" s="28"/>
      <c r="G770" s="29"/>
      <c r="H770" s="29"/>
      <c r="I770" s="48" t="str">
        <f t="shared" si="164"/>
        <v/>
      </c>
      <c r="J770" s="48" t="str">
        <f t="shared" si="176"/>
        <v/>
      </c>
      <c r="K770" s="49" t="str">
        <f t="shared" si="177"/>
        <v/>
      </c>
      <c r="L770" s="11"/>
      <c r="M770" s="11"/>
      <c r="N770" s="78"/>
      <c r="O770" s="31" t="str">
        <f t="shared" si="173"/>
        <v>F</v>
      </c>
      <c r="P770" s="11">
        <f t="shared" si="165"/>
        <v>-23.287315649149274</v>
      </c>
      <c r="Q770" s="11"/>
      <c r="R770" s="38">
        <f t="shared" si="175"/>
        <v>0</v>
      </c>
      <c r="S770" s="30">
        <f t="shared" si="169"/>
        <v>0</v>
      </c>
      <c r="T770" s="30">
        <f t="shared" si="170"/>
        <v>0</v>
      </c>
      <c r="U770" s="34"/>
      <c r="V770" s="34"/>
      <c r="X770" s="31">
        <f t="shared" si="166"/>
        <v>9.0359999999999996</v>
      </c>
      <c r="Y770" s="31">
        <f t="shared" si="167"/>
        <v>-184.49199999999999</v>
      </c>
      <c r="Z770" s="30">
        <f t="shared" si="174"/>
        <v>0</v>
      </c>
    </row>
    <row r="771" spans="5:26" x14ac:dyDescent="0.15">
      <c r="E771" s="46"/>
      <c r="F771" s="28"/>
      <c r="G771" s="29"/>
      <c r="H771" s="29"/>
      <c r="I771" s="48" t="str">
        <f t="shared" si="164"/>
        <v/>
      </c>
      <c r="J771" s="48" t="str">
        <f t="shared" si="176"/>
        <v/>
      </c>
      <c r="K771" s="49" t="str">
        <f t="shared" si="177"/>
        <v/>
      </c>
      <c r="L771" s="11"/>
      <c r="M771" s="11"/>
      <c r="N771" s="78"/>
      <c r="O771" s="31" t="str">
        <f t="shared" si="173"/>
        <v>F</v>
      </c>
      <c r="P771" s="11">
        <f t="shared" si="165"/>
        <v>-23.287315649149274</v>
      </c>
      <c r="Q771" s="11"/>
      <c r="R771" s="38">
        <f t="shared" si="175"/>
        <v>0</v>
      </c>
      <c r="S771" s="30">
        <f t="shared" si="169"/>
        <v>0</v>
      </c>
      <c r="T771" s="30">
        <f t="shared" si="170"/>
        <v>0</v>
      </c>
      <c r="U771" s="34"/>
      <c r="V771" s="34"/>
      <c r="X771" s="31">
        <f t="shared" si="166"/>
        <v>9.0359999999999996</v>
      </c>
      <c r="Y771" s="31">
        <f t="shared" si="167"/>
        <v>-184.49199999999999</v>
      </c>
      <c r="Z771" s="30">
        <f t="shared" si="174"/>
        <v>0</v>
      </c>
    </row>
    <row r="772" spans="5:26" x14ac:dyDescent="0.15">
      <c r="E772" s="46"/>
      <c r="F772" s="28"/>
      <c r="G772" s="29"/>
      <c r="H772" s="29"/>
      <c r="I772" s="48" t="str">
        <f t="shared" si="164"/>
        <v/>
      </c>
      <c r="J772" s="48" t="str">
        <f t="shared" si="176"/>
        <v/>
      </c>
      <c r="K772" s="49" t="str">
        <f t="shared" si="177"/>
        <v/>
      </c>
      <c r="L772" s="11"/>
      <c r="M772" s="11"/>
      <c r="N772" s="78"/>
      <c r="O772" s="31" t="str">
        <f t="shared" si="173"/>
        <v>F</v>
      </c>
      <c r="P772" s="11">
        <f t="shared" si="165"/>
        <v>-23.287315649149274</v>
      </c>
      <c r="Q772" s="11"/>
      <c r="R772" s="38">
        <f t="shared" si="175"/>
        <v>0</v>
      </c>
      <c r="S772" s="30">
        <f t="shared" si="169"/>
        <v>0</v>
      </c>
      <c r="T772" s="30">
        <f t="shared" si="170"/>
        <v>0</v>
      </c>
      <c r="U772" s="34"/>
      <c r="V772" s="34"/>
      <c r="X772" s="31">
        <f t="shared" si="166"/>
        <v>9.0359999999999996</v>
      </c>
      <c r="Y772" s="31">
        <f t="shared" si="167"/>
        <v>-184.49199999999999</v>
      </c>
      <c r="Z772" s="30">
        <f t="shared" si="174"/>
        <v>0</v>
      </c>
    </row>
    <row r="773" spans="5:26" x14ac:dyDescent="0.15">
      <c r="E773" s="46"/>
      <c r="F773" s="28"/>
      <c r="G773" s="29"/>
      <c r="H773" s="29"/>
      <c r="I773" s="48" t="str">
        <f t="shared" si="164"/>
        <v/>
      </c>
      <c r="J773" s="48" t="str">
        <f t="shared" si="176"/>
        <v/>
      </c>
      <c r="K773" s="49" t="str">
        <f t="shared" si="177"/>
        <v/>
      </c>
      <c r="L773" s="11"/>
      <c r="M773" s="11"/>
      <c r="N773" s="78"/>
      <c r="O773" s="31" t="str">
        <f t="shared" si="173"/>
        <v>F</v>
      </c>
      <c r="P773" s="11">
        <f t="shared" si="165"/>
        <v>-23.287315649149274</v>
      </c>
      <c r="Q773" s="11"/>
      <c r="R773" s="38">
        <f t="shared" si="175"/>
        <v>0</v>
      </c>
      <c r="S773" s="30">
        <f t="shared" si="169"/>
        <v>0</v>
      </c>
      <c r="T773" s="30">
        <f t="shared" si="170"/>
        <v>0</v>
      </c>
      <c r="U773" s="34"/>
      <c r="V773" s="34"/>
      <c r="X773" s="31">
        <f t="shared" si="166"/>
        <v>9.0359999999999996</v>
      </c>
      <c r="Y773" s="31">
        <f t="shared" si="167"/>
        <v>-184.49199999999999</v>
      </c>
      <c r="Z773" s="30">
        <f t="shared" si="174"/>
        <v>0</v>
      </c>
    </row>
    <row r="774" spans="5:26" x14ac:dyDescent="0.15">
      <c r="E774" s="46"/>
      <c r="F774" s="28"/>
      <c r="G774" s="29"/>
      <c r="H774" s="29"/>
      <c r="I774" s="48" t="str">
        <f t="shared" si="164"/>
        <v/>
      </c>
      <c r="J774" s="48" t="str">
        <f t="shared" si="176"/>
        <v/>
      </c>
      <c r="K774" s="49" t="str">
        <f t="shared" si="177"/>
        <v/>
      </c>
      <c r="L774" s="11"/>
      <c r="M774" s="11"/>
      <c r="N774" s="78"/>
      <c r="O774" s="31" t="str">
        <f t="shared" si="173"/>
        <v>F</v>
      </c>
      <c r="P774" s="11">
        <f t="shared" si="165"/>
        <v>-23.287315649149274</v>
      </c>
      <c r="Q774" s="11"/>
      <c r="R774" s="38">
        <f t="shared" si="175"/>
        <v>0</v>
      </c>
      <c r="S774" s="30">
        <f t="shared" si="169"/>
        <v>0</v>
      </c>
      <c r="T774" s="30">
        <f t="shared" si="170"/>
        <v>0</v>
      </c>
      <c r="U774" s="34"/>
      <c r="V774" s="34"/>
      <c r="X774" s="31">
        <f t="shared" si="166"/>
        <v>9.0359999999999996</v>
      </c>
      <c r="Y774" s="31">
        <f t="shared" si="167"/>
        <v>-184.49199999999999</v>
      </c>
      <c r="Z774" s="30">
        <f t="shared" si="174"/>
        <v>0</v>
      </c>
    </row>
    <row r="775" spans="5:26" x14ac:dyDescent="0.15">
      <c r="E775" s="46"/>
      <c r="F775" s="28"/>
      <c r="G775" s="29"/>
      <c r="H775" s="29"/>
      <c r="I775" s="48" t="str">
        <f t="shared" si="164"/>
        <v/>
      </c>
      <c r="J775" s="48" t="str">
        <f t="shared" si="176"/>
        <v/>
      </c>
      <c r="K775" s="49" t="str">
        <f t="shared" si="177"/>
        <v/>
      </c>
      <c r="L775" s="11"/>
      <c r="M775" s="11"/>
      <c r="N775" s="78"/>
      <c r="O775" s="31" t="str">
        <f t="shared" si="173"/>
        <v>F</v>
      </c>
      <c r="P775" s="11">
        <f t="shared" si="165"/>
        <v>-23.287315649149274</v>
      </c>
      <c r="Q775" s="11"/>
      <c r="R775" s="38">
        <f t="shared" si="175"/>
        <v>0</v>
      </c>
      <c r="S775" s="30">
        <f t="shared" si="169"/>
        <v>0</v>
      </c>
      <c r="T775" s="30">
        <f t="shared" si="170"/>
        <v>0</v>
      </c>
      <c r="U775" s="34"/>
      <c r="V775" s="34"/>
      <c r="X775" s="31">
        <f t="shared" si="166"/>
        <v>9.0359999999999996</v>
      </c>
      <c r="Y775" s="31">
        <f t="shared" si="167"/>
        <v>-184.49199999999999</v>
      </c>
      <c r="Z775" s="30">
        <f t="shared" si="174"/>
        <v>0</v>
      </c>
    </row>
    <row r="776" spans="5:26" x14ac:dyDescent="0.15">
      <c r="E776" s="46"/>
      <c r="F776" s="28"/>
      <c r="G776" s="29"/>
      <c r="H776" s="29"/>
      <c r="I776" s="48" t="str">
        <f t="shared" si="164"/>
        <v/>
      </c>
      <c r="J776" s="48" t="str">
        <f t="shared" si="176"/>
        <v/>
      </c>
      <c r="K776" s="49" t="str">
        <f t="shared" si="177"/>
        <v/>
      </c>
      <c r="L776" s="11"/>
      <c r="M776" s="11"/>
      <c r="N776" s="78"/>
      <c r="O776" s="31" t="str">
        <f t="shared" si="173"/>
        <v>F</v>
      </c>
      <c r="P776" s="11">
        <f t="shared" si="165"/>
        <v>-23.287315649149274</v>
      </c>
      <c r="Q776" s="11"/>
      <c r="R776" s="38">
        <f t="shared" si="175"/>
        <v>0</v>
      </c>
      <c r="S776" s="30">
        <f t="shared" si="169"/>
        <v>0</v>
      </c>
      <c r="T776" s="30">
        <f t="shared" si="170"/>
        <v>0</v>
      </c>
      <c r="U776" s="34"/>
      <c r="V776" s="34"/>
      <c r="X776" s="31">
        <f t="shared" si="166"/>
        <v>9.0359999999999996</v>
      </c>
      <c r="Y776" s="31">
        <f t="shared" si="167"/>
        <v>-184.49199999999999</v>
      </c>
      <c r="Z776" s="30">
        <f t="shared" si="174"/>
        <v>0</v>
      </c>
    </row>
    <row r="777" spans="5:26" x14ac:dyDescent="0.15">
      <c r="E777" s="46"/>
      <c r="F777" s="28"/>
      <c r="G777" s="29"/>
      <c r="H777" s="29"/>
      <c r="I777" s="48" t="str">
        <f t="shared" si="164"/>
        <v/>
      </c>
      <c r="J777" s="48" t="str">
        <f t="shared" si="176"/>
        <v/>
      </c>
      <c r="K777" s="49" t="str">
        <f t="shared" si="177"/>
        <v/>
      </c>
      <c r="L777" s="11"/>
      <c r="M777" s="11"/>
      <c r="N777" s="78"/>
      <c r="O777" s="31" t="str">
        <f t="shared" si="173"/>
        <v>F</v>
      </c>
      <c r="P777" s="11">
        <f t="shared" si="165"/>
        <v>-23.287315649149274</v>
      </c>
      <c r="Q777" s="11"/>
      <c r="R777" s="38">
        <f t="shared" si="175"/>
        <v>0</v>
      </c>
      <c r="S777" s="30">
        <f t="shared" si="169"/>
        <v>0</v>
      </c>
      <c r="T777" s="30">
        <f t="shared" si="170"/>
        <v>0</v>
      </c>
      <c r="U777" s="34"/>
      <c r="V777" s="34"/>
      <c r="X777" s="31">
        <f t="shared" si="166"/>
        <v>9.0359999999999996</v>
      </c>
      <c r="Y777" s="31">
        <f t="shared" si="167"/>
        <v>-184.49199999999999</v>
      </c>
      <c r="Z777" s="30">
        <f t="shared" si="174"/>
        <v>0</v>
      </c>
    </row>
    <row r="778" spans="5:26" x14ac:dyDescent="0.15">
      <c r="E778" s="46"/>
      <c r="F778" s="28"/>
      <c r="G778" s="29"/>
      <c r="H778" s="29"/>
      <c r="I778" s="48" t="str">
        <f t="shared" si="164"/>
        <v/>
      </c>
      <c r="J778" s="48" t="str">
        <f t="shared" si="176"/>
        <v/>
      </c>
      <c r="K778" s="49" t="str">
        <f t="shared" si="177"/>
        <v/>
      </c>
      <c r="L778" s="11"/>
      <c r="M778" s="11"/>
      <c r="N778" s="78"/>
      <c r="O778" s="31" t="str">
        <f t="shared" si="173"/>
        <v>F</v>
      </c>
      <c r="P778" s="11">
        <f t="shared" si="165"/>
        <v>-23.287315649149274</v>
      </c>
      <c r="Q778" s="11"/>
      <c r="R778" s="38">
        <f t="shared" si="175"/>
        <v>0</v>
      </c>
      <c r="S778" s="30">
        <f t="shared" si="169"/>
        <v>0</v>
      </c>
      <c r="T778" s="30">
        <f t="shared" si="170"/>
        <v>0</v>
      </c>
      <c r="U778" s="34"/>
      <c r="V778" s="34"/>
      <c r="X778" s="31">
        <f t="shared" si="166"/>
        <v>9.0359999999999996</v>
      </c>
      <c r="Y778" s="31">
        <f t="shared" si="167"/>
        <v>-184.49199999999999</v>
      </c>
      <c r="Z778" s="30">
        <f t="shared" si="174"/>
        <v>0</v>
      </c>
    </row>
    <row r="779" spans="5:26" x14ac:dyDescent="0.15">
      <c r="E779" s="46"/>
      <c r="F779" s="28"/>
      <c r="G779" s="29"/>
      <c r="H779" s="29"/>
      <c r="I779" s="48" t="str">
        <f t="shared" si="164"/>
        <v/>
      </c>
      <c r="J779" s="48" t="str">
        <f t="shared" si="176"/>
        <v/>
      </c>
      <c r="K779" s="49" t="str">
        <f t="shared" si="177"/>
        <v/>
      </c>
      <c r="L779" s="11"/>
      <c r="M779" s="11"/>
      <c r="N779" s="78"/>
      <c r="O779" s="31" t="str">
        <f t="shared" si="173"/>
        <v>F</v>
      </c>
      <c r="P779" s="11">
        <f t="shared" si="165"/>
        <v>-23.287315649149274</v>
      </c>
      <c r="Q779" s="11"/>
      <c r="R779" s="38">
        <f t="shared" si="175"/>
        <v>0</v>
      </c>
      <c r="S779" s="30">
        <f t="shared" si="169"/>
        <v>0</v>
      </c>
      <c r="T779" s="30">
        <f t="shared" si="170"/>
        <v>0</v>
      </c>
      <c r="U779" s="34"/>
      <c r="V779" s="34"/>
      <c r="X779" s="31">
        <f t="shared" si="166"/>
        <v>9.0359999999999996</v>
      </c>
      <c r="Y779" s="31">
        <f t="shared" si="167"/>
        <v>-184.49199999999999</v>
      </c>
      <c r="Z779" s="30">
        <f t="shared" si="174"/>
        <v>0</v>
      </c>
    </row>
    <row r="780" spans="5:26" x14ac:dyDescent="0.15">
      <c r="E780" s="46"/>
      <c r="F780" s="28"/>
      <c r="G780" s="29"/>
      <c r="H780" s="29"/>
      <c r="I780" s="48" t="str">
        <f t="shared" si="164"/>
        <v/>
      </c>
      <c r="J780" s="48" t="str">
        <f t="shared" si="176"/>
        <v/>
      </c>
      <c r="K780" s="49" t="str">
        <f t="shared" si="177"/>
        <v/>
      </c>
      <c r="L780" s="11"/>
      <c r="M780" s="11"/>
      <c r="N780" s="78"/>
      <c r="O780" s="31" t="str">
        <f t="shared" si="173"/>
        <v>F</v>
      </c>
      <c r="P780" s="11">
        <f t="shared" si="165"/>
        <v>-23.287315649149274</v>
      </c>
      <c r="Q780" s="11"/>
      <c r="R780" s="38">
        <f t="shared" si="175"/>
        <v>0</v>
      </c>
      <c r="S780" s="30">
        <f t="shared" si="169"/>
        <v>0</v>
      </c>
      <c r="T780" s="30">
        <f t="shared" si="170"/>
        <v>0</v>
      </c>
      <c r="U780" s="34"/>
      <c r="V780" s="34"/>
      <c r="X780" s="31">
        <f t="shared" si="166"/>
        <v>9.0359999999999996</v>
      </c>
      <c r="Y780" s="31">
        <f t="shared" si="167"/>
        <v>-184.49199999999999</v>
      </c>
      <c r="Z780" s="30">
        <f t="shared" si="174"/>
        <v>0</v>
      </c>
    </row>
    <row r="781" spans="5:26" x14ac:dyDescent="0.15">
      <c r="E781" s="46"/>
      <c r="F781" s="28"/>
      <c r="G781" s="29"/>
      <c r="H781" s="29"/>
      <c r="I781" s="48" t="str">
        <f t="shared" ref="I781:I812" si="178">IF(COUNTA($F$747,$H$747,F781:H781)=5,P781,"")</f>
        <v/>
      </c>
      <c r="J781" s="48" t="str">
        <f t="shared" si="176"/>
        <v/>
      </c>
      <c r="K781" s="49" t="str">
        <f t="shared" si="177"/>
        <v/>
      </c>
      <c r="L781" s="11"/>
      <c r="M781" s="11"/>
      <c r="N781" s="78"/>
      <c r="O781" s="31" t="str">
        <f t="shared" si="173"/>
        <v>F</v>
      </c>
      <c r="P781" s="11">
        <f t="shared" si="165"/>
        <v>-23.287315649149274</v>
      </c>
      <c r="Q781" s="11"/>
      <c r="R781" s="38">
        <f t="shared" si="175"/>
        <v>0</v>
      </c>
      <c r="S781" s="30">
        <f t="shared" si="169"/>
        <v>0</v>
      </c>
      <c r="T781" s="30">
        <f t="shared" si="170"/>
        <v>0</v>
      </c>
      <c r="U781" s="34"/>
      <c r="V781" s="34"/>
      <c r="X781" s="31">
        <f t="shared" si="166"/>
        <v>9.0359999999999996</v>
      </c>
      <c r="Y781" s="31">
        <f t="shared" si="167"/>
        <v>-184.49199999999999</v>
      </c>
      <c r="Z781" s="30">
        <f t="shared" si="174"/>
        <v>0</v>
      </c>
    </row>
    <row r="782" spans="5:26" x14ac:dyDescent="0.15">
      <c r="E782" s="46"/>
      <c r="F782" s="28"/>
      <c r="G782" s="29"/>
      <c r="H782" s="29"/>
      <c r="I782" s="48" t="str">
        <f t="shared" si="178"/>
        <v/>
      </c>
      <c r="J782" s="48" t="str">
        <f t="shared" si="176"/>
        <v/>
      </c>
      <c r="K782" s="49" t="str">
        <f t="shared" si="177"/>
        <v/>
      </c>
      <c r="L782" s="11"/>
      <c r="M782" s="11"/>
      <c r="N782" s="78"/>
      <c r="O782" s="31" t="str">
        <f t="shared" si="173"/>
        <v>F</v>
      </c>
      <c r="P782" s="11">
        <f t="shared" si="165"/>
        <v>-23.287315649149274</v>
      </c>
      <c r="Q782" s="11"/>
      <c r="R782" s="38">
        <f t="shared" si="175"/>
        <v>0</v>
      </c>
      <c r="S782" s="30">
        <f t="shared" si="169"/>
        <v>0</v>
      </c>
      <c r="T782" s="30">
        <f t="shared" si="170"/>
        <v>0</v>
      </c>
      <c r="U782" s="34"/>
      <c r="V782" s="34"/>
      <c r="X782" s="31">
        <f t="shared" si="166"/>
        <v>9.0359999999999996</v>
      </c>
      <c r="Y782" s="31">
        <f t="shared" si="167"/>
        <v>-184.49199999999999</v>
      </c>
      <c r="Z782" s="30">
        <f t="shared" si="174"/>
        <v>0</v>
      </c>
    </row>
    <row r="783" spans="5:26" x14ac:dyDescent="0.15">
      <c r="E783" s="46"/>
      <c r="F783" s="28"/>
      <c r="G783" s="29"/>
      <c r="H783" s="29"/>
      <c r="I783" s="48" t="str">
        <f t="shared" si="178"/>
        <v/>
      </c>
      <c r="J783" s="48" t="str">
        <f t="shared" si="176"/>
        <v/>
      </c>
      <c r="K783" s="49" t="str">
        <f t="shared" si="177"/>
        <v/>
      </c>
      <c r="L783" s="11"/>
      <c r="M783" s="11"/>
      <c r="N783" s="78"/>
      <c r="O783" s="31" t="str">
        <f t="shared" si="173"/>
        <v>F</v>
      </c>
      <c r="P783" s="11">
        <f t="shared" si="165"/>
        <v>-23.287315649149274</v>
      </c>
      <c r="Q783" s="11"/>
      <c r="R783" s="38">
        <f t="shared" si="175"/>
        <v>0</v>
      </c>
      <c r="S783" s="30">
        <f t="shared" si="169"/>
        <v>0</v>
      </c>
      <c r="T783" s="30">
        <f t="shared" si="170"/>
        <v>0</v>
      </c>
      <c r="U783" s="34"/>
      <c r="V783" s="34"/>
      <c r="X783" s="31">
        <f t="shared" si="166"/>
        <v>9.0359999999999996</v>
      </c>
      <c r="Y783" s="31">
        <f t="shared" si="167"/>
        <v>-184.49199999999999</v>
      </c>
      <c r="Z783" s="30">
        <f t="shared" si="174"/>
        <v>0</v>
      </c>
    </row>
    <row r="784" spans="5:26" x14ac:dyDescent="0.15">
      <c r="E784" s="46"/>
      <c r="F784" s="28"/>
      <c r="G784" s="29"/>
      <c r="H784" s="29"/>
      <c r="I784" s="48" t="str">
        <f t="shared" si="178"/>
        <v/>
      </c>
      <c r="J784" s="48" t="str">
        <f t="shared" si="176"/>
        <v/>
      </c>
      <c r="K784" s="49" t="str">
        <f t="shared" si="177"/>
        <v/>
      </c>
      <c r="L784" s="11"/>
      <c r="M784" s="11"/>
      <c r="N784" s="78"/>
      <c r="O784" s="31" t="str">
        <f t="shared" si="173"/>
        <v>F</v>
      </c>
      <c r="P784" s="11">
        <f t="shared" si="165"/>
        <v>-23.287315649149274</v>
      </c>
      <c r="Q784" s="11"/>
      <c r="R784" s="38">
        <f t="shared" si="175"/>
        <v>0</v>
      </c>
      <c r="S784" s="30">
        <f t="shared" si="169"/>
        <v>0</v>
      </c>
      <c r="T784" s="30">
        <f t="shared" si="170"/>
        <v>0</v>
      </c>
      <c r="U784" s="34"/>
      <c r="V784" s="34"/>
      <c r="X784" s="31">
        <f t="shared" si="166"/>
        <v>9.0359999999999996</v>
      </c>
      <c r="Y784" s="31">
        <f t="shared" si="167"/>
        <v>-184.49199999999999</v>
      </c>
      <c r="Z784" s="30">
        <f t="shared" si="174"/>
        <v>0</v>
      </c>
    </row>
    <row r="785" spans="5:26" x14ac:dyDescent="0.15">
      <c r="E785" s="46"/>
      <c r="F785" s="28"/>
      <c r="G785" s="29"/>
      <c r="H785" s="29"/>
      <c r="I785" s="48" t="str">
        <f t="shared" si="178"/>
        <v/>
      </c>
      <c r="J785" s="48" t="str">
        <f t="shared" si="176"/>
        <v/>
      </c>
      <c r="K785" s="49" t="str">
        <f t="shared" si="177"/>
        <v/>
      </c>
      <c r="L785" s="11"/>
      <c r="M785" s="11"/>
      <c r="N785" s="78"/>
      <c r="O785" s="31" t="str">
        <f t="shared" si="173"/>
        <v>F</v>
      </c>
      <c r="P785" s="11">
        <f t="shared" si="165"/>
        <v>-23.287315649149274</v>
      </c>
      <c r="Q785" s="11"/>
      <c r="R785" s="38">
        <f t="shared" si="175"/>
        <v>0</v>
      </c>
      <c r="S785" s="30">
        <f t="shared" si="169"/>
        <v>0</v>
      </c>
      <c r="T785" s="30">
        <f t="shared" si="170"/>
        <v>0</v>
      </c>
      <c r="U785" s="34"/>
      <c r="V785" s="34"/>
      <c r="X785" s="31">
        <f t="shared" si="166"/>
        <v>9.0359999999999996</v>
      </c>
      <c r="Y785" s="31">
        <f t="shared" si="167"/>
        <v>-184.49199999999999</v>
      </c>
      <c r="Z785" s="30">
        <f t="shared" si="174"/>
        <v>0</v>
      </c>
    </row>
    <row r="786" spans="5:26" x14ac:dyDescent="0.15">
      <c r="E786" s="46"/>
      <c r="F786" s="28"/>
      <c r="G786" s="29"/>
      <c r="H786" s="29"/>
      <c r="I786" s="48" t="str">
        <f t="shared" si="178"/>
        <v/>
      </c>
      <c r="J786" s="48" t="str">
        <f t="shared" si="176"/>
        <v/>
      </c>
      <c r="K786" s="49" t="str">
        <f t="shared" si="177"/>
        <v/>
      </c>
      <c r="L786" s="11"/>
      <c r="M786" s="11"/>
      <c r="N786" s="78"/>
      <c r="O786" s="31" t="str">
        <f t="shared" si="173"/>
        <v>F</v>
      </c>
      <c r="P786" s="11">
        <f t="shared" si="165"/>
        <v>-23.287315649149274</v>
      </c>
      <c r="Q786" s="11"/>
      <c r="R786" s="38">
        <f t="shared" si="175"/>
        <v>0</v>
      </c>
      <c r="S786" s="30">
        <f t="shared" si="169"/>
        <v>0</v>
      </c>
      <c r="T786" s="30">
        <f t="shared" si="170"/>
        <v>0</v>
      </c>
      <c r="U786" s="34"/>
      <c r="V786" s="34"/>
      <c r="X786" s="31">
        <f t="shared" si="166"/>
        <v>9.0359999999999996</v>
      </c>
      <c r="Y786" s="31">
        <f t="shared" si="167"/>
        <v>-184.49199999999999</v>
      </c>
      <c r="Z786" s="30">
        <f t="shared" si="174"/>
        <v>0</v>
      </c>
    </row>
    <row r="787" spans="5:26" x14ac:dyDescent="0.15">
      <c r="E787" s="46"/>
      <c r="F787" s="28"/>
      <c r="G787" s="29"/>
      <c r="H787" s="29"/>
      <c r="I787" s="48" t="str">
        <f t="shared" si="178"/>
        <v/>
      </c>
      <c r="J787" s="48" t="str">
        <f t="shared" si="176"/>
        <v/>
      </c>
      <c r="K787" s="49" t="str">
        <f t="shared" si="177"/>
        <v/>
      </c>
      <c r="L787" s="11"/>
      <c r="M787" s="11"/>
      <c r="N787" s="78"/>
      <c r="O787" s="31" t="str">
        <f t="shared" si="173"/>
        <v>F</v>
      </c>
      <c r="P787" s="11">
        <f t="shared" si="165"/>
        <v>-23.287315649149274</v>
      </c>
      <c r="Q787" s="11"/>
      <c r="R787" s="38">
        <f t="shared" si="175"/>
        <v>0</v>
      </c>
      <c r="S787" s="30">
        <f t="shared" si="169"/>
        <v>0</v>
      </c>
      <c r="T787" s="30">
        <f t="shared" si="170"/>
        <v>0</v>
      </c>
      <c r="U787" s="34"/>
      <c r="V787" s="34"/>
      <c r="X787" s="31">
        <f t="shared" si="166"/>
        <v>9.0359999999999996</v>
      </c>
      <c r="Y787" s="31">
        <f t="shared" si="167"/>
        <v>-184.49199999999999</v>
      </c>
      <c r="Z787" s="30">
        <f t="shared" si="174"/>
        <v>0</v>
      </c>
    </row>
    <row r="788" spans="5:26" x14ac:dyDescent="0.15">
      <c r="E788" s="46"/>
      <c r="F788" s="28"/>
      <c r="G788" s="29"/>
      <c r="H788" s="29"/>
      <c r="I788" s="48" t="str">
        <f t="shared" si="178"/>
        <v/>
      </c>
      <c r="J788" s="48" t="str">
        <f t="shared" si="176"/>
        <v/>
      </c>
      <c r="K788" s="49" t="str">
        <f t="shared" si="177"/>
        <v/>
      </c>
      <c r="L788" s="11"/>
      <c r="M788" s="11"/>
      <c r="N788" s="78"/>
      <c r="O788" s="31" t="str">
        <f t="shared" si="173"/>
        <v>F</v>
      </c>
      <c r="P788" s="11">
        <f t="shared" si="165"/>
        <v>-23.287315649149274</v>
      </c>
      <c r="Q788" s="11"/>
      <c r="R788" s="38">
        <f t="shared" si="175"/>
        <v>0</v>
      </c>
      <c r="S788" s="30">
        <f t="shared" si="169"/>
        <v>0</v>
      </c>
      <c r="T788" s="30">
        <f t="shared" si="170"/>
        <v>0</v>
      </c>
      <c r="U788" s="34"/>
      <c r="V788" s="34"/>
      <c r="X788" s="31">
        <f t="shared" si="166"/>
        <v>9.0359999999999996</v>
      </c>
      <c r="Y788" s="31">
        <f t="shared" si="167"/>
        <v>-184.49199999999999</v>
      </c>
      <c r="Z788" s="30">
        <f t="shared" si="174"/>
        <v>0</v>
      </c>
    </row>
    <row r="789" spans="5:26" x14ac:dyDescent="0.15">
      <c r="E789" s="46"/>
      <c r="F789" s="28"/>
      <c r="G789" s="29"/>
      <c r="H789" s="29"/>
      <c r="I789" s="48" t="str">
        <f t="shared" si="178"/>
        <v/>
      </c>
      <c r="J789" s="48" t="str">
        <f t="shared" si="176"/>
        <v/>
      </c>
      <c r="K789" s="49" t="str">
        <f t="shared" si="177"/>
        <v/>
      </c>
      <c r="L789" s="11"/>
      <c r="M789" s="11"/>
      <c r="N789" s="78"/>
      <c r="O789" s="31" t="str">
        <f t="shared" si="173"/>
        <v>F</v>
      </c>
      <c r="P789" s="11">
        <f t="shared" si="165"/>
        <v>-23.287315649149274</v>
      </c>
      <c r="Q789" s="11"/>
      <c r="R789" s="38">
        <f t="shared" si="175"/>
        <v>0</v>
      </c>
      <c r="S789" s="30">
        <f t="shared" si="169"/>
        <v>0</v>
      </c>
      <c r="T789" s="30">
        <f t="shared" si="170"/>
        <v>0</v>
      </c>
      <c r="U789" s="34"/>
      <c r="V789" s="34"/>
      <c r="X789" s="31">
        <f t="shared" si="166"/>
        <v>9.0359999999999996</v>
      </c>
      <c r="Y789" s="31">
        <f t="shared" si="167"/>
        <v>-184.49199999999999</v>
      </c>
      <c r="Z789" s="30">
        <f t="shared" si="174"/>
        <v>0</v>
      </c>
    </row>
    <row r="790" spans="5:26" x14ac:dyDescent="0.15">
      <c r="E790" s="46"/>
      <c r="F790" s="28"/>
      <c r="G790" s="29"/>
      <c r="H790" s="29"/>
      <c r="I790" s="48" t="str">
        <f t="shared" si="178"/>
        <v/>
      </c>
      <c r="J790" s="48" t="str">
        <f t="shared" si="176"/>
        <v/>
      </c>
      <c r="K790" s="49" t="str">
        <f t="shared" si="177"/>
        <v/>
      </c>
      <c r="L790" s="11"/>
      <c r="M790" s="11"/>
      <c r="N790" s="78"/>
      <c r="O790" s="31" t="str">
        <f t="shared" si="173"/>
        <v>F</v>
      </c>
      <c r="P790" s="11">
        <f t="shared" si="165"/>
        <v>-23.287315649149274</v>
      </c>
      <c r="Q790" s="11"/>
      <c r="R790" s="38">
        <f t="shared" si="175"/>
        <v>0</v>
      </c>
      <c r="S790" s="30">
        <f t="shared" si="169"/>
        <v>0</v>
      </c>
      <c r="T790" s="30">
        <f t="shared" si="170"/>
        <v>0</v>
      </c>
      <c r="U790" s="34"/>
      <c r="V790" s="34"/>
      <c r="X790" s="31">
        <f t="shared" si="166"/>
        <v>9.0359999999999996</v>
      </c>
      <c r="Y790" s="31">
        <f t="shared" si="167"/>
        <v>-184.49199999999999</v>
      </c>
      <c r="Z790" s="30">
        <f t="shared" si="174"/>
        <v>0</v>
      </c>
    </row>
    <row r="791" spans="5:26" x14ac:dyDescent="0.15">
      <c r="E791" s="46"/>
      <c r="F791" s="28"/>
      <c r="G791" s="29"/>
      <c r="H791" s="29"/>
      <c r="I791" s="48" t="str">
        <f t="shared" si="178"/>
        <v/>
      </c>
      <c r="J791" s="48" t="str">
        <f t="shared" si="176"/>
        <v/>
      </c>
      <c r="K791" s="49" t="str">
        <f t="shared" si="177"/>
        <v/>
      </c>
      <c r="L791" s="11"/>
      <c r="M791" s="11"/>
      <c r="N791" s="78"/>
      <c r="O791" s="31" t="str">
        <f t="shared" si="173"/>
        <v>F</v>
      </c>
      <c r="P791" s="11">
        <f t="shared" si="165"/>
        <v>-23.287315649149274</v>
      </c>
      <c r="Q791" s="11"/>
      <c r="R791" s="38">
        <f t="shared" si="175"/>
        <v>0</v>
      </c>
      <c r="S791" s="30">
        <f t="shared" si="169"/>
        <v>0</v>
      </c>
      <c r="T791" s="30">
        <f t="shared" si="170"/>
        <v>0</v>
      </c>
      <c r="U791" s="34"/>
      <c r="V791" s="34"/>
      <c r="X791" s="31">
        <f t="shared" si="166"/>
        <v>9.0359999999999996</v>
      </c>
      <c r="Y791" s="31">
        <f t="shared" si="167"/>
        <v>-184.49199999999999</v>
      </c>
      <c r="Z791" s="30">
        <f t="shared" si="174"/>
        <v>0</v>
      </c>
    </row>
    <row r="792" spans="5:26" x14ac:dyDescent="0.15">
      <c r="E792" s="46"/>
      <c r="F792" s="28"/>
      <c r="G792" s="29"/>
      <c r="H792" s="29"/>
      <c r="I792" s="48" t="str">
        <f t="shared" si="178"/>
        <v/>
      </c>
      <c r="J792" s="48" t="str">
        <f t="shared" si="176"/>
        <v/>
      </c>
      <c r="K792" s="49" t="str">
        <f t="shared" si="177"/>
        <v/>
      </c>
      <c r="L792" s="11"/>
      <c r="M792" s="11"/>
      <c r="N792" s="78"/>
      <c r="O792" s="31" t="str">
        <f t="shared" si="173"/>
        <v>F</v>
      </c>
      <c r="P792" s="11">
        <f t="shared" si="165"/>
        <v>-23.287315649149274</v>
      </c>
      <c r="Q792" s="11"/>
      <c r="R792" s="38">
        <f t="shared" si="175"/>
        <v>0</v>
      </c>
      <c r="S792" s="30">
        <f t="shared" si="169"/>
        <v>0</v>
      </c>
      <c r="T792" s="30">
        <f t="shared" si="170"/>
        <v>0</v>
      </c>
      <c r="U792" s="34"/>
      <c r="V792" s="34"/>
      <c r="X792" s="31">
        <f t="shared" si="166"/>
        <v>9.0359999999999996</v>
      </c>
      <c r="Y792" s="31">
        <f t="shared" si="167"/>
        <v>-184.49199999999999</v>
      </c>
      <c r="Z792" s="30">
        <f t="shared" si="174"/>
        <v>0</v>
      </c>
    </row>
    <row r="793" spans="5:26" x14ac:dyDescent="0.15">
      <c r="E793" s="46"/>
      <c r="F793" s="28"/>
      <c r="G793" s="29"/>
      <c r="H793" s="29"/>
      <c r="I793" s="48" t="str">
        <f t="shared" si="178"/>
        <v/>
      </c>
      <c r="J793" s="48" t="str">
        <f t="shared" si="176"/>
        <v/>
      </c>
      <c r="K793" s="49" t="str">
        <f t="shared" si="177"/>
        <v/>
      </c>
      <c r="L793" s="11"/>
      <c r="M793" s="11"/>
      <c r="N793" s="78"/>
      <c r="O793" s="31" t="str">
        <f t="shared" si="173"/>
        <v>F</v>
      </c>
      <c r="P793" s="11">
        <f t="shared" si="165"/>
        <v>-23.287315649149274</v>
      </c>
      <c r="Q793" s="11"/>
      <c r="R793" s="38">
        <f t="shared" si="175"/>
        <v>0</v>
      </c>
      <c r="S793" s="30">
        <f t="shared" si="169"/>
        <v>0</v>
      </c>
      <c r="T793" s="30">
        <f t="shared" si="170"/>
        <v>0</v>
      </c>
      <c r="U793" s="34"/>
      <c r="V793" s="34"/>
      <c r="X793" s="31">
        <f t="shared" si="166"/>
        <v>9.0359999999999996</v>
      </c>
      <c r="Y793" s="31">
        <f t="shared" si="167"/>
        <v>-184.49199999999999</v>
      </c>
      <c r="Z793" s="30">
        <f t="shared" si="174"/>
        <v>0</v>
      </c>
    </row>
    <row r="794" spans="5:26" x14ac:dyDescent="0.15">
      <c r="E794" s="46"/>
      <c r="F794" s="28"/>
      <c r="G794" s="29"/>
      <c r="H794" s="29"/>
      <c r="I794" s="48" t="str">
        <f t="shared" si="178"/>
        <v/>
      </c>
      <c r="J794" s="48" t="str">
        <f t="shared" si="176"/>
        <v/>
      </c>
      <c r="K794" s="49" t="str">
        <f t="shared" si="177"/>
        <v/>
      </c>
      <c r="L794" s="11"/>
      <c r="M794" s="11"/>
      <c r="N794" s="78"/>
      <c r="O794" s="31" t="str">
        <f t="shared" si="173"/>
        <v>F</v>
      </c>
      <c r="P794" s="11">
        <f t="shared" si="165"/>
        <v>-23.287315649149274</v>
      </c>
      <c r="Q794" s="11"/>
      <c r="R794" s="38">
        <f t="shared" si="175"/>
        <v>0</v>
      </c>
      <c r="S794" s="30">
        <f t="shared" si="169"/>
        <v>0</v>
      </c>
      <c r="T794" s="30">
        <f t="shared" si="170"/>
        <v>0</v>
      </c>
      <c r="U794" s="34"/>
      <c r="V794" s="34"/>
      <c r="X794" s="31">
        <f t="shared" si="166"/>
        <v>9.0359999999999996</v>
      </c>
      <c r="Y794" s="31">
        <f t="shared" si="167"/>
        <v>-184.49199999999999</v>
      </c>
      <c r="Z794" s="30">
        <f t="shared" si="174"/>
        <v>0</v>
      </c>
    </row>
    <row r="795" spans="5:26" x14ac:dyDescent="0.15">
      <c r="E795" s="46"/>
      <c r="F795" s="28"/>
      <c r="G795" s="29"/>
      <c r="H795" s="29"/>
      <c r="I795" s="48" t="str">
        <f t="shared" si="178"/>
        <v/>
      </c>
      <c r="J795" s="48" t="str">
        <f t="shared" si="176"/>
        <v/>
      </c>
      <c r="K795" s="49" t="str">
        <f t="shared" si="177"/>
        <v/>
      </c>
      <c r="L795" s="11"/>
      <c r="M795" s="11"/>
      <c r="N795" s="78"/>
      <c r="O795" s="31" t="str">
        <f t="shared" si="173"/>
        <v>F</v>
      </c>
      <c r="P795" s="11">
        <f t="shared" si="165"/>
        <v>-23.287315649149274</v>
      </c>
      <c r="Q795" s="11"/>
      <c r="R795" s="38">
        <f t="shared" si="175"/>
        <v>0</v>
      </c>
      <c r="S795" s="30">
        <f t="shared" si="169"/>
        <v>0</v>
      </c>
      <c r="T795" s="30">
        <f t="shared" si="170"/>
        <v>0</v>
      </c>
      <c r="U795" s="34"/>
      <c r="V795" s="34"/>
      <c r="X795" s="31">
        <f t="shared" si="166"/>
        <v>9.0359999999999996</v>
      </c>
      <c r="Y795" s="31">
        <f t="shared" si="167"/>
        <v>-184.49199999999999</v>
      </c>
      <c r="Z795" s="30">
        <f t="shared" si="174"/>
        <v>0</v>
      </c>
    </row>
    <row r="796" spans="5:26" x14ac:dyDescent="0.15">
      <c r="E796" s="46"/>
      <c r="F796" s="28"/>
      <c r="G796" s="29"/>
      <c r="H796" s="29"/>
      <c r="I796" s="48" t="str">
        <f t="shared" si="178"/>
        <v/>
      </c>
      <c r="J796" s="48" t="str">
        <f t="shared" si="176"/>
        <v/>
      </c>
      <c r="K796" s="49" t="str">
        <f t="shared" si="177"/>
        <v/>
      </c>
      <c r="L796" s="11"/>
      <c r="M796" s="11"/>
      <c r="N796" s="78"/>
      <c r="O796" s="31" t="str">
        <f t="shared" si="173"/>
        <v>F</v>
      </c>
      <c r="P796" s="11">
        <f t="shared" si="165"/>
        <v>-23.287315649149274</v>
      </c>
      <c r="Q796" s="11"/>
      <c r="R796" s="38">
        <f t="shared" si="175"/>
        <v>0</v>
      </c>
      <c r="S796" s="30">
        <f t="shared" si="169"/>
        <v>0</v>
      </c>
      <c r="T796" s="30">
        <f t="shared" si="170"/>
        <v>0</v>
      </c>
      <c r="U796" s="34"/>
      <c r="V796" s="34"/>
      <c r="X796" s="31">
        <f t="shared" si="166"/>
        <v>9.0359999999999996</v>
      </c>
      <c r="Y796" s="31">
        <f t="shared" si="167"/>
        <v>-184.49199999999999</v>
      </c>
      <c r="Z796" s="30">
        <f t="shared" si="174"/>
        <v>0</v>
      </c>
    </row>
    <row r="797" spans="5:26" x14ac:dyDescent="0.15">
      <c r="E797" s="46"/>
      <c r="F797" s="28"/>
      <c r="G797" s="29"/>
      <c r="H797" s="29"/>
      <c r="I797" s="48" t="str">
        <f t="shared" si="178"/>
        <v/>
      </c>
      <c r="J797" s="48" t="str">
        <f t="shared" si="176"/>
        <v/>
      </c>
      <c r="K797" s="49" t="str">
        <f t="shared" si="177"/>
        <v/>
      </c>
      <c r="L797" s="11"/>
      <c r="M797" s="11"/>
      <c r="N797" s="78"/>
      <c r="O797" s="31" t="str">
        <f t="shared" si="173"/>
        <v>F</v>
      </c>
      <c r="P797" s="11">
        <f t="shared" si="165"/>
        <v>-23.287315649149274</v>
      </c>
      <c r="Q797" s="11"/>
      <c r="R797" s="38">
        <f t="shared" si="175"/>
        <v>0</v>
      </c>
      <c r="S797" s="30">
        <f t="shared" si="169"/>
        <v>0</v>
      </c>
      <c r="T797" s="30">
        <f t="shared" si="170"/>
        <v>0</v>
      </c>
      <c r="U797" s="34"/>
      <c r="V797" s="34"/>
      <c r="X797" s="31">
        <f t="shared" si="166"/>
        <v>9.0359999999999996</v>
      </c>
      <c r="Y797" s="31">
        <f t="shared" si="167"/>
        <v>-184.49199999999999</v>
      </c>
      <c r="Z797" s="30">
        <f t="shared" si="174"/>
        <v>0</v>
      </c>
    </row>
    <row r="798" spans="5:26" x14ac:dyDescent="0.15">
      <c r="E798" s="46"/>
      <c r="F798" s="28"/>
      <c r="G798" s="29"/>
      <c r="H798" s="29"/>
      <c r="I798" s="48" t="str">
        <f t="shared" si="178"/>
        <v/>
      </c>
      <c r="J798" s="48" t="str">
        <f t="shared" si="176"/>
        <v/>
      </c>
      <c r="K798" s="49" t="str">
        <f t="shared" si="177"/>
        <v/>
      </c>
      <c r="L798" s="11"/>
      <c r="M798" s="11"/>
      <c r="N798" s="78"/>
      <c r="O798" s="31" t="str">
        <f t="shared" si="173"/>
        <v>F</v>
      </c>
      <c r="P798" s="11">
        <f t="shared" si="165"/>
        <v>-23.287315649149274</v>
      </c>
      <c r="Q798" s="11"/>
      <c r="R798" s="38">
        <f t="shared" si="175"/>
        <v>0</v>
      </c>
      <c r="S798" s="30">
        <f t="shared" si="169"/>
        <v>0</v>
      </c>
      <c r="T798" s="30">
        <f t="shared" si="170"/>
        <v>0</v>
      </c>
      <c r="U798" s="34"/>
      <c r="V798" s="34"/>
      <c r="X798" s="31">
        <f t="shared" si="166"/>
        <v>9.0359999999999996</v>
      </c>
      <c r="Y798" s="31">
        <f t="shared" si="167"/>
        <v>-184.49199999999999</v>
      </c>
      <c r="Z798" s="30">
        <f t="shared" si="174"/>
        <v>0</v>
      </c>
    </row>
    <row r="799" spans="5:26" x14ac:dyDescent="0.15">
      <c r="E799" s="46"/>
      <c r="F799" s="28"/>
      <c r="G799" s="29"/>
      <c r="H799" s="29"/>
      <c r="I799" s="48" t="str">
        <f t="shared" si="178"/>
        <v/>
      </c>
      <c r="J799" s="48" t="str">
        <f t="shared" si="176"/>
        <v/>
      </c>
      <c r="K799" s="49" t="str">
        <f t="shared" si="177"/>
        <v/>
      </c>
      <c r="L799" s="11"/>
      <c r="M799" s="11"/>
      <c r="N799" s="78"/>
      <c r="O799" s="31" t="str">
        <f t="shared" si="173"/>
        <v>F</v>
      </c>
      <c r="P799" s="11">
        <f t="shared" si="165"/>
        <v>-23.287315649149274</v>
      </c>
      <c r="Q799" s="11"/>
      <c r="R799" s="38">
        <f t="shared" si="175"/>
        <v>0</v>
      </c>
      <c r="S799" s="30">
        <f t="shared" si="169"/>
        <v>0</v>
      </c>
      <c r="T799" s="30">
        <f t="shared" si="170"/>
        <v>0</v>
      </c>
      <c r="U799" s="34"/>
      <c r="V799" s="34"/>
      <c r="X799" s="31">
        <f t="shared" si="166"/>
        <v>9.0359999999999996</v>
      </c>
      <c r="Y799" s="31">
        <f t="shared" si="167"/>
        <v>-184.49199999999999</v>
      </c>
      <c r="Z799" s="30">
        <f t="shared" si="174"/>
        <v>0</v>
      </c>
    </row>
    <row r="800" spans="5:26" x14ac:dyDescent="0.15">
      <c r="E800" s="46"/>
      <c r="F800" s="28"/>
      <c r="G800" s="29"/>
      <c r="H800" s="29"/>
      <c r="I800" s="48" t="str">
        <f t="shared" si="178"/>
        <v/>
      </c>
      <c r="J800" s="48" t="str">
        <f t="shared" si="176"/>
        <v/>
      </c>
      <c r="K800" s="49" t="str">
        <f t="shared" si="177"/>
        <v/>
      </c>
      <c r="L800" s="11"/>
      <c r="M800" s="11"/>
      <c r="N800" s="78"/>
      <c r="O800" s="31" t="str">
        <f t="shared" si="173"/>
        <v>F</v>
      </c>
      <c r="P800" s="11">
        <f t="shared" si="165"/>
        <v>-23.287315649149274</v>
      </c>
      <c r="Q800" s="11"/>
      <c r="R800" s="38">
        <f t="shared" si="175"/>
        <v>0</v>
      </c>
      <c r="S800" s="30">
        <f t="shared" si="169"/>
        <v>0</v>
      </c>
      <c r="T800" s="30">
        <f t="shared" si="170"/>
        <v>0</v>
      </c>
      <c r="U800" s="34"/>
      <c r="V800" s="34"/>
      <c r="X800" s="31">
        <f t="shared" si="166"/>
        <v>9.0359999999999996</v>
      </c>
      <c r="Y800" s="31">
        <f t="shared" si="167"/>
        <v>-184.49199999999999</v>
      </c>
      <c r="Z800" s="30">
        <f t="shared" si="174"/>
        <v>0</v>
      </c>
    </row>
    <row r="801" spans="5:26" x14ac:dyDescent="0.15">
      <c r="E801" s="46"/>
      <c r="F801" s="28"/>
      <c r="G801" s="29"/>
      <c r="H801" s="29"/>
      <c r="I801" s="48" t="str">
        <f t="shared" si="178"/>
        <v/>
      </c>
      <c r="J801" s="48" t="str">
        <f t="shared" si="176"/>
        <v/>
      </c>
      <c r="K801" s="49" t="str">
        <f t="shared" si="177"/>
        <v/>
      </c>
      <c r="L801" s="11"/>
      <c r="M801" s="11"/>
      <c r="N801" s="78"/>
      <c r="O801" s="31" t="str">
        <f t="shared" si="173"/>
        <v>F</v>
      </c>
      <c r="P801" s="11">
        <f t="shared" si="165"/>
        <v>-23.287315649149274</v>
      </c>
      <c r="Q801" s="11"/>
      <c r="R801" s="38">
        <f t="shared" si="175"/>
        <v>0</v>
      </c>
      <c r="S801" s="30">
        <f t="shared" si="169"/>
        <v>0</v>
      </c>
      <c r="T801" s="30">
        <f t="shared" si="170"/>
        <v>0</v>
      </c>
      <c r="U801" s="34"/>
      <c r="V801" s="34"/>
      <c r="X801" s="31">
        <f t="shared" si="166"/>
        <v>9.0359999999999996</v>
      </c>
      <c r="Y801" s="31">
        <f t="shared" si="167"/>
        <v>-184.49199999999999</v>
      </c>
      <c r="Z801" s="30">
        <f t="shared" si="174"/>
        <v>0</v>
      </c>
    </row>
    <row r="802" spans="5:26" x14ac:dyDescent="0.15">
      <c r="E802" s="46"/>
      <c r="F802" s="28"/>
      <c r="G802" s="29"/>
      <c r="H802" s="29"/>
      <c r="I802" s="48" t="str">
        <f t="shared" si="178"/>
        <v/>
      </c>
      <c r="J802" s="48" t="str">
        <f t="shared" si="176"/>
        <v/>
      </c>
      <c r="K802" s="49" t="str">
        <f t="shared" si="177"/>
        <v/>
      </c>
      <c r="L802" s="11"/>
      <c r="M802" s="11"/>
      <c r="N802" s="78"/>
      <c r="O802" s="31" t="str">
        <f t="shared" si="173"/>
        <v>F</v>
      </c>
      <c r="P802" s="11">
        <f t="shared" si="165"/>
        <v>-23.287315649149274</v>
      </c>
      <c r="Q802" s="11"/>
      <c r="R802" s="38">
        <f t="shared" si="175"/>
        <v>0</v>
      </c>
      <c r="S802" s="30">
        <f t="shared" si="169"/>
        <v>0</v>
      </c>
      <c r="T802" s="30">
        <f t="shared" si="170"/>
        <v>0</v>
      </c>
      <c r="U802" s="34"/>
      <c r="V802" s="34"/>
      <c r="X802" s="31">
        <f t="shared" si="166"/>
        <v>9.0359999999999996</v>
      </c>
      <c r="Y802" s="31">
        <f t="shared" si="167"/>
        <v>-184.49199999999999</v>
      </c>
      <c r="Z802" s="30">
        <f t="shared" si="174"/>
        <v>0</v>
      </c>
    </row>
    <row r="803" spans="5:26" x14ac:dyDescent="0.15">
      <c r="E803" s="46"/>
      <c r="F803" s="28"/>
      <c r="G803" s="29"/>
      <c r="H803" s="29"/>
      <c r="I803" s="48" t="str">
        <f t="shared" si="178"/>
        <v/>
      </c>
      <c r="J803" s="48" t="str">
        <f t="shared" si="176"/>
        <v/>
      </c>
      <c r="K803" s="49" t="str">
        <f t="shared" si="177"/>
        <v/>
      </c>
      <c r="L803" s="11"/>
      <c r="M803" s="11"/>
      <c r="N803" s="78"/>
      <c r="O803" s="31" t="str">
        <f t="shared" si="173"/>
        <v>F</v>
      </c>
      <c r="P803" s="11">
        <f t="shared" si="165"/>
        <v>-23.287315649149274</v>
      </c>
      <c r="Q803" s="11"/>
      <c r="R803" s="38">
        <f t="shared" si="175"/>
        <v>0</v>
      </c>
      <c r="S803" s="30">
        <f t="shared" si="169"/>
        <v>0</v>
      </c>
      <c r="T803" s="30">
        <f t="shared" si="170"/>
        <v>0</v>
      </c>
      <c r="U803" s="34"/>
      <c r="V803" s="34"/>
      <c r="X803" s="31">
        <f t="shared" si="166"/>
        <v>9.0359999999999996</v>
      </c>
      <c r="Y803" s="31">
        <f t="shared" si="167"/>
        <v>-184.49199999999999</v>
      </c>
      <c r="Z803" s="30">
        <f t="shared" si="174"/>
        <v>0</v>
      </c>
    </row>
    <row r="804" spans="5:26" x14ac:dyDescent="0.15">
      <c r="E804" s="46"/>
      <c r="F804" s="28"/>
      <c r="G804" s="29"/>
      <c r="H804" s="29"/>
      <c r="I804" s="48" t="str">
        <f t="shared" si="178"/>
        <v/>
      </c>
      <c r="J804" s="48" t="str">
        <f t="shared" si="176"/>
        <v/>
      </c>
      <c r="K804" s="49" t="str">
        <f t="shared" si="177"/>
        <v/>
      </c>
      <c r="L804" s="11"/>
      <c r="M804" s="11"/>
      <c r="N804" s="78"/>
      <c r="O804" s="31" t="str">
        <f t="shared" si="173"/>
        <v>F</v>
      </c>
      <c r="P804" s="11">
        <f t="shared" si="165"/>
        <v>-23.287315649149274</v>
      </c>
      <c r="Q804" s="11"/>
      <c r="R804" s="38">
        <f t="shared" si="175"/>
        <v>0</v>
      </c>
      <c r="S804" s="30">
        <f t="shared" si="169"/>
        <v>0</v>
      </c>
      <c r="T804" s="30">
        <f t="shared" si="170"/>
        <v>0</v>
      </c>
      <c r="U804" s="34"/>
      <c r="V804" s="34"/>
      <c r="X804" s="31">
        <f t="shared" si="166"/>
        <v>9.0359999999999996</v>
      </c>
      <c r="Y804" s="31">
        <f t="shared" si="167"/>
        <v>-184.49199999999999</v>
      </c>
      <c r="Z804" s="30">
        <f t="shared" si="174"/>
        <v>0</v>
      </c>
    </row>
    <row r="805" spans="5:26" x14ac:dyDescent="0.15">
      <c r="E805" s="46"/>
      <c r="F805" s="28"/>
      <c r="G805" s="29"/>
      <c r="H805" s="29"/>
      <c r="I805" s="48" t="str">
        <f t="shared" si="178"/>
        <v/>
      </c>
      <c r="J805" s="48" t="str">
        <f t="shared" si="176"/>
        <v/>
      </c>
      <c r="K805" s="49" t="str">
        <f t="shared" si="177"/>
        <v/>
      </c>
      <c r="L805" s="11"/>
      <c r="M805" s="11"/>
      <c r="N805" s="78"/>
      <c r="O805" s="31" t="str">
        <f t="shared" si="173"/>
        <v>F</v>
      </c>
      <c r="P805" s="11">
        <f t="shared" si="165"/>
        <v>-23.287315649149274</v>
      </c>
      <c r="Q805" s="11"/>
      <c r="R805" s="38">
        <f t="shared" si="175"/>
        <v>0</v>
      </c>
      <c r="S805" s="30">
        <f t="shared" si="169"/>
        <v>0</v>
      </c>
      <c r="T805" s="30">
        <f t="shared" si="170"/>
        <v>0</v>
      </c>
      <c r="U805" s="34"/>
      <c r="V805" s="34"/>
      <c r="X805" s="31">
        <f t="shared" si="166"/>
        <v>9.0359999999999996</v>
      </c>
      <c r="Y805" s="31">
        <f t="shared" si="167"/>
        <v>-184.49199999999999</v>
      </c>
      <c r="Z805" s="30">
        <f t="shared" si="174"/>
        <v>0</v>
      </c>
    </row>
    <row r="806" spans="5:26" x14ac:dyDescent="0.15">
      <c r="E806" s="46"/>
      <c r="F806" s="28"/>
      <c r="G806" s="29"/>
      <c r="H806" s="29"/>
      <c r="I806" s="48" t="str">
        <f t="shared" si="178"/>
        <v/>
      </c>
      <c r="J806" s="48" t="str">
        <f t="shared" si="176"/>
        <v/>
      </c>
      <c r="K806" s="49" t="str">
        <f t="shared" si="177"/>
        <v/>
      </c>
      <c r="L806" s="11"/>
      <c r="M806" s="11"/>
      <c r="N806" s="78"/>
      <c r="O806" s="31" t="str">
        <f t="shared" si="173"/>
        <v>F</v>
      </c>
      <c r="P806" s="11">
        <f t="shared" si="165"/>
        <v>-23.287315649149274</v>
      </c>
      <c r="Q806" s="11"/>
      <c r="R806" s="38">
        <f t="shared" si="175"/>
        <v>0</v>
      </c>
      <c r="S806" s="30">
        <f t="shared" si="169"/>
        <v>0</v>
      </c>
      <c r="T806" s="30">
        <f t="shared" si="170"/>
        <v>0</v>
      </c>
      <c r="U806" s="34"/>
      <c r="V806" s="34"/>
      <c r="X806" s="31">
        <f t="shared" si="166"/>
        <v>9.0359999999999996</v>
      </c>
      <c r="Y806" s="31">
        <f t="shared" si="167"/>
        <v>-184.49199999999999</v>
      </c>
      <c r="Z806" s="30">
        <f t="shared" si="174"/>
        <v>0</v>
      </c>
    </row>
    <row r="807" spans="5:26" x14ac:dyDescent="0.15">
      <c r="E807" s="46"/>
      <c r="F807" s="28"/>
      <c r="G807" s="29"/>
      <c r="H807" s="29"/>
      <c r="I807" s="48" t="str">
        <f t="shared" si="178"/>
        <v/>
      </c>
      <c r="J807" s="48" t="str">
        <f t="shared" si="176"/>
        <v/>
      </c>
      <c r="K807" s="49" t="str">
        <f t="shared" si="177"/>
        <v/>
      </c>
      <c r="L807" s="11"/>
      <c r="M807" s="11"/>
      <c r="N807" s="78"/>
      <c r="O807" s="31" t="str">
        <f t="shared" si="173"/>
        <v>F</v>
      </c>
      <c r="P807" s="11">
        <f t="shared" si="165"/>
        <v>-23.287315649149274</v>
      </c>
      <c r="Q807" s="11"/>
      <c r="R807" s="38">
        <f t="shared" si="175"/>
        <v>0</v>
      </c>
      <c r="S807" s="30">
        <f t="shared" si="169"/>
        <v>0</v>
      </c>
      <c r="T807" s="30">
        <f t="shared" si="170"/>
        <v>0</v>
      </c>
      <c r="U807" s="34"/>
      <c r="V807" s="34"/>
      <c r="X807" s="31">
        <f t="shared" si="166"/>
        <v>9.0359999999999996</v>
      </c>
      <c r="Y807" s="31">
        <f t="shared" si="167"/>
        <v>-184.49199999999999</v>
      </c>
      <c r="Z807" s="30">
        <f t="shared" si="174"/>
        <v>0</v>
      </c>
    </row>
    <row r="808" spans="5:26" x14ac:dyDescent="0.15">
      <c r="E808" s="46"/>
      <c r="F808" s="28"/>
      <c r="G808" s="29"/>
      <c r="H808" s="29"/>
      <c r="I808" s="48" t="str">
        <f t="shared" si="178"/>
        <v/>
      </c>
      <c r="J808" s="48" t="str">
        <f t="shared" si="176"/>
        <v/>
      </c>
      <c r="K808" s="49" t="str">
        <f t="shared" si="177"/>
        <v/>
      </c>
      <c r="L808" s="11"/>
      <c r="M808" s="11"/>
      <c r="N808" s="78"/>
      <c r="O808" s="31" t="str">
        <f t="shared" si="173"/>
        <v>F</v>
      </c>
      <c r="P808" s="11">
        <f t="shared" si="165"/>
        <v>-23.287315649149274</v>
      </c>
      <c r="Q808" s="11"/>
      <c r="R808" s="38">
        <f t="shared" si="175"/>
        <v>0</v>
      </c>
      <c r="S808" s="30">
        <f t="shared" si="169"/>
        <v>0</v>
      </c>
      <c r="T808" s="30">
        <f t="shared" si="170"/>
        <v>0</v>
      </c>
      <c r="U808" s="34"/>
      <c r="V808" s="34"/>
      <c r="X808" s="31">
        <f t="shared" si="166"/>
        <v>9.0359999999999996</v>
      </c>
      <c r="Y808" s="31">
        <f t="shared" si="167"/>
        <v>-184.49199999999999</v>
      </c>
      <c r="Z808" s="30">
        <f t="shared" si="174"/>
        <v>0</v>
      </c>
    </row>
    <row r="809" spans="5:26" x14ac:dyDescent="0.15">
      <c r="E809" s="46"/>
      <c r="F809" s="28"/>
      <c r="G809" s="29"/>
      <c r="H809" s="29"/>
      <c r="I809" s="48" t="str">
        <f t="shared" si="178"/>
        <v/>
      </c>
      <c r="J809" s="48" t="str">
        <f t="shared" si="176"/>
        <v/>
      </c>
      <c r="K809" s="49" t="str">
        <f t="shared" si="177"/>
        <v/>
      </c>
      <c r="L809" s="11"/>
      <c r="M809" s="11"/>
      <c r="N809" s="78"/>
      <c r="O809" s="31" t="str">
        <f t="shared" si="173"/>
        <v>F</v>
      </c>
      <c r="P809" s="11">
        <f t="shared" si="165"/>
        <v>-23.287315649149274</v>
      </c>
      <c r="Q809" s="11"/>
      <c r="R809" s="38">
        <f t="shared" si="175"/>
        <v>0</v>
      </c>
      <c r="S809" s="30">
        <f t="shared" si="169"/>
        <v>0</v>
      </c>
      <c r="T809" s="30">
        <f t="shared" si="170"/>
        <v>0</v>
      </c>
      <c r="U809" s="34"/>
      <c r="V809" s="34"/>
      <c r="X809" s="31">
        <f t="shared" si="166"/>
        <v>9.0359999999999996</v>
      </c>
      <c r="Y809" s="31">
        <f t="shared" si="167"/>
        <v>-184.49199999999999</v>
      </c>
      <c r="Z809" s="30">
        <f t="shared" si="174"/>
        <v>0</v>
      </c>
    </row>
    <row r="810" spans="5:26" x14ac:dyDescent="0.15">
      <c r="E810" s="46"/>
      <c r="F810" s="28"/>
      <c r="G810" s="29"/>
      <c r="H810" s="29"/>
      <c r="I810" s="48" t="str">
        <f t="shared" si="178"/>
        <v/>
      </c>
      <c r="J810" s="48" t="str">
        <f t="shared" si="176"/>
        <v/>
      </c>
      <c r="K810" s="49" t="str">
        <f t="shared" si="177"/>
        <v/>
      </c>
      <c r="L810" s="11"/>
      <c r="M810" s="11"/>
      <c r="N810" s="78"/>
      <c r="O810" s="31" t="str">
        <f t="shared" si="173"/>
        <v>F</v>
      </c>
      <c r="P810" s="11">
        <f t="shared" si="165"/>
        <v>-23.287315649149274</v>
      </c>
      <c r="Q810" s="11"/>
      <c r="R810" s="38">
        <f t="shared" si="175"/>
        <v>0</v>
      </c>
      <c r="S810" s="30">
        <f t="shared" si="169"/>
        <v>0</v>
      </c>
      <c r="T810" s="30">
        <f t="shared" si="170"/>
        <v>0</v>
      </c>
      <c r="U810" s="34"/>
      <c r="V810" s="34"/>
      <c r="X810" s="31">
        <f t="shared" si="166"/>
        <v>9.0359999999999996</v>
      </c>
      <c r="Y810" s="31">
        <f t="shared" si="167"/>
        <v>-184.49199999999999</v>
      </c>
      <c r="Z810" s="30">
        <f t="shared" si="174"/>
        <v>0</v>
      </c>
    </row>
    <row r="811" spans="5:26" x14ac:dyDescent="0.15">
      <c r="E811" s="46"/>
      <c r="F811" s="28"/>
      <c r="G811" s="29"/>
      <c r="H811" s="29"/>
      <c r="I811" s="48" t="str">
        <f t="shared" si="178"/>
        <v/>
      </c>
      <c r="J811" s="48" t="str">
        <f t="shared" si="176"/>
        <v/>
      </c>
      <c r="K811" s="49" t="str">
        <f t="shared" si="177"/>
        <v/>
      </c>
      <c r="L811" s="11"/>
      <c r="M811" s="11"/>
      <c r="N811" s="78"/>
      <c r="O811" s="31" t="str">
        <f t="shared" si="173"/>
        <v>F</v>
      </c>
      <c r="P811" s="11">
        <f t="shared" si="165"/>
        <v>-23.287315649149274</v>
      </c>
      <c r="Q811" s="11"/>
      <c r="R811" s="38">
        <f t="shared" si="175"/>
        <v>0</v>
      </c>
      <c r="S811" s="30">
        <f t="shared" si="169"/>
        <v>0</v>
      </c>
      <c r="T811" s="30">
        <f t="shared" si="170"/>
        <v>0</v>
      </c>
      <c r="U811" s="34"/>
      <c r="V811" s="34"/>
      <c r="X811" s="31">
        <f t="shared" si="166"/>
        <v>9.0359999999999996</v>
      </c>
      <c r="Y811" s="31">
        <f t="shared" si="167"/>
        <v>-184.49199999999999</v>
      </c>
      <c r="Z811" s="30">
        <f t="shared" si="174"/>
        <v>0</v>
      </c>
    </row>
    <row r="812" spans="5:26" x14ac:dyDescent="0.15">
      <c r="E812" s="46"/>
      <c r="F812" s="28"/>
      <c r="G812" s="29"/>
      <c r="H812" s="29"/>
      <c r="I812" s="48" t="str">
        <f t="shared" si="178"/>
        <v/>
      </c>
      <c r="J812" s="48" t="str">
        <f t="shared" si="176"/>
        <v/>
      </c>
      <c r="K812" s="49" t="str">
        <f t="shared" si="177"/>
        <v/>
      </c>
      <c r="L812" s="11"/>
      <c r="M812" s="11"/>
      <c r="N812" s="78"/>
      <c r="O812" s="31" t="str">
        <f t="shared" si="173"/>
        <v>F</v>
      </c>
      <c r="P812" s="11">
        <f t="shared" si="165"/>
        <v>-23.287315649149274</v>
      </c>
      <c r="Q812" s="11"/>
      <c r="R812" s="38">
        <f t="shared" si="175"/>
        <v>0</v>
      </c>
      <c r="S812" s="30">
        <f t="shared" si="169"/>
        <v>0</v>
      </c>
      <c r="T812" s="30">
        <f t="shared" si="170"/>
        <v>0</v>
      </c>
      <c r="U812" s="34"/>
      <c r="V812" s="34"/>
      <c r="X812" s="31">
        <f t="shared" si="166"/>
        <v>9.0359999999999996</v>
      </c>
      <c r="Y812" s="31">
        <f t="shared" si="167"/>
        <v>-184.49199999999999</v>
      </c>
      <c r="Z812" s="30">
        <f t="shared" si="174"/>
        <v>0</v>
      </c>
    </row>
    <row r="813" spans="5:26" x14ac:dyDescent="0.15">
      <c r="E813" s="46"/>
      <c r="F813" s="28"/>
      <c r="G813" s="29"/>
      <c r="H813" s="29"/>
      <c r="I813" s="48" t="str">
        <f t="shared" ref="I813:I844" si="179">IF(COUNTA($F$747,$H$747,F813:H813)=5,P813,"")</f>
        <v/>
      </c>
      <c r="J813" s="48" t="str">
        <f t="shared" si="176"/>
        <v/>
      </c>
      <c r="K813" s="49" t="str">
        <f t="shared" si="177"/>
        <v/>
      </c>
      <c r="L813" s="11"/>
      <c r="M813" s="11"/>
      <c r="N813" s="78"/>
      <c r="O813" s="31" t="str">
        <f t="shared" si="173"/>
        <v>F</v>
      </c>
      <c r="P813" s="11">
        <f t="shared" ref="P813:P868" si="180">IF(T813&gt;17.583,"*",(G813-(INDEX(IF(O813="F",Hfemalemean,Hmalemean),S813+1,R813+1)))/(INDEX(IF(O813="F",Hfemalesd,Hmalesd),S813+1,R813+1)))</f>
        <v>-23.287315649149274</v>
      </c>
      <c r="Q813" s="11"/>
      <c r="R813" s="38">
        <f t="shared" si="175"/>
        <v>0</v>
      </c>
      <c r="S813" s="30">
        <f t="shared" si="169"/>
        <v>0</v>
      </c>
      <c r="T813" s="30">
        <f t="shared" si="170"/>
        <v>0</v>
      </c>
      <c r="U813" s="34"/>
      <c r="V813" s="34"/>
      <c r="X813" s="31">
        <f t="shared" ref="X813:X868" si="181">IF(O813="M",2.06*10^-3*G813^2-0.1166*G813+6.5273,2.49*10^-3*G813^2-0.1858*G813+9.036)</f>
        <v>9.0359999999999996</v>
      </c>
      <c r="Y813" s="31">
        <f t="shared" ref="Y813:Y868" si="182">((G813/100)^3*INDEX(itoOI,IF(O813="M",0,3)+IF(G813&lt;140,1,IF(G813&lt;=149,2,3)),1)+(G813/100)^2*INDEX(itoOI,IF(O813="M",0,3)+IF(G813&lt;140,1,IF(G813&lt;=149,2,3)),2)+(G813/100)*INDEX(itoOI,IF(O813="M",0,3)+IF(G813&lt;140,1,IF(G813&lt;=149,2,3)),3)+INDEX(itoOI,IF(O813="M",0,3)+IF(G813&lt;140,1,IF(G813&lt;=149,2,3)),4))</f>
        <v>-184.49199999999999</v>
      </c>
      <c r="Z813" s="30">
        <f t="shared" si="174"/>
        <v>0</v>
      </c>
    </row>
    <row r="814" spans="5:26" x14ac:dyDescent="0.15">
      <c r="E814" s="46"/>
      <c r="F814" s="28"/>
      <c r="G814" s="29"/>
      <c r="H814" s="29"/>
      <c r="I814" s="48" t="str">
        <f t="shared" si="179"/>
        <v/>
      </c>
      <c r="J814" s="48" t="str">
        <f t="shared" si="176"/>
        <v/>
      </c>
      <c r="K814" s="49" t="str">
        <f t="shared" si="177"/>
        <v/>
      </c>
      <c r="L814" s="11"/>
      <c r="M814" s="11"/>
      <c r="N814" s="78"/>
      <c r="O814" s="31" t="str">
        <f t="shared" si="173"/>
        <v>F</v>
      </c>
      <c r="P814" s="11">
        <f t="shared" si="180"/>
        <v>-23.287315649149274</v>
      </c>
      <c r="Q814" s="11"/>
      <c r="R814" s="38">
        <f t="shared" ref="R814:R868" si="183">DATEDIF($F$747,F814,"Y")</f>
        <v>0</v>
      </c>
      <c r="S814" s="30">
        <f t="shared" ref="S814:S868" si="184">DATEDIF($F$747,F814,"YM")</f>
        <v>0</v>
      </c>
      <c r="T814" s="30">
        <f t="shared" ref="T814:T868" si="185">DATEDIF($F$747,F814,"Y")+DATEDIF($F$747,F814,"YD")/(365+IF(MOD(YEAR(DATE(YEAR(F814)-1,MONTH($F$747),DAY($F$747))),4)=0,IF(DATE(YEAR(DATE(YEAR(F814)-1,MONTH($F$747),DAY($F$747))),2,29)&gt;=DATE(YEAR(F814)-1,MONTH($F$747),DAY($F$747)),1,0),0)+IF(MOD(YEAR(F814),4)=0,IF(DATE(YEAR(F814),2,29)&lt;=F814,1,0),0))</f>
        <v>0</v>
      </c>
      <c r="U814" s="34"/>
      <c r="V814" s="34"/>
      <c r="X814" s="31">
        <f t="shared" si="181"/>
        <v>9.0359999999999996</v>
      </c>
      <c r="Y814" s="31">
        <f t="shared" si="182"/>
        <v>-184.49199999999999</v>
      </c>
      <c r="Z814" s="30">
        <f t="shared" si="174"/>
        <v>0</v>
      </c>
    </row>
    <row r="815" spans="5:26" x14ac:dyDescent="0.15">
      <c r="E815" s="46"/>
      <c r="F815" s="28"/>
      <c r="G815" s="29"/>
      <c r="H815" s="29"/>
      <c r="I815" s="48" t="str">
        <f t="shared" si="179"/>
        <v/>
      </c>
      <c r="J815" s="48" t="str">
        <f t="shared" si="176"/>
        <v/>
      </c>
      <c r="K815" s="49" t="str">
        <f t="shared" si="177"/>
        <v/>
      </c>
      <c r="L815" s="11"/>
      <c r="M815" s="11"/>
      <c r="N815" s="78"/>
      <c r="O815" s="31" t="str">
        <f t="shared" ref="O815:O868" si="186">+O814</f>
        <v>F</v>
      </c>
      <c r="P815" s="11">
        <f t="shared" si="180"/>
        <v>-23.287315649149274</v>
      </c>
      <c r="Q815" s="11"/>
      <c r="R815" s="38">
        <f t="shared" si="183"/>
        <v>0</v>
      </c>
      <c r="S815" s="30">
        <f t="shared" si="184"/>
        <v>0</v>
      </c>
      <c r="T815" s="30">
        <f t="shared" si="185"/>
        <v>0</v>
      </c>
      <c r="U815" s="34"/>
      <c r="V815" s="34"/>
      <c r="X815" s="31">
        <f t="shared" si="181"/>
        <v>9.0359999999999996</v>
      </c>
      <c r="Y815" s="31">
        <f t="shared" si="182"/>
        <v>-184.49199999999999</v>
      </c>
      <c r="Z815" s="30">
        <f t="shared" ref="Z815:Z868" si="187">22*G815^2/10000</f>
        <v>0</v>
      </c>
    </row>
    <row r="816" spans="5:26" x14ac:dyDescent="0.15">
      <c r="E816" s="46"/>
      <c r="F816" s="28"/>
      <c r="G816" s="29"/>
      <c r="H816" s="29"/>
      <c r="I816" s="48" t="str">
        <f t="shared" si="179"/>
        <v/>
      </c>
      <c r="J816" s="48" t="str">
        <f t="shared" si="176"/>
        <v/>
      </c>
      <c r="K816" s="49" t="str">
        <f t="shared" si="177"/>
        <v/>
      </c>
      <c r="L816" s="11"/>
      <c r="M816" s="11"/>
      <c r="N816" s="78"/>
      <c r="O816" s="31" t="str">
        <f t="shared" si="186"/>
        <v>F</v>
      </c>
      <c r="P816" s="11">
        <f t="shared" si="180"/>
        <v>-23.287315649149274</v>
      </c>
      <c r="Q816" s="11"/>
      <c r="R816" s="38">
        <f t="shared" si="183"/>
        <v>0</v>
      </c>
      <c r="S816" s="30">
        <f t="shared" si="184"/>
        <v>0</v>
      </c>
      <c r="T816" s="30">
        <f t="shared" si="185"/>
        <v>0</v>
      </c>
      <c r="U816" s="34"/>
      <c r="V816" s="34"/>
      <c r="X816" s="31">
        <f t="shared" si="181"/>
        <v>9.0359999999999996</v>
      </c>
      <c r="Y816" s="31">
        <f t="shared" si="182"/>
        <v>-184.49199999999999</v>
      </c>
      <c r="Z816" s="30">
        <f t="shared" si="187"/>
        <v>0</v>
      </c>
    </row>
    <row r="817" spans="5:26" x14ac:dyDescent="0.15">
      <c r="E817" s="46"/>
      <c r="F817" s="28"/>
      <c r="G817" s="29"/>
      <c r="H817" s="29"/>
      <c r="I817" s="48" t="str">
        <f t="shared" si="179"/>
        <v/>
      </c>
      <c r="J817" s="48" t="str">
        <f t="shared" si="176"/>
        <v/>
      </c>
      <c r="K817" s="49" t="str">
        <f t="shared" si="177"/>
        <v/>
      </c>
      <c r="L817" s="11"/>
      <c r="M817" s="11"/>
      <c r="N817" s="78"/>
      <c r="O817" s="31" t="str">
        <f t="shared" si="186"/>
        <v>F</v>
      </c>
      <c r="P817" s="11">
        <f t="shared" si="180"/>
        <v>-23.287315649149274</v>
      </c>
      <c r="Q817" s="11"/>
      <c r="R817" s="38">
        <f t="shared" si="183"/>
        <v>0</v>
      </c>
      <c r="S817" s="30">
        <f t="shared" si="184"/>
        <v>0</v>
      </c>
      <c r="T817" s="30">
        <f t="shared" si="185"/>
        <v>0</v>
      </c>
      <c r="U817" s="34"/>
      <c r="V817" s="34"/>
      <c r="X817" s="31">
        <f t="shared" si="181"/>
        <v>9.0359999999999996</v>
      </c>
      <c r="Y817" s="31">
        <f t="shared" si="182"/>
        <v>-184.49199999999999</v>
      </c>
      <c r="Z817" s="30">
        <f t="shared" si="187"/>
        <v>0</v>
      </c>
    </row>
    <row r="818" spans="5:26" x14ac:dyDescent="0.15">
      <c r="E818" s="46"/>
      <c r="F818" s="28"/>
      <c r="G818" s="29"/>
      <c r="H818" s="29"/>
      <c r="I818" s="48" t="str">
        <f t="shared" si="179"/>
        <v/>
      </c>
      <c r="J818" s="48" t="str">
        <f t="shared" si="176"/>
        <v/>
      </c>
      <c r="K818" s="49" t="str">
        <f t="shared" si="177"/>
        <v/>
      </c>
      <c r="L818" s="11"/>
      <c r="M818" s="11"/>
      <c r="N818" s="78"/>
      <c r="O818" s="31" t="str">
        <f t="shared" si="186"/>
        <v>F</v>
      </c>
      <c r="P818" s="11">
        <f t="shared" si="180"/>
        <v>-23.287315649149274</v>
      </c>
      <c r="Q818" s="11"/>
      <c r="R818" s="38">
        <f t="shared" si="183"/>
        <v>0</v>
      </c>
      <c r="S818" s="30">
        <f t="shared" si="184"/>
        <v>0</v>
      </c>
      <c r="T818" s="30">
        <f t="shared" si="185"/>
        <v>0</v>
      </c>
      <c r="U818" s="34"/>
      <c r="V818" s="34"/>
      <c r="X818" s="31">
        <f t="shared" si="181"/>
        <v>9.0359999999999996</v>
      </c>
      <c r="Y818" s="31">
        <f t="shared" si="182"/>
        <v>-184.49199999999999</v>
      </c>
      <c r="Z818" s="30">
        <f t="shared" si="187"/>
        <v>0</v>
      </c>
    </row>
    <row r="819" spans="5:26" x14ac:dyDescent="0.15">
      <c r="E819" s="46"/>
      <c r="F819" s="28"/>
      <c r="G819" s="29"/>
      <c r="H819" s="29"/>
      <c r="I819" s="48" t="str">
        <f t="shared" si="179"/>
        <v/>
      </c>
      <c r="J819" s="48" t="str">
        <f t="shared" si="176"/>
        <v/>
      </c>
      <c r="K819" s="49" t="str">
        <f t="shared" si="177"/>
        <v/>
      </c>
      <c r="L819" s="11"/>
      <c r="M819" s="11"/>
      <c r="N819" s="78"/>
      <c r="O819" s="31" t="str">
        <f t="shared" si="186"/>
        <v>F</v>
      </c>
      <c r="P819" s="11">
        <f t="shared" si="180"/>
        <v>-23.287315649149274</v>
      </c>
      <c r="Q819" s="11"/>
      <c r="R819" s="38">
        <f t="shared" si="183"/>
        <v>0</v>
      </c>
      <c r="S819" s="30">
        <f t="shared" si="184"/>
        <v>0</v>
      </c>
      <c r="T819" s="30">
        <f t="shared" si="185"/>
        <v>0</v>
      </c>
      <c r="U819" s="34"/>
      <c r="V819" s="34"/>
      <c r="X819" s="31">
        <f t="shared" si="181"/>
        <v>9.0359999999999996</v>
      </c>
      <c r="Y819" s="31">
        <f t="shared" si="182"/>
        <v>-184.49199999999999</v>
      </c>
      <c r="Z819" s="30">
        <f t="shared" si="187"/>
        <v>0</v>
      </c>
    </row>
    <row r="820" spans="5:26" x14ac:dyDescent="0.15">
      <c r="E820" s="46"/>
      <c r="F820" s="28"/>
      <c r="G820" s="29"/>
      <c r="H820" s="29"/>
      <c r="I820" s="48" t="str">
        <f t="shared" si="179"/>
        <v/>
      </c>
      <c r="J820" s="48" t="str">
        <f t="shared" si="176"/>
        <v/>
      </c>
      <c r="K820" s="49" t="str">
        <f t="shared" si="177"/>
        <v/>
      </c>
      <c r="L820" s="11"/>
      <c r="M820" s="11"/>
      <c r="N820" s="78"/>
      <c r="O820" s="31" t="str">
        <f t="shared" si="186"/>
        <v>F</v>
      </c>
      <c r="P820" s="11">
        <f t="shared" si="180"/>
        <v>-23.287315649149274</v>
      </c>
      <c r="Q820" s="11"/>
      <c r="R820" s="38">
        <f t="shared" si="183"/>
        <v>0</v>
      </c>
      <c r="S820" s="30">
        <f t="shared" si="184"/>
        <v>0</v>
      </c>
      <c r="T820" s="30">
        <f t="shared" si="185"/>
        <v>0</v>
      </c>
      <c r="U820" s="34"/>
      <c r="V820" s="34"/>
      <c r="X820" s="31">
        <f t="shared" si="181"/>
        <v>9.0359999999999996</v>
      </c>
      <c r="Y820" s="31">
        <f t="shared" si="182"/>
        <v>-184.49199999999999</v>
      </c>
      <c r="Z820" s="30">
        <f t="shared" si="187"/>
        <v>0</v>
      </c>
    </row>
    <row r="821" spans="5:26" x14ac:dyDescent="0.15">
      <c r="E821" s="46"/>
      <c r="F821" s="28"/>
      <c r="G821" s="29"/>
      <c r="H821" s="29"/>
      <c r="I821" s="48" t="str">
        <f t="shared" si="179"/>
        <v/>
      </c>
      <c r="J821" s="48" t="str">
        <f t="shared" si="176"/>
        <v/>
      </c>
      <c r="K821" s="49" t="str">
        <f t="shared" si="177"/>
        <v/>
      </c>
      <c r="L821" s="11"/>
      <c r="M821" s="11"/>
      <c r="N821" s="78"/>
      <c r="O821" s="31" t="str">
        <f t="shared" si="186"/>
        <v>F</v>
      </c>
      <c r="P821" s="11">
        <f t="shared" si="180"/>
        <v>-23.287315649149274</v>
      </c>
      <c r="Q821" s="11"/>
      <c r="R821" s="38">
        <f t="shared" si="183"/>
        <v>0</v>
      </c>
      <c r="S821" s="30">
        <f t="shared" si="184"/>
        <v>0</v>
      </c>
      <c r="T821" s="30">
        <f t="shared" si="185"/>
        <v>0</v>
      </c>
      <c r="U821" s="34"/>
      <c r="V821" s="34"/>
      <c r="X821" s="31">
        <f t="shared" si="181"/>
        <v>9.0359999999999996</v>
      </c>
      <c r="Y821" s="31">
        <f t="shared" si="182"/>
        <v>-184.49199999999999</v>
      </c>
      <c r="Z821" s="30">
        <f t="shared" si="187"/>
        <v>0</v>
      </c>
    </row>
    <row r="822" spans="5:26" x14ac:dyDescent="0.15">
      <c r="E822" s="46"/>
      <c r="F822" s="28"/>
      <c r="G822" s="29"/>
      <c r="H822" s="29"/>
      <c r="I822" s="48" t="str">
        <f t="shared" si="179"/>
        <v/>
      </c>
      <c r="J822" s="48" t="str">
        <f t="shared" si="176"/>
        <v/>
      </c>
      <c r="K822" s="49" t="str">
        <f t="shared" si="177"/>
        <v/>
      </c>
      <c r="L822" s="11"/>
      <c r="M822" s="11"/>
      <c r="N822" s="78"/>
      <c r="O822" s="31" t="str">
        <f t="shared" si="186"/>
        <v>F</v>
      </c>
      <c r="P822" s="11">
        <f t="shared" si="180"/>
        <v>-23.287315649149274</v>
      </c>
      <c r="Q822" s="11"/>
      <c r="R822" s="38">
        <f t="shared" si="183"/>
        <v>0</v>
      </c>
      <c r="S822" s="30">
        <f t="shared" si="184"/>
        <v>0</v>
      </c>
      <c r="T822" s="30">
        <f t="shared" si="185"/>
        <v>0</v>
      </c>
      <c r="U822" s="34"/>
      <c r="V822" s="34"/>
      <c r="X822" s="31">
        <f t="shared" si="181"/>
        <v>9.0359999999999996</v>
      </c>
      <c r="Y822" s="31">
        <f t="shared" si="182"/>
        <v>-184.49199999999999</v>
      </c>
      <c r="Z822" s="30">
        <f t="shared" si="187"/>
        <v>0</v>
      </c>
    </row>
    <row r="823" spans="5:26" x14ac:dyDescent="0.15">
      <c r="E823" s="46"/>
      <c r="F823" s="28"/>
      <c r="G823" s="29"/>
      <c r="H823" s="29"/>
      <c r="I823" s="48" t="str">
        <f t="shared" si="179"/>
        <v/>
      </c>
      <c r="J823" s="48" t="str">
        <f t="shared" si="176"/>
        <v/>
      </c>
      <c r="K823" s="49" t="str">
        <f t="shared" si="177"/>
        <v/>
      </c>
      <c r="L823" s="11"/>
      <c r="M823" s="11"/>
      <c r="N823" s="78"/>
      <c r="O823" s="31" t="str">
        <f t="shared" si="186"/>
        <v>F</v>
      </c>
      <c r="P823" s="11">
        <f t="shared" si="180"/>
        <v>-23.287315649149274</v>
      </c>
      <c r="Q823" s="11"/>
      <c r="R823" s="38">
        <f t="shared" si="183"/>
        <v>0</v>
      </c>
      <c r="S823" s="30">
        <f t="shared" si="184"/>
        <v>0</v>
      </c>
      <c r="T823" s="30">
        <f t="shared" si="185"/>
        <v>0</v>
      </c>
      <c r="U823" s="34"/>
      <c r="V823" s="34"/>
      <c r="X823" s="31">
        <f t="shared" si="181"/>
        <v>9.0359999999999996</v>
      </c>
      <c r="Y823" s="31">
        <f t="shared" si="182"/>
        <v>-184.49199999999999</v>
      </c>
      <c r="Z823" s="30">
        <f t="shared" si="187"/>
        <v>0</v>
      </c>
    </row>
    <row r="824" spans="5:26" x14ac:dyDescent="0.15">
      <c r="E824" s="46"/>
      <c r="F824" s="28"/>
      <c r="G824" s="29"/>
      <c r="H824" s="29"/>
      <c r="I824" s="48" t="str">
        <f t="shared" si="179"/>
        <v/>
      </c>
      <c r="J824" s="48" t="str">
        <f t="shared" ref="J824:J850" si="188">IF(COUNTA($F$747,$H$747,F824:H824)=5,IF(T824&lt;6,"*",IF(T824&gt;=17.583,"*",(H824-G824*INDEX(IF(O824="F",muratafemale,muratamale),R824-4,1)-INDEX(IF(O824="F",muratafemale,muratamale),R824-4,2))/(G824*INDEX(IF(O824="F",muratafemale,muratamale),R824-4,1)+INDEX(IF(O824="F",muratafemale,muratamale),R824-4,2))*100)),"")</f>
        <v/>
      </c>
      <c r="K824" s="49" t="str">
        <f t="shared" ref="K824:K850" si="189">IF(COUNTA($F$747,$H$747,F824:H824)=5,IF(OR(T824&lt;1,G824&lt;70),"*",IF(G824&gt;=IF(O824="M",181,174),(H824-Z824)/Z824*100,IF(G824&lt;101,(H824-X824)/X824*100,IF(T824&lt;6,(H824-X824)/X824*100,IF(T824&gt;=17.583,(H824-Z824)/Z824*100,(H824-Y824)/Y824*100))))),"")</f>
        <v/>
      </c>
      <c r="L824" s="11"/>
      <c r="M824" s="11"/>
      <c r="N824" s="78"/>
      <c r="O824" s="31" t="str">
        <f t="shared" si="186"/>
        <v>F</v>
      </c>
      <c r="P824" s="11">
        <f t="shared" si="180"/>
        <v>-23.287315649149274</v>
      </c>
      <c r="Q824" s="11"/>
      <c r="R824" s="38">
        <f t="shared" si="183"/>
        <v>0</v>
      </c>
      <c r="S824" s="30">
        <f t="shared" si="184"/>
        <v>0</v>
      </c>
      <c r="T824" s="30">
        <f t="shared" si="185"/>
        <v>0</v>
      </c>
      <c r="U824" s="34"/>
      <c r="V824" s="34"/>
      <c r="X824" s="31">
        <f t="shared" si="181"/>
        <v>9.0359999999999996</v>
      </c>
      <c r="Y824" s="31">
        <f t="shared" si="182"/>
        <v>-184.49199999999999</v>
      </c>
      <c r="Z824" s="30">
        <f t="shared" si="187"/>
        <v>0</v>
      </c>
    </row>
    <row r="825" spans="5:26" x14ac:dyDescent="0.15">
      <c r="E825" s="46"/>
      <c r="F825" s="28"/>
      <c r="G825" s="29"/>
      <c r="H825" s="29"/>
      <c r="I825" s="48" t="str">
        <f t="shared" si="179"/>
        <v/>
      </c>
      <c r="J825" s="48" t="str">
        <f t="shared" si="188"/>
        <v/>
      </c>
      <c r="K825" s="49" t="str">
        <f t="shared" si="189"/>
        <v/>
      </c>
      <c r="L825" s="11"/>
      <c r="M825" s="11"/>
      <c r="N825" s="78"/>
      <c r="O825" s="31" t="str">
        <f t="shared" si="186"/>
        <v>F</v>
      </c>
      <c r="P825" s="11">
        <f t="shared" si="180"/>
        <v>-23.287315649149274</v>
      </c>
      <c r="Q825" s="11"/>
      <c r="R825" s="38">
        <f t="shared" si="183"/>
        <v>0</v>
      </c>
      <c r="S825" s="30">
        <f t="shared" si="184"/>
        <v>0</v>
      </c>
      <c r="T825" s="30">
        <f t="shared" si="185"/>
        <v>0</v>
      </c>
      <c r="U825" s="34"/>
      <c r="V825" s="34"/>
      <c r="X825" s="31">
        <f t="shared" si="181"/>
        <v>9.0359999999999996</v>
      </c>
      <c r="Y825" s="31">
        <f t="shared" si="182"/>
        <v>-184.49199999999999</v>
      </c>
      <c r="Z825" s="30">
        <f t="shared" si="187"/>
        <v>0</v>
      </c>
    </row>
    <row r="826" spans="5:26" x14ac:dyDescent="0.15">
      <c r="E826" s="46"/>
      <c r="F826" s="28"/>
      <c r="G826" s="29"/>
      <c r="H826" s="29"/>
      <c r="I826" s="48" t="str">
        <f t="shared" si="179"/>
        <v/>
      </c>
      <c r="J826" s="48" t="str">
        <f t="shared" si="188"/>
        <v/>
      </c>
      <c r="K826" s="49" t="str">
        <f t="shared" si="189"/>
        <v/>
      </c>
      <c r="L826" s="11"/>
      <c r="M826" s="11"/>
      <c r="N826" s="78"/>
      <c r="O826" s="31" t="str">
        <f t="shared" si="186"/>
        <v>F</v>
      </c>
      <c r="P826" s="11">
        <f t="shared" si="180"/>
        <v>-23.287315649149274</v>
      </c>
      <c r="Q826" s="11"/>
      <c r="R826" s="38">
        <f t="shared" si="183"/>
        <v>0</v>
      </c>
      <c r="S826" s="30">
        <f t="shared" si="184"/>
        <v>0</v>
      </c>
      <c r="T826" s="30">
        <f t="shared" si="185"/>
        <v>0</v>
      </c>
      <c r="U826" s="34"/>
      <c r="V826" s="34"/>
      <c r="X826" s="31">
        <f t="shared" si="181"/>
        <v>9.0359999999999996</v>
      </c>
      <c r="Y826" s="31">
        <f t="shared" si="182"/>
        <v>-184.49199999999999</v>
      </c>
      <c r="Z826" s="30">
        <f t="shared" si="187"/>
        <v>0</v>
      </c>
    </row>
    <row r="827" spans="5:26" x14ac:dyDescent="0.15">
      <c r="E827" s="46"/>
      <c r="F827" s="28"/>
      <c r="G827" s="29"/>
      <c r="H827" s="29"/>
      <c r="I827" s="48" t="str">
        <f t="shared" si="179"/>
        <v/>
      </c>
      <c r="J827" s="48" t="str">
        <f t="shared" si="188"/>
        <v/>
      </c>
      <c r="K827" s="49" t="str">
        <f t="shared" si="189"/>
        <v/>
      </c>
      <c r="L827" s="11"/>
      <c r="M827" s="11"/>
      <c r="N827" s="78"/>
      <c r="O827" s="31" t="str">
        <f t="shared" si="186"/>
        <v>F</v>
      </c>
      <c r="P827" s="11">
        <f t="shared" si="180"/>
        <v>-23.287315649149274</v>
      </c>
      <c r="Q827" s="11"/>
      <c r="R827" s="38">
        <f t="shared" si="183"/>
        <v>0</v>
      </c>
      <c r="S827" s="30">
        <f t="shared" si="184"/>
        <v>0</v>
      </c>
      <c r="T827" s="30">
        <f t="shared" si="185"/>
        <v>0</v>
      </c>
      <c r="U827" s="34"/>
      <c r="V827" s="34"/>
      <c r="X827" s="31">
        <f t="shared" si="181"/>
        <v>9.0359999999999996</v>
      </c>
      <c r="Y827" s="31">
        <f t="shared" si="182"/>
        <v>-184.49199999999999</v>
      </c>
      <c r="Z827" s="30">
        <f t="shared" si="187"/>
        <v>0</v>
      </c>
    </row>
    <row r="828" spans="5:26" x14ac:dyDescent="0.15">
      <c r="E828" s="46"/>
      <c r="F828" s="28"/>
      <c r="G828" s="29"/>
      <c r="H828" s="29"/>
      <c r="I828" s="48" t="str">
        <f t="shared" si="179"/>
        <v/>
      </c>
      <c r="J828" s="48" t="str">
        <f t="shared" si="188"/>
        <v/>
      </c>
      <c r="K828" s="49" t="str">
        <f t="shared" si="189"/>
        <v/>
      </c>
      <c r="L828" s="11"/>
      <c r="M828" s="11"/>
      <c r="N828" s="78"/>
      <c r="O828" s="31" t="str">
        <f t="shared" si="186"/>
        <v>F</v>
      </c>
      <c r="P828" s="11">
        <f t="shared" si="180"/>
        <v>-23.287315649149274</v>
      </c>
      <c r="Q828" s="11"/>
      <c r="R828" s="38">
        <f t="shared" si="183"/>
        <v>0</v>
      </c>
      <c r="S828" s="30">
        <f t="shared" si="184"/>
        <v>0</v>
      </c>
      <c r="T828" s="30">
        <f t="shared" si="185"/>
        <v>0</v>
      </c>
      <c r="U828" s="34"/>
      <c r="V828" s="34"/>
      <c r="X828" s="31">
        <f t="shared" si="181"/>
        <v>9.0359999999999996</v>
      </c>
      <c r="Y828" s="31">
        <f t="shared" si="182"/>
        <v>-184.49199999999999</v>
      </c>
      <c r="Z828" s="30">
        <f t="shared" si="187"/>
        <v>0</v>
      </c>
    </row>
    <row r="829" spans="5:26" x14ac:dyDescent="0.15">
      <c r="E829" s="46"/>
      <c r="F829" s="28"/>
      <c r="G829" s="29"/>
      <c r="H829" s="29"/>
      <c r="I829" s="48" t="str">
        <f t="shared" si="179"/>
        <v/>
      </c>
      <c r="J829" s="48" t="str">
        <f t="shared" si="188"/>
        <v/>
      </c>
      <c r="K829" s="49" t="str">
        <f t="shared" si="189"/>
        <v/>
      </c>
      <c r="L829" s="11"/>
      <c r="M829" s="11"/>
      <c r="N829" s="78"/>
      <c r="O829" s="31" t="str">
        <f t="shared" si="186"/>
        <v>F</v>
      </c>
      <c r="P829" s="11">
        <f t="shared" si="180"/>
        <v>-23.287315649149274</v>
      </c>
      <c r="Q829" s="11"/>
      <c r="R829" s="38">
        <f t="shared" si="183"/>
        <v>0</v>
      </c>
      <c r="S829" s="30">
        <f t="shared" si="184"/>
        <v>0</v>
      </c>
      <c r="T829" s="30">
        <f t="shared" si="185"/>
        <v>0</v>
      </c>
      <c r="U829" s="34"/>
      <c r="V829" s="34"/>
      <c r="X829" s="31">
        <f t="shared" si="181"/>
        <v>9.0359999999999996</v>
      </c>
      <c r="Y829" s="31">
        <f t="shared" si="182"/>
        <v>-184.49199999999999</v>
      </c>
      <c r="Z829" s="30">
        <f t="shared" si="187"/>
        <v>0</v>
      </c>
    </row>
    <row r="830" spans="5:26" x14ac:dyDescent="0.15">
      <c r="E830" s="46"/>
      <c r="F830" s="28"/>
      <c r="G830" s="29"/>
      <c r="H830" s="29"/>
      <c r="I830" s="48" t="str">
        <f t="shared" si="179"/>
        <v/>
      </c>
      <c r="J830" s="48" t="str">
        <f t="shared" si="188"/>
        <v/>
      </c>
      <c r="K830" s="49" t="str">
        <f t="shared" si="189"/>
        <v/>
      </c>
      <c r="L830" s="11"/>
      <c r="M830" s="11"/>
      <c r="N830" s="78"/>
      <c r="O830" s="31" t="str">
        <f t="shared" si="186"/>
        <v>F</v>
      </c>
      <c r="P830" s="11">
        <f t="shared" si="180"/>
        <v>-23.287315649149274</v>
      </c>
      <c r="Q830" s="11"/>
      <c r="R830" s="38">
        <f t="shared" si="183"/>
        <v>0</v>
      </c>
      <c r="S830" s="30">
        <f t="shared" si="184"/>
        <v>0</v>
      </c>
      <c r="T830" s="30">
        <f t="shared" si="185"/>
        <v>0</v>
      </c>
      <c r="U830" s="34"/>
      <c r="V830" s="34"/>
      <c r="X830" s="31">
        <f t="shared" si="181"/>
        <v>9.0359999999999996</v>
      </c>
      <c r="Y830" s="31">
        <f t="shared" si="182"/>
        <v>-184.49199999999999</v>
      </c>
      <c r="Z830" s="30">
        <f t="shared" si="187"/>
        <v>0</v>
      </c>
    </row>
    <row r="831" spans="5:26" x14ac:dyDescent="0.15">
      <c r="E831" s="46"/>
      <c r="F831" s="28"/>
      <c r="G831" s="29"/>
      <c r="H831" s="29"/>
      <c r="I831" s="48" t="str">
        <f t="shared" si="179"/>
        <v/>
      </c>
      <c r="J831" s="48" t="str">
        <f t="shared" si="188"/>
        <v/>
      </c>
      <c r="K831" s="49" t="str">
        <f t="shared" si="189"/>
        <v/>
      </c>
      <c r="L831" s="11"/>
      <c r="M831" s="11"/>
      <c r="N831" s="78"/>
      <c r="O831" s="31" t="str">
        <f t="shared" si="186"/>
        <v>F</v>
      </c>
      <c r="P831" s="11">
        <f t="shared" si="180"/>
        <v>-23.287315649149274</v>
      </c>
      <c r="Q831" s="11"/>
      <c r="R831" s="38">
        <f t="shared" si="183"/>
        <v>0</v>
      </c>
      <c r="S831" s="30">
        <f t="shared" si="184"/>
        <v>0</v>
      </c>
      <c r="T831" s="30">
        <f t="shared" si="185"/>
        <v>0</v>
      </c>
      <c r="U831" s="34"/>
      <c r="V831" s="34"/>
      <c r="X831" s="31">
        <f t="shared" si="181"/>
        <v>9.0359999999999996</v>
      </c>
      <c r="Y831" s="31">
        <f t="shared" si="182"/>
        <v>-184.49199999999999</v>
      </c>
      <c r="Z831" s="30">
        <f t="shared" si="187"/>
        <v>0</v>
      </c>
    </row>
    <row r="832" spans="5:26" x14ac:dyDescent="0.15">
      <c r="E832" s="46"/>
      <c r="F832" s="28"/>
      <c r="G832" s="29"/>
      <c r="H832" s="29"/>
      <c r="I832" s="48" t="str">
        <f t="shared" si="179"/>
        <v/>
      </c>
      <c r="J832" s="48" t="str">
        <f t="shared" si="188"/>
        <v/>
      </c>
      <c r="K832" s="49" t="str">
        <f t="shared" si="189"/>
        <v/>
      </c>
      <c r="L832" s="11"/>
      <c r="M832" s="11"/>
      <c r="N832" s="78"/>
      <c r="O832" s="31" t="str">
        <f t="shared" si="186"/>
        <v>F</v>
      </c>
      <c r="P832" s="11">
        <f t="shared" si="180"/>
        <v>-23.287315649149274</v>
      </c>
      <c r="Q832" s="11"/>
      <c r="R832" s="38">
        <f t="shared" si="183"/>
        <v>0</v>
      </c>
      <c r="S832" s="30">
        <f t="shared" si="184"/>
        <v>0</v>
      </c>
      <c r="T832" s="30">
        <f t="shared" si="185"/>
        <v>0</v>
      </c>
      <c r="U832" s="34"/>
      <c r="V832" s="34"/>
      <c r="X832" s="31">
        <f t="shared" si="181"/>
        <v>9.0359999999999996</v>
      </c>
      <c r="Y832" s="31">
        <f t="shared" si="182"/>
        <v>-184.49199999999999</v>
      </c>
      <c r="Z832" s="30">
        <f t="shared" si="187"/>
        <v>0</v>
      </c>
    </row>
    <row r="833" spans="5:26" x14ac:dyDescent="0.15">
      <c r="E833" s="46"/>
      <c r="F833" s="28"/>
      <c r="G833" s="29"/>
      <c r="H833" s="29"/>
      <c r="I833" s="48" t="str">
        <f t="shared" si="179"/>
        <v/>
      </c>
      <c r="J833" s="48" t="str">
        <f t="shared" si="188"/>
        <v/>
      </c>
      <c r="K833" s="49" t="str">
        <f t="shared" si="189"/>
        <v/>
      </c>
      <c r="L833" s="11"/>
      <c r="M833" s="11"/>
      <c r="N833" s="78"/>
      <c r="O833" s="31" t="str">
        <f t="shared" si="186"/>
        <v>F</v>
      </c>
      <c r="P833" s="11">
        <f t="shared" si="180"/>
        <v>-23.287315649149274</v>
      </c>
      <c r="Q833" s="11"/>
      <c r="R833" s="38">
        <f t="shared" si="183"/>
        <v>0</v>
      </c>
      <c r="S833" s="30">
        <f t="shared" si="184"/>
        <v>0</v>
      </c>
      <c r="T833" s="30">
        <f t="shared" si="185"/>
        <v>0</v>
      </c>
      <c r="U833" s="34"/>
      <c r="V833" s="34"/>
      <c r="X833" s="31">
        <f t="shared" si="181"/>
        <v>9.0359999999999996</v>
      </c>
      <c r="Y833" s="31">
        <f t="shared" si="182"/>
        <v>-184.49199999999999</v>
      </c>
      <c r="Z833" s="30">
        <f t="shared" si="187"/>
        <v>0</v>
      </c>
    </row>
    <row r="834" spans="5:26" x14ac:dyDescent="0.15">
      <c r="E834" s="46"/>
      <c r="F834" s="28"/>
      <c r="G834" s="29"/>
      <c r="H834" s="29"/>
      <c r="I834" s="48" t="str">
        <f t="shared" si="179"/>
        <v/>
      </c>
      <c r="J834" s="48" t="str">
        <f t="shared" si="188"/>
        <v/>
      </c>
      <c r="K834" s="49" t="str">
        <f t="shared" si="189"/>
        <v/>
      </c>
      <c r="L834" s="11"/>
      <c r="M834" s="11"/>
      <c r="N834" s="78"/>
      <c r="O834" s="31" t="str">
        <f t="shared" si="186"/>
        <v>F</v>
      </c>
      <c r="P834" s="11">
        <f t="shared" si="180"/>
        <v>-23.287315649149274</v>
      </c>
      <c r="Q834" s="11"/>
      <c r="R834" s="38">
        <f t="shared" si="183"/>
        <v>0</v>
      </c>
      <c r="S834" s="30">
        <f t="shared" si="184"/>
        <v>0</v>
      </c>
      <c r="T834" s="30">
        <f t="shared" si="185"/>
        <v>0</v>
      </c>
      <c r="U834" s="34"/>
      <c r="V834" s="34"/>
      <c r="X834" s="31">
        <f t="shared" si="181"/>
        <v>9.0359999999999996</v>
      </c>
      <c r="Y834" s="31">
        <f t="shared" si="182"/>
        <v>-184.49199999999999</v>
      </c>
      <c r="Z834" s="30">
        <f t="shared" si="187"/>
        <v>0</v>
      </c>
    </row>
    <row r="835" spans="5:26" x14ac:dyDescent="0.15">
      <c r="E835" s="46"/>
      <c r="F835" s="28"/>
      <c r="G835" s="29"/>
      <c r="H835" s="29"/>
      <c r="I835" s="48" t="str">
        <f t="shared" si="179"/>
        <v/>
      </c>
      <c r="J835" s="48" t="str">
        <f t="shared" si="188"/>
        <v/>
      </c>
      <c r="K835" s="49" t="str">
        <f t="shared" si="189"/>
        <v/>
      </c>
      <c r="L835" s="11"/>
      <c r="M835" s="11"/>
      <c r="N835" s="78"/>
      <c r="O835" s="31" t="str">
        <f t="shared" si="186"/>
        <v>F</v>
      </c>
      <c r="P835" s="11">
        <f t="shared" si="180"/>
        <v>-23.287315649149274</v>
      </c>
      <c r="Q835" s="11"/>
      <c r="R835" s="38">
        <f t="shared" si="183"/>
        <v>0</v>
      </c>
      <c r="S835" s="30">
        <f t="shared" si="184"/>
        <v>0</v>
      </c>
      <c r="T835" s="30">
        <f t="shared" si="185"/>
        <v>0</v>
      </c>
      <c r="U835" s="34"/>
      <c r="V835" s="34"/>
      <c r="X835" s="31">
        <f t="shared" si="181"/>
        <v>9.0359999999999996</v>
      </c>
      <c r="Y835" s="31">
        <f t="shared" si="182"/>
        <v>-184.49199999999999</v>
      </c>
      <c r="Z835" s="30">
        <f t="shared" si="187"/>
        <v>0</v>
      </c>
    </row>
    <row r="836" spans="5:26" x14ac:dyDescent="0.15">
      <c r="E836" s="46"/>
      <c r="F836" s="28"/>
      <c r="G836" s="29"/>
      <c r="H836" s="29"/>
      <c r="I836" s="48" t="str">
        <f t="shared" si="179"/>
        <v/>
      </c>
      <c r="J836" s="48" t="str">
        <f t="shared" si="188"/>
        <v/>
      </c>
      <c r="K836" s="49" t="str">
        <f t="shared" si="189"/>
        <v/>
      </c>
      <c r="L836" s="11"/>
      <c r="M836" s="11"/>
      <c r="N836" s="78"/>
      <c r="O836" s="31" t="str">
        <f t="shared" si="186"/>
        <v>F</v>
      </c>
      <c r="P836" s="11">
        <f t="shared" si="180"/>
        <v>-23.287315649149274</v>
      </c>
      <c r="Q836" s="11"/>
      <c r="R836" s="38">
        <f t="shared" si="183"/>
        <v>0</v>
      </c>
      <c r="S836" s="30">
        <f t="shared" si="184"/>
        <v>0</v>
      </c>
      <c r="T836" s="30">
        <f t="shared" si="185"/>
        <v>0</v>
      </c>
      <c r="U836" s="34"/>
      <c r="V836" s="34"/>
      <c r="X836" s="31">
        <f t="shared" si="181"/>
        <v>9.0359999999999996</v>
      </c>
      <c r="Y836" s="31">
        <f t="shared" si="182"/>
        <v>-184.49199999999999</v>
      </c>
      <c r="Z836" s="30">
        <f t="shared" si="187"/>
        <v>0</v>
      </c>
    </row>
    <row r="837" spans="5:26" x14ac:dyDescent="0.15">
      <c r="E837" s="46"/>
      <c r="F837" s="28"/>
      <c r="G837" s="29"/>
      <c r="H837" s="29"/>
      <c r="I837" s="48" t="str">
        <f t="shared" si="179"/>
        <v/>
      </c>
      <c r="J837" s="48" t="str">
        <f t="shared" si="188"/>
        <v/>
      </c>
      <c r="K837" s="49" t="str">
        <f t="shared" si="189"/>
        <v/>
      </c>
      <c r="L837" s="11"/>
      <c r="M837" s="11"/>
      <c r="N837" s="78"/>
      <c r="O837" s="31" t="str">
        <f t="shared" si="186"/>
        <v>F</v>
      </c>
      <c r="P837" s="11">
        <f t="shared" si="180"/>
        <v>-23.287315649149274</v>
      </c>
      <c r="Q837" s="11"/>
      <c r="R837" s="38">
        <f t="shared" si="183"/>
        <v>0</v>
      </c>
      <c r="S837" s="30">
        <f t="shared" si="184"/>
        <v>0</v>
      </c>
      <c r="T837" s="30">
        <f t="shared" si="185"/>
        <v>0</v>
      </c>
      <c r="U837" s="34"/>
      <c r="V837" s="34"/>
      <c r="X837" s="31">
        <f t="shared" si="181"/>
        <v>9.0359999999999996</v>
      </c>
      <c r="Y837" s="31">
        <f t="shared" si="182"/>
        <v>-184.49199999999999</v>
      </c>
      <c r="Z837" s="30">
        <f t="shared" si="187"/>
        <v>0</v>
      </c>
    </row>
    <row r="838" spans="5:26" x14ac:dyDescent="0.15">
      <c r="E838" s="46"/>
      <c r="F838" s="28"/>
      <c r="G838" s="29"/>
      <c r="H838" s="29"/>
      <c r="I838" s="48" t="str">
        <f t="shared" si="179"/>
        <v/>
      </c>
      <c r="J838" s="48" t="str">
        <f t="shared" si="188"/>
        <v/>
      </c>
      <c r="K838" s="49" t="str">
        <f t="shared" si="189"/>
        <v/>
      </c>
      <c r="L838" s="11"/>
      <c r="M838" s="11"/>
      <c r="N838" s="78"/>
      <c r="O838" s="31" t="str">
        <f t="shared" si="186"/>
        <v>F</v>
      </c>
      <c r="P838" s="11">
        <f t="shared" si="180"/>
        <v>-23.287315649149274</v>
      </c>
      <c r="Q838" s="11"/>
      <c r="R838" s="38">
        <f t="shared" si="183"/>
        <v>0</v>
      </c>
      <c r="S838" s="30">
        <f t="shared" si="184"/>
        <v>0</v>
      </c>
      <c r="T838" s="30">
        <f t="shared" si="185"/>
        <v>0</v>
      </c>
      <c r="U838" s="34"/>
      <c r="V838" s="34"/>
      <c r="X838" s="31">
        <f t="shared" si="181"/>
        <v>9.0359999999999996</v>
      </c>
      <c r="Y838" s="31">
        <f t="shared" si="182"/>
        <v>-184.49199999999999</v>
      </c>
      <c r="Z838" s="30">
        <f t="shared" si="187"/>
        <v>0</v>
      </c>
    </row>
    <row r="839" spans="5:26" x14ac:dyDescent="0.15">
      <c r="E839" s="46"/>
      <c r="F839" s="28"/>
      <c r="G839" s="29"/>
      <c r="H839" s="29"/>
      <c r="I839" s="48" t="str">
        <f t="shared" si="179"/>
        <v/>
      </c>
      <c r="J839" s="48" t="str">
        <f t="shared" si="188"/>
        <v/>
      </c>
      <c r="K839" s="49" t="str">
        <f t="shared" si="189"/>
        <v/>
      </c>
      <c r="L839" s="11"/>
      <c r="M839" s="11"/>
      <c r="N839" s="78"/>
      <c r="O839" s="31" t="str">
        <f t="shared" si="186"/>
        <v>F</v>
      </c>
      <c r="P839" s="11">
        <f t="shared" si="180"/>
        <v>-23.287315649149274</v>
      </c>
      <c r="Q839" s="11"/>
      <c r="R839" s="38">
        <f t="shared" si="183"/>
        <v>0</v>
      </c>
      <c r="S839" s="30">
        <f t="shared" si="184"/>
        <v>0</v>
      </c>
      <c r="T839" s="30">
        <f t="shared" si="185"/>
        <v>0</v>
      </c>
      <c r="U839" s="34"/>
      <c r="V839" s="34"/>
      <c r="X839" s="31">
        <f t="shared" si="181"/>
        <v>9.0359999999999996</v>
      </c>
      <c r="Y839" s="31">
        <f t="shared" si="182"/>
        <v>-184.49199999999999</v>
      </c>
      <c r="Z839" s="30">
        <f t="shared" si="187"/>
        <v>0</v>
      </c>
    </row>
    <row r="840" spans="5:26" x14ac:dyDescent="0.15">
      <c r="E840" s="46"/>
      <c r="F840" s="28"/>
      <c r="G840" s="29"/>
      <c r="H840" s="29"/>
      <c r="I840" s="48" t="str">
        <f t="shared" si="179"/>
        <v/>
      </c>
      <c r="J840" s="48" t="str">
        <f t="shared" si="188"/>
        <v/>
      </c>
      <c r="K840" s="49" t="str">
        <f t="shared" si="189"/>
        <v/>
      </c>
      <c r="L840" s="11"/>
      <c r="M840" s="11"/>
      <c r="N840" s="78"/>
      <c r="O840" s="31" t="str">
        <f t="shared" si="186"/>
        <v>F</v>
      </c>
      <c r="P840" s="11">
        <f t="shared" si="180"/>
        <v>-23.287315649149274</v>
      </c>
      <c r="Q840" s="11"/>
      <c r="R840" s="38">
        <f t="shared" si="183"/>
        <v>0</v>
      </c>
      <c r="S840" s="30">
        <f t="shared" si="184"/>
        <v>0</v>
      </c>
      <c r="T840" s="30">
        <f t="shared" si="185"/>
        <v>0</v>
      </c>
      <c r="U840" s="34"/>
      <c r="V840" s="34"/>
      <c r="X840" s="31">
        <f t="shared" si="181"/>
        <v>9.0359999999999996</v>
      </c>
      <c r="Y840" s="31">
        <f t="shared" si="182"/>
        <v>-184.49199999999999</v>
      </c>
      <c r="Z840" s="30">
        <f t="shared" si="187"/>
        <v>0</v>
      </c>
    </row>
    <row r="841" spans="5:26" x14ac:dyDescent="0.15">
      <c r="E841" s="46"/>
      <c r="F841" s="28"/>
      <c r="G841" s="29"/>
      <c r="H841" s="29"/>
      <c r="I841" s="48" t="str">
        <f t="shared" si="179"/>
        <v/>
      </c>
      <c r="J841" s="48" t="str">
        <f t="shared" si="188"/>
        <v/>
      </c>
      <c r="K841" s="49" t="str">
        <f t="shared" si="189"/>
        <v/>
      </c>
      <c r="L841" s="11"/>
      <c r="M841" s="11"/>
      <c r="N841" s="78"/>
      <c r="O841" s="31" t="str">
        <f t="shared" si="186"/>
        <v>F</v>
      </c>
      <c r="P841" s="11">
        <f t="shared" si="180"/>
        <v>-23.287315649149274</v>
      </c>
      <c r="Q841" s="11"/>
      <c r="R841" s="38">
        <f t="shared" si="183"/>
        <v>0</v>
      </c>
      <c r="S841" s="30">
        <f t="shared" si="184"/>
        <v>0</v>
      </c>
      <c r="T841" s="30">
        <f t="shared" si="185"/>
        <v>0</v>
      </c>
      <c r="U841" s="34"/>
      <c r="V841" s="34"/>
      <c r="X841" s="31">
        <f t="shared" si="181"/>
        <v>9.0359999999999996</v>
      </c>
      <c r="Y841" s="31">
        <f t="shared" si="182"/>
        <v>-184.49199999999999</v>
      </c>
      <c r="Z841" s="30">
        <f t="shared" si="187"/>
        <v>0</v>
      </c>
    </row>
    <row r="842" spans="5:26" x14ac:dyDescent="0.15">
      <c r="E842" s="46"/>
      <c r="F842" s="28"/>
      <c r="G842" s="29"/>
      <c r="H842" s="29"/>
      <c r="I842" s="48" t="str">
        <f t="shared" si="179"/>
        <v/>
      </c>
      <c r="J842" s="48" t="str">
        <f t="shared" si="188"/>
        <v/>
      </c>
      <c r="K842" s="49" t="str">
        <f t="shared" si="189"/>
        <v/>
      </c>
      <c r="L842" s="11"/>
      <c r="M842" s="11"/>
      <c r="N842" s="78"/>
      <c r="O842" s="31" t="str">
        <f t="shared" si="186"/>
        <v>F</v>
      </c>
      <c r="P842" s="11">
        <f t="shared" si="180"/>
        <v>-23.287315649149274</v>
      </c>
      <c r="Q842" s="11"/>
      <c r="R842" s="38">
        <f t="shared" si="183"/>
        <v>0</v>
      </c>
      <c r="S842" s="30">
        <f t="shared" si="184"/>
        <v>0</v>
      </c>
      <c r="T842" s="30">
        <f t="shared" si="185"/>
        <v>0</v>
      </c>
      <c r="U842" s="34"/>
      <c r="V842" s="34"/>
      <c r="X842" s="31">
        <f t="shared" si="181"/>
        <v>9.0359999999999996</v>
      </c>
      <c r="Y842" s="31">
        <f t="shared" si="182"/>
        <v>-184.49199999999999</v>
      </c>
      <c r="Z842" s="30">
        <f t="shared" si="187"/>
        <v>0</v>
      </c>
    </row>
    <row r="843" spans="5:26" x14ac:dyDescent="0.15">
      <c r="E843" s="46"/>
      <c r="F843" s="28"/>
      <c r="G843" s="29"/>
      <c r="H843" s="29"/>
      <c r="I843" s="48" t="str">
        <f t="shared" si="179"/>
        <v/>
      </c>
      <c r="J843" s="48" t="str">
        <f t="shared" si="188"/>
        <v/>
      </c>
      <c r="K843" s="49" t="str">
        <f t="shared" si="189"/>
        <v/>
      </c>
      <c r="L843" s="11"/>
      <c r="M843" s="11"/>
      <c r="N843" s="78"/>
      <c r="O843" s="31" t="str">
        <f t="shared" si="186"/>
        <v>F</v>
      </c>
      <c r="P843" s="11">
        <f t="shared" si="180"/>
        <v>-23.287315649149274</v>
      </c>
      <c r="Q843" s="11"/>
      <c r="R843" s="38">
        <f t="shared" si="183"/>
        <v>0</v>
      </c>
      <c r="S843" s="30">
        <f t="shared" si="184"/>
        <v>0</v>
      </c>
      <c r="T843" s="30">
        <f t="shared" si="185"/>
        <v>0</v>
      </c>
      <c r="U843" s="34"/>
      <c r="V843" s="34"/>
      <c r="X843" s="31">
        <f t="shared" si="181"/>
        <v>9.0359999999999996</v>
      </c>
      <c r="Y843" s="31">
        <f t="shared" si="182"/>
        <v>-184.49199999999999</v>
      </c>
      <c r="Z843" s="30">
        <f t="shared" si="187"/>
        <v>0</v>
      </c>
    </row>
    <row r="844" spans="5:26" x14ac:dyDescent="0.15">
      <c r="E844" s="46"/>
      <c r="F844" s="28"/>
      <c r="G844" s="29"/>
      <c r="H844" s="29"/>
      <c r="I844" s="48" t="str">
        <f t="shared" si="179"/>
        <v/>
      </c>
      <c r="J844" s="48" t="str">
        <f t="shared" si="188"/>
        <v/>
      </c>
      <c r="K844" s="49" t="str">
        <f t="shared" si="189"/>
        <v/>
      </c>
      <c r="L844" s="11"/>
      <c r="M844" s="11"/>
      <c r="N844" s="78"/>
      <c r="O844" s="31" t="str">
        <f t="shared" si="186"/>
        <v>F</v>
      </c>
      <c r="P844" s="11">
        <f t="shared" si="180"/>
        <v>-23.287315649149274</v>
      </c>
      <c r="Q844" s="11"/>
      <c r="R844" s="38">
        <f t="shared" si="183"/>
        <v>0</v>
      </c>
      <c r="S844" s="30">
        <f t="shared" si="184"/>
        <v>0</v>
      </c>
      <c r="T844" s="30">
        <f t="shared" si="185"/>
        <v>0</v>
      </c>
      <c r="U844" s="34"/>
      <c r="V844" s="34"/>
      <c r="X844" s="31">
        <f t="shared" si="181"/>
        <v>9.0359999999999996</v>
      </c>
      <c r="Y844" s="31">
        <f t="shared" si="182"/>
        <v>-184.49199999999999</v>
      </c>
      <c r="Z844" s="30">
        <f t="shared" si="187"/>
        <v>0</v>
      </c>
    </row>
    <row r="845" spans="5:26" x14ac:dyDescent="0.15">
      <c r="E845" s="46"/>
      <c r="F845" s="28"/>
      <c r="G845" s="29"/>
      <c r="H845" s="29"/>
      <c r="I845" s="48" t="str">
        <f t="shared" ref="I845:I868" si="190">IF(COUNTA($F$747,$H$747,F845:H845)=5,P845,"")</f>
        <v/>
      </c>
      <c r="J845" s="48" t="str">
        <f t="shared" si="188"/>
        <v/>
      </c>
      <c r="K845" s="49" t="str">
        <f t="shared" si="189"/>
        <v/>
      </c>
      <c r="L845" s="11"/>
      <c r="M845" s="11"/>
      <c r="N845" s="78"/>
      <c r="O845" s="31" t="str">
        <f t="shared" si="186"/>
        <v>F</v>
      </c>
      <c r="P845" s="11">
        <f t="shared" si="180"/>
        <v>-23.287315649149274</v>
      </c>
      <c r="Q845" s="11"/>
      <c r="R845" s="38">
        <f t="shared" si="183"/>
        <v>0</v>
      </c>
      <c r="S845" s="30">
        <f t="shared" si="184"/>
        <v>0</v>
      </c>
      <c r="T845" s="30">
        <f t="shared" si="185"/>
        <v>0</v>
      </c>
      <c r="U845" s="34"/>
      <c r="V845" s="34"/>
      <c r="X845" s="31">
        <f t="shared" si="181"/>
        <v>9.0359999999999996</v>
      </c>
      <c r="Y845" s="31">
        <f t="shared" si="182"/>
        <v>-184.49199999999999</v>
      </c>
      <c r="Z845" s="30">
        <f t="shared" si="187"/>
        <v>0</v>
      </c>
    </row>
    <row r="846" spans="5:26" x14ac:dyDescent="0.15">
      <c r="E846" s="46"/>
      <c r="F846" s="28"/>
      <c r="G846" s="29"/>
      <c r="H846" s="29"/>
      <c r="I846" s="48" t="str">
        <f t="shared" si="190"/>
        <v/>
      </c>
      <c r="J846" s="48" t="str">
        <f t="shared" si="188"/>
        <v/>
      </c>
      <c r="K846" s="49" t="str">
        <f t="shared" si="189"/>
        <v/>
      </c>
      <c r="L846" s="11"/>
      <c r="M846" s="11"/>
      <c r="N846" s="78"/>
      <c r="O846" s="31" t="str">
        <f t="shared" si="186"/>
        <v>F</v>
      </c>
      <c r="P846" s="11">
        <f t="shared" si="180"/>
        <v>-23.287315649149274</v>
      </c>
      <c r="Q846" s="11"/>
      <c r="R846" s="38">
        <f t="shared" si="183"/>
        <v>0</v>
      </c>
      <c r="S846" s="30">
        <f t="shared" si="184"/>
        <v>0</v>
      </c>
      <c r="T846" s="30">
        <f t="shared" si="185"/>
        <v>0</v>
      </c>
      <c r="U846" s="34"/>
      <c r="V846" s="34"/>
      <c r="X846" s="31">
        <f t="shared" si="181"/>
        <v>9.0359999999999996</v>
      </c>
      <c r="Y846" s="31">
        <f t="shared" si="182"/>
        <v>-184.49199999999999</v>
      </c>
      <c r="Z846" s="30">
        <f t="shared" si="187"/>
        <v>0</v>
      </c>
    </row>
    <row r="847" spans="5:26" x14ac:dyDescent="0.15">
      <c r="E847" s="46"/>
      <c r="F847" s="28"/>
      <c r="G847" s="29"/>
      <c r="H847" s="29"/>
      <c r="I847" s="48" t="str">
        <f t="shared" si="190"/>
        <v/>
      </c>
      <c r="J847" s="48" t="str">
        <f t="shared" si="188"/>
        <v/>
      </c>
      <c r="K847" s="49" t="str">
        <f t="shared" si="189"/>
        <v/>
      </c>
      <c r="L847" s="11"/>
      <c r="M847" s="11"/>
      <c r="N847" s="78"/>
      <c r="O847" s="31" t="str">
        <f t="shared" si="186"/>
        <v>F</v>
      </c>
      <c r="P847" s="11">
        <f t="shared" si="180"/>
        <v>-23.287315649149274</v>
      </c>
      <c r="Q847" s="11"/>
      <c r="R847" s="38">
        <f t="shared" si="183"/>
        <v>0</v>
      </c>
      <c r="S847" s="30">
        <f t="shared" si="184"/>
        <v>0</v>
      </c>
      <c r="T847" s="30">
        <f t="shared" si="185"/>
        <v>0</v>
      </c>
      <c r="U847" s="34"/>
      <c r="V847" s="34"/>
      <c r="X847" s="31">
        <f t="shared" si="181"/>
        <v>9.0359999999999996</v>
      </c>
      <c r="Y847" s="31">
        <f t="shared" si="182"/>
        <v>-184.49199999999999</v>
      </c>
      <c r="Z847" s="30">
        <f t="shared" si="187"/>
        <v>0</v>
      </c>
    </row>
    <row r="848" spans="5:26" x14ac:dyDescent="0.15">
      <c r="E848" s="46"/>
      <c r="F848" s="28"/>
      <c r="G848" s="29"/>
      <c r="H848" s="29"/>
      <c r="I848" s="48" t="str">
        <f t="shared" si="190"/>
        <v/>
      </c>
      <c r="J848" s="48" t="str">
        <f t="shared" si="188"/>
        <v/>
      </c>
      <c r="K848" s="49" t="str">
        <f t="shared" si="189"/>
        <v/>
      </c>
      <c r="L848" s="11"/>
      <c r="M848" s="11"/>
      <c r="N848" s="78"/>
      <c r="O848" s="31" t="str">
        <f t="shared" si="186"/>
        <v>F</v>
      </c>
      <c r="P848" s="11">
        <f t="shared" si="180"/>
        <v>-23.287315649149274</v>
      </c>
      <c r="Q848" s="11"/>
      <c r="R848" s="38">
        <f t="shared" si="183"/>
        <v>0</v>
      </c>
      <c r="S848" s="30">
        <f t="shared" si="184"/>
        <v>0</v>
      </c>
      <c r="T848" s="30">
        <f t="shared" si="185"/>
        <v>0</v>
      </c>
      <c r="U848" s="34"/>
      <c r="V848" s="34"/>
      <c r="X848" s="31">
        <f t="shared" si="181"/>
        <v>9.0359999999999996</v>
      </c>
      <c r="Y848" s="31">
        <f t="shared" si="182"/>
        <v>-184.49199999999999</v>
      </c>
      <c r="Z848" s="30">
        <f t="shared" si="187"/>
        <v>0</v>
      </c>
    </row>
    <row r="849" spans="5:26" x14ac:dyDescent="0.15">
      <c r="E849" s="46"/>
      <c r="F849" s="28"/>
      <c r="G849" s="29"/>
      <c r="H849" s="29"/>
      <c r="I849" s="48" t="str">
        <f t="shared" si="190"/>
        <v/>
      </c>
      <c r="J849" s="48" t="str">
        <f t="shared" si="188"/>
        <v/>
      </c>
      <c r="K849" s="49" t="str">
        <f t="shared" si="189"/>
        <v/>
      </c>
      <c r="L849" s="11"/>
      <c r="M849" s="11"/>
      <c r="N849" s="78"/>
      <c r="O849" s="31" t="str">
        <f t="shared" si="186"/>
        <v>F</v>
      </c>
      <c r="P849" s="11">
        <f t="shared" si="180"/>
        <v>-23.287315649149274</v>
      </c>
      <c r="Q849" s="11"/>
      <c r="R849" s="38">
        <f t="shared" si="183"/>
        <v>0</v>
      </c>
      <c r="S849" s="30">
        <f t="shared" si="184"/>
        <v>0</v>
      </c>
      <c r="T849" s="30">
        <f t="shared" si="185"/>
        <v>0</v>
      </c>
      <c r="U849" s="34"/>
      <c r="V849" s="34"/>
      <c r="X849" s="31">
        <f t="shared" si="181"/>
        <v>9.0359999999999996</v>
      </c>
      <c r="Y849" s="31">
        <f t="shared" si="182"/>
        <v>-184.49199999999999</v>
      </c>
      <c r="Z849" s="30">
        <f t="shared" si="187"/>
        <v>0</v>
      </c>
    </row>
    <row r="850" spans="5:26" x14ac:dyDescent="0.15">
      <c r="E850" s="46"/>
      <c r="F850" s="28"/>
      <c r="G850" s="29"/>
      <c r="H850" s="29"/>
      <c r="I850" s="48" t="str">
        <f t="shared" si="190"/>
        <v/>
      </c>
      <c r="J850" s="48" t="str">
        <f t="shared" si="188"/>
        <v/>
      </c>
      <c r="K850" s="49" t="str">
        <f t="shared" si="189"/>
        <v/>
      </c>
      <c r="L850" s="11"/>
      <c r="M850" s="11"/>
      <c r="N850" s="78"/>
      <c r="O850" s="31" t="str">
        <f t="shared" si="186"/>
        <v>F</v>
      </c>
      <c r="P850" s="11">
        <f t="shared" si="180"/>
        <v>-23.287315649149274</v>
      </c>
      <c r="Q850" s="11"/>
      <c r="R850" s="38">
        <f t="shared" si="183"/>
        <v>0</v>
      </c>
      <c r="S850" s="30">
        <f t="shared" si="184"/>
        <v>0</v>
      </c>
      <c r="T850" s="30">
        <f t="shared" si="185"/>
        <v>0</v>
      </c>
      <c r="U850" s="34"/>
      <c r="V850" s="34"/>
      <c r="X850" s="31">
        <f t="shared" si="181"/>
        <v>9.0359999999999996</v>
      </c>
      <c r="Y850" s="31">
        <f t="shared" si="182"/>
        <v>-184.49199999999999</v>
      </c>
      <c r="Z850" s="30">
        <f t="shared" si="187"/>
        <v>0</v>
      </c>
    </row>
    <row r="851" spans="5:26" x14ac:dyDescent="0.15">
      <c r="E851" s="46"/>
      <c r="F851" s="28"/>
      <c r="G851" s="29"/>
      <c r="H851" s="29"/>
      <c r="I851" s="48" t="str">
        <f t="shared" si="190"/>
        <v/>
      </c>
      <c r="J851" s="48" t="str">
        <f t="shared" si="171"/>
        <v/>
      </c>
      <c r="K851" s="49" t="str">
        <f t="shared" si="172"/>
        <v/>
      </c>
      <c r="L851" s="11"/>
      <c r="M851" s="11"/>
      <c r="N851" s="78"/>
      <c r="O851" s="31" t="str">
        <f t="shared" si="186"/>
        <v>F</v>
      </c>
      <c r="P851" s="11">
        <f t="shared" si="180"/>
        <v>-23.287315649149274</v>
      </c>
      <c r="Q851" s="11"/>
      <c r="R851" s="38">
        <f t="shared" si="183"/>
        <v>0</v>
      </c>
      <c r="S851" s="30">
        <f t="shared" si="184"/>
        <v>0</v>
      </c>
      <c r="T851" s="30">
        <f t="shared" si="185"/>
        <v>0</v>
      </c>
      <c r="U851" s="34"/>
      <c r="V851" s="34"/>
      <c r="X851" s="31">
        <f t="shared" si="181"/>
        <v>9.0359999999999996</v>
      </c>
      <c r="Y851" s="31">
        <f t="shared" si="182"/>
        <v>-184.49199999999999</v>
      </c>
      <c r="Z851" s="30">
        <f t="shared" si="187"/>
        <v>0</v>
      </c>
    </row>
    <row r="852" spans="5:26" x14ac:dyDescent="0.15">
      <c r="E852" s="46"/>
      <c r="F852" s="28"/>
      <c r="G852" s="29"/>
      <c r="H852" s="29"/>
      <c r="I852" s="48" t="str">
        <f t="shared" si="190"/>
        <v/>
      </c>
      <c r="J852" s="48" t="str">
        <f t="shared" si="171"/>
        <v/>
      </c>
      <c r="K852" s="49" t="str">
        <f t="shared" si="172"/>
        <v/>
      </c>
      <c r="L852" s="11"/>
      <c r="M852" s="11"/>
      <c r="N852" s="78"/>
      <c r="O852" s="31" t="str">
        <f t="shared" si="186"/>
        <v>F</v>
      </c>
      <c r="P852" s="11">
        <f t="shared" si="180"/>
        <v>-23.287315649149274</v>
      </c>
      <c r="Q852" s="11"/>
      <c r="R852" s="38">
        <f t="shared" si="183"/>
        <v>0</v>
      </c>
      <c r="S852" s="30">
        <f t="shared" si="184"/>
        <v>0</v>
      </c>
      <c r="T852" s="30">
        <f t="shared" si="185"/>
        <v>0</v>
      </c>
      <c r="U852" s="34"/>
      <c r="V852" s="34"/>
      <c r="X852" s="31">
        <f t="shared" si="181"/>
        <v>9.0359999999999996</v>
      </c>
      <c r="Y852" s="31">
        <f t="shared" si="182"/>
        <v>-184.49199999999999</v>
      </c>
      <c r="Z852" s="30">
        <f t="shared" si="187"/>
        <v>0</v>
      </c>
    </row>
    <row r="853" spans="5:26" x14ac:dyDescent="0.15">
      <c r="E853" s="46"/>
      <c r="F853" s="28"/>
      <c r="G853" s="29"/>
      <c r="H853" s="29"/>
      <c r="I853" s="48" t="str">
        <f t="shared" si="190"/>
        <v/>
      </c>
      <c r="J853" s="48" t="str">
        <f t="shared" si="171"/>
        <v/>
      </c>
      <c r="K853" s="49" t="str">
        <f t="shared" si="172"/>
        <v/>
      </c>
      <c r="L853" s="11"/>
      <c r="M853" s="11"/>
      <c r="N853" s="78"/>
      <c r="O853" s="31" t="str">
        <f t="shared" si="186"/>
        <v>F</v>
      </c>
      <c r="P853" s="11">
        <f t="shared" si="180"/>
        <v>-23.287315649149274</v>
      </c>
      <c r="Q853" s="11"/>
      <c r="R853" s="38">
        <f t="shared" si="183"/>
        <v>0</v>
      </c>
      <c r="S853" s="30">
        <f t="shared" si="184"/>
        <v>0</v>
      </c>
      <c r="T853" s="30">
        <f t="shared" si="185"/>
        <v>0</v>
      </c>
      <c r="U853" s="34"/>
      <c r="V853" s="34"/>
      <c r="X853" s="31">
        <f t="shared" si="181"/>
        <v>9.0359999999999996</v>
      </c>
      <c r="Y853" s="31">
        <f t="shared" si="182"/>
        <v>-184.49199999999999</v>
      </c>
      <c r="Z853" s="30">
        <f t="shared" si="187"/>
        <v>0</v>
      </c>
    </row>
    <row r="854" spans="5:26" x14ac:dyDescent="0.15">
      <c r="E854" s="46"/>
      <c r="F854" s="28"/>
      <c r="G854" s="29"/>
      <c r="H854" s="29"/>
      <c r="I854" s="48" t="str">
        <f t="shared" si="190"/>
        <v/>
      </c>
      <c r="J854" s="48" t="str">
        <f t="shared" si="171"/>
        <v/>
      </c>
      <c r="K854" s="49" t="str">
        <f t="shared" si="172"/>
        <v/>
      </c>
      <c r="L854" s="11"/>
      <c r="M854" s="11"/>
      <c r="N854" s="78"/>
      <c r="O854" s="31" t="str">
        <f t="shared" si="186"/>
        <v>F</v>
      </c>
      <c r="P854" s="11">
        <f t="shared" si="180"/>
        <v>-23.287315649149274</v>
      </c>
      <c r="Q854" s="11"/>
      <c r="R854" s="38">
        <f t="shared" si="183"/>
        <v>0</v>
      </c>
      <c r="S854" s="30">
        <f t="shared" si="184"/>
        <v>0</v>
      </c>
      <c r="T854" s="30">
        <f t="shared" si="185"/>
        <v>0</v>
      </c>
      <c r="U854" s="34"/>
      <c r="V854" s="34"/>
      <c r="X854" s="31">
        <f t="shared" si="181"/>
        <v>9.0359999999999996</v>
      </c>
      <c r="Y854" s="31">
        <f t="shared" si="182"/>
        <v>-184.49199999999999</v>
      </c>
      <c r="Z854" s="30">
        <f t="shared" si="187"/>
        <v>0</v>
      </c>
    </row>
    <row r="855" spans="5:26" x14ac:dyDescent="0.15">
      <c r="E855" s="46"/>
      <c r="F855" s="28"/>
      <c r="G855" s="29"/>
      <c r="H855" s="29"/>
      <c r="I855" s="48" t="str">
        <f t="shared" si="190"/>
        <v/>
      </c>
      <c r="J855" s="48" t="str">
        <f t="shared" si="171"/>
        <v/>
      </c>
      <c r="K855" s="49" t="str">
        <f t="shared" si="172"/>
        <v/>
      </c>
      <c r="L855" s="11"/>
      <c r="M855" s="11"/>
      <c r="N855" s="78"/>
      <c r="O855" s="31" t="str">
        <f t="shared" si="186"/>
        <v>F</v>
      </c>
      <c r="P855" s="11">
        <f t="shared" si="180"/>
        <v>-23.287315649149274</v>
      </c>
      <c r="Q855" s="11"/>
      <c r="R855" s="38">
        <f t="shared" si="183"/>
        <v>0</v>
      </c>
      <c r="S855" s="30">
        <f t="shared" si="184"/>
        <v>0</v>
      </c>
      <c r="T855" s="30">
        <f t="shared" si="185"/>
        <v>0</v>
      </c>
      <c r="U855" s="34"/>
      <c r="V855" s="34"/>
      <c r="X855" s="31">
        <f t="shared" si="181"/>
        <v>9.0359999999999996</v>
      </c>
      <c r="Y855" s="31">
        <f t="shared" si="182"/>
        <v>-184.49199999999999</v>
      </c>
      <c r="Z855" s="30">
        <f t="shared" si="187"/>
        <v>0</v>
      </c>
    </row>
    <row r="856" spans="5:26" x14ac:dyDescent="0.15">
      <c r="E856" s="46"/>
      <c r="F856" s="28"/>
      <c r="G856" s="29"/>
      <c r="H856" s="29"/>
      <c r="I856" s="48" t="str">
        <f t="shared" si="190"/>
        <v/>
      </c>
      <c r="J856" s="48" t="str">
        <f t="shared" si="171"/>
        <v/>
      </c>
      <c r="K856" s="49" t="str">
        <f t="shared" si="172"/>
        <v/>
      </c>
      <c r="L856" s="11"/>
      <c r="M856" s="11"/>
      <c r="N856" s="78"/>
      <c r="O856" s="31" t="str">
        <f t="shared" si="186"/>
        <v>F</v>
      </c>
      <c r="P856" s="11">
        <f t="shared" si="180"/>
        <v>-23.287315649149274</v>
      </c>
      <c r="Q856" s="11"/>
      <c r="R856" s="38">
        <f t="shared" si="183"/>
        <v>0</v>
      </c>
      <c r="S856" s="30">
        <f t="shared" si="184"/>
        <v>0</v>
      </c>
      <c r="T856" s="30">
        <f t="shared" si="185"/>
        <v>0</v>
      </c>
      <c r="U856" s="34"/>
      <c r="V856" s="34"/>
      <c r="X856" s="31">
        <f t="shared" si="181"/>
        <v>9.0359999999999996</v>
      </c>
      <c r="Y856" s="31">
        <f t="shared" si="182"/>
        <v>-184.49199999999999</v>
      </c>
      <c r="Z856" s="30">
        <f t="shared" si="187"/>
        <v>0</v>
      </c>
    </row>
    <row r="857" spans="5:26" x14ac:dyDescent="0.15">
      <c r="E857" s="46"/>
      <c r="F857" s="28"/>
      <c r="G857" s="29"/>
      <c r="H857" s="29"/>
      <c r="I857" s="48" t="str">
        <f t="shared" si="190"/>
        <v/>
      </c>
      <c r="J857" s="48" t="str">
        <f t="shared" si="171"/>
        <v/>
      </c>
      <c r="K857" s="49" t="str">
        <f t="shared" si="172"/>
        <v/>
      </c>
      <c r="L857" s="11"/>
      <c r="M857" s="11"/>
      <c r="N857" s="78"/>
      <c r="O857" s="31" t="str">
        <f t="shared" si="186"/>
        <v>F</v>
      </c>
      <c r="P857" s="11">
        <f t="shared" si="180"/>
        <v>-23.287315649149274</v>
      </c>
      <c r="Q857" s="11"/>
      <c r="R857" s="38">
        <f t="shared" si="183"/>
        <v>0</v>
      </c>
      <c r="S857" s="30">
        <f t="shared" si="184"/>
        <v>0</v>
      </c>
      <c r="T857" s="30">
        <f t="shared" si="185"/>
        <v>0</v>
      </c>
      <c r="U857" s="34"/>
      <c r="V857" s="34"/>
      <c r="X857" s="31">
        <f t="shared" si="181"/>
        <v>9.0359999999999996</v>
      </c>
      <c r="Y857" s="31">
        <f t="shared" si="182"/>
        <v>-184.49199999999999</v>
      </c>
      <c r="Z857" s="30">
        <f t="shared" si="187"/>
        <v>0</v>
      </c>
    </row>
    <row r="858" spans="5:26" x14ac:dyDescent="0.15">
      <c r="E858" s="46"/>
      <c r="F858" s="28"/>
      <c r="G858" s="29"/>
      <c r="H858" s="29"/>
      <c r="I858" s="48" t="str">
        <f t="shared" si="190"/>
        <v/>
      </c>
      <c r="J858" s="48" t="str">
        <f t="shared" si="171"/>
        <v/>
      </c>
      <c r="K858" s="49" t="str">
        <f t="shared" si="172"/>
        <v/>
      </c>
      <c r="L858" s="11"/>
      <c r="M858" s="11"/>
      <c r="N858" s="78"/>
      <c r="O858" s="31" t="str">
        <f t="shared" si="186"/>
        <v>F</v>
      </c>
      <c r="P858" s="11">
        <f t="shared" si="180"/>
        <v>-23.287315649149274</v>
      </c>
      <c r="Q858" s="11"/>
      <c r="R858" s="38">
        <f t="shared" si="183"/>
        <v>0</v>
      </c>
      <c r="S858" s="30">
        <f t="shared" si="184"/>
        <v>0</v>
      </c>
      <c r="T858" s="30">
        <f t="shared" si="185"/>
        <v>0</v>
      </c>
      <c r="U858" s="34"/>
      <c r="V858" s="34"/>
      <c r="X858" s="31">
        <f t="shared" si="181"/>
        <v>9.0359999999999996</v>
      </c>
      <c r="Y858" s="31">
        <f t="shared" si="182"/>
        <v>-184.49199999999999</v>
      </c>
      <c r="Z858" s="30">
        <f t="shared" si="187"/>
        <v>0</v>
      </c>
    </row>
    <row r="859" spans="5:26" x14ac:dyDescent="0.15">
      <c r="E859" s="46"/>
      <c r="F859" s="28"/>
      <c r="G859" s="29"/>
      <c r="H859" s="29"/>
      <c r="I859" s="48" t="str">
        <f t="shared" si="190"/>
        <v/>
      </c>
      <c r="J859" s="48" t="str">
        <f t="shared" si="171"/>
        <v/>
      </c>
      <c r="K859" s="49" t="str">
        <f t="shared" si="172"/>
        <v/>
      </c>
      <c r="L859" s="11"/>
      <c r="M859" s="11"/>
      <c r="N859" s="78"/>
      <c r="O859" s="31" t="str">
        <f t="shared" si="186"/>
        <v>F</v>
      </c>
      <c r="P859" s="11">
        <f t="shared" si="180"/>
        <v>-23.287315649149274</v>
      </c>
      <c r="Q859" s="11"/>
      <c r="R859" s="38">
        <f t="shared" si="183"/>
        <v>0</v>
      </c>
      <c r="S859" s="30">
        <f t="shared" si="184"/>
        <v>0</v>
      </c>
      <c r="T859" s="30">
        <f t="shared" si="185"/>
        <v>0</v>
      </c>
      <c r="U859" s="34"/>
      <c r="V859" s="34"/>
      <c r="X859" s="31">
        <f t="shared" si="181"/>
        <v>9.0359999999999996</v>
      </c>
      <c r="Y859" s="31">
        <f t="shared" si="182"/>
        <v>-184.49199999999999</v>
      </c>
      <c r="Z859" s="30">
        <f t="shared" si="187"/>
        <v>0</v>
      </c>
    </row>
    <row r="860" spans="5:26" x14ac:dyDescent="0.15">
      <c r="E860" s="46"/>
      <c r="F860" s="28"/>
      <c r="G860" s="29"/>
      <c r="H860" s="29"/>
      <c r="I860" s="48" t="str">
        <f t="shared" si="190"/>
        <v/>
      </c>
      <c r="J860" s="48" t="str">
        <f t="shared" si="171"/>
        <v/>
      </c>
      <c r="K860" s="49" t="str">
        <f t="shared" si="172"/>
        <v/>
      </c>
      <c r="L860" s="11"/>
      <c r="M860" s="11"/>
      <c r="N860" s="78"/>
      <c r="O860" s="31" t="str">
        <f t="shared" si="186"/>
        <v>F</v>
      </c>
      <c r="P860" s="11">
        <f t="shared" si="180"/>
        <v>-23.287315649149274</v>
      </c>
      <c r="Q860" s="11"/>
      <c r="R860" s="38">
        <f t="shared" si="183"/>
        <v>0</v>
      </c>
      <c r="S860" s="30">
        <f t="shared" si="184"/>
        <v>0</v>
      </c>
      <c r="T860" s="30">
        <f t="shared" si="185"/>
        <v>0</v>
      </c>
      <c r="U860" s="34"/>
      <c r="V860" s="34"/>
      <c r="X860" s="31">
        <f t="shared" si="181"/>
        <v>9.0359999999999996</v>
      </c>
      <c r="Y860" s="31">
        <f t="shared" si="182"/>
        <v>-184.49199999999999</v>
      </c>
      <c r="Z860" s="30">
        <f t="shared" si="187"/>
        <v>0</v>
      </c>
    </row>
    <row r="861" spans="5:26" x14ac:dyDescent="0.15">
      <c r="E861" s="46"/>
      <c r="F861" s="28"/>
      <c r="G861" s="29"/>
      <c r="H861" s="29"/>
      <c r="I861" s="48" t="str">
        <f t="shared" si="190"/>
        <v/>
      </c>
      <c r="J861" s="48" t="str">
        <f t="shared" si="171"/>
        <v/>
      </c>
      <c r="K861" s="49" t="str">
        <f t="shared" si="172"/>
        <v/>
      </c>
      <c r="L861" s="11"/>
      <c r="M861" s="11"/>
      <c r="N861" s="78"/>
      <c r="O861" s="31" t="str">
        <f t="shared" si="186"/>
        <v>F</v>
      </c>
      <c r="P861" s="11">
        <f t="shared" si="180"/>
        <v>-23.287315649149274</v>
      </c>
      <c r="Q861" s="11"/>
      <c r="R861" s="38">
        <f t="shared" si="183"/>
        <v>0</v>
      </c>
      <c r="S861" s="30">
        <f t="shared" si="184"/>
        <v>0</v>
      </c>
      <c r="T861" s="30">
        <f t="shared" si="185"/>
        <v>0</v>
      </c>
      <c r="U861" s="34"/>
      <c r="V861" s="34"/>
      <c r="X861" s="31">
        <f t="shared" si="181"/>
        <v>9.0359999999999996</v>
      </c>
      <c r="Y861" s="31">
        <f t="shared" si="182"/>
        <v>-184.49199999999999</v>
      </c>
      <c r="Z861" s="30">
        <f t="shared" si="187"/>
        <v>0</v>
      </c>
    </row>
    <row r="862" spans="5:26" x14ac:dyDescent="0.15">
      <c r="E862" s="46"/>
      <c r="F862" s="28"/>
      <c r="G862" s="29"/>
      <c r="H862" s="29"/>
      <c r="I862" s="48" t="str">
        <f t="shared" si="190"/>
        <v/>
      </c>
      <c r="J862" s="48" t="str">
        <f t="shared" si="171"/>
        <v/>
      </c>
      <c r="K862" s="49" t="str">
        <f t="shared" si="172"/>
        <v/>
      </c>
      <c r="L862" s="11"/>
      <c r="M862" s="11"/>
      <c r="N862" s="78"/>
      <c r="O862" s="31" t="str">
        <f t="shared" si="186"/>
        <v>F</v>
      </c>
      <c r="P862" s="11">
        <f t="shared" si="180"/>
        <v>-23.287315649149274</v>
      </c>
      <c r="Q862" s="11"/>
      <c r="R862" s="38">
        <f t="shared" si="183"/>
        <v>0</v>
      </c>
      <c r="S862" s="30">
        <f t="shared" si="184"/>
        <v>0</v>
      </c>
      <c r="T862" s="30">
        <f t="shared" si="185"/>
        <v>0</v>
      </c>
      <c r="U862" s="34"/>
      <c r="V862" s="34"/>
      <c r="X862" s="31">
        <f t="shared" si="181"/>
        <v>9.0359999999999996</v>
      </c>
      <c r="Y862" s="31">
        <f t="shared" si="182"/>
        <v>-184.49199999999999</v>
      </c>
      <c r="Z862" s="30">
        <f t="shared" si="187"/>
        <v>0</v>
      </c>
    </row>
    <row r="863" spans="5:26" x14ac:dyDescent="0.15">
      <c r="E863" s="46"/>
      <c r="F863" s="28"/>
      <c r="G863" s="29"/>
      <c r="H863" s="29"/>
      <c r="I863" s="48" t="str">
        <f t="shared" si="190"/>
        <v/>
      </c>
      <c r="J863" s="48" t="str">
        <f t="shared" si="171"/>
        <v/>
      </c>
      <c r="K863" s="49" t="str">
        <f t="shared" si="172"/>
        <v/>
      </c>
      <c r="L863" s="11"/>
      <c r="M863" s="11"/>
      <c r="N863" s="78"/>
      <c r="O863" s="31" t="str">
        <f t="shared" si="186"/>
        <v>F</v>
      </c>
      <c r="P863" s="11">
        <f t="shared" si="180"/>
        <v>-23.287315649149274</v>
      </c>
      <c r="Q863" s="11"/>
      <c r="R863" s="38">
        <f t="shared" si="183"/>
        <v>0</v>
      </c>
      <c r="S863" s="30">
        <f t="shared" si="184"/>
        <v>0</v>
      </c>
      <c r="T863" s="30">
        <f t="shared" si="185"/>
        <v>0</v>
      </c>
      <c r="U863" s="34"/>
      <c r="V863" s="34"/>
      <c r="X863" s="31">
        <f t="shared" si="181"/>
        <v>9.0359999999999996</v>
      </c>
      <c r="Y863" s="31">
        <f t="shared" si="182"/>
        <v>-184.49199999999999</v>
      </c>
      <c r="Z863" s="30">
        <f t="shared" si="187"/>
        <v>0</v>
      </c>
    </row>
    <row r="864" spans="5:26" x14ac:dyDescent="0.15">
      <c r="E864" s="46"/>
      <c r="F864" s="28"/>
      <c r="G864" s="29"/>
      <c r="H864" s="29"/>
      <c r="I864" s="48" t="str">
        <f t="shared" si="190"/>
        <v/>
      </c>
      <c r="J864" s="48" t="str">
        <f t="shared" si="171"/>
        <v/>
      </c>
      <c r="K864" s="49" t="str">
        <f t="shared" si="172"/>
        <v/>
      </c>
      <c r="L864" s="11"/>
      <c r="M864" s="11"/>
      <c r="N864" s="78"/>
      <c r="O864" s="31" t="str">
        <f t="shared" si="186"/>
        <v>F</v>
      </c>
      <c r="P864" s="11">
        <f t="shared" si="180"/>
        <v>-23.287315649149274</v>
      </c>
      <c r="Q864" s="11"/>
      <c r="R864" s="38">
        <f t="shared" si="183"/>
        <v>0</v>
      </c>
      <c r="S864" s="30">
        <f t="shared" si="184"/>
        <v>0</v>
      </c>
      <c r="T864" s="30">
        <f t="shared" si="185"/>
        <v>0</v>
      </c>
      <c r="U864" s="34"/>
      <c r="V864" s="34"/>
      <c r="X864" s="31">
        <f t="shared" si="181"/>
        <v>9.0359999999999996</v>
      </c>
      <c r="Y864" s="31">
        <f t="shared" si="182"/>
        <v>-184.49199999999999</v>
      </c>
      <c r="Z864" s="30">
        <f t="shared" si="187"/>
        <v>0</v>
      </c>
    </row>
    <row r="865" spans="4:26" x14ac:dyDescent="0.15">
      <c r="E865" s="46"/>
      <c r="F865" s="28"/>
      <c r="G865" s="29"/>
      <c r="H865" s="29"/>
      <c r="I865" s="48" t="str">
        <f t="shared" si="190"/>
        <v/>
      </c>
      <c r="J865" s="48" t="str">
        <f t="shared" si="171"/>
        <v/>
      </c>
      <c r="K865" s="49" t="str">
        <f t="shared" si="172"/>
        <v/>
      </c>
      <c r="L865" s="11"/>
      <c r="M865" s="11"/>
      <c r="N865" s="78"/>
      <c r="O865" s="31" t="str">
        <f t="shared" si="186"/>
        <v>F</v>
      </c>
      <c r="P865" s="11">
        <f t="shared" si="180"/>
        <v>-23.287315649149274</v>
      </c>
      <c r="Q865" s="11"/>
      <c r="R865" s="38">
        <f t="shared" si="183"/>
        <v>0</v>
      </c>
      <c r="S865" s="30">
        <f t="shared" si="184"/>
        <v>0</v>
      </c>
      <c r="T865" s="30">
        <f t="shared" si="185"/>
        <v>0</v>
      </c>
      <c r="U865" s="34"/>
      <c r="V865" s="34"/>
      <c r="X865" s="31">
        <f t="shared" si="181"/>
        <v>9.0359999999999996</v>
      </c>
      <c r="Y865" s="31">
        <f t="shared" si="182"/>
        <v>-184.49199999999999</v>
      </c>
      <c r="Z865" s="30">
        <f t="shared" si="187"/>
        <v>0</v>
      </c>
    </row>
    <row r="866" spans="4:26" x14ac:dyDescent="0.15">
      <c r="E866" s="46"/>
      <c r="F866" s="28"/>
      <c r="G866" s="29"/>
      <c r="H866" s="29"/>
      <c r="I866" s="48" t="str">
        <f t="shared" si="190"/>
        <v/>
      </c>
      <c r="J866" s="48" t="str">
        <f t="shared" si="171"/>
        <v/>
      </c>
      <c r="K866" s="49" t="str">
        <f t="shared" si="172"/>
        <v/>
      </c>
      <c r="L866" s="11"/>
      <c r="M866" s="11"/>
      <c r="N866" s="78"/>
      <c r="O866" s="31" t="str">
        <f t="shared" si="186"/>
        <v>F</v>
      </c>
      <c r="P866" s="11">
        <f t="shared" si="180"/>
        <v>-23.287315649149274</v>
      </c>
      <c r="Q866" s="11"/>
      <c r="R866" s="38">
        <f t="shared" si="183"/>
        <v>0</v>
      </c>
      <c r="S866" s="30">
        <f t="shared" si="184"/>
        <v>0</v>
      </c>
      <c r="T866" s="30">
        <f t="shared" si="185"/>
        <v>0</v>
      </c>
      <c r="U866" s="34"/>
      <c r="V866" s="34"/>
      <c r="X866" s="31">
        <f t="shared" si="181"/>
        <v>9.0359999999999996</v>
      </c>
      <c r="Y866" s="31">
        <f t="shared" si="182"/>
        <v>-184.49199999999999</v>
      </c>
      <c r="Z866" s="30">
        <f t="shared" si="187"/>
        <v>0</v>
      </c>
    </row>
    <row r="867" spans="4:26" x14ac:dyDescent="0.15">
      <c r="E867" s="46"/>
      <c r="F867" s="28"/>
      <c r="G867" s="29"/>
      <c r="H867" s="29"/>
      <c r="I867" s="48" t="str">
        <f t="shared" si="190"/>
        <v/>
      </c>
      <c r="J867" s="48" t="str">
        <f t="shared" si="171"/>
        <v/>
      </c>
      <c r="K867" s="49" t="str">
        <f t="shared" si="172"/>
        <v/>
      </c>
      <c r="L867" s="11"/>
      <c r="M867" s="11"/>
      <c r="N867" s="78"/>
      <c r="O867" s="31" t="str">
        <f t="shared" si="186"/>
        <v>F</v>
      </c>
      <c r="P867" s="11">
        <f t="shared" si="180"/>
        <v>-23.287315649149274</v>
      </c>
      <c r="Q867" s="11"/>
      <c r="R867" s="38">
        <f t="shared" si="183"/>
        <v>0</v>
      </c>
      <c r="S867" s="30">
        <f t="shared" si="184"/>
        <v>0</v>
      </c>
      <c r="T867" s="30">
        <f t="shared" si="185"/>
        <v>0</v>
      </c>
      <c r="U867" s="34"/>
      <c r="V867" s="34"/>
      <c r="X867" s="31">
        <f t="shared" si="181"/>
        <v>9.0359999999999996</v>
      </c>
      <c r="Y867" s="31">
        <f t="shared" si="182"/>
        <v>-184.49199999999999</v>
      </c>
      <c r="Z867" s="30">
        <f t="shared" si="187"/>
        <v>0</v>
      </c>
    </row>
    <row r="868" spans="4:26" ht="14.25" thickBot="1" x14ac:dyDescent="0.2">
      <c r="E868" s="50"/>
      <c r="F868" s="64"/>
      <c r="G868" s="51"/>
      <c r="H868" s="51"/>
      <c r="I868" s="52" t="str">
        <f t="shared" si="190"/>
        <v/>
      </c>
      <c r="J868" s="52" t="str">
        <f t="shared" si="171"/>
        <v/>
      </c>
      <c r="K868" s="53" t="str">
        <f t="shared" si="172"/>
        <v/>
      </c>
      <c r="L868" s="11"/>
      <c r="M868" s="11"/>
      <c r="N868" s="78"/>
      <c r="O868" s="31" t="str">
        <f t="shared" si="186"/>
        <v>F</v>
      </c>
      <c r="P868" s="11">
        <f t="shared" si="180"/>
        <v>-23.287315649149274</v>
      </c>
      <c r="Q868" s="11"/>
      <c r="R868" s="38">
        <f t="shared" si="183"/>
        <v>0</v>
      </c>
      <c r="S868" s="30">
        <f t="shared" si="184"/>
        <v>0</v>
      </c>
      <c r="T868" s="30">
        <f t="shared" si="185"/>
        <v>0</v>
      </c>
      <c r="U868" s="34"/>
      <c r="V868" s="34"/>
      <c r="X868" s="31">
        <f t="shared" si="181"/>
        <v>9.0359999999999996</v>
      </c>
      <c r="Y868" s="31">
        <f t="shared" si="182"/>
        <v>-184.49199999999999</v>
      </c>
      <c r="Z868" s="30">
        <f t="shared" si="187"/>
        <v>0</v>
      </c>
    </row>
    <row r="869" spans="4:26" ht="14.25" thickBot="1" x14ac:dyDescent="0.2"/>
    <row r="870" spans="4:26" ht="23.25" customHeight="1" x14ac:dyDescent="0.15">
      <c r="D870" s="72">
        <v>8</v>
      </c>
      <c r="E870" s="42" t="s">
        <v>20</v>
      </c>
      <c r="F870" s="65"/>
      <c r="G870" s="66" t="s">
        <v>115</v>
      </c>
      <c r="H870" s="90"/>
      <c r="I870" s="90"/>
      <c r="J870" s="66"/>
      <c r="K870" s="67"/>
    </row>
    <row r="871" spans="4:26" ht="27.75" customHeight="1" x14ac:dyDescent="0.15">
      <c r="E871" s="43" t="s">
        <v>54</v>
      </c>
      <c r="F871" s="63"/>
      <c r="G871" s="44" t="s">
        <v>75</v>
      </c>
      <c r="H871" s="59"/>
      <c r="I871" s="41"/>
      <c r="J871" s="41"/>
      <c r="K871" s="68"/>
    </row>
    <row r="872" spans="4:26" ht="42" customHeight="1" x14ac:dyDescent="0.15">
      <c r="E872" s="46"/>
      <c r="F872" s="7" t="s">
        <v>30</v>
      </c>
      <c r="G872" s="8" t="s">
        <v>29</v>
      </c>
      <c r="H872" s="8" t="s">
        <v>28</v>
      </c>
      <c r="I872" s="7" t="s">
        <v>123</v>
      </c>
      <c r="J872" s="7" t="s">
        <v>124</v>
      </c>
      <c r="K872" s="47" t="s">
        <v>125</v>
      </c>
      <c r="L872" s="10"/>
      <c r="M872" s="10"/>
      <c r="N872" s="7"/>
      <c r="O872" s="7" t="s">
        <v>31</v>
      </c>
      <c r="P872" s="9" t="s">
        <v>23</v>
      </c>
      <c r="Q872" s="9"/>
      <c r="R872" s="36" t="s">
        <v>21</v>
      </c>
      <c r="S872" s="35" t="s">
        <v>22</v>
      </c>
      <c r="T872" s="35" t="s">
        <v>47</v>
      </c>
      <c r="U872" s="35"/>
      <c r="V872" s="35"/>
      <c r="X872" s="37" t="s">
        <v>45</v>
      </c>
      <c r="Y872" s="37" t="s">
        <v>46</v>
      </c>
      <c r="Z872" s="30" t="s">
        <v>78</v>
      </c>
    </row>
    <row r="873" spans="4:26" x14ac:dyDescent="0.15">
      <c r="E873" s="46"/>
      <c r="F873" s="28"/>
      <c r="G873" s="29"/>
      <c r="H873" s="29"/>
      <c r="I873" s="48" t="str">
        <f t="shared" ref="I873:I904" si="191">IF(COUNTA($F$871,$H$871,F873:H873)=5,P873,"")</f>
        <v/>
      </c>
      <c r="J873" s="48" t="str">
        <f>IF(COUNTA($F$871,$H$871,F873:H873)=5,IF(T873&lt;6,"*",IF(T873&gt;=17.583,"*",(H873-G873*INDEX(IF(O873="F",muratafemale,muratamale),R873-4,1)-INDEX(IF(O873="F",muratafemale,muratamale),R873-4,2))/(G873*INDEX(IF(O873="F",muratafemale,muratamale),R873-4,1)+INDEX(IF(O873="F",muratafemale,muratamale),R873-4,2))*100)),"")</f>
        <v/>
      </c>
      <c r="K873" s="49" t="str">
        <f>IF(COUNTA($F$871,$H$871,F873:H873)=5,IF(OR(T873&lt;1,G873&lt;70),"*",IF(G873&gt;=IF(O873="M",181,174),(H873-Z873)/Z873*100,IF(G873&lt;101,(H873-X873)/X873*100,IF(T873&lt;6,(H873-X873)/X873*100,IF(T873&gt;=17.583,(H873-Z873)/Z873*100,(H873-Y873)/Y873*100))))),"")</f>
        <v/>
      </c>
      <c r="L873" s="11"/>
      <c r="M873" s="11"/>
      <c r="N873" s="78"/>
      <c r="O873" s="31" t="str">
        <f>IF(OR(+$H$871="男",+$H$871="M"),"M","F")</f>
        <v>F</v>
      </c>
      <c r="P873" s="11">
        <f t="shared" ref="P873:P936" si="192">IF(T873&gt;17.583,"*",(G873-(INDEX(IF(O873="F",Hfemalemean,Hmalemean),S873+1,R873+1)))/(INDEX(IF(O873="F",Hfemalesd,Hmalesd),S873+1,R873+1)))</f>
        <v>-23.287315649149274</v>
      </c>
      <c r="Q873" s="11"/>
      <c r="R873" s="38">
        <f>DATEDIF($F$871,F873,"Y")</f>
        <v>0</v>
      </c>
      <c r="S873" s="30">
        <f>DATEDIF($F$871,F873,"YM")</f>
        <v>0</v>
      </c>
      <c r="T873" s="30">
        <f>DATEDIF($F$871,F873,"Y")+DATEDIF($F$871,F873,"YD")/(365+IF(MOD(YEAR(DATE(YEAR(F873)-1,MONTH($F$871),DAY($F$871))),4)=0,IF(DATE(YEAR(DATE(YEAR(F873)-1,MONTH($F$871),DAY($F$871))),2,29)&gt;=DATE(YEAR(F873)-1,MONTH($F$871),DAY($F$871)),1,0),0)+IF(MOD(YEAR(F873),4)=0,IF(DATE(YEAR(F873),2,29)&lt;=F873,1,0),0))</f>
        <v>0</v>
      </c>
      <c r="U873" s="34"/>
      <c r="V873" s="34"/>
      <c r="X873" s="31">
        <f t="shared" ref="X873:X936" si="193">IF(O873="M",2.06*10^-3*G873^2-0.1166*G873+6.5273,2.49*10^-3*G873^2-0.1858*G873+9.036)</f>
        <v>9.0359999999999996</v>
      </c>
      <c r="Y873" s="31">
        <f t="shared" ref="Y873:Y936" si="194">((G873/100)^3*INDEX(itoOI,IF(O873="M",0,3)+IF(G873&lt;140,1,IF(G873&lt;=149,2,3)),1)+(G873/100)^2*INDEX(itoOI,IF(O873="M",0,3)+IF(G873&lt;140,1,IF(G873&lt;=149,2,3)),2)+(G873/100)*INDEX(itoOI,IF(O873="M",0,3)+IF(G873&lt;140,1,IF(G873&lt;=149,2,3)),3)+INDEX(itoOI,IF(O873="M",0,3)+IF(G873&lt;140,1,IF(G873&lt;=149,2,3)),4))</f>
        <v>-184.49199999999999</v>
      </c>
      <c r="Z873" s="30">
        <f t="shared" ref="Z873:Z874" si="195">22*G873^2/10000</f>
        <v>0</v>
      </c>
    </row>
    <row r="874" spans="4:26" x14ac:dyDescent="0.15">
      <c r="E874" s="46"/>
      <c r="F874" s="28"/>
      <c r="G874" s="29"/>
      <c r="H874" s="29"/>
      <c r="I874" s="48" t="str">
        <f t="shared" si="191"/>
        <v/>
      </c>
      <c r="J874" s="48" t="str">
        <f>IF(COUNTA($F$871,$H$871,F874:H874)=5,IF(T874&lt;6,"*",IF(T874&gt;=17.583,"*",(H874-G874*INDEX(IF(O874="F",muratafemale,muratamale),R874-4,1)-INDEX(IF(O874="F",muratafemale,muratamale),R874-4,2))/(G874*INDEX(IF(O874="F",muratafemale,muratamale),R874-4,1)+INDEX(IF(O874="F",muratafemale,muratamale),R874-4,2))*100)),"")</f>
        <v/>
      </c>
      <c r="K874" s="49" t="str">
        <f>IF(COUNTA($F$871,$H$871,F874:H874)=5,IF(OR(T874&lt;1,G874&lt;70),"*",IF(G874&gt;=IF(O874="M",181,174),(H874-Z874)/Z874*100,IF(G874&lt;101,(H874-X874)/X874*100,IF(T874&lt;6,(H874-X874)/X874*100,IF(T874&gt;=17.583,(H874-Z874)/Z874*100,(H874-Y874)/Y874*100))))),"")</f>
        <v/>
      </c>
      <c r="L874" s="11"/>
      <c r="M874" s="11"/>
      <c r="N874" s="78"/>
      <c r="O874" s="31" t="str">
        <f>+O873</f>
        <v>F</v>
      </c>
      <c r="P874" s="11">
        <f t="shared" si="192"/>
        <v>-23.287315649149274</v>
      </c>
      <c r="Q874" s="11"/>
      <c r="R874" s="38">
        <f>DATEDIF($F$871,F874,"Y")</f>
        <v>0</v>
      </c>
      <c r="S874" s="30">
        <f t="shared" ref="S874:S937" si="196">DATEDIF($F$871,F874,"YM")</f>
        <v>0</v>
      </c>
      <c r="T874" s="30">
        <f t="shared" ref="T874:T937" si="197">DATEDIF($F$871,F874,"Y")+DATEDIF($F$871,F874,"YD")/(365+IF(MOD(YEAR(DATE(YEAR(F874)-1,MONTH($F$871),DAY($F$871))),4)=0,IF(DATE(YEAR(DATE(YEAR(F874)-1,MONTH($F$871),DAY($F$871))),2,29)&gt;=DATE(YEAR(F874)-1,MONTH($F$871),DAY($F$871)),1,0),0)+IF(MOD(YEAR(F874),4)=0,IF(DATE(YEAR(F874),2,29)&lt;=F874,1,0),0))</f>
        <v>0</v>
      </c>
      <c r="U874" s="34"/>
      <c r="V874" s="34"/>
      <c r="X874" s="31">
        <f t="shared" si="193"/>
        <v>9.0359999999999996</v>
      </c>
      <c r="Y874" s="31">
        <f t="shared" si="194"/>
        <v>-184.49199999999999</v>
      </c>
      <c r="Z874" s="30">
        <f t="shared" si="195"/>
        <v>0</v>
      </c>
    </row>
    <row r="875" spans="4:26" x14ac:dyDescent="0.15">
      <c r="E875" s="46"/>
      <c r="F875" s="28"/>
      <c r="G875" s="29"/>
      <c r="H875" s="29"/>
      <c r="I875" s="48" t="str">
        <f t="shared" si="191"/>
        <v/>
      </c>
      <c r="J875" s="48" t="str">
        <f>IF(COUNTA($F$871,$H$871,F875:H875)=5,IF(T875&lt;6,"*",IF(T875&gt;=17.583,"*",(H875-G875*INDEX(IF(O875="F",muratafemale,muratamale),R875-4,1)-INDEX(IF(O875="F",muratafemale,muratamale),R875-4,2))/(G875*INDEX(IF(O875="F",muratafemale,muratamale),R875-4,1)+INDEX(IF(O875="F",muratafemale,muratamale),R875-4,2))*100)),"")</f>
        <v/>
      </c>
      <c r="K875" s="49" t="str">
        <f>IF(COUNTA($F$871,$H$871,F875:H875)=5,IF(OR(T875&lt;1,G875&lt;70),"*",IF(G875&gt;=IF(O875="M",181,174),(H875-Z875)/Z875*100,IF(G875&lt;101,(H875-X875)/X875*100,IF(T875&lt;6,(H875-X875)/X875*100,IF(T875&gt;=17.583,(H875-Z875)/Z875*100,(H875-Y875)/Y875*100))))),"")</f>
        <v/>
      </c>
      <c r="N875" s="78"/>
      <c r="O875" s="31" t="str">
        <f t="shared" ref="O875:O938" si="198">+O874</f>
        <v>F</v>
      </c>
      <c r="P875" s="11">
        <f t="shared" si="192"/>
        <v>-23.287315649149274</v>
      </c>
      <c r="Q875" s="11"/>
      <c r="R875" s="38">
        <f>DATEDIF($F$871,F875,"Y")</f>
        <v>0</v>
      </c>
      <c r="S875" s="30">
        <f t="shared" si="196"/>
        <v>0</v>
      </c>
      <c r="T875" s="30">
        <f t="shared" si="197"/>
        <v>0</v>
      </c>
      <c r="U875" s="34"/>
      <c r="V875" s="34"/>
      <c r="X875" s="31">
        <f t="shared" si="193"/>
        <v>9.0359999999999996</v>
      </c>
      <c r="Y875" s="31">
        <f t="shared" si="194"/>
        <v>-184.49199999999999</v>
      </c>
      <c r="Z875" s="30">
        <f t="shared" ref="Z875:Z938" si="199">22*G875^2/10000</f>
        <v>0</v>
      </c>
    </row>
    <row r="876" spans="4:26" x14ac:dyDescent="0.15">
      <c r="E876" s="46"/>
      <c r="F876" s="28"/>
      <c r="G876" s="29"/>
      <c r="H876" s="29"/>
      <c r="I876" s="48" t="str">
        <f t="shared" si="191"/>
        <v/>
      </c>
      <c r="J876" s="48" t="str">
        <f t="shared" ref="J876:J992" si="200">IF(COUNTA($F$871,$H$871,F876:H876)=5,IF(T876&lt;6,"*",IF(T876&gt;=17.583,"*",(H876-G876*INDEX(IF(O876="F",muratafemale,muratamale),R876-4,1)-INDEX(IF(O876="F",muratafemale,muratamale),R876-4,2))/(G876*INDEX(IF(O876="F",muratafemale,muratamale),R876-4,1)+INDEX(IF(O876="F",muratafemale,muratamale),R876-4,2))*100)),"")</f>
        <v/>
      </c>
      <c r="K876" s="49" t="str">
        <f t="shared" ref="K876:K992" si="201">IF(COUNTA($F$871,$H$871,F876:H876)=5,IF(OR(T876&lt;1,G876&lt;70),"*",IF(G876&gt;=IF(O876="M",181,174),(H876-Z876)/Z876*100,IF(G876&lt;101,(H876-X876)/X876*100,IF(T876&lt;6,(H876-X876)/X876*100,IF(T876&gt;=17.583,(H876-Z876)/Z876*100,(H876-Y876)/Y876*100))))),"")</f>
        <v/>
      </c>
      <c r="L876" s="11"/>
      <c r="M876" s="11"/>
      <c r="N876" s="78"/>
      <c r="O876" s="31" t="str">
        <f t="shared" si="198"/>
        <v>F</v>
      </c>
      <c r="P876" s="11">
        <f t="shared" si="192"/>
        <v>-23.287315649149274</v>
      </c>
      <c r="Q876" s="11"/>
      <c r="R876" s="38">
        <f t="shared" ref="R876:R937" si="202">DATEDIF($F$871,F876,"Y")</f>
        <v>0</v>
      </c>
      <c r="S876" s="30">
        <f t="shared" si="196"/>
        <v>0</v>
      </c>
      <c r="T876" s="30">
        <f t="shared" si="197"/>
        <v>0</v>
      </c>
      <c r="U876" s="34"/>
      <c r="V876" s="34"/>
      <c r="X876" s="31">
        <f t="shared" si="193"/>
        <v>9.0359999999999996</v>
      </c>
      <c r="Y876" s="31">
        <f t="shared" si="194"/>
        <v>-184.49199999999999</v>
      </c>
      <c r="Z876" s="30">
        <f t="shared" si="199"/>
        <v>0</v>
      </c>
    </row>
    <row r="877" spans="4:26" x14ac:dyDescent="0.15">
      <c r="E877" s="46"/>
      <c r="F877" s="28"/>
      <c r="G877" s="29"/>
      <c r="H877" s="29"/>
      <c r="I877" s="48" t="str">
        <f t="shared" si="191"/>
        <v/>
      </c>
      <c r="J877" s="48" t="str">
        <f t="shared" si="200"/>
        <v/>
      </c>
      <c r="K877" s="49" t="str">
        <f t="shared" si="201"/>
        <v/>
      </c>
      <c r="L877" s="11"/>
      <c r="M877" s="11"/>
      <c r="N877" s="78"/>
      <c r="O877" s="31" t="str">
        <f t="shared" si="198"/>
        <v>F</v>
      </c>
      <c r="P877" s="11">
        <f t="shared" si="192"/>
        <v>-23.287315649149274</v>
      </c>
      <c r="Q877" s="11"/>
      <c r="R877" s="38">
        <f t="shared" si="202"/>
        <v>0</v>
      </c>
      <c r="S877" s="30">
        <f t="shared" si="196"/>
        <v>0</v>
      </c>
      <c r="T877" s="30">
        <f t="shared" si="197"/>
        <v>0</v>
      </c>
      <c r="U877" s="34"/>
      <c r="V877" s="34"/>
      <c r="X877" s="31">
        <f t="shared" si="193"/>
        <v>9.0359999999999996</v>
      </c>
      <c r="Y877" s="31">
        <f t="shared" si="194"/>
        <v>-184.49199999999999</v>
      </c>
      <c r="Z877" s="30">
        <f t="shared" si="199"/>
        <v>0</v>
      </c>
    </row>
    <row r="878" spans="4:26" x14ac:dyDescent="0.15">
      <c r="E878" s="46"/>
      <c r="F878" s="28"/>
      <c r="G878" s="29"/>
      <c r="H878" s="29"/>
      <c r="I878" s="48" t="str">
        <f t="shared" si="191"/>
        <v/>
      </c>
      <c r="J878" s="48" t="str">
        <f t="shared" si="200"/>
        <v/>
      </c>
      <c r="K878" s="49" t="str">
        <f t="shared" si="201"/>
        <v/>
      </c>
      <c r="L878" s="11"/>
      <c r="M878" s="11"/>
      <c r="N878" s="78"/>
      <c r="O878" s="31" t="str">
        <f t="shared" si="198"/>
        <v>F</v>
      </c>
      <c r="P878" s="11">
        <f t="shared" si="192"/>
        <v>-23.287315649149274</v>
      </c>
      <c r="Q878" s="11"/>
      <c r="R878" s="38">
        <f t="shared" si="202"/>
        <v>0</v>
      </c>
      <c r="S878" s="30">
        <f t="shared" si="196"/>
        <v>0</v>
      </c>
      <c r="T878" s="30">
        <f t="shared" si="197"/>
        <v>0</v>
      </c>
      <c r="U878" s="34"/>
      <c r="V878" s="34"/>
      <c r="X878" s="31">
        <f t="shared" si="193"/>
        <v>9.0359999999999996</v>
      </c>
      <c r="Y878" s="31">
        <f t="shared" si="194"/>
        <v>-184.49199999999999</v>
      </c>
      <c r="Z878" s="30">
        <f t="shared" si="199"/>
        <v>0</v>
      </c>
    </row>
    <row r="879" spans="4:26" x14ac:dyDescent="0.15">
      <c r="E879" s="46"/>
      <c r="F879" s="28"/>
      <c r="G879" s="29"/>
      <c r="H879" s="29"/>
      <c r="I879" s="48" t="str">
        <f t="shared" si="191"/>
        <v/>
      </c>
      <c r="J879" s="48" t="str">
        <f t="shared" si="200"/>
        <v/>
      </c>
      <c r="K879" s="49" t="str">
        <f t="shared" si="201"/>
        <v/>
      </c>
      <c r="L879" s="11"/>
      <c r="M879" s="11"/>
      <c r="N879" s="78"/>
      <c r="O879" s="31" t="str">
        <f t="shared" si="198"/>
        <v>F</v>
      </c>
      <c r="P879" s="11">
        <f t="shared" si="192"/>
        <v>-23.287315649149274</v>
      </c>
      <c r="Q879" s="11"/>
      <c r="R879" s="38">
        <f t="shared" si="202"/>
        <v>0</v>
      </c>
      <c r="S879" s="30">
        <f t="shared" si="196"/>
        <v>0</v>
      </c>
      <c r="T879" s="30">
        <f t="shared" si="197"/>
        <v>0</v>
      </c>
      <c r="U879" s="34"/>
      <c r="V879" s="34"/>
      <c r="X879" s="31">
        <f t="shared" si="193"/>
        <v>9.0359999999999996</v>
      </c>
      <c r="Y879" s="31">
        <f t="shared" si="194"/>
        <v>-184.49199999999999</v>
      </c>
      <c r="Z879" s="30">
        <f t="shared" si="199"/>
        <v>0</v>
      </c>
    </row>
    <row r="880" spans="4:26" x14ac:dyDescent="0.15">
      <c r="E880" s="46"/>
      <c r="F880" s="28"/>
      <c r="G880" s="29"/>
      <c r="H880" s="29"/>
      <c r="I880" s="48" t="str">
        <f t="shared" si="191"/>
        <v/>
      </c>
      <c r="J880" s="48" t="str">
        <f t="shared" ref="J880:J943" si="203">IF(COUNTA($F$871,$H$871,F880:H880)=5,IF(T880&lt;6,"*",IF(T880&gt;=17.583,"*",(H880-G880*INDEX(IF(O880="F",muratafemale,muratamale),R880-4,1)-INDEX(IF(O880="F",muratafemale,muratamale),R880-4,2))/(G880*INDEX(IF(O880="F",muratafemale,muratamale),R880-4,1)+INDEX(IF(O880="F",muratafemale,muratamale),R880-4,2))*100)),"")</f>
        <v/>
      </c>
      <c r="K880" s="49" t="str">
        <f t="shared" ref="K880:K943" si="204">IF(COUNTA($F$871,$H$871,F880:H880)=5,IF(OR(T880&lt;1,G880&lt;70),"*",IF(G880&gt;=IF(O880="M",181,174),(H880-Z880)/Z880*100,IF(G880&lt;101,(H880-X880)/X880*100,IF(T880&lt;6,(H880-X880)/X880*100,IF(T880&gt;=17.583,(H880-Z880)/Z880*100,(H880-Y880)/Y880*100))))),"")</f>
        <v/>
      </c>
      <c r="L880" s="11"/>
      <c r="M880" s="11"/>
      <c r="N880" s="78"/>
      <c r="O880" s="31" t="str">
        <f t="shared" si="198"/>
        <v>F</v>
      </c>
      <c r="P880" s="11">
        <f t="shared" si="192"/>
        <v>-23.287315649149274</v>
      </c>
      <c r="Q880" s="11"/>
      <c r="R880" s="38">
        <f t="shared" si="202"/>
        <v>0</v>
      </c>
      <c r="S880" s="30">
        <f t="shared" si="196"/>
        <v>0</v>
      </c>
      <c r="T880" s="30">
        <f t="shared" si="197"/>
        <v>0</v>
      </c>
      <c r="U880" s="34"/>
      <c r="V880" s="34"/>
      <c r="X880" s="31">
        <f t="shared" si="193"/>
        <v>9.0359999999999996</v>
      </c>
      <c r="Y880" s="31">
        <f t="shared" si="194"/>
        <v>-184.49199999999999</v>
      </c>
      <c r="Z880" s="30">
        <f t="shared" si="199"/>
        <v>0</v>
      </c>
    </row>
    <row r="881" spans="5:26" x14ac:dyDescent="0.15">
      <c r="E881" s="46"/>
      <c r="F881" s="28"/>
      <c r="G881" s="29"/>
      <c r="H881" s="29"/>
      <c r="I881" s="48" t="str">
        <f t="shared" si="191"/>
        <v/>
      </c>
      <c r="J881" s="48" t="str">
        <f t="shared" si="203"/>
        <v/>
      </c>
      <c r="K881" s="49" t="str">
        <f t="shared" si="204"/>
        <v/>
      </c>
      <c r="L881" s="11"/>
      <c r="M881" s="11"/>
      <c r="N881" s="78"/>
      <c r="O881" s="31" t="str">
        <f t="shared" si="198"/>
        <v>F</v>
      </c>
      <c r="P881" s="11">
        <f t="shared" si="192"/>
        <v>-23.287315649149274</v>
      </c>
      <c r="Q881" s="11"/>
      <c r="R881" s="38">
        <f t="shared" si="202"/>
        <v>0</v>
      </c>
      <c r="S881" s="30">
        <f t="shared" si="196"/>
        <v>0</v>
      </c>
      <c r="T881" s="30">
        <f t="shared" si="197"/>
        <v>0</v>
      </c>
      <c r="U881" s="34"/>
      <c r="V881" s="34"/>
      <c r="X881" s="31">
        <f t="shared" si="193"/>
        <v>9.0359999999999996</v>
      </c>
      <c r="Y881" s="31">
        <f t="shared" si="194"/>
        <v>-184.49199999999999</v>
      </c>
      <c r="Z881" s="30">
        <f t="shared" si="199"/>
        <v>0</v>
      </c>
    </row>
    <row r="882" spans="5:26" x14ac:dyDescent="0.15">
      <c r="E882" s="46"/>
      <c r="F882" s="28"/>
      <c r="G882" s="29"/>
      <c r="H882" s="29"/>
      <c r="I882" s="48" t="str">
        <f t="shared" si="191"/>
        <v/>
      </c>
      <c r="J882" s="48" t="str">
        <f t="shared" si="203"/>
        <v/>
      </c>
      <c r="K882" s="49" t="str">
        <f t="shared" si="204"/>
        <v/>
      </c>
      <c r="L882" s="11"/>
      <c r="M882" s="11"/>
      <c r="N882" s="78"/>
      <c r="O882" s="31" t="str">
        <f t="shared" si="198"/>
        <v>F</v>
      </c>
      <c r="P882" s="11">
        <f t="shared" si="192"/>
        <v>-23.287315649149274</v>
      </c>
      <c r="Q882" s="11"/>
      <c r="R882" s="38">
        <f t="shared" si="202"/>
        <v>0</v>
      </c>
      <c r="S882" s="30">
        <f t="shared" si="196"/>
        <v>0</v>
      </c>
      <c r="T882" s="30">
        <f t="shared" si="197"/>
        <v>0</v>
      </c>
      <c r="U882" s="34"/>
      <c r="V882" s="34"/>
      <c r="X882" s="31">
        <f t="shared" si="193"/>
        <v>9.0359999999999996</v>
      </c>
      <c r="Y882" s="31">
        <f t="shared" si="194"/>
        <v>-184.49199999999999</v>
      </c>
      <c r="Z882" s="30">
        <f t="shared" si="199"/>
        <v>0</v>
      </c>
    </row>
    <row r="883" spans="5:26" x14ac:dyDescent="0.15">
      <c r="E883" s="46"/>
      <c r="F883" s="28"/>
      <c r="G883" s="29"/>
      <c r="H883" s="29"/>
      <c r="I883" s="48" t="str">
        <f t="shared" si="191"/>
        <v/>
      </c>
      <c r="J883" s="48" t="str">
        <f t="shared" si="203"/>
        <v/>
      </c>
      <c r="K883" s="49" t="str">
        <f t="shared" si="204"/>
        <v/>
      </c>
      <c r="L883" s="11"/>
      <c r="M883" s="11"/>
      <c r="N883" s="78"/>
      <c r="O883" s="31" t="str">
        <f t="shared" si="198"/>
        <v>F</v>
      </c>
      <c r="P883" s="11">
        <f t="shared" si="192"/>
        <v>-23.287315649149274</v>
      </c>
      <c r="Q883" s="11"/>
      <c r="R883" s="38">
        <f t="shared" si="202"/>
        <v>0</v>
      </c>
      <c r="S883" s="30">
        <f t="shared" si="196"/>
        <v>0</v>
      </c>
      <c r="T883" s="30">
        <f t="shared" si="197"/>
        <v>0</v>
      </c>
      <c r="U883" s="34"/>
      <c r="V883" s="34"/>
      <c r="X883" s="31">
        <f t="shared" si="193"/>
        <v>9.0359999999999996</v>
      </c>
      <c r="Y883" s="31">
        <f t="shared" si="194"/>
        <v>-184.49199999999999</v>
      </c>
      <c r="Z883" s="30">
        <f t="shared" si="199"/>
        <v>0</v>
      </c>
    </row>
    <row r="884" spans="5:26" x14ac:dyDescent="0.15">
      <c r="E884" s="46"/>
      <c r="F884" s="28"/>
      <c r="G884" s="29"/>
      <c r="H884" s="29"/>
      <c r="I884" s="48" t="str">
        <f t="shared" si="191"/>
        <v/>
      </c>
      <c r="J884" s="48" t="str">
        <f t="shared" si="203"/>
        <v/>
      </c>
      <c r="K884" s="49" t="str">
        <f t="shared" si="204"/>
        <v/>
      </c>
      <c r="L884" s="11"/>
      <c r="M884" s="11"/>
      <c r="N884" s="78"/>
      <c r="O884" s="31" t="str">
        <f t="shared" si="198"/>
        <v>F</v>
      </c>
      <c r="P884" s="11">
        <f t="shared" si="192"/>
        <v>-23.287315649149274</v>
      </c>
      <c r="Q884" s="11"/>
      <c r="R884" s="38">
        <f t="shared" si="202"/>
        <v>0</v>
      </c>
      <c r="S884" s="30">
        <f t="shared" si="196"/>
        <v>0</v>
      </c>
      <c r="T884" s="30">
        <f t="shared" si="197"/>
        <v>0</v>
      </c>
      <c r="U884" s="34"/>
      <c r="V884" s="34"/>
      <c r="X884" s="31">
        <f t="shared" si="193"/>
        <v>9.0359999999999996</v>
      </c>
      <c r="Y884" s="31">
        <f t="shared" si="194"/>
        <v>-184.49199999999999</v>
      </c>
      <c r="Z884" s="30">
        <f t="shared" si="199"/>
        <v>0</v>
      </c>
    </row>
    <row r="885" spans="5:26" x14ac:dyDescent="0.15">
      <c r="E885" s="46"/>
      <c r="F885" s="28"/>
      <c r="G885" s="29"/>
      <c r="H885" s="29"/>
      <c r="I885" s="48" t="str">
        <f t="shared" si="191"/>
        <v/>
      </c>
      <c r="J885" s="48" t="str">
        <f t="shared" si="203"/>
        <v/>
      </c>
      <c r="K885" s="49" t="str">
        <f t="shared" si="204"/>
        <v/>
      </c>
      <c r="L885" s="11"/>
      <c r="M885" s="11"/>
      <c r="N885" s="78"/>
      <c r="O885" s="31" t="str">
        <f t="shared" si="198"/>
        <v>F</v>
      </c>
      <c r="P885" s="11">
        <f t="shared" si="192"/>
        <v>-23.287315649149274</v>
      </c>
      <c r="Q885" s="11"/>
      <c r="R885" s="38">
        <f t="shared" si="202"/>
        <v>0</v>
      </c>
      <c r="S885" s="30">
        <f t="shared" si="196"/>
        <v>0</v>
      </c>
      <c r="T885" s="30">
        <f t="shared" si="197"/>
        <v>0</v>
      </c>
      <c r="U885" s="34"/>
      <c r="V885" s="34"/>
      <c r="X885" s="31">
        <f t="shared" si="193"/>
        <v>9.0359999999999996</v>
      </c>
      <c r="Y885" s="31">
        <f t="shared" si="194"/>
        <v>-184.49199999999999</v>
      </c>
      <c r="Z885" s="30">
        <f t="shared" si="199"/>
        <v>0</v>
      </c>
    </row>
    <row r="886" spans="5:26" x14ac:dyDescent="0.15">
      <c r="E886" s="46"/>
      <c r="F886" s="28"/>
      <c r="G886" s="29"/>
      <c r="H886" s="29"/>
      <c r="I886" s="48" t="str">
        <f t="shared" si="191"/>
        <v/>
      </c>
      <c r="J886" s="48" t="str">
        <f t="shared" si="203"/>
        <v/>
      </c>
      <c r="K886" s="49" t="str">
        <f t="shared" si="204"/>
        <v/>
      </c>
      <c r="L886" s="11"/>
      <c r="M886" s="11"/>
      <c r="N886" s="78"/>
      <c r="O886" s="31" t="str">
        <f t="shared" si="198"/>
        <v>F</v>
      </c>
      <c r="P886" s="11">
        <f t="shared" si="192"/>
        <v>-23.287315649149274</v>
      </c>
      <c r="Q886" s="11"/>
      <c r="R886" s="38">
        <f t="shared" si="202"/>
        <v>0</v>
      </c>
      <c r="S886" s="30">
        <f t="shared" si="196"/>
        <v>0</v>
      </c>
      <c r="T886" s="30">
        <f t="shared" si="197"/>
        <v>0</v>
      </c>
      <c r="U886" s="34"/>
      <c r="V886" s="34"/>
      <c r="X886" s="31">
        <f t="shared" si="193"/>
        <v>9.0359999999999996</v>
      </c>
      <c r="Y886" s="31">
        <f t="shared" si="194"/>
        <v>-184.49199999999999</v>
      </c>
      <c r="Z886" s="30">
        <f t="shared" si="199"/>
        <v>0</v>
      </c>
    </row>
    <row r="887" spans="5:26" x14ac:dyDescent="0.15">
      <c r="E887" s="46"/>
      <c r="F887" s="28"/>
      <c r="G887" s="29"/>
      <c r="H887" s="29"/>
      <c r="I887" s="48" t="str">
        <f t="shared" si="191"/>
        <v/>
      </c>
      <c r="J887" s="48" t="str">
        <f t="shared" si="203"/>
        <v/>
      </c>
      <c r="K887" s="49" t="str">
        <f t="shared" si="204"/>
        <v/>
      </c>
      <c r="L887" s="11"/>
      <c r="M887" s="11"/>
      <c r="N887" s="78"/>
      <c r="O887" s="31" t="str">
        <f t="shared" si="198"/>
        <v>F</v>
      </c>
      <c r="P887" s="11">
        <f t="shared" si="192"/>
        <v>-23.287315649149274</v>
      </c>
      <c r="Q887" s="11"/>
      <c r="R887" s="38">
        <f t="shared" si="202"/>
        <v>0</v>
      </c>
      <c r="S887" s="30">
        <f t="shared" si="196"/>
        <v>0</v>
      </c>
      <c r="T887" s="30">
        <f t="shared" si="197"/>
        <v>0</v>
      </c>
      <c r="U887" s="34"/>
      <c r="V887" s="34"/>
      <c r="X887" s="31">
        <f t="shared" si="193"/>
        <v>9.0359999999999996</v>
      </c>
      <c r="Y887" s="31">
        <f t="shared" si="194"/>
        <v>-184.49199999999999</v>
      </c>
      <c r="Z887" s="30">
        <f t="shared" si="199"/>
        <v>0</v>
      </c>
    </row>
    <row r="888" spans="5:26" x14ac:dyDescent="0.15">
      <c r="E888" s="46"/>
      <c r="F888" s="28"/>
      <c r="G888" s="29"/>
      <c r="H888" s="29"/>
      <c r="I888" s="48" t="str">
        <f t="shared" si="191"/>
        <v/>
      </c>
      <c r="J888" s="48" t="str">
        <f t="shared" si="203"/>
        <v/>
      </c>
      <c r="K888" s="49" t="str">
        <f t="shared" si="204"/>
        <v/>
      </c>
      <c r="L888" s="11"/>
      <c r="M888" s="11"/>
      <c r="N888" s="78"/>
      <c r="O888" s="31" t="str">
        <f t="shared" si="198"/>
        <v>F</v>
      </c>
      <c r="P888" s="11">
        <f t="shared" si="192"/>
        <v>-23.287315649149274</v>
      </c>
      <c r="Q888" s="11"/>
      <c r="R888" s="38">
        <f t="shared" si="202"/>
        <v>0</v>
      </c>
      <c r="S888" s="30">
        <f t="shared" si="196"/>
        <v>0</v>
      </c>
      <c r="T888" s="30">
        <f t="shared" si="197"/>
        <v>0</v>
      </c>
      <c r="U888" s="34"/>
      <c r="V888" s="34"/>
      <c r="X888" s="31">
        <f t="shared" si="193"/>
        <v>9.0359999999999996</v>
      </c>
      <c r="Y888" s="31">
        <f t="shared" si="194"/>
        <v>-184.49199999999999</v>
      </c>
      <c r="Z888" s="30">
        <f t="shared" si="199"/>
        <v>0</v>
      </c>
    </row>
    <row r="889" spans="5:26" x14ac:dyDescent="0.15">
      <c r="E889" s="46"/>
      <c r="F889" s="28"/>
      <c r="G889" s="29"/>
      <c r="H889" s="29"/>
      <c r="I889" s="48" t="str">
        <f t="shared" si="191"/>
        <v/>
      </c>
      <c r="J889" s="48" t="str">
        <f t="shared" si="203"/>
        <v/>
      </c>
      <c r="K889" s="49" t="str">
        <f t="shared" si="204"/>
        <v/>
      </c>
      <c r="L889" s="11"/>
      <c r="M889" s="11"/>
      <c r="N889" s="78"/>
      <c r="O889" s="31" t="str">
        <f t="shared" si="198"/>
        <v>F</v>
      </c>
      <c r="P889" s="11">
        <f t="shared" si="192"/>
        <v>-23.287315649149274</v>
      </c>
      <c r="Q889" s="11"/>
      <c r="R889" s="38">
        <f t="shared" si="202"/>
        <v>0</v>
      </c>
      <c r="S889" s="30">
        <f t="shared" si="196"/>
        <v>0</v>
      </c>
      <c r="T889" s="30">
        <f t="shared" si="197"/>
        <v>0</v>
      </c>
      <c r="U889" s="34"/>
      <c r="V889" s="34"/>
      <c r="X889" s="31">
        <f t="shared" si="193"/>
        <v>9.0359999999999996</v>
      </c>
      <c r="Y889" s="31">
        <f t="shared" si="194"/>
        <v>-184.49199999999999</v>
      </c>
      <c r="Z889" s="30">
        <f t="shared" si="199"/>
        <v>0</v>
      </c>
    </row>
    <row r="890" spans="5:26" x14ac:dyDescent="0.15">
      <c r="E890" s="46"/>
      <c r="F890" s="28"/>
      <c r="G890" s="29"/>
      <c r="H890" s="29"/>
      <c r="I890" s="48" t="str">
        <f t="shared" si="191"/>
        <v/>
      </c>
      <c r="J890" s="48" t="str">
        <f t="shared" si="203"/>
        <v/>
      </c>
      <c r="K890" s="49" t="str">
        <f t="shared" si="204"/>
        <v/>
      </c>
      <c r="L890" s="11"/>
      <c r="M890" s="11"/>
      <c r="N890" s="78"/>
      <c r="O890" s="31" t="str">
        <f t="shared" si="198"/>
        <v>F</v>
      </c>
      <c r="P890" s="11">
        <f t="shared" si="192"/>
        <v>-23.287315649149274</v>
      </c>
      <c r="Q890" s="11"/>
      <c r="R890" s="38">
        <f t="shared" si="202"/>
        <v>0</v>
      </c>
      <c r="S890" s="30">
        <f t="shared" si="196"/>
        <v>0</v>
      </c>
      <c r="T890" s="30">
        <f t="shared" si="197"/>
        <v>0</v>
      </c>
      <c r="U890" s="34"/>
      <c r="V890" s="34"/>
      <c r="X890" s="31">
        <f t="shared" si="193"/>
        <v>9.0359999999999996</v>
      </c>
      <c r="Y890" s="31">
        <f t="shared" si="194"/>
        <v>-184.49199999999999</v>
      </c>
      <c r="Z890" s="30">
        <f t="shared" si="199"/>
        <v>0</v>
      </c>
    </row>
    <row r="891" spans="5:26" x14ac:dyDescent="0.15">
      <c r="E891" s="46"/>
      <c r="F891" s="28"/>
      <c r="G891" s="29"/>
      <c r="H891" s="29"/>
      <c r="I891" s="48" t="str">
        <f t="shared" si="191"/>
        <v/>
      </c>
      <c r="J891" s="48" t="str">
        <f t="shared" si="203"/>
        <v/>
      </c>
      <c r="K891" s="49" t="str">
        <f t="shared" si="204"/>
        <v/>
      </c>
      <c r="L891" s="11"/>
      <c r="M891" s="11"/>
      <c r="N891" s="78"/>
      <c r="O891" s="31" t="str">
        <f t="shared" si="198"/>
        <v>F</v>
      </c>
      <c r="P891" s="11">
        <f t="shared" si="192"/>
        <v>-23.287315649149274</v>
      </c>
      <c r="Q891" s="11"/>
      <c r="R891" s="38">
        <f t="shared" si="202"/>
        <v>0</v>
      </c>
      <c r="S891" s="30">
        <f t="shared" si="196"/>
        <v>0</v>
      </c>
      <c r="T891" s="30">
        <f t="shared" si="197"/>
        <v>0</v>
      </c>
      <c r="U891" s="34"/>
      <c r="V891" s="34"/>
      <c r="X891" s="31">
        <f t="shared" si="193"/>
        <v>9.0359999999999996</v>
      </c>
      <c r="Y891" s="31">
        <f t="shared" si="194"/>
        <v>-184.49199999999999</v>
      </c>
      <c r="Z891" s="30">
        <f t="shared" si="199"/>
        <v>0</v>
      </c>
    </row>
    <row r="892" spans="5:26" x14ac:dyDescent="0.15">
      <c r="E892" s="46"/>
      <c r="F892" s="28"/>
      <c r="G892" s="29"/>
      <c r="H892" s="29"/>
      <c r="I892" s="48" t="str">
        <f t="shared" si="191"/>
        <v/>
      </c>
      <c r="J892" s="48" t="str">
        <f t="shared" si="203"/>
        <v/>
      </c>
      <c r="K892" s="49" t="str">
        <f t="shared" si="204"/>
        <v/>
      </c>
      <c r="L892" s="11"/>
      <c r="M892" s="11"/>
      <c r="N892" s="78"/>
      <c r="O892" s="31" t="str">
        <f t="shared" si="198"/>
        <v>F</v>
      </c>
      <c r="P892" s="11">
        <f t="shared" si="192"/>
        <v>-23.287315649149274</v>
      </c>
      <c r="Q892" s="11"/>
      <c r="R892" s="38">
        <f t="shared" si="202"/>
        <v>0</v>
      </c>
      <c r="S892" s="30">
        <f t="shared" si="196"/>
        <v>0</v>
      </c>
      <c r="T892" s="30">
        <f t="shared" si="197"/>
        <v>0</v>
      </c>
      <c r="U892" s="34"/>
      <c r="V892" s="34"/>
      <c r="X892" s="31">
        <f t="shared" si="193"/>
        <v>9.0359999999999996</v>
      </c>
      <c r="Y892" s="31">
        <f t="shared" si="194"/>
        <v>-184.49199999999999</v>
      </c>
      <c r="Z892" s="30">
        <f t="shared" si="199"/>
        <v>0</v>
      </c>
    </row>
    <row r="893" spans="5:26" x14ac:dyDescent="0.15">
      <c r="E893" s="46"/>
      <c r="F893" s="28"/>
      <c r="G893" s="29"/>
      <c r="H893" s="29"/>
      <c r="I893" s="48" t="str">
        <f t="shared" si="191"/>
        <v/>
      </c>
      <c r="J893" s="48" t="str">
        <f t="shared" si="203"/>
        <v/>
      </c>
      <c r="K893" s="49" t="str">
        <f t="shared" si="204"/>
        <v/>
      </c>
      <c r="L893" s="11"/>
      <c r="M893" s="11"/>
      <c r="N893" s="78"/>
      <c r="O893" s="31" t="str">
        <f t="shared" si="198"/>
        <v>F</v>
      </c>
      <c r="P893" s="11">
        <f t="shared" si="192"/>
        <v>-23.287315649149274</v>
      </c>
      <c r="Q893" s="11"/>
      <c r="R893" s="38">
        <f t="shared" si="202"/>
        <v>0</v>
      </c>
      <c r="S893" s="30">
        <f t="shared" si="196"/>
        <v>0</v>
      </c>
      <c r="T893" s="30">
        <f t="shared" si="197"/>
        <v>0</v>
      </c>
      <c r="U893" s="34"/>
      <c r="V893" s="34"/>
      <c r="X893" s="31">
        <f t="shared" si="193"/>
        <v>9.0359999999999996</v>
      </c>
      <c r="Y893" s="31">
        <f t="shared" si="194"/>
        <v>-184.49199999999999</v>
      </c>
      <c r="Z893" s="30">
        <f t="shared" si="199"/>
        <v>0</v>
      </c>
    </row>
    <row r="894" spans="5:26" x14ac:dyDescent="0.15">
      <c r="E894" s="46"/>
      <c r="F894" s="28"/>
      <c r="G894" s="29"/>
      <c r="H894" s="29"/>
      <c r="I894" s="48" t="str">
        <f t="shared" si="191"/>
        <v/>
      </c>
      <c r="J894" s="48" t="str">
        <f t="shared" si="203"/>
        <v/>
      </c>
      <c r="K894" s="49" t="str">
        <f t="shared" si="204"/>
        <v/>
      </c>
      <c r="L894" s="11"/>
      <c r="M894" s="11"/>
      <c r="N894" s="78"/>
      <c r="O894" s="31" t="str">
        <f t="shared" si="198"/>
        <v>F</v>
      </c>
      <c r="P894" s="11">
        <f t="shared" si="192"/>
        <v>-23.287315649149274</v>
      </c>
      <c r="Q894" s="11"/>
      <c r="R894" s="38">
        <f t="shared" si="202"/>
        <v>0</v>
      </c>
      <c r="S894" s="30">
        <f t="shared" si="196"/>
        <v>0</v>
      </c>
      <c r="T894" s="30">
        <f t="shared" si="197"/>
        <v>0</v>
      </c>
      <c r="U894" s="34"/>
      <c r="V894" s="34"/>
      <c r="X894" s="31">
        <f t="shared" si="193"/>
        <v>9.0359999999999996</v>
      </c>
      <c r="Y894" s="31">
        <f t="shared" si="194"/>
        <v>-184.49199999999999</v>
      </c>
      <c r="Z894" s="30">
        <f t="shared" si="199"/>
        <v>0</v>
      </c>
    </row>
    <row r="895" spans="5:26" x14ac:dyDescent="0.15">
      <c r="E895" s="46"/>
      <c r="F895" s="28"/>
      <c r="G895" s="29"/>
      <c r="H895" s="29"/>
      <c r="I895" s="48" t="str">
        <f t="shared" si="191"/>
        <v/>
      </c>
      <c r="J895" s="48" t="str">
        <f t="shared" si="203"/>
        <v/>
      </c>
      <c r="K895" s="49" t="str">
        <f t="shared" si="204"/>
        <v/>
      </c>
      <c r="L895" s="11"/>
      <c r="M895" s="11"/>
      <c r="N895" s="78"/>
      <c r="O895" s="31" t="str">
        <f t="shared" si="198"/>
        <v>F</v>
      </c>
      <c r="P895" s="11">
        <f t="shared" si="192"/>
        <v>-23.287315649149274</v>
      </c>
      <c r="Q895" s="11"/>
      <c r="R895" s="38">
        <f t="shared" si="202"/>
        <v>0</v>
      </c>
      <c r="S895" s="30">
        <f t="shared" si="196"/>
        <v>0</v>
      </c>
      <c r="T895" s="30">
        <f t="shared" si="197"/>
        <v>0</v>
      </c>
      <c r="U895" s="34"/>
      <c r="V895" s="34"/>
      <c r="X895" s="31">
        <f t="shared" si="193"/>
        <v>9.0359999999999996</v>
      </c>
      <c r="Y895" s="31">
        <f t="shared" si="194"/>
        <v>-184.49199999999999</v>
      </c>
      <c r="Z895" s="30">
        <f t="shared" si="199"/>
        <v>0</v>
      </c>
    </row>
    <row r="896" spans="5:26" x14ac:dyDescent="0.15">
      <c r="E896" s="46"/>
      <c r="F896" s="28"/>
      <c r="G896" s="29"/>
      <c r="H896" s="29"/>
      <c r="I896" s="48" t="str">
        <f t="shared" si="191"/>
        <v/>
      </c>
      <c r="J896" s="48" t="str">
        <f t="shared" si="203"/>
        <v/>
      </c>
      <c r="K896" s="49" t="str">
        <f t="shared" si="204"/>
        <v/>
      </c>
      <c r="L896" s="11"/>
      <c r="M896" s="11"/>
      <c r="N896" s="78"/>
      <c r="O896" s="31" t="str">
        <f t="shared" si="198"/>
        <v>F</v>
      </c>
      <c r="P896" s="11">
        <f t="shared" si="192"/>
        <v>-23.287315649149274</v>
      </c>
      <c r="Q896" s="11"/>
      <c r="R896" s="38">
        <f t="shared" si="202"/>
        <v>0</v>
      </c>
      <c r="S896" s="30">
        <f t="shared" si="196"/>
        <v>0</v>
      </c>
      <c r="T896" s="30">
        <f t="shared" si="197"/>
        <v>0</v>
      </c>
      <c r="U896" s="34"/>
      <c r="V896" s="34"/>
      <c r="X896" s="31">
        <f t="shared" si="193"/>
        <v>9.0359999999999996</v>
      </c>
      <c r="Y896" s="31">
        <f t="shared" si="194"/>
        <v>-184.49199999999999</v>
      </c>
      <c r="Z896" s="30">
        <f t="shared" si="199"/>
        <v>0</v>
      </c>
    </row>
    <row r="897" spans="5:26" x14ac:dyDescent="0.15">
      <c r="E897" s="46"/>
      <c r="F897" s="28"/>
      <c r="G897" s="29"/>
      <c r="H897" s="29"/>
      <c r="I897" s="48" t="str">
        <f t="shared" si="191"/>
        <v/>
      </c>
      <c r="J897" s="48" t="str">
        <f t="shared" si="203"/>
        <v/>
      </c>
      <c r="K897" s="49" t="str">
        <f t="shared" si="204"/>
        <v/>
      </c>
      <c r="L897" s="11"/>
      <c r="M897" s="11"/>
      <c r="N897" s="78"/>
      <c r="O897" s="31" t="str">
        <f t="shared" si="198"/>
        <v>F</v>
      </c>
      <c r="P897" s="11">
        <f t="shared" si="192"/>
        <v>-23.287315649149274</v>
      </c>
      <c r="Q897" s="11"/>
      <c r="R897" s="38">
        <f t="shared" si="202"/>
        <v>0</v>
      </c>
      <c r="S897" s="30">
        <f t="shared" si="196"/>
        <v>0</v>
      </c>
      <c r="T897" s="30">
        <f t="shared" si="197"/>
        <v>0</v>
      </c>
      <c r="U897" s="34"/>
      <c r="V897" s="34"/>
      <c r="X897" s="31">
        <f t="shared" si="193"/>
        <v>9.0359999999999996</v>
      </c>
      <c r="Y897" s="31">
        <f t="shared" si="194"/>
        <v>-184.49199999999999</v>
      </c>
      <c r="Z897" s="30">
        <f t="shared" si="199"/>
        <v>0</v>
      </c>
    </row>
    <row r="898" spans="5:26" x14ac:dyDescent="0.15">
      <c r="E898" s="46"/>
      <c r="F898" s="28"/>
      <c r="G898" s="29"/>
      <c r="H898" s="29"/>
      <c r="I898" s="48" t="str">
        <f t="shared" si="191"/>
        <v/>
      </c>
      <c r="J898" s="48" t="str">
        <f t="shared" si="203"/>
        <v/>
      </c>
      <c r="K898" s="49" t="str">
        <f t="shared" si="204"/>
        <v/>
      </c>
      <c r="L898" s="11"/>
      <c r="M898" s="11"/>
      <c r="N898" s="78"/>
      <c r="O898" s="31" t="str">
        <f t="shared" si="198"/>
        <v>F</v>
      </c>
      <c r="P898" s="11">
        <f t="shared" si="192"/>
        <v>-23.287315649149274</v>
      </c>
      <c r="Q898" s="11"/>
      <c r="R898" s="38">
        <f t="shared" si="202"/>
        <v>0</v>
      </c>
      <c r="S898" s="30">
        <f t="shared" si="196"/>
        <v>0</v>
      </c>
      <c r="T898" s="30">
        <f t="shared" si="197"/>
        <v>0</v>
      </c>
      <c r="U898" s="34"/>
      <c r="V898" s="34"/>
      <c r="X898" s="31">
        <f t="shared" si="193"/>
        <v>9.0359999999999996</v>
      </c>
      <c r="Y898" s="31">
        <f t="shared" si="194"/>
        <v>-184.49199999999999</v>
      </c>
      <c r="Z898" s="30">
        <f t="shared" si="199"/>
        <v>0</v>
      </c>
    </row>
    <row r="899" spans="5:26" x14ac:dyDescent="0.15">
      <c r="E899" s="46"/>
      <c r="F899" s="28"/>
      <c r="G899" s="29"/>
      <c r="H899" s="29"/>
      <c r="I899" s="48" t="str">
        <f t="shared" si="191"/>
        <v/>
      </c>
      <c r="J899" s="48" t="str">
        <f t="shared" si="203"/>
        <v/>
      </c>
      <c r="K899" s="49" t="str">
        <f t="shared" si="204"/>
        <v/>
      </c>
      <c r="L899" s="11"/>
      <c r="M899" s="11"/>
      <c r="N899" s="78"/>
      <c r="O899" s="31" t="str">
        <f t="shared" si="198"/>
        <v>F</v>
      </c>
      <c r="P899" s="11">
        <f t="shared" si="192"/>
        <v>-23.287315649149274</v>
      </c>
      <c r="Q899" s="11"/>
      <c r="R899" s="38">
        <f t="shared" si="202"/>
        <v>0</v>
      </c>
      <c r="S899" s="30">
        <f t="shared" si="196"/>
        <v>0</v>
      </c>
      <c r="T899" s="30">
        <f t="shared" si="197"/>
        <v>0</v>
      </c>
      <c r="U899" s="34"/>
      <c r="V899" s="34"/>
      <c r="X899" s="31">
        <f t="shared" si="193"/>
        <v>9.0359999999999996</v>
      </c>
      <c r="Y899" s="31">
        <f t="shared" si="194"/>
        <v>-184.49199999999999</v>
      </c>
      <c r="Z899" s="30">
        <f t="shared" si="199"/>
        <v>0</v>
      </c>
    </row>
    <row r="900" spans="5:26" x14ac:dyDescent="0.15">
      <c r="E900" s="46"/>
      <c r="F900" s="28"/>
      <c r="G900" s="29"/>
      <c r="H900" s="29"/>
      <c r="I900" s="48" t="str">
        <f t="shared" si="191"/>
        <v/>
      </c>
      <c r="J900" s="48" t="str">
        <f t="shared" si="203"/>
        <v/>
      </c>
      <c r="K900" s="49" t="str">
        <f t="shared" si="204"/>
        <v/>
      </c>
      <c r="L900" s="11"/>
      <c r="M900" s="11"/>
      <c r="N900" s="78"/>
      <c r="O900" s="31" t="str">
        <f t="shared" si="198"/>
        <v>F</v>
      </c>
      <c r="P900" s="11">
        <f t="shared" si="192"/>
        <v>-23.287315649149274</v>
      </c>
      <c r="Q900" s="11"/>
      <c r="R900" s="38">
        <f t="shared" si="202"/>
        <v>0</v>
      </c>
      <c r="S900" s="30">
        <f t="shared" si="196"/>
        <v>0</v>
      </c>
      <c r="T900" s="30">
        <f t="shared" si="197"/>
        <v>0</v>
      </c>
      <c r="U900" s="34"/>
      <c r="V900" s="34"/>
      <c r="X900" s="31">
        <f t="shared" si="193"/>
        <v>9.0359999999999996</v>
      </c>
      <c r="Y900" s="31">
        <f t="shared" si="194"/>
        <v>-184.49199999999999</v>
      </c>
      <c r="Z900" s="30">
        <f t="shared" si="199"/>
        <v>0</v>
      </c>
    </row>
    <row r="901" spans="5:26" x14ac:dyDescent="0.15">
      <c r="E901" s="46"/>
      <c r="F901" s="28"/>
      <c r="G901" s="29"/>
      <c r="H901" s="29"/>
      <c r="I901" s="48" t="str">
        <f t="shared" si="191"/>
        <v/>
      </c>
      <c r="J901" s="48" t="str">
        <f t="shared" si="203"/>
        <v/>
      </c>
      <c r="K901" s="49" t="str">
        <f t="shared" si="204"/>
        <v/>
      </c>
      <c r="L901" s="11"/>
      <c r="M901" s="11"/>
      <c r="N901" s="78"/>
      <c r="O901" s="31" t="str">
        <f t="shared" si="198"/>
        <v>F</v>
      </c>
      <c r="P901" s="11">
        <f t="shared" si="192"/>
        <v>-23.287315649149274</v>
      </c>
      <c r="Q901" s="11"/>
      <c r="R901" s="38">
        <f t="shared" si="202"/>
        <v>0</v>
      </c>
      <c r="S901" s="30">
        <f t="shared" si="196"/>
        <v>0</v>
      </c>
      <c r="T901" s="30">
        <f t="shared" si="197"/>
        <v>0</v>
      </c>
      <c r="U901" s="34"/>
      <c r="V901" s="34"/>
      <c r="X901" s="31">
        <f t="shared" si="193"/>
        <v>9.0359999999999996</v>
      </c>
      <c r="Y901" s="31">
        <f t="shared" si="194"/>
        <v>-184.49199999999999</v>
      </c>
      <c r="Z901" s="30">
        <f t="shared" si="199"/>
        <v>0</v>
      </c>
    </row>
    <row r="902" spans="5:26" x14ac:dyDescent="0.15">
      <c r="E902" s="46"/>
      <c r="F902" s="28"/>
      <c r="G902" s="29"/>
      <c r="H902" s="29"/>
      <c r="I902" s="48" t="str">
        <f t="shared" si="191"/>
        <v/>
      </c>
      <c r="J902" s="48" t="str">
        <f t="shared" si="203"/>
        <v/>
      </c>
      <c r="K902" s="49" t="str">
        <f t="shared" si="204"/>
        <v/>
      </c>
      <c r="L902" s="11"/>
      <c r="M902" s="11"/>
      <c r="N902" s="78"/>
      <c r="O902" s="31" t="str">
        <f t="shared" si="198"/>
        <v>F</v>
      </c>
      <c r="P902" s="11">
        <f t="shared" si="192"/>
        <v>-23.287315649149274</v>
      </c>
      <c r="Q902" s="11"/>
      <c r="R902" s="38">
        <f t="shared" si="202"/>
        <v>0</v>
      </c>
      <c r="S902" s="30">
        <f t="shared" si="196"/>
        <v>0</v>
      </c>
      <c r="T902" s="30">
        <f t="shared" si="197"/>
        <v>0</v>
      </c>
      <c r="U902" s="34"/>
      <c r="V902" s="34"/>
      <c r="X902" s="31">
        <f t="shared" si="193"/>
        <v>9.0359999999999996</v>
      </c>
      <c r="Y902" s="31">
        <f t="shared" si="194"/>
        <v>-184.49199999999999</v>
      </c>
      <c r="Z902" s="30">
        <f t="shared" si="199"/>
        <v>0</v>
      </c>
    </row>
    <row r="903" spans="5:26" x14ac:dyDescent="0.15">
      <c r="E903" s="46"/>
      <c r="F903" s="28"/>
      <c r="G903" s="29"/>
      <c r="H903" s="29"/>
      <c r="I903" s="48" t="str">
        <f t="shared" si="191"/>
        <v/>
      </c>
      <c r="J903" s="48" t="str">
        <f t="shared" si="203"/>
        <v/>
      </c>
      <c r="K903" s="49" t="str">
        <f t="shared" si="204"/>
        <v/>
      </c>
      <c r="L903" s="11"/>
      <c r="M903" s="11"/>
      <c r="N903" s="78"/>
      <c r="O903" s="31" t="str">
        <f t="shared" si="198"/>
        <v>F</v>
      </c>
      <c r="P903" s="11">
        <f t="shared" si="192"/>
        <v>-23.287315649149274</v>
      </c>
      <c r="Q903" s="11"/>
      <c r="R903" s="38">
        <f t="shared" si="202"/>
        <v>0</v>
      </c>
      <c r="S903" s="30">
        <f t="shared" si="196"/>
        <v>0</v>
      </c>
      <c r="T903" s="30">
        <f t="shared" si="197"/>
        <v>0</v>
      </c>
      <c r="U903" s="34"/>
      <c r="V903" s="34"/>
      <c r="X903" s="31">
        <f t="shared" si="193"/>
        <v>9.0359999999999996</v>
      </c>
      <c r="Y903" s="31">
        <f t="shared" si="194"/>
        <v>-184.49199999999999</v>
      </c>
      <c r="Z903" s="30">
        <f t="shared" si="199"/>
        <v>0</v>
      </c>
    </row>
    <row r="904" spans="5:26" x14ac:dyDescent="0.15">
      <c r="E904" s="46"/>
      <c r="F904" s="28"/>
      <c r="G904" s="29"/>
      <c r="H904" s="29"/>
      <c r="I904" s="48" t="str">
        <f t="shared" si="191"/>
        <v/>
      </c>
      <c r="J904" s="48" t="str">
        <f t="shared" si="203"/>
        <v/>
      </c>
      <c r="K904" s="49" t="str">
        <f t="shared" si="204"/>
        <v/>
      </c>
      <c r="L904" s="11"/>
      <c r="M904" s="11"/>
      <c r="N904" s="78"/>
      <c r="O904" s="31" t="str">
        <f t="shared" si="198"/>
        <v>F</v>
      </c>
      <c r="P904" s="11">
        <f t="shared" si="192"/>
        <v>-23.287315649149274</v>
      </c>
      <c r="Q904" s="11"/>
      <c r="R904" s="38">
        <f t="shared" si="202"/>
        <v>0</v>
      </c>
      <c r="S904" s="30">
        <f t="shared" si="196"/>
        <v>0</v>
      </c>
      <c r="T904" s="30">
        <f t="shared" si="197"/>
        <v>0</v>
      </c>
      <c r="U904" s="34"/>
      <c r="V904" s="34"/>
      <c r="X904" s="31">
        <f t="shared" si="193"/>
        <v>9.0359999999999996</v>
      </c>
      <c r="Y904" s="31">
        <f t="shared" si="194"/>
        <v>-184.49199999999999</v>
      </c>
      <c r="Z904" s="30">
        <f t="shared" si="199"/>
        <v>0</v>
      </c>
    </row>
    <row r="905" spans="5:26" x14ac:dyDescent="0.15">
      <c r="E905" s="46"/>
      <c r="F905" s="28"/>
      <c r="G905" s="29"/>
      <c r="H905" s="29"/>
      <c r="I905" s="48" t="str">
        <f t="shared" ref="I905:I936" si="205">IF(COUNTA($F$871,$H$871,F905:H905)=5,P905,"")</f>
        <v/>
      </c>
      <c r="J905" s="48" t="str">
        <f t="shared" si="203"/>
        <v/>
      </c>
      <c r="K905" s="49" t="str">
        <f t="shared" si="204"/>
        <v/>
      </c>
      <c r="L905" s="11"/>
      <c r="M905" s="11"/>
      <c r="N905" s="78"/>
      <c r="O905" s="31" t="str">
        <f t="shared" si="198"/>
        <v>F</v>
      </c>
      <c r="P905" s="11">
        <f t="shared" si="192"/>
        <v>-23.287315649149274</v>
      </c>
      <c r="Q905" s="11"/>
      <c r="R905" s="38">
        <f t="shared" si="202"/>
        <v>0</v>
      </c>
      <c r="S905" s="30">
        <f t="shared" si="196"/>
        <v>0</v>
      </c>
      <c r="T905" s="30">
        <f t="shared" si="197"/>
        <v>0</v>
      </c>
      <c r="U905" s="34"/>
      <c r="V905" s="34"/>
      <c r="X905" s="31">
        <f t="shared" si="193"/>
        <v>9.0359999999999996</v>
      </c>
      <c r="Y905" s="31">
        <f t="shared" si="194"/>
        <v>-184.49199999999999</v>
      </c>
      <c r="Z905" s="30">
        <f t="shared" si="199"/>
        <v>0</v>
      </c>
    </row>
    <row r="906" spans="5:26" x14ac:dyDescent="0.15">
      <c r="E906" s="46"/>
      <c r="F906" s="28"/>
      <c r="G906" s="29"/>
      <c r="H906" s="29"/>
      <c r="I906" s="48" t="str">
        <f t="shared" si="205"/>
        <v/>
      </c>
      <c r="J906" s="48" t="str">
        <f t="shared" si="203"/>
        <v/>
      </c>
      <c r="K906" s="49" t="str">
        <f t="shared" si="204"/>
        <v/>
      </c>
      <c r="L906" s="11"/>
      <c r="M906" s="11"/>
      <c r="N906" s="78"/>
      <c r="O906" s="31" t="str">
        <f t="shared" si="198"/>
        <v>F</v>
      </c>
      <c r="P906" s="11">
        <f t="shared" si="192"/>
        <v>-23.287315649149274</v>
      </c>
      <c r="Q906" s="11"/>
      <c r="R906" s="38">
        <f t="shared" si="202"/>
        <v>0</v>
      </c>
      <c r="S906" s="30">
        <f t="shared" si="196"/>
        <v>0</v>
      </c>
      <c r="T906" s="30">
        <f t="shared" si="197"/>
        <v>0</v>
      </c>
      <c r="U906" s="34"/>
      <c r="V906" s="34"/>
      <c r="X906" s="31">
        <f t="shared" si="193"/>
        <v>9.0359999999999996</v>
      </c>
      <c r="Y906" s="31">
        <f t="shared" si="194"/>
        <v>-184.49199999999999</v>
      </c>
      <c r="Z906" s="30">
        <f t="shared" si="199"/>
        <v>0</v>
      </c>
    </row>
    <row r="907" spans="5:26" x14ac:dyDescent="0.15">
      <c r="E907" s="46"/>
      <c r="F907" s="28"/>
      <c r="G907" s="29"/>
      <c r="H907" s="29"/>
      <c r="I907" s="48" t="str">
        <f t="shared" si="205"/>
        <v/>
      </c>
      <c r="J907" s="48" t="str">
        <f t="shared" si="203"/>
        <v/>
      </c>
      <c r="K907" s="49" t="str">
        <f t="shared" si="204"/>
        <v/>
      </c>
      <c r="L907" s="11"/>
      <c r="M907" s="11"/>
      <c r="N907" s="78"/>
      <c r="O907" s="31" t="str">
        <f t="shared" si="198"/>
        <v>F</v>
      </c>
      <c r="P907" s="11">
        <f t="shared" si="192"/>
        <v>-23.287315649149274</v>
      </c>
      <c r="Q907" s="11"/>
      <c r="R907" s="38">
        <f t="shared" si="202"/>
        <v>0</v>
      </c>
      <c r="S907" s="30">
        <f t="shared" si="196"/>
        <v>0</v>
      </c>
      <c r="T907" s="30">
        <f t="shared" si="197"/>
        <v>0</v>
      </c>
      <c r="U907" s="34"/>
      <c r="V907" s="34"/>
      <c r="X907" s="31">
        <f t="shared" si="193"/>
        <v>9.0359999999999996</v>
      </c>
      <c r="Y907" s="31">
        <f t="shared" si="194"/>
        <v>-184.49199999999999</v>
      </c>
      <c r="Z907" s="30">
        <f t="shared" si="199"/>
        <v>0</v>
      </c>
    </row>
    <row r="908" spans="5:26" x14ac:dyDescent="0.15">
      <c r="E908" s="46"/>
      <c r="F908" s="28"/>
      <c r="G908" s="29"/>
      <c r="H908" s="29"/>
      <c r="I908" s="48" t="str">
        <f t="shared" si="205"/>
        <v/>
      </c>
      <c r="J908" s="48" t="str">
        <f t="shared" si="203"/>
        <v/>
      </c>
      <c r="K908" s="49" t="str">
        <f t="shared" si="204"/>
        <v/>
      </c>
      <c r="L908" s="11"/>
      <c r="M908" s="11"/>
      <c r="N908" s="78"/>
      <c r="O908" s="31" t="str">
        <f t="shared" si="198"/>
        <v>F</v>
      </c>
      <c r="P908" s="11">
        <f t="shared" si="192"/>
        <v>-23.287315649149274</v>
      </c>
      <c r="Q908" s="11"/>
      <c r="R908" s="38">
        <f t="shared" si="202"/>
        <v>0</v>
      </c>
      <c r="S908" s="30">
        <f t="shared" si="196"/>
        <v>0</v>
      </c>
      <c r="T908" s="30">
        <f t="shared" si="197"/>
        <v>0</v>
      </c>
      <c r="U908" s="34"/>
      <c r="V908" s="34"/>
      <c r="X908" s="31">
        <f t="shared" si="193"/>
        <v>9.0359999999999996</v>
      </c>
      <c r="Y908" s="31">
        <f t="shared" si="194"/>
        <v>-184.49199999999999</v>
      </c>
      <c r="Z908" s="30">
        <f t="shared" si="199"/>
        <v>0</v>
      </c>
    </row>
    <row r="909" spans="5:26" x14ac:dyDescent="0.15">
      <c r="E909" s="46"/>
      <c r="F909" s="28"/>
      <c r="G909" s="29"/>
      <c r="H909" s="29"/>
      <c r="I909" s="48" t="str">
        <f t="shared" si="205"/>
        <v/>
      </c>
      <c r="J909" s="48" t="str">
        <f t="shared" si="203"/>
        <v/>
      </c>
      <c r="K909" s="49" t="str">
        <f t="shared" si="204"/>
        <v/>
      </c>
      <c r="L909" s="11"/>
      <c r="M909" s="11"/>
      <c r="N909" s="78"/>
      <c r="O909" s="31" t="str">
        <f t="shared" si="198"/>
        <v>F</v>
      </c>
      <c r="P909" s="11">
        <f t="shared" si="192"/>
        <v>-23.287315649149274</v>
      </c>
      <c r="Q909" s="11"/>
      <c r="R909" s="38">
        <f t="shared" si="202"/>
        <v>0</v>
      </c>
      <c r="S909" s="30">
        <f t="shared" si="196"/>
        <v>0</v>
      </c>
      <c r="T909" s="30">
        <f t="shared" si="197"/>
        <v>0</v>
      </c>
      <c r="U909" s="34"/>
      <c r="V909" s="34"/>
      <c r="X909" s="31">
        <f t="shared" si="193"/>
        <v>9.0359999999999996</v>
      </c>
      <c r="Y909" s="31">
        <f t="shared" si="194"/>
        <v>-184.49199999999999</v>
      </c>
      <c r="Z909" s="30">
        <f t="shared" si="199"/>
        <v>0</v>
      </c>
    </row>
    <row r="910" spans="5:26" x14ac:dyDescent="0.15">
      <c r="E910" s="46"/>
      <c r="F910" s="28"/>
      <c r="G910" s="29"/>
      <c r="H910" s="29"/>
      <c r="I910" s="48" t="str">
        <f t="shared" si="205"/>
        <v/>
      </c>
      <c r="J910" s="48" t="str">
        <f t="shared" si="203"/>
        <v/>
      </c>
      <c r="K910" s="49" t="str">
        <f t="shared" si="204"/>
        <v/>
      </c>
      <c r="L910" s="11"/>
      <c r="M910" s="11"/>
      <c r="N910" s="78"/>
      <c r="O910" s="31" t="str">
        <f t="shared" si="198"/>
        <v>F</v>
      </c>
      <c r="P910" s="11">
        <f t="shared" si="192"/>
        <v>-23.287315649149274</v>
      </c>
      <c r="Q910" s="11"/>
      <c r="R910" s="38">
        <f t="shared" si="202"/>
        <v>0</v>
      </c>
      <c r="S910" s="30">
        <f t="shared" si="196"/>
        <v>0</v>
      </c>
      <c r="T910" s="30">
        <f t="shared" si="197"/>
        <v>0</v>
      </c>
      <c r="U910" s="34"/>
      <c r="V910" s="34"/>
      <c r="X910" s="31">
        <f t="shared" si="193"/>
        <v>9.0359999999999996</v>
      </c>
      <c r="Y910" s="31">
        <f t="shared" si="194"/>
        <v>-184.49199999999999</v>
      </c>
      <c r="Z910" s="30">
        <f t="shared" si="199"/>
        <v>0</v>
      </c>
    </row>
    <row r="911" spans="5:26" x14ac:dyDescent="0.15">
      <c r="E911" s="46"/>
      <c r="F911" s="28"/>
      <c r="G911" s="29"/>
      <c r="H911" s="29"/>
      <c r="I911" s="48" t="str">
        <f t="shared" si="205"/>
        <v/>
      </c>
      <c r="J911" s="48" t="str">
        <f t="shared" si="203"/>
        <v/>
      </c>
      <c r="K911" s="49" t="str">
        <f t="shared" si="204"/>
        <v/>
      </c>
      <c r="L911" s="11"/>
      <c r="M911" s="11"/>
      <c r="N911" s="78"/>
      <c r="O911" s="31" t="str">
        <f t="shared" si="198"/>
        <v>F</v>
      </c>
      <c r="P911" s="11">
        <f t="shared" si="192"/>
        <v>-23.287315649149274</v>
      </c>
      <c r="Q911" s="11"/>
      <c r="R911" s="38">
        <f t="shared" si="202"/>
        <v>0</v>
      </c>
      <c r="S911" s="30">
        <f t="shared" si="196"/>
        <v>0</v>
      </c>
      <c r="T911" s="30">
        <f t="shared" si="197"/>
        <v>0</v>
      </c>
      <c r="U911" s="34"/>
      <c r="V911" s="34"/>
      <c r="X911" s="31">
        <f t="shared" si="193"/>
        <v>9.0359999999999996</v>
      </c>
      <c r="Y911" s="31">
        <f t="shared" si="194"/>
        <v>-184.49199999999999</v>
      </c>
      <c r="Z911" s="30">
        <f t="shared" si="199"/>
        <v>0</v>
      </c>
    </row>
    <row r="912" spans="5:26" x14ac:dyDescent="0.15">
      <c r="E912" s="46"/>
      <c r="F912" s="28"/>
      <c r="G912" s="29"/>
      <c r="H912" s="29"/>
      <c r="I912" s="48" t="str">
        <f t="shared" si="205"/>
        <v/>
      </c>
      <c r="J912" s="48" t="str">
        <f t="shared" si="203"/>
        <v/>
      </c>
      <c r="K912" s="49" t="str">
        <f t="shared" si="204"/>
        <v/>
      </c>
      <c r="L912" s="11"/>
      <c r="M912" s="11"/>
      <c r="N912" s="78"/>
      <c r="O912" s="31" t="str">
        <f t="shared" si="198"/>
        <v>F</v>
      </c>
      <c r="P912" s="11">
        <f t="shared" si="192"/>
        <v>-23.287315649149274</v>
      </c>
      <c r="Q912" s="11"/>
      <c r="R912" s="38">
        <f t="shared" si="202"/>
        <v>0</v>
      </c>
      <c r="S912" s="30">
        <f t="shared" si="196"/>
        <v>0</v>
      </c>
      <c r="T912" s="30">
        <f t="shared" si="197"/>
        <v>0</v>
      </c>
      <c r="U912" s="34"/>
      <c r="V912" s="34"/>
      <c r="X912" s="31">
        <f t="shared" si="193"/>
        <v>9.0359999999999996</v>
      </c>
      <c r="Y912" s="31">
        <f t="shared" si="194"/>
        <v>-184.49199999999999</v>
      </c>
      <c r="Z912" s="30">
        <f t="shared" si="199"/>
        <v>0</v>
      </c>
    </row>
    <row r="913" spans="5:26" x14ac:dyDescent="0.15">
      <c r="E913" s="46"/>
      <c r="F913" s="28"/>
      <c r="G913" s="29"/>
      <c r="H913" s="29"/>
      <c r="I913" s="48" t="str">
        <f t="shared" si="205"/>
        <v/>
      </c>
      <c r="J913" s="48" t="str">
        <f t="shared" si="203"/>
        <v/>
      </c>
      <c r="K913" s="49" t="str">
        <f t="shared" si="204"/>
        <v/>
      </c>
      <c r="L913" s="11"/>
      <c r="M913" s="11"/>
      <c r="N913" s="78"/>
      <c r="O913" s="31" t="str">
        <f t="shared" si="198"/>
        <v>F</v>
      </c>
      <c r="P913" s="11">
        <f t="shared" si="192"/>
        <v>-23.287315649149274</v>
      </c>
      <c r="Q913" s="11"/>
      <c r="R913" s="38">
        <f t="shared" si="202"/>
        <v>0</v>
      </c>
      <c r="S913" s="30">
        <f t="shared" si="196"/>
        <v>0</v>
      </c>
      <c r="T913" s="30">
        <f t="shared" si="197"/>
        <v>0</v>
      </c>
      <c r="U913" s="34"/>
      <c r="V913" s="34"/>
      <c r="X913" s="31">
        <f t="shared" si="193"/>
        <v>9.0359999999999996</v>
      </c>
      <c r="Y913" s="31">
        <f t="shared" si="194"/>
        <v>-184.49199999999999</v>
      </c>
      <c r="Z913" s="30">
        <f t="shared" si="199"/>
        <v>0</v>
      </c>
    </row>
    <row r="914" spans="5:26" x14ac:dyDescent="0.15">
      <c r="E914" s="46"/>
      <c r="F914" s="28"/>
      <c r="G914" s="29"/>
      <c r="H914" s="29"/>
      <c r="I914" s="48" t="str">
        <f t="shared" si="205"/>
        <v/>
      </c>
      <c r="J914" s="48" t="str">
        <f t="shared" si="203"/>
        <v/>
      </c>
      <c r="K914" s="49" t="str">
        <f t="shared" si="204"/>
        <v/>
      </c>
      <c r="L914" s="11"/>
      <c r="M914" s="11"/>
      <c r="N914" s="78"/>
      <c r="O914" s="31" t="str">
        <f t="shared" si="198"/>
        <v>F</v>
      </c>
      <c r="P914" s="11">
        <f t="shared" si="192"/>
        <v>-23.287315649149274</v>
      </c>
      <c r="Q914" s="11"/>
      <c r="R914" s="38">
        <f t="shared" si="202"/>
        <v>0</v>
      </c>
      <c r="S914" s="30">
        <f t="shared" si="196"/>
        <v>0</v>
      </c>
      <c r="T914" s="30">
        <f t="shared" si="197"/>
        <v>0</v>
      </c>
      <c r="U914" s="34"/>
      <c r="V914" s="34"/>
      <c r="X914" s="31">
        <f t="shared" si="193"/>
        <v>9.0359999999999996</v>
      </c>
      <c r="Y914" s="31">
        <f t="shared" si="194"/>
        <v>-184.49199999999999</v>
      </c>
      <c r="Z914" s="30">
        <f t="shared" si="199"/>
        <v>0</v>
      </c>
    </row>
    <row r="915" spans="5:26" x14ac:dyDescent="0.15">
      <c r="E915" s="46"/>
      <c r="F915" s="28"/>
      <c r="G915" s="29"/>
      <c r="H915" s="29"/>
      <c r="I915" s="48" t="str">
        <f t="shared" si="205"/>
        <v/>
      </c>
      <c r="J915" s="48" t="str">
        <f t="shared" si="203"/>
        <v/>
      </c>
      <c r="K915" s="49" t="str">
        <f t="shared" si="204"/>
        <v/>
      </c>
      <c r="L915" s="11"/>
      <c r="M915" s="11"/>
      <c r="N915" s="78"/>
      <c r="O915" s="31" t="str">
        <f t="shared" si="198"/>
        <v>F</v>
      </c>
      <c r="P915" s="11">
        <f t="shared" si="192"/>
        <v>-23.287315649149274</v>
      </c>
      <c r="Q915" s="11"/>
      <c r="R915" s="38">
        <f t="shared" si="202"/>
        <v>0</v>
      </c>
      <c r="S915" s="30">
        <f t="shared" si="196"/>
        <v>0</v>
      </c>
      <c r="T915" s="30">
        <f t="shared" si="197"/>
        <v>0</v>
      </c>
      <c r="U915" s="34"/>
      <c r="V915" s="34"/>
      <c r="X915" s="31">
        <f t="shared" si="193"/>
        <v>9.0359999999999996</v>
      </c>
      <c r="Y915" s="31">
        <f t="shared" si="194"/>
        <v>-184.49199999999999</v>
      </c>
      <c r="Z915" s="30">
        <f t="shared" si="199"/>
        <v>0</v>
      </c>
    </row>
    <row r="916" spans="5:26" x14ac:dyDescent="0.15">
      <c r="E916" s="46"/>
      <c r="F916" s="28"/>
      <c r="G916" s="29"/>
      <c r="H916" s="29"/>
      <c r="I916" s="48" t="str">
        <f t="shared" si="205"/>
        <v/>
      </c>
      <c r="J916" s="48" t="str">
        <f t="shared" si="203"/>
        <v/>
      </c>
      <c r="K916" s="49" t="str">
        <f t="shared" si="204"/>
        <v/>
      </c>
      <c r="L916" s="11"/>
      <c r="M916" s="11"/>
      <c r="N916" s="78"/>
      <c r="O916" s="31" t="str">
        <f t="shared" si="198"/>
        <v>F</v>
      </c>
      <c r="P916" s="11">
        <f t="shared" si="192"/>
        <v>-23.287315649149274</v>
      </c>
      <c r="Q916" s="11"/>
      <c r="R916" s="38">
        <f t="shared" si="202"/>
        <v>0</v>
      </c>
      <c r="S916" s="30">
        <f t="shared" si="196"/>
        <v>0</v>
      </c>
      <c r="T916" s="30">
        <f t="shared" si="197"/>
        <v>0</v>
      </c>
      <c r="U916" s="34"/>
      <c r="V916" s="34"/>
      <c r="X916" s="31">
        <f t="shared" si="193"/>
        <v>9.0359999999999996</v>
      </c>
      <c r="Y916" s="31">
        <f t="shared" si="194"/>
        <v>-184.49199999999999</v>
      </c>
      <c r="Z916" s="30">
        <f t="shared" si="199"/>
        <v>0</v>
      </c>
    </row>
    <row r="917" spans="5:26" x14ac:dyDescent="0.15">
      <c r="E917" s="46"/>
      <c r="F917" s="28"/>
      <c r="G917" s="29"/>
      <c r="H917" s="29"/>
      <c r="I917" s="48" t="str">
        <f t="shared" si="205"/>
        <v/>
      </c>
      <c r="J917" s="48" t="str">
        <f t="shared" si="203"/>
        <v/>
      </c>
      <c r="K917" s="49" t="str">
        <f t="shared" si="204"/>
        <v/>
      </c>
      <c r="L917" s="11"/>
      <c r="M917" s="11"/>
      <c r="N917" s="78"/>
      <c r="O917" s="31" t="str">
        <f t="shared" si="198"/>
        <v>F</v>
      </c>
      <c r="P917" s="11">
        <f t="shared" si="192"/>
        <v>-23.287315649149274</v>
      </c>
      <c r="Q917" s="11"/>
      <c r="R917" s="38">
        <f t="shared" si="202"/>
        <v>0</v>
      </c>
      <c r="S917" s="30">
        <f t="shared" si="196"/>
        <v>0</v>
      </c>
      <c r="T917" s="30">
        <f t="shared" si="197"/>
        <v>0</v>
      </c>
      <c r="U917" s="34"/>
      <c r="V917" s="34"/>
      <c r="X917" s="31">
        <f t="shared" si="193"/>
        <v>9.0359999999999996</v>
      </c>
      <c r="Y917" s="31">
        <f t="shared" si="194"/>
        <v>-184.49199999999999</v>
      </c>
      <c r="Z917" s="30">
        <f t="shared" si="199"/>
        <v>0</v>
      </c>
    </row>
    <row r="918" spans="5:26" x14ac:dyDescent="0.15">
      <c r="E918" s="46"/>
      <c r="F918" s="28"/>
      <c r="G918" s="29"/>
      <c r="H918" s="29"/>
      <c r="I918" s="48" t="str">
        <f t="shared" si="205"/>
        <v/>
      </c>
      <c r="J918" s="48" t="str">
        <f t="shared" si="203"/>
        <v/>
      </c>
      <c r="K918" s="49" t="str">
        <f t="shared" si="204"/>
        <v/>
      </c>
      <c r="L918" s="11"/>
      <c r="M918" s="11"/>
      <c r="N918" s="78"/>
      <c r="O918" s="31" t="str">
        <f t="shared" si="198"/>
        <v>F</v>
      </c>
      <c r="P918" s="11">
        <f t="shared" si="192"/>
        <v>-23.287315649149274</v>
      </c>
      <c r="Q918" s="11"/>
      <c r="R918" s="38">
        <f t="shared" si="202"/>
        <v>0</v>
      </c>
      <c r="S918" s="30">
        <f t="shared" si="196"/>
        <v>0</v>
      </c>
      <c r="T918" s="30">
        <f t="shared" si="197"/>
        <v>0</v>
      </c>
      <c r="U918" s="34"/>
      <c r="V918" s="34"/>
      <c r="X918" s="31">
        <f t="shared" si="193"/>
        <v>9.0359999999999996</v>
      </c>
      <c r="Y918" s="31">
        <f t="shared" si="194"/>
        <v>-184.49199999999999</v>
      </c>
      <c r="Z918" s="30">
        <f t="shared" si="199"/>
        <v>0</v>
      </c>
    </row>
    <row r="919" spans="5:26" x14ac:dyDescent="0.15">
      <c r="E919" s="46"/>
      <c r="F919" s="28"/>
      <c r="G919" s="29"/>
      <c r="H919" s="29"/>
      <c r="I919" s="48" t="str">
        <f t="shared" si="205"/>
        <v/>
      </c>
      <c r="J919" s="48" t="str">
        <f t="shared" si="203"/>
        <v/>
      </c>
      <c r="K919" s="49" t="str">
        <f t="shared" si="204"/>
        <v/>
      </c>
      <c r="L919" s="11"/>
      <c r="M919" s="11"/>
      <c r="N919" s="78"/>
      <c r="O919" s="31" t="str">
        <f t="shared" si="198"/>
        <v>F</v>
      </c>
      <c r="P919" s="11">
        <f t="shared" si="192"/>
        <v>-23.287315649149274</v>
      </c>
      <c r="Q919" s="11"/>
      <c r="R919" s="38">
        <f t="shared" si="202"/>
        <v>0</v>
      </c>
      <c r="S919" s="30">
        <f t="shared" si="196"/>
        <v>0</v>
      </c>
      <c r="T919" s="30">
        <f t="shared" si="197"/>
        <v>0</v>
      </c>
      <c r="U919" s="34"/>
      <c r="V919" s="34"/>
      <c r="X919" s="31">
        <f t="shared" si="193"/>
        <v>9.0359999999999996</v>
      </c>
      <c r="Y919" s="31">
        <f t="shared" si="194"/>
        <v>-184.49199999999999</v>
      </c>
      <c r="Z919" s="30">
        <f t="shared" si="199"/>
        <v>0</v>
      </c>
    </row>
    <row r="920" spans="5:26" x14ac:dyDescent="0.15">
      <c r="E920" s="46"/>
      <c r="F920" s="28"/>
      <c r="G920" s="29"/>
      <c r="H920" s="29"/>
      <c r="I920" s="48" t="str">
        <f t="shared" si="205"/>
        <v/>
      </c>
      <c r="J920" s="48" t="str">
        <f t="shared" si="203"/>
        <v/>
      </c>
      <c r="K920" s="49" t="str">
        <f t="shared" si="204"/>
        <v/>
      </c>
      <c r="L920" s="11"/>
      <c r="M920" s="11"/>
      <c r="N920" s="78"/>
      <c r="O920" s="31" t="str">
        <f t="shared" si="198"/>
        <v>F</v>
      </c>
      <c r="P920" s="11">
        <f t="shared" si="192"/>
        <v>-23.287315649149274</v>
      </c>
      <c r="Q920" s="11"/>
      <c r="R920" s="38">
        <f t="shared" si="202"/>
        <v>0</v>
      </c>
      <c r="S920" s="30">
        <f t="shared" si="196"/>
        <v>0</v>
      </c>
      <c r="T920" s="30">
        <f t="shared" si="197"/>
        <v>0</v>
      </c>
      <c r="U920" s="34"/>
      <c r="V920" s="34"/>
      <c r="X920" s="31">
        <f t="shared" si="193"/>
        <v>9.0359999999999996</v>
      </c>
      <c r="Y920" s="31">
        <f t="shared" si="194"/>
        <v>-184.49199999999999</v>
      </c>
      <c r="Z920" s="30">
        <f t="shared" si="199"/>
        <v>0</v>
      </c>
    </row>
    <row r="921" spans="5:26" x14ac:dyDescent="0.15">
      <c r="E921" s="46"/>
      <c r="F921" s="28"/>
      <c r="G921" s="29"/>
      <c r="H921" s="29"/>
      <c r="I921" s="48" t="str">
        <f t="shared" si="205"/>
        <v/>
      </c>
      <c r="J921" s="48" t="str">
        <f t="shared" si="203"/>
        <v/>
      </c>
      <c r="K921" s="49" t="str">
        <f t="shared" si="204"/>
        <v/>
      </c>
      <c r="L921" s="11"/>
      <c r="M921" s="11"/>
      <c r="N921" s="78"/>
      <c r="O921" s="31" t="str">
        <f t="shared" si="198"/>
        <v>F</v>
      </c>
      <c r="P921" s="11">
        <f t="shared" si="192"/>
        <v>-23.287315649149274</v>
      </c>
      <c r="Q921" s="11"/>
      <c r="R921" s="38">
        <f t="shared" si="202"/>
        <v>0</v>
      </c>
      <c r="S921" s="30">
        <f t="shared" si="196"/>
        <v>0</v>
      </c>
      <c r="T921" s="30">
        <f t="shared" si="197"/>
        <v>0</v>
      </c>
      <c r="U921" s="34"/>
      <c r="V921" s="34"/>
      <c r="X921" s="31">
        <f t="shared" si="193"/>
        <v>9.0359999999999996</v>
      </c>
      <c r="Y921" s="31">
        <f t="shared" si="194"/>
        <v>-184.49199999999999</v>
      </c>
      <c r="Z921" s="30">
        <f t="shared" si="199"/>
        <v>0</v>
      </c>
    </row>
    <row r="922" spans="5:26" x14ac:dyDescent="0.15">
      <c r="E922" s="46"/>
      <c r="F922" s="28"/>
      <c r="G922" s="29"/>
      <c r="H922" s="29"/>
      <c r="I922" s="48" t="str">
        <f t="shared" si="205"/>
        <v/>
      </c>
      <c r="J922" s="48" t="str">
        <f t="shared" si="203"/>
        <v/>
      </c>
      <c r="K922" s="49" t="str">
        <f t="shared" si="204"/>
        <v/>
      </c>
      <c r="L922" s="11"/>
      <c r="M922" s="11"/>
      <c r="N922" s="78"/>
      <c r="O922" s="31" t="str">
        <f t="shared" si="198"/>
        <v>F</v>
      </c>
      <c r="P922" s="11">
        <f t="shared" si="192"/>
        <v>-23.287315649149274</v>
      </c>
      <c r="Q922" s="11"/>
      <c r="R922" s="38">
        <f t="shared" si="202"/>
        <v>0</v>
      </c>
      <c r="S922" s="30">
        <f t="shared" si="196"/>
        <v>0</v>
      </c>
      <c r="T922" s="30">
        <f t="shared" si="197"/>
        <v>0</v>
      </c>
      <c r="U922" s="34"/>
      <c r="V922" s="34"/>
      <c r="X922" s="31">
        <f t="shared" si="193"/>
        <v>9.0359999999999996</v>
      </c>
      <c r="Y922" s="31">
        <f t="shared" si="194"/>
        <v>-184.49199999999999</v>
      </c>
      <c r="Z922" s="30">
        <f t="shared" si="199"/>
        <v>0</v>
      </c>
    </row>
    <row r="923" spans="5:26" x14ac:dyDescent="0.15">
      <c r="E923" s="46"/>
      <c r="F923" s="28"/>
      <c r="G923" s="29"/>
      <c r="H923" s="29"/>
      <c r="I923" s="48" t="str">
        <f t="shared" si="205"/>
        <v/>
      </c>
      <c r="J923" s="48" t="str">
        <f t="shared" si="203"/>
        <v/>
      </c>
      <c r="K923" s="49" t="str">
        <f t="shared" si="204"/>
        <v/>
      </c>
      <c r="L923" s="11"/>
      <c r="M923" s="11"/>
      <c r="N923" s="78"/>
      <c r="O923" s="31" t="str">
        <f t="shared" si="198"/>
        <v>F</v>
      </c>
      <c r="P923" s="11">
        <f t="shared" si="192"/>
        <v>-23.287315649149274</v>
      </c>
      <c r="Q923" s="11"/>
      <c r="R923" s="38">
        <f t="shared" si="202"/>
        <v>0</v>
      </c>
      <c r="S923" s="30">
        <f t="shared" si="196"/>
        <v>0</v>
      </c>
      <c r="T923" s="30">
        <f t="shared" si="197"/>
        <v>0</v>
      </c>
      <c r="U923" s="34"/>
      <c r="V923" s="34"/>
      <c r="X923" s="31">
        <f t="shared" si="193"/>
        <v>9.0359999999999996</v>
      </c>
      <c r="Y923" s="31">
        <f t="shared" si="194"/>
        <v>-184.49199999999999</v>
      </c>
      <c r="Z923" s="30">
        <f t="shared" si="199"/>
        <v>0</v>
      </c>
    </row>
    <row r="924" spans="5:26" x14ac:dyDescent="0.15">
      <c r="E924" s="46"/>
      <c r="F924" s="28"/>
      <c r="G924" s="29"/>
      <c r="H924" s="29"/>
      <c r="I924" s="48" t="str">
        <f t="shared" si="205"/>
        <v/>
      </c>
      <c r="J924" s="48" t="str">
        <f t="shared" si="203"/>
        <v/>
      </c>
      <c r="K924" s="49" t="str">
        <f t="shared" si="204"/>
        <v/>
      </c>
      <c r="L924" s="11"/>
      <c r="M924" s="11"/>
      <c r="N924" s="78"/>
      <c r="O924" s="31" t="str">
        <f t="shared" si="198"/>
        <v>F</v>
      </c>
      <c r="P924" s="11">
        <f t="shared" si="192"/>
        <v>-23.287315649149274</v>
      </c>
      <c r="Q924" s="11"/>
      <c r="R924" s="38">
        <f t="shared" si="202"/>
        <v>0</v>
      </c>
      <c r="S924" s="30">
        <f t="shared" si="196"/>
        <v>0</v>
      </c>
      <c r="T924" s="30">
        <f t="shared" si="197"/>
        <v>0</v>
      </c>
      <c r="U924" s="34"/>
      <c r="V924" s="34"/>
      <c r="X924" s="31">
        <f t="shared" si="193"/>
        <v>9.0359999999999996</v>
      </c>
      <c r="Y924" s="31">
        <f t="shared" si="194"/>
        <v>-184.49199999999999</v>
      </c>
      <c r="Z924" s="30">
        <f t="shared" si="199"/>
        <v>0</v>
      </c>
    </row>
    <row r="925" spans="5:26" x14ac:dyDescent="0.15">
      <c r="E925" s="46"/>
      <c r="F925" s="28"/>
      <c r="G925" s="29"/>
      <c r="H925" s="29"/>
      <c r="I925" s="48" t="str">
        <f t="shared" si="205"/>
        <v/>
      </c>
      <c r="J925" s="48" t="str">
        <f t="shared" si="203"/>
        <v/>
      </c>
      <c r="K925" s="49" t="str">
        <f t="shared" si="204"/>
        <v/>
      </c>
      <c r="L925" s="11"/>
      <c r="M925" s="11"/>
      <c r="N925" s="78"/>
      <c r="O925" s="31" t="str">
        <f t="shared" si="198"/>
        <v>F</v>
      </c>
      <c r="P925" s="11">
        <f t="shared" si="192"/>
        <v>-23.287315649149274</v>
      </c>
      <c r="Q925" s="11"/>
      <c r="R925" s="38">
        <f t="shared" si="202"/>
        <v>0</v>
      </c>
      <c r="S925" s="30">
        <f t="shared" si="196"/>
        <v>0</v>
      </c>
      <c r="T925" s="30">
        <f t="shared" si="197"/>
        <v>0</v>
      </c>
      <c r="U925" s="34"/>
      <c r="V925" s="34"/>
      <c r="X925" s="31">
        <f t="shared" si="193"/>
        <v>9.0359999999999996</v>
      </c>
      <c r="Y925" s="31">
        <f t="shared" si="194"/>
        <v>-184.49199999999999</v>
      </c>
      <c r="Z925" s="30">
        <f t="shared" si="199"/>
        <v>0</v>
      </c>
    </row>
    <row r="926" spans="5:26" x14ac:dyDescent="0.15">
      <c r="E926" s="46"/>
      <c r="F926" s="28"/>
      <c r="G926" s="29"/>
      <c r="H926" s="29"/>
      <c r="I926" s="48" t="str">
        <f t="shared" si="205"/>
        <v/>
      </c>
      <c r="J926" s="48" t="str">
        <f t="shared" si="203"/>
        <v/>
      </c>
      <c r="K926" s="49" t="str">
        <f t="shared" si="204"/>
        <v/>
      </c>
      <c r="L926" s="11"/>
      <c r="M926" s="11"/>
      <c r="N926" s="78"/>
      <c r="O926" s="31" t="str">
        <f t="shared" si="198"/>
        <v>F</v>
      </c>
      <c r="P926" s="11">
        <f t="shared" si="192"/>
        <v>-23.287315649149274</v>
      </c>
      <c r="Q926" s="11"/>
      <c r="R926" s="38">
        <f t="shared" si="202"/>
        <v>0</v>
      </c>
      <c r="S926" s="30">
        <f t="shared" si="196"/>
        <v>0</v>
      </c>
      <c r="T926" s="30">
        <f t="shared" si="197"/>
        <v>0</v>
      </c>
      <c r="U926" s="34"/>
      <c r="V926" s="34"/>
      <c r="X926" s="31">
        <f t="shared" si="193"/>
        <v>9.0359999999999996</v>
      </c>
      <c r="Y926" s="31">
        <f t="shared" si="194"/>
        <v>-184.49199999999999</v>
      </c>
      <c r="Z926" s="30">
        <f t="shared" si="199"/>
        <v>0</v>
      </c>
    </row>
    <row r="927" spans="5:26" x14ac:dyDescent="0.15">
      <c r="E927" s="46"/>
      <c r="F927" s="28"/>
      <c r="G927" s="29"/>
      <c r="H927" s="29"/>
      <c r="I927" s="48" t="str">
        <f t="shared" si="205"/>
        <v/>
      </c>
      <c r="J927" s="48" t="str">
        <f t="shared" si="203"/>
        <v/>
      </c>
      <c r="K927" s="49" t="str">
        <f t="shared" si="204"/>
        <v/>
      </c>
      <c r="L927" s="11"/>
      <c r="M927" s="11"/>
      <c r="N927" s="78"/>
      <c r="O927" s="31" t="str">
        <f t="shared" si="198"/>
        <v>F</v>
      </c>
      <c r="P927" s="11">
        <f t="shared" si="192"/>
        <v>-23.287315649149274</v>
      </c>
      <c r="Q927" s="11"/>
      <c r="R927" s="38">
        <f t="shared" si="202"/>
        <v>0</v>
      </c>
      <c r="S927" s="30">
        <f t="shared" si="196"/>
        <v>0</v>
      </c>
      <c r="T927" s="30">
        <f t="shared" si="197"/>
        <v>0</v>
      </c>
      <c r="U927" s="34"/>
      <c r="V927" s="34"/>
      <c r="X927" s="31">
        <f t="shared" si="193"/>
        <v>9.0359999999999996</v>
      </c>
      <c r="Y927" s="31">
        <f t="shared" si="194"/>
        <v>-184.49199999999999</v>
      </c>
      <c r="Z927" s="30">
        <f t="shared" si="199"/>
        <v>0</v>
      </c>
    </row>
    <row r="928" spans="5:26" x14ac:dyDescent="0.15">
      <c r="E928" s="46"/>
      <c r="F928" s="28"/>
      <c r="G928" s="29"/>
      <c r="H928" s="29"/>
      <c r="I928" s="48" t="str">
        <f t="shared" si="205"/>
        <v/>
      </c>
      <c r="J928" s="48" t="str">
        <f t="shared" si="203"/>
        <v/>
      </c>
      <c r="K928" s="49" t="str">
        <f t="shared" si="204"/>
        <v/>
      </c>
      <c r="L928" s="11"/>
      <c r="M928" s="11"/>
      <c r="N928" s="78"/>
      <c r="O928" s="31" t="str">
        <f t="shared" si="198"/>
        <v>F</v>
      </c>
      <c r="P928" s="11">
        <f t="shared" si="192"/>
        <v>-23.287315649149274</v>
      </c>
      <c r="Q928" s="11"/>
      <c r="R928" s="38">
        <f t="shared" si="202"/>
        <v>0</v>
      </c>
      <c r="S928" s="30">
        <f t="shared" si="196"/>
        <v>0</v>
      </c>
      <c r="T928" s="30">
        <f t="shared" si="197"/>
        <v>0</v>
      </c>
      <c r="U928" s="34"/>
      <c r="V928" s="34"/>
      <c r="X928" s="31">
        <f t="shared" si="193"/>
        <v>9.0359999999999996</v>
      </c>
      <c r="Y928" s="31">
        <f t="shared" si="194"/>
        <v>-184.49199999999999</v>
      </c>
      <c r="Z928" s="30">
        <f t="shared" si="199"/>
        <v>0</v>
      </c>
    </row>
    <row r="929" spans="5:26" x14ac:dyDescent="0.15">
      <c r="E929" s="46"/>
      <c r="F929" s="28"/>
      <c r="G929" s="29"/>
      <c r="H929" s="29"/>
      <c r="I929" s="48" t="str">
        <f t="shared" si="205"/>
        <v/>
      </c>
      <c r="J929" s="48" t="str">
        <f t="shared" si="203"/>
        <v/>
      </c>
      <c r="K929" s="49" t="str">
        <f t="shared" si="204"/>
        <v/>
      </c>
      <c r="L929" s="11"/>
      <c r="M929" s="11"/>
      <c r="N929" s="78"/>
      <c r="O929" s="31" t="str">
        <f t="shared" si="198"/>
        <v>F</v>
      </c>
      <c r="P929" s="11">
        <f t="shared" si="192"/>
        <v>-23.287315649149274</v>
      </c>
      <c r="Q929" s="11"/>
      <c r="R929" s="38">
        <f t="shared" si="202"/>
        <v>0</v>
      </c>
      <c r="S929" s="30">
        <f t="shared" si="196"/>
        <v>0</v>
      </c>
      <c r="T929" s="30">
        <f t="shared" si="197"/>
        <v>0</v>
      </c>
      <c r="U929" s="34"/>
      <c r="V929" s="34"/>
      <c r="X929" s="31">
        <f t="shared" si="193"/>
        <v>9.0359999999999996</v>
      </c>
      <c r="Y929" s="31">
        <f t="shared" si="194"/>
        <v>-184.49199999999999</v>
      </c>
      <c r="Z929" s="30">
        <f t="shared" si="199"/>
        <v>0</v>
      </c>
    </row>
    <row r="930" spans="5:26" x14ac:dyDescent="0.15">
      <c r="E930" s="46"/>
      <c r="F930" s="28"/>
      <c r="G930" s="29"/>
      <c r="H930" s="29"/>
      <c r="I930" s="48" t="str">
        <f t="shared" si="205"/>
        <v/>
      </c>
      <c r="J930" s="48" t="str">
        <f t="shared" si="203"/>
        <v/>
      </c>
      <c r="K930" s="49" t="str">
        <f t="shared" si="204"/>
        <v/>
      </c>
      <c r="L930" s="11"/>
      <c r="M930" s="11"/>
      <c r="N930" s="78"/>
      <c r="O930" s="31" t="str">
        <f t="shared" si="198"/>
        <v>F</v>
      </c>
      <c r="P930" s="11">
        <f t="shared" si="192"/>
        <v>-23.287315649149274</v>
      </c>
      <c r="Q930" s="11"/>
      <c r="R930" s="38">
        <f t="shared" si="202"/>
        <v>0</v>
      </c>
      <c r="S930" s="30">
        <f t="shared" si="196"/>
        <v>0</v>
      </c>
      <c r="T930" s="30">
        <f t="shared" si="197"/>
        <v>0</v>
      </c>
      <c r="U930" s="34"/>
      <c r="V930" s="34"/>
      <c r="X930" s="31">
        <f t="shared" si="193"/>
        <v>9.0359999999999996</v>
      </c>
      <c r="Y930" s="31">
        <f t="shared" si="194"/>
        <v>-184.49199999999999</v>
      </c>
      <c r="Z930" s="30">
        <f t="shared" si="199"/>
        <v>0</v>
      </c>
    </row>
    <row r="931" spans="5:26" x14ac:dyDescent="0.15">
      <c r="E931" s="46"/>
      <c r="F931" s="28"/>
      <c r="G931" s="29"/>
      <c r="H931" s="29"/>
      <c r="I931" s="48" t="str">
        <f t="shared" si="205"/>
        <v/>
      </c>
      <c r="J931" s="48" t="str">
        <f t="shared" si="203"/>
        <v/>
      </c>
      <c r="K931" s="49" t="str">
        <f t="shared" si="204"/>
        <v/>
      </c>
      <c r="L931" s="11"/>
      <c r="M931" s="11"/>
      <c r="N931" s="78"/>
      <c r="O931" s="31" t="str">
        <f t="shared" si="198"/>
        <v>F</v>
      </c>
      <c r="P931" s="11">
        <f t="shared" si="192"/>
        <v>-23.287315649149274</v>
      </c>
      <c r="Q931" s="11"/>
      <c r="R931" s="38">
        <f t="shared" si="202"/>
        <v>0</v>
      </c>
      <c r="S931" s="30">
        <f t="shared" si="196"/>
        <v>0</v>
      </c>
      <c r="T931" s="30">
        <f t="shared" si="197"/>
        <v>0</v>
      </c>
      <c r="U931" s="34"/>
      <c r="V931" s="34"/>
      <c r="X931" s="31">
        <f t="shared" si="193"/>
        <v>9.0359999999999996</v>
      </c>
      <c r="Y931" s="31">
        <f t="shared" si="194"/>
        <v>-184.49199999999999</v>
      </c>
      <c r="Z931" s="30">
        <f t="shared" si="199"/>
        <v>0</v>
      </c>
    </row>
    <row r="932" spans="5:26" x14ac:dyDescent="0.15">
      <c r="E932" s="46"/>
      <c r="F932" s="28"/>
      <c r="G932" s="29"/>
      <c r="H932" s="29"/>
      <c r="I932" s="48" t="str">
        <f t="shared" si="205"/>
        <v/>
      </c>
      <c r="J932" s="48" t="str">
        <f t="shared" si="203"/>
        <v/>
      </c>
      <c r="K932" s="49" t="str">
        <f t="shared" si="204"/>
        <v/>
      </c>
      <c r="L932" s="11"/>
      <c r="M932" s="11"/>
      <c r="N932" s="78"/>
      <c r="O932" s="31" t="str">
        <f t="shared" si="198"/>
        <v>F</v>
      </c>
      <c r="P932" s="11">
        <f t="shared" si="192"/>
        <v>-23.287315649149274</v>
      </c>
      <c r="Q932" s="11"/>
      <c r="R932" s="38">
        <f t="shared" si="202"/>
        <v>0</v>
      </c>
      <c r="S932" s="30">
        <f t="shared" si="196"/>
        <v>0</v>
      </c>
      <c r="T932" s="30">
        <f t="shared" si="197"/>
        <v>0</v>
      </c>
      <c r="U932" s="34"/>
      <c r="V932" s="34"/>
      <c r="X932" s="31">
        <f t="shared" si="193"/>
        <v>9.0359999999999996</v>
      </c>
      <c r="Y932" s="31">
        <f t="shared" si="194"/>
        <v>-184.49199999999999</v>
      </c>
      <c r="Z932" s="30">
        <f t="shared" si="199"/>
        <v>0</v>
      </c>
    </row>
    <row r="933" spans="5:26" x14ac:dyDescent="0.15">
      <c r="E933" s="46"/>
      <c r="F933" s="28"/>
      <c r="G933" s="29"/>
      <c r="H933" s="29"/>
      <c r="I933" s="48" t="str">
        <f t="shared" si="205"/>
        <v/>
      </c>
      <c r="J933" s="48" t="str">
        <f t="shared" si="203"/>
        <v/>
      </c>
      <c r="K933" s="49" t="str">
        <f t="shared" si="204"/>
        <v/>
      </c>
      <c r="L933" s="11"/>
      <c r="M933" s="11"/>
      <c r="N933" s="78"/>
      <c r="O933" s="31" t="str">
        <f t="shared" si="198"/>
        <v>F</v>
      </c>
      <c r="P933" s="11">
        <f t="shared" si="192"/>
        <v>-23.287315649149274</v>
      </c>
      <c r="Q933" s="11"/>
      <c r="R933" s="38">
        <f t="shared" si="202"/>
        <v>0</v>
      </c>
      <c r="S933" s="30">
        <f t="shared" si="196"/>
        <v>0</v>
      </c>
      <c r="T933" s="30">
        <f t="shared" si="197"/>
        <v>0</v>
      </c>
      <c r="U933" s="34"/>
      <c r="V933" s="34"/>
      <c r="X933" s="31">
        <f t="shared" si="193"/>
        <v>9.0359999999999996</v>
      </c>
      <c r="Y933" s="31">
        <f t="shared" si="194"/>
        <v>-184.49199999999999</v>
      </c>
      <c r="Z933" s="30">
        <f t="shared" si="199"/>
        <v>0</v>
      </c>
    </row>
    <row r="934" spans="5:26" x14ac:dyDescent="0.15">
      <c r="E934" s="46"/>
      <c r="F934" s="28"/>
      <c r="G934" s="29"/>
      <c r="H934" s="29"/>
      <c r="I934" s="48" t="str">
        <f t="shared" si="205"/>
        <v/>
      </c>
      <c r="J934" s="48" t="str">
        <f t="shared" si="203"/>
        <v/>
      </c>
      <c r="K934" s="49" t="str">
        <f t="shared" si="204"/>
        <v/>
      </c>
      <c r="L934" s="11"/>
      <c r="M934" s="11"/>
      <c r="N934" s="78"/>
      <c r="O934" s="31" t="str">
        <f t="shared" si="198"/>
        <v>F</v>
      </c>
      <c r="P934" s="11">
        <f t="shared" si="192"/>
        <v>-23.287315649149274</v>
      </c>
      <c r="Q934" s="11"/>
      <c r="R934" s="38">
        <f t="shared" si="202"/>
        <v>0</v>
      </c>
      <c r="S934" s="30">
        <f t="shared" si="196"/>
        <v>0</v>
      </c>
      <c r="T934" s="30">
        <f t="shared" si="197"/>
        <v>0</v>
      </c>
      <c r="U934" s="34"/>
      <c r="V934" s="34"/>
      <c r="X934" s="31">
        <f t="shared" si="193"/>
        <v>9.0359999999999996</v>
      </c>
      <c r="Y934" s="31">
        <f t="shared" si="194"/>
        <v>-184.49199999999999</v>
      </c>
      <c r="Z934" s="30">
        <f t="shared" si="199"/>
        <v>0</v>
      </c>
    </row>
    <row r="935" spans="5:26" x14ac:dyDescent="0.15">
      <c r="E935" s="46"/>
      <c r="F935" s="28"/>
      <c r="G935" s="29"/>
      <c r="H935" s="29"/>
      <c r="I935" s="48" t="str">
        <f t="shared" si="205"/>
        <v/>
      </c>
      <c r="J935" s="48" t="str">
        <f t="shared" si="203"/>
        <v/>
      </c>
      <c r="K935" s="49" t="str">
        <f t="shared" si="204"/>
        <v/>
      </c>
      <c r="L935" s="11"/>
      <c r="M935" s="11"/>
      <c r="N935" s="78"/>
      <c r="O935" s="31" t="str">
        <f t="shared" si="198"/>
        <v>F</v>
      </c>
      <c r="P935" s="11">
        <f t="shared" si="192"/>
        <v>-23.287315649149274</v>
      </c>
      <c r="Q935" s="11"/>
      <c r="R935" s="38">
        <f t="shared" si="202"/>
        <v>0</v>
      </c>
      <c r="S935" s="30">
        <f t="shared" si="196"/>
        <v>0</v>
      </c>
      <c r="T935" s="30">
        <f t="shared" si="197"/>
        <v>0</v>
      </c>
      <c r="U935" s="34"/>
      <c r="V935" s="34"/>
      <c r="X935" s="31">
        <f t="shared" si="193"/>
        <v>9.0359999999999996</v>
      </c>
      <c r="Y935" s="31">
        <f t="shared" si="194"/>
        <v>-184.49199999999999</v>
      </c>
      <c r="Z935" s="30">
        <f t="shared" si="199"/>
        <v>0</v>
      </c>
    </row>
    <row r="936" spans="5:26" x14ac:dyDescent="0.15">
      <c r="E936" s="46"/>
      <c r="F936" s="28"/>
      <c r="G936" s="29"/>
      <c r="H936" s="29"/>
      <c r="I936" s="48" t="str">
        <f t="shared" si="205"/>
        <v/>
      </c>
      <c r="J936" s="48" t="str">
        <f t="shared" si="203"/>
        <v/>
      </c>
      <c r="K936" s="49" t="str">
        <f t="shared" si="204"/>
        <v/>
      </c>
      <c r="L936" s="11"/>
      <c r="M936" s="11"/>
      <c r="N936" s="78"/>
      <c r="O936" s="31" t="str">
        <f t="shared" si="198"/>
        <v>F</v>
      </c>
      <c r="P936" s="11">
        <f t="shared" si="192"/>
        <v>-23.287315649149274</v>
      </c>
      <c r="Q936" s="11"/>
      <c r="R936" s="38">
        <f t="shared" si="202"/>
        <v>0</v>
      </c>
      <c r="S936" s="30">
        <f t="shared" si="196"/>
        <v>0</v>
      </c>
      <c r="T936" s="30">
        <f t="shared" si="197"/>
        <v>0</v>
      </c>
      <c r="U936" s="34"/>
      <c r="V936" s="34"/>
      <c r="X936" s="31">
        <f t="shared" si="193"/>
        <v>9.0359999999999996</v>
      </c>
      <c r="Y936" s="31">
        <f t="shared" si="194"/>
        <v>-184.49199999999999</v>
      </c>
      <c r="Z936" s="30">
        <f t="shared" si="199"/>
        <v>0</v>
      </c>
    </row>
    <row r="937" spans="5:26" x14ac:dyDescent="0.15">
      <c r="E937" s="46"/>
      <c r="F937" s="28"/>
      <c r="G937" s="29"/>
      <c r="H937" s="29"/>
      <c r="I937" s="48" t="str">
        <f t="shared" ref="I937:I968" si="206">IF(COUNTA($F$871,$H$871,F937:H937)=5,P937,"")</f>
        <v/>
      </c>
      <c r="J937" s="48" t="str">
        <f t="shared" si="203"/>
        <v/>
      </c>
      <c r="K937" s="49" t="str">
        <f t="shared" si="204"/>
        <v/>
      </c>
      <c r="L937" s="11"/>
      <c r="M937" s="11"/>
      <c r="N937" s="78"/>
      <c r="O937" s="31" t="str">
        <f t="shared" si="198"/>
        <v>F</v>
      </c>
      <c r="P937" s="11">
        <f t="shared" ref="P937:P991" si="207">IF(T937&gt;17.583,"*",(G937-(INDEX(IF(O937="F",Hfemalemean,Hmalemean),S937+1,R937+1)))/(INDEX(IF(O937="F",Hfemalesd,Hmalesd),S937+1,R937+1)))</f>
        <v>-23.287315649149274</v>
      </c>
      <c r="Q937" s="11"/>
      <c r="R937" s="38">
        <f t="shared" si="202"/>
        <v>0</v>
      </c>
      <c r="S937" s="30">
        <f t="shared" si="196"/>
        <v>0</v>
      </c>
      <c r="T937" s="30">
        <f t="shared" si="197"/>
        <v>0</v>
      </c>
      <c r="U937" s="34"/>
      <c r="V937" s="34"/>
      <c r="X937" s="31">
        <f t="shared" ref="X937:X992" si="208">IF(O937="M",2.06*10^-3*G937^2-0.1166*G937+6.5273,2.49*10^-3*G937^2-0.1858*G937+9.036)</f>
        <v>9.0359999999999996</v>
      </c>
      <c r="Y937" s="31">
        <f t="shared" ref="Y937:Y992" si="209">((G937/100)^3*INDEX(itoOI,IF(O937="M",0,3)+IF(G937&lt;140,1,IF(G937&lt;=149,2,3)),1)+(G937/100)^2*INDEX(itoOI,IF(O937="M",0,3)+IF(G937&lt;140,1,IF(G937&lt;=149,2,3)),2)+(G937/100)*INDEX(itoOI,IF(O937="M",0,3)+IF(G937&lt;140,1,IF(G937&lt;=149,2,3)),3)+INDEX(itoOI,IF(O937="M",0,3)+IF(G937&lt;140,1,IF(G937&lt;=149,2,3)),4))</f>
        <v>-184.49199999999999</v>
      </c>
      <c r="Z937" s="30">
        <f t="shared" si="199"/>
        <v>0</v>
      </c>
    </row>
    <row r="938" spans="5:26" x14ac:dyDescent="0.15">
      <c r="E938" s="46"/>
      <c r="F938" s="28"/>
      <c r="G938" s="29"/>
      <c r="H938" s="29"/>
      <c r="I938" s="48" t="str">
        <f t="shared" si="206"/>
        <v/>
      </c>
      <c r="J938" s="48" t="str">
        <f t="shared" si="203"/>
        <v/>
      </c>
      <c r="K938" s="49" t="str">
        <f t="shared" si="204"/>
        <v/>
      </c>
      <c r="L938" s="11"/>
      <c r="M938" s="11"/>
      <c r="N938" s="78"/>
      <c r="O938" s="31" t="str">
        <f t="shared" si="198"/>
        <v>F</v>
      </c>
      <c r="P938" s="11">
        <f t="shared" si="207"/>
        <v>-23.287315649149274</v>
      </c>
      <c r="Q938" s="11"/>
      <c r="R938" s="38">
        <f t="shared" ref="R938:R992" si="210">DATEDIF($F$871,F938,"Y")</f>
        <v>0</v>
      </c>
      <c r="S938" s="30">
        <f t="shared" ref="S938:S992" si="211">DATEDIF($F$871,F938,"YM")</f>
        <v>0</v>
      </c>
      <c r="T938" s="30">
        <f t="shared" ref="T938:T992" si="212">DATEDIF($F$871,F938,"Y")+DATEDIF($F$871,F938,"YD")/(365+IF(MOD(YEAR(DATE(YEAR(F938)-1,MONTH($F$871),DAY($F$871))),4)=0,IF(DATE(YEAR(DATE(YEAR(F938)-1,MONTH($F$871),DAY($F$871))),2,29)&gt;=DATE(YEAR(F938)-1,MONTH($F$871),DAY($F$871)),1,0),0)+IF(MOD(YEAR(F938),4)=0,IF(DATE(YEAR(F938),2,29)&lt;=F938,1,0),0))</f>
        <v>0</v>
      </c>
      <c r="U938" s="34"/>
      <c r="V938" s="34"/>
      <c r="X938" s="31">
        <f t="shared" si="208"/>
        <v>9.0359999999999996</v>
      </c>
      <c r="Y938" s="31">
        <f t="shared" si="209"/>
        <v>-184.49199999999999</v>
      </c>
      <c r="Z938" s="30">
        <f t="shared" si="199"/>
        <v>0</v>
      </c>
    </row>
    <row r="939" spans="5:26" x14ac:dyDescent="0.15">
      <c r="E939" s="46"/>
      <c r="F939" s="28"/>
      <c r="G939" s="29"/>
      <c r="H939" s="29"/>
      <c r="I939" s="48" t="str">
        <f t="shared" si="206"/>
        <v/>
      </c>
      <c r="J939" s="48" t="str">
        <f t="shared" si="203"/>
        <v/>
      </c>
      <c r="K939" s="49" t="str">
        <f t="shared" si="204"/>
        <v/>
      </c>
      <c r="L939" s="11"/>
      <c r="M939" s="11"/>
      <c r="N939" s="78"/>
      <c r="O939" s="31" t="str">
        <f t="shared" ref="O939:O992" si="213">+O938</f>
        <v>F</v>
      </c>
      <c r="P939" s="11">
        <f t="shared" si="207"/>
        <v>-23.287315649149274</v>
      </c>
      <c r="Q939" s="11"/>
      <c r="R939" s="38">
        <f t="shared" si="210"/>
        <v>0</v>
      </c>
      <c r="S939" s="30">
        <f t="shared" si="211"/>
        <v>0</v>
      </c>
      <c r="T939" s="30">
        <f t="shared" si="212"/>
        <v>0</v>
      </c>
      <c r="U939" s="34"/>
      <c r="V939" s="34"/>
      <c r="X939" s="31">
        <f t="shared" si="208"/>
        <v>9.0359999999999996</v>
      </c>
      <c r="Y939" s="31">
        <f t="shared" si="209"/>
        <v>-184.49199999999999</v>
      </c>
      <c r="Z939" s="30">
        <f t="shared" ref="Z939:Z992" si="214">22*G939^2/10000</f>
        <v>0</v>
      </c>
    </row>
    <row r="940" spans="5:26" x14ac:dyDescent="0.15">
      <c r="E940" s="46"/>
      <c r="F940" s="28"/>
      <c r="G940" s="29"/>
      <c r="H940" s="29"/>
      <c r="I940" s="48" t="str">
        <f t="shared" si="206"/>
        <v/>
      </c>
      <c r="J940" s="48" t="str">
        <f t="shared" si="203"/>
        <v/>
      </c>
      <c r="K940" s="49" t="str">
        <f t="shared" si="204"/>
        <v/>
      </c>
      <c r="L940" s="11"/>
      <c r="M940" s="11"/>
      <c r="N940" s="78"/>
      <c r="O940" s="31" t="str">
        <f t="shared" si="213"/>
        <v>F</v>
      </c>
      <c r="P940" s="11">
        <f t="shared" si="207"/>
        <v>-23.287315649149274</v>
      </c>
      <c r="Q940" s="11"/>
      <c r="R940" s="38">
        <f t="shared" si="210"/>
        <v>0</v>
      </c>
      <c r="S940" s="30">
        <f t="shared" si="211"/>
        <v>0</v>
      </c>
      <c r="T940" s="30">
        <f t="shared" si="212"/>
        <v>0</v>
      </c>
      <c r="U940" s="34"/>
      <c r="V940" s="34"/>
      <c r="X940" s="31">
        <f t="shared" si="208"/>
        <v>9.0359999999999996</v>
      </c>
      <c r="Y940" s="31">
        <f t="shared" si="209"/>
        <v>-184.49199999999999</v>
      </c>
      <c r="Z940" s="30">
        <f t="shared" si="214"/>
        <v>0</v>
      </c>
    </row>
    <row r="941" spans="5:26" x14ac:dyDescent="0.15">
      <c r="E941" s="46"/>
      <c r="F941" s="28"/>
      <c r="G941" s="29"/>
      <c r="H941" s="29"/>
      <c r="I941" s="48" t="str">
        <f t="shared" si="206"/>
        <v/>
      </c>
      <c r="J941" s="48" t="str">
        <f t="shared" si="203"/>
        <v/>
      </c>
      <c r="K941" s="49" t="str">
        <f t="shared" si="204"/>
        <v/>
      </c>
      <c r="L941" s="11"/>
      <c r="M941" s="11"/>
      <c r="N941" s="78"/>
      <c r="O941" s="31" t="str">
        <f t="shared" si="213"/>
        <v>F</v>
      </c>
      <c r="P941" s="11">
        <f t="shared" si="207"/>
        <v>-23.287315649149274</v>
      </c>
      <c r="Q941" s="11"/>
      <c r="R941" s="38">
        <f t="shared" si="210"/>
        <v>0</v>
      </c>
      <c r="S941" s="30">
        <f t="shared" si="211"/>
        <v>0</v>
      </c>
      <c r="T941" s="30">
        <f t="shared" si="212"/>
        <v>0</v>
      </c>
      <c r="U941" s="34"/>
      <c r="V941" s="34"/>
      <c r="X941" s="31">
        <f t="shared" si="208"/>
        <v>9.0359999999999996</v>
      </c>
      <c r="Y941" s="31">
        <f t="shared" si="209"/>
        <v>-184.49199999999999</v>
      </c>
      <c r="Z941" s="30">
        <f t="shared" si="214"/>
        <v>0</v>
      </c>
    </row>
    <row r="942" spans="5:26" x14ac:dyDescent="0.15">
      <c r="E942" s="46"/>
      <c r="F942" s="28"/>
      <c r="G942" s="29"/>
      <c r="H942" s="29"/>
      <c r="I942" s="48" t="str">
        <f t="shared" si="206"/>
        <v/>
      </c>
      <c r="J942" s="48" t="str">
        <f t="shared" si="203"/>
        <v/>
      </c>
      <c r="K942" s="49" t="str">
        <f t="shared" si="204"/>
        <v/>
      </c>
      <c r="L942" s="11"/>
      <c r="M942" s="11"/>
      <c r="N942" s="78"/>
      <c r="O942" s="31" t="str">
        <f t="shared" si="213"/>
        <v>F</v>
      </c>
      <c r="P942" s="11">
        <f t="shared" si="207"/>
        <v>-23.287315649149274</v>
      </c>
      <c r="Q942" s="11"/>
      <c r="R942" s="38">
        <f t="shared" si="210"/>
        <v>0</v>
      </c>
      <c r="S942" s="30">
        <f t="shared" si="211"/>
        <v>0</v>
      </c>
      <c r="T942" s="30">
        <f t="shared" si="212"/>
        <v>0</v>
      </c>
      <c r="U942" s="34"/>
      <c r="V942" s="34"/>
      <c r="X942" s="31">
        <f t="shared" si="208"/>
        <v>9.0359999999999996</v>
      </c>
      <c r="Y942" s="31">
        <f t="shared" si="209"/>
        <v>-184.49199999999999</v>
      </c>
      <c r="Z942" s="30">
        <f t="shared" si="214"/>
        <v>0</v>
      </c>
    </row>
    <row r="943" spans="5:26" x14ac:dyDescent="0.15">
      <c r="E943" s="46"/>
      <c r="F943" s="28"/>
      <c r="G943" s="29"/>
      <c r="H943" s="29"/>
      <c r="I943" s="48" t="str">
        <f t="shared" si="206"/>
        <v/>
      </c>
      <c r="J943" s="48" t="str">
        <f t="shared" si="203"/>
        <v/>
      </c>
      <c r="K943" s="49" t="str">
        <f t="shared" si="204"/>
        <v/>
      </c>
      <c r="L943" s="11"/>
      <c r="M943" s="11"/>
      <c r="N943" s="78"/>
      <c r="O943" s="31" t="str">
        <f t="shared" si="213"/>
        <v>F</v>
      </c>
      <c r="P943" s="11">
        <f t="shared" si="207"/>
        <v>-23.287315649149274</v>
      </c>
      <c r="Q943" s="11"/>
      <c r="R943" s="38">
        <f t="shared" si="210"/>
        <v>0</v>
      </c>
      <c r="S943" s="30">
        <f t="shared" si="211"/>
        <v>0</v>
      </c>
      <c r="T943" s="30">
        <f t="shared" si="212"/>
        <v>0</v>
      </c>
      <c r="U943" s="34"/>
      <c r="V943" s="34"/>
      <c r="X943" s="31">
        <f t="shared" si="208"/>
        <v>9.0359999999999996</v>
      </c>
      <c r="Y943" s="31">
        <f t="shared" si="209"/>
        <v>-184.49199999999999</v>
      </c>
      <c r="Z943" s="30">
        <f t="shared" si="214"/>
        <v>0</v>
      </c>
    </row>
    <row r="944" spans="5:26" x14ac:dyDescent="0.15">
      <c r="E944" s="46"/>
      <c r="F944" s="28"/>
      <c r="G944" s="29"/>
      <c r="H944" s="29"/>
      <c r="I944" s="48" t="str">
        <f t="shared" si="206"/>
        <v/>
      </c>
      <c r="J944" s="48" t="str">
        <f t="shared" ref="J944:J970" si="215">IF(COUNTA($F$871,$H$871,F944:H944)=5,IF(T944&lt;6,"*",IF(T944&gt;=17.583,"*",(H944-G944*INDEX(IF(O944="F",muratafemale,muratamale),R944-4,1)-INDEX(IF(O944="F",muratafemale,muratamale),R944-4,2))/(G944*INDEX(IF(O944="F",muratafemale,muratamale),R944-4,1)+INDEX(IF(O944="F",muratafemale,muratamale),R944-4,2))*100)),"")</f>
        <v/>
      </c>
      <c r="K944" s="49" t="str">
        <f t="shared" ref="K944:K970" si="216">IF(COUNTA($F$871,$H$871,F944:H944)=5,IF(OR(T944&lt;1,G944&lt;70),"*",IF(G944&gt;=IF(O944="M",181,174),(H944-Z944)/Z944*100,IF(G944&lt;101,(H944-X944)/X944*100,IF(T944&lt;6,(H944-X944)/X944*100,IF(T944&gt;=17.583,(H944-Z944)/Z944*100,(H944-Y944)/Y944*100))))),"")</f>
        <v/>
      </c>
      <c r="L944" s="11"/>
      <c r="M944" s="11"/>
      <c r="N944" s="78"/>
      <c r="O944" s="31" t="str">
        <f t="shared" si="213"/>
        <v>F</v>
      </c>
      <c r="P944" s="11">
        <f t="shared" si="207"/>
        <v>-23.287315649149274</v>
      </c>
      <c r="Q944" s="11"/>
      <c r="R944" s="38">
        <f t="shared" si="210"/>
        <v>0</v>
      </c>
      <c r="S944" s="30">
        <f t="shared" si="211"/>
        <v>0</v>
      </c>
      <c r="T944" s="30">
        <f t="shared" si="212"/>
        <v>0</v>
      </c>
      <c r="U944" s="34"/>
      <c r="V944" s="34"/>
      <c r="X944" s="31">
        <f t="shared" si="208"/>
        <v>9.0359999999999996</v>
      </c>
      <c r="Y944" s="31">
        <f t="shared" si="209"/>
        <v>-184.49199999999999</v>
      </c>
      <c r="Z944" s="30">
        <f t="shared" si="214"/>
        <v>0</v>
      </c>
    </row>
    <row r="945" spans="5:26" x14ac:dyDescent="0.15">
      <c r="E945" s="46"/>
      <c r="F945" s="28"/>
      <c r="G945" s="29"/>
      <c r="H945" s="29"/>
      <c r="I945" s="48" t="str">
        <f t="shared" si="206"/>
        <v/>
      </c>
      <c r="J945" s="48" t="str">
        <f t="shared" si="215"/>
        <v/>
      </c>
      <c r="K945" s="49" t="str">
        <f t="shared" si="216"/>
        <v/>
      </c>
      <c r="L945" s="11"/>
      <c r="M945" s="11"/>
      <c r="N945" s="78"/>
      <c r="O945" s="31" t="str">
        <f t="shared" si="213"/>
        <v>F</v>
      </c>
      <c r="P945" s="11">
        <f t="shared" si="207"/>
        <v>-23.287315649149274</v>
      </c>
      <c r="Q945" s="11"/>
      <c r="R945" s="38">
        <f t="shared" si="210"/>
        <v>0</v>
      </c>
      <c r="S945" s="30">
        <f t="shared" si="211"/>
        <v>0</v>
      </c>
      <c r="T945" s="30">
        <f t="shared" si="212"/>
        <v>0</v>
      </c>
      <c r="U945" s="34"/>
      <c r="V945" s="34"/>
      <c r="X945" s="31">
        <f t="shared" si="208"/>
        <v>9.0359999999999996</v>
      </c>
      <c r="Y945" s="31">
        <f t="shared" si="209"/>
        <v>-184.49199999999999</v>
      </c>
      <c r="Z945" s="30">
        <f t="shared" si="214"/>
        <v>0</v>
      </c>
    </row>
    <row r="946" spans="5:26" x14ac:dyDescent="0.15">
      <c r="E946" s="46"/>
      <c r="F946" s="28"/>
      <c r="G946" s="29"/>
      <c r="H946" s="29"/>
      <c r="I946" s="48" t="str">
        <f t="shared" si="206"/>
        <v/>
      </c>
      <c r="J946" s="48" t="str">
        <f t="shared" si="215"/>
        <v/>
      </c>
      <c r="K946" s="49" t="str">
        <f t="shared" si="216"/>
        <v/>
      </c>
      <c r="L946" s="11"/>
      <c r="M946" s="11"/>
      <c r="N946" s="78"/>
      <c r="O946" s="31" t="str">
        <f t="shared" si="213"/>
        <v>F</v>
      </c>
      <c r="P946" s="11">
        <f t="shared" si="207"/>
        <v>-23.287315649149274</v>
      </c>
      <c r="Q946" s="11"/>
      <c r="R946" s="38">
        <f t="shared" si="210"/>
        <v>0</v>
      </c>
      <c r="S946" s="30">
        <f t="shared" si="211"/>
        <v>0</v>
      </c>
      <c r="T946" s="30">
        <f t="shared" si="212"/>
        <v>0</v>
      </c>
      <c r="U946" s="34"/>
      <c r="V946" s="34"/>
      <c r="X946" s="31">
        <f t="shared" si="208"/>
        <v>9.0359999999999996</v>
      </c>
      <c r="Y946" s="31">
        <f t="shared" si="209"/>
        <v>-184.49199999999999</v>
      </c>
      <c r="Z946" s="30">
        <f t="shared" si="214"/>
        <v>0</v>
      </c>
    </row>
    <row r="947" spans="5:26" x14ac:dyDescent="0.15">
      <c r="E947" s="46"/>
      <c r="F947" s="28"/>
      <c r="G947" s="29"/>
      <c r="H947" s="29"/>
      <c r="I947" s="48" t="str">
        <f t="shared" si="206"/>
        <v/>
      </c>
      <c r="J947" s="48" t="str">
        <f t="shared" si="215"/>
        <v/>
      </c>
      <c r="K947" s="49" t="str">
        <f t="shared" si="216"/>
        <v/>
      </c>
      <c r="L947" s="11"/>
      <c r="M947" s="11"/>
      <c r="N947" s="78"/>
      <c r="O947" s="31" t="str">
        <f t="shared" si="213"/>
        <v>F</v>
      </c>
      <c r="P947" s="11">
        <f t="shared" si="207"/>
        <v>-23.287315649149274</v>
      </c>
      <c r="Q947" s="11"/>
      <c r="R947" s="38">
        <f t="shared" si="210"/>
        <v>0</v>
      </c>
      <c r="S947" s="30">
        <f t="shared" si="211"/>
        <v>0</v>
      </c>
      <c r="T947" s="30">
        <f t="shared" si="212"/>
        <v>0</v>
      </c>
      <c r="U947" s="34"/>
      <c r="V947" s="34"/>
      <c r="X947" s="31">
        <f t="shared" si="208"/>
        <v>9.0359999999999996</v>
      </c>
      <c r="Y947" s="31">
        <f t="shared" si="209"/>
        <v>-184.49199999999999</v>
      </c>
      <c r="Z947" s="30">
        <f t="shared" si="214"/>
        <v>0</v>
      </c>
    </row>
    <row r="948" spans="5:26" x14ac:dyDescent="0.15">
      <c r="E948" s="46"/>
      <c r="F948" s="28"/>
      <c r="G948" s="29"/>
      <c r="H948" s="29"/>
      <c r="I948" s="48" t="str">
        <f t="shared" si="206"/>
        <v/>
      </c>
      <c r="J948" s="48" t="str">
        <f t="shared" si="215"/>
        <v/>
      </c>
      <c r="K948" s="49" t="str">
        <f t="shared" si="216"/>
        <v/>
      </c>
      <c r="L948" s="11"/>
      <c r="M948" s="11"/>
      <c r="N948" s="78"/>
      <c r="O948" s="31" t="str">
        <f t="shared" si="213"/>
        <v>F</v>
      </c>
      <c r="P948" s="11">
        <f t="shared" si="207"/>
        <v>-23.287315649149274</v>
      </c>
      <c r="Q948" s="11"/>
      <c r="R948" s="38">
        <f t="shared" si="210"/>
        <v>0</v>
      </c>
      <c r="S948" s="30">
        <f t="shared" si="211"/>
        <v>0</v>
      </c>
      <c r="T948" s="30">
        <f t="shared" si="212"/>
        <v>0</v>
      </c>
      <c r="U948" s="34"/>
      <c r="V948" s="34"/>
      <c r="X948" s="31">
        <f t="shared" si="208"/>
        <v>9.0359999999999996</v>
      </c>
      <c r="Y948" s="31">
        <f t="shared" si="209"/>
        <v>-184.49199999999999</v>
      </c>
      <c r="Z948" s="30">
        <f t="shared" si="214"/>
        <v>0</v>
      </c>
    </row>
    <row r="949" spans="5:26" x14ac:dyDescent="0.15">
      <c r="E949" s="46"/>
      <c r="F949" s="28"/>
      <c r="G949" s="29"/>
      <c r="H949" s="29"/>
      <c r="I949" s="48" t="str">
        <f t="shared" si="206"/>
        <v/>
      </c>
      <c r="J949" s="48" t="str">
        <f t="shared" si="215"/>
        <v/>
      </c>
      <c r="K949" s="49" t="str">
        <f t="shared" si="216"/>
        <v/>
      </c>
      <c r="L949" s="11"/>
      <c r="M949" s="11"/>
      <c r="N949" s="78"/>
      <c r="O949" s="31" t="str">
        <f t="shared" si="213"/>
        <v>F</v>
      </c>
      <c r="P949" s="11">
        <f t="shared" si="207"/>
        <v>-23.287315649149274</v>
      </c>
      <c r="Q949" s="11"/>
      <c r="R949" s="38">
        <f t="shared" si="210"/>
        <v>0</v>
      </c>
      <c r="S949" s="30">
        <f t="shared" si="211"/>
        <v>0</v>
      </c>
      <c r="T949" s="30">
        <f t="shared" si="212"/>
        <v>0</v>
      </c>
      <c r="U949" s="34"/>
      <c r="V949" s="34"/>
      <c r="X949" s="31">
        <f t="shared" si="208"/>
        <v>9.0359999999999996</v>
      </c>
      <c r="Y949" s="31">
        <f t="shared" si="209"/>
        <v>-184.49199999999999</v>
      </c>
      <c r="Z949" s="30">
        <f t="shared" si="214"/>
        <v>0</v>
      </c>
    </row>
    <row r="950" spans="5:26" x14ac:dyDescent="0.15">
      <c r="E950" s="46"/>
      <c r="F950" s="28"/>
      <c r="G950" s="29"/>
      <c r="H950" s="29"/>
      <c r="I950" s="48" t="str">
        <f t="shared" si="206"/>
        <v/>
      </c>
      <c r="J950" s="48" t="str">
        <f t="shared" si="215"/>
        <v/>
      </c>
      <c r="K950" s="49" t="str">
        <f t="shared" si="216"/>
        <v/>
      </c>
      <c r="L950" s="11"/>
      <c r="M950" s="11"/>
      <c r="N950" s="78"/>
      <c r="O950" s="31" t="str">
        <f t="shared" si="213"/>
        <v>F</v>
      </c>
      <c r="P950" s="11">
        <f t="shared" si="207"/>
        <v>-23.287315649149274</v>
      </c>
      <c r="Q950" s="11"/>
      <c r="R950" s="38">
        <f t="shared" si="210"/>
        <v>0</v>
      </c>
      <c r="S950" s="30">
        <f t="shared" si="211"/>
        <v>0</v>
      </c>
      <c r="T950" s="30">
        <f t="shared" si="212"/>
        <v>0</v>
      </c>
      <c r="U950" s="34"/>
      <c r="V950" s="34"/>
      <c r="X950" s="31">
        <f t="shared" si="208"/>
        <v>9.0359999999999996</v>
      </c>
      <c r="Y950" s="31">
        <f t="shared" si="209"/>
        <v>-184.49199999999999</v>
      </c>
      <c r="Z950" s="30">
        <f t="shared" si="214"/>
        <v>0</v>
      </c>
    </row>
    <row r="951" spans="5:26" x14ac:dyDescent="0.15">
      <c r="E951" s="46"/>
      <c r="F951" s="28"/>
      <c r="G951" s="29"/>
      <c r="H951" s="29"/>
      <c r="I951" s="48" t="str">
        <f t="shared" si="206"/>
        <v/>
      </c>
      <c r="J951" s="48" t="str">
        <f t="shared" si="215"/>
        <v/>
      </c>
      <c r="K951" s="49" t="str">
        <f t="shared" si="216"/>
        <v/>
      </c>
      <c r="L951" s="11"/>
      <c r="M951" s="11"/>
      <c r="N951" s="78"/>
      <c r="O951" s="31" t="str">
        <f t="shared" si="213"/>
        <v>F</v>
      </c>
      <c r="P951" s="11">
        <f t="shared" si="207"/>
        <v>-23.287315649149274</v>
      </c>
      <c r="Q951" s="11"/>
      <c r="R951" s="38">
        <f t="shared" si="210"/>
        <v>0</v>
      </c>
      <c r="S951" s="30">
        <f t="shared" si="211"/>
        <v>0</v>
      </c>
      <c r="T951" s="30">
        <f t="shared" si="212"/>
        <v>0</v>
      </c>
      <c r="U951" s="34"/>
      <c r="V951" s="34"/>
      <c r="X951" s="31">
        <f t="shared" si="208"/>
        <v>9.0359999999999996</v>
      </c>
      <c r="Y951" s="31">
        <f t="shared" si="209"/>
        <v>-184.49199999999999</v>
      </c>
      <c r="Z951" s="30">
        <f t="shared" si="214"/>
        <v>0</v>
      </c>
    </row>
    <row r="952" spans="5:26" x14ac:dyDescent="0.15">
      <c r="E952" s="46"/>
      <c r="F952" s="28"/>
      <c r="G952" s="29"/>
      <c r="H952" s="29"/>
      <c r="I952" s="48" t="str">
        <f t="shared" si="206"/>
        <v/>
      </c>
      <c r="J952" s="48" t="str">
        <f t="shared" si="215"/>
        <v/>
      </c>
      <c r="K952" s="49" t="str">
        <f t="shared" si="216"/>
        <v/>
      </c>
      <c r="L952" s="11"/>
      <c r="M952" s="11"/>
      <c r="N952" s="78"/>
      <c r="O952" s="31" t="str">
        <f t="shared" si="213"/>
        <v>F</v>
      </c>
      <c r="P952" s="11">
        <f t="shared" si="207"/>
        <v>-23.287315649149274</v>
      </c>
      <c r="Q952" s="11"/>
      <c r="R952" s="38">
        <f t="shared" si="210"/>
        <v>0</v>
      </c>
      <c r="S952" s="30">
        <f t="shared" si="211"/>
        <v>0</v>
      </c>
      <c r="T952" s="30">
        <f t="shared" si="212"/>
        <v>0</v>
      </c>
      <c r="U952" s="34"/>
      <c r="V952" s="34"/>
      <c r="X952" s="31">
        <f t="shared" si="208"/>
        <v>9.0359999999999996</v>
      </c>
      <c r="Y952" s="31">
        <f t="shared" si="209"/>
        <v>-184.49199999999999</v>
      </c>
      <c r="Z952" s="30">
        <f t="shared" si="214"/>
        <v>0</v>
      </c>
    </row>
    <row r="953" spans="5:26" x14ac:dyDescent="0.15">
      <c r="E953" s="46"/>
      <c r="F953" s="28"/>
      <c r="G953" s="29"/>
      <c r="H953" s="29"/>
      <c r="I953" s="48" t="str">
        <f t="shared" si="206"/>
        <v/>
      </c>
      <c r="J953" s="48" t="str">
        <f t="shared" si="215"/>
        <v/>
      </c>
      <c r="K953" s="49" t="str">
        <f t="shared" si="216"/>
        <v/>
      </c>
      <c r="L953" s="11"/>
      <c r="M953" s="11"/>
      <c r="N953" s="78"/>
      <c r="O953" s="31" t="str">
        <f t="shared" si="213"/>
        <v>F</v>
      </c>
      <c r="P953" s="11">
        <f t="shared" si="207"/>
        <v>-23.287315649149274</v>
      </c>
      <c r="Q953" s="11"/>
      <c r="R953" s="38">
        <f t="shared" si="210"/>
        <v>0</v>
      </c>
      <c r="S953" s="30">
        <f t="shared" si="211"/>
        <v>0</v>
      </c>
      <c r="T953" s="30">
        <f t="shared" si="212"/>
        <v>0</v>
      </c>
      <c r="U953" s="34"/>
      <c r="V953" s="34"/>
      <c r="X953" s="31">
        <f t="shared" si="208"/>
        <v>9.0359999999999996</v>
      </c>
      <c r="Y953" s="31">
        <f t="shared" si="209"/>
        <v>-184.49199999999999</v>
      </c>
      <c r="Z953" s="30">
        <f t="shared" si="214"/>
        <v>0</v>
      </c>
    </row>
    <row r="954" spans="5:26" x14ac:dyDescent="0.15">
      <c r="E954" s="46"/>
      <c r="F954" s="28"/>
      <c r="G954" s="29"/>
      <c r="H954" s="29"/>
      <c r="I954" s="48" t="str">
        <f t="shared" si="206"/>
        <v/>
      </c>
      <c r="J954" s="48" t="str">
        <f t="shared" si="215"/>
        <v/>
      </c>
      <c r="K954" s="49" t="str">
        <f t="shared" si="216"/>
        <v/>
      </c>
      <c r="L954" s="11"/>
      <c r="M954" s="11"/>
      <c r="N954" s="78"/>
      <c r="O954" s="31" t="str">
        <f t="shared" si="213"/>
        <v>F</v>
      </c>
      <c r="P954" s="11">
        <f t="shared" si="207"/>
        <v>-23.287315649149274</v>
      </c>
      <c r="Q954" s="11"/>
      <c r="R954" s="38">
        <f t="shared" si="210"/>
        <v>0</v>
      </c>
      <c r="S954" s="30">
        <f t="shared" si="211"/>
        <v>0</v>
      </c>
      <c r="T954" s="30">
        <f t="shared" si="212"/>
        <v>0</v>
      </c>
      <c r="U954" s="34"/>
      <c r="V954" s="34"/>
      <c r="X954" s="31">
        <f t="shared" si="208"/>
        <v>9.0359999999999996</v>
      </c>
      <c r="Y954" s="31">
        <f t="shared" si="209"/>
        <v>-184.49199999999999</v>
      </c>
      <c r="Z954" s="30">
        <f t="shared" si="214"/>
        <v>0</v>
      </c>
    </row>
    <row r="955" spans="5:26" x14ac:dyDescent="0.15">
      <c r="E955" s="46"/>
      <c r="F955" s="28"/>
      <c r="G955" s="29"/>
      <c r="H955" s="29"/>
      <c r="I955" s="48" t="str">
        <f t="shared" si="206"/>
        <v/>
      </c>
      <c r="J955" s="48" t="str">
        <f t="shared" si="215"/>
        <v/>
      </c>
      <c r="K955" s="49" t="str">
        <f t="shared" si="216"/>
        <v/>
      </c>
      <c r="L955" s="11"/>
      <c r="M955" s="11"/>
      <c r="N955" s="78"/>
      <c r="O955" s="31" t="str">
        <f t="shared" si="213"/>
        <v>F</v>
      </c>
      <c r="P955" s="11">
        <f t="shared" si="207"/>
        <v>-23.287315649149274</v>
      </c>
      <c r="Q955" s="11"/>
      <c r="R955" s="38">
        <f t="shared" si="210"/>
        <v>0</v>
      </c>
      <c r="S955" s="30">
        <f t="shared" si="211"/>
        <v>0</v>
      </c>
      <c r="T955" s="30">
        <f t="shared" si="212"/>
        <v>0</v>
      </c>
      <c r="U955" s="34"/>
      <c r="V955" s="34"/>
      <c r="X955" s="31">
        <f t="shared" si="208"/>
        <v>9.0359999999999996</v>
      </c>
      <c r="Y955" s="31">
        <f t="shared" si="209"/>
        <v>-184.49199999999999</v>
      </c>
      <c r="Z955" s="30">
        <f t="shared" si="214"/>
        <v>0</v>
      </c>
    </row>
    <row r="956" spans="5:26" x14ac:dyDescent="0.15">
      <c r="E956" s="46"/>
      <c r="F956" s="28"/>
      <c r="G956" s="29"/>
      <c r="H956" s="29"/>
      <c r="I956" s="48" t="str">
        <f t="shared" si="206"/>
        <v/>
      </c>
      <c r="J956" s="48" t="str">
        <f t="shared" si="215"/>
        <v/>
      </c>
      <c r="K956" s="49" t="str">
        <f t="shared" si="216"/>
        <v/>
      </c>
      <c r="L956" s="11"/>
      <c r="M956" s="11"/>
      <c r="N956" s="78"/>
      <c r="O956" s="31" t="str">
        <f t="shared" si="213"/>
        <v>F</v>
      </c>
      <c r="P956" s="11">
        <f t="shared" si="207"/>
        <v>-23.287315649149274</v>
      </c>
      <c r="Q956" s="11"/>
      <c r="R956" s="38">
        <f t="shared" si="210"/>
        <v>0</v>
      </c>
      <c r="S956" s="30">
        <f t="shared" si="211"/>
        <v>0</v>
      </c>
      <c r="T956" s="30">
        <f t="shared" si="212"/>
        <v>0</v>
      </c>
      <c r="U956" s="34"/>
      <c r="V956" s="34"/>
      <c r="X956" s="31">
        <f t="shared" si="208"/>
        <v>9.0359999999999996</v>
      </c>
      <c r="Y956" s="31">
        <f t="shared" si="209"/>
        <v>-184.49199999999999</v>
      </c>
      <c r="Z956" s="30">
        <f t="shared" si="214"/>
        <v>0</v>
      </c>
    </row>
    <row r="957" spans="5:26" x14ac:dyDescent="0.15">
      <c r="E957" s="46"/>
      <c r="F957" s="28"/>
      <c r="G957" s="29"/>
      <c r="H957" s="29"/>
      <c r="I957" s="48" t="str">
        <f t="shared" si="206"/>
        <v/>
      </c>
      <c r="J957" s="48" t="str">
        <f t="shared" si="215"/>
        <v/>
      </c>
      <c r="K957" s="49" t="str">
        <f t="shared" si="216"/>
        <v/>
      </c>
      <c r="L957" s="11"/>
      <c r="M957" s="11"/>
      <c r="N957" s="78"/>
      <c r="O957" s="31" t="str">
        <f t="shared" si="213"/>
        <v>F</v>
      </c>
      <c r="P957" s="11">
        <f t="shared" si="207"/>
        <v>-23.287315649149274</v>
      </c>
      <c r="Q957" s="11"/>
      <c r="R957" s="38">
        <f t="shared" si="210"/>
        <v>0</v>
      </c>
      <c r="S957" s="30">
        <f t="shared" si="211"/>
        <v>0</v>
      </c>
      <c r="T957" s="30">
        <f t="shared" si="212"/>
        <v>0</v>
      </c>
      <c r="U957" s="34"/>
      <c r="V957" s="34"/>
      <c r="X957" s="31">
        <f t="shared" si="208"/>
        <v>9.0359999999999996</v>
      </c>
      <c r="Y957" s="31">
        <f t="shared" si="209"/>
        <v>-184.49199999999999</v>
      </c>
      <c r="Z957" s="30">
        <f t="shared" si="214"/>
        <v>0</v>
      </c>
    </row>
    <row r="958" spans="5:26" x14ac:dyDescent="0.15">
      <c r="E958" s="46"/>
      <c r="F958" s="28"/>
      <c r="G958" s="29"/>
      <c r="H958" s="29"/>
      <c r="I958" s="48" t="str">
        <f t="shared" si="206"/>
        <v/>
      </c>
      <c r="J958" s="48" t="str">
        <f t="shared" si="215"/>
        <v/>
      </c>
      <c r="K958" s="49" t="str">
        <f t="shared" si="216"/>
        <v/>
      </c>
      <c r="L958" s="11"/>
      <c r="M958" s="11"/>
      <c r="N958" s="78"/>
      <c r="O958" s="31" t="str">
        <f t="shared" si="213"/>
        <v>F</v>
      </c>
      <c r="P958" s="11">
        <f t="shared" si="207"/>
        <v>-23.287315649149274</v>
      </c>
      <c r="Q958" s="11"/>
      <c r="R958" s="38">
        <f t="shared" si="210"/>
        <v>0</v>
      </c>
      <c r="S958" s="30">
        <f t="shared" si="211"/>
        <v>0</v>
      </c>
      <c r="T958" s="30">
        <f t="shared" si="212"/>
        <v>0</v>
      </c>
      <c r="U958" s="34"/>
      <c r="V958" s="34"/>
      <c r="X958" s="31">
        <f t="shared" si="208"/>
        <v>9.0359999999999996</v>
      </c>
      <c r="Y958" s="31">
        <f t="shared" si="209"/>
        <v>-184.49199999999999</v>
      </c>
      <c r="Z958" s="30">
        <f t="shared" si="214"/>
        <v>0</v>
      </c>
    </row>
    <row r="959" spans="5:26" x14ac:dyDescent="0.15">
      <c r="E959" s="46"/>
      <c r="F959" s="28"/>
      <c r="G959" s="29"/>
      <c r="H959" s="29"/>
      <c r="I959" s="48" t="str">
        <f t="shared" si="206"/>
        <v/>
      </c>
      <c r="J959" s="48" t="str">
        <f t="shared" si="215"/>
        <v/>
      </c>
      <c r="K959" s="49" t="str">
        <f t="shared" si="216"/>
        <v/>
      </c>
      <c r="L959" s="11"/>
      <c r="M959" s="11"/>
      <c r="N959" s="78"/>
      <c r="O959" s="31" t="str">
        <f t="shared" si="213"/>
        <v>F</v>
      </c>
      <c r="P959" s="11">
        <f t="shared" si="207"/>
        <v>-23.287315649149274</v>
      </c>
      <c r="Q959" s="11"/>
      <c r="R959" s="38">
        <f t="shared" si="210"/>
        <v>0</v>
      </c>
      <c r="S959" s="30">
        <f t="shared" si="211"/>
        <v>0</v>
      </c>
      <c r="T959" s="30">
        <f t="shared" si="212"/>
        <v>0</v>
      </c>
      <c r="U959" s="34"/>
      <c r="V959" s="34"/>
      <c r="X959" s="31">
        <f t="shared" si="208"/>
        <v>9.0359999999999996</v>
      </c>
      <c r="Y959" s="31">
        <f t="shared" si="209"/>
        <v>-184.49199999999999</v>
      </c>
      <c r="Z959" s="30">
        <f t="shared" si="214"/>
        <v>0</v>
      </c>
    </row>
    <row r="960" spans="5:26" x14ac:dyDescent="0.15">
      <c r="E960" s="46"/>
      <c r="F960" s="28"/>
      <c r="G960" s="29"/>
      <c r="H960" s="29"/>
      <c r="I960" s="48" t="str">
        <f t="shared" si="206"/>
        <v/>
      </c>
      <c r="J960" s="48" t="str">
        <f t="shared" si="215"/>
        <v/>
      </c>
      <c r="K960" s="49" t="str">
        <f t="shared" si="216"/>
        <v/>
      </c>
      <c r="L960" s="11"/>
      <c r="M960" s="11"/>
      <c r="N960" s="78"/>
      <c r="O960" s="31" t="str">
        <f t="shared" si="213"/>
        <v>F</v>
      </c>
      <c r="P960" s="11">
        <f t="shared" si="207"/>
        <v>-23.287315649149274</v>
      </c>
      <c r="Q960" s="11"/>
      <c r="R960" s="38">
        <f t="shared" si="210"/>
        <v>0</v>
      </c>
      <c r="S960" s="30">
        <f t="shared" si="211"/>
        <v>0</v>
      </c>
      <c r="T960" s="30">
        <f t="shared" si="212"/>
        <v>0</v>
      </c>
      <c r="U960" s="34"/>
      <c r="V960" s="34"/>
      <c r="X960" s="31">
        <f t="shared" si="208"/>
        <v>9.0359999999999996</v>
      </c>
      <c r="Y960" s="31">
        <f t="shared" si="209"/>
        <v>-184.49199999999999</v>
      </c>
      <c r="Z960" s="30">
        <f t="shared" si="214"/>
        <v>0</v>
      </c>
    </row>
    <row r="961" spans="5:26" x14ac:dyDescent="0.15">
      <c r="E961" s="46"/>
      <c r="F961" s="28"/>
      <c r="G961" s="29"/>
      <c r="H961" s="29"/>
      <c r="I961" s="48" t="str">
        <f t="shared" si="206"/>
        <v/>
      </c>
      <c r="J961" s="48" t="str">
        <f t="shared" si="215"/>
        <v/>
      </c>
      <c r="K961" s="49" t="str">
        <f t="shared" si="216"/>
        <v/>
      </c>
      <c r="L961" s="11"/>
      <c r="M961" s="11"/>
      <c r="N961" s="78"/>
      <c r="O961" s="31" t="str">
        <f t="shared" si="213"/>
        <v>F</v>
      </c>
      <c r="P961" s="11">
        <f t="shared" si="207"/>
        <v>-23.287315649149274</v>
      </c>
      <c r="Q961" s="11"/>
      <c r="R961" s="38">
        <f t="shared" si="210"/>
        <v>0</v>
      </c>
      <c r="S961" s="30">
        <f t="shared" si="211"/>
        <v>0</v>
      </c>
      <c r="T961" s="30">
        <f t="shared" si="212"/>
        <v>0</v>
      </c>
      <c r="U961" s="34"/>
      <c r="V961" s="34"/>
      <c r="X961" s="31">
        <f t="shared" si="208"/>
        <v>9.0359999999999996</v>
      </c>
      <c r="Y961" s="31">
        <f t="shared" si="209"/>
        <v>-184.49199999999999</v>
      </c>
      <c r="Z961" s="30">
        <f t="shared" si="214"/>
        <v>0</v>
      </c>
    </row>
    <row r="962" spans="5:26" x14ac:dyDescent="0.15">
      <c r="E962" s="46"/>
      <c r="F962" s="28"/>
      <c r="G962" s="29"/>
      <c r="H962" s="29"/>
      <c r="I962" s="48" t="str">
        <f t="shared" si="206"/>
        <v/>
      </c>
      <c r="J962" s="48" t="str">
        <f t="shared" si="215"/>
        <v/>
      </c>
      <c r="K962" s="49" t="str">
        <f t="shared" si="216"/>
        <v/>
      </c>
      <c r="L962" s="11"/>
      <c r="M962" s="11"/>
      <c r="N962" s="78"/>
      <c r="O962" s="31" t="str">
        <f t="shared" si="213"/>
        <v>F</v>
      </c>
      <c r="P962" s="11">
        <f t="shared" si="207"/>
        <v>-23.287315649149274</v>
      </c>
      <c r="Q962" s="11"/>
      <c r="R962" s="38">
        <f t="shared" si="210"/>
        <v>0</v>
      </c>
      <c r="S962" s="30">
        <f t="shared" si="211"/>
        <v>0</v>
      </c>
      <c r="T962" s="30">
        <f t="shared" si="212"/>
        <v>0</v>
      </c>
      <c r="U962" s="34"/>
      <c r="V962" s="34"/>
      <c r="X962" s="31">
        <f t="shared" si="208"/>
        <v>9.0359999999999996</v>
      </c>
      <c r="Y962" s="31">
        <f t="shared" si="209"/>
        <v>-184.49199999999999</v>
      </c>
      <c r="Z962" s="30">
        <f t="shared" si="214"/>
        <v>0</v>
      </c>
    </row>
    <row r="963" spans="5:26" x14ac:dyDescent="0.15">
      <c r="E963" s="46"/>
      <c r="F963" s="28"/>
      <c r="G963" s="29"/>
      <c r="H963" s="29"/>
      <c r="I963" s="48" t="str">
        <f t="shared" si="206"/>
        <v/>
      </c>
      <c r="J963" s="48" t="str">
        <f t="shared" si="215"/>
        <v/>
      </c>
      <c r="K963" s="49" t="str">
        <f t="shared" si="216"/>
        <v/>
      </c>
      <c r="L963" s="11"/>
      <c r="M963" s="11"/>
      <c r="N963" s="78"/>
      <c r="O963" s="31" t="str">
        <f t="shared" si="213"/>
        <v>F</v>
      </c>
      <c r="P963" s="11">
        <f t="shared" si="207"/>
        <v>-23.287315649149274</v>
      </c>
      <c r="Q963" s="11"/>
      <c r="R963" s="38">
        <f t="shared" si="210"/>
        <v>0</v>
      </c>
      <c r="S963" s="30">
        <f t="shared" si="211"/>
        <v>0</v>
      </c>
      <c r="T963" s="30">
        <f t="shared" si="212"/>
        <v>0</v>
      </c>
      <c r="U963" s="34"/>
      <c r="V963" s="34"/>
      <c r="X963" s="31">
        <f t="shared" si="208"/>
        <v>9.0359999999999996</v>
      </c>
      <c r="Y963" s="31">
        <f t="shared" si="209"/>
        <v>-184.49199999999999</v>
      </c>
      <c r="Z963" s="30">
        <f t="shared" si="214"/>
        <v>0</v>
      </c>
    </row>
    <row r="964" spans="5:26" x14ac:dyDescent="0.15">
      <c r="E964" s="46"/>
      <c r="F964" s="28"/>
      <c r="G964" s="29"/>
      <c r="H964" s="29"/>
      <c r="I964" s="48" t="str">
        <f t="shared" si="206"/>
        <v/>
      </c>
      <c r="J964" s="48" t="str">
        <f t="shared" si="215"/>
        <v/>
      </c>
      <c r="K964" s="49" t="str">
        <f t="shared" si="216"/>
        <v/>
      </c>
      <c r="L964" s="11"/>
      <c r="M964" s="11"/>
      <c r="N964" s="78"/>
      <c r="O964" s="31" t="str">
        <f t="shared" si="213"/>
        <v>F</v>
      </c>
      <c r="P964" s="11">
        <f t="shared" si="207"/>
        <v>-23.287315649149274</v>
      </c>
      <c r="Q964" s="11"/>
      <c r="R964" s="38">
        <f t="shared" si="210"/>
        <v>0</v>
      </c>
      <c r="S964" s="30">
        <f t="shared" si="211"/>
        <v>0</v>
      </c>
      <c r="T964" s="30">
        <f t="shared" si="212"/>
        <v>0</v>
      </c>
      <c r="U964" s="34"/>
      <c r="V964" s="34"/>
      <c r="X964" s="31">
        <f t="shared" si="208"/>
        <v>9.0359999999999996</v>
      </c>
      <c r="Y964" s="31">
        <f t="shared" si="209"/>
        <v>-184.49199999999999</v>
      </c>
      <c r="Z964" s="30">
        <f t="shared" si="214"/>
        <v>0</v>
      </c>
    </row>
    <row r="965" spans="5:26" x14ac:dyDescent="0.15">
      <c r="E965" s="46"/>
      <c r="F965" s="28"/>
      <c r="G965" s="29"/>
      <c r="H965" s="29"/>
      <c r="I965" s="48" t="str">
        <f t="shared" si="206"/>
        <v/>
      </c>
      <c r="J965" s="48" t="str">
        <f t="shared" si="215"/>
        <v/>
      </c>
      <c r="K965" s="49" t="str">
        <f t="shared" si="216"/>
        <v/>
      </c>
      <c r="L965" s="11"/>
      <c r="M965" s="11"/>
      <c r="N965" s="78"/>
      <c r="O965" s="31" t="str">
        <f t="shared" si="213"/>
        <v>F</v>
      </c>
      <c r="P965" s="11">
        <f t="shared" si="207"/>
        <v>-23.287315649149274</v>
      </c>
      <c r="Q965" s="11"/>
      <c r="R965" s="38">
        <f t="shared" si="210"/>
        <v>0</v>
      </c>
      <c r="S965" s="30">
        <f t="shared" si="211"/>
        <v>0</v>
      </c>
      <c r="T965" s="30">
        <f t="shared" si="212"/>
        <v>0</v>
      </c>
      <c r="U965" s="34"/>
      <c r="V965" s="34"/>
      <c r="X965" s="31">
        <f t="shared" si="208"/>
        <v>9.0359999999999996</v>
      </c>
      <c r="Y965" s="31">
        <f t="shared" si="209"/>
        <v>-184.49199999999999</v>
      </c>
      <c r="Z965" s="30">
        <f t="shared" si="214"/>
        <v>0</v>
      </c>
    </row>
    <row r="966" spans="5:26" x14ac:dyDescent="0.15">
      <c r="E966" s="46"/>
      <c r="F966" s="28"/>
      <c r="G966" s="29"/>
      <c r="H966" s="29"/>
      <c r="I966" s="48" t="str">
        <f t="shared" si="206"/>
        <v/>
      </c>
      <c r="J966" s="48" t="str">
        <f t="shared" si="215"/>
        <v/>
      </c>
      <c r="K966" s="49" t="str">
        <f t="shared" si="216"/>
        <v/>
      </c>
      <c r="L966" s="11"/>
      <c r="M966" s="11"/>
      <c r="N966" s="78"/>
      <c r="O966" s="31" t="str">
        <f t="shared" si="213"/>
        <v>F</v>
      </c>
      <c r="P966" s="11">
        <f t="shared" si="207"/>
        <v>-23.287315649149274</v>
      </c>
      <c r="Q966" s="11"/>
      <c r="R966" s="38">
        <f t="shared" si="210"/>
        <v>0</v>
      </c>
      <c r="S966" s="30">
        <f t="shared" si="211"/>
        <v>0</v>
      </c>
      <c r="T966" s="30">
        <f t="shared" si="212"/>
        <v>0</v>
      </c>
      <c r="U966" s="34"/>
      <c r="V966" s="34"/>
      <c r="X966" s="31">
        <f t="shared" si="208"/>
        <v>9.0359999999999996</v>
      </c>
      <c r="Y966" s="31">
        <f t="shared" si="209"/>
        <v>-184.49199999999999</v>
      </c>
      <c r="Z966" s="30">
        <f t="shared" si="214"/>
        <v>0</v>
      </c>
    </row>
    <row r="967" spans="5:26" x14ac:dyDescent="0.15">
      <c r="E967" s="46"/>
      <c r="F967" s="28"/>
      <c r="G967" s="29"/>
      <c r="H967" s="29"/>
      <c r="I967" s="48" t="str">
        <f t="shared" si="206"/>
        <v/>
      </c>
      <c r="J967" s="48" t="str">
        <f t="shared" si="215"/>
        <v/>
      </c>
      <c r="K967" s="49" t="str">
        <f t="shared" si="216"/>
        <v/>
      </c>
      <c r="L967" s="11"/>
      <c r="M967" s="11"/>
      <c r="N967" s="78"/>
      <c r="O967" s="31" t="str">
        <f t="shared" si="213"/>
        <v>F</v>
      </c>
      <c r="P967" s="11">
        <f t="shared" si="207"/>
        <v>-23.287315649149274</v>
      </c>
      <c r="Q967" s="11"/>
      <c r="R967" s="38">
        <f t="shared" si="210"/>
        <v>0</v>
      </c>
      <c r="S967" s="30">
        <f t="shared" si="211"/>
        <v>0</v>
      </c>
      <c r="T967" s="30">
        <f t="shared" si="212"/>
        <v>0</v>
      </c>
      <c r="U967" s="34"/>
      <c r="V967" s="34"/>
      <c r="X967" s="31">
        <f t="shared" si="208"/>
        <v>9.0359999999999996</v>
      </c>
      <c r="Y967" s="31">
        <f t="shared" si="209"/>
        <v>-184.49199999999999</v>
      </c>
      <c r="Z967" s="30">
        <f t="shared" si="214"/>
        <v>0</v>
      </c>
    </row>
    <row r="968" spans="5:26" x14ac:dyDescent="0.15">
      <c r="E968" s="46"/>
      <c r="F968" s="28"/>
      <c r="G968" s="29"/>
      <c r="H968" s="29"/>
      <c r="I968" s="48" t="str">
        <f t="shared" si="206"/>
        <v/>
      </c>
      <c r="J968" s="48" t="str">
        <f t="shared" si="215"/>
        <v/>
      </c>
      <c r="K968" s="49" t="str">
        <f t="shared" si="216"/>
        <v/>
      </c>
      <c r="L968" s="11"/>
      <c r="M968" s="11"/>
      <c r="N968" s="78"/>
      <c r="O968" s="31" t="str">
        <f t="shared" si="213"/>
        <v>F</v>
      </c>
      <c r="P968" s="11">
        <f t="shared" si="207"/>
        <v>-23.287315649149274</v>
      </c>
      <c r="Q968" s="11"/>
      <c r="R968" s="38">
        <f t="shared" si="210"/>
        <v>0</v>
      </c>
      <c r="S968" s="30">
        <f t="shared" si="211"/>
        <v>0</v>
      </c>
      <c r="T968" s="30">
        <f t="shared" si="212"/>
        <v>0</v>
      </c>
      <c r="U968" s="34"/>
      <c r="V968" s="34"/>
      <c r="X968" s="31">
        <f t="shared" si="208"/>
        <v>9.0359999999999996</v>
      </c>
      <c r="Y968" s="31">
        <f t="shared" si="209"/>
        <v>-184.49199999999999</v>
      </c>
      <c r="Z968" s="30">
        <f t="shared" si="214"/>
        <v>0</v>
      </c>
    </row>
    <row r="969" spans="5:26" x14ac:dyDescent="0.15">
      <c r="E969" s="46"/>
      <c r="F969" s="28"/>
      <c r="G969" s="29"/>
      <c r="H969" s="29"/>
      <c r="I969" s="48" t="str">
        <f t="shared" ref="I969:I992" si="217">IF(COUNTA($F$871,$H$871,F969:H969)=5,P969,"")</f>
        <v/>
      </c>
      <c r="J969" s="48" t="str">
        <f t="shared" si="215"/>
        <v/>
      </c>
      <c r="K969" s="49" t="str">
        <f t="shared" si="216"/>
        <v/>
      </c>
      <c r="L969" s="11"/>
      <c r="M969" s="11"/>
      <c r="N969" s="78"/>
      <c r="O969" s="31" t="str">
        <f t="shared" si="213"/>
        <v>F</v>
      </c>
      <c r="P969" s="11">
        <f t="shared" si="207"/>
        <v>-23.287315649149274</v>
      </c>
      <c r="Q969" s="11"/>
      <c r="R969" s="38">
        <f t="shared" si="210"/>
        <v>0</v>
      </c>
      <c r="S969" s="30">
        <f t="shared" si="211"/>
        <v>0</v>
      </c>
      <c r="T969" s="30">
        <f t="shared" si="212"/>
        <v>0</v>
      </c>
      <c r="U969" s="34"/>
      <c r="V969" s="34"/>
      <c r="X969" s="31">
        <f t="shared" si="208"/>
        <v>9.0359999999999996</v>
      </c>
      <c r="Y969" s="31">
        <f t="shared" si="209"/>
        <v>-184.49199999999999</v>
      </c>
      <c r="Z969" s="30">
        <f t="shared" si="214"/>
        <v>0</v>
      </c>
    </row>
    <row r="970" spans="5:26" x14ac:dyDescent="0.15">
      <c r="E970" s="46"/>
      <c r="F970" s="28"/>
      <c r="G970" s="29"/>
      <c r="H970" s="29"/>
      <c r="I970" s="48" t="str">
        <f t="shared" si="217"/>
        <v/>
      </c>
      <c r="J970" s="48" t="str">
        <f t="shared" si="215"/>
        <v/>
      </c>
      <c r="K970" s="49" t="str">
        <f t="shared" si="216"/>
        <v/>
      </c>
      <c r="L970" s="11"/>
      <c r="M970" s="11"/>
      <c r="N970" s="78"/>
      <c r="O970" s="31" t="str">
        <f t="shared" si="213"/>
        <v>F</v>
      </c>
      <c r="P970" s="11">
        <f t="shared" si="207"/>
        <v>-23.287315649149274</v>
      </c>
      <c r="Q970" s="11"/>
      <c r="R970" s="38">
        <f t="shared" si="210"/>
        <v>0</v>
      </c>
      <c r="S970" s="30">
        <f t="shared" si="211"/>
        <v>0</v>
      </c>
      <c r="T970" s="30">
        <f t="shared" si="212"/>
        <v>0</v>
      </c>
      <c r="U970" s="34"/>
      <c r="V970" s="34"/>
      <c r="X970" s="31">
        <f t="shared" si="208"/>
        <v>9.0359999999999996</v>
      </c>
      <c r="Y970" s="31">
        <f t="shared" si="209"/>
        <v>-184.49199999999999</v>
      </c>
      <c r="Z970" s="30">
        <f t="shared" si="214"/>
        <v>0</v>
      </c>
    </row>
    <row r="971" spans="5:26" x14ac:dyDescent="0.15">
      <c r="E971" s="46"/>
      <c r="F971" s="28"/>
      <c r="G971" s="29"/>
      <c r="H971" s="29"/>
      <c r="I971" s="48" t="str">
        <f t="shared" si="217"/>
        <v/>
      </c>
      <c r="J971" s="48" t="str">
        <f t="shared" si="200"/>
        <v/>
      </c>
      <c r="K971" s="49" t="str">
        <f t="shared" si="201"/>
        <v/>
      </c>
      <c r="L971" s="11"/>
      <c r="M971" s="11"/>
      <c r="N971" s="78"/>
      <c r="O971" s="31" t="str">
        <f t="shared" si="213"/>
        <v>F</v>
      </c>
      <c r="P971" s="11">
        <f t="shared" si="207"/>
        <v>-23.287315649149274</v>
      </c>
      <c r="Q971" s="11"/>
      <c r="R971" s="38">
        <f t="shared" si="210"/>
        <v>0</v>
      </c>
      <c r="S971" s="30">
        <f t="shared" si="211"/>
        <v>0</v>
      </c>
      <c r="T971" s="30">
        <f t="shared" si="212"/>
        <v>0</v>
      </c>
      <c r="U971" s="34"/>
      <c r="V971" s="34"/>
      <c r="X971" s="31">
        <f t="shared" si="208"/>
        <v>9.0359999999999996</v>
      </c>
      <c r="Y971" s="31">
        <f t="shared" si="209"/>
        <v>-184.49199999999999</v>
      </c>
      <c r="Z971" s="30">
        <f t="shared" si="214"/>
        <v>0</v>
      </c>
    </row>
    <row r="972" spans="5:26" x14ac:dyDescent="0.15">
      <c r="E972" s="46"/>
      <c r="F972" s="28"/>
      <c r="G972" s="29"/>
      <c r="H972" s="29"/>
      <c r="I972" s="48" t="str">
        <f t="shared" si="217"/>
        <v/>
      </c>
      <c r="J972" s="48" t="str">
        <f t="shared" si="200"/>
        <v/>
      </c>
      <c r="K972" s="49" t="str">
        <f t="shared" si="201"/>
        <v/>
      </c>
      <c r="L972" s="11"/>
      <c r="M972" s="11"/>
      <c r="N972" s="78"/>
      <c r="O972" s="31" t="str">
        <f t="shared" si="213"/>
        <v>F</v>
      </c>
      <c r="P972" s="11">
        <f t="shared" si="207"/>
        <v>-23.287315649149274</v>
      </c>
      <c r="Q972" s="11"/>
      <c r="R972" s="38">
        <f t="shared" si="210"/>
        <v>0</v>
      </c>
      <c r="S972" s="30">
        <f t="shared" si="211"/>
        <v>0</v>
      </c>
      <c r="T972" s="30">
        <f t="shared" si="212"/>
        <v>0</v>
      </c>
      <c r="U972" s="34"/>
      <c r="V972" s="34"/>
      <c r="X972" s="31">
        <f t="shared" si="208"/>
        <v>9.0359999999999996</v>
      </c>
      <c r="Y972" s="31">
        <f t="shared" si="209"/>
        <v>-184.49199999999999</v>
      </c>
      <c r="Z972" s="30">
        <f t="shared" si="214"/>
        <v>0</v>
      </c>
    </row>
    <row r="973" spans="5:26" x14ac:dyDescent="0.15">
      <c r="E973" s="46"/>
      <c r="F973" s="28"/>
      <c r="G973" s="29"/>
      <c r="H973" s="29"/>
      <c r="I973" s="48" t="str">
        <f t="shared" si="217"/>
        <v/>
      </c>
      <c r="J973" s="48" t="str">
        <f t="shared" si="200"/>
        <v/>
      </c>
      <c r="K973" s="49" t="str">
        <f t="shared" si="201"/>
        <v/>
      </c>
      <c r="L973" s="11"/>
      <c r="M973" s="11"/>
      <c r="N973" s="78"/>
      <c r="O973" s="31" t="str">
        <f t="shared" si="213"/>
        <v>F</v>
      </c>
      <c r="P973" s="11">
        <f t="shared" si="207"/>
        <v>-23.287315649149274</v>
      </c>
      <c r="Q973" s="11"/>
      <c r="R973" s="38">
        <f t="shared" si="210"/>
        <v>0</v>
      </c>
      <c r="S973" s="30">
        <f t="shared" si="211"/>
        <v>0</v>
      </c>
      <c r="T973" s="30">
        <f t="shared" si="212"/>
        <v>0</v>
      </c>
      <c r="U973" s="34"/>
      <c r="V973" s="34"/>
      <c r="X973" s="31">
        <f t="shared" si="208"/>
        <v>9.0359999999999996</v>
      </c>
      <c r="Y973" s="31">
        <f t="shared" si="209"/>
        <v>-184.49199999999999</v>
      </c>
      <c r="Z973" s="30">
        <f t="shared" si="214"/>
        <v>0</v>
      </c>
    </row>
    <row r="974" spans="5:26" x14ac:dyDescent="0.15">
      <c r="E974" s="46"/>
      <c r="F974" s="28"/>
      <c r="G974" s="29"/>
      <c r="H974" s="29"/>
      <c r="I974" s="48" t="str">
        <f t="shared" si="217"/>
        <v/>
      </c>
      <c r="J974" s="48" t="str">
        <f t="shared" si="200"/>
        <v/>
      </c>
      <c r="K974" s="49" t="str">
        <f t="shared" si="201"/>
        <v/>
      </c>
      <c r="L974" s="11"/>
      <c r="M974" s="11"/>
      <c r="N974" s="78"/>
      <c r="O974" s="31" t="str">
        <f t="shared" si="213"/>
        <v>F</v>
      </c>
      <c r="P974" s="11">
        <f t="shared" si="207"/>
        <v>-23.287315649149274</v>
      </c>
      <c r="Q974" s="11"/>
      <c r="R974" s="38">
        <f t="shared" si="210"/>
        <v>0</v>
      </c>
      <c r="S974" s="30">
        <f t="shared" si="211"/>
        <v>0</v>
      </c>
      <c r="T974" s="30">
        <f t="shared" si="212"/>
        <v>0</v>
      </c>
      <c r="U974" s="34"/>
      <c r="V974" s="34"/>
      <c r="X974" s="31">
        <f t="shared" si="208"/>
        <v>9.0359999999999996</v>
      </c>
      <c r="Y974" s="31">
        <f t="shared" si="209"/>
        <v>-184.49199999999999</v>
      </c>
      <c r="Z974" s="30">
        <f t="shared" si="214"/>
        <v>0</v>
      </c>
    </row>
    <row r="975" spans="5:26" x14ac:dyDescent="0.15">
      <c r="E975" s="46"/>
      <c r="F975" s="28"/>
      <c r="G975" s="29"/>
      <c r="H975" s="29"/>
      <c r="I975" s="48" t="str">
        <f t="shared" si="217"/>
        <v/>
      </c>
      <c r="J975" s="48" t="str">
        <f t="shared" si="200"/>
        <v/>
      </c>
      <c r="K975" s="49" t="str">
        <f t="shared" si="201"/>
        <v/>
      </c>
      <c r="L975" s="11"/>
      <c r="M975" s="11"/>
      <c r="N975" s="78"/>
      <c r="O975" s="31" t="str">
        <f t="shared" si="213"/>
        <v>F</v>
      </c>
      <c r="P975" s="11">
        <f t="shared" si="207"/>
        <v>-23.287315649149274</v>
      </c>
      <c r="Q975" s="11"/>
      <c r="R975" s="38">
        <f t="shared" si="210"/>
        <v>0</v>
      </c>
      <c r="S975" s="30">
        <f t="shared" si="211"/>
        <v>0</v>
      </c>
      <c r="T975" s="30">
        <f t="shared" si="212"/>
        <v>0</v>
      </c>
      <c r="U975" s="34"/>
      <c r="V975" s="34"/>
      <c r="X975" s="31">
        <f t="shared" si="208"/>
        <v>9.0359999999999996</v>
      </c>
      <c r="Y975" s="31">
        <f t="shared" si="209"/>
        <v>-184.49199999999999</v>
      </c>
      <c r="Z975" s="30">
        <f t="shared" si="214"/>
        <v>0</v>
      </c>
    </row>
    <row r="976" spans="5:26" x14ac:dyDescent="0.15">
      <c r="E976" s="46"/>
      <c r="F976" s="28"/>
      <c r="G976" s="29"/>
      <c r="H976" s="29"/>
      <c r="I976" s="48" t="str">
        <f t="shared" si="217"/>
        <v/>
      </c>
      <c r="J976" s="48" t="str">
        <f t="shared" si="200"/>
        <v/>
      </c>
      <c r="K976" s="49" t="str">
        <f t="shared" si="201"/>
        <v/>
      </c>
      <c r="L976" s="11"/>
      <c r="M976" s="11"/>
      <c r="N976" s="78"/>
      <c r="O976" s="31" t="str">
        <f t="shared" si="213"/>
        <v>F</v>
      </c>
      <c r="P976" s="11">
        <f t="shared" si="207"/>
        <v>-23.287315649149274</v>
      </c>
      <c r="Q976" s="11"/>
      <c r="R976" s="38">
        <f t="shared" si="210"/>
        <v>0</v>
      </c>
      <c r="S976" s="30">
        <f t="shared" si="211"/>
        <v>0</v>
      </c>
      <c r="T976" s="30">
        <f t="shared" si="212"/>
        <v>0</v>
      </c>
      <c r="U976" s="34"/>
      <c r="V976" s="34"/>
      <c r="X976" s="31">
        <f t="shared" si="208"/>
        <v>9.0359999999999996</v>
      </c>
      <c r="Y976" s="31">
        <f t="shared" si="209"/>
        <v>-184.49199999999999</v>
      </c>
      <c r="Z976" s="30">
        <f t="shared" si="214"/>
        <v>0</v>
      </c>
    </row>
    <row r="977" spans="5:26" x14ac:dyDescent="0.15">
      <c r="E977" s="46"/>
      <c r="F977" s="28"/>
      <c r="G977" s="29"/>
      <c r="H977" s="29"/>
      <c r="I977" s="48" t="str">
        <f t="shared" si="217"/>
        <v/>
      </c>
      <c r="J977" s="48" t="str">
        <f t="shared" si="200"/>
        <v/>
      </c>
      <c r="K977" s="49" t="str">
        <f t="shared" si="201"/>
        <v/>
      </c>
      <c r="L977" s="11"/>
      <c r="M977" s="11"/>
      <c r="N977" s="78"/>
      <c r="O977" s="31" t="str">
        <f t="shared" si="213"/>
        <v>F</v>
      </c>
      <c r="P977" s="11">
        <f t="shared" si="207"/>
        <v>-23.287315649149274</v>
      </c>
      <c r="Q977" s="11"/>
      <c r="R977" s="38">
        <f t="shared" si="210"/>
        <v>0</v>
      </c>
      <c r="S977" s="30">
        <f t="shared" si="211"/>
        <v>0</v>
      </c>
      <c r="T977" s="30">
        <f t="shared" si="212"/>
        <v>0</v>
      </c>
      <c r="U977" s="34"/>
      <c r="V977" s="34"/>
      <c r="X977" s="31">
        <f t="shared" si="208"/>
        <v>9.0359999999999996</v>
      </c>
      <c r="Y977" s="31">
        <f t="shared" si="209"/>
        <v>-184.49199999999999</v>
      </c>
      <c r="Z977" s="30">
        <f t="shared" si="214"/>
        <v>0</v>
      </c>
    </row>
    <row r="978" spans="5:26" x14ac:dyDescent="0.15">
      <c r="E978" s="46"/>
      <c r="F978" s="28"/>
      <c r="G978" s="29"/>
      <c r="H978" s="29"/>
      <c r="I978" s="48" t="str">
        <f t="shared" si="217"/>
        <v/>
      </c>
      <c r="J978" s="48" t="str">
        <f t="shared" si="200"/>
        <v/>
      </c>
      <c r="K978" s="49" t="str">
        <f t="shared" si="201"/>
        <v/>
      </c>
      <c r="L978" s="11"/>
      <c r="M978" s="11"/>
      <c r="N978" s="78"/>
      <c r="O978" s="31" t="str">
        <f t="shared" si="213"/>
        <v>F</v>
      </c>
      <c r="P978" s="11">
        <f t="shared" si="207"/>
        <v>-23.287315649149274</v>
      </c>
      <c r="Q978" s="11"/>
      <c r="R978" s="38">
        <f t="shared" si="210"/>
        <v>0</v>
      </c>
      <c r="S978" s="30">
        <f t="shared" si="211"/>
        <v>0</v>
      </c>
      <c r="T978" s="30">
        <f t="shared" si="212"/>
        <v>0</v>
      </c>
      <c r="U978" s="34"/>
      <c r="V978" s="34"/>
      <c r="X978" s="31">
        <f t="shared" si="208"/>
        <v>9.0359999999999996</v>
      </c>
      <c r="Y978" s="31">
        <f t="shared" si="209"/>
        <v>-184.49199999999999</v>
      </c>
      <c r="Z978" s="30">
        <f t="shared" si="214"/>
        <v>0</v>
      </c>
    </row>
    <row r="979" spans="5:26" x14ac:dyDescent="0.15">
      <c r="E979" s="46"/>
      <c r="F979" s="28"/>
      <c r="G979" s="29"/>
      <c r="H979" s="29"/>
      <c r="I979" s="48" t="str">
        <f t="shared" si="217"/>
        <v/>
      </c>
      <c r="J979" s="48" t="str">
        <f t="shared" si="200"/>
        <v/>
      </c>
      <c r="K979" s="49" t="str">
        <f t="shared" si="201"/>
        <v/>
      </c>
      <c r="L979" s="11"/>
      <c r="M979" s="11"/>
      <c r="N979" s="78"/>
      <c r="O979" s="31" t="str">
        <f t="shared" si="213"/>
        <v>F</v>
      </c>
      <c r="P979" s="11">
        <f t="shared" si="207"/>
        <v>-23.287315649149274</v>
      </c>
      <c r="Q979" s="11"/>
      <c r="R979" s="38">
        <f t="shared" si="210"/>
        <v>0</v>
      </c>
      <c r="S979" s="30">
        <f t="shared" si="211"/>
        <v>0</v>
      </c>
      <c r="T979" s="30">
        <f t="shared" si="212"/>
        <v>0</v>
      </c>
      <c r="U979" s="34"/>
      <c r="V979" s="34"/>
      <c r="X979" s="31">
        <f t="shared" si="208"/>
        <v>9.0359999999999996</v>
      </c>
      <c r="Y979" s="31">
        <f t="shared" si="209"/>
        <v>-184.49199999999999</v>
      </c>
      <c r="Z979" s="30">
        <f t="shared" si="214"/>
        <v>0</v>
      </c>
    </row>
    <row r="980" spans="5:26" x14ac:dyDescent="0.15">
      <c r="E980" s="46"/>
      <c r="F980" s="28"/>
      <c r="G980" s="29"/>
      <c r="H980" s="29"/>
      <c r="I980" s="48" t="str">
        <f t="shared" si="217"/>
        <v/>
      </c>
      <c r="J980" s="48" t="str">
        <f t="shared" si="200"/>
        <v/>
      </c>
      <c r="K980" s="49" t="str">
        <f t="shared" si="201"/>
        <v/>
      </c>
      <c r="L980" s="11"/>
      <c r="M980" s="11"/>
      <c r="N980" s="78"/>
      <c r="O980" s="31" t="str">
        <f t="shared" si="213"/>
        <v>F</v>
      </c>
      <c r="P980" s="11">
        <f t="shared" si="207"/>
        <v>-23.287315649149274</v>
      </c>
      <c r="Q980" s="11"/>
      <c r="R980" s="38">
        <f t="shared" si="210"/>
        <v>0</v>
      </c>
      <c r="S980" s="30">
        <f t="shared" si="211"/>
        <v>0</v>
      </c>
      <c r="T980" s="30">
        <f t="shared" si="212"/>
        <v>0</v>
      </c>
      <c r="U980" s="34"/>
      <c r="V980" s="34"/>
      <c r="X980" s="31">
        <f t="shared" si="208"/>
        <v>9.0359999999999996</v>
      </c>
      <c r="Y980" s="31">
        <f t="shared" si="209"/>
        <v>-184.49199999999999</v>
      </c>
      <c r="Z980" s="30">
        <f t="shared" si="214"/>
        <v>0</v>
      </c>
    </row>
    <row r="981" spans="5:26" x14ac:dyDescent="0.15">
      <c r="E981" s="46"/>
      <c r="F981" s="28"/>
      <c r="G981" s="29"/>
      <c r="H981" s="29"/>
      <c r="I981" s="48" t="str">
        <f t="shared" si="217"/>
        <v/>
      </c>
      <c r="J981" s="48" t="str">
        <f t="shared" si="200"/>
        <v/>
      </c>
      <c r="K981" s="49" t="str">
        <f t="shared" si="201"/>
        <v/>
      </c>
      <c r="L981" s="11"/>
      <c r="M981" s="11"/>
      <c r="N981" s="78"/>
      <c r="O981" s="31" t="str">
        <f t="shared" si="213"/>
        <v>F</v>
      </c>
      <c r="P981" s="11">
        <f t="shared" si="207"/>
        <v>-23.287315649149274</v>
      </c>
      <c r="Q981" s="11"/>
      <c r="R981" s="38">
        <f t="shared" si="210"/>
        <v>0</v>
      </c>
      <c r="S981" s="30">
        <f t="shared" si="211"/>
        <v>0</v>
      </c>
      <c r="T981" s="30">
        <f t="shared" si="212"/>
        <v>0</v>
      </c>
      <c r="U981" s="34"/>
      <c r="V981" s="34"/>
      <c r="X981" s="31">
        <f t="shared" si="208"/>
        <v>9.0359999999999996</v>
      </c>
      <c r="Y981" s="31">
        <f t="shared" si="209"/>
        <v>-184.49199999999999</v>
      </c>
      <c r="Z981" s="30">
        <f t="shared" si="214"/>
        <v>0</v>
      </c>
    </row>
    <row r="982" spans="5:26" x14ac:dyDescent="0.15">
      <c r="E982" s="46"/>
      <c r="F982" s="28"/>
      <c r="G982" s="29"/>
      <c r="H982" s="29"/>
      <c r="I982" s="48" t="str">
        <f t="shared" si="217"/>
        <v/>
      </c>
      <c r="J982" s="48" t="str">
        <f t="shared" si="200"/>
        <v/>
      </c>
      <c r="K982" s="49" t="str">
        <f t="shared" si="201"/>
        <v/>
      </c>
      <c r="L982" s="11"/>
      <c r="M982" s="11"/>
      <c r="N982" s="78"/>
      <c r="O982" s="31" t="str">
        <f t="shared" si="213"/>
        <v>F</v>
      </c>
      <c r="P982" s="11">
        <f t="shared" si="207"/>
        <v>-23.287315649149274</v>
      </c>
      <c r="Q982" s="11"/>
      <c r="R982" s="38">
        <f t="shared" si="210"/>
        <v>0</v>
      </c>
      <c r="S982" s="30">
        <f t="shared" si="211"/>
        <v>0</v>
      </c>
      <c r="T982" s="30">
        <f t="shared" si="212"/>
        <v>0</v>
      </c>
      <c r="U982" s="34"/>
      <c r="V982" s="34"/>
      <c r="X982" s="31">
        <f t="shared" si="208"/>
        <v>9.0359999999999996</v>
      </c>
      <c r="Y982" s="31">
        <f t="shared" si="209"/>
        <v>-184.49199999999999</v>
      </c>
      <c r="Z982" s="30">
        <f t="shared" si="214"/>
        <v>0</v>
      </c>
    </row>
    <row r="983" spans="5:26" x14ac:dyDescent="0.15">
      <c r="E983" s="46"/>
      <c r="F983" s="28"/>
      <c r="G983" s="29"/>
      <c r="H983" s="29"/>
      <c r="I983" s="48" t="str">
        <f t="shared" si="217"/>
        <v/>
      </c>
      <c r="J983" s="48" t="str">
        <f t="shared" si="200"/>
        <v/>
      </c>
      <c r="K983" s="49" t="str">
        <f t="shared" si="201"/>
        <v/>
      </c>
      <c r="L983" s="11"/>
      <c r="M983" s="11"/>
      <c r="N983" s="78"/>
      <c r="O983" s="31" t="str">
        <f t="shared" si="213"/>
        <v>F</v>
      </c>
      <c r="P983" s="11">
        <f t="shared" si="207"/>
        <v>-23.287315649149274</v>
      </c>
      <c r="Q983" s="11"/>
      <c r="R983" s="38">
        <f t="shared" si="210"/>
        <v>0</v>
      </c>
      <c r="S983" s="30">
        <f t="shared" si="211"/>
        <v>0</v>
      </c>
      <c r="T983" s="30">
        <f t="shared" si="212"/>
        <v>0</v>
      </c>
      <c r="U983" s="34"/>
      <c r="V983" s="34"/>
      <c r="X983" s="31">
        <f t="shared" si="208"/>
        <v>9.0359999999999996</v>
      </c>
      <c r="Y983" s="31">
        <f t="shared" si="209"/>
        <v>-184.49199999999999</v>
      </c>
      <c r="Z983" s="30">
        <f t="shared" si="214"/>
        <v>0</v>
      </c>
    </row>
    <row r="984" spans="5:26" x14ac:dyDescent="0.15">
      <c r="E984" s="46"/>
      <c r="F984" s="28"/>
      <c r="G984" s="29"/>
      <c r="H984" s="29"/>
      <c r="I984" s="48" t="str">
        <f t="shared" si="217"/>
        <v/>
      </c>
      <c r="J984" s="48" t="str">
        <f t="shared" si="200"/>
        <v/>
      </c>
      <c r="K984" s="49" t="str">
        <f t="shared" si="201"/>
        <v/>
      </c>
      <c r="L984" s="11"/>
      <c r="M984" s="11"/>
      <c r="N984" s="78"/>
      <c r="O984" s="31" t="str">
        <f t="shared" si="213"/>
        <v>F</v>
      </c>
      <c r="P984" s="11">
        <f t="shared" si="207"/>
        <v>-23.287315649149274</v>
      </c>
      <c r="Q984" s="11"/>
      <c r="R984" s="38">
        <f t="shared" si="210"/>
        <v>0</v>
      </c>
      <c r="S984" s="30">
        <f t="shared" si="211"/>
        <v>0</v>
      </c>
      <c r="T984" s="30">
        <f t="shared" si="212"/>
        <v>0</v>
      </c>
      <c r="U984" s="34"/>
      <c r="V984" s="34"/>
      <c r="X984" s="31">
        <f t="shared" si="208"/>
        <v>9.0359999999999996</v>
      </c>
      <c r="Y984" s="31">
        <f t="shared" si="209"/>
        <v>-184.49199999999999</v>
      </c>
      <c r="Z984" s="30">
        <f t="shared" si="214"/>
        <v>0</v>
      </c>
    </row>
    <row r="985" spans="5:26" x14ac:dyDescent="0.15">
      <c r="E985" s="46"/>
      <c r="F985" s="28"/>
      <c r="G985" s="29"/>
      <c r="H985" s="29"/>
      <c r="I985" s="48" t="str">
        <f t="shared" si="217"/>
        <v/>
      </c>
      <c r="J985" s="48" t="str">
        <f t="shared" si="200"/>
        <v/>
      </c>
      <c r="K985" s="49" t="str">
        <f t="shared" si="201"/>
        <v/>
      </c>
      <c r="L985" s="11"/>
      <c r="M985" s="11"/>
      <c r="N985" s="78"/>
      <c r="O985" s="31" t="str">
        <f t="shared" si="213"/>
        <v>F</v>
      </c>
      <c r="P985" s="11">
        <f t="shared" si="207"/>
        <v>-23.287315649149274</v>
      </c>
      <c r="Q985" s="11"/>
      <c r="R985" s="38">
        <f t="shared" si="210"/>
        <v>0</v>
      </c>
      <c r="S985" s="30">
        <f t="shared" si="211"/>
        <v>0</v>
      </c>
      <c r="T985" s="30">
        <f t="shared" si="212"/>
        <v>0</v>
      </c>
      <c r="U985" s="34"/>
      <c r="V985" s="34"/>
      <c r="X985" s="31">
        <f t="shared" si="208"/>
        <v>9.0359999999999996</v>
      </c>
      <c r="Y985" s="31">
        <f t="shared" si="209"/>
        <v>-184.49199999999999</v>
      </c>
      <c r="Z985" s="30">
        <f t="shared" si="214"/>
        <v>0</v>
      </c>
    </row>
    <row r="986" spans="5:26" x14ac:dyDescent="0.15">
      <c r="E986" s="46"/>
      <c r="F986" s="28"/>
      <c r="G986" s="29"/>
      <c r="H986" s="29"/>
      <c r="I986" s="48" t="str">
        <f t="shared" si="217"/>
        <v/>
      </c>
      <c r="J986" s="48" t="str">
        <f t="shared" si="200"/>
        <v/>
      </c>
      <c r="K986" s="49" t="str">
        <f t="shared" si="201"/>
        <v/>
      </c>
      <c r="L986" s="11"/>
      <c r="M986" s="11"/>
      <c r="N986" s="78"/>
      <c r="O986" s="31" t="str">
        <f t="shared" si="213"/>
        <v>F</v>
      </c>
      <c r="P986" s="11">
        <f t="shared" si="207"/>
        <v>-23.287315649149274</v>
      </c>
      <c r="Q986" s="11"/>
      <c r="R986" s="38">
        <f t="shared" si="210"/>
        <v>0</v>
      </c>
      <c r="S986" s="30">
        <f t="shared" si="211"/>
        <v>0</v>
      </c>
      <c r="T986" s="30">
        <f t="shared" si="212"/>
        <v>0</v>
      </c>
      <c r="U986" s="34"/>
      <c r="V986" s="34"/>
      <c r="X986" s="31">
        <f t="shared" si="208"/>
        <v>9.0359999999999996</v>
      </c>
      <c r="Y986" s="31">
        <f t="shared" si="209"/>
        <v>-184.49199999999999</v>
      </c>
      <c r="Z986" s="30">
        <f t="shared" si="214"/>
        <v>0</v>
      </c>
    </row>
    <row r="987" spans="5:26" x14ac:dyDescent="0.15">
      <c r="E987" s="46"/>
      <c r="F987" s="28"/>
      <c r="G987" s="29"/>
      <c r="H987" s="29"/>
      <c r="I987" s="48" t="str">
        <f t="shared" si="217"/>
        <v/>
      </c>
      <c r="J987" s="48" t="str">
        <f t="shared" si="200"/>
        <v/>
      </c>
      <c r="K987" s="49" t="str">
        <f t="shared" si="201"/>
        <v/>
      </c>
      <c r="L987" s="11"/>
      <c r="M987" s="11"/>
      <c r="N987" s="78"/>
      <c r="O987" s="31" t="str">
        <f t="shared" si="213"/>
        <v>F</v>
      </c>
      <c r="P987" s="11">
        <f t="shared" si="207"/>
        <v>-23.287315649149274</v>
      </c>
      <c r="Q987" s="11"/>
      <c r="R987" s="38">
        <f t="shared" si="210"/>
        <v>0</v>
      </c>
      <c r="S987" s="30">
        <f t="shared" si="211"/>
        <v>0</v>
      </c>
      <c r="T987" s="30">
        <f t="shared" si="212"/>
        <v>0</v>
      </c>
      <c r="U987" s="34"/>
      <c r="V987" s="34"/>
      <c r="X987" s="31">
        <f t="shared" si="208"/>
        <v>9.0359999999999996</v>
      </c>
      <c r="Y987" s="31">
        <f t="shared" si="209"/>
        <v>-184.49199999999999</v>
      </c>
      <c r="Z987" s="30">
        <f t="shared" si="214"/>
        <v>0</v>
      </c>
    </row>
    <row r="988" spans="5:26" x14ac:dyDescent="0.15">
      <c r="E988" s="46"/>
      <c r="F988" s="28"/>
      <c r="G988" s="29"/>
      <c r="H988" s="29"/>
      <c r="I988" s="48" t="str">
        <f t="shared" si="217"/>
        <v/>
      </c>
      <c r="J988" s="48" t="str">
        <f t="shared" si="200"/>
        <v/>
      </c>
      <c r="K988" s="49" t="str">
        <f t="shared" si="201"/>
        <v/>
      </c>
      <c r="L988" s="11"/>
      <c r="M988" s="11"/>
      <c r="N988" s="78"/>
      <c r="O988" s="31" t="str">
        <f t="shared" si="213"/>
        <v>F</v>
      </c>
      <c r="P988" s="11">
        <f t="shared" si="207"/>
        <v>-23.287315649149274</v>
      </c>
      <c r="Q988" s="11"/>
      <c r="R988" s="38">
        <f t="shared" si="210"/>
        <v>0</v>
      </c>
      <c r="S988" s="30">
        <f t="shared" si="211"/>
        <v>0</v>
      </c>
      <c r="T988" s="30">
        <f t="shared" si="212"/>
        <v>0</v>
      </c>
      <c r="U988" s="34"/>
      <c r="V988" s="34"/>
      <c r="X988" s="31">
        <f t="shared" si="208"/>
        <v>9.0359999999999996</v>
      </c>
      <c r="Y988" s="31">
        <f t="shared" si="209"/>
        <v>-184.49199999999999</v>
      </c>
      <c r="Z988" s="30">
        <f t="shared" si="214"/>
        <v>0</v>
      </c>
    </row>
    <row r="989" spans="5:26" x14ac:dyDescent="0.15">
      <c r="E989" s="46"/>
      <c r="F989" s="28"/>
      <c r="G989" s="29"/>
      <c r="H989" s="29"/>
      <c r="I989" s="48" t="str">
        <f t="shared" si="217"/>
        <v/>
      </c>
      <c r="J989" s="48" t="str">
        <f t="shared" si="200"/>
        <v/>
      </c>
      <c r="K989" s="49" t="str">
        <f t="shared" si="201"/>
        <v/>
      </c>
      <c r="L989" s="11"/>
      <c r="M989" s="11"/>
      <c r="N989" s="78"/>
      <c r="O989" s="31" t="str">
        <f t="shared" si="213"/>
        <v>F</v>
      </c>
      <c r="P989" s="11">
        <f t="shared" si="207"/>
        <v>-23.287315649149274</v>
      </c>
      <c r="Q989" s="11"/>
      <c r="R989" s="38">
        <f t="shared" si="210"/>
        <v>0</v>
      </c>
      <c r="S989" s="30">
        <f t="shared" si="211"/>
        <v>0</v>
      </c>
      <c r="T989" s="30">
        <f t="shared" si="212"/>
        <v>0</v>
      </c>
      <c r="U989" s="34"/>
      <c r="V989" s="34"/>
      <c r="X989" s="31">
        <f t="shared" si="208"/>
        <v>9.0359999999999996</v>
      </c>
      <c r="Y989" s="31">
        <f t="shared" si="209"/>
        <v>-184.49199999999999</v>
      </c>
      <c r="Z989" s="30">
        <f t="shared" si="214"/>
        <v>0</v>
      </c>
    </row>
    <row r="990" spans="5:26" x14ac:dyDescent="0.15">
      <c r="E990" s="46"/>
      <c r="F990" s="28"/>
      <c r="G990" s="29"/>
      <c r="H990" s="29"/>
      <c r="I990" s="48" t="str">
        <f t="shared" si="217"/>
        <v/>
      </c>
      <c r="J990" s="48" t="str">
        <f t="shared" si="200"/>
        <v/>
      </c>
      <c r="K990" s="49" t="str">
        <f t="shared" si="201"/>
        <v/>
      </c>
      <c r="L990" s="11"/>
      <c r="M990" s="11"/>
      <c r="N990" s="78"/>
      <c r="O990" s="31" t="str">
        <f t="shared" si="213"/>
        <v>F</v>
      </c>
      <c r="P990" s="11">
        <f t="shared" si="207"/>
        <v>-23.287315649149274</v>
      </c>
      <c r="Q990" s="11"/>
      <c r="R990" s="38">
        <f t="shared" si="210"/>
        <v>0</v>
      </c>
      <c r="S990" s="30">
        <f t="shared" si="211"/>
        <v>0</v>
      </c>
      <c r="T990" s="30">
        <f t="shared" si="212"/>
        <v>0</v>
      </c>
      <c r="U990" s="34"/>
      <c r="V990" s="34"/>
      <c r="X990" s="31">
        <f t="shared" si="208"/>
        <v>9.0359999999999996</v>
      </c>
      <c r="Y990" s="31">
        <f t="shared" si="209"/>
        <v>-184.49199999999999</v>
      </c>
      <c r="Z990" s="30">
        <f t="shared" si="214"/>
        <v>0</v>
      </c>
    </row>
    <row r="991" spans="5:26" x14ac:dyDescent="0.15">
      <c r="E991" s="46"/>
      <c r="F991" s="28"/>
      <c r="G991" s="29"/>
      <c r="H991" s="29"/>
      <c r="I991" s="48" t="str">
        <f t="shared" si="217"/>
        <v/>
      </c>
      <c r="J991" s="48" t="str">
        <f t="shared" si="200"/>
        <v/>
      </c>
      <c r="K991" s="49" t="str">
        <f>IF(COUNTA($F$871,$H$871,F991:H991)=5,IF(OR(T991&lt;1,G991&lt;70),"*",IF(G991&gt;=IF(O991="M",181,174),(H991-Z991)/Z991*100,IF(G991&lt;101,(H991-X991)/X991*100,IF(T991&lt;6,(H991-X991)/X991*100,IF(T991&gt;=17.583,(H991-Z991)/Z991*100,(H991-Y991)/Y991*100))))),"")</f>
        <v/>
      </c>
      <c r="L991" s="11"/>
      <c r="M991" s="11"/>
      <c r="N991" s="78"/>
      <c r="O991" s="31" t="str">
        <f t="shared" si="213"/>
        <v>F</v>
      </c>
      <c r="P991" s="11">
        <f t="shared" si="207"/>
        <v>-23.287315649149274</v>
      </c>
      <c r="Q991" s="11"/>
      <c r="R991" s="38">
        <f t="shared" si="210"/>
        <v>0</v>
      </c>
      <c r="S991" s="30">
        <f t="shared" si="211"/>
        <v>0</v>
      </c>
      <c r="T991" s="30">
        <f t="shared" si="212"/>
        <v>0</v>
      </c>
      <c r="U991" s="34"/>
      <c r="V991" s="34"/>
      <c r="X991" s="31">
        <f t="shared" si="208"/>
        <v>9.0359999999999996</v>
      </c>
      <c r="Y991" s="31">
        <f t="shared" si="209"/>
        <v>-184.49199999999999</v>
      </c>
      <c r="Z991" s="30">
        <f t="shared" si="214"/>
        <v>0</v>
      </c>
    </row>
    <row r="992" spans="5:26" ht="14.25" thickBot="1" x14ac:dyDescent="0.2">
      <c r="E992" s="50"/>
      <c r="F992" s="64"/>
      <c r="G992" s="51"/>
      <c r="H992" s="51"/>
      <c r="I992" s="52" t="str">
        <f t="shared" si="217"/>
        <v/>
      </c>
      <c r="J992" s="52" t="str">
        <f t="shared" si="200"/>
        <v/>
      </c>
      <c r="K992" s="53" t="str">
        <f t="shared" si="201"/>
        <v/>
      </c>
      <c r="L992" s="11"/>
      <c r="M992" s="11"/>
      <c r="N992" s="78"/>
      <c r="O992" s="31" t="str">
        <f t="shared" si="213"/>
        <v>F</v>
      </c>
      <c r="P992" s="11">
        <f>IF(T992&gt;17.583,"*",(G992-(INDEX(IF(O992="F",Hfemalemean,Hmalemean),S992+1,R992+1)))/(INDEX(IF(O992="F",Hfemalesd,Hmalesd),S992+1,R992+1)))</f>
        <v>-23.287315649149274</v>
      </c>
      <c r="Q992" s="11"/>
      <c r="R992" s="38">
        <f t="shared" si="210"/>
        <v>0</v>
      </c>
      <c r="S992" s="30">
        <f t="shared" si="211"/>
        <v>0</v>
      </c>
      <c r="T992" s="30">
        <f t="shared" si="212"/>
        <v>0</v>
      </c>
      <c r="U992" s="34"/>
      <c r="V992" s="34"/>
      <c r="X992" s="31">
        <f t="shared" si="208"/>
        <v>9.0359999999999996</v>
      </c>
      <c r="Y992" s="31">
        <f t="shared" si="209"/>
        <v>-184.49199999999999</v>
      </c>
      <c r="Z992" s="30">
        <f t="shared" si="214"/>
        <v>0</v>
      </c>
    </row>
    <row r="993" spans="4:26" ht="14.25" thickBot="1" x14ac:dyDescent="0.2"/>
    <row r="994" spans="4:26" ht="23.25" customHeight="1" x14ac:dyDescent="0.15">
      <c r="D994" s="72">
        <v>9</v>
      </c>
      <c r="E994" s="42" t="s">
        <v>20</v>
      </c>
      <c r="F994" s="65"/>
      <c r="G994" s="66" t="s">
        <v>115</v>
      </c>
      <c r="H994" s="90"/>
      <c r="I994" s="90"/>
      <c r="J994" s="66"/>
      <c r="K994" s="67"/>
    </row>
    <row r="995" spans="4:26" ht="27.75" customHeight="1" x14ac:dyDescent="0.15">
      <c r="E995" s="43" t="s">
        <v>54</v>
      </c>
      <c r="F995" s="63"/>
      <c r="G995" s="44" t="s">
        <v>75</v>
      </c>
      <c r="H995" s="59"/>
      <c r="I995" s="41"/>
      <c r="J995" s="41"/>
      <c r="K995" s="68"/>
    </row>
    <row r="996" spans="4:26" ht="42" customHeight="1" x14ac:dyDescent="0.15">
      <c r="E996" s="46"/>
      <c r="F996" s="7" t="s">
        <v>30</v>
      </c>
      <c r="G996" s="8" t="s">
        <v>29</v>
      </c>
      <c r="H996" s="8" t="s">
        <v>28</v>
      </c>
      <c r="I996" s="7" t="s">
        <v>123</v>
      </c>
      <c r="J996" s="7" t="s">
        <v>124</v>
      </c>
      <c r="K996" s="47" t="s">
        <v>125</v>
      </c>
      <c r="L996" s="10"/>
      <c r="M996" s="10"/>
      <c r="N996" s="7"/>
      <c r="O996" s="7" t="s">
        <v>31</v>
      </c>
      <c r="P996" s="9" t="s">
        <v>23</v>
      </c>
      <c r="Q996" s="9"/>
      <c r="R996" s="36" t="s">
        <v>21</v>
      </c>
      <c r="S996" s="35" t="s">
        <v>22</v>
      </c>
      <c r="T996" s="35" t="s">
        <v>47</v>
      </c>
      <c r="U996" s="35"/>
      <c r="V996" s="35"/>
      <c r="X996" s="37" t="s">
        <v>45</v>
      </c>
      <c r="Y996" s="37" t="s">
        <v>46</v>
      </c>
      <c r="Z996" s="30" t="s">
        <v>78</v>
      </c>
    </row>
    <row r="997" spans="4:26" x14ac:dyDescent="0.15">
      <c r="E997" s="46"/>
      <c r="F997" s="28"/>
      <c r="G997" s="29"/>
      <c r="H997" s="29"/>
      <c r="I997" s="48" t="str">
        <f t="shared" ref="I997:I1028" si="218">IF(COUNTA($F$995,$H$995,F997:H997)=5,P997,"")</f>
        <v/>
      </c>
      <c r="J997" s="48" t="str">
        <f t="shared" ref="J997:J1028" si="219">IF(COUNTA($F$995,$H$995,F997:H997)=5,IF(T997&lt;6,"*",IF(T997&gt;=17.583,"*",(H997-G997*INDEX(IF(O997="F",muratafemale,muratamale),R997-4,1)-INDEX(IF(O997="F",muratafemale,muratamale),R997-4,2))/(G997*INDEX(IF(O997="F",muratafemale,muratamale),R997-4,1)+INDEX(IF(O997="F",muratafemale,muratamale),R997-4,2))*100)),"")</f>
        <v/>
      </c>
      <c r="K997" s="49" t="str">
        <f t="shared" ref="K997:K1004" si="220">IF(COUNTA($F$995,$H$995,F997:H997)=5,IF(OR(T997&lt;1,G997&lt;70),"*",IF(G997&gt;=IF(O997="M",181,174),(H997-Z997)/Z997*100,IF(G997&lt;101,(H997-X997)/X997*100,IF(T997&lt;6,(H997-X997)/X997*100,IF(T997&gt;=17.583,(H997-Z997)/Z997*100,(H997-Y997)/Y997*100))))),"")</f>
        <v/>
      </c>
      <c r="L997" s="11"/>
      <c r="M997" s="11"/>
      <c r="N997" s="78"/>
      <c r="O997" s="31" t="str">
        <f>IF(OR(+$H$995="男",+$H$995="M"),"M","F")</f>
        <v>F</v>
      </c>
      <c r="P997" s="11">
        <f t="shared" ref="P997:P1060" si="221">IF(T997&gt;17.583,"*",(G997-(INDEX(IF(O997="F",Hfemalemean,Hmalemean),S997+1,R997+1)))/(INDEX(IF(O997="F",Hfemalesd,Hmalesd),S997+1,R997+1)))</f>
        <v>-23.287315649149274</v>
      </c>
      <c r="Q997" s="11"/>
      <c r="R997" s="38">
        <f>DATEDIF($F$995,F997,"Y")</f>
        <v>0</v>
      </c>
      <c r="S997" s="30">
        <f>DATEDIF($F$995,F997,"YM")</f>
        <v>0</v>
      </c>
      <c r="T997" s="30">
        <f>DATEDIF($F$995,F997,"Y")+DATEDIF($F$995,F997,"YD")/(365+IF(MOD(YEAR(DATE(YEAR(F997)-1,MONTH($F$995),DAY($F$995))),4)=0,IF(DATE(YEAR(DATE(YEAR(F997)-1,MONTH($F$995),DAY($F$995))),2,29)&gt;=DATE(YEAR(F997)-1,MONTH($F$995),DAY($F$995)),1,0),0)+IF(MOD(YEAR(F997),4)=0,IF(DATE(YEAR(F997),2,29)&lt;=F997,1,0),0))</f>
        <v>0</v>
      </c>
      <c r="U997" s="34"/>
      <c r="V997" s="34"/>
      <c r="X997" s="31">
        <f t="shared" ref="X997:X1060" si="222">IF(O997="M",2.06*10^-3*G997^2-0.1166*G997+6.5273,2.49*10^-3*G997^2-0.1858*G997+9.036)</f>
        <v>9.0359999999999996</v>
      </c>
      <c r="Y997" s="31">
        <f t="shared" ref="Y997:Y1060" si="223">((G997/100)^3*INDEX(itoOI,IF(O997="M",0,3)+IF(G997&lt;140,1,IF(G997&lt;=149,2,3)),1)+(G997/100)^2*INDEX(itoOI,IF(O997="M",0,3)+IF(G997&lt;140,1,IF(G997&lt;=149,2,3)),2)+(G997/100)*INDEX(itoOI,IF(O997="M",0,3)+IF(G997&lt;140,1,IF(G997&lt;=149,2,3)),3)+INDEX(itoOI,IF(O997="M",0,3)+IF(G997&lt;140,1,IF(G997&lt;=149,2,3)),4))</f>
        <v>-184.49199999999999</v>
      </c>
      <c r="Z997" s="30">
        <f t="shared" ref="Z997" si="224">22*G997^2/10000</f>
        <v>0</v>
      </c>
    </row>
    <row r="998" spans="4:26" x14ac:dyDescent="0.15">
      <c r="E998" s="46"/>
      <c r="F998" s="28"/>
      <c r="G998" s="29"/>
      <c r="H998" s="29"/>
      <c r="I998" s="48" t="str">
        <f t="shared" si="218"/>
        <v/>
      </c>
      <c r="J998" s="48" t="str">
        <f t="shared" si="219"/>
        <v/>
      </c>
      <c r="K998" s="49" t="str">
        <f t="shared" si="220"/>
        <v/>
      </c>
      <c r="L998" s="11"/>
      <c r="M998" s="11"/>
      <c r="N998" s="78"/>
      <c r="O998" s="31" t="str">
        <f t="shared" ref="O998:O1061" si="225">IF(OR(+$H$995="男",+$H$995="M"),"M","F")</f>
        <v>F</v>
      </c>
      <c r="P998" s="11">
        <f t="shared" si="221"/>
        <v>-23.287315649149274</v>
      </c>
      <c r="Q998" s="11"/>
      <c r="R998" s="38">
        <f>DATEDIF($F$995,F998,"Y")</f>
        <v>0</v>
      </c>
      <c r="S998" s="30">
        <f>DATEDIF($F$995,F998,"YM")</f>
        <v>0</v>
      </c>
      <c r="T998" s="30">
        <f t="shared" ref="T998:T1061" si="226">DATEDIF($F$995,F998,"Y")+DATEDIF($F$995,F998,"YD")/(365+IF(MOD(YEAR(DATE(YEAR(F998)-1,MONTH($F$995),DAY($F$995))),4)=0,IF(DATE(YEAR(DATE(YEAR(F998)-1,MONTH($F$995),DAY($F$995))),2,29)&gt;=DATE(YEAR(F998)-1,MONTH($F$995),DAY($F$995)),1,0),0)+IF(MOD(YEAR(F998),4)=0,IF(DATE(YEAR(F998),2,29)&lt;=F998,1,0),0))</f>
        <v>0</v>
      </c>
      <c r="U998" s="34"/>
      <c r="V998" s="34"/>
      <c r="X998" s="31">
        <f t="shared" si="222"/>
        <v>9.0359999999999996</v>
      </c>
      <c r="Y998" s="31">
        <f t="shared" si="223"/>
        <v>-184.49199999999999</v>
      </c>
      <c r="Z998" s="30">
        <f t="shared" ref="Z998:Z1061" si="227">22*G998^2/10000</f>
        <v>0</v>
      </c>
    </row>
    <row r="999" spans="4:26" x14ac:dyDescent="0.15">
      <c r="E999" s="46"/>
      <c r="F999" s="28"/>
      <c r="G999" s="29"/>
      <c r="H999" s="29"/>
      <c r="I999" s="48" t="str">
        <f t="shared" si="218"/>
        <v/>
      </c>
      <c r="J999" s="48" t="str">
        <f t="shared" si="219"/>
        <v/>
      </c>
      <c r="K999" s="49" t="str">
        <f t="shared" si="220"/>
        <v/>
      </c>
      <c r="N999" s="78"/>
      <c r="O999" s="31" t="str">
        <f t="shared" si="225"/>
        <v>F</v>
      </c>
      <c r="P999" s="11">
        <f t="shared" si="221"/>
        <v>-23.287315649149274</v>
      </c>
      <c r="Q999" s="11"/>
      <c r="R999" s="38">
        <f t="shared" ref="R999:R1061" si="228">DATEDIF($F$995,F999,"Y")</f>
        <v>0</v>
      </c>
      <c r="S999" s="30">
        <f t="shared" ref="S999:S1061" si="229">DATEDIF($F$995,F999,"YM")</f>
        <v>0</v>
      </c>
      <c r="T999" s="30">
        <f t="shared" si="226"/>
        <v>0</v>
      </c>
      <c r="U999" s="34"/>
      <c r="V999" s="34"/>
      <c r="X999" s="31">
        <f t="shared" si="222"/>
        <v>9.0359999999999996</v>
      </c>
      <c r="Y999" s="31">
        <f t="shared" si="223"/>
        <v>-184.49199999999999</v>
      </c>
      <c r="Z999" s="30">
        <f t="shared" si="227"/>
        <v>0</v>
      </c>
    </row>
    <row r="1000" spans="4:26" x14ac:dyDescent="0.15">
      <c r="E1000" s="46"/>
      <c r="F1000" s="28"/>
      <c r="G1000" s="29"/>
      <c r="H1000" s="29"/>
      <c r="I1000" s="48" t="str">
        <f t="shared" si="218"/>
        <v/>
      </c>
      <c r="J1000" s="48" t="str">
        <f t="shared" si="219"/>
        <v/>
      </c>
      <c r="K1000" s="49" t="str">
        <f t="shared" si="220"/>
        <v/>
      </c>
      <c r="L1000" s="11"/>
      <c r="M1000" s="11"/>
      <c r="N1000" s="78"/>
      <c r="O1000" s="31" t="str">
        <f t="shared" si="225"/>
        <v>F</v>
      </c>
      <c r="P1000" s="11">
        <f t="shared" si="221"/>
        <v>-23.287315649149274</v>
      </c>
      <c r="Q1000" s="11"/>
      <c r="R1000" s="38">
        <f t="shared" si="228"/>
        <v>0</v>
      </c>
      <c r="S1000" s="30">
        <f t="shared" si="229"/>
        <v>0</v>
      </c>
      <c r="T1000" s="30">
        <f t="shared" si="226"/>
        <v>0</v>
      </c>
      <c r="U1000" s="34"/>
      <c r="V1000" s="34"/>
      <c r="X1000" s="31">
        <f t="shared" si="222"/>
        <v>9.0359999999999996</v>
      </c>
      <c r="Y1000" s="31">
        <f t="shared" si="223"/>
        <v>-184.49199999999999</v>
      </c>
      <c r="Z1000" s="30">
        <f t="shared" si="227"/>
        <v>0</v>
      </c>
    </row>
    <row r="1001" spans="4:26" x14ac:dyDescent="0.15">
      <c r="E1001" s="46"/>
      <c r="F1001" s="28"/>
      <c r="G1001" s="29"/>
      <c r="H1001" s="29"/>
      <c r="I1001" s="48" t="str">
        <f t="shared" si="218"/>
        <v/>
      </c>
      <c r="J1001" s="48" t="str">
        <f t="shared" si="219"/>
        <v/>
      </c>
      <c r="K1001" s="49" t="str">
        <f t="shared" si="220"/>
        <v/>
      </c>
      <c r="L1001" s="11"/>
      <c r="M1001" s="11"/>
      <c r="N1001" s="78"/>
      <c r="O1001" s="31" t="str">
        <f t="shared" si="225"/>
        <v>F</v>
      </c>
      <c r="P1001" s="11">
        <f t="shared" si="221"/>
        <v>-23.287315649149274</v>
      </c>
      <c r="Q1001" s="11"/>
      <c r="R1001" s="38">
        <f t="shared" si="228"/>
        <v>0</v>
      </c>
      <c r="S1001" s="30">
        <f t="shared" si="229"/>
        <v>0</v>
      </c>
      <c r="T1001" s="30">
        <f t="shared" si="226"/>
        <v>0</v>
      </c>
      <c r="U1001" s="34"/>
      <c r="V1001" s="34"/>
      <c r="X1001" s="31">
        <f t="shared" si="222"/>
        <v>9.0359999999999996</v>
      </c>
      <c r="Y1001" s="31">
        <f t="shared" si="223"/>
        <v>-184.49199999999999</v>
      </c>
      <c r="Z1001" s="30">
        <f t="shared" si="227"/>
        <v>0</v>
      </c>
    </row>
    <row r="1002" spans="4:26" x14ac:dyDescent="0.15">
      <c r="E1002" s="46"/>
      <c r="F1002" s="28"/>
      <c r="G1002" s="29"/>
      <c r="H1002" s="29"/>
      <c r="I1002" s="48" t="str">
        <f t="shared" si="218"/>
        <v/>
      </c>
      <c r="J1002" s="48" t="str">
        <f t="shared" si="219"/>
        <v/>
      </c>
      <c r="K1002" s="49" t="str">
        <f>IF(COUNTA($F$995,$H$995,F1002:H1002)=5,IF(OR(T1002&lt;1,G1002&lt;70),"*",IF(G1002&gt;=IF(O1002="M",181,174),(H1002-Z1002)/Z1002*100,IF(G1002&lt;101,(H1002-X1002)/X1002*100,IF(T1002&lt;6,(H1002-X1002)/X1002*100,IF(T1002&gt;=17.583,(H1002-Z1002)/Z1002*100,(H1002-Y1002)/Y1002*100))))),"")</f>
        <v/>
      </c>
      <c r="L1002" s="11"/>
      <c r="M1002" s="11"/>
      <c r="N1002" s="78"/>
      <c r="O1002" s="31" t="str">
        <f t="shared" si="225"/>
        <v>F</v>
      </c>
      <c r="P1002" s="11">
        <f t="shared" si="221"/>
        <v>-23.287315649149274</v>
      </c>
      <c r="Q1002" s="11"/>
      <c r="R1002" s="38">
        <f t="shared" si="228"/>
        <v>0</v>
      </c>
      <c r="S1002" s="30">
        <f t="shared" si="229"/>
        <v>0</v>
      </c>
      <c r="T1002" s="30">
        <f t="shared" si="226"/>
        <v>0</v>
      </c>
      <c r="U1002" s="34"/>
      <c r="V1002" s="34"/>
      <c r="X1002" s="31">
        <f t="shared" si="222"/>
        <v>9.0359999999999996</v>
      </c>
      <c r="Y1002" s="31">
        <f t="shared" si="223"/>
        <v>-184.49199999999999</v>
      </c>
      <c r="Z1002" s="30">
        <f t="shared" si="227"/>
        <v>0</v>
      </c>
    </row>
    <row r="1003" spans="4:26" x14ac:dyDescent="0.15">
      <c r="E1003" s="46"/>
      <c r="F1003" s="28"/>
      <c r="G1003" s="29"/>
      <c r="H1003" s="29"/>
      <c r="I1003" s="48" t="str">
        <f t="shared" si="218"/>
        <v/>
      </c>
      <c r="J1003" s="48" t="str">
        <f t="shared" si="219"/>
        <v/>
      </c>
      <c r="K1003" s="49" t="str">
        <f t="shared" si="220"/>
        <v/>
      </c>
      <c r="L1003" s="11"/>
      <c r="M1003" s="11"/>
      <c r="N1003" s="78"/>
      <c r="O1003" s="31" t="str">
        <f t="shared" si="225"/>
        <v>F</v>
      </c>
      <c r="P1003" s="11">
        <f t="shared" si="221"/>
        <v>-23.287315649149274</v>
      </c>
      <c r="Q1003" s="11"/>
      <c r="R1003" s="38">
        <f t="shared" si="228"/>
        <v>0</v>
      </c>
      <c r="S1003" s="30">
        <f t="shared" si="229"/>
        <v>0</v>
      </c>
      <c r="T1003" s="30">
        <f t="shared" si="226"/>
        <v>0</v>
      </c>
      <c r="U1003" s="34"/>
      <c r="V1003" s="34"/>
      <c r="X1003" s="31">
        <f t="shared" si="222"/>
        <v>9.0359999999999996</v>
      </c>
      <c r="Y1003" s="31">
        <f t="shared" si="223"/>
        <v>-184.49199999999999</v>
      </c>
      <c r="Z1003" s="30">
        <f t="shared" si="227"/>
        <v>0</v>
      </c>
    </row>
    <row r="1004" spans="4:26" x14ac:dyDescent="0.15">
      <c r="E1004" s="46"/>
      <c r="F1004" s="28"/>
      <c r="G1004" s="29"/>
      <c r="H1004" s="29"/>
      <c r="I1004" s="48" t="str">
        <f t="shared" si="218"/>
        <v/>
      </c>
      <c r="J1004" s="48" t="str">
        <f t="shared" si="219"/>
        <v/>
      </c>
      <c r="K1004" s="49" t="str">
        <f t="shared" si="220"/>
        <v/>
      </c>
      <c r="L1004" s="11"/>
      <c r="M1004" s="11"/>
      <c r="N1004" s="78"/>
      <c r="O1004" s="31" t="str">
        <f t="shared" si="225"/>
        <v>F</v>
      </c>
      <c r="P1004" s="11">
        <f t="shared" si="221"/>
        <v>-23.287315649149274</v>
      </c>
      <c r="Q1004" s="11"/>
      <c r="R1004" s="38">
        <f t="shared" si="228"/>
        <v>0</v>
      </c>
      <c r="S1004" s="30">
        <f t="shared" si="229"/>
        <v>0</v>
      </c>
      <c r="T1004" s="30">
        <f t="shared" si="226"/>
        <v>0</v>
      </c>
      <c r="U1004" s="34"/>
      <c r="V1004" s="34"/>
      <c r="X1004" s="31">
        <f t="shared" si="222"/>
        <v>9.0359999999999996</v>
      </c>
      <c r="Y1004" s="31">
        <f t="shared" si="223"/>
        <v>-184.49199999999999</v>
      </c>
      <c r="Z1004" s="30">
        <f t="shared" si="227"/>
        <v>0</v>
      </c>
    </row>
    <row r="1005" spans="4:26" x14ac:dyDescent="0.15">
      <c r="E1005" s="46"/>
      <c r="F1005" s="28"/>
      <c r="G1005" s="29"/>
      <c r="H1005" s="29"/>
      <c r="I1005" s="48" t="str">
        <f t="shared" si="218"/>
        <v/>
      </c>
      <c r="J1005" s="48" t="str">
        <f t="shared" si="219"/>
        <v/>
      </c>
      <c r="K1005" s="49" t="str">
        <f t="shared" ref="K1005:K1061" si="230">IF(COUNTA($F$995,$H$995,F1005:H1005)=5,IF(OR(T1005&lt;1,G1005&lt;70),"*",IF(G1005&gt;=IF(O1005="M",181,174),(H1005-Z1005)/Z1005*100,IF(G1005&lt;101,(H1005-X1005)/X1005*100,IF(T1005&lt;6,(H1005-X1005)/X1005*100,IF(T1005&gt;=17.583,(H1005-Z1005)/Z1005*100,(H1005-Y1005)/Y1005*100))))),"")</f>
        <v/>
      </c>
      <c r="L1005" s="11"/>
      <c r="M1005" s="11"/>
      <c r="N1005" s="78"/>
      <c r="O1005" s="31" t="str">
        <f t="shared" si="225"/>
        <v>F</v>
      </c>
      <c r="P1005" s="11">
        <f t="shared" si="221"/>
        <v>-23.287315649149274</v>
      </c>
      <c r="Q1005" s="11"/>
      <c r="R1005" s="38">
        <f t="shared" si="228"/>
        <v>0</v>
      </c>
      <c r="S1005" s="30">
        <f t="shared" si="229"/>
        <v>0</v>
      </c>
      <c r="T1005" s="30">
        <f t="shared" si="226"/>
        <v>0</v>
      </c>
      <c r="U1005" s="34"/>
      <c r="V1005" s="34"/>
      <c r="X1005" s="31">
        <f t="shared" si="222"/>
        <v>9.0359999999999996</v>
      </c>
      <c r="Y1005" s="31">
        <f t="shared" si="223"/>
        <v>-184.49199999999999</v>
      </c>
      <c r="Z1005" s="30">
        <f t="shared" si="227"/>
        <v>0</v>
      </c>
    </row>
    <row r="1006" spans="4:26" x14ac:dyDescent="0.15">
      <c r="E1006" s="46"/>
      <c r="F1006" s="28"/>
      <c r="G1006" s="29"/>
      <c r="H1006" s="29"/>
      <c r="I1006" s="48" t="str">
        <f t="shared" si="218"/>
        <v/>
      </c>
      <c r="J1006" s="48" t="str">
        <f t="shared" si="219"/>
        <v/>
      </c>
      <c r="K1006" s="49" t="str">
        <f t="shared" si="230"/>
        <v/>
      </c>
      <c r="L1006" s="11"/>
      <c r="M1006" s="11"/>
      <c r="N1006" s="78"/>
      <c r="O1006" s="31" t="str">
        <f t="shared" si="225"/>
        <v>F</v>
      </c>
      <c r="P1006" s="11">
        <f t="shared" si="221"/>
        <v>-23.287315649149274</v>
      </c>
      <c r="Q1006" s="11"/>
      <c r="R1006" s="38">
        <f t="shared" si="228"/>
        <v>0</v>
      </c>
      <c r="S1006" s="30">
        <f t="shared" si="229"/>
        <v>0</v>
      </c>
      <c r="T1006" s="30">
        <f t="shared" si="226"/>
        <v>0</v>
      </c>
      <c r="U1006" s="34"/>
      <c r="V1006" s="34"/>
      <c r="X1006" s="31">
        <f t="shared" si="222"/>
        <v>9.0359999999999996</v>
      </c>
      <c r="Y1006" s="31">
        <f t="shared" si="223"/>
        <v>-184.49199999999999</v>
      </c>
      <c r="Z1006" s="30">
        <f t="shared" si="227"/>
        <v>0</v>
      </c>
    </row>
    <row r="1007" spans="4:26" x14ac:dyDescent="0.15">
      <c r="E1007" s="46"/>
      <c r="F1007" s="28"/>
      <c r="G1007" s="29"/>
      <c r="H1007" s="29"/>
      <c r="I1007" s="48" t="str">
        <f t="shared" si="218"/>
        <v/>
      </c>
      <c r="J1007" s="48" t="str">
        <f t="shared" si="219"/>
        <v/>
      </c>
      <c r="K1007" s="49" t="str">
        <f t="shared" si="230"/>
        <v/>
      </c>
      <c r="L1007" s="11"/>
      <c r="M1007" s="11"/>
      <c r="N1007" s="78"/>
      <c r="O1007" s="31" t="str">
        <f t="shared" si="225"/>
        <v>F</v>
      </c>
      <c r="P1007" s="11">
        <f t="shared" si="221"/>
        <v>-23.287315649149274</v>
      </c>
      <c r="Q1007" s="11"/>
      <c r="R1007" s="38">
        <f t="shared" si="228"/>
        <v>0</v>
      </c>
      <c r="S1007" s="30">
        <f t="shared" si="229"/>
        <v>0</v>
      </c>
      <c r="T1007" s="30">
        <f t="shared" si="226"/>
        <v>0</v>
      </c>
      <c r="U1007" s="34"/>
      <c r="V1007" s="34"/>
      <c r="X1007" s="31">
        <f t="shared" si="222"/>
        <v>9.0359999999999996</v>
      </c>
      <c r="Y1007" s="31">
        <f t="shared" si="223"/>
        <v>-184.49199999999999</v>
      </c>
      <c r="Z1007" s="30">
        <f t="shared" si="227"/>
        <v>0</v>
      </c>
    </row>
    <row r="1008" spans="4:26" x14ac:dyDescent="0.15">
      <c r="E1008" s="46"/>
      <c r="F1008" s="28"/>
      <c r="G1008" s="29"/>
      <c r="H1008" s="29"/>
      <c r="I1008" s="48" t="str">
        <f t="shared" si="218"/>
        <v/>
      </c>
      <c r="J1008" s="48" t="str">
        <f t="shared" si="219"/>
        <v/>
      </c>
      <c r="K1008" s="49" t="str">
        <f t="shared" si="230"/>
        <v/>
      </c>
      <c r="L1008" s="11"/>
      <c r="M1008" s="11"/>
      <c r="N1008" s="78"/>
      <c r="O1008" s="31" t="str">
        <f t="shared" si="225"/>
        <v>F</v>
      </c>
      <c r="P1008" s="11">
        <f t="shared" si="221"/>
        <v>-23.287315649149274</v>
      </c>
      <c r="Q1008" s="11"/>
      <c r="R1008" s="38">
        <f t="shared" si="228"/>
        <v>0</v>
      </c>
      <c r="S1008" s="30">
        <f t="shared" si="229"/>
        <v>0</v>
      </c>
      <c r="T1008" s="30">
        <f t="shared" si="226"/>
        <v>0</v>
      </c>
      <c r="U1008" s="34"/>
      <c r="V1008" s="34"/>
      <c r="X1008" s="31">
        <f t="shared" si="222"/>
        <v>9.0359999999999996</v>
      </c>
      <c r="Y1008" s="31">
        <f t="shared" si="223"/>
        <v>-184.49199999999999</v>
      </c>
      <c r="Z1008" s="30">
        <f t="shared" si="227"/>
        <v>0</v>
      </c>
    </row>
    <row r="1009" spans="5:26" x14ac:dyDescent="0.15">
      <c r="E1009" s="46"/>
      <c r="F1009" s="28"/>
      <c r="G1009" s="29"/>
      <c r="H1009" s="29"/>
      <c r="I1009" s="48" t="str">
        <f t="shared" si="218"/>
        <v/>
      </c>
      <c r="J1009" s="48" t="str">
        <f t="shared" si="219"/>
        <v/>
      </c>
      <c r="K1009" s="49" t="str">
        <f t="shared" si="230"/>
        <v/>
      </c>
      <c r="L1009" s="11"/>
      <c r="M1009" s="11"/>
      <c r="N1009" s="78"/>
      <c r="O1009" s="31" t="str">
        <f t="shared" si="225"/>
        <v>F</v>
      </c>
      <c r="P1009" s="11">
        <f t="shared" si="221"/>
        <v>-23.287315649149274</v>
      </c>
      <c r="Q1009" s="11"/>
      <c r="R1009" s="38">
        <f t="shared" si="228"/>
        <v>0</v>
      </c>
      <c r="S1009" s="30">
        <f t="shared" si="229"/>
        <v>0</v>
      </c>
      <c r="T1009" s="30">
        <f t="shared" si="226"/>
        <v>0</v>
      </c>
      <c r="U1009" s="34"/>
      <c r="V1009" s="34"/>
      <c r="X1009" s="31">
        <f t="shared" si="222"/>
        <v>9.0359999999999996</v>
      </c>
      <c r="Y1009" s="31">
        <f t="shared" si="223"/>
        <v>-184.49199999999999</v>
      </c>
      <c r="Z1009" s="30">
        <f t="shared" si="227"/>
        <v>0</v>
      </c>
    </row>
    <row r="1010" spans="5:26" x14ac:dyDescent="0.15">
      <c r="E1010" s="46"/>
      <c r="F1010" s="28"/>
      <c r="G1010" s="29"/>
      <c r="H1010" s="29"/>
      <c r="I1010" s="48" t="str">
        <f t="shared" si="218"/>
        <v/>
      </c>
      <c r="J1010" s="48" t="str">
        <f t="shared" si="219"/>
        <v/>
      </c>
      <c r="K1010" s="49" t="str">
        <f t="shared" si="230"/>
        <v/>
      </c>
      <c r="L1010" s="11"/>
      <c r="M1010" s="11"/>
      <c r="N1010" s="78"/>
      <c r="O1010" s="31" t="str">
        <f t="shared" si="225"/>
        <v>F</v>
      </c>
      <c r="P1010" s="11">
        <f t="shared" si="221"/>
        <v>-23.287315649149274</v>
      </c>
      <c r="Q1010" s="11"/>
      <c r="R1010" s="38">
        <f t="shared" si="228"/>
        <v>0</v>
      </c>
      <c r="S1010" s="30">
        <f t="shared" si="229"/>
        <v>0</v>
      </c>
      <c r="T1010" s="30">
        <f t="shared" si="226"/>
        <v>0</v>
      </c>
      <c r="U1010" s="34"/>
      <c r="V1010" s="34"/>
      <c r="X1010" s="31">
        <f t="shared" si="222"/>
        <v>9.0359999999999996</v>
      </c>
      <c r="Y1010" s="31">
        <f t="shared" si="223"/>
        <v>-184.49199999999999</v>
      </c>
      <c r="Z1010" s="30">
        <f t="shared" si="227"/>
        <v>0</v>
      </c>
    </row>
    <row r="1011" spans="5:26" x14ac:dyDescent="0.15">
      <c r="E1011" s="46"/>
      <c r="F1011" s="28"/>
      <c r="G1011" s="29"/>
      <c r="H1011" s="29"/>
      <c r="I1011" s="48" t="str">
        <f t="shared" si="218"/>
        <v/>
      </c>
      <c r="J1011" s="48" t="str">
        <f t="shared" si="219"/>
        <v/>
      </c>
      <c r="K1011" s="49" t="str">
        <f t="shared" si="230"/>
        <v/>
      </c>
      <c r="L1011" s="11"/>
      <c r="M1011" s="11"/>
      <c r="N1011" s="78"/>
      <c r="O1011" s="31" t="str">
        <f t="shared" si="225"/>
        <v>F</v>
      </c>
      <c r="P1011" s="11">
        <f t="shared" si="221"/>
        <v>-23.287315649149274</v>
      </c>
      <c r="Q1011" s="11"/>
      <c r="R1011" s="38">
        <f t="shared" si="228"/>
        <v>0</v>
      </c>
      <c r="S1011" s="30">
        <f t="shared" si="229"/>
        <v>0</v>
      </c>
      <c r="T1011" s="30">
        <f t="shared" si="226"/>
        <v>0</v>
      </c>
      <c r="U1011" s="34"/>
      <c r="V1011" s="34"/>
      <c r="X1011" s="31">
        <f t="shared" si="222"/>
        <v>9.0359999999999996</v>
      </c>
      <c r="Y1011" s="31">
        <f t="shared" si="223"/>
        <v>-184.49199999999999</v>
      </c>
      <c r="Z1011" s="30">
        <f t="shared" si="227"/>
        <v>0</v>
      </c>
    </row>
    <row r="1012" spans="5:26" x14ac:dyDescent="0.15">
      <c r="E1012" s="46"/>
      <c r="F1012" s="28"/>
      <c r="G1012" s="29"/>
      <c r="H1012" s="29"/>
      <c r="I1012" s="48" t="str">
        <f t="shared" si="218"/>
        <v/>
      </c>
      <c r="J1012" s="48" t="str">
        <f t="shared" si="219"/>
        <v/>
      </c>
      <c r="K1012" s="49" t="str">
        <f t="shared" si="230"/>
        <v/>
      </c>
      <c r="L1012" s="11"/>
      <c r="M1012" s="11"/>
      <c r="N1012" s="78"/>
      <c r="O1012" s="31" t="str">
        <f t="shared" si="225"/>
        <v>F</v>
      </c>
      <c r="P1012" s="11">
        <f t="shared" si="221"/>
        <v>-23.287315649149274</v>
      </c>
      <c r="Q1012" s="11"/>
      <c r="R1012" s="38">
        <f t="shared" si="228"/>
        <v>0</v>
      </c>
      <c r="S1012" s="30">
        <f t="shared" si="229"/>
        <v>0</v>
      </c>
      <c r="T1012" s="30">
        <f t="shared" si="226"/>
        <v>0</v>
      </c>
      <c r="U1012" s="34"/>
      <c r="V1012" s="34"/>
      <c r="X1012" s="31">
        <f t="shared" si="222"/>
        <v>9.0359999999999996</v>
      </c>
      <c r="Y1012" s="31">
        <f t="shared" si="223"/>
        <v>-184.49199999999999</v>
      </c>
      <c r="Z1012" s="30">
        <f t="shared" si="227"/>
        <v>0</v>
      </c>
    </row>
    <row r="1013" spans="5:26" x14ac:dyDescent="0.15">
      <c r="E1013" s="46"/>
      <c r="F1013" s="28"/>
      <c r="G1013" s="29"/>
      <c r="H1013" s="29"/>
      <c r="I1013" s="48" t="str">
        <f t="shared" si="218"/>
        <v/>
      </c>
      <c r="J1013" s="48" t="str">
        <f t="shared" si="219"/>
        <v/>
      </c>
      <c r="K1013" s="49" t="str">
        <f t="shared" si="230"/>
        <v/>
      </c>
      <c r="L1013" s="11"/>
      <c r="M1013" s="11"/>
      <c r="N1013" s="78"/>
      <c r="O1013" s="31" t="str">
        <f t="shared" si="225"/>
        <v>F</v>
      </c>
      <c r="P1013" s="11">
        <f t="shared" si="221"/>
        <v>-23.287315649149274</v>
      </c>
      <c r="Q1013" s="11"/>
      <c r="R1013" s="38">
        <f t="shared" si="228"/>
        <v>0</v>
      </c>
      <c r="S1013" s="30">
        <f t="shared" si="229"/>
        <v>0</v>
      </c>
      <c r="T1013" s="30">
        <f t="shared" si="226"/>
        <v>0</v>
      </c>
      <c r="U1013" s="34"/>
      <c r="V1013" s="34"/>
      <c r="X1013" s="31">
        <f t="shared" si="222"/>
        <v>9.0359999999999996</v>
      </c>
      <c r="Y1013" s="31">
        <f t="shared" si="223"/>
        <v>-184.49199999999999</v>
      </c>
      <c r="Z1013" s="30">
        <f t="shared" si="227"/>
        <v>0</v>
      </c>
    </row>
    <row r="1014" spans="5:26" x14ac:dyDescent="0.15">
      <c r="E1014" s="46"/>
      <c r="F1014" s="28"/>
      <c r="G1014" s="29"/>
      <c r="H1014" s="29"/>
      <c r="I1014" s="48" t="str">
        <f t="shared" si="218"/>
        <v/>
      </c>
      <c r="J1014" s="48" t="str">
        <f t="shared" si="219"/>
        <v/>
      </c>
      <c r="K1014" s="49" t="str">
        <f t="shared" si="230"/>
        <v/>
      </c>
      <c r="L1014" s="11"/>
      <c r="M1014" s="11"/>
      <c r="N1014" s="78"/>
      <c r="O1014" s="31" t="str">
        <f t="shared" si="225"/>
        <v>F</v>
      </c>
      <c r="P1014" s="11">
        <f t="shared" si="221"/>
        <v>-23.287315649149274</v>
      </c>
      <c r="Q1014" s="11"/>
      <c r="R1014" s="38">
        <f t="shared" si="228"/>
        <v>0</v>
      </c>
      <c r="S1014" s="30">
        <f t="shared" si="229"/>
        <v>0</v>
      </c>
      <c r="T1014" s="30">
        <f t="shared" si="226"/>
        <v>0</v>
      </c>
      <c r="U1014" s="34"/>
      <c r="V1014" s="34"/>
      <c r="X1014" s="31">
        <f t="shared" si="222"/>
        <v>9.0359999999999996</v>
      </c>
      <c r="Y1014" s="31">
        <f t="shared" si="223"/>
        <v>-184.49199999999999</v>
      </c>
      <c r="Z1014" s="30">
        <f t="shared" si="227"/>
        <v>0</v>
      </c>
    </row>
    <row r="1015" spans="5:26" x14ac:dyDescent="0.15">
      <c r="E1015" s="46"/>
      <c r="F1015" s="28"/>
      <c r="G1015" s="29"/>
      <c r="H1015" s="29"/>
      <c r="I1015" s="48" t="str">
        <f t="shared" si="218"/>
        <v/>
      </c>
      <c r="J1015" s="48" t="str">
        <f t="shared" si="219"/>
        <v/>
      </c>
      <c r="K1015" s="49" t="str">
        <f t="shared" si="230"/>
        <v/>
      </c>
      <c r="L1015" s="11"/>
      <c r="M1015" s="11"/>
      <c r="N1015" s="78"/>
      <c r="O1015" s="31" t="str">
        <f t="shared" si="225"/>
        <v>F</v>
      </c>
      <c r="P1015" s="11">
        <f t="shared" si="221"/>
        <v>-23.287315649149274</v>
      </c>
      <c r="Q1015" s="11"/>
      <c r="R1015" s="38">
        <f t="shared" si="228"/>
        <v>0</v>
      </c>
      <c r="S1015" s="30">
        <f t="shared" si="229"/>
        <v>0</v>
      </c>
      <c r="T1015" s="30">
        <f t="shared" si="226"/>
        <v>0</v>
      </c>
      <c r="U1015" s="34"/>
      <c r="V1015" s="34"/>
      <c r="X1015" s="31">
        <f t="shared" si="222"/>
        <v>9.0359999999999996</v>
      </c>
      <c r="Y1015" s="31">
        <f t="shared" si="223"/>
        <v>-184.49199999999999</v>
      </c>
      <c r="Z1015" s="30">
        <f t="shared" si="227"/>
        <v>0</v>
      </c>
    </row>
    <row r="1016" spans="5:26" x14ac:dyDescent="0.15">
      <c r="E1016" s="46"/>
      <c r="F1016" s="28"/>
      <c r="G1016" s="29"/>
      <c r="H1016" s="29"/>
      <c r="I1016" s="48" t="str">
        <f t="shared" si="218"/>
        <v/>
      </c>
      <c r="J1016" s="48" t="str">
        <f t="shared" si="219"/>
        <v/>
      </c>
      <c r="K1016" s="49" t="str">
        <f t="shared" si="230"/>
        <v/>
      </c>
      <c r="L1016" s="11"/>
      <c r="M1016" s="11"/>
      <c r="N1016" s="78"/>
      <c r="O1016" s="31" t="str">
        <f t="shared" si="225"/>
        <v>F</v>
      </c>
      <c r="P1016" s="11">
        <f t="shared" si="221"/>
        <v>-23.287315649149274</v>
      </c>
      <c r="Q1016" s="11"/>
      <c r="R1016" s="38">
        <f t="shared" si="228"/>
        <v>0</v>
      </c>
      <c r="S1016" s="30">
        <f t="shared" si="229"/>
        <v>0</v>
      </c>
      <c r="T1016" s="30">
        <f t="shared" si="226"/>
        <v>0</v>
      </c>
      <c r="U1016" s="34"/>
      <c r="V1016" s="34"/>
      <c r="X1016" s="31">
        <f t="shared" si="222"/>
        <v>9.0359999999999996</v>
      </c>
      <c r="Y1016" s="31">
        <f t="shared" si="223"/>
        <v>-184.49199999999999</v>
      </c>
      <c r="Z1016" s="30">
        <f t="shared" si="227"/>
        <v>0</v>
      </c>
    </row>
    <row r="1017" spans="5:26" x14ac:dyDescent="0.15">
      <c r="E1017" s="46"/>
      <c r="F1017" s="28"/>
      <c r="G1017" s="29"/>
      <c r="H1017" s="29"/>
      <c r="I1017" s="48" t="str">
        <f t="shared" si="218"/>
        <v/>
      </c>
      <c r="J1017" s="48" t="str">
        <f t="shared" si="219"/>
        <v/>
      </c>
      <c r="K1017" s="49" t="str">
        <f t="shared" si="230"/>
        <v/>
      </c>
      <c r="L1017" s="11"/>
      <c r="M1017" s="11"/>
      <c r="N1017" s="78"/>
      <c r="O1017" s="31" t="str">
        <f t="shared" si="225"/>
        <v>F</v>
      </c>
      <c r="P1017" s="11">
        <f t="shared" si="221"/>
        <v>-23.287315649149274</v>
      </c>
      <c r="Q1017" s="11"/>
      <c r="R1017" s="38">
        <f t="shared" si="228"/>
        <v>0</v>
      </c>
      <c r="S1017" s="30">
        <f t="shared" si="229"/>
        <v>0</v>
      </c>
      <c r="T1017" s="30">
        <f t="shared" si="226"/>
        <v>0</v>
      </c>
      <c r="U1017" s="34"/>
      <c r="V1017" s="34"/>
      <c r="X1017" s="31">
        <f t="shared" si="222"/>
        <v>9.0359999999999996</v>
      </c>
      <c r="Y1017" s="31">
        <f t="shared" si="223"/>
        <v>-184.49199999999999</v>
      </c>
      <c r="Z1017" s="30">
        <f t="shared" si="227"/>
        <v>0</v>
      </c>
    </row>
    <row r="1018" spans="5:26" x14ac:dyDescent="0.15">
      <c r="E1018" s="46"/>
      <c r="F1018" s="28"/>
      <c r="G1018" s="29"/>
      <c r="H1018" s="29"/>
      <c r="I1018" s="48" t="str">
        <f t="shared" si="218"/>
        <v/>
      </c>
      <c r="J1018" s="48" t="str">
        <f t="shared" si="219"/>
        <v/>
      </c>
      <c r="K1018" s="49" t="str">
        <f t="shared" si="230"/>
        <v/>
      </c>
      <c r="L1018" s="11"/>
      <c r="M1018" s="11"/>
      <c r="N1018" s="78"/>
      <c r="O1018" s="31" t="str">
        <f t="shared" si="225"/>
        <v>F</v>
      </c>
      <c r="P1018" s="11">
        <f t="shared" si="221"/>
        <v>-23.287315649149274</v>
      </c>
      <c r="Q1018" s="11"/>
      <c r="R1018" s="38">
        <f t="shared" si="228"/>
        <v>0</v>
      </c>
      <c r="S1018" s="30">
        <f t="shared" si="229"/>
        <v>0</v>
      </c>
      <c r="T1018" s="30">
        <f t="shared" si="226"/>
        <v>0</v>
      </c>
      <c r="U1018" s="34"/>
      <c r="V1018" s="34"/>
      <c r="X1018" s="31">
        <f t="shared" si="222"/>
        <v>9.0359999999999996</v>
      </c>
      <c r="Y1018" s="31">
        <f t="shared" si="223"/>
        <v>-184.49199999999999</v>
      </c>
      <c r="Z1018" s="30">
        <f t="shared" si="227"/>
        <v>0</v>
      </c>
    </row>
    <row r="1019" spans="5:26" x14ac:dyDescent="0.15">
      <c r="E1019" s="46"/>
      <c r="F1019" s="28"/>
      <c r="G1019" s="29"/>
      <c r="H1019" s="29"/>
      <c r="I1019" s="48" t="str">
        <f t="shared" si="218"/>
        <v/>
      </c>
      <c r="J1019" s="48" t="str">
        <f t="shared" si="219"/>
        <v/>
      </c>
      <c r="K1019" s="49" t="str">
        <f t="shared" si="230"/>
        <v/>
      </c>
      <c r="L1019" s="11"/>
      <c r="M1019" s="11"/>
      <c r="N1019" s="78"/>
      <c r="O1019" s="31" t="str">
        <f t="shared" si="225"/>
        <v>F</v>
      </c>
      <c r="P1019" s="11">
        <f t="shared" si="221"/>
        <v>-23.287315649149274</v>
      </c>
      <c r="Q1019" s="11"/>
      <c r="R1019" s="38">
        <f t="shared" si="228"/>
        <v>0</v>
      </c>
      <c r="S1019" s="30">
        <f t="shared" si="229"/>
        <v>0</v>
      </c>
      <c r="T1019" s="30">
        <f t="shared" si="226"/>
        <v>0</v>
      </c>
      <c r="U1019" s="34"/>
      <c r="V1019" s="34"/>
      <c r="X1019" s="31">
        <f t="shared" si="222"/>
        <v>9.0359999999999996</v>
      </c>
      <c r="Y1019" s="31">
        <f t="shared" si="223"/>
        <v>-184.49199999999999</v>
      </c>
      <c r="Z1019" s="30">
        <f t="shared" si="227"/>
        <v>0</v>
      </c>
    </row>
    <row r="1020" spans="5:26" x14ac:dyDescent="0.15">
      <c r="E1020" s="46"/>
      <c r="F1020" s="28"/>
      <c r="G1020" s="29"/>
      <c r="H1020" s="29"/>
      <c r="I1020" s="48" t="str">
        <f t="shared" si="218"/>
        <v/>
      </c>
      <c r="J1020" s="48" t="str">
        <f t="shared" si="219"/>
        <v/>
      </c>
      <c r="K1020" s="49" t="str">
        <f t="shared" si="230"/>
        <v/>
      </c>
      <c r="L1020" s="11"/>
      <c r="M1020" s="11"/>
      <c r="N1020" s="78"/>
      <c r="O1020" s="31" t="str">
        <f t="shared" si="225"/>
        <v>F</v>
      </c>
      <c r="P1020" s="11">
        <f t="shared" si="221"/>
        <v>-23.287315649149274</v>
      </c>
      <c r="Q1020" s="11"/>
      <c r="R1020" s="38">
        <f t="shared" si="228"/>
        <v>0</v>
      </c>
      <c r="S1020" s="30">
        <f t="shared" si="229"/>
        <v>0</v>
      </c>
      <c r="T1020" s="30">
        <f t="shared" si="226"/>
        <v>0</v>
      </c>
      <c r="U1020" s="34"/>
      <c r="V1020" s="34"/>
      <c r="X1020" s="31">
        <f t="shared" si="222"/>
        <v>9.0359999999999996</v>
      </c>
      <c r="Y1020" s="31">
        <f t="shared" si="223"/>
        <v>-184.49199999999999</v>
      </c>
      <c r="Z1020" s="30">
        <f t="shared" si="227"/>
        <v>0</v>
      </c>
    </row>
    <row r="1021" spans="5:26" x14ac:dyDescent="0.15">
      <c r="E1021" s="46"/>
      <c r="F1021" s="28"/>
      <c r="G1021" s="29"/>
      <c r="H1021" s="29"/>
      <c r="I1021" s="48" t="str">
        <f t="shared" si="218"/>
        <v/>
      </c>
      <c r="J1021" s="48" t="str">
        <f t="shared" si="219"/>
        <v/>
      </c>
      <c r="K1021" s="49" t="str">
        <f t="shared" si="230"/>
        <v/>
      </c>
      <c r="L1021" s="11"/>
      <c r="M1021" s="11"/>
      <c r="N1021" s="78"/>
      <c r="O1021" s="31" t="str">
        <f t="shared" si="225"/>
        <v>F</v>
      </c>
      <c r="P1021" s="11">
        <f t="shared" si="221"/>
        <v>-23.287315649149274</v>
      </c>
      <c r="Q1021" s="11"/>
      <c r="R1021" s="38">
        <f t="shared" si="228"/>
        <v>0</v>
      </c>
      <c r="S1021" s="30">
        <f t="shared" si="229"/>
        <v>0</v>
      </c>
      <c r="T1021" s="30">
        <f t="shared" si="226"/>
        <v>0</v>
      </c>
      <c r="U1021" s="34"/>
      <c r="V1021" s="34"/>
      <c r="X1021" s="31">
        <f t="shared" si="222"/>
        <v>9.0359999999999996</v>
      </c>
      <c r="Y1021" s="31">
        <f t="shared" si="223"/>
        <v>-184.49199999999999</v>
      </c>
      <c r="Z1021" s="30">
        <f t="shared" si="227"/>
        <v>0</v>
      </c>
    </row>
    <row r="1022" spans="5:26" x14ac:dyDescent="0.15">
      <c r="E1022" s="46"/>
      <c r="F1022" s="28"/>
      <c r="G1022" s="29"/>
      <c r="H1022" s="29"/>
      <c r="I1022" s="48" t="str">
        <f t="shared" si="218"/>
        <v/>
      </c>
      <c r="J1022" s="48" t="str">
        <f t="shared" si="219"/>
        <v/>
      </c>
      <c r="K1022" s="49" t="str">
        <f t="shared" si="230"/>
        <v/>
      </c>
      <c r="L1022" s="11"/>
      <c r="M1022" s="11"/>
      <c r="N1022" s="78"/>
      <c r="O1022" s="31" t="str">
        <f t="shared" si="225"/>
        <v>F</v>
      </c>
      <c r="P1022" s="11">
        <f t="shared" si="221"/>
        <v>-23.287315649149274</v>
      </c>
      <c r="Q1022" s="11"/>
      <c r="R1022" s="38">
        <f t="shared" si="228"/>
        <v>0</v>
      </c>
      <c r="S1022" s="30">
        <f t="shared" si="229"/>
        <v>0</v>
      </c>
      <c r="T1022" s="30">
        <f t="shared" si="226"/>
        <v>0</v>
      </c>
      <c r="U1022" s="34"/>
      <c r="V1022" s="34"/>
      <c r="X1022" s="31">
        <f t="shared" si="222"/>
        <v>9.0359999999999996</v>
      </c>
      <c r="Y1022" s="31">
        <f t="shared" si="223"/>
        <v>-184.49199999999999</v>
      </c>
      <c r="Z1022" s="30">
        <f t="shared" si="227"/>
        <v>0</v>
      </c>
    </row>
    <row r="1023" spans="5:26" x14ac:dyDescent="0.15">
      <c r="E1023" s="46"/>
      <c r="F1023" s="28"/>
      <c r="G1023" s="29"/>
      <c r="H1023" s="29"/>
      <c r="I1023" s="48" t="str">
        <f t="shared" si="218"/>
        <v/>
      </c>
      <c r="J1023" s="48" t="str">
        <f t="shared" si="219"/>
        <v/>
      </c>
      <c r="K1023" s="49" t="str">
        <f t="shared" si="230"/>
        <v/>
      </c>
      <c r="L1023" s="11"/>
      <c r="M1023" s="11"/>
      <c r="N1023" s="78"/>
      <c r="O1023" s="31" t="str">
        <f t="shared" si="225"/>
        <v>F</v>
      </c>
      <c r="P1023" s="11">
        <f t="shared" si="221"/>
        <v>-23.287315649149274</v>
      </c>
      <c r="Q1023" s="11"/>
      <c r="R1023" s="38">
        <f t="shared" si="228"/>
        <v>0</v>
      </c>
      <c r="S1023" s="30">
        <f t="shared" si="229"/>
        <v>0</v>
      </c>
      <c r="T1023" s="30">
        <f t="shared" si="226"/>
        <v>0</v>
      </c>
      <c r="U1023" s="34"/>
      <c r="V1023" s="34"/>
      <c r="X1023" s="31">
        <f t="shared" si="222"/>
        <v>9.0359999999999996</v>
      </c>
      <c r="Y1023" s="31">
        <f t="shared" si="223"/>
        <v>-184.49199999999999</v>
      </c>
      <c r="Z1023" s="30">
        <f t="shared" si="227"/>
        <v>0</v>
      </c>
    </row>
    <row r="1024" spans="5:26" x14ac:dyDescent="0.15">
      <c r="E1024" s="46"/>
      <c r="F1024" s="28"/>
      <c r="G1024" s="29"/>
      <c r="H1024" s="29"/>
      <c r="I1024" s="48" t="str">
        <f t="shared" si="218"/>
        <v/>
      </c>
      <c r="J1024" s="48" t="str">
        <f t="shared" si="219"/>
        <v/>
      </c>
      <c r="K1024" s="49" t="str">
        <f t="shared" si="230"/>
        <v/>
      </c>
      <c r="L1024" s="11"/>
      <c r="M1024" s="11"/>
      <c r="N1024" s="78"/>
      <c r="O1024" s="31" t="str">
        <f t="shared" si="225"/>
        <v>F</v>
      </c>
      <c r="P1024" s="11">
        <f t="shared" si="221"/>
        <v>-23.287315649149274</v>
      </c>
      <c r="Q1024" s="11"/>
      <c r="R1024" s="38">
        <f t="shared" si="228"/>
        <v>0</v>
      </c>
      <c r="S1024" s="30">
        <f t="shared" si="229"/>
        <v>0</v>
      </c>
      <c r="T1024" s="30">
        <f t="shared" si="226"/>
        <v>0</v>
      </c>
      <c r="U1024" s="34"/>
      <c r="V1024" s="34"/>
      <c r="X1024" s="31">
        <f t="shared" si="222"/>
        <v>9.0359999999999996</v>
      </c>
      <c r="Y1024" s="31">
        <f t="shared" si="223"/>
        <v>-184.49199999999999</v>
      </c>
      <c r="Z1024" s="30">
        <f t="shared" si="227"/>
        <v>0</v>
      </c>
    </row>
    <row r="1025" spans="5:26" x14ac:dyDescent="0.15">
      <c r="E1025" s="46"/>
      <c r="F1025" s="28"/>
      <c r="G1025" s="29"/>
      <c r="H1025" s="29"/>
      <c r="I1025" s="48" t="str">
        <f t="shared" si="218"/>
        <v/>
      </c>
      <c r="J1025" s="48" t="str">
        <f t="shared" si="219"/>
        <v/>
      </c>
      <c r="K1025" s="49" t="str">
        <f t="shared" si="230"/>
        <v/>
      </c>
      <c r="L1025" s="11"/>
      <c r="M1025" s="11"/>
      <c r="N1025" s="78"/>
      <c r="O1025" s="31" t="str">
        <f t="shared" si="225"/>
        <v>F</v>
      </c>
      <c r="P1025" s="11">
        <f t="shared" si="221"/>
        <v>-23.287315649149274</v>
      </c>
      <c r="Q1025" s="11"/>
      <c r="R1025" s="38">
        <f t="shared" si="228"/>
        <v>0</v>
      </c>
      <c r="S1025" s="30">
        <f t="shared" si="229"/>
        <v>0</v>
      </c>
      <c r="T1025" s="30">
        <f t="shared" si="226"/>
        <v>0</v>
      </c>
      <c r="U1025" s="34"/>
      <c r="V1025" s="34"/>
      <c r="X1025" s="31">
        <f t="shared" si="222"/>
        <v>9.0359999999999996</v>
      </c>
      <c r="Y1025" s="31">
        <f t="shared" si="223"/>
        <v>-184.49199999999999</v>
      </c>
      <c r="Z1025" s="30">
        <f t="shared" si="227"/>
        <v>0</v>
      </c>
    </row>
    <row r="1026" spans="5:26" x14ac:dyDescent="0.15">
      <c r="E1026" s="46"/>
      <c r="F1026" s="28"/>
      <c r="G1026" s="29"/>
      <c r="H1026" s="29"/>
      <c r="I1026" s="48" t="str">
        <f t="shared" si="218"/>
        <v/>
      </c>
      <c r="J1026" s="48" t="str">
        <f t="shared" si="219"/>
        <v/>
      </c>
      <c r="K1026" s="49" t="str">
        <f t="shared" si="230"/>
        <v/>
      </c>
      <c r="L1026" s="11"/>
      <c r="M1026" s="11"/>
      <c r="N1026" s="78"/>
      <c r="O1026" s="31" t="str">
        <f t="shared" si="225"/>
        <v>F</v>
      </c>
      <c r="P1026" s="11">
        <f t="shared" si="221"/>
        <v>-23.287315649149274</v>
      </c>
      <c r="Q1026" s="11"/>
      <c r="R1026" s="38">
        <f t="shared" si="228"/>
        <v>0</v>
      </c>
      <c r="S1026" s="30">
        <f t="shared" si="229"/>
        <v>0</v>
      </c>
      <c r="T1026" s="30">
        <f t="shared" si="226"/>
        <v>0</v>
      </c>
      <c r="U1026" s="34"/>
      <c r="V1026" s="34"/>
      <c r="X1026" s="31">
        <f t="shared" si="222"/>
        <v>9.0359999999999996</v>
      </c>
      <c r="Y1026" s="31">
        <f t="shared" si="223"/>
        <v>-184.49199999999999</v>
      </c>
      <c r="Z1026" s="30">
        <f t="shared" si="227"/>
        <v>0</v>
      </c>
    </row>
    <row r="1027" spans="5:26" x14ac:dyDescent="0.15">
      <c r="E1027" s="46"/>
      <c r="F1027" s="28"/>
      <c r="G1027" s="29"/>
      <c r="H1027" s="29"/>
      <c r="I1027" s="48" t="str">
        <f t="shared" si="218"/>
        <v/>
      </c>
      <c r="J1027" s="48" t="str">
        <f t="shared" si="219"/>
        <v/>
      </c>
      <c r="K1027" s="49" t="str">
        <f t="shared" si="230"/>
        <v/>
      </c>
      <c r="L1027" s="11"/>
      <c r="M1027" s="11"/>
      <c r="N1027" s="78"/>
      <c r="O1027" s="31" t="str">
        <f t="shared" si="225"/>
        <v>F</v>
      </c>
      <c r="P1027" s="11">
        <f t="shared" si="221"/>
        <v>-23.287315649149274</v>
      </c>
      <c r="Q1027" s="11"/>
      <c r="R1027" s="38">
        <f t="shared" si="228"/>
        <v>0</v>
      </c>
      <c r="S1027" s="30">
        <f t="shared" si="229"/>
        <v>0</v>
      </c>
      <c r="T1027" s="30">
        <f t="shared" si="226"/>
        <v>0</v>
      </c>
      <c r="U1027" s="34"/>
      <c r="V1027" s="34"/>
      <c r="X1027" s="31">
        <f t="shared" si="222"/>
        <v>9.0359999999999996</v>
      </c>
      <c r="Y1027" s="31">
        <f t="shared" si="223"/>
        <v>-184.49199999999999</v>
      </c>
      <c r="Z1027" s="30">
        <f t="shared" si="227"/>
        <v>0</v>
      </c>
    </row>
    <row r="1028" spans="5:26" x14ac:dyDescent="0.15">
      <c r="E1028" s="46"/>
      <c r="F1028" s="28"/>
      <c r="G1028" s="29"/>
      <c r="H1028" s="29"/>
      <c r="I1028" s="48" t="str">
        <f t="shared" si="218"/>
        <v/>
      </c>
      <c r="J1028" s="48" t="str">
        <f t="shared" si="219"/>
        <v/>
      </c>
      <c r="K1028" s="49" t="str">
        <f t="shared" si="230"/>
        <v/>
      </c>
      <c r="L1028" s="11"/>
      <c r="M1028" s="11"/>
      <c r="N1028" s="78"/>
      <c r="O1028" s="31" t="str">
        <f t="shared" si="225"/>
        <v>F</v>
      </c>
      <c r="P1028" s="11">
        <f t="shared" si="221"/>
        <v>-23.287315649149274</v>
      </c>
      <c r="Q1028" s="11"/>
      <c r="R1028" s="38">
        <f t="shared" si="228"/>
        <v>0</v>
      </c>
      <c r="S1028" s="30">
        <f t="shared" si="229"/>
        <v>0</v>
      </c>
      <c r="T1028" s="30">
        <f t="shared" si="226"/>
        <v>0</v>
      </c>
      <c r="U1028" s="34"/>
      <c r="V1028" s="34"/>
      <c r="X1028" s="31">
        <f t="shared" si="222"/>
        <v>9.0359999999999996</v>
      </c>
      <c r="Y1028" s="31">
        <f t="shared" si="223"/>
        <v>-184.49199999999999</v>
      </c>
      <c r="Z1028" s="30">
        <f t="shared" si="227"/>
        <v>0</v>
      </c>
    </row>
    <row r="1029" spans="5:26" x14ac:dyDescent="0.15">
      <c r="E1029" s="46"/>
      <c r="F1029" s="28"/>
      <c r="G1029" s="29"/>
      <c r="H1029" s="29"/>
      <c r="I1029" s="48" t="str">
        <f t="shared" ref="I1029:I1060" si="231">IF(COUNTA($F$995,$H$995,F1029:H1029)=5,P1029,"")</f>
        <v/>
      </c>
      <c r="J1029" s="48" t="str">
        <f t="shared" ref="J1029:J1060" si="232">IF(COUNTA($F$995,$H$995,F1029:H1029)=5,IF(T1029&lt;6,"*",IF(T1029&gt;=17.583,"*",(H1029-G1029*INDEX(IF(O1029="F",muratafemale,muratamale),R1029-4,1)-INDEX(IF(O1029="F",muratafemale,muratamale),R1029-4,2))/(G1029*INDEX(IF(O1029="F",muratafemale,muratamale),R1029-4,1)+INDEX(IF(O1029="F",muratafemale,muratamale),R1029-4,2))*100)),"")</f>
        <v/>
      </c>
      <c r="K1029" s="49" t="str">
        <f t="shared" si="230"/>
        <v/>
      </c>
      <c r="L1029" s="11"/>
      <c r="M1029" s="11"/>
      <c r="N1029" s="78"/>
      <c r="O1029" s="31" t="str">
        <f t="shared" si="225"/>
        <v>F</v>
      </c>
      <c r="P1029" s="11">
        <f t="shared" si="221"/>
        <v>-23.287315649149274</v>
      </c>
      <c r="Q1029" s="11"/>
      <c r="R1029" s="38">
        <f t="shared" si="228"/>
        <v>0</v>
      </c>
      <c r="S1029" s="30">
        <f t="shared" si="229"/>
        <v>0</v>
      </c>
      <c r="T1029" s="30">
        <f t="shared" si="226"/>
        <v>0</v>
      </c>
      <c r="U1029" s="34"/>
      <c r="V1029" s="34"/>
      <c r="X1029" s="31">
        <f t="shared" si="222"/>
        <v>9.0359999999999996</v>
      </c>
      <c r="Y1029" s="31">
        <f t="shared" si="223"/>
        <v>-184.49199999999999</v>
      </c>
      <c r="Z1029" s="30">
        <f t="shared" si="227"/>
        <v>0</v>
      </c>
    </row>
    <row r="1030" spans="5:26" x14ac:dyDescent="0.15">
      <c r="E1030" s="46"/>
      <c r="F1030" s="28"/>
      <c r="G1030" s="29"/>
      <c r="H1030" s="29"/>
      <c r="I1030" s="48" t="str">
        <f t="shared" si="231"/>
        <v/>
      </c>
      <c r="J1030" s="48" t="str">
        <f t="shared" si="232"/>
        <v/>
      </c>
      <c r="K1030" s="49" t="str">
        <f t="shared" si="230"/>
        <v/>
      </c>
      <c r="L1030" s="11"/>
      <c r="M1030" s="11"/>
      <c r="N1030" s="78"/>
      <c r="O1030" s="31" t="str">
        <f t="shared" si="225"/>
        <v>F</v>
      </c>
      <c r="P1030" s="11">
        <f t="shared" si="221"/>
        <v>-23.287315649149274</v>
      </c>
      <c r="Q1030" s="11"/>
      <c r="R1030" s="38">
        <f t="shared" si="228"/>
        <v>0</v>
      </c>
      <c r="S1030" s="30">
        <f t="shared" si="229"/>
        <v>0</v>
      </c>
      <c r="T1030" s="30">
        <f t="shared" si="226"/>
        <v>0</v>
      </c>
      <c r="U1030" s="34"/>
      <c r="V1030" s="34"/>
      <c r="X1030" s="31">
        <f t="shared" si="222"/>
        <v>9.0359999999999996</v>
      </c>
      <c r="Y1030" s="31">
        <f t="shared" si="223"/>
        <v>-184.49199999999999</v>
      </c>
      <c r="Z1030" s="30">
        <f t="shared" si="227"/>
        <v>0</v>
      </c>
    </row>
    <row r="1031" spans="5:26" x14ac:dyDescent="0.15">
      <c r="E1031" s="46"/>
      <c r="F1031" s="28"/>
      <c r="G1031" s="29"/>
      <c r="H1031" s="29"/>
      <c r="I1031" s="48" t="str">
        <f t="shared" si="231"/>
        <v/>
      </c>
      <c r="J1031" s="48" t="str">
        <f t="shared" si="232"/>
        <v/>
      </c>
      <c r="K1031" s="49" t="str">
        <f t="shared" si="230"/>
        <v/>
      </c>
      <c r="L1031" s="11"/>
      <c r="M1031" s="11"/>
      <c r="N1031" s="78"/>
      <c r="O1031" s="31" t="str">
        <f t="shared" si="225"/>
        <v>F</v>
      </c>
      <c r="P1031" s="11">
        <f t="shared" si="221"/>
        <v>-23.287315649149274</v>
      </c>
      <c r="Q1031" s="11"/>
      <c r="R1031" s="38">
        <f t="shared" si="228"/>
        <v>0</v>
      </c>
      <c r="S1031" s="30">
        <f t="shared" si="229"/>
        <v>0</v>
      </c>
      <c r="T1031" s="30">
        <f t="shared" si="226"/>
        <v>0</v>
      </c>
      <c r="U1031" s="34"/>
      <c r="V1031" s="34"/>
      <c r="X1031" s="31">
        <f t="shared" si="222"/>
        <v>9.0359999999999996</v>
      </c>
      <c r="Y1031" s="31">
        <f t="shared" si="223"/>
        <v>-184.49199999999999</v>
      </c>
      <c r="Z1031" s="30">
        <f t="shared" si="227"/>
        <v>0</v>
      </c>
    </row>
    <row r="1032" spans="5:26" x14ac:dyDescent="0.15">
      <c r="E1032" s="46"/>
      <c r="F1032" s="28"/>
      <c r="G1032" s="29"/>
      <c r="H1032" s="29"/>
      <c r="I1032" s="48" t="str">
        <f t="shared" si="231"/>
        <v/>
      </c>
      <c r="J1032" s="48" t="str">
        <f t="shared" si="232"/>
        <v/>
      </c>
      <c r="K1032" s="49" t="str">
        <f t="shared" si="230"/>
        <v/>
      </c>
      <c r="L1032" s="11"/>
      <c r="M1032" s="11"/>
      <c r="N1032" s="78"/>
      <c r="O1032" s="31" t="str">
        <f t="shared" si="225"/>
        <v>F</v>
      </c>
      <c r="P1032" s="11">
        <f t="shared" si="221"/>
        <v>-23.287315649149274</v>
      </c>
      <c r="Q1032" s="11"/>
      <c r="R1032" s="38">
        <f t="shared" si="228"/>
        <v>0</v>
      </c>
      <c r="S1032" s="30">
        <f t="shared" si="229"/>
        <v>0</v>
      </c>
      <c r="T1032" s="30">
        <f t="shared" si="226"/>
        <v>0</v>
      </c>
      <c r="U1032" s="34"/>
      <c r="V1032" s="34"/>
      <c r="X1032" s="31">
        <f t="shared" si="222"/>
        <v>9.0359999999999996</v>
      </c>
      <c r="Y1032" s="31">
        <f t="shared" si="223"/>
        <v>-184.49199999999999</v>
      </c>
      <c r="Z1032" s="30">
        <f t="shared" si="227"/>
        <v>0</v>
      </c>
    </row>
    <row r="1033" spans="5:26" x14ac:dyDescent="0.15">
      <c r="E1033" s="46"/>
      <c r="F1033" s="28"/>
      <c r="G1033" s="29"/>
      <c r="H1033" s="29"/>
      <c r="I1033" s="48" t="str">
        <f t="shared" si="231"/>
        <v/>
      </c>
      <c r="J1033" s="48" t="str">
        <f t="shared" si="232"/>
        <v/>
      </c>
      <c r="K1033" s="49" t="str">
        <f t="shared" si="230"/>
        <v/>
      </c>
      <c r="L1033" s="11"/>
      <c r="M1033" s="11"/>
      <c r="N1033" s="78"/>
      <c r="O1033" s="31" t="str">
        <f t="shared" si="225"/>
        <v>F</v>
      </c>
      <c r="P1033" s="11">
        <f t="shared" si="221"/>
        <v>-23.287315649149274</v>
      </c>
      <c r="Q1033" s="11"/>
      <c r="R1033" s="38">
        <f t="shared" si="228"/>
        <v>0</v>
      </c>
      <c r="S1033" s="30">
        <f t="shared" si="229"/>
        <v>0</v>
      </c>
      <c r="T1033" s="30">
        <f t="shared" si="226"/>
        <v>0</v>
      </c>
      <c r="U1033" s="34"/>
      <c r="V1033" s="34"/>
      <c r="X1033" s="31">
        <f t="shared" si="222"/>
        <v>9.0359999999999996</v>
      </c>
      <c r="Y1033" s="31">
        <f t="shared" si="223"/>
        <v>-184.49199999999999</v>
      </c>
      <c r="Z1033" s="30">
        <f t="shared" si="227"/>
        <v>0</v>
      </c>
    </row>
    <row r="1034" spans="5:26" x14ac:dyDescent="0.15">
      <c r="E1034" s="46"/>
      <c r="F1034" s="28"/>
      <c r="G1034" s="29"/>
      <c r="H1034" s="29"/>
      <c r="I1034" s="48" t="str">
        <f t="shared" si="231"/>
        <v/>
      </c>
      <c r="J1034" s="48" t="str">
        <f t="shared" si="232"/>
        <v/>
      </c>
      <c r="K1034" s="49" t="str">
        <f t="shared" si="230"/>
        <v/>
      </c>
      <c r="L1034" s="11"/>
      <c r="M1034" s="11"/>
      <c r="N1034" s="78"/>
      <c r="O1034" s="31" t="str">
        <f t="shared" si="225"/>
        <v>F</v>
      </c>
      <c r="P1034" s="11">
        <f t="shared" si="221"/>
        <v>-23.287315649149274</v>
      </c>
      <c r="Q1034" s="11"/>
      <c r="R1034" s="38">
        <f t="shared" si="228"/>
        <v>0</v>
      </c>
      <c r="S1034" s="30">
        <f t="shared" si="229"/>
        <v>0</v>
      </c>
      <c r="T1034" s="30">
        <f t="shared" si="226"/>
        <v>0</v>
      </c>
      <c r="U1034" s="34"/>
      <c r="V1034" s="34"/>
      <c r="X1034" s="31">
        <f t="shared" si="222"/>
        <v>9.0359999999999996</v>
      </c>
      <c r="Y1034" s="31">
        <f t="shared" si="223"/>
        <v>-184.49199999999999</v>
      </c>
      <c r="Z1034" s="30">
        <f t="shared" si="227"/>
        <v>0</v>
      </c>
    </row>
    <row r="1035" spans="5:26" x14ac:dyDescent="0.15">
      <c r="E1035" s="46"/>
      <c r="F1035" s="28"/>
      <c r="G1035" s="29"/>
      <c r="H1035" s="29"/>
      <c r="I1035" s="48" t="str">
        <f t="shared" si="231"/>
        <v/>
      </c>
      <c r="J1035" s="48" t="str">
        <f t="shared" si="232"/>
        <v/>
      </c>
      <c r="K1035" s="49" t="str">
        <f t="shared" si="230"/>
        <v/>
      </c>
      <c r="L1035" s="11"/>
      <c r="M1035" s="11"/>
      <c r="N1035" s="78"/>
      <c r="O1035" s="31" t="str">
        <f t="shared" si="225"/>
        <v>F</v>
      </c>
      <c r="P1035" s="11">
        <f t="shared" si="221"/>
        <v>-23.287315649149274</v>
      </c>
      <c r="Q1035" s="11"/>
      <c r="R1035" s="38">
        <f t="shared" si="228"/>
        <v>0</v>
      </c>
      <c r="S1035" s="30">
        <f t="shared" si="229"/>
        <v>0</v>
      </c>
      <c r="T1035" s="30">
        <f t="shared" si="226"/>
        <v>0</v>
      </c>
      <c r="U1035" s="34"/>
      <c r="V1035" s="34"/>
      <c r="X1035" s="31">
        <f t="shared" si="222"/>
        <v>9.0359999999999996</v>
      </c>
      <c r="Y1035" s="31">
        <f t="shared" si="223"/>
        <v>-184.49199999999999</v>
      </c>
      <c r="Z1035" s="30">
        <f t="shared" si="227"/>
        <v>0</v>
      </c>
    </row>
    <row r="1036" spans="5:26" x14ac:dyDescent="0.15">
      <c r="E1036" s="46"/>
      <c r="F1036" s="28"/>
      <c r="G1036" s="29"/>
      <c r="H1036" s="29"/>
      <c r="I1036" s="48" t="str">
        <f t="shared" si="231"/>
        <v/>
      </c>
      <c r="J1036" s="48" t="str">
        <f t="shared" si="232"/>
        <v/>
      </c>
      <c r="K1036" s="49" t="str">
        <f t="shared" si="230"/>
        <v/>
      </c>
      <c r="L1036" s="11"/>
      <c r="M1036" s="11"/>
      <c r="N1036" s="78"/>
      <c r="O1036" s="31" t="str">
        <f t="shared" si="225"/>
        <v>F</v>
      </c>
      <c r="P1036" s="11">
        <f t="shared" si="221"/>
        <v>-23.287315649149274</v>
      </c>
      <c r="Q1036" s="11"/>
      <c r="R1036" s="38">
        <f t="shared" si="228"/>
        <v>0</v>
      </c>
      <c r="S1036" s="30">
        <f t="shared" si="229"/>
        <v>0</v>
      </c>
      <c r="T1036" s="30">
        <f t="shared" si="226"/>
        <v>0</v>
      </c>
      <c r="U1036" s="34"/>
      <c r="V1036" s="34"/>
      <c r="X1036" s="31">
        <f t="shared" si="222"/>
        <v>9.0359999999999996</v>
      </c>
      <c r="Y1036" s="31">
        <f t="shared" si="223"/>
        <v>-184.49199999999999</v>
      </c>
      <c r="Z1036" s="30">
        <f t="shared" si="227"/>
        <v>0</v>
      </c>
    </row>
    <row r="1037" spans="5:26" x14ac:dyDescent="0.15">
      <c r="E1037" s="46"/>
      <c r="F1037" s="28"/>
      <c r="G1037" s="29"/>
      <c r="H1037" s="29"/>
      <c r="I1037" s="48" t="str">
        <f t="shared" si="231"/>
        <v/>
      </c>
      <c r="J1037" s="48" t="str">
        <f t="shared" si="232"/>
        <v/>
      </c>
      <c r="K1037" s="49" t="str">
        <f t="shared" si="230"/>
        <v/>
      </c>
      <c r="L1037" s="11"/>
      <c r="M1037" s="11"/>
      <c r="N1037" s="78"/>
      <c r="O1037" s="31" t="str">
        <f t="shared" si="225"/>
        <v>F</v>
      </c>
      <c r="P1037" s="11">
        <f t="shared" si="221"/>
        <v>-23.287315649149274</v>
      </c>
      <c r="Q1037" s="11"/>
      <c r="R1037" s="38">
        <f t="shared" si="228"/>
        <v>0</v>
      </c>
      <c r="S1037" s="30">
        <f t="shared" si="229"/>
        <v>0</v>
      </c>
      <c r="T1037" s="30">
        <f t="shared" si="226"/>
        <v>0</v>
      </c>
      <c r="U1037" s="34"/>
      <c r="V1037" s="34"/>
      <c r="X1037" s="31">
        <f t="shared" si="222"/>
        <v>9.0359999999999996</v>
      </c>
      <c r="Y1037" s="31">
        <f t="shared" si="223"/>
        <v>-184.49199999999999</v>
      </c>
      <c r="Z1037" s="30">
        <f t="shared" si="227"/>
        <v>0</v>
      </c>
    </row>
    <row r="1038" spans="5:26" x14ac:dyDescent="0.15">
      <c r="E1038" s="46"/>
      <c r="F1038" s="28"/>
      <c r="G1038" s="29"/>
      <c r="H1038" s="29"/>
      <c r="I1038" s="48" t="str">
        <f t="shared" si="231"/>
        <v/>
      </c>
      <c r="J1038" s="48" t="str">
        <f t="shared" si="232"/>
        <v/>
      </c>
      <c r="K1038" s="49" t="str">
        <f t="shared" si="230"/>
        <v/>
      </c>
      <c r="L1038" s="11"/>
      <c r="M1038" s="11"/>
      <c r="N1038" s="78"/>
      <c r="O1038" s="31" t="str">
        <f t="shared" si="225"/>
        <v>F</v>
      </c>
      <c r="P1038" s="11">
        <f t="shared" si="221"/>
        <v>-23.287315649149274</v>
      </c>
      <c r="Q1038" s="11"/>
      <c r="R1038" s="38">
        <f t="shared" si="228"/>
        <v>0</v>
      </c>
      <c r="S1038" s="30">
        <f t="shared" si="229"/>
        <v>0</v>
      </c>
      <c r="T1038" s="30">
        <f t="shared" si="226"/>
        <v>0</v>
      </c>
      <c r="U1038" s="34"/>
      <c r="V1038" s="34"/>
      <c r="X1038" s="31">
        <f t="shared" si="222"/>
        <v>9.0359999999999996</v>
      </c>
      <c r="Y1038" s="31">
        <f t="shared" si="223"/>
        <v>-184.49199999999999</v>
      </c>
      <c r="Z1038" s="30">
        <f t="shared" si="227"/>
        <v>0</v>
      </c>
    </row>
    <row r="1039" spans="5:26" x14ac:dyDescent="0.15">
      <c r="E1039" s="46"/>
      <c r="F1039" s="28"/>
      <c r="G1039" s="29"/>
      <c r="H1039" s="29"/>
      <c r="I1039" s="48" t="str">
        <f t="shared" si="231"/>
        <v/>
      </c>
      <c r="J1039" s="48" t="str">
        <f t="shared" si="232"/>
        <v/>
      </c>
      <c r="K1039" s="49" t="str">
        <f t="shared" si="230"/>
        <v/>
      </c>
      <c r="L1039" s="11"/>
      <c r="M1039" s="11"/>
      <c r="N1039" s="78"/>
      <c r="O1039" s="31" t="str">
        <f t="shared" si="225"/>
        <v>F</v>
      </c>
      <c r="P1039" s="11">
        <f t="shared" si="221"/>
        <v>-23.287315649149274</v>
      </c>
      <c r="Q1039" s="11"/>
      <c r="R1039" s="38">
        <f t="shared" si="228"/>
        <v>0</v>
      </c>
      <c r="S1039" s="30">
        <f t="shared" si="229"/>
        <v>0</v>
      </c>
      <c r="T1039" s="30">
        <f t="shared" si="226"/>
        <v>0</v>
      </c>
      <c r="U1039" s="34"/>
      <c r="V1039" s="34"/>
      <c r="X1039" s="31">
        <f t="shared" si="222"/>
        <v>9.0359999999999996</v>
      </c>
      <c r="Y1039" s="31">
        <f t="shared" si="223"/>
        <v>-184.49199999999999</v>
      </c>
      <c r="Z1039" s="30">
        <f t="shared" si="227"/>
        <v>0</v>
      </c>
    </row>
    <row r="1040" spans="5:26" x14ac:dyDescent="0.15">
      <c r="E1040" s="46"/>
      <c r="F1040" s="28"/>
      <c r="G1040" s="29"/>
      <c r="H1040" s="29"/>
      <c r="I1040" s="48" t="str">
        <f t="shared" si="231"/>
        <v/>
      </c>
      <c r="J1040" s="48" t="str">
        <f t="shared" si="232"/>
        <v/>
      </c>
      <c r="K1040" s="49" t="str">
        <f t="shared" si="230"/>
        <v/>
      </c>
      <c r="L1040" s="11"/>
      <c r="M1040" s="11"/>
      <c r="N1040" s="78"/>
      <c r="O1040" s="31" t="str">
        <f t="shared" si="225"/>
        <v>F</v>
      </c>
      <c r="P1040" s="11">
        <f t="shared" si="221"/>
        <v>-23.287315649149274</v>
      </c>
      <c r="Q1040" s="11"/>
      <c r="R1040" s="38">
        <f t="shared" si="228"/>
        <v>0</v>
      </c>
      <c r="S1040" s="30">
        <f t="shared" si="229"/>
        <v>0</v>
      </c>
      <c r="T1040" s="30">
        <f t="shared" si="226"/>
        <v>0</v>
      </c>
      <c r="U1040" s="34"/>
      <c r="V1040" s="34"/>
      <c r="X1040" s="31">
        <f t="shared" si="222"/>
        <v>9.0359999999999996</v>
      </c>
      <c r="Y1040" s="31">
        <f t="shared" si="223"/>
        <v>-184.49199999999999</v>
      </c>
      <c r="Z1040" s="30">
        <f t="shared" si="227"/>
        <v>0</v>
      </c>
    </row>
    <row r="1041" spans="5:26" x14ac:dyDescent="0.15">
      <c r="E1041" s="46"/>
      <c r="F1041" s="28"/>
      <c r="G1041" s="29"/>
      <c r="H1041" s="29"/>
      <c r="I1041" s="48" t="str">
        <f t="shared" si="231"/>
        <v/>
      </c>
      <c r="J1041" s="48" t="str">
        <f t="shared" si="232"/>
        <v/>
      </c>
      <c r="K1041" s="49" t="str">
        <f t="shared" si="230"/>
        <v/>
      </c>
      <c r="L1041" s="11"/>
      <c r="M1041" s="11"/>
      <c r="N1041" s="78"/>
      <c r="O1041" s="31" t="str">
        <f t="shared" si="225"/>
        <v>F</v>
      </c>
      <c r="P1041" s="11">
        <f t="shared" si="221"/>
        <v>-23.287315649149274</v>
      </c>
      <c r="Q1041" s="11"/>
      <c r="R1041" s="38">
        <f t="shared" si="228"/>
        <v>0</v>
      </c>
      <c r="S1041" s="30">
        <f t="shared" si="229"/>
        <v>0</v>
      </c>
      <c r="T1041" s="30">
        <f t="shared" si="226"/>
        <v>0</v>
      </c>
      <c r="U1041" s="34"/>
      <c r="V1041" s="34"/>
      <c r="X1041" s="31">
        <f t="shared" si="222"/>
        <v>9.0359999999999996</v>
      </c>
      <c r="Y1041" s="31">
        <f t="shared" si="223"/>
        <v>-184.49199999999999</v>
      </c>
      <c r="Z1041" s="30">
        <f t="shared" si="227"/>
        <v>0</v>
      </c>
    </row>
    <row r="1042" spans="5:26" x14ac:dyDescent="0.15">
      <c r="E1042" s="46"/>
      <c r="F1042" s="28"/>
      <c r="G1042" s="29"/>
      <c r="H1042" s="29"/>
      <c r="I1042" s="48" t="str">
        <f t="shared" si="231"/>
        <v/>
      </c>
      <c r="J1042" s="48" t="str">
        <f t="shared" si="232"/>
        <v/>
      </c>
      <c r="K1042" s="49" t="str">
        <f t="shared" si="230"/>
        <v/>
      </c>
      <c r="L1042" s="11"/>
      <c r="M1042" s="11"/>
      <c r="N1042" s="78"/>
      <c r="O1042" s="31" t="str">
        <f t="shared" si="225"/>
        <v>F</v>
      </c>
      <c r="P1042" s="11">
        <f t="shared" si="221"/>
        <v>-23.287315649149274</v>
      </c>
      <c r="Q1042" s="11"/>
      <c r="R1042" s="38">
        <f t="shared" si="228"/>
        <v>0</v>
      </c>
      <c r="S1042" s="30">
        <f t="shared" si="229"/>
        <v>0</v>
      </c>
      <c r="T1042" s="30">
        <f t="shared" si="226"/>
        <v>0</v>
      </c>
      <c r="U1042" s="34"/>
      <c r="V1042" s="34"/>
      <c r="X1042" s="31">
        <f t="shared" si="222"/>
        <v>9.0359999999999996</v>
      </c>
      <c r="Y1042" s="31">
        <f t="shared" si="223"/>
        <v>-184.49199999999999</v>
      </c>
      <c r="Z1042" s="30">
        <f t="shared" si="227"/>
        <v>0</v>
      </c>
    </row>
    <row r="1043" spans="5:26" x14ac:dyDescent="0.15">
      <c r="E1043" s="46"/>
      <c r="F1043" s="28"/>
      <c r="G1043" s="29"/>
      <c r="H1043" s="29"/>
      <c r="I1043" s="48" t="str">
        <f t="shared" si="231"/>
        <v/>
      </c>
      <c r="J1043" s="48" t="str">
        <f t="shared" si="232"/>
        <v/>
      </c>
      <c r="K1043" s="49" t="str">
        <f t="shared" si="230"/>
        <v/>
      </c>
      <c r="L1043" s="11"/>
      <c r="M1043" s="11"/>
      <c r="N1043" s="78"/>
      <c r="O1043" s="31" t="str">
        <f t="shared" si="225"/>
        <v>F</v>
      </c>
      <c r="P1043" s="11">
        <f t="shared" si="221"/>
        <v>-23.287315649149274</v>
      </c>
      <c r="Q1043" s="11"/>
      <c r="R1043" s="38">
        <f t="shared" si="228"/>
        <v>0</v>
      </c>
      <c r="S1043" s="30">
        <f t="shared" si="229"/>
        <v>0</v>
      </c>
      <c r="T1043" s="30">
        <f t="shared" si="226"/>
        <v>0</v>
      </c>
      <c r="U1043" s="34"/>
      <c r="V1043" s="34"/>
      <c r="X1043" s="31">
        <f t="shared" si="222"/>
        <v>9.0359999999999996</v>
      </c>
      <c r="Y1043" s="31">
        <f t="shared" si="223"/>
        <v>-184.49199999999999</v>
      </c>
      <c r="Z1043" s="30">
        <f t="shared" si="227"/>
        <v>0</v>
      </c>
    </row>
    <row r="1044" spans="5:26" x14ac:dyDescent="0.15">
      <c r="E1044" s="46"/>
      <c r="F1044" s="28"/>
      <c r="G1044" s="29"/>
      <c r="H1044" s="29"/>
      <c r="I1044" s="48" t="str">
        <f t="shared" si="231"/>
        <v/>
      </c>
      <c r="J1044" s="48" t="str">
        <f t="shared" si="232"/>
        <v/>
      </c>
      <c r="K1044" s="49" t="str">
        <f t="shared" si="230"/>
        <v/>
      </c>
      <c r="L1044" s="11"/>
      <c r="M1044" s="11"/>
      <c r="N1044" s="78"/>
      <c r="O1044" s="31" t="str">
        <f t="shared" si="225"/>
        <v>F</v>
      </c>
      <c r="P1044" s="11">
        <f t="shared" si="221"/>
        <v>-23.287315649149274</v>
      </c>
      <c r="Q1044" s="11"/>
      <c r="R1044" s="38">
        <f t="shared" si="228"/>
        <v>0</v>
      </c>
      <c r="S1044" s="30">
        <f t="shared" si="229"/>
        <v>0</v>
      </c>
      <c r="T1044" s="30">
        <f t="shared" si="226"/>
        <v>0</v>
      </c>
      <c r="U1044" s="34"/>
      <c r="V1044" s="34"/>
      <c r="X1044" s="31">
        <f t="shared" si="222"/>
        <v>9.0359999999999996</v>
      </c>
      <c r="Y1044" s="31">
        <f t="shared" si="223"/>
        <v>-184.49199999999999</v>
      </c>
      <c r="Z1044" s="30">
        <f t="shared" si="227"/>
        <v>0</v>
      </c>
    </row>
    <row r="1045" spans="5:26" x14ac:dyDescent="0.15">
      <c r="E1045" s="46"/>
      <c r="F1045" s="28"/>
      <c r="G1045" s="29"/>
      <c r="H1045" s="29"/>
      <c r="I1045" s="48" t="str">
        <f t="shared" si="231"/>
        <v/>
      </c>
      <c r="J1045" s="48" t="str">
        <f t="shared" si="232"/>
        <v/>
      </c>
      <c r="K1045" s="49" t="str">
        <f t="shared" si="230"/>
        <v/>
      </c>
      <c r="L1045" s="11"/>
      <c r="M1045" s="11"/>
      <c r="N1045" s="78"/>
      <c r="O1045" s="31" t="str">
        <f t="shared" si="225"/>
        <v>F</v>
      </c>
      <c r="P1045" s="11">
        <f t="shared" si="221"/>
        <v>-23.287315649149274</v>
      </c>
      <c r="Q1045" s="11"/>
      <c r="R1045" s="38">
        <f t="shared" si="228"/>
        <v>0</v>
      </c>
      <c r="S1045" s="30">
        <f t="shared" si="229"/>
        <v>0</v>
      </c>
      <c r="T1045" s="30">
        <f t="shared" si="226"/>
        <v>0</v>
      </c>
      <c r="U1045" s="34"/>
      <c r="V1045" s="34"/>
      <c r="X1045" s="31">
        <f t="shared" si="222"/>
        <v>9.0359999999999996</v>
      </c>
      <c r="Y1045" s="31">
        <f t="shared" si="223"/>
        <v>-184.49199999999999</v>
      </c>
      <c r="Z1045" s="30">
        <f t="shared" si="227"/>
        <v>0</v>
      </c>
    </row>
    <row r="1046" spans="5:26" x14ac:dyDescent="0.15">
      <c r="E1046" s="46"/>
      <c r="F1046" s="28"/>
      <c r="G1046" s="29"/>
      <c r="H1046" s="29"/>
      <c r="I1046" s="48" t="str">
        <f t="shared" si="231"/>
        <v/>
      </c>
      <c r="J1046" s="48" t="str">
        <f t="shared" si="232"/>
        <v/>
      </c>
      <c r="K1046" s="49" t="str">
        <f t="shared" si="230"/>
        <v/>
      </c>
      <c r="L1046" s="11"/>
      <c r="M1046" s="11"/>
      <c r="N1046" s="78"/>
      <c r="O1046" s="31" t="str">
        <f t="shared" si="225"/>
        <v>F</v>
      </c>
      <c r="P1046" s="11">
        <f t="shared" si="221"/>
        <v>-23.287315649149274</v>
      </c>
      <c r="Q1046" s="11"/>
      <c r="R1046" s="38">
        <f t="shared" si="228"/>
        <v>0</v>
      </c>
      <c r="S1046" s="30">
        <f t="shared" si="229"/>
        <v>0</v>
      </c>
      <c r="T1046" s="30">
        <f t="shared" si="226"/>
        <v>0</v>
      </c>
      <c r="U1046" s="34"/>
      <c r="V1046" s="34"/>
      <c r="X1046" s="31">
        <f t="shared" si="222"/>
        <v>9.0359999999999996</v>
      </c>
      <c r="Y1046" s="31">
        <f t="shared" si="223"/>
        <v>-184.49199999999999</v>
      </c>
      <c r="Z1046" s="30">
        <f t="shared" si="227"/>
        <v>0</v>
      </c>
    </row>
    <row r="1047" spans="5:26" x14ac:dyDescent="0.15">
      <c r="E1047" s="46"/>
      <c r="F1047" s="28"/>
      <c r="G1047" s="29"/>
      <c r="H1047" s="29"/>
      <c r="I1047" s="48" t="str">
        <f t="shared" si="231"/>
        <v/>
      </c>
      <c r="J1047" s="48" t="str">
        <f t="shared" si="232"/>
        <v/>
      </c>
      <c r="K1047" s="49" t="str">
        <f t="shared" si="230"/>
        <v/>
      </c>
      <c r="L1047" s="11"/>
      <c r="M1047" s="11"/>
      <c r="N1047" s="78"/>
      <c r="O1047" s="31" t="str">
        <f t="shared" si="225"/>
        <v>F</v>
      </c>
      <c r="P1047" s="11">
        <f t="shared" si="221"/>
        <v>-23.287315649149274</v>
      </c>
      <c r="Q1047" s="11"/>
      <c r="R1047" s="38">
        <f t="shared" si="228"/>
        <v>0</v>
      </c>
      <c r="S1047" s="30">
        <f t="shared" si="229"/>
        <v>0</v>
      </c>
      <c r="T1047" s="30">
        <f t="shared" si="226"/>
        <v>0</v>
      </c>
      <c r="U1047" s="34"/>
      <c r="V1047" s="34"/>
      <c r="X1047" s="31">
        <f t="shared" si="222"/>
        <v>9.0359999999999996</v>
      </c>
      <c r="Y1047" s="31">
        <f t="shared" si="223"/>
        <v>-184.49199999999999</v>
      </c>
      <c r="Z1047" s="30">
        <f t="shared" si="227"/>
        <v>0</v>
      </c>
    </row>
    <row r="1048" spans="5:26" x14ac:dyDescent="0.15">
      <c r="E1048" s="46"/>
      <c r="F1048" s="28"/>
      <c r="G1048" s="29"/>
      <c r="H1048" s="29"/>
      <c r="I1048" s="48" t="str">
        <f t="shared" si="231"/>
        <v/>
      </c>
      <c r="J1048" s="48" t="str">
        <f t="shared" si="232"/>
        <v/>
      </c>
      <c r="K1048" s="49" t="str">
        <f t="shared" si="230"/>
        <v/>
      </c>
      <c r="L1048" s="11"/>
      <c r="M1048" s="11"/>
      <c r="N1048" s="78"/>
      <c r="O1048" s="31" t="str">
        <f t="shared" si="225"/>
        <v>F</v>
      </c>
      <c r="P1048" s="11">
        <f t="shared" si="221"/>
        <v>-23.287315649149274</v>
      </c>
      <c r="Q1048" s="11"/>
      <c r="R1048" s="38">
        <f t="shared" si="228"/>
        <v>0</v>
      </c>
      <c r="S1048" s="30">
        <f t="shared" si="229"/>
        <v>0</v>
      </c>
      <c r="T1048" s="30">
        <f t="shared" si="226"/>
        <v>0</v>
      </c>
      <c r="U1048" s="34"/>
      <c r="V1048" s="34"/>
      <c r="X1048" s="31">
        <f t="shared" si="222"/>
        <v>9.0359999999999996</v>
      </c>
      <c r="Y1048" s="31">
        <f t="shared" si="223"/>
        <v>-184.49199999999999</v>
      </c>
      <c r="Z1048" s="30">
        <f t="shared" si="227"/>
        <v>0</v>
      </c>
    </row>
    <row r="1049" spans="5:26" x14ac:dyDescent="0.15">
      <c r="E1049" s="46"/>
      <c r="F1049" s="28"/>
      <c r="G1049" s="29"/>
      <c r="H1049" s="29"/>
      <c r="I1049" s="48" t="str">
        <f t="shared" si="231"/>
        <v/>
      </c>
      <c r="J1049" s="48" t="str">
        <f t="shared" si="232"/>
        <v/>
      </c>
      <c r="K1049" s="49" t="str">
        <f t="shared" si="230"/>
        <v/>
      </c>
      <c r="L1049" s="11"/>
      <c r="M1049" s="11"/>
      <c r="N1049" s="78"/>
      <c r="O1049" s="31" t="str">
        <f t="shared" si="225"/>
        <v>F</v>
      </c>
      <c r="P1049" s="11">
        <f t="shared" si="221"/>
        <v>-23.287315649149274</v>
      </c>
      <c r="Q1049" s="11"/>
      <c r="R1049" s="38">
        <f t="shared" si="228"/>
        <v>0</v>
      </c>
      <c r="S1049" s="30">
        <f t="shared" si="229"/>
        <v>0</v>
      </c>
      <c r="T1049" s="30">
        <f t="shared" si="226"/>
        <v>0</v>
      </c>
      <c r="U1049" s="34"/>
      <c r="V1049" s="34"/>
      <c r="X1049" s="31">
        <f t="shared" si="222"/>
        <v>9.0359999999999996</v>
      </c>
      <c r="Y1049" s="31">
        <f t="shared" si="223"/>
        <v>-184.49199999999999</v>
      </c>
      <c r="Z1049" s="30">
        <f t="shared" si="227"/>
        <v>0</v>
      </c>
    </row>
    <row r="1050" spans="5:26" x14ac:dyDescent="0.15">
      <c r="E1050" s="46"/>
      <c r="F1050" s="28"/>
      <c r="G1050" s="29"/>
      <c r="H1050" s="29"/>
      <c r="I1050" s="48" t="str">
        <f t="shared" si="231"/>
        <v/>
      </c>
      <c r="J1050" s="48" t="str">
        <f t="shared" si="232"/>
        <v/>
      </c>
      <c r="K1050" s="49" t="str">
        <f t="shared" si="230"/>
        <v/>
      </c>
      <c r="L1050" s="11"/>
      <c r="M1050" s="11"/>
      <c r="N1050" s="78"/>
      <c r="O1050" s="31" t="str">
        <f t="shared" si="225"/>
        <v>F</v>
      </c>
      <c r="P1050" s="11">
        <f t="shared" si="221"/>
        <v>-23.287315649149274</v>
      </c>
      <c r="Q1050" s="11"/>
      <c r="R1050" s="38">
        <f t="shared" si="228"/>
        <v>0</v>
      </c>
      <c r="S1050" s="30">
        <f t="shared" si="229"/>
        <v>0</v>
      </c>
      <c r="T1050" s="30">
        <f t="shared" si="226"/>
        <v>0</v>
      </c>
      <c r="U1050" s="34"/>
      <c r="V1050" s="34"/>
      <c r="X1050" s="31">
        <f t="shared" si="222"/>
        <v>9.0359999999999996</v>
      </c>
      <c r="Y1050" s="31">
        <f t="shared" si="223"/>
        <v>-184.49199999999999</v>
      </c>
      <c r="Z1050" s="30">
        <f t="shared" si="227"/>
        <v>0</v>
      </c>
    </row>
    <row r="1051" spans="5:26" x14ac:dyDescent="0.15">
      <c r="E1051" s="46"/>
      <c r="F1051" s="28"/>
      <c r="G1051" s="29"/>
      <c r="H1051" s="29"/>
      <c r="I1051" s="48" t="str">
        <f t="shared" si="231"/>
        <v/>
      </c>
      <c r="J1051" s="48" t="str">
        <f t="shared" si="232"/>
        <v/>
      </c>
      <c r="K1051" s="49" t="str">
        <f t="shared" si="230"/>
        <v/>
      </c>
      <c r="L1051" s="11"/>
      <c r="M1051" s="11"/>
      <c r="N1051" s="78"/>
      <c r="O1051" s="31" t="str">
        <f t="shared" si="225"/>
        <v>F</v>
      </c>
      <c r="P1051" s="11">
        <f t="shared" si="221"/>
        <v>-23.287315649149274</v>
      </c>
      <c r="Q1051" s="11"/>
      <c r="R1051" s="38">
        <f t="shared" si="228"/>
        <v>0</v>
      </c>
      <c r="S1051" s="30">
        <f t="shared" si="229"/>
        <v>0</v>
      </c>
      <c r="T1051" s="30">
        <f t="shared" si="226"/>
        <v>0</v>
      </c>
      <c r="U1051" s="34"/>
      <c r="V1051" s="34"/>
      <c r="X1051" s="31">
        <f t="shared" si="222"/>
        <v>9.0359999999999996</v>
      </c>
      <c r="Y1051" s="31">
        <f t="shared" si="223"/>
        <v>-184.49199999999999</v>
      </c>
      <c r="Z1051" s="30">
        <f t="shared" si="227"/>
        <v>0</v>
      </c>
    </row>
    <row r="1052" spans="5:26" x14ac:dyDescent="0.15">
      <c r="E1052" s="46"/>
      <c r="F1052" s="28"/>
      <c r="G1052" s="29"/>
      <c r="H1052" s="29"/>
      <c r="I1052" s="48" t="str">
        <f t="shared" si="231"/>
        <v/>
      </c>
      <c r="J1052" s="48" t="str">
        <f t="shared" si="232"/>
        <v/>
      </c>
      <c r="K1052" s="49" t="str">
        <f t="shared" si="230"/>
        <v/>
      </c>
      <c r="L1052" s="11"/>
      <c r="M1052" s="11"/>
      <c r="N1052" s="78"/>
      <c r="O1052" s="31" t="str">
        <f t="shared" si="225"/>
        <v>F</v>
      </c>
      <c r="P1052" s="11">
        <f t="shared" si="221"/>
        <v>-23.287315649149274</v>
      </c>
      <c r="Q1052" s="11"/>
      <c r="R1052" s="38">
        <f t="shared" si="228"/>
        <v>0</v>
      </c>
      <c r="S1052" s="30">
        <f t="shared" si="229"/>
        <v>0</v>
      </c>
      <c r="T1052" s="30">
        <f t="shared" si="226"/>
        <v>0</v>
      </c>
      <c r="U1052" s="34"/>
      <c r="V1052" s="34"/>
      <c r="X1052" s="31">
        <f t="shared" si="222"/>
        <v>9.0359999999999996</v>
      </c>
      <c r="Y1052" s="31">
        <f t="shared" si="223"/>
        <v>-184.49199999999999</v>
      </c>
      <c r="Z1052" s="30">
        <f t="shared" si="227"/>
        <v>0</v>
      </c>
    </row>
    <row r="1053" spans="5:26" x14ac:dyDescent="0.15">
      <c r="E1053" s="46"/>
      <c r="F1053" s="28"/>
      <c r="G1053" s="29"/>
      <c r="H1053" s="29"/>
      <c r="I1053" s="48" t="str">
        <f t="shared" si="231"/>
        <v/>
      </c>
      <c r="J1053" s="48" t="str">
        <f t="shared" si="232"/>
        <v/>
      </c>
      <c r="K1053" s="49" t="str">
        <f t="shared" si="230"/>
        <v/>
      </c>
      <c r="L1053" s="11"/>
      <c r="M1053" s="11"/>
      <c r="N1053" s="78"/>
      <c r="O1053" s="31" t="str">
        <f t="shared" si="225"/>
        <v>F</v>
      </c>
      <c r="P1053" s="11">
        <f t="shared" si="221"/>
        <v>-23.287315649149274</v>
      </c>
      <c r="Q1053" s="11"/>
      <c r="R1053" s="38">
        <f t="shared" si="228"/>
        <v>0</v>
      </c>
      <c r="S1053" s="30">
        <f t="shared" si="229"/>
        <v>0</v>
      </c>
      <c r="T1053" s="30">
        <f t="shared" si="226"/>
        <v>0</v>
      </c>
      <c r="U1053" s="34"/>
      <c r="V1053" s="34"/>
      <c r="X1053" s="31">
        <f t="shared" si="222"/>
        <v>9.0359999999999996</v>
      </c>
      <c r="Y1053" s="31">
        <f t="shared" si="223"/>
        <v>-184.49199999999999</v>
      </c>
      <c r="Z1053" s="30">
        <f t="shared" si="227"/>
        <v>0</v>
      </c>
    </row>
    <row r="1054" spans="5:26" x14ac:dyDescent="0.15">
      <c r="E1054" s="46"/>
      <c r="F1054" s="28"/>
      <c r="G1054" s="29"/>
      <c r="H1054" s="29"/>
      <c r="I1054" s="48" t="str">
        <f t="shared" si="231"/>
        <v/>
      </c>
      <c r="J1054" s="48" t="str">
        <f t="shared" si="232"/>
        <v/>
      </c>
      <c r="K1054" s="49" t="str">
        <f t="shared" si="230"/>
        <v/>
      </c>
      <c r="L1054" s="11"/>
      <c r="M1054" s="11"/>
      <c r="N1054" s="78"/>
      <c r="O1054" s="31" t="str">
        <f t="shared" si="225"/>
        <v>F</v>
      </c>
      <c r="P1054" s="11">
        <f t="shared" si="221"/>
        <v>-23.287315649149274</v>
      </c>
      <c r="Q1054" s="11"/>
      <c r="R1054" s="38">
        <f t="shared" si="228"/>
        <v>0</v>
      </c>
      <c r="S1054" s="30">
        <f t="shared" si="229"/>
        <v>0</v>
      </c>
      <c r="T1054" s="30">
        <f t="shared" si="226"/>
        <v>0</v>
      </c>
      <c r="U1054" s="34"/>
      <c r="V1054" s="34"/>
      <c r="X1054" s="31">
        <f t="shared" si="222"/>
        <v>9.0359999999999996</v>
      </c>
      <c r="Y1054" s="31">
        <f t="shared" si="223"/>
        <v>-184.49199999999999</v>
      </c>
      <c r="Z1054" s="30">
        <f t="shared" si="227"/>
        <v>0</v>
      </c>
    </row>
    <row r="1055" spans="5:26" x14ac:dyDescent="0.15">
      <c r="E1055" s="46"/>
      <c r="F1055" s="28"/>
      <c r="G1055" s="29"/>
      <c r="H1055" s="29"/>
      <c r="I1055" s="48" t="str">
        <f t="shared" si="231"/>
        <v/>
      </c>
      <c r="J1055" s="48" t="str">
        <f t="shared" si="232"/>
        <v/>
      </c>
      <c r="K1055" s="49" t="str">
        <f t="shared" si="230"/>
        <v/>
      </c>
      <c r="L1055" s="11"/>
      <c r="M1055" s="11"/>
      <c r="N1055" s="78"/>
      <c r="O1055" s="31" t="str">
        <f t="shared" si="225"/>
        <v>F</v>
      </c>
      <c r="P1055" s="11">
        <f t="shared" si="221"/>
        <v>-23.287315649149274</v>
      </c>
      <c r="Q1055" s="11"/>
      <c r="R1055" s="38">
        <f t="shared" si="228"/>
        <v>0</v>
      </c>
      <c r="S1055" s="30">
        <f t="shared" si="229"/>
        <v>0</v>
      </c>
      <c r="T1055" s="30">
        <f t="shared" si="226"/>
        <v>0</v>
      </c>
      <c r="U1055" s="34"/>
      <c r="V1055" s="34"/>
      <c r="X1055" s="31">
        <f t="shared" si="222"/>
        <v>9.0359999999999996</v>
      </c>
      <c r="Y1055" s="31">
        <f t="shared" si="223"/>
        <v>-184.49199999999999</v>
      </c>
      <c r="Z1055" s="30">
        <f t="shared" si="227"/>
        <v>0</v>
      </c>
    </row>
    <row r="1056" spans="5:26" x14ac:dyDescent="0.15">
      <c r="E1056" s="46"/>
      <c r="F1056" s="28"/>
      <c r="G1056" s="29"/>
      <c r="H1056" s="29"/>
      <c r="I1056" s="48" t="str">
        <f t="shared" si="231"/>
        <v/>
      </c>
      <c r="J1056" s="48" t="str">
        <f t="shared" si="232"/>
        <v/>
      </c>
      <c r="K1056" s="49" t="str">
        <f t="shared" si="230"/>
        <v/>
      </c>
      <c r="L1056" s="11"/>
      <c r="M1056" s="11"/>
      <c r="N1056" s="78"/>
      <c r="O1056" s="31" t="str">
        <f t="shared" si="225"/>
        <v>F</v>
      </c>
      <c r="P1056" s="11">
        <f t="shared" si="221"/>
        <v>-23.287315649149274</v>
      </c>
      <c r="Q1056" s="11"/>
      <c r="R1056" s="38">
        <f t="shared" si="228"/>
        <v>0</v>
      </c>
      <c r="S1056" s="30">
        <f t="shared" si="229"/>
        <v>0</v>
      </c>
      <c r="T1056" s="30">
        <f t="shared" si="226"/>
        <v>0</v>
      </c>
      <c r="U1056" s="34"/>
      <c r="V1056" s="34"/>
      <c r="X1056" s="31">
        <f t="shared" si="222"/>
        <v>9.0359999999999996</v>
      </c>
      <c r="Y1056" s="31">
        <f t="shared" si="223"/>
        <v>-184.49199999999999</v>
      </c>
      <c r="Z1056" s="30">
        <f t="shared" si="227"/>
        <v>0</v>
      </c>
    </row>
    <row r="1057" spans="5:26" x14ac:dyDescent="0.15">
      <c r="E1057" s="46"/>
      <c r="F1057" s="28"/>
      <c r="G1057" s="29"/>
      <c r="H1057" s="29"/>
      <c r="I1057" s="48" t="str">
        <f t="shared" si="231"/>
        <v/>
      </c>
      <c r="J1057" s="48" t="str">
        <f t="shared" si="232"/>
        <v/>
      </c>
      <c r="K1057" s="49" t="str">
        <f t="shared" si="230"/>
        <v/>
      </c>
      <c r="L1057" s="11"/>
      <c r="M1057" s="11"/>
      <c r="N1057" s="78"/>
      <c r="O1057" s="31" t="str">
        <f t="shared" si="225"/>
        <v>F</v>
      </c>
      <c r="P1057" s="11">
        <f t="shared" si="221"/>
        <v>-23.287315649149274</v>
      </c>
      <c r="Q1057" s="11"/>
      <c r="R1057" s="38">
        <f t="shared" si="228"/>
        <v>0</v>
      </c>
      <c r="S1057" s="30">
        <f t="shared" si="229"/>
        <v>0</v>
      </c>
      <c r="T1057" s="30">
        <f t="shared" si="226"/>
        <v>0</v>
      </c>
      <c r="U1057" s="34"/>
      <c r="V1057" s="34"/>
      <c r="X1057" s="31">
        <f t="shared" si="222"/>
        <v>9.0359999999999996</v>
      </c>
      <c r="Y1057" s="31">
        <f t="shared" si="223"/>
        <v>-184.49199999999999</v>
      </c>
      <c r="Z1057" s="30">
        <f t="shared" si="227"/>
        <v>0</v>
      </c>
    </row>
    <row r="1058" spans="5:26" x14ac:dyDescent="0.15">
      <c r="E1058" s="46"/>
      <c r="F1058" s="28"/>
      <c r="G1058" s="29"/>
      <c r="H1058" s="29"/>
      <c r="I1058" s="48" t="str">
        <f t="shared" si="231"/>
        <v/>
      </c>
      <c r="J1058" s="48" t="str">
        <f t="shared" si="232"/>
        <v/>
      </c>
      <c r="K1058" s="49" t="str">
        <f t="shared" si="230"/>
        <v/>
      </c>
      <c r="L1058" s="11"/>
      <c r="M1058" s="11"/>
      <c r="N1058" s="78"/>
      <c r="O1058" s="31" t="str">
        <f t="shared" si="225"/>
        <v>F</v>
      </c>
      <c r="P1058" s="11">
        <f t="shared" si="221"/>
        <v>-23.287315649149274</v>
      </c>
      <c r="Q1058" s="11"/>
      <c r="R1058" s="38">
        <f t="shared" si="228"/>
        <v>0</v>
      </c>
      <c r="S1058" s="30">
        <f t="shared" si="229"/>
        <v>0</v>
      </c>
      <c r="T1058" s="30">
        <f t="shared" si="226"/>
        <v>0</v>
      </c>
      <c r="U1058" s="34"/>
      <c r="V1058" s="34"/>
      <c r="X1058" s="31">
        <f t="shared" si="222"/>
        <v>9.0359999999999996</v>
      </c>
      <c r="Y1058" s="31">
        <f t="shared" si="223"/>
        <v>-184.49199999999999</v>
      </c>
      <c r="Z1058" s="30">
        <f t="shared" si="227"/>
        <v>0</v>
      </c>
    </row>
    <row r="1059" spans="5:26" x14ac:dyDescent="0.15">
      <c r="E1059" s="46"/>
      <c r="F1059" s="28"/>
      <c r="G1059" s="29"/>
      <c r="H1059" s="29"/>
      <c r="I1059" s="48" t="str">
        <f t="shared" si="231"/>
        <v/>
      </c>
      <c r="J1059" s="48" t="str">
        <f t="shared" si="232"/>
        <v/>
      </c>
      <c r="K1059" s="49" t="str">
        <f t="shared" si="230"/>
        <v/>
      </c>
      <c r="L1059" s="11"/>
      <c r="M1059" s="11"/>
      <c r="N1059" s="78"/>
      <c r="O1059" s="31" t="str">
        <f t="shared" si="225"/>
        <v>F</v>
      </c>
      <c r="P1059" s="11">
        <f t="shared" si="221"/>
        <v>-23.287315649149274</v>
      </c>
      <c r="Q1059" s="11"/>
      <c r="R1059" s="38">
        <f t="shared" si="228"/>
        <v>0</v>
      </c>
      <c r="S1059" s="30">
        <f t="shared" si="229"/>
        <v>0</v>
      </c>
      <c r="T1059" s="30">
        <f t="shared" si="226"/>
        <v>0</v>
      </c>
      <c r="U1059" s="34"/>
      <c r="V1059" s="34"/>
      <c r="X1059" s="31">
        <f t="shared" si="222"/>
        <v>9.0359999999999996</v>
      </c>
      <c r="Y1059" s="31">
        <f t="shared" si="223"/>
        <v>-184.49199999999999</v>
      </c>
      <c r="Z1059" s="30">
        <f t="shared" si="227"/>
        <v>0</v>
      </c>
    </row>
    <row r="1060" spans="5:26" x14ac:dyDescent="0.15">
      <c r="E1060" s="46"/>
      <c r="F1060" s="28"/>
      <c r="G1060" s="29"/>
      <c r="H1060" s="29"/>
      <c r="I1060" s="48" t="str">
        <f t="shared" si="231"/>
        <v/>
      </c>
      <c r="J1060" s="48" t="str">
        <f t="shared" si="232"/>
        <v/>
      </c>
      <c r="K1060" s="49" t="str">
        <f t="shared" si="230"/>
        <v/>
      </c>
      <c r="L1060" s="11"/>
      <c r="M1060" s="11"/>
      <c r="N1060" s="78"/>
      <c r="O1060" s="31" t="str">
        <f t="shared" si="225"/>
        <v>F</v>
      </c>
      <c r="P1060" s="11">
        <f t="shared" si="221"/>
        <v>-23.287315649149274</v>
      </c>
      <c r="Q1060" s="11"/>
      <c r="R1060" s="38">
        <f t="shared" si="228"/>
        <v>0</v>
      </c>
      <c r="S1060" s="30">
        <f t="shared" si="229"/>
        <v>0</v>
      </c>
      <c r="T1060" s="30">
        <f t="shared" si="226"/>
        <v>0</v>
      </c>
      <c r="U1060" s="34"/>
      <c r="V1060" s="34"/>
      <c r="X1060" s="31">
        <f t="shared" si="222"/>
        <v>9.0359999999999996</v>
      </c>
      <c r="Y1060" s="31">
        <f t="shared" si="223"/>
        <v>-184.49199999999999</v>
      </c>
      <c r="Z1060" s="30">
        <f t="shared" si="227"/>
        <v>0</v>
      </c>
    </row>
    <row r="1061" spans="5:26" x14ac:dyDescent="0.15">
      <c r="E1061" s="46"/>
      <c r="F1061" s="28"/>
      <c r="G1061" s="29"/>
      <c r="H1061" s="29"/>
      <c r="I1061" s="48" t="str">
        <f t="shared" ref="I1061:I1092" si="233">IF(COUNTA($F$995,$H$995,F1061:H1061)=5,P1061,"")</f>
        <v/>
      </c>
      <c r="J1061" s="48" t="str">
        <f t="shared" ref="J1061:J1092" si="234">IF(COUNTA($F$995,$H$995,F1061:H1061)=5,IF(T1061&lt;6,"*",IF(T1061&gt;=17.583,"*",(H1061-G1061*INDEX(IF(O1061="F",muratafemale,muratamale),R1061-4,1)-INDEX(IF(O1061="F",muratafemale,muratamale),R1061-4,2))/(G1061*INDEX(IF(O1061="F",muratafemale,muratamale),R1061-4,1)+INDEX(IF(O1061="F",muratafemale,muratamale),R1061-4,2))*100)),"")</f>
        <v/>
      </c>
      <c r="K1061" s="49" t="str">
        <f t="shared" si="230"/>
        <v/>
      </c>
      <c r="L1061" s="11"/>
      <c r="M1061" s="11"/>
      <c r="N1061" s="78"/>
      <c r="O1061" s="31" t="str">
        <f t="shared" si="225"/>
        <v>F</v>
      </c>
      <c r="P1061" s="11">
        <f t="shared" ref="P1061:P1116" si="235">IF(T1061&gt;17.583,"*",(G1061-(INDEX(IF(O1061="F",Hfemalemean,Hmalemean),S1061+1,R1061+1)))/(INDEX(IF(O1061="F",Hfemalesd,Hmalesd),S1061+1,R1061+1)))</f>
        <v>-23.287315649149274</v>
      </c>
      <c r="Q1061" s="11"/>
      <c r="R1061" s="38">
        <f t="shared" si="228"/>
        <v>0</v>
      </c>
      <c r="S1061" s="30">
        <f t="shared" si="229"/>
        <v>0</v>
      </c>
      <c r="T1061" s="30">
        <f t="shared" si="226"/>
        <v>0</v>
      </c>
      <c r="U1061" s="34"/>
      <c r="V1061" s="34"/>
      <c r="X1061" s="31">
        <f t="shared" ref="X1061:X1116" si="236">IF(O1061="M",2.06*10^-3*G1061^2-0.1166*G1061+6.5273,2.49*10^-3*G1061^2-0.1858*G1061+9.036)</f>
        <v>9.0359999999999996</v>
      </c>
      <c r="Y1061" s="31">
        <f t="shared" ref="Y1061:Y1116" si="237">((G1061/100)^3*INDEX(itoOI,IF(O1061="M",0,3)+IF(G1061&lt;140,1,IF(G1061&lt;=149,2,3)),1)+(G1061/100)^2*INDEX(itoOI,IF(O1061="M",0,3)+IF(G1061&lt;140,1,IF(G1061&lt;=149,2,3)),2)+(G1061/100)*INDEX(itoOI,IF(O1061="M",0,3)+IF(G1061&lt;140,1,IF(G1061&lt;=149,2,3)),3)+INDEX(itoOI,IF(O1061="M",0,3)+IF(G1061&lt;140,1,IF(G1061&lt;=149,2,3)),4))</f>
        <v>-184.49199999999999</v>
      </c>
      <c r="Z1061" s="30">
        <f t="shared" si="227"/>
        <v>0</v>
      </c>
    </row>
    <row r="1062" spans="5:26" x14ac:dyDescent="0.15">
      <c r="E1062" s="46"/>
      <c r="F1062" s="28"/>
      <c r="G1062" s="29"/>
      <c r="H1062" s="29"/>
      <c r="I1062" s="48" t="str">
        <f t="shared" si="233"/>
        <v/>
      </c>
      <c r="J1062" s="48" t="str">
        <f t="shared" si="234"/>
        <v/>
      </c>
      <c r="K1062" s="49" t="str">
        <f t="shared" ref="K1062:K1116" si="238">IF(COUNTA($F$995,$H$995,F1062:H1062)=5,IF(OR(T1062&lt;1,G1062&lt;70),"*",IF(G1062&gt;=IF(O1062="M",181,174),(H1062-Z1062)/Z1062*100,IF(G1062&lt;101,(H1062-X1062)/X1062*100,IF(T1062&lt;6,(H1062-X1062)/X1062*100,IF(T1062&gt;=17.583,(H1062-Z1062)/Z1062*100,(H1062-Y1062)/Y1062*100))))),"")</f>
        <v/>
      </c>
      <c r="L1062" s="11"/>
      <c r="M1062" s="11"/>
      <c r="N1062" s="78"/>
      <c r="O1062" s="31" t="str">
        <f t="shared" ref="O1062:O1116" si="239">IF(OR(+$H$995="男",+$H$995="M"),"M","F")</f>
        <v>F</v>
      </c>
      <c r="P1062" s="11">
        <f t="shared" si="235"/>
        <v>-23.287315649149274</v>
      </c>
      <c r="Q1062" s="11"/>
      <c r="R1062" s="38">
        <f t="shared" ref="R1062:R1116" si="240">DATEDIF($F$995,F1062,"Y")</f>
        <v>0</v>
      </c>
      <c r="S1062" s="30">
        <f t="shared" ref="S1062:S1116" si="241">DATEDIF($F$995,F1062,"YM")</f>
        <v>0</v>
      </c>
      <c r="T1062" s="30">
        <f t="shared" ref="T1062:T1116" si="242">DATEDIF($F$995,F1062,"Y")+DATEDIF($F$995,F1062,"YD")/(365+IF(MOD(YEAR(DATE(YEAR(F1062)-1,MONTH($F$995),DAY($F$995))),4)=0,IF(DATE(YEAR(DATE(YEAR(F1062)-1,MONTH($F$995),DAY($F$995))),2,29)&gt;=DATE(YEAR(F1062)-1,MONTH($F$995),DAY($F$995)),1,0),0)+IF(MOD(YEAR(F1062),4)=0,IF(DATE(YEAR(F1062),2,29)&lt;=F1062,1,0),0))</f>
        <v>0</v>
      </c>
      <c r="U1062" s="34"/>
      <c r="V1062" s="34"/>
      <c r="X1062" s="31">
        <f t="shared" si="236"/>
        <v>9.0359999999999996</v>
      </c>
      <c r="Y1062" s="31">
        <f t="shared" si="237"/>
        <v>-184.49199999999999</v>
      </c>
      <c r="Z1062" s="30">
        <f t="shared" ref="Z1062:Z1116" si="243">22*G1062^2/10000</f>
        <v>0</v>
      </c>
    </row>
    <row r="1063" spans="5:26" x14ac:dyDescent="0.15">
      <c r="E1063" s="46"/>
      <c r="F1063" s="28"/>
      <c r="G1063" s="29"/>
      <c r="H1063" s="29"/>
      <c r="I1063" s="48" t="str">
        <f t="shared" si="233"/>
        <v/>
      </c>
      <c r="J1063" s="48" t="str">
        <f t="shared" si="234"/>
        <v/>
      </c>
      <c r="K1063" s="49" t="str">
        <f t="shared" si="238"/>
        <v/>
      </c>
      <c r="L1063" s="11"/>
      <c r="M1063" s="11"/>
      <c r="N1063" s="78"/>
      <c r="O1063" s="31" t="str">
        <f t="shared" si="239"/>
        <v>F</v>
      </c>
      <c r="P1063" s="11">
        <f t="shared" si="235"/>
        <v>-23.287315649149274</v>
      </c>
      <c r="Q1063" s="11"/>
      <c r="R1063" s="38">
        <f t="shared" si="240"/>
        <v>0</v>
      </c>
      <c r="S1063" s="30">
        <f t="shared" si="241"/>
        <v>0</v>
      </c>
      <c r="T1063" s="30">
        <f t="shared" si="242"/>
        <v>0</v>
      </c>
      <c r="U1063" s="34"/>
      <c r="V1063" s="34"/>
      <c r="X1063" s="31">
        <f t="shared" si="236"/>
        <v>9.0359999999999996</v>
      </c>
      <c r="Y1063" s="31">
        <f t="shared" si="237"/>
        <v>-184.49199999999999</v>
      </c>
      <c r="Z1063" s="30">
        <f t="shared" si="243"/>
        <v>0</v>
      </c>
    </row>
    <row r="1064" spans="5:26" x14ac:dyDescent="0.15">
      <c r="E1064" s="46"/>
      <c r="F1064" s="28"/>
      <c r="G1064" s="29"/>
      <c r="H1064" s="29"/>
      <c r="I1064" s="48" t="str">
        <f t="shared" si="233"/>
        <v/>
      </c>
      <c r="J1064" s="48" t="str">
        <f t="shared" si="234"/>
        <v/>
      </c>
      <c r="K1064" s="49" t="str">
        <f t="shared" si="238"/>
        <v/>
      </c>
      <c r="L1064" s="11"/>
      <c r="M1064" s="11"/>
      <c r="N1064" s="78"/>
      <c r="O1064" s="31" t="str">
        <f t="shared" si="239"/>
        <v>F</v>
      </c>
      <c r="P1064" s="11">
        <f t="shared" si="235"/>
        <v>-23.287315649149274</v>
      </c>
      <c r="Q1064" s="11"/>
      <c r="R1064" s="38">
        <f t="shared" si="240"/>
        <v>0</v>
      </c>
      <c r="S1064" s="30">
        <f t="shared" si="241"/>
        <v>0</v>
      </c>
      <c r="T1064" s="30">
        <f t="shared" si="242"/>
        <v>0</v>
      </c>
      <c r="U1064" s="34"/>
      <c r="V1064" s="34"/>
      <c r="X1064" s="31">
        <f t="shared" si="236"/>
        <v>9.0359999999999996</v>
      </c>
      <c r="Y1064" s="31">
        <f t="shared" si="237"/>
        <v>-184.49199999999999</v>
      </c>
      <c r="Z1064" s="30">
        <f t="shared" si="243"/>
        <v>0</v>
      </c>
    </row>
    <row r="1065" spans="5:26" x14ac:dyDescent="0.15">
      <c r="E1065" s="46"/>
      <c r="F1065" s="28"/>
      <c r="G1065" s="29"/>
      <c r="H1065" s="29"/>
      <c r="I1065" s="48" t="str">
        <f t="shared" si="233"/>
        <v/>
      </c>
      <c r="J1065" s="48" t="str">
        <f t="shared" si="234"/>
        <v/>
      </c>
      <c r="K1065" s="49" t="str">
        <f t="shared" si="238"/>
        <v/>
      </c>
      <c r="L1065" s="11"/>
      <c r="M1065" s="11"/>
      <c r="N1065" s="78"/>
      <c r="O1065" s="31" t="str">
        <f t="shared" si="239"/>
        <v>F</v>
      </c>
      <c r="P1065" s="11">
        <f t="shared" si="235"/>
        <v>-23.287315649149274</v>
      </c>
      <c r="Q1065" s="11"/>
      <c r="R1065" s="38">
        <f t="shared" si="240"/>
        <v>0</v>
      </c>
      <c r="S1065" s="30">
        <f t="shared" si="241"/>
        <v>0</v>
      </c>
      <c r="T1065" s="30">
        <f t="shared" si="242"/>
        <v>0</v>
      </c>
      <c r="U1065" s="34"/>
      <c r="V1065" s="34"/>
      <c r="X1065" s="31">
        <f t="shared" si="236"/>
        <v>9.0359999999999996</v>
      </c>
      <c r="Y1065" s="31">
        <f t="shared" si="237"/>
        <v>-184.49199999999999</v>
      </c>
      <c r="Z1065" s="30">
        <f t="shared" si="243"/>
        <v>0</v>
      </c>
    </row>
    <row r="1066" spans="5:26" x14ac:dyDescent="0.15">
      <c r="E1066" s="46"/>
      <c r="F1066" s="28"/>
      <c r="G1066" s="29"/>
      <c r="H1066" s="29"/>
      <c r="I1066" s="48" t="str">
        <f t="shared" si="233"/>
        <v/>
      </c>
      <c r="J1066" s="48" t="str">
        <f t="shared" si="234"/>
        <v/>
      </c>
      <c r="K1066" s="49" t="str">
        <f t="shared" si="238"/>
        <v/>
      </c>
      <c r="L1066" s="11"/>
      <c r="M1066" s="11"/>
      <c r="N1066" s="78"/>
      <c r="O1066" s="31" t="str">
        <f t="shared" si="239"/>
        <v>F</v>
      </c>
      <c r="P1066" s="11">
        <f t="shared" si="235"/>
        <v>-23.287315649149274</v>
      </c>
      <c r="Q1066" s="11"/>
      <c r="R1066" s="38">
        <f t="shared" si="240"/>
        <v>0</v>
      </c>
      <c r="S1066" s="30">
        <f t="shared" si="241"/>
        <v>0</v>
      </c>
      <c r="T1066" s="30">
        <f t="shared" si="242"/>
        <v>0</v>
      </c>
      <c r="U1066" s="34"/>
      <c r="V1066" s="34"/>
      <c r="X1066" s="31">
        <f t="shared" si="236"/>
        <v>9.0359999999999996</v>
      </c>
      <c r="Y1066" s="31">
        <f t="shared" si="237"/>
        <v>-184.49199999999999</v>
      </c>
      <c r="Z1066" s="30">
        <f t="shared" si="243"/>
        <v>0</v>
      </c>
    </row>
    <row r="1067" spans="5:26" x14ac:dyDescent="0.15">
      <c r="E1067" s="46"/>
      <c r="F1067" s="28"/>
      <c r="G1067" s="29"/>
      <c r="H1067" s="29"/>
      <c r="I1067" s="48" t="str">
        <f t="shared" si="233"/>
        <v/>
      </c>
      <c r="J1067" s="48" t="str">
        <f t="shared" si="234"/>
        <v/>
      </c>
      <c r="K1067" s="49" t="str">
        <f t="shared" si="238"/>
        <v/>
      </c>
      <c r="L1067" s="11"/>
      <c r="M1067" s="11"/>
      <c r="N1067" s="78"/>
      <c r="O1067" s="31" t="str">
        <f t="shared" si="239"/>
        <v>F</v>
      </c>
      <c r="P1067" s="11">
        <f t="shared" si="235"/>
        <v>-23.287315649149274</v>
      </c>
      <c r="Q1067" s="11"/>
      <c r="R1067" s="38">
        <f t="shared" si="240"/>
        <v>0</v>
      </c>
      <c r="S1067" s="30">
        <f t="shared" si="241"/>
        <v>0</v>
      </c>
      <c r="T1067" s="30">
        <f t="shared" si="242"/>
        <v>0</v>
      </c>
      <c r="U1067" s="34"/>
      <c r="V1067" s="34"/>
      <c r="X1067" s="31">
        <f t="shared" si="236"/>
        <v>9.0359999999999996</v>
      </c>
      <c r="Y1067" s="31">
        <f t="shared" si="237"/>
        <v>-184.49199999999999</v>
      </c>
      <c r="Z1067" s="30">
        <f t="shared" si="243"/>
        <v>0</v>
      </c>
    </row>
    <row r="1068" spans="5:26" x14ac:dyDescent="0.15">
      <c r="E1068" s="46"/>
      <c r="F1068" s="28"/>
      <c r="G1068" s="29"/>
      <c r="H1068" s="29"/>
      <c r="I1068" s="48" t="str">
        <f t="shared" si="233"/>
        <v/>
      </c>
      <c r="J1068" s="48" t="str">
        <f t="shared" si="234"/>
        <v/>
      </c>
      <c r="K1068" s="49" t="str">
        <f t="shared" si="238"/>
        <v/>
      </c>
      <c r="L1068" s="11"/>
      <c r="M1068" s="11"/>
      <c r="N1068" s="78"/>
      <c r="O1068" s="31" t="str">
        <f t="shared" si="239"/>
        <v>F</v>
      </c>
      <c r="P1068" s="11">
        <f t="shared" si="235"/>
        <v>-23.287315649149274</v>
      </c>
      <c r="Q1068" s="11"/>
      <c r="R1068" s="38">
        <f t="shared" si="240"/>
        <v>0</v>
      </c>
      <c r="S1068" s="30">
        <f t="shared" si="241"/>
        <v>0</v>
      </c>
      <c r="T1068" s="30">
        <f t="shared" si="242"/>
        <v>0</v>
      </c>
      <c r="U1068" s="34"/>
      <c r="V1068" s="34"/>
      <c r="X1068" s="31">
        <f t="shared" si="236"/>
        <v>9.0359999999999996</v>
      </c>
      <c r="Y1068" s="31">
        <f t="shared" si="237"/>
        <v>-184.49199999999999</v>
      </c>
      <c r="Z1068" s="30">
        <f t="shared" si="243"/>
        <v>0</v>
      </c>
    </row>
    <row r="1069" spans="5:26" x14ac:dyDescent="0.15">
      <c r="E1069" s="46"/>
      <c r="F1069" s="28"/>
      <c r="G1069" s="29"/>
      <c r="H1069" s="29"/>
      <c r="I1069" s="48" t="str">
        <f t="shared" si="233"/>
        <v/>
      </c>
      <c r="J1069" s="48" t="str">
        <f t="shared" si="234"/>
        <v/>
      </c>
      <c r="K1069" s="49" t="str">
        <f t="shared" si="238"/>
        <v/>
      </c>
      <c r="L1069" s="11"/>
      <c r="M1069" s="11"/>
      <c r="N1069" s="78"/>
      <c r="O1069" s="31" t="str">
        <f t="shared" si="239"/>
        <v>F</v>
      </c>
      <c r="P1069" s="11">
        <f t="shared" si="235"/>
        <v>-23.287315649149274</v>
      </c>
      <c r="Q1069" s="11"/>
      <c r="R1069" s="38">
        <f t="shared" si="240"/>
        <v>0</v>
      </c>
      <c r="S1069" s="30">
        <f t="shared" si="241"/>
        <v>0</v>
      </c>
      <c r="T1069" s="30">
        <f t="shared" si="242"/>
        <v>0</v>
      </c>
      <c r="U1069" s="34"/>
      <c r="V1069" s="34"/>
      <c r="X1069" s="31">
        <f t="shared" si="236"/>
        <v>9.0359999999999996</v>
      </c>
      <c r="Y1069" s="31">
        <f t="shared" si="237"/>
        <v>-184.49199999999999</v>
      </c>
      <c r="Z1069" s="30">
        <f t="shared" si="243"/>
        <v>0</v>
      </c>
    </row>
    <row r="1070" spans="5:26" x14ac:dyDescent="0.15">
      <c r="E1070" s="46"/>
      <c r="F1070" s="28"/>
      <c r="G1070" s="29"/>
      <c r="H1070" s="29"/>
      <c r="I1070" s="48" t="str">
        <f t="shared" si="233"/>
        <v/>
      </c>
      <c r="J1070" s="48" t="str">
        <f t="shared" si="234"/>
        <v/>
      </c>
      <c r="K1070" s="49" t="str">
        <f t="shared" si="238"/>
        <v/>
      </c>
      <c r="L1070" s="11"/>
      <c r="M1070" s="11"/>
      <c r="N1070" s="78"/>
      <c r="O1070" s="31" t="str">
        <f t="shared" si="239"/>
        <v>F</v>
      </c>
      <c r="P1070" s="11">
        <f t="shared" si="235"/>
        <v>-23.287315649149274</v>
      </c>
      <c r="Q1070" s="11"/>
      <c r="R1070" s="38">
        <f t="shared" si="240"/>
        <v>0</v>
      </c>
      <c r="S1070" s="30">
        <f t="shared" si="241"/>
        <v>0</v>
      </c>
      <c r="T1070" s="30">
        <f t="shared" si="242"/>
        <v>0</v>
      </c>
      <c r="U1070" s="34"/>
      <c r="V1070" s="34"/>
      <c r="X1070" s="31">
        <f t="shared" si="236"/>
        <v>9.0359999999999996</v>
      </c>
      <c r="Y1070" s="31">
        <f t="shared" si="237"/>
        <v>-184.49199999999999</v>
      </c>
      <c r="Z1070" s="30">
        <f t="shared" si="243"/>
        <v>0</v>
      </c>
    </row>
    <row r="1071" spans="5:26" x14ac:dyDescent="0.15">
      <c r="E1071" s="46"/>
      <c r="F1071" s="28"/>
      <c r="G1071" s="29"/>
      <c r="H1071" s="29"/>
      <c r="I1071" s="48" t="str">
        <f t="shared" si="233"/>
        <v/>
      </c>
      <c r="J1071" s="48" t="str">
        <f t="shared" si="234"/>
        <v/>
      </c>
      <c r="K1071" s="49" t="str">
        <f t="shared" si="238"/>
        <v/>
      </c>
      <c r="L1071" s="11"/>
      <c r="M1071" s="11"/>
      <c r="N1071" s="78"/>
      <c r="O1071" s="31" t="str">
        <f t="shared" si="239"/>
        <v>F</v>
      </c>
      <c r="P1071" s="11">
        <f t="shared" si="235"/>
        <v>-23.287315649149274</v>
      </c>
      <c r="Q1071" s="11"/>
      <c r="R1071" s="38">
        <f t="shared" si="240"/>
        <v>0</v>
      </c>
      <c r="S1071" s="30">
        <f t="shared" si="241"/>
        <v>0</v>
      </c>
      <c r="T1071" s="30">
        <f t="shared" si="242"/>
        <v>0</v>
      </c>
      <c r="U1071" s="34"/>
      <c r="V1071" s="34"/>
      <c r="X1071" s="31">
        <f t="shared" si="236"/>
        <v>9.0359999999999996</v>
      </c>
      <c r="Y1071" s="31">
        <f t="shared" si="237"/>
        <v>-184.49199999999999</v>
      </c>
      <c r="Z1071" s="30">
        <f t="shared" si="243"/>
        <v>0</v>
      </c>
    </row>
    <row r="1072" spans="5:26" x14ac:dyDescent="0.15">
      <c r="E1072" s="46"/>
      <c r="F1072" s="28"/>
      <c r="G1072" s="29"/>
      <c r="H1072" s="29"/>
      <c r="I1072" s="48" t="str">
        <f t="shared" si="233"/>
        <v/>
      </c>
      <c r="J1072" s="48" t="str">
        <f t="shared" si="234"/>
        <v/>
      </c>
      <c r="K1072" s="49" t="str">
        <f t="shared" si="238"/>
        <v/>
      </c>
      <c r="L1072" s="11"/>
      <c r="M1072" s="11"/>
      <c r="N1072" s="78"/>
      <c r="O1072" s="31" t="str">
        <f t="shared" si="239"/>
        <v>F</v>
      </c>
      <c r="P1072" s="11">
        <f t="shared" si="235"/>
        <v>-23.287315649149274</v>
      </c>
      <c r="Q1072" s="11"/>
      <c r="R1072" s="38">
        <f t="shared" si="240"/>
        <v>0</v>
      </c>
      <c r="S1072" s="30">
        <f t="shared" si="241"/>
        <v>0</v>
      </c>
      <c r="T1072" s="30">
        <f t="shared" si="242"/>
        <v>0</v>
      </c>
      <c r="U1072" s="34"/>
      <c r="V1072" s="34"/>
      <c r="X1072" s="31">
        <f t="shared" si="236"/>
        <v>9.0359999999999996</v>
      </c>
      <c r="Y1072" s="31">
        <f t="shared" si="237"/>
        <v>-184.49199999999999</v>
      </c>
      <c r="Z1072" s="30">
        <f t="shared" si="243"/>
        <v>0</v>
      </c>
    </row>
    <row r="1073" spans="5:26" x14ac:dyDescent="0.15">
      <c r="E1073" s="46"/>
      <c r="F1073" s="28"/>
      <c r="G1073" s="29"/>
      <c r="H1073" s="29"/>
      <c r="I1073" s="48" t="str">
        <f t="shared" si="233"/>
        <v/>
      </c>
      <c r="J1073" s="48" t="str">
        <f t="shared" si="234"/>
        <v/>
      </c>
      <c r="K1073" s="49" t="str">
        <f t="shared" si="238"/>
        <v/>
      </c>
      <c r="L1073" s="11"/>
      <c r="M1073" s="11"/>
      <c r="N1073" s="78"/>
      <c r="O1073" s="31" t="str">
        <f t="shared" si="239"/>
        <v>F</v>
      </c>
      <c r="P1073" s="11">
        <f t="shared" si="235"/>
        <v>-23.287315649149274</v>
      </c>
      <c r="Q1073" s="11"/>
      <c r="R1073" s="38">
        <f t="shared" si="240"/>
        <v>0</v>
      </c>
      <c r="S1073" s="30">
        <f t="shared" si="241"/>
        <v>0</v>
      </c>
      <c r="T1073" s="30">
        <f t="shared" si="242"/>
        <v>0</v>
      </c>
      <c r="U1073" s="34"/>
      <c r="V1073" s="34"/>
      <c r="X1073" s="31">
        <f t="shared" si="236"/>
        <v>9.0359999999999996</v>
      </c>
      <c r="Y1073" s="31">
        <f t="shared" si="237"/>
        <v>-184.49199999999999</v>
      </c>
      <c r="Z1073" s="30">
        <f t="shared" si="243"/>
        <v>0</v>
      </c>
    </row>
    <row r="1074" spans="5:26" x14ac:dyDescent="0.15">
      <c r="E1074" s="46"/>
      <c r="F1074" s="28"/>
      <c r="G1074" s="29"/>
      <c r="H1074" s="29"/>
      <c r="I1074" s="48" t="str">
        <f t="shared" si="233"/>
        <v/>
      </c>
      <c r="J1074" s="48" t="str">
        <f t="shared" si="234"/>
        <v/>
      </c>
      <c r="K1074" s="49" t="str">
        <f t="shared" si="238"/>
        <v/>
      </c>
      <c r="L1074" s="11"/>
      <c r="M1074" s="11"/>
      <c r="N1074" s="78"/>
      <c r="O1074" s="31" t="str">
        <f t="shared" si="239"/>
        <v>F</v>
      </c>
      <c r="P1074" s="11">
        <f t="shared" si="235"/>
        <v>-23.287315649149274</v>
      </c>
      <c r="Q1074" s="11"/>
      <c r="R1074" s="38">
        <f t="shared" si="240"/>
        <v>0</v>
      </c>
      <c r="S1074" s="30">
        <f t="shared" si="241"/>
        <v>0</v>
      </c>
      <c r="T1074" s="30">
        <f t="shared" si="242"/>
        <v>0</v>
      </c>
      <c r="U1074" s="34"/>
      <c r="V1074" s="34"/>
      <c r="X1074" s="31">
        <f t="shared" si="236"/>
        <v>9.0359999999999996</v>
      </c>
      <c r="Y1074" s="31">
        <f t="shared" si="237"/>
        <v>-184.49199999999999</v>
      </c>
      <c r="Z1074" s="30">
        <f t="shared" si="243"/>
        <v>0</v>
      </c>
    </row>
    <row r="1075" spans="5:26" x14ac:dyDescent="0.15">
      <c r="E1075" s="46"/>
      <c r="F1075" s="28"/>
      <c r="G1075" s="29"/>
      <c r="H1075" s="29"/>
      <c r="I1075" s="48" t="str">
        <f t="shared" si="233"/>
        <v/>
      </c>
      <c r="J1075" s="48" t="str">
        <f t="shared" si="234"/>
        <v/>
      </c>
      <c r="K1075" s="49" t="str">
        <f t="shared" si="238"/>
        <v/>
      </c>
      <c r="L1075" s="11"/>
      <c r="M1075" s="11"/>
      <c r="N1075" s="78"/>
      <c r="O1075" s="31" t="str">
        <f t="shared" si="239"/>
        <v>F</v>
      </c>
      <c r="P1075" s="11">
        <f t="shared" si="235"/>
        <v>-23.287315649149274</v>
      </c>
      <c r="Q1075" s="11"/>
      <c r="R1075" s="38">
        <f t="shared" si="240"/>
        <v>0</v>
      </c>
      <c r="S1075" s="30">
        <f t="shared" si="241"/>
        <v>0</v>
      </c>
      <c r="T1075" s="30">
        <f t="shared" si="242"/>
        <v>0</v>
      </c>
      <c r="U1075" s="34"/>
      <c r="V1075" s="34"/>
      <c r="X1075" s="31">
        <f t="shared" si="236"/>
        <v>9.0359999999999996</v>
      </c>
      <c r="Y1075" s="31">
        <f t="shared" si="237"/>
        <v>-184.49199999999999</v>
      </c>
      <c r="Z1075" s="30">
        <f t="shared" si="243"/>
        <v>0</v>
      </c>
    </row>
    <row r="1076" spans="5:26" x14ac:dyDescent="0.15">
      <c r="E1076" s="46"/>
      <c r="F1076" s="28"/>
      <c r="G1076" s="29"/>
      <c r="H1076" s="29"/>
      <c r="I1076" s="48" t="str">
        <f t="shared" si="233"/>
        <v/>
      </c>
      <c r="J1076" s="48" t="str">
        <f t="shared" si="234"/>
        <v/>
      </c>
      <c r="K1076" s="49" t="str">
        <f t="shared" si="238"/>
        <v/>
      </c>
      <c r="L1076" s="11"/>
      <c r="M1076" s="11"/>
      <c r="N1076" s="78"/>
      <c r="O1076" s="31" t="str">
        <f t="shared" si="239"/>
        <v>F</v>
      </c>
      <c r="P1076" s="11">
        <f t="shared" si="235"/>
        <v>-23.287315649149274</v>
      </c>
      <c r="Q1076" s="11"/>
      <c r="R1076" s="38">
        <f t="shared" si="240"/>
        <v>0</v>
      </c>
      <c r="S1076" s="30">
        <f t="shared" si="241"/>
        <v>0</v>
      </c>
      <c r="T1076" s="30">
        <f t="shared" si="242"/>
        <v>0</v>
      </c>
      <c r="U1076" s="34"/>
      <c r="V1076" s="34"/>
      <c r="X1076" s="31">
        <f t="shared" si="236"/>
        <v>9.0359999999999996</v>
      </c>
      <c r="Y1076" s="31">
        <f t="shared" si="237"/>
        <v>-184.49199999999999</v>
      </c>
      <c r="Z1076" s="30">
        <f t="shared" si="243"/>
        <v>0</v>
      </c>
    </row>
    <row r="1077" spans="5:26" x14ac:dyDescent="0.15">
      <c r="E1077" s="46"/>
      <c r="F1077" s="28"/>
      <c r="G1077" s="29"/>
      <c r="H1077" s="29"/>
      <c r="I1077" s="48" t="str">
        <f t="shared" si="233"/>
        <v/>
      </c>
      <c r="J1077" s="48" t="str">
        <f t="shared" si="234"/>
        <v/>
      </c>
      <c r="K1077" s="49" t="str">
        <f t="shared" si="238"/>
        <v/>
      </c>
      <c r="L1077" s="11"/>
      <c r="M1077" s="11"/>
      <c r="N1077" s="78"/>
      <c r="O1077" s="31" t="str">
        <f t="shared" si="239"/>
        <v>F</v>
      </c>
      <c r="P1077" s="11">
        <f t="shared" si="235"/>
        <v>-23.287315649149274</v>
      </c>
      <c r="Q1077" s="11"/>
      <c r="R1077" s="38">
        <f t="shared" si="240"/>
        <v>0</v>
      </c>
      <c r="S1077" s="30">
        <f t="shared" si="241"/>
        <v>0</v>
      </c>
      <c r="T1077" s="30">
        <f t="shared" si="242"/>
        <v>0</v>
      </c>
      <c r="U1077" s="34"/>
      <c r="V1077" s="34"/>
      <c r="X1077" s="31">
        <f t="shared" si="236"/>
        <v>9.0359999999999996</v>
      </c>
      <c r="Y1077" s="31">
        <f t="shared" si="237"/>
        <v>-184.49199999999999</v>
      </c>
      <c r="Z1077" s="30">
        <f t="shared" si="243"/>
        <v>0</v>
      </c>
    </row>
    <row r="1078" spans="5:26" x14ac:dyDescent="0.15">
      <c r="E1078" s="46"/>
      <c r="F1078" s="28"/>
      <c r="G1078" s="29"/>
      <c r="H1078" s="29"/>
      <c r="I1078" s="48" t="str">
        <f t="shared" si="233"/>
        <v/>
      </c>
      <c r="J1078" s="48" t="str">
        <f t="shared" si="234"/>
        <v/>
      </c>
      <c r="K1078" s="49" t="str">
        <f t="shared" si="238"/>
        <v/>
      </c>
      <c r="L1078" s="11"/>
      <c r="M1078" s="11"/>
      <c r="N1078" s="78"/>
      <c r="O1078" s="31" t="str">
        <f t="shared" si="239"/>
        <v>F</v>
      </c>
      <c r="P1078" s="11">
        <f t="shared" si="235"/>
        <v>-23.287315649149274</v>
      </c>
      <c r="Q1078" s="11"/>
      <c r="R1078" s="38">
        <f t="shared" si="240"/>
        <v>0</v>
      </c>
      <c r="S1078" s="30">
        <f t="shared" si="241"/>
        <v>0</v>
      </c>
      <c r="T1078" s="30">
        <f t="shared" si="242"/>
        <v>0</v>
      </c>
      <c r="U1078" s="34"/>
      <c r="V1078" s="34"/>
      <c r="X1078" s="31">
        <f t="shared" si="236"/>
        <v>9.0359999999999996</v>
      </c>
      <c r="Y1078" s="31">
        <f t="shared" si="237"/>
        <v>-184.49199999999999</v>
      </c>
      <c r="Z1078" s="30">
        <f t="shared" si="243"/>
        <v>0</v>
      </c>
    </row>
    <row r="1079" spans="5:26" x14ac:dyDescent="0.15">
      <c r="E1079" s="46"/>
      <c r="F1079" s="28"/>
      <c r="G1079" s="29"/>
      <c r="H1079" s="29"/>
      <c r="I1079" s="48" t="str">
        <f t="shared" si="233"/>
        <v/>
      </c>
      <c r="J1079" s="48" t="str">
        <f t="shared" si="234"/>
        <v/>
      </c>
      <c r="K1079" s="49" t="str">
        <f t="shared" si="238"/>
        <v/>
      </c>
      <c r="L1079" s="11"/>
      <c r="M1079" s="11"/>
      <c r="N1079" s="78"/>
      <c r="O1079" s="31" t="str">
        <f t="shared" si="239"/>
        <v>F</v>
      </c>
      <c r="P1079" s="11">
        <f t="shared" si="235"/>
        <v>-23.287315649149274</v>
      </c>
      <c r="Q1079" s="11"/>
      <c r="R1079" s="38">
        <f t="shared" si="240"/>
        <v>0</v>
      </c>
      <c r="S1079" s="30">
        <f t="shared" si="241"/>
        <v>0</v>
      </c>
      <c r="T1079" s="30">
        <f t="shared" si="242"/>
        <v>0</v>
      </c>
      <c r="U1079" s="34"/>
      <c r="V1079" s="34"/>
      <c r="X1079" s="31">
        <f t="shared" si="236"/>
        <v>9.0359999999999996</v>
      </c>
      <c r="Y1079" s="31">
        <f t="shared" si="237"/>
        <v>-184.49199999999999</v>
      </c>
      <c r="Z1079" s="30">
        <f t="shared" si="243"/>
        <v>0</v>
      </c>
    </row>
    <row r="1080" spans="5:26" x14ac:dyDescent="0.15">
      <c r="E1080" s="46"/>
      <c r="F1080" s="28"/>
      <c r="G1080" s="29"/>
      <c r="H1080" s="29"/>
      <c r="I1080" s="48" t="str">
        <f t="shared" si="233"/>
        <v/>
      </c>
      <c r="J1080" s="48" t="str">
        <f t="shared" si="234"/>
        <v/>
      </c>
      <c r="K1080" s="49" t="str">
        <f t="shared" si="238"/>
        <v/>
      </c>
      <c r="L1080" s="11"/>
      <c r="M1080" s="11"/>
      <c r="N1080" s="78"/>
      <c r="O1080" s="31" t="str">
        <f t="shared" si="239"/>
        <v>F</v>
      </c>
      <c r="P1080" s="11">
        <f t="shared" si="235"/>
        <v>-23.287315649149274</v>
      </c>
      <c r="Q1080" s="11"/>
      <c r="R1080" s="38">
        <f t="shared" si="240"/>
        <v>0</v>
      </c>
      <c r="S1080" s="30">
        <f t="shared" si="241"/>
        <v>0</v>
      </c>
      <c r="T1080" s="30">
        <f t="shared" si="242"/>
        <v>0</v>
      </c>
      <c r="U1080" s="34"/>
      <c r="V1080" s="34"/>
      <c r="X1080" s="31">
        <f t="shared" si="236"/>
        <v>9.0359999999999996</v>
      </c>
      <c r="Y1080" s="31">
        <f t="shared" si="237"/>
        <v>-184.49199999999999</v>
      </c>
      <c r="Z1080" s="30">
        <f t="shared" si="243"/>
        <v>0</v>
      </c>
    </row>
    <row r="1081" spans="5:26" x14ac:dyDescent="0.15">
      <c r="E1081" s="46"/>
      <c r="F1081" s="28"/>
      <c r="G1081" s="29"/>
      <c r="H1081" s="29"/>
      <c r="I1081" s="48" t="str">
        <f t="shared" si="233"/>
        <v/>
      </c>
      <c r="J1081" s="48" t="str">
        <f t="shared" si="234"/>
        <v/>
      </c>
      <c r="K1081" s="49" t="str">
        <f t="shared" si="238"/>
        <v/>
      </c>
      <c r="L1081" s="11"/>
      <c r="M1081" s="11"/>
      <c r="N1081" s="78"/>
      <c r="O1081" s="31" t="str">
        <f t="shared" si="239"/>
        <v>F</v>
      </c>
      <c r="P1081" s="11">
        <f t="shared" si="235"/>
        <v>-23.287315649149274</v>
      </c>
      <c r="Q1081" s="11"/>
      <c r="R1081" s="38">
        <f t="shared" si="240"/>
        <v>0</v>
      </c>
      <c r="S1081" s="30">
        <f t="shared" si="241"/>
        <v>0</v>
      </c>
      <c r="T1081" s="30">
        <f t="shared" si="242"/>
        <v>0</v>
      </c>
      <c r="U1081" s="34"/>
      <c r="V1081" s="34"/>
      <c r="X1081" s="31">
        <f t="shared" si="236"/>
        <v>9.0359999999999996</v>
      </c>
      <c r="Y1081" s="31">
        <f t="shared" si="237"/>
        <v>-184.49199999999999</v>
      </c>
      <c r="Z1081" s="30">
        <f t="shared" si="243"/>
        <v>0</v>
      </c>
    </row>
    <row r="1082" spans="5:26" x14ac:dyDescent="0.15">
      <c r="E1082" s="46"/>
      <c r="F1082" s="28"/>
      <c r="G1082" s="29"/>
      <c r="H1082" s="29"/>
      <c r="I1082" s="48" t="str">
        <f t="shared" si="233"/>
        <v/>
      </c>
      <c r="J1082" s="48" t="str">
        <f t="shared" si="234"/>
        <v/>
      </c>
      <c r="K1082" s="49" t="str">
        <f t="shared" si="238"/>
        <v/>
      </c>
      <c r="L1082" s="11"/>
      <c r="M1082" s="11"/>
      <c r="N1082" s="78"/>
      <c r="O1082" s="31" t="str">
        <f t="shared" si="239"/>
        <v>F</v>
      </c>
      <c r="P1082" s="11">
        <f t="shared" si="235"/>
        <v>-23.287315649149274</v>
      </c>
      <c r="Q1082" s="11"/>
      <c r="R1082" s="38">
        <f t="shared" si="240"/>
        <v>0</v>
      </c>
      <c r="S1082" s="30">
        <f t="shared" si="241"/>
        <v>0</v>
      </c>
      <c r="T1082" s="30">
        <f t="shared" si="242"/>
        <v>0</v>
      </c>
      <c r="U1082" s="34"/>
      <c r="V1082" s="34"/>
      <c r="X1082" s="31">
        <f t="shared" si="236"/>
        <v>9.0359999999999996</v>
      </c>
      <c r="Y1082" s="31">
        <f t="shared" si="237"/>
        <v>-184.49199999999999</v>
      </c>
      <c r="Z1082" s="30">
        <f t="shared" si="243"/>
        <v>0</v>
      </c>
    </row>
    <row r="1083" spans="5:26" x14ac:dyDescent="0.15">
      <c r="E1083" s="46"/>
      <c r="F1083" s="28"/>
      <c r="G1083" s="29"/>
      <c r="H1083" s="29"/>
      <c r="I1083" s="48" t="str">
        <f t="shared" si="233"/>
        <v/>
      </c>
      <c r="J1083" s="48" t="str">
        <f t="shared" si="234"/>
        <v/>
      </c>
      <c r="K1083" s="49" t="str">
        <f t="shared" si="238"/>
        <v/>
      </c>
      <c r="L1083" s="11"/>
      <c r="M1083" s="11"/>
      <c r="N1083" s="78"/>
      <c r="O1083" s="31" t="str">
        <f t="shared" si="239"/>
        <v>F</v>
      </c>
      <c r="P1083" s="11">
        <f t="shared" si="235"/>
        <v>-23.287315649149274</v>
      </c>
      <c r="Q1083" s="11"/>
      <c r="R1083" s="38">
        <f t="shared" si="240"/>
        <v>0</v>
      </c>
      <c r="S1083" s="30">
        <f t="shared" si="241"/>
        <v>0</v>
      </c>
      <c r="T1083" s="30">
        <f t="shared" si="242"/>
        <v>0</v>
      </c>
      <c r="U1083" s="34"/>
      <c r="V1083" s="34"/>
      <c r="X1083" s="31">
        <f t="shared" si="236"/>
        <v>9.0359999999999996</v>
      </c>
      <c r="Y1083" s="31">
        <f t="shared" si="237"/>
        <v>-184.49199999999999</v>
      </c>
      <c r="Z1083" s="30">
        <f t="shared" si="243"/>
        <v>0</v>
      </c>
    </row>
    <row r="1084" spans="5:26" x14ac:dyDescent="0.15">
      <c r="E1084" s="46"/>
      <c r="F1084" s="28"/>
      <c r="G1084" s="29"/>
      <c r="H1084" s="29"/>
      <c r="I1084" s="48" t="str">
        <f t="shared" si="233"/>
        <v/>
      </c>
      <c r="J1084" s="48" t="str">
        <f t="shared" si="234"/>
        <v/>
      </c>
      <c r="K1084" s="49" t="str">
        <f t="shared" si="238"/>
        <v/>
      </c>
      <c r="L1084" s="11"/>
      <c r="M1084" s="11"/>
      <c r="N1084" s="78"/>
      <c r="O1084" s="31" t="str">
        <f t="shared" si="239"/>
        <v>F</v>
      </c>
      <c r="P1084" s="11">
        <f t="shared" si="235"/>
        <v>-23.287315649149274</v>
      </c>
      <c r="Q1084" s="11"/>
      <c r="R1084" s="38">
        <f t="shared" si="240"/>
        <v>0</v>
      </c>
      <c r="S1084" s="30">
        <f t="shared" si="241"/>
        <v>0</v>
      </c>
      <c r="T1084" s="30">
        <f t="shared" si="242"/>
        <v>0</v>
      </c>
      <c r="U1084" s="34"/>
      <c r="V1084" s="34"/>
      <c r="X1084" s="31">
        <f t="shared" si="236"/>
        <v>9.0359999999999996</v>
      </c>
      <c r="Y1084" s="31">
        <f t="shared" si="237"/>
        <v>-184.49199999999999</v>
      </c>
      <c r="Z1084" s="30">
        <f t="shared" si="243"/>
        <v>0</v>
      </c>
    </row>
    <row r="1085" spans="5:26" x14ac:dyDescent="0.15">
      <c r="E1085" s="46"/>
      <c r="F1085" s="28"/>
      <c r="G1085" s="29"/>
      <c r="H1085" s="29"/>
      <c r="I1085" s="48" t="str">
        <f t="shared" si="233"/>
        <v/>
      </c>
      <c r="J1085" s="48" t="str">
        <f t="shared" si="234"/>
        <v/>
      </c>
      <c r="K1085" s="49" t="str">
        <f t="shared" si="238"/>
        <v/>
      </c>
      <c r="L1085" s="11"/>
      <c r="M1085" s="11"/>
      <c r="N1085" s="78"/>
      <c r="O1085" s="31" t="str">
        <f t="shared" si="239"/>
        <v>F</v>
      </c>
      <c r="P1085" s="11">
        <f t="shared" si="235"/>
        <v>-23.287315649149274</v>
      </c>
      <c r="Q1085" s="11"/>
      <c r="R1085" s="38">
        <f t="shared" si="240"/>
        <v>0</v>
      </c>
      <c r="S1085" s="30">
        <f t="shared" si="241"/>
        <v>0</v>
      </c>
      <c r="T1085" s="30">
        <f t="shared" si="242"/>
        <v>0</v>
      </c>
      <c r="U1085" s="34"/>
      <c r="V1085" s="34"/>
      <c r="X1085" s="31">
        <f t="shared" si="236"/>
        <v>9.0359999999999996</v>
      </c>
      <c r="Y1085" s="31">
        <f t="shared" si="237"/>
        <v>-184.49199999999999</v>
      </c>
      <c r="Z1085" s="30">
        <f t="shared" si="243"/>
        <v>0</v>
      </c>
    </row>
    <row r="1086" spans="5:26" x14ac:dyDescent="0.15">
      <c r="E1086" s="46"/>
      <c r="F1086" s="28"/>
      <c r="G1086" s="29"/>
      <c r="H1086" s="29"/>
      <c r="I1086" s="48" t="str">
        <f t="shared" si="233"/>
        <v/>
      </c>
      <c r="J1086" s="48" t="str">
        <f t="shared" si="234"/>
        <v/>
      </c>
      <c r="K1086" s="49" t="str">
        <f t="shared" si="238"/>
        <v/>
      </c>
      <c r="L1086" s="11"/>
      <c r="M1086" s="11"/>
      <c r="N1086" s="78"/>
      <c r="O1086" s="31" t="str">
        <f t="shared" si="239"/>
        <v>F</v>
      </c>
      <c r="P1086" s="11">
        <f t="shared" si="235"/>
        <v>-23.287315649149274</v>
      </c>
      <c r="Q1086" s="11"/>
      <c r="R1086" s="38">
        <f t="shared" si="240"/>
        <v>0</v>
      </c>
      <c r="S1086" s="30">
        <f t="shared" si="241"/>
        <v>0</v>
      </c>
      <c r="T1086" s="30">
        <f t="shared" si="242"/>
        <v>0</v>
      </c>
      <c r="U1086" s="34"/>
      <c r="V1086" s="34"/>
      <c r="X1086" s="31">
        <f t="shared" si="236"/>
        <v>9.0359999999999996</v>
      </c>
      <c r="Y1086" s="31">
        <f t="shared" si="237"/>
        <v>-184.49199999999999</v>
      </c>
      <c r="Z1086" s="30">
        <f t="shared" si="243"/>
        <v>0</v>
      </c>
    </row>
    <row r="1087" spans="5:26" x14ac:dyDescent="0.15">
      <c r="E1087" s="46"/>
      <c r="F1087" s="28"/>
      <c r="G1087" s="29"/>
      <c r="H1087" s="29"/>
      <c r="I1087" s="48" t="str">
        <f t="shared" si="233"/>
        <v/>
      </c>
      <c r="J1087" s="48" t="str">
        <f t="shared" si="234"/>
        <v/>
      </c>
      <c r="K1087" s="49" t="str">
        <f t="shared" si="238"/>
        <v/>
      </c>
      <c r="L1087" s="11"/>
      <c r="M1087" s="11"/>
      <c r="N1087" s="78"/>
      <c r="O1087" s="31" t="str">
        <f t="shared" si="239"/>
        <v>F</v>
      </c>
      <c r="P1087" s="11">
        <f t="shared" si="235"/>
        <v>-23.287315649149274</v>
      </c>
      <c r="Q1087" s="11"/>
      <c r="R1087" s="38">
        <f t="shared" si="240"/>
        <v>0</v>
      </c>
      <c r="S1087" s="30">
        <f t="shared" si="241"/>
        <v>0</v>
      </c>
      <c r="T1087" s="30">
        <f t="shared" si="242"/>
        <v>0</v>
      </c>
      <c r="U1087" s="34"/>
      <c r="V1087" s="34"/>
      <c r="X1087" s="31">
        <f t="shared" si="236"/>
        <v>9.0359999999999996</v>
      </c>
      <c r="Y1087" s="31">
        <f t="shared" si="237"/>
        <v>-184.49199999999999</v>
      </c>
      <c r="Z1087" s="30">
        <f t="shared" si="243"/>
        <v>0</v>
      </c>
    </row>
    <row r="1088" spans="5:26" x14ac:dyDescent="0.15">
      <c r="E1088" s="46"/>
      <c r="F1088" s="28"/>
      <c r="G1088" s="29"/>
      <c r="H1088" s="29"/>
      <c r="I1088" s="48" t="str">
        <f t="shared" si="233"/>
        <v/>
      </c>
      <c r="J1088" s="48" t="str">
        <f t="shared" si="234"/>
        <v/>
      </c>
      <c r="K1088" s="49" t="str">
        <f t="shared" si="238"/>
        <v/>
      </c>
      <c r="L1088" s="11"/>
      <c r="M1088" s="11"/>
      <c r="N1088" s="78"/>
      <c r="O1088" s="31" t="str">
        <f t="shared" si="239"/>
        <v>F</v>
      </c>
      <c r="P1088" s="11">
        <f t="shared" si="235"/>
        <v>-23.287315649149274</v>
      </c>
      <c r="Q1088" s="11"/>
      <c r="R1088" s="38">
        <f t="shared" si="240"/>
        <v>0</v>
      </c>
      <c r="S1088" s="30">
        <f t="shared" si="241"/>
        <v>0</v>
      </c>
      <c r="T1088" s="30">
        <f t="shared" si="242"/>
        <v>0</v>
      </c>
      <c r="U1088" s="34"/>
      <c r="V1088" s="34"/>
      <c r="X1088" s="31">
        <f t="shared" si="236"/>
        <v>9.0359999999999996</v>
      </c>
      <c r="Y1088" s="31">
        <f t="shared" si="237"/>
        <v>-184.49199999999999</v>
      </c>
      <c r="Z1088" s="30">
        <f t="shared" si="243"/>
        <v>0</v>
      </c>
    </row>
    <row r="1089" spans="5:26" x14ac:dyDescent="0.15">
      <c r="E1089" s="46"/>
      <c r="F1089" s="28"/>
      <c r="G1089" s="29"/>
      <c r="H1089" s="29"/>
      <c r="I1089" s="48" t="str">
        <f t="shared" si="233"/>
        <v/>
      </c>
      <c r="J1089" s="48" t="str">
        <f t="shared" si="234"/>
        <v/>
      </c>
      <c r="K1089" s="49" t="str">
        <f t="shared" si="238"/>
        <v/>
      </c>
      <c r="L1089" s="11"/>
      <c r="M1089" s="11"/>
      <c r="N1089" s="78"/>
      <c r="O1089" s="31" t="str">
        <f t="shared" si="239"/>
        <v>F</v>
      </c>
      <c r="P1089" s="11">
        <f t="shared" si="235"/>
        <v>-23.287315649149274</v>
      </c>
      <c r="Q1089" s="11"/>
      <c r="R1089" s="38">
        <f t="shared" si="240"/>
        <v>0</v>
      </c>
      <c r="S1089" s="30">
        <f t="shared" si="241"/>
        <v>0</v>
      </c>
      <c r="T1089" s="30">
        <f t="shared" si="242"/>
        <v>0</v>
      </c>
      <c r="U1089" s="34"/>
      <c r="V1089" s="34"/>
      <c r="X1089" s="31">
        <f t="shared" si="236"/>
        <v>9.0359999999999996</v>
      </c>
      <c r="Y1089" s="31">
        <f t="shared" si="237"/>
        <v>-184.49199999999999</v>
      </c>
      <c r="Z1089" s="30">
        <f t="shared" si="243"/>
        <v>0</v>
      </c>
    </row>
    <row r="1090" spans="5:26" x14ac:dyDescent="0.15">
      <c r="E1090" s="46"/>
      <c r="F1090" s="28"/>
      <c r="G1090" s="29"/>
      <c r="H1090" s="29"/>
      <c r="I1090" s="48" t="str">
        <f t="shared" si="233"/>
        <v/>
      </c>
      <c r="J1090" s="48" t="str">
        <f t="shared" si="234"/>
        <v/>
      </c>
      <c r="K1090" s="49" t="str">
        <f t="shared" si="238"/>
        <v/>
      </c>
      <c r="L1090" s="11"/>
      <c r="M1090" s="11"/>
      <c r="N1090" s="78"/>
      <c r="O1090" s="31" t="str">
        <f t="shared" si="239"/>
        <v>F</v>
      </c>
      <c r="P1090" s="11">
        <f t="shared" si="235"/>
        <v>-23.287315649149274</v>
      </c>
      <c r="Q1090" s="11"/>
      <c r="R1090" s="38">
        <f t="shared" si="240"/>
        <v>0</v>
      </c>
      <c r="S1090" s="30">
        <f t="shared" si="241"/>
        <v>0</v>
      </c>
      <c r="T1090" s="30">
        <f t="shared" si="242"/>
        <v>0</v>
      </c>
      <c r="U1090" s="34"/>
      <c r="V1090" s="34"/>
      <c r="X1090" s="31">
        <f t="shared" si="236"/>
        <v>9.0359999999999996</v>
      </c>
      <c r="Y1090" s="31">
        <f t="shared" si="237"/>
        <v>-184.49199999999999</v>
      </c>
      <c r="Z1090" s="30">
        <f t="shared" si="243"/>
        <v>0</v>
      </c>
    </row>
    <row r="1091" spans="5:26" x14ac:dyDescent="0.15">
      <c r="E1091" s="46"/>
      <c r="F1091" s="28"/>
      <c r="G1091" s="29"/>
      <c r="H1091" s="29"/>
      <c r="I1091" s="48" t="str">
        <f t="shared" si="233"/>
        <v/>
      </c>
      <c r="J1091" s="48" t="str">
        <f t="shared" si="234"/>
        <v/>
      </c>
      <c r="K1091" s="49" t="str">
        <f t="shared" si="238"/>
        <v/>
      </c>
      <c r="L1091" s="11"/>
      <c r="M1091" s="11"/>
      <c r="N1091" s="78"/>
      <c r="O1091" s="31" t="str">
        <f t="shared" si="239"/>
        <v>F</v>
      </c>
      <c r="P1091" s="11">
        <f t="shared" si="235"/>
        <v>-23.287315649149274</v>
      </c>
      <c r="Q1091" s="11"/>
      <c r="R1091" s="38">
        <f t="shared" si="240"/>
        <v>0</v>
      </c>
      <c r="S1091" s="30">
        <f t="shared" si="241"/>
        <v>0</v>
      </c>
      <c r="T1091" s="30">
        <f t="shared" si="242"/>
        <v>0</v>
      </c>
      <c r="U1091" s="34"/>
      <c r="V1091" s="34"/>
      <c r="X1091" s="31">
        <f t="shared" si="236"/>
        <v>9.0359999999999996</v>
      </c>
      <c r="Y1091" s="31">
        <f t="shared" si="237"/>
        <v>-184.49199999999999</v>
      </c>
      <c r="Z1091" s="30">
        <f t="shared" si="243"/>
        <v>0</v>
      </c>
    </row>
    <row r="1092" spans="5:26" x14ac:dyDescent="0.15">
      <c r="E1092" s="46"/>
      <c r="F1092" s="28"/>
      <c r="G1092" s="29"/>
      <c r="H1092" s="29"/>
      <c r="I1092" s="48" t="str">
        <f t="shared" si="233"/>
        <v/>
      </c>
      <c r="J1092" s="48" t="str">
        <f t="shared" si="234"/>
        <v/>
      </c>
      <c r="K1092" s="49" t="str">
        <f t="shared" si="238"/>
        <v/>
      </c>
      <c r="L1092" s="11"/>
      <c r="M1092" s="11"/>
      <c r="N1092" s="78"/>
      <c r="O1092" s="31" t="str">
        <f t="shared" si="239"/>
        <v>F</v>
      </c>
      <c r="P1092" s="11">
        <f t="shared" si="235"/>
        <v>-23.287315649149274</v>
      </c>
      <c r="Q1092" s="11"/>
      <c r="R1092" s="38">
        <f t="shared" si="240"/>
        <v>0</v>
      </c>
      <c r="S1092" s="30">
        <f t="shared" si="241"/>
        <v>0</v>
      </c>
      <c r="T1092" s="30">
        <f t="shared" si="242"/>
        <v>0</v>
      </c>
      <c r="U1092" s="34"/>
      <c r="V1092" s="34"/>
      <c r="X1092" s="31">
        <f t="shared" si="236"/>
        <v>9.0359999999999996</v>
      </c>
      <c r="Y1092" s="31">
        <f t="shared" si="237"/>
        <v>-184.49199999999999</v>
      </c>
      <c r="Z1092" s="30">
        <f t="shared" si="243"/>
        <v>0</v>
      </c>
    </row>
    <row r="1093" spans="5:26" x14ac:dyDescent="0.15">
      <c r="E1093" s="46"/>
      <c r="F1093" s="28"/>
      <c r="G1093" s="29"/>
      <c r="H1093" s="29"/>
      <c r="I1093" s="48" t="str">
        <f t="shared" ref="I1093:I1116" si="244">IF(COUNTA($F$995,$H$995,F1093:H1093)=5,P1093,"")</f>
        <v/>
      </c>
      <c r="J1093" s="48" t="str">
        <f t="shared" ref="J1093:J1116" si="245">IF(COUNTA($F$995,$H$995,F1093:H1093)=5,IF(T1093&lt;6,"*",IF(T1093&gt;=17.583,"*",(H1093-G1093*INDEX(IF(O1093="F",muratafemale,muratamale),R1093-4,1)-INDEX(IF(O1093="F",muratafemale,muratamale),R1093-4,2))/(G1093*INDEX(IF(O1093="F",muratafemale,muratamale),R1093-4,1)+INDEX(IF(O1093="F",muratafemale,muratamale),R1093-4,2))*100)),"")</f>
        <v/>
      </c>
      <c r="K1093" s="49" t="str">
        <f t="shared" si="238"/>
        <v/>
      </c>
      <c r="L1093" s="11"/>
      <c r="M1093" s="11"/>
      <c r="N1093" s="78"/>
      <c r="O1093" s="31" t="str">
        <f t="shared" si="239"/>
        <v>F</v>
      </c>
      <c r="P1093" s="11">
        <f t="shared" si="235"/>
        <v>-23.287315649149274</v>
      </c>
      <c r="Q1093" s="11"/>
      <c r="R1093" s="38">
        <f t="shared" si="240"/>
        <v>0</v>
      </c>
      <c r="S1093" s="30">
        <f t="shared" si="241"/>
        <v>0</v>
      </c>
      <c r="T1093" s="30">
        <f t="shared" si="242"/>
        <v>0</v>
      </c>
      <c r="U1093" s="34"/>
      <c r="V1093" s="34"/>
      <c r="X1093" s="31">
        <f t="shared" si="236"/>
        <v>9.0359999999999996</v>
      </c>
      <c r="Y1093" s="31">
        <f t="shared" si="237"/>
        <v>-184.49199999999999</v>
      </c>
      <c r="Z1093" s="30">
        <f t="shared" si="243"/>
        <v>0</v>
      </c>
    </row>
    <row r="1094" spans="5:26" x14ac:dyDescent="0.15">
      <c r="E1094" s="46"/>
      <c r="F1094" s="28"/>
      <c r="G1094" s="29"/>
      <c r="H1094" s="29"/>
      <c r="I1094" s="48" t="str">
        <f t="shared" si="244"/>
        <v/>
      </c>
      <c r="J1094" s="48" t="str">
        <f t="shared" si="245"/>
        <v/>
      </c>
      <c r="K1094" s="49" t="str">
        <f t="shared" si="238"/>
        <v/>
      </c>
      <c r="L1094" s="11"/>
      <c r="M1094" s="11"/>
      <c r="N1094" s="78"/>
      <c r="O1094" s="31" t="str">
        <f t="shared" si="239"/>
        <v>F</v>
      </c>
      <c r="P1094" s="11">
        <f t="shared" si="235"/>
        <v>-23.287315649149274</v>
      </c>
      <c r="Q1094" s="11"/>
      <c r="R1094" s="38">
        <f t="shared" si="240"/>
        <v>0</v>
      </c>
      <c r="S1094" s="30">
        <f t="shared" si="241"/>
        <v>0</v>
      </c>
      <c r="T1094" s="30">
        <f t="shared" si="242"/>
        <v>0</v>
      </c>
      <c r="U1094" s="34"/>
      <c r="V1094" s="34"/>
      <c r="X1094" s="31">
        <f t="shared" si="236"/>
        <v>9.0359999999999996</v>
      </c>
      <c r="Y1094" s="31">
        <f t="shared" si="237"/>
        <v>-184.49199999999999</v>
      </c>
      <c r="Z1094" s="30">
        <f t="shared" si="243"/>
        <v>0</v>
      </c>
    </row>
    <row r="1095" spans="5:26" x14ac:dyDescent="0.15">
      <c r="E1095" s="46"/>
      <c r="F1095" s="28"/>
      <c r="G1095" s="29"/>
      <c r="H1095" s="29"/>
      <c r="I1095" s="48" t="str">
        <f t="shared" si="244"/>
        <v/>
      </c>
      <c r="J1095" s="48" t="str">
        <f t="shared" si="245"/>
        <v/>
      </c>
      <c r="K1095" s="49" t="str">
        <f t="shared" si="238"/>
        <v/>
      </c>
      <c r="L1095" s="11"/>
      <c r="M1095" s="11"/>
      <c r="N1095" s="78"/>
      <c r="O1095" s="31" t="str">
        <f t="shared" si="239"/>
        <v>F</v>
      </c>
      <c r="P1095" s="11">
        <f t="shared" si="235"/>
        <v>-23.287315649149274</v>
      </c>
      <c r="Q1095" s="11"/>
      <c r="R1095" s="38">
        <f t="shared" si="240"/>
        <v>0</v>
      </c>
      <c r="S1095" s="30">
        <f t="shared" si="241"/>
        <v>0</v>
      </c>
      <c r="T1095" s="30">
        <f t="shared" si="242"/>
        <v>0</v>
      </c>
      <c r="U1095" s="34"/>
      <c r="V1095" s="34"/>
      <c r="X1095" s="31">
        <f t="shared" si="236"/>
        <v>9.0359999999999996</v>
      </c>
      <c r="Y1095" s="31">
        <f t="shared" si="237"/>
        <v>-184.49199999999999</v>
      </c>
      <c r="Z1095" s="30">
        <f t="shared" si="243"/>
        <v>0</v>
      </c>
    </row>
    <row r="1096" spans="5:26" x14ac:dyDescent="0.15">
      <c r="E1096" s="46"/>
      <c r="F1096" s="28"/>
      <c r="G1096" s="29"/>
      <c r="H1096" s="29"/>
      <c r="I1096" s="48" t="str">
        <f t="shared" si="244"/>
        <v/>
      </c>
      <c r="J1096" s="48" t="str">
        <f t="shared" si="245"/>
        <v/>
      </c>
      <c r="K1096" s="49" t="str">
        <f t="shared" si="238"/>
        <v/>
      </c>
      <c r="L1096" s="11"/>
      <c r="M1096" s="11"/>
      <c r="N1096" s="78"/>
      <c r="O1096" s="31" t="str">
        <f t="shared" si="239"/>
        <v>F</v>
      </c>
      <c r="P1096" s="11">
        <f t="shared" si="235"/>
        <v>-23.287315649149274</v>
      </c>
      <c r="Q1096" s="11"/>
      <c r="R1096" s="38">
        <f t="shared" si="240"/>
        <v>0</v>
      </c>
      <c r="S1096" s="30">
        <f t="shared" si="241"/>
        <v>0</v>
      </c>
      <c r="T1096" s="30">
        <f t="shared" si="242"/>
        <v>0</v>
      </c>
      <c r="U1096" s="34"/>
      <c r="V1096" s="34"/>
      <c r="X1096" s="31">
        <f t="shared" si="236"/>
        <v>9.0359999999999996</v>
      </c>
      <c r="Y1096" s="31">
        <f t="shared" si="237"/>
        <v>-184.49199999999999</v>
      </c>
      <c r="Z1096" s="30">
        <f t="shared" si="243"/>
        <v>0</v>
      </c>
    </row>
    <row r="1097" spans="5:26" x14ac:dyDescent="0.15">
      <c r="E1097" s="46"/>
      <c r="F1097" s="28"/>
      <c r="G1097" s="29"/>
      <c r="H1097" s="29"/>
      <c r="I1097" s="48" t="str">
        <f t="shared" si="244"/>
        <v/>
      </c>
      <c r="J1097" s="48" t="str">
        <f t="shared" si="245"/>
        <v/>
      </c>
      <c r="K1097" s="49" t="str">
        <f t="shared" si="238"/>
        <v/>
      </c>
      <c r="L1097" s="11"/>
      <c r="M1097" s="11"/>
      <c r="N1097" s="78"/>
      <c r="O1097" s="31" t="str">
        <f t="shared" si="239"/>
        <v>F</v>
      </c>
      <c r="P1097" s="11">
        <f t="shared" si="235"/>
        <v>-23.287315649149274</v>
      </c>
      <c r="Q1097" s="11"/>
      <c r="R1097" s="38">
        <f t="shared" si="240"/>
        <v>0</v>
      </c>
      <c r="S1097" s="30">
        <f t="shared" si="241"/>
        <v>0</v>
      </c>
      <c r="T1097" s="30">
        <f t="shared" si="242"/>
        <v>0</v>
      </c>
      <c r="U1097" s="34"/>
      <c r="V1097" s="34"/>
      <c r="X1097" s="31">
        <f t="shared" si="236"/>
        <v>9.0359999999999996</v>
      </c>
      <c r="Y1097" s="31">
        <f t="shared" si="237"/>
        <v>-184.49199999999999</v>
      </c>
      <c r="Z1097" s="30">
        <f t="shared" si="243"/>
        <v>0</v>
      </c>
    </row>
    <row r="1098" spans="5:26" x14ac:dyDescent="0.15">
      <c r="E1098" s="46"/>
      <c r="F1098" s="28"/>
      <c r="G1098" s="29"/>
      <c r="H1098" s="29"/>
      <c r="I1098" s="48" t="str">
        <f t="shared" si="244"/>
        <v/>
      </c>
      <c r="J1098" s="48" t="str">
        <f t="shared" si="245"/>
        <v/>
      </c>
      <c r="K1098" s="49" t="str">
        <f t="shared" si="238"/>
        <v/>
      </c>
      <c r="L1098" s="11"/>
      <c r="M1098" s="11"/>
      <c r="N1098" s="78"/>
      <c r="O1098" s="31" t="str">
        <f t="shared" si="239"/>
        <v>F</v>
      </c>
      <c r="P1098" s="11">
        <f t="shared" si="235"/>
        <v>-23.287315649149274</v>
      </c>
      <c r="Q1098" s="11"/>
      <c r="R1098" s="38">
        <f t="shared" si="240"/>
        <v>0</v>
      </c>
      <c r="S1098" s="30">
        <f t="shared" si="241"/>
        <v>0</v>
      </c>
      <c r="T1098" s="30">
        <f t="shared" si="242"/>
        <v>0</v>
      </c>
      <c r="U1098" s="34"/>
      <c r="V1098" s="34"/>
      <c r="X1098" s="31">
        <f t="shared" si="236"/>
        <v>9.0359999999999996</v>
      </c>
      <c r="Y1098" s="31">
        <f t="shared" si="237"/>
        <v>-184.49199999999999</v>
      </c>
      <c r="Z1098" s="30">
        <f t="shared" si="243"/>
        <v>0</v>
      </c>
    </row>
    <row r="1099" spans="5:26" x14ac:dyDescent="0.15">
      <c r="E1099" s="46"/>
      <c r="F1099" s="28"/>
      <c r="G1099" s="29"/>
      <c r="H1099" s="29"/>
      <c r="I1099" s="48" t="str">
        <f t="shared" si="244"/>
        <v/>
      </c>
      <c r="J1099" s="48" t="str">
        <f t="shared" si="245"/>
        <v/>
      </c>
      <c r="K1099" s="49" t="str">
        <f t="shared" si="238"/>
        <v/>
      </c>
      <c r="L1099" s="11"/>
      <c r="M1099" s="11"/>
      <c r="N1099" s="78"/>
      <c r="O1099" s="31" t="str">
        <f t="shared" si="239"/>
        <v>F</v>
      </c>
      <c r="P1099" s="11">
        <f t="shared" si="235"/>
        <v>-23.287315649149274</v>
      </c>
      <c r="Q1099" s="11"/>
      <c r="R1099" s="38">
        <f t="shared" si="240"/>
        <v>0</v>
      </c>
      <c r="S1099" s="30">
        <f t="shared" si="241"/>
        <v>0</v>
      </c>
      <c r="T1099" s="30">
        <f t="shared" si="242"/>
        <v>0</v>
      </c>
      <c r="U1099" s="34"/>
      <c r="V1099" s="34"/>
      <c r="X1099" s="31">
        <f t="shared" si="236"/>
        <v>9.0359999999999996</v>
      </c>
      <c r="Y1099" s="31">
        <f t="shared" si="237"/>
        <v>-184.49199999999999</v>
      </c>
      <c r="Z1099" s="30">
        <f t="shared" si="243"/>
        <v>0</v>
      </c>
    </row>
    <row r="1100" spans="5:26" x14ac:dyDescent="0.15">
      <c r="E1100" s="46"/>
      <c r="F1100" s="28"/>
      <c r="G1100" s="29"/>
      <c r="H1100" s="29"/>
      <c r="I1100" s="48" t="str">
        <f t="shared" si="244"/>
        <v/>
      </c>
      <c r="J1100" s="48" t="str">
        <f t="shared" si="245"/>
        <v/>
      </c>
      <c r="K1100" s="49" t="str">
        <f t="shared" si="238"/>
        <v/>
      </c>
      <c r="L1100" s="11"/>
      <c r="M1100" s="11"/>
      <c r="N1100" s="78"/>
      <c r="O1100" s="31" t="str">
        <f t="shared" si="239"/>
        <v>F</v>
      </c>
      <c r="P1100" s="11">
        <f t="shared" si="235"/>
        <v>-23.287315649149274</v>
      </c>
      <c r="Q1100" s="11"/>
      <c r="R1100" s="38">
        <f t="shared" si="240"/>
        <v>0</v>
      </c>
      <c r="S1100" s="30">
        <f t="shared" si="241"/>
        <v>0</v>
      </c>
      <c r="T1100" s="30">
        <f t="shared" si="242"/>
        <v>0</v>
      </c>
      <c r="U1100" s="34"/>
      <c r="V1100" s="34"/>
      <c r="X1100" s="31">
        <f t="shared" si="236"/>
        <v>9.0359999999999996</v>
      </c>
      <c r="Y1100" s="31">
        <f t="shared" si="237"/>
        <v>-184.49199999999999</v>
      </c>
      <c r="Z1100" s="30">
        <f t="shared" si="243"/>
        <v>0</v>
      </c>
    </row>
    <row r="1101" spans="5:26" x14ac:dyDescent="0.15">
      <c r="E1101" s="46"/>
      <c r="F1101" s="28"/>
      <c r="G1101" s="29"/>
      <c r="H1101" s="29"/>
      <c r="I1101" s="48" t="str">
        <f t="shared" si="244"/>
        <v/>
      </c>
      <c r="J1101" s="48" t="str">
        <f t="shared" si="245"/>
        <v/>
      </c>
      <c r="K1101" s="49" t="str">
        <f t="shared" si="238"/>
        <v/>
      </c>
      <c r="L1101" s="11"/>
      <c r="M1101" s="11"/>
      <c r="N1101" s="78"/>
      <c r="O1101" s="31" t="str">
        <f t="shared" si="239"/>
        <v>F</v>
      </c>
      <c r="P1101" s="11">
        <f t="shared" si="235"/>
        <v>-23.287315649149274</v>
      </c>
      <c r="Q1101" s="11"/>
      <c r="R1101" s="38">
        <f t="shared" si="240"/>
        <v>0</v>
      </c>
      <c r="S1101" s="30">
        <f t="shared" si="241"/>
        <v>0</v>
      </c>
      <c r="T1101" s="30">
        <f t="shared" si="242"/>
        <v>0</v>
      </c>
      <c r="U1101" s="34"/>
      <c r="V1101" s="34"/>
      <c r="X1101" s="31">
        <f t="shared" si="236"/>
        <v>9.0359999999999996</v>
      </c>
      <c r="Y1101" s="31">
        <f t="shared" si="237"/>
        <v>-184.49199999999999</v>
      </c>
      <c r="Z1101" s="30">
        <f t="shared" si="243"/>
        <v>0</v>
      </c>
    </row>
    <row r="1102" spans="5:26" x14ac:dyDescent="0.15">
      <c r="E1102" s="46"/>
      <c r="F1102" s="28"/>
      <c r="G1102" s="29"/>
      <c r="H1102" s="29"/>
      <c r="I1102" s="48" t="str">
        <f t="shared" si="244"/>
        <v/>
      </c>
      <c r="J1102" s="48" t="str">
        <f t="shared" si="245"/>
        <v/>
      </c>
      <c r="K1102" s="49" t="str">
        <f t="shared" si="238"/>
        <v/>
      </c>
      <c r="L1102" s="11"/>
      <c r="M1102" s="11"/>
      <c r="N1102" s="78"/>
      <c r="O1102" s="31" t="str">
        <f t="shared" si="239"/>
        <v>F</v>
      </c>
      <c r="P1102" s="11">
        <f t="shared" si="235"/>
        <v>-23.287315649149274</v>
      </c>
      <c r="Q1102" s="11"/>
      <c r="R1102" s="38">
        <f t="shared" si="240"/>
        <v>0</v>
      </c>
      <c r="S1102" s="30">
        <f t="shared" si="241"/>
        <v>0</v>
      </c>
      <c r="T1102" s="30">
        <f t="shared" si="242"/>
        <v>0</v>
      </c>
      <c r="U1102" s="34"/>
      <c r="V1102" s="34"/>
      <c r="X1102" s="31">
        <f t="shared" si="236"/>
        <v>9.0359999999999996</v>
      </c>
      <c r="Y1102" s="31">
        <f t="shared" si="237"/>
        <v>-184.49199999999999</v>
      </c>
      <c r="Z1102" s="30">
        <f t="shared" si="243"/>
        <v>0</v>
      </c>
    </row>
    <row r="1103" spans="5:26" x14ac:dyDescent="0.15">
      <c r="E1103" s="46"/>
      <c r="F1103" s="28"/>
      <c r="G1103" s="29"/>
      <c r="H1103" s="29"/>
      <c r="I1103" s="48" t="str">
        <f t="shared" si="244"/>
        <v/>
      </c>
      <c r="J1103" s="48" t="str">
        <f t="shared" si="245"/>
        <v/>
      </c>
      <c r="K1103" s="49" t="str">
        <f t="shared" si="238"/>
        <v/>
      </c>
      <c r="L1103" s="11"/>
      <c r="M1103" s="11"/>
      <c r="N1103" s="78"/>
      <c r="O1103" s="31" t="str">
        <f t="shared" si="239"/>
        <v>F</v>
      </c>
      <c r="P1103" s="11">
        <f t="shared" si="235"/>
        <v>-23.287315649149274</v>
      </c>
      <c r="Q1103" s="11"/>
      <c r="R1103" s="38">
        <f t="shared" si="240"/>
        <v>0</v>
      </c>
      <c r="S1103" s="30">
        <f t="shared" si="241"/>
        <v>0</v>
      </c>
      <c r="T1103" s="30">
        <f t="shared" si="242"/>
        <v>0</v>
      </c>
      <c r="U1103" s="34"/>
      <c r="V1103" s="34"/>
      <c r="X1103" s="31">
        <f t="shared" si="236"/>
        <v>9.0359999999999996</v>
      </c>
      <c r="Y1103" s="31">
        <f t="shared" si="237"/>
        <v>-184.49199999999999</v>
      </c>
      <c r="Z1103" s="30">
        <f t="shared" si="243"/>
        <v>0</v>
      </c>
    </row>
    <row r="1104" spans="5:26" x14ac:dyDescent="0.15">
      <c r="E1104" s="46"/>
      <c r="F1104" s="28"/>
      <c r="G1104" s="29"/>
      <c r="H1104" s="29"/>
      <c r="I1104" s="48" t="str">
        <f t="shared" si="244"/>
        <v/>
      </c>
      <c r="J1104" s="48" t="str">
        <f t="shared" si="245"/>
        <v/>
      </c>
      <c r="K1104" s="49" t="str">
        <f t="shared" si="238"/>
        <v/>
      </c>
      <c r="L1104" s="11"/>
      <c r="M1104" s="11"/>
      <c r="N1104" s="78"/>
      <c r="O1104" s="31" t="str">
        <f t="shared" si="239"/>
        <v>F</v>
      </c>
      <c r="P1104" s="11">
        <f t="shared" si="235"/>
        <v>-23.287315649149274</v>
      </c>
      <c r="Q1104" s="11"/>
      <c r="R1104" s="38">
        <f t="shared" si="240"/>
        <v>0</v>
      </c>
      <c r="S1104" s="30">
        <f t="shared" si="241"/>
        <v>0</v>
      </c>
      <c r="T1104" s="30">
        <f t="shared" si="242"/>
        <v>0</v>
      </c>
      <c r="U1104" s="34"/>
      <c r="V1104" s="34"/>
      <c r="X1104" s="31">
        <f t="shared" si="236"/>
        <v>9.0359999999999996</v>
      </c>
      <c r="Y1104" s="31">
        <f t="shared" si="237"/>
        <v>-184.49199999999999</v>
      </c>
      <c r="Z1104" s="30">
        <f t="shared" si="243"/>
        <v>0</v>
      </c>
    </row>
    <row r="1105" spans="4:26" x14ac:dyDescent="0.15">
      <c r="E1105" s="46"/>
      <c r="F1105" s="28"/>
      <c r="G1105" s="29"/>
      <c r="H1105" s="29"/>
      <c r="I1105" s="48" t="str">
        <f t="shared" si="244"/>
        <v/>
      </c>
      <c r="J1105" s="48" t="str">
        <f t="shared" si="245"/>
        <v/>
      </c>
      <c r="K1105" s="49" t="str">
        <f t="shared" si="238"/>
        <v/>
      </c>
      <c r="L1105" s="11"/>
      <c r="M1105" s="11"/>
      <c r="N1105" s="78"/>
      <c r="O1105" s="31" t="str">
        <f t="shared" si="239"/>
        <v>F</v>
      </c>
      <c r="P1105" s="11">
        <f t="shared" si="235"/>
        <v>-23.287315649149274</v>
      </c>
      <c r="Q1105" s="11"/>
      <c r="R1105" s="38">
        <f t="shared" si="240"/>
        <v>0</v>
      </c>
      <c r="S1105" s="30">
        <f t="shared" si="241"/>
        <v>0</v>
      </c>
      <c r="T1105" s="30">
        <f t="shared" si="242"/>
        <v>0</v>
      </c>
      <c r="U1105" s="34"/>
      <c r="V1105" s="34"/>
      <c r="X1105" s="31">
        <f t="shared" si="236"/>
        <v>9.0359999999999996</v>
      </c>
      <c r="Y1105" s="31">
        <f t="shared" si="237"/>
        <v>-184.49199999999999</v>
      </c>
      <c r="Z1105" s="30">
        <f t="shared" si="243"/>
        <v>0</v>
      </c>
    </row>
    <row r="1106" spans="4:26" x14ac:dyDescent="0.15">
      <c r="E1106" s="46"/>
      <c r="F1106" s="28"/>
      <c r="G1106" s="29"/>
      <c r="H1106" s="29"/>
      <c r="I1106" s="48" t="str">
        <f t="shared" si="244"/>
        <v/>
      </c>
      <c r="J1106" s="48" t="str">
        <f t="shared" si="245"/>
        <v/>
      </c>
      <c r="K1106" s="49" t="str">
        <f t="shared" si="238"/>
        <v/>
      </c>
      <c r="L1106" s="11"/>
      <c r="M1106" s="11"/>
      <c r="N1106" s="78"/>
      <c r="O1106" s="31" t="str">
        <f t="shared" si="239"/>
        <v>F</v>
      </c>
      <c r="P1106" s="11">
        <f t="shared" si="235"/>
        <v>-23.287315649149274</v>
      </c>
      <c r="Q1106" s="11"/>
      <c r="R1106" s="38">
        <f t="shared" si="240"/>
        <v>0</v>
      </c>
      <c r="S1106" s="30">
        <f t="shared" si="241"/>
        <v>0</v>
      </c>
      <c r="T1106" s="30">
        <f t="shared" si="242"/>
        <v>0</v>
      </c>
      <c r="U1106" s="34"/>
      <c r="V1106" s="34"/>
      <c r="X1106" s="31">
        <f t="shared" si="236"/>
        <v>9.0359999999999996</v>
      </c>
      <c r="Y1106" s="31">
        <f t="shared" si="237"/>
        <v>-184.49199999999999</v>
      </c>
      <c r="Z1106" s="30">
        <f t="shared" si="243"/>
        <v>0</v>
      </c>
    </row>
    <row r="1107" spans="4:26" x14ac:dyDescent="0.15">
      <c r="E1107" s="46"/>
      <c r="F1107" s="28"/>
      <c r="G1107" s="29"/>
      <c r="H1107" s="29"/>
      <c r="I1107" s="48" t="str">
        <f t="shared" si="244"/>
        <v/>
      </c>
      <c r="J1107" s="48" t="str">
        <f t="shared" si="245"/>
        <v/>
      </c>
      <c r="K1107" s="49" t="str">
        <f t="shared" si="238"/>
        <v/>
      </c>
      <c r="L1107" s="11"/>
      <c r="M1107" s="11"/>
      <c r="N1107" s="78"/>
      <c r="O1107" s="31" t="str">
        <f t="shared" si="239"/>
        <v>F</v>
      </c>
      <c r="P1107" s="11">
        <f t="shared" si="235"/>
        <v>-23.287315649149274</v>
      </c>
      <c r="Q1107" s="11"/>
      <c r="R1107" s="38">
        <f t="shared" si="240"/>
        <v>0</v>
      </c>
      <c r="S1107" s="30">
        <f t="shared" si="241"/>
        <v>0</v>
      </c>
      <c r="T1107" s="30">
        <f t="shared" si="242"/>
        <v>0</v>
      </c>
      <c r="U1107" s="34"/>
      <c r="V1107" s="34"/>
      <c r="X1107" s="31">
        <f t="shared" si="236"/>
        <v>9.0359999999999996</v>
      </c>
      <c r="Y1107" s="31">
        <f t="shared" si="237"/>
        <v>-184.49199999999999</v>
      </c>
      <c r="Z1107" s="30">
        <f t="shared" si="243"/>
        <v>0</v>
      </c>
    </row>
    <row r="1108" spans="4:26" x14ac:dyDescent="0.15">
      <c r="E1108" s="46"/>
      <c r="F1108" s="28"/>
      <c r="G1108" s="29"/>
      <c r="H1108" s="29"/>
      <c r="I1108" s="48" t="str">
        <f t="shared" si="244"/>
        <v/>
      </c>
      <c r="J1108" s="48" t="str">
        <f t="shared" si="245"/>
        <v/>
      </c>
      <c r="K1108" s="49" t="str">
        <f t="shared" si="238"/>
        <v/>
      </c>
      <c r="L1108" s="11"/>
      <c r="M1108" s="11"/>
      <c r="N1108" s="78"/>
      <c r="O1108" s="31" t="str">
        <f t="shared" si="239"/>
        <v>F</v>
      </c>
      <c r="P1108" s="11">
        <f t="shared" si="235"/>
        <v>-23.287315649149274</v>
      </c>
      <c r="Q1108" s="11"/>
      <c r="R1108" s="38">
        <f t="shared" si="240"/>
        <v>0</v>
      </c>
      <c r="S1108" s="30">
        <f t="shared" si="241"/>
        <v>0</v>
      </c>
      <c r="T1108" s="30">
        <f t="shared" si="242"/>
        <v>0</v>
      </c>
      <c r="U1108" s="34"/>
      <c r="V1108" s="34"/>
      <c r="X1108" s="31">
        <f t="shared" si="236"/>
        <v>9.0359999999999996</v>
      </c>
      <c r="Y1108" s="31">
        <f t="shared" si="237"/>
        <v>-184.49199999999999</v>
      </c>
      <c r="Z1108" s="30">
        <f t="shared" si="243"/>
        <v>0</v>
      </c>
    </row>
    <row r="1109" spans="4:26" x14ac:dyDescent="0.15">
      <c r="E1109" s="46"/>
      <c r="F1109" s="28"/>
      <c r="G1109" s="29"/>
      <c r="H1109" s="29"/>
      <c r="I1109" s="48" t="str">
        <f t="shared" si="244"/>
        <v/>
      </c>
      <c r="J1109" s="48" t="str">
        <f t="shared" si="245"/>
        <v/>
      </c>
      <c r="K1109" s="49" t="str">
        <f t="shared" si="238"/>
        <v/>
      </c>
      <c r="L1109" s="11"/>
      <c r="M1109" s="11"/>
      <c r="N1109" s="78"/>
      <c r="O1109" s="31" t="str">
        <f t="shared" si="239"/>
        <v>F</v>
      </c>
      <c r="P1109" s="11">
        <f t="shared" si="235"/>
        <v>-23.287315649149274</v>
      </c>
      <c r="Q1109" s="11"/>
      <c r="R1109" s="38">
        <f t="shared" si="240"/>
        <v>0</v>
      </c>
      <c r="S1109" s="30">
        <f t="shared" si="241"/>
        <v>0</v>
      </c>
      <c r="T1109" s="30">
        <f t="shared" si="242"/>
        <v>0</v>
      </c>
      <c r="U1109" s="34"/>
      <c r="V1109" s="34"/>
      <c r="X1109" s="31">
        <f t="shared" si="236"/>
        <v>9.0359999999999996</v>
      </c>
      <c r="Y1109" s="31">
        <f t="shared" si="237"/>
        <v>-184.49199999999999</v>
      </c>
      <c r="Z1109" s="30">
        <f t="shared" si="243"/>
        <v>0</v>
      </c>
    </row>
    <row r="1110" spans="4:26" x14ac:dyDescent="0.15">
      <c r="E1110" s="46"/>
      <c r="F1110" s="28"/>
      <c r="G1110" s="29"/>
      <c r="H1110" s="29"/>
      <c r="I1110" s="48" t="str">
        <f t="shared" si="244"/>
        <v/>
      </c>
      <c r="J1110" s="48" t="str">
        <f t="shared" si="245"/>
        <v/>
      </c>
      <c r="K1110" s="49" t="str">
        <f t="shared" si="238"/>
        <v/>
      </c>
      <c r="L1110" s="11"/>
      <c r="M1110" s="11"/>
      <c r="N1110" s="78"/>
      <c r="O1110" s="31" t="str">
        <f t="shared" si="239"/>
        <v>F</v>
      </c>
      <c r="P1110" s="11">
        <f t="shared" si="235"/>
        <v>-23.287315649149274</v>
      </c>
      <c r="Q1110" s="11"/>
      <c r="R1110" s="38">
        <f t="shared" si="240"/>
        <v>0</v>
      </c>
      <c r="S1110" s="30">
        <f t="shared" si="241"/>
        <v>0</v>
      </c>
      <c r="T1110" s="30">
        <f t="shared" si="242"/>
        <v>0</v>
      </c>
      <c r="U1110" s="34"/>
      <c r="V1110" s="34"/>
      <c r="X1110" s="31">
        <f t="shared" si="236"/>
        <v>9.0359999999999996</v>
      </c>
      <c r="Y1110" s="31">
        <f t="shared" si="237"/>
        <v>-184.49199999999999</v>
      </c>
      <c r="Z1110" s="30">
        <f t="shared" si="243"/>
        <v>0</v>
      </c>
    </row>
    <row r="1111" spans="4:26" x14ac:dyDescent="0.15">
      <c r="E1111" s="46"/>
      <c r="F1111" s="28"/>
      <c r="G1111" s="29"/>
      <c r="H1111" s="29"/>
      <c r="I1111" s="48" t="str">
        <f t="shared" si="244"/>
        <v/>
      </c>
      <c r="J1111" s="48" t="str">
        <f t="shared" si="245"/>
        <v/>
      </c>
      <c r="K1111" s="49" t="str">
        <f t="shared" si="238"/>
        <v/>
      </c>
      <c r="L1111" s="11"/>
      <c r="M1111" s="11"/>
      <c r="N1111" s="78"/>
      <c r="O1111" s="31" t="str">
        <f t="shared" si="239"/>
        <v>F</v>
      </c>
      <c r="P1111" s="11">
        <f t="shared" si="235"/>
        <v>-23.287315649149274</v>
      </c>
      <c r="Q1111" s="11"/>
      <c r="R1111" s="38">
        <f t="shared" si="240"/>
        <v>0</v>
      </c>
      <c r="S1111" s="30">
        <f t="shared" si="241"/>
        <v>0</v>
      </c>
      <c r="T1111" s="30">
        <f t="shared" si="242"/>
        <v>0</v>
      </c>
      <c r="U1111" s="34"/>
      <c r="V1111" s="34"/>
      <c r="X1111" s="31">
        <f t="shared" si="236"/>
        <v>9.0359999999999996</v>
      </c>
      <c r="Y1111" s="31">
        <f t="shared" si="237"/>
        <v>-184.49199999999999</v>
      </c>
      <c r="Z1111" s="30">
        <f t="shared" si="243"/>
        <v>0</v>
      </c>
    </row>
    <row r="1112" spans="4:26" x14ac:dyDescent="0.15">
      <c r="E1112" s="46"/>
      <c r="F1112" s="28"/>
      <c r="G1112" s="29"/>
      <c r="H1112" s="29"/>
      <c r="I1112" s="48" t="str">
        <f t="shared" si="244"/>
        <v/>
      </c>
      <c r="J1112" s="48" t="str">
        <f t="shared" si="245"/>
        <v/>
      </c>
      <c r="K1112" s="49" t="str">
        <f t="shared" si="238"/>
        <v/>
      </c>
      <c r="L1112" s="11"/>
      <c r="M1112" s="11"/>
      <c r="N1112" s="78"/>
      <c r="O1112" s="31" t="str">
        <f t="shared" si="239"/>
        <v>F</v>
      </c>
      <c r="P1112" s="11">
        <f t="shared" si="235"/>
        <v>-23.287315649149274</v>
      </c>
      <c r="Q1112" s="11"/>
      <c r="R1112" s="38">
        <f t="shared" si="240"/>
        <v>0</v>
      </c>
      <c r="S1112" s="30">
        <f t="shared" si="241"/>
        <v>0</v>
      </c>
      <c r="T1112" s="30">
        <f t="shared" si="242"/>
        <v>0</v>
      </c>
      <c r="U1112" s="34"/>
      <c r="V1112" s="34"/>
      <c r="X1112" s="31">
        <f t="shared" si="236"/>
        <v>9.0359999999999996</v>
      </c>
      <c r="Y1112" s="31">
        <f t="shared" si="237"/>
        <v>-184.49199999999999</v>
      </c>
      <c r="Z1112" s="30">
        <f t="shared" si="243"/>
        <v>0</v>
      </c>
    </row>
    <row r="1113" spans="4:26" x14ac:dyDescent="0.15">
      <c r="E1113" s="46"/>
      <c r="F1113" s="28"/>
      <c r="G1113" s="29"/>
      <c r="H1113" s="29"/>
      <c r="I1113" s="48" t="str">
        <f t="shared" si="244"/>
        <v/>
      </c>
      <c r="J1113" s="48" t="str">
        <f t="shared" si="245"/>
        <v/>
      </c>
      <c r="K1113" s="49" t="str">
        <f t="shared" si="238"/>
        <v/>
      </c>
      <c r="L1113" s="11"/>
      <c r="M1113" s="11"/>
      <c r="N1113" s="78"/>
      <c r="O1113" s="31" t="str">
        <f t="shared" si="239"/>
        <v>F</v>
      </c>
      <c r="P1113" s="11">
        <f t="shared" si="235"/>
        <v>-23.287315649149274</v>
      </c>
      <c r="Q1113" s="11"/>
      <c r="R1113" s="38">
        <f t="shared" si="240"/>
        <v>0</v>
      </c>
      <c r="S1113" s="30">
        <f t="shared" si="241"/>
        <v>0</v>
      </c>
      <c r="T1113" s="30">
        <f t="shared" si="242"/>
        <v>0</v>
      </c>
      <c r="U1113" s="34"/>
      <c r="V1113" s="34"/>
      <c r="X1113" s="31">
        <f t="shared" si="236"/>
        <v>9.0359999999999996</v>
      </c>
      <c r="Y1113" s="31">
        <f t="shared" si="237"/>
        <v>-184.49199999999999</v>
      </c>
      <c r="Z1113" s="30">
        <f t="shared" si="243"/>
        <v>0</v>
      </c>
    </row>
    <row r="1114" spans="4:26" x14ac:dyDescent="0.15">
      <c r="E1114" s="46"/>
      <c r="F1114" s="28"/>
      <c r="G1114" s="29"/>
      <c r="H1114" s="29"/>
      <c r="I1114" s="48" t="str">
        <f t="shared" si="244"/>
        <v/>
      </c>
      <c r="J1114" s="48" t="str">
        <f t="shared" si="245"/>
        <v/>
      </c>
      <c r="K1114" s="49" t="str">
        <f t="shared" si="238"/>
        <v/>
      </c>
      <c r="L1114" s="11"/>
      <c r="M1114" s="11"/>
      <c r="N1114" s="78"/>
      <c r="O1114" s="31" t="str">
        <f t="shared" si="239"/>
        <v>F</v>
      </c>
      <c r="P1114" s="11">
        <f t="shared" si="235"/>
        <v>-23.287315649149274</v>
      </c>
      <c r="Q1114" s="11"/>
      <c r="R1114" s="38">
        <f t="shared" si="240"/>
        <v>0</v>
      </c>
      <c r="S1114" s="30">
        <f t="shared" si="241"/>
        <v>0</v>
      </c>
      <c r="T1114" s="30">
        <f t="shared" si="242"/>
        <v>0</v>
      </c>
      <c r="U1114" s="34"/>
      <c r="V1114" s="34"/>
      <c r="X1114" s="31">
        <f t="shared" si="236"/>
        <v>9.0359999999999996</v>
      </c>
      <c r="Y1114" s="31">
        <f t="shared" si="237"/>
        <v>-184.49199999999999</v>
      </c>
      <c r="Z1114" s="30">
        <f t="shared" si="243"/>
        <v>0</v>
      </c>
    </row>
    <row r="1115" spans="4:26" x14ac:dyDescent="0.15">
      <c r="E1115" s="46"/>
      <c r="F1115" s="28"/>
      <c r="G1115" s="29"/>
      <c r="H1115" s="29"/>
      <c r="I1115" s="48" t="str">
        <f t="shared" si="244"/>
        <v/>
      </c>
      <c r="J1115" s="48" t="str">
        <f t="shared" si="245"/>
        <v/>
      </c>
      <c r="K1115" s="49" t="str">
        <f t="shared" si="238"/>
        <v/>
      </c>
      <c r="L1115" s="11"/>
      <c r="M1115" s="11"/>
      <c r="N1115" s="78"/>
      <c r="O1115" s="31" t="str">
        <f t="shared" si="239"/>
        <v>F</v>
      </c>
      <c r="P1115" s="11">
        <f t="shared" si="235"/>
        <v>-23.287315649149274</v>
      </c>
      <c r="Q1115" s="11"/>
      <c r="R1115" s="38">
        <f t="shared" si="240"/>
        <v>0</v>
      </c>
      <c r="S1115" s="30">
        <f t="shared" si="241"/>
        <v>0</v>
      </c>
      <c r="T1115" s="30">
        <f t="shared" si="242"/>
        <v>0</v>
      </c>
      <c r="U1115" s="34"/>
      <c r="V1115" s="34"/>
      <c r="X1115" s="31">
        <f t="shared" si="236"/>
        <v>9.0359999999999996</v>
      </c>
      <c r="Y1115" s="31">
        <f t="shared" si="237"/>
        <v>-184.49199999999999</v>
      </c>
      <c r="Z1115" s="30">
        <f t="shared" si="243"/>
        <v>0</v>
      </c>
    </row>
    <row r="1116" spans="4:26" ht="14.25" thickBot="1" x14ac:dyDescent="0.2">
      <c r="E1116" s="50"/>
      <c r="F1116" s="64"/>
      <c r="G1116" s="51"/>
      <c r="H1116" s="51"/>
      <c r="I1116" s="52" t="str">
        <f t="shared" si="244"/>
        <v/>
      </c>
      <c r="J1116" s="52" t="str">
        <f t="shared" si="245"/>
        <v/>
      </c>
      <c r="K1116" s="53" t="str">
        <f t="shared" si="238"/>
        <v/>
      </c>
      <c r="L1116" s="11"/>
      <c r="M1116" s="11"/>
      <c r="N1116" s="78"/>
      <c r="O1116" s="31" t="str">
        <f t="shared" si="239"/>
        <v>F</v>
      </c>
      <c r="P1116" s="11">
        <f t="shared" si="235"/>
        <v>-23.287315649149274</v>
      </c>
      <c r="Q1116" s="11"/>
      <c r="R1116" s="38">
        <f t="shared" si="240"/>
        <v>0</v>
      </c>
      <c r="S1116" s="30">
        <f t="shared" si="241"/>
        <v>0</v>
      </c>
      <c r="T1116" s="30">
        <f t="shared" si="242"/>
        <v>0</v>
      </c>
      <c r="U1116" s="34"/>
      <c r="V1116" s="34"/>
      <c r="X1116" s="31">
        <f t="shared" si="236"/>
        <v>9.0359999999999996</v>
      </c>
      <c r="Y1116" s="31">
        <f t="shared" si="237"/>
        <v>-184.49199999999999</v>
      </c>
      <c r="Z1116" s="30">
        <f t="shared" si="243"/>
        <v>0</v>
      </c>
    </row>
    <row r="1117" spans="4:26" ht="14.25" thickBot="1" x14ac:dyDescent="0.2"/>
    <row r="1118" spans="4:26" ht="23.25" customHeight="1" x14ac:dyDescent="0.15">
      <c r="D1118" s="72">
        <v>10</v>
      </c>
      <c r="E1118" s="42" t="s">
        <v>20</v>
      </c>
      <c r="F1118" s="65"/>
      <c r="G1118" s="66" t="s">
        <v>115</v>
      </c>
      <c r="H1118" s="90"/>
      <c r="I1118" s="90"/>
      <c r="J1118" s="66"/>
      <c r="K1118" s="67"/>
    </row>
    <row r="1119" spans="4:26" ht="27.75" customHeight="1" x14ac:dyDescent="0.15">
      <c r="E1119" s="43" t="s">
        <v>54</v>
      </c>
      <c r="F1119" s="63"/>
      <c r="G1119" s="44" t="s">
        <v>75</v>
      </c>
      <c r="H1119" s="59"/>
      <c r="I1119" s="41"/>
      <c r="J1119" s="41"/>
      <c r="K1119" s="68"/>
    </row>
    <row r="1120" spans="4:26" ht="42" customHeight="1" x14ac:dyDescent="0.15">
      <c r="E1120" s="46"/>
      <c r="F1120" s="7" t="s">
        <v>30</v>
      </c>
      <c r="G1120" s="8" t="s">
        <v>29</v>
      </c>
      <c r="H1120" s="8" t="s">
        <v>28</v>
      </c>
      <c r="I1120" s="7" t="s">
        <v>123</v>
      </c>
      <c r="J1120" s="7" t="s">
        <v>124</v>
      </c>
      <c r="K1120" s="47" t="s">
        <v>125</v>
      </c>
      <c r="L1120" s="10"/>
      <c r="M1120" s="10"/>
      <c r="N1120" s="7"/>
      <c r="O1120" s="7" t="s">
        <v>31</v>
      </c>
      <c r="P1120" s="9" t="s">
        <v>23</v>
      </c>
      <c r="Q1120" s="9"/>
      <c r="R1120" s="36" t="s">
        <v>21</v>
      </c>
      <c r="S1120" s="35" t="s">
        <v>22</v>
      </c>
      <c r="T1120" s="35" t="s">
        <v>47</v>
      </c>
      <c r="U1120" s="35"/>
      <c r="V1120" s="35"/>
      <c r="X1120" s="37" t="s">
        <v>45</v>
      </c>
      <c r="Y1120" s="37" t="s">
        <v>46</v>
      </c>
      <c r="Z1120" s="30" t="s">
        <v>78</v>
      </c>
    </row>
    <row r="1121" spans="5:26" x14ac:dyDescent="0.15">
      <c r="E1121" s="46"/>
      <c r="F1121" s="28"/>
      <c r="G1121" s="29"/>
      <c r="H1121" s="29"/>
      <c r="I1121" s="48" t="str">
        <f t="shared" ref="I1121:I1152" si="246">IF(COUNTA($F$1119,$H$1119,F1121:H1121)=5,P1121,"")</f>
        <v/>
      </c>
      <c r="J1121" s="48" t="str">
        <f t="shared" ref="J1121:J1152" si="247">IF(COUNTA($F$1119,$H$1119,F1121:H1121)=5,IF(T1121&lt;6,"*",IF(T1121&gt;=17.583,"*",(H1121-G1121*INDEX(IF(O1121="F",muratafemale,muratamale),R1121-4,1)-INDEX(IF(O1121="F",muratafemale,muratamale),R1121-4,2))/(G1121*INDEX(IF(O1121="F",muratafemale,muratamale),R1121-4,1)+INDEX(IF(O1121="F",muratafemale,muratamale),R1121-4,2))*100)),"")</f>
        <v/>
      </c>
      <c r="K1121" s="49" t="str">
        <f>IF(COUNTA($F$1119,$H$1119,F1121:H1121)=5,IF(OR(T1121&lt;1,G1121&lt;70),"*",IF(G1121&gt;=IF(O1121="M",181,174),(H1121-Z1121)/Z1121*100,IF(G1121&lt;101,(H1121-X1121)/X1121*100,IF(T1121&lt;6,(H1121-X1121)/X1121*100,IF(T1121&gt;=17.583,(H1121-Z1121)/Z1121*100,(H1121-Y1121)/Y1121*100))))),"")</f>
        <v/>
      </c>
      <c r="L1121" s="11"/>
      <c r="M1121" s="11"/>
      <c r="N1121" s="78"/>
      <c r="O1121" s="31" t="str">
        <f>IF(OR(+$H$1119="男",+$H$1119="M"),"M","F")</f>
        <v>F</v>
      </c>
      <c r="P1121" s="11">
        <f t="shared" ref="P1121:P1184" si="248">IF(T1121&gt;17.583,"*",(G1121-(INDEX(IF(O1121="F",Hfemalemean,Hmalemean),S1121+1,R1121+1)))/(INDEX(IF(O1121="F",Hfemalesd,Hmalesd),S1121+1,R1121+1)))</f>
        <v>-23.287315649149274</v>
      </c>
      <c r="Q1121" s="11"/>
      <c r="R1121" s="38">
        <f>DATEDIF($F$1119,F1121,"Y")</f>
        <v>0</v>
      </c>
      <c r="S1121" s="30">
        <f>DATEDIF($F$1119,F1121,"YM")</f>
        <v>0</v>
      </c>
      <c r="T1121" s="30">
        <f>DATEDIF($F$1119,F1121,"Y")+DATEDIF($F$1119,F1121,"YD")/(365+IF(MOD(YEAR(DATE(YEAR(F1121)-1,MONTH($F$1119),DAY($F$1119))),4)=0,IF(DATE(YEAR(DATE(YEAR(F1121)-1,MONTH($F$1119),DAY($F$1119))),2,29)&gt;=DATE(YEAR(F1121)-1,MONTH($F$1119),DAY($F$1119)),1,0),0)+IF(MOD(YEAR(F1121),4)=0,IF(DATE(YEAR(F1121),2,29)&lt;=F1121,1,0),0))</f>
        <v>0</v>
      </c>
      <c r="U1121" s="34"/>
      <c r="V1121" s="34"/>
      <c r="X1121" s="31">
        <f t="shared" ref="X1121:X1184" si="249">IF(O1121="M",2.06*10^-3*G1121^2-0.1166*G1121+6.5273,2.49*10^-3*G1121^2-0.1858*G1121+9.036)</f>
        <v>9.0359999999999996</v>
      </c>
      <c r="Y1121" s="31">
        <f t="shared" ref="Y1121:Y1184" si="250">((G1121/100)^3*INDEX(itoOI,IF(O1121="M",0,3)+IF(G1121&lt;140,1,IF(G1121&lt;=149,2,3)),1)+(G1121/100)^2*INDEX(itoOI,IF(O1121="M",0,3)+IF(G1121&lt;140,1,IF(G1121&lt;=149,2,3)),2)+(G1121/100)*INDEX(itoOI,IF(O1121="M",0,3)+IF(G1121&lt;140,1,IF(G1121&lt;=149,2,3)),3)+INDEX(itoOI,IF(O1121="M",0,3)+IF(G1121&lt;140,1,IF(G1121&lt;=149,2,3)),4))</f>
        <v>-184.49199999999999</v>
      </c>
      <c r="Z1121" s="30">
        <f t="shared" ref="Z1121" si="251">22*G1121^2/10000</f>
        <v>0</v>
      </c>
    </row>
    <row r="1122" spans="5:26" x14ac:dyDescent="0.15">
      <c r="E1122" s="46"/>
      <c r="F1122" s="28"/>
      <c r="G1122" s="29"/>
      <c r="H1122" s="29"/>
      <c r="I1122" s="48" t="str">
        <f t="shared" si="246"/>
        <v/>
      </c>
      <c r="J1122" s="48" t="str">
        <f t="shared" si="247"/>
        <v/>
      </c>
      <c r="K1122" s="49" t="str">
        <f>IF(COUNTA($F$1119,$H$1119,F1122:H1122)=5,IF(OR(T1122&lt;1,G1122&lt;70),"*",IF(G1122&gt;=IF(O1122="M",181,174),(H1122-Z1122)/Z1122*100,IF(G1122&lt;101,(H1122-X1122)/X1122*100,IF(T1122&lt;6,(H1122-X1122)/X1122*100,IF(T1122&gt;=17.583,(H1122-Z1122)/Z1122*100,(H1122-Y1122)/Y1122*100))))),"")</f>
        <v/>
      </c>
      <c r="L1122" s="11"/>
      <c r="M1122" s="11"/>
      <c r="N1122" s="78"/>
      <c r="O1122" s="31" t="str">
        <f t="shared" ref="O1122:O1185" si="252">IF(OR(+$H$1119="男",+$H$1119="M"),"M","F")</f>
        <v>F</v>
      </c>
      <c r="P1122" s="11">
        <f t="shared" si="248"/>
        <v>-23.287315649149274</v>
      </c>
      <c r="Q1122" s="11"/>
      <c r="R1122" s="38">
        <f>DATEDIF($F$1119,F1122,"Y")</f>
        <v>0</v>
      </c>
      <c r="S1122" s="30">
        <f t="shared" ref="S1122:S1185" si="253">DATEDIF($F$1119,F1122,"YM")</f>
        <v>0</v>
      </c>
      <c r="T1122" s="30">
        <f t="shared" ref="T1122:T1185" si="254">DATEDIF($F$1119,F1122,"Y")+DATEDIF($F$1119,F1122,"YD")/(365+IF(MOD(YEAR(DATE(YEAR(F1122)-1,MONTH($F$1119),DAY($F$1119))),4)=0,IF(DATE(YEAR(DATE(YEAR(F1122)-1,MONTH($F$1119),DAY($F$1119))),2,29)&gt;=DATE(YEAR(F1122)-1,MONTH($F$1119),DAY($F$1119)),1,0),0)+IF(MOD(YEAR(F1122),4)=0,IF(DATE(YEAR(F1122),2,29)&lt;=F1122,1,0),0))</f>
        <v>0</v>
      </c>
      <c r="U1122" s="34"/>
      <c r="V1122" s="34"/>
      <c r="X1122" s="31">
        <f t="shared" si="249"/>
        <v>9.0359999999999996</v>
      </c>
      <c r="Y1122" s="31">
        <f t="shared" si="250"/>
        <v>-184.49199999999999</v>
      </c>
      <c r="Z1122" s="30">
        <f t="shared" ref="Z1122:Z1185" si="255">22*G1122^2/10000</f>
        <v>0</v>
      </c>
    </row>
    <row r="1123" spans="5:26" x14ac:dyDescent="0.15">
      <c r="E1123" s="46"/>
      <c r="F1123" s="28"/>
      <c r="G1123" s="29"/>
      <c r="H1123" s="29"/>
      <c r="I1123" s="48" t="str">
        <f t="shared" si="246"/>
        <v/>
      </c>
      <c r="J1123" s="48" t="str">
        <f t="shared" si="247"/>
        <v/>
      </c>
      <c r="K1123" s="49" t="str">
        <f>IF(COUNTA($F$1119,$H$1119,F1123:H1123)=5,IF(OR(T1123&lt;1,G1123&lt;70),"*",IF(G1123&gt;=IF(O1123="M",181,174),(H1123-Z1123)/Z1123*100,IF(G1123&lt;101,(H1123-X1123)/X1123*100,IF(T1123&lt;6,(H1123-X1123)/X1123*100,IF(T1123&gt;=17.583,(H1123-Z1123)/Z1123*100,(H1123-Y1123)/Y1123*100))))),"")</f>
        <v/>
      </c>
      <c r="N1123" s="78"/>
      <c r="O1123" s="31" t="str">
        <f t="shared" si="252"/>
        <v>F</v>
      </c>
      <c r="P1123" s="11">
        <f t="shared" si="248"/>
        <v>-23.287315649149274</v>
      </c>
      <c r="Q1123" s="11"/>
      <c r="R1123" s="38">
        <f>DATEDIF($F$1119,F1123,"Y")</f>
        <v>0</v>
      </c>
      <c r="S1123" s="30">
        <f t="shared" si="253"/>
        <v>0</v>
      </c>
      <c r="T1123" s="30">
        <f t="shared" si="254"/>
        <v>0</v>
      </c>
      <c r="U1123" s="34"/>
      <c r="V1123" s="34"/>
      <c r="X1123" s="31">
        <f t="shared" si="249"/>
        <v>9.0359999999999996</v>
      </c>
      <c r="Y1123" s="31">
        <f t="shared" si="250"/>
        <v>-184.49199999999999</v>
      </c>
      <c r="Z1123" s="30">
        <f t="shared" si="255"/>
        <v>0</v>
      </c>
    </row>
    <row r="1124" spans="5:26" x14ac:dyDescent="0.15">
      <c r="E1124" s="46"/>
      <c r="F1124" s="28"/>
      <c r="G1124" s="29"/>
      <c r="H1124" s="29"/>
      <c r="I1124" s="48" t="str">
        <f t="shared" si="246"/>
        <v/>
      </c>
      <c r="J1124" s="48" t="str">
        <f t="shared" si="247"/>
        <v/>
      </c>
      <c r="K1124" s="49" t="str">
        <f>IF(COUNTA($F$1119,$H$1119,F1124:H1124)=5,IF(OR(T1124&lt;1,G1124&lt;70),"*",IF(G1124&gt;=IF(O1124="M",181,174),(H1124-Z1124)/Z1124*100,IF(G1124&lt;101,(H1124-X1124)/X1124*100,IF(T1124&lt;6,(H1124-X1124)/X1124*100,IF(T1124&gt;=17.583,(H1124-Z1124)/Z1124*100,(H1124-Y1124)/Y1124*100))))),"")</f>
        <v/>
      </c>
      <c r="L1124" s="11"/>
      <c r="M1124" s="11"/>
      <c r="N1124" s="78"/>
      <c r="O1124" s="31" t="str">
        <f t="shared" si="252"/>
        <v>F</v>
      </c>
      <c r="P1124" s="11">
        <f t="shared" si="248"/>
        <v>-23.287315649149274</v>
      </c>
      <c r="Q1124" s="11"/>
      <c r="R1124" s="38">
        <f t="shared" ref="R1124:R1185" si="256">DATEDIF($F$1119,F1124,"Y")</f>
        <v>0</v>
      </c>
      <c r="S1124" s="30">
        <f>DATEDIF($F$1119,F1124,"YM")</f>
        <v>0</v>
      </c>
      <c r="T1124" s="30">
        <f t="shared" si="254"/>
        <v>0</v>
      </c>
      <c r="U1124" s="34"/>
      <c r="V1124" s="34"/>
      <c r="X1124" s="31">
        <f t="shared" si="249"/>
        <v>9.0359999999999996</v>
      </c>
      <c r="Y1124" s="31">
        <f t="shared" si="250"/>
        <v>-184.49199999999999</v>
      </c>
      <c r="Z1124" s="30">
        <f t="shared" si="255"/>
        <v>0</v>
      </c>
    </row>
    <row r="1125" spans="5:26" x14ac:dyDescent="0.15">
      <c r="E1125" s="46"/>
      <c r="F1125" s="28"/>
      <c r="G1125" s="29"/>
      <c r="H1125" s="29"/>
      <c r="I1125" s="48" t="str">
        <f t="shared" si="246"/>
        <v/>
      </c>
      <c r="J1125" s="48" t="str">
        <f t="shared" si="247"/>
        <v/>
      </c>
      <c r="K1125" s="49" t="str">
        <f>IF(COUNTA($F$1119,$H$1119,F1125:H1125)=5,IF(OR(T1125&lt;1,G1125&lt;70),"*",IF(G1125&gt;=IF(O1125="M",181,174),(H1125-Z1125)/Z1125*100,IF(G1125&lt;101,(H1125-X1125)/X1125*100,IF(T1125&lt;6,(H1125-X1125)/X1125*100,IF(T1125&gt;=17.583,(H1125-Z1125)/Z1125*100,(H1125-Y1125)/Y1125*100))))),"")</f>
        <v/>
      </c>
      <c r="L1125" s="11"/>
      <c r="M1125" s="11"/>
      <c r="N1125" s="78"/>
      <c r="O1125" s="31" t="str">
        <f t="shared" si="252"/>
        <v>F</v>
      </c>
      <c r="P1125" s="11">
        <f t="shared" si="248"/>
        <v>-23.287315649149274</v>
      </c>
      <c r="Q1125" s="11"/>
      <c r="R1125" s="38">
        <f t="shared" si="256"/>
        <v>0</v>
      </c>
      <c r="S1125" s="30">
        <f>DATEDIF($F$1119,F1125,"YM")</f>
        <v>0</v>
      </c>
      <c r="T1125" s="30">
        <f t="shared" si="254"/>
        <v>0</v>
      </c>
      <c r="U1125" s="34"/>
      <c r="V1125" s="34"/>
      <c r="X1125" s="31">
        <f t="shared" si="249"/>
        <v>9.0359999999999996</v>
      </c>
      <c r="Y1125" s="31">
        <f t="shared" si="250"/>
        <v>-184.49199999999999</v>
      </c>
      <c r="Z1125" s="30">
        <f t="shared" si="255"/>
        <v>0</v>
      </c>
    </row>
    <row r="1126" spans="5:26" x14ac:dyDescent="0.15">
      <c r="E1126" s="46"/>
      <c r="F1126" s="28"/>
      <c r="G1126" s="29"/>
      <c r="H1126" s="29"/>
      <c r="I1126" s="48" t="str">
        <f t="shared" si="246"/>
        <v/>
      </c>
      <c r="J1126" s="48" t="str">
        <f t="shared" si="247"/>
        <v/>
      </c>
      <c r="K1126" s="49" t="str">
        <f t="shared" ref="K1126:K1127" si="257">IF(COUNTA($F$1119,$H$1119,F1126:H1126)=5,IF(OR(T1126&lt;1,G1126&lt;70),"*",IF(G1126&gt;=IF(O1126="M",181,174),(H1126-Z1126)/Z1126*100,IF(G1126&lt;101,(H1126-X1126)/X1126*100,IF(T1126&lt;6,(H1126-X1126)/X1126*100,IF(T1126&gt;=17.583,(H1126-Z1126)/Z1126*100,(H1126-Y1126)/Y1126*100))))),"")</f>
        <v/>
      </c>
      <c r="L1126" s="11"/>
      <c r="M1126" s="11"/>
      <c r="N1126" s="78"/>
      <c r="O1126" s="31" t="str">
        <f t="shared" si="252"/>
        <v>F</v>
      </c>
      <c r="P1126" s="11">
        <f t="shared" si="248"/>
        <v>-23.287315649149274</v>
      </c>
      <c r="Q1126" s="11"/>
      <c r="R1126" s="38">
        <f t="shared" si="256"/>
        <v>0</v>
      </c>
      <c r="S1126" s="30">
        <f t="shared" si="253"/>
        <v>0</v>
      </c>
      <c r="T1126" s="30">
        <f>DATEDIF($F$1119,F1126,"Y")+DATEDIF($F$1119,F1126,"YD")/(365+IF(MOD(YEAR(DATE(YEAR(F1126)-1,MONTH($F$1119),DAY($F$1119))),4)=0,IF(DATE(YEAR(DATE(YEAR(F1126)-1,MONTH($F$1119),DAY($F$1119))),2,29)&gt;=DATE(YEAR(F1126)-1,MONTH($F$1119),DAY($F$1119)),1,0),0)+IF(MOD(YEAR(F1126),4)=0,IF(DATE(YEAR(F1126),2,29)&lt;=F1126,1,0),0))</f>
        <v>0</v>
      </c>
      <c r="U1126" s="34"/>
      <c r="V1126" s="34"/>
      <c r="X1126" s="31">
        <f t="shared" si="249"/>
        <v>9.0359999999999996</v>
      </c>
      <c r="Y1126" s="31">
        <f t="shared" si="250"/>
        <v>-184.49199999999999</v>
      </c>
      <c r="Z1126" s="30">
        <f t="shared" si="255"/>
        <v>0</v>
      </c>
    </row>
    <row r="1127" spans="5:26" x14ac:dyDescent="0.15">
      <c r="E1127" s="46"/>
      <c r="F1127" s="28"/>
      <c r="G1127" s="29"/>
      <c r="H1127" s="29"/>
      <c r="I1127" s="48" t="str">
        <f t="shared" si="246"/>
        <v/>
      </c>
      <c r="J1127" s="48" t="str">
        <f t="shared" si="247"/>
        <v/>
      </c>
      <c r="K1127" s="49" t="str">
        <f t="shared" si="257"/>
        <v/>
      </c>
      <c r="L1127" s="11"/>
      <c r="M1127" s="11"/>
      <c r="N1127" s="78"/>
      <c r="O1127" s="31" t="str">
        <f t="shared" si="252"/>
        <v>F</v>
      </c>
      <c r="P1127" s="11">
        <f t="shared" si="248"/>
        <v>-23.287315649149274</v>
      </c>
      <c r="Q1127" s="11"/>
      <c r="R1127" s="38">
        <f t="shared" si="256"/>
        <v>0</v>
      </c>
      <c r="S1127" s="30">
        <f t="shared" si="253"/>
        <v>0</v>
      </c>
      <c r="T1127" s="30">
        <f>DATEDIF($F$1119,F1127,"Y")+DATEDIF($F$1119,F1127,"YD")/(365+IF(MOD(YEAR(DATE(YEAR(F1127)-1,MONTH($F$1119),DAY($F$1119))),4)=0,IF(DATE(YEAR(DATE(YEAR(F1127)-1,MONTH($F$1119),DAY($F$1119))),2,29)&gt;=DATE(YEAR(F1127)-1,MONTH($F$1119),DAY($F$1119)),1,0),0)+IF(MOD(YEAR(F1127),4)=0,IF(DATE(YEAR(F1127),2,29)&lt;=F1127,1,0),0))</f>
        <v>0</v>
      </c>
      <c r="U1127" s="34"/>
      <c r="V1127" s="34"/>
      <c r="X1127" s="31">
        <f t="shared" si="249"/>
        <v>9.0359999999999996</v>
      </c>
      <c r="Y1127" s="31">
        <f t="shared" si="250"/>
        <v>-184.49199999999999</v>
      </c>
      <c r="Z1127" s="30">
        <f t="shared" si="255"/>
        <v>0</v>
      </c>
    </row>
    <row r="1128" spans="5:26" x14ac:dyDescent="0.15">
      <c r="E1128" s="46"/>
      <c r="F1128" s="28"/>
      <c r="G1128" s="29"/>
      <c r="H1128" s="29"/>
      <c r="I1128" s="48" t="str">
        <f t="shared" si="246"/>
        <v/>
      </c>
      <c r="J1128" s="48" t="str">
        <f t="shared" si="247"/>
        <v/>
      </c>
      <c r="K1128" s="49" t="str">
        <f t="shared" ref="K1128:K1185" si="258">IF(COUNTA($F$1119,$H$1119,F1128:H1128)=5,IF(OR(T1128&lt;1,G1128&lt;70),"*",IF(G1128&gt;=IF(O1128="M",181,174),(H1128-Z1128)/Z1128*100,IF(G1128&lt;101,(H1128-X1128)/X1128*100,IF(T1128&lt;6,(H1128-X1128)/X1128*100,IF(T1128&gt;=17.583,(H1128-Z1128)/Z1128*100,(H1128-Y1128)/Y1128*100))))),"")</f>
        <v/>
      </c>
      <c r="L1128" s="11"/>
      <c r="M1128" s="11"/>
      <c r="N1128" s="78"/>
      <c r="O1128" s="31" t="str">
        <f t="shared" si="252"/>
        <v>F</v>
      </c>
      <c r="P1128" s="11">
        <f t="shared" si="248"/>
        <v>-23.287315649149274</v>
      </c>
      <c r="Q1128" s="11"/>
      <c r="R1128" s="38">
        <f t="shared" si="256"/>
        <v>0</v>
      </c>
      <c r="S1128" s="30">
        <f t="shared" si="253"/>
        <v>0</v>
      </c>
      <c r="T1128" s="30">
        <f t="shared" si="254"/>
        <v>0</v>
      </c>
      <c r="U1128" s="34"/>
      <c r="V1128" s="34"/>
      <c r="X1128" s="31">
        <f t="shared" si="249"/>
        <v>9.0359999999999996</v>
      </c>
      <c r="Y1128" s="31">
        <f t="shared" si="250"/>
        <v>-184.49199999999999</v>
      </c>
      <c r="Z1128" s="30">
        <f t="shared" si="255"/>
        <v>0</v>
      </c>
    </row>
    <row r="1129" spans="5:26" x14ac:dyDescent="0.15">
      <c r="E1129" s="46"/>
      <c r="F1129" s="28"/>
      <c r="G1129" s="29"/>
      <c r="H1129" s="29"/>
      <c r="I1129" s="48" t="str">
        <f t="shared" si="246"/>
        <v/>
      </c>
      <c r="J1129" s="48" t="str">
        <f t="shared" si="247"/>
        <v/>
      </c>
      <c r="K1129" s="49" t="str">
        <f t="shared" si="258"/>
        <v/>
      </c>
      <c r="L1129" s="11"/>
      <c r="M1129" s="11"/>
      <c r="N1129" s="78"/>
      <c r="O1129" s="31" t="str">
        <f t="shared" si="252"/>
        <v>F</v>
      </c>
      <c r="P1129" s="11">
        <f t="shared" si="248"/>
        <v>-23.287315649149274</v>
      </c>
      <c r="Q1129" s="11"/>
      <c r="R1129" s="38">
        <f t="shared" si="256"/>
        <v>0</v>
      </c>
      <c r="S1129" s="30">
        <f t="shared" si="253"/>
        <v>0</v>
      </c>
      <c r="T1129" s="30">
        <f t="shared" si="254"/>
        <v>0</v>
      </c>
      <c r="U1129" s="34"/>
      <c r="V1129" s="34"/>
      <c r="X1129" s="31">
        <f t="shared" si="249"/>
        <v>9.0359999999999996</v>
      </c>
      <c r="Y1129" s="31">
        <f t="shared" si="250"/>
        <v>-184.49199999999999</v>
      </c>
      <c r="Z1129" s="30">
        <f t="shared" si="255"/>
        <v>0</v>
      </c>
    </row>
    <row r="1130" spans="5:26" x14ac:dyDescent="0.15">
      <c r="E1130" s="46"/>
      <c r="F1130" s="28"/>
      <c r="G1130" s="29"/>
      <c r="H1130" s="29"/>
      <c r="I1130" s="48" t="str">
        <f t="shared" si="246"/>
        <v/>
      </c>
      <c r="J1130" s="48" t="str">
        <f t="shared" si="247"/>
        <v/>
      </c>
      <c r="K1130" s="49" t="str">
        <f t="shared" si="258"/>
        <v/>
      </c>
      <c r="L1130" s="11"/>
      <c r="M1130" s="11"/>
      <c r="N1130" s="78"/>
      <c r="O1130" s="31" t="str">
        <f t="shared" si="252"/>
        <v>F</v>
      </c>
      <c r="P1130" s="11">
        <f t="shared" si="248"/>
        <v>-23.287315649149274</v>
      </c>
      <c r="Q1130" s="11"/>
      <c r="R1130" s="38">
        <f t="shared" si="256"/>
        <v>0</v>
      </c>
      <c r="S1130" s="30">
        <f t="shared" si="253"/>
        <v>0</v>
      </c>
      <c r="T1130" s="30">
        <f t="shared" si="254"/>
        <v>0</v>
      </c>
      <c r="U1130" s="34"/>
      <c r="V1130" s="34"/>
      <c r="X1130" s="31">
        <f t="shared" si="249"/>
        <v>9.0359999999999996</v>
      </c>
      <c r="Y1130" s="31">
        <f t="shared" si="250"/>
        <v>-184.49199999999999</v>
      </c>
      <c r="Z1130" s="30">
        <f t="shared" si="255"/>
        <v>0</v>
      </c>
    </row>
    <row r="1131" spans="5:26" x14ac:dyDescent="0.15">
      <c r="E1131" s="46"/>
      <c r="F1131" s="28"/>
      <c r="G1131" s="29"/>
      <c r="H1131" s="29"/>
      <c r="I1131" s="48" t="str">
        <f t="shared" si="246"/>
        <v/>
      </c>
      <c r="J1131" s="48" t="str">
        <f t="shared" si="247"/>
        <v/>
      </c>
      <c r="K1131" s="49" t="str">
        <f t="shared" si="258"/>
        <v/>
      </c>
      <c r="L1131" s="11"/>
      <c r="M1131" s="11"/>
      <c r="N1131" s="78"/>
      <c r="O1131" s="31" t="str">
        <f t="shared" si="252"/>
        <v>F</v>
      </c>
      <c r="P1131" s="11">
        <f t="shared" si="248"/>
        <v>-23.287315649149274</v>
      </c>
      <c r="Q1131" s="11"/>
      <c r="R1131" s="38">
        <f t="shared" si="256"/>
        <v>0</v>
      </c>
      <c r="S1131" s="30">
        <f t="shared" si="253"/>
        <v>0</v>
      </c>
      <c r="T1131" s="30">
        <f t="shared" si="254"/>
        <v>0</v>
      </c>
      <c r="U1131" s="34"/>
      <c r="V1131" s="34"/>
      <c r="X1131" s="31">
        <f t="shared" si="249"/>
        <v>9.0359999999999996</v>
      </c>
      <c r="Y1131" s="31">
        <f t="shared" si="250"/>
        <v>-184.49199999999999</v>
      </c>
      <c r="Z1131" s="30">
        <f t="shared" si="255"/>
        <v>0</v>
      </c>
    </row>
    <row r="1132" spans="5:26" x14ac:dyDescent="0.15">
      <c r="E1132" s="46"/>
      <c r="F1132" s="28"/>
      <c r="G1132" s="29"/>
      <c r="H1132" s="29"/>
      <c r="I1132" s="48" t="str">
        <f t="shared" si="246"/>
        <v/>
      </c>
      <c r="J1132" s="48" t="str">
        <f t="shared" si="247"/>
        <v/>
      </c>
      <c r="K1132" s="49" t="str">
        <f t="shared" si="258"/>
        <v/>
      </c>
      <c r="L1132" s="11"/>
      <c r="M1132" s="11"/>
      <c r="N1132" s="78"/>
      <c r="O1132" s="31" t="str">
        <f t="shared" si="252"/>
        <v>F</v>
      </c>
      <c r="P1132" s="11">
        <f t="shared" si="248"/>
        <v>-23.287315649149274</v>
      </c>
      <c r="Q1132" s="11"/>
      <c r="R1132" s="38">
        <f t="shared" si="256"/>
        <v>0</v>
      </c>
      <c r="S1132" s="30">
        <f t="shared" si="253"/>
        <v>0</v>
      </c>
      <c r="T1132" s="30">
        <f t="shared" si="254"/>
        <v>0</v>
      </c>
      <c r="U1132" s="34"/>
      <c r="V1132" s="34"/>
      <c r="X1132" s="31">
        <f t="shared" si="249"/>
        <v>9.0359999999999996</v>
      </c>
      <c r="Y1132" s="31">
        <f t="shared" si="250"/>
        <v>-184.49199999999999</v>
      </c>
      <c r="Z1132" s="30">
        <f t="shared" si="255"/>
        <v>0</v>
      </c>
    </row>
    <row r="1133" spans="5:26" x14ac:dyDescent="0.15">
      <c r="E1133" s="46"/>
      <c r="F1133" s="28"/>
      <c r="G1133" s="29"/>
      <c r="H1133" s="29"/>
      <c r="I1133" s="48" t="str">
        <f t="shared" si="246"/>
        <v/>
      </c>
      <c r="J1133" s="48" t="str">
        <f t="shared" si="247"/>
        <v/>
      </c>
      <c r="K1133" s="49" t="str">
        <f t="shared" si="258"/>
        <v/>
      </c>
      <c r="L1133" s="11"/>
      <c r="M1133" s="11"/>
      <c r="N1133" s="78"/>
      <c r="O1133" s="31" t="str">
        <f t="shared" si="252"/>
        <v>F</v>
      </c>
      <c r="P1133" s="11">
        <f t="shared" si="248"/>
        <v>-23.287315649149274</v>
      </c>
      <c r="Q1133" s="11"/>
      <c r="R1133" s="38">
        <f t="shared" si="256"/>
        <v>0</v>
      </c>
      <c r="S1133" s="30">
        <f t="shared" si="253"/>
        <v>0</v>
      </c>
      <c r="T1133" s="30">
        <f t="shared" si="254"/>
        <v>0</v>
      </c>
      <c r="U1133" s="34"/>
      <c r="V1133" s="34"/>
      <c r="X1133" s="31">
        <f t="shared" si="249"/>
        <v>9.0359999999999996</v>
      </c>
      <c r="Y1133" s="31">
        <f t="shared" si="250"/>
        <v>-184.49199999999999</v>
      </c>
      <c r="Z1133" s="30">
        <f t="shared" si="255"/>
        <v>0</v>
      </c>
    </row>
    <row r="1134" spans="5:26" x14ac:dyDescent="0.15">
      <c r="E1134" s="46"/>
      <c r="F1134" s="28"/>
      <c r="G1134" s="29"/>
      <c r="H1134" s="29"/>
      <c r="I1134" s="48" t="str">
        <f t="shared" si="246"/>
        <v/>
      </c>
      <c r="J1134" s="48" t="str">
        <f t="shared" si="247"/>
        <v/>
      </c>
      <c r="K1134" s="49" t="str">
        <f t="shared" si="258"/>
        <v/>
      </c>
      <c r="L1134" s="11"/>
      <c r="M1134" s="11"/>
      <c r="N1134" s="78"/>
      <c r="O1134" s="31" t="str">
        <f t="shared" si="252"/>
        <v>F</v>
      </c>
      <c r="P1134" s="11">
        <f t="shared" si="248"/>
        <v>-23.287315649149274</v>
      </c>
      <c r="Q1134" s="11"/>
      <c r="R1134" s="38">
        <f t="shared" si="256"/>
        <v>0</v>
      </c>
      <c r="S1134" s="30">
        <f t="shared" si="253"/>
        <v>0</v>
      </c>
      <c r="T1134" s="30">
        <f t="shared" si="254"/>
        <v>0</v>
      </c>
      <c r="U1134" s="34"/>
      <c r="V1134" s="34"/>
      <c r="X1134" s="31">
        <f t="shared" si="249"/>
        <v>9.0359999999999996</v>
      </c>
      <c r="Y1134" s="31">
        <f t="shared" si="250"/>
        <v>-184.49199999999999</v>
      </c>
      <c r="Z1134" s="30">
        <f t="shared" si="255"/>
        <v>0</v>
      </c>
    </row>
    <row r="1135" spans="5:26" x14ac:dyDescent="0.15">
      <c r="E1135" s="46"/>
      <c r="F1135" s="28"/>
      <c r="G1135" s="29"/>
      <c r="H1135" s="29"/>
      <c r="I1135" s="48" t="str">
        <f t="shared" si="246"/>
        <v/>
      </c>
      <c r="J1135" s="48" t="str">
        <f t="shared" si="247"/>
        <v/>
      </c>
      <c r="K1135" s="49" t="str">
        <f t="shared" si="258"/>
        <v/>
      </c>
      <c r="L1135" s="11"/>
      <c r="M1135" s="11"/>
      <c r="N1135" s="78"/>
      <c r="O1135" s="31" t="str">
        <f t="shared" si="252"/>
        <v>F</v>
      </c>
      <c r="P1135" s="11">
        <f t="shared" si="248"/>
        <v>-23.287315649149274</v>
      </c>
      <c r="Q1135" s="11"/>
      <c r="R1135" s="38">
        <f t="shared" si="256"/>
        <v>0</v>
      </c>
      <c r="S1135" s="30">
        <f t="shared" si="253"/>
        <v>0</v>
      </c>
      <c r="T1135" s="30">
        <f t="shared" si="254"/>
        <v>0</v>
      </c>
      <c r="U1135" s="34"/>
      <c r="V1135" s="34"/>
      <c r="X1135" s="31">
        <f t="shared" si="249"/>
        <v>9.0359999999999996</v>
      </c>
      <c r="Y1135" s="31">
        <f t="shared" si="250"/>
        <v>-184.49199999999999</v>
      </c>
      <c r="Z1135" s="30">
        <f t="shared" si="255"/>
        <v>0</v>
      </c>
    </row>
    <row r="1136" spans="5:26" x14ac:dyDescent="0.15">
      <c r="E1136" s="46"/>
      <c r="F1136" s="28"/>
      <c r="G1136" s="29"/>
      <c r="H1136" s="29"/>
      <c r="I1136" s="48" t="str">
        <f t="shared" si="246"/>
        <v/>
      </c>
      <c r="J1136" s="48" t="str">
        <f t="shared" si="247"/>
        <v/>
      </c>
      <c r="K1136" s="49" t="str">
        <f t="shared" si="258"/>
        <v/>
      </c>
      <c r="L1136" s="11"/>
      <c r="M1136" s="11"/>
      <c r="N1136" s="78"/>
      <c r="O1136" s="31" t="str">
        <f t="shared" si="252"/>
        <v>F</v>
      </c>
      <c r="P1136" s="11">
        <f t="shared" si="248"/>
        <v>-23.287315649149274</v>
      </c>
      <c r="Q1136" s="11"/>
      <c r="R1136" s="38">
        <f t="shared" si="256"/>
        <v>0</v>
      </c>
      <c r="S1136" s="30">
        <f t="shared" si="253"/>
        <v>0</v>
      </c>
      <c r="T1136" s="30">
        <f t="shared" si="254"/>
        <v>0</v>
      </c>
      <c r="U1136" s="34"/>
      <c r="V1136" s="34"/>
      <c r="X1136" s="31">
        <f t="shared" si="249"/>
        <v>9.0359999999999996</v>
      </c>
      <c r="Y1136" s="31">
        <f t="shared" si="250"/>
        <v>-184.49199999999999</v>
      </c>
      <c r="Z1136" s="30">
        <f t="shared" si="255"/>
        <v>0</v>
      </c>
    </row>
    <row r="1137" spans="5:26" x14ac:dyDescent="0.15">
      <c r="E1137" s="46"/>
      <c r="F1137" s="28"/>
      <c r="G1137" s="29"/>
      <c r="H1137" s="29"/>
      <c r="I1137" s="48" t="str">
        <f t="shared" si="246"/>
        <v/>
      </c>
      <c r="J1137" s="48" t="str">
        <f t="shared" si="247"/>
        <v/>
      </c>
      <c r="K1137" s="49" t="str">
        <f t="shared" si="258"/>
        <v/>
      </c>
      <c r="L1137" s="11"/>
      <c r="M1137" s="11"/>
      <c r="N1137" s="78"/>
      <c r="O1137" s="31" t="str">
        <f t="shared" si="252"/>
        <v>F</v>
      </c>
      <c r="P1137" s="11">
        <f t="shared" si="248"/>
        <v>-23.287315649149274</v>
      </c>
      <c r="Q1137" s="11"/>
      <c r="R1137" s="38">
        <f t="shared" si="256"/>
        <v>0</v>
      </c>
      <c r="S1137" s="30">
        <f t="shared" si="253"/>
        <v>0</v>
      </c>
      <c r="T1137" s="30">
        <f t="shared" si="254"/>
        <v>0</v>
      </c>
      <c r="U1137" s="34"/>
      <c r="V1137" s="34"/>
      <c r="X1137" s="31">
        <f t="shared" si="249"/>
        <v>9.0359999999999996</v>
      </c>
      <c r="Y1137" s="31">
        <f t="shared" si="250"/>
        <v>-184.49199999999999</v>
      </c>
      <c r="Z1137" s="30">
        <f t="shared" si="255"/>
        <v>0</v>
      </c>
    </row>
    <row r="1138" spans="5:26" x14ac:dyDescent="0.15">
      <c r="E1138" s="46"/>
      <c r="F1138" s="28"/>
      <c r="G1138" s="29"/>
      <c r="H1138" s="29"/>
      <c r="I1138" s="48" t="str">
        <f t="shared" si="246"/>
        <v/>
      </c>
      <c r="J1138" s="48" t="str">
        <f t="shared" si="247"/>
        <v/>
      </c>
      <c r="K1138" s="49" t="str">
        <f t="shared" si="258"/>
        <v/>
      </c>
      <c r="L1138" s="11"/>
      <c r="M1138" s="11"/>
      <c r="N1138" s="78"/>
      <c r="O1138" s="31" t="str">
        <f t="shared" si="252"/>
        <v>F</v>
      </c>
      <c r="P1138" s="11">
        <f t="shared" si="248"/>
        <v>-23.287315649149274</v>
      </c>
      <c r="Q1138" s="11"/>
      <c r="R1138" s="38">
        <f t="shared" si="256"/>
        <v>0</v>
      </c>
      <c r="S1138" s="30">
        <f t="shared" si="253"/>
        <v>0</v>
      </c>
      <c r="T1138" s="30">
        <f t="shared" si="254"/>
        <v>0</v>
      </c>
      <c r="U1138" s="34"/>
      <c r="V1138" s="34"/>
      <c r="X1138" s="31">
        <f t="shared" si="249"/>
        <v>9.0359999999999996</v>
      </c>
      <c r="Y1138" s="31">
        <f t="shared" si="250"/>
        <v>-184.49199999999999</v>
      </c>
      <c r="Z1138" s="30">
        <f t="shared" si="255"/>
        <v>0</v>
      </c>
    </row>
    <row r="1139" spans="5:26" x14ac:dyDescent="0.15">
      <c r="E1139" s="46"/>
      <c r="F1139" s="28"/>
      <c r="G1139" s="29"/>
      <c r="H1139" s="29"/>
      <c r="I1139" s="48" t="str">
        <f t="shared" si="246"/>
        <v/>
      </c>
      <c r="J1139" s="48" t="str">
        <f t="shared" si="247"/>
        <v/>
      </c>
      <c r="K1139" s="49" t="str">
        <f t="shared" si="258"/>
        <v/>
      </c>
      <c r="L1139" s="11"/>
      <c r="M1139" s="11"/>
      <c r="N1139" s="78"/>
      <c r="O1139" s="31" t="str">
        <f t="shared" si="252"/>
        <v>F</v>
      </c>
      <c r="P1139" s="11">
        <f t="shared" si="248"/>
        <v>-23.287315649149274</v>
      </c>
      <c r="Q1139" s="11"/>
      <c r="R1139" s="38">
        <f t="shared" si="256"/>
        <v>0</v>
      </c>
      <c r="S1139" s="30">
        <f t="shared" si="253"/>
        <v>0</v>
      </c>
      <c r="T1139" s="30">
        <f t="shared" si="254"/>
        <v>0</v>
      </c>
      <c r="U1139" s="34"/>
      <c r="V1139" s="34"/>
      <c r="X1139" s="31">
        <f t="shared" si="249"/>
        <v>9.0359999999999996</v>
      </c>
      <c r="Y1139" s="31">
        <f t="shared" si="250"/>
        <v>-184.49199999999999</v>
      </c>
      <c r="Z1139" s="30">
        <f t="shared" si="255"/>
        <v>0</v>
      </c>
    </row>
    <row r="1140" spans="5:26" x14ac:dyDescent="0.15">
      <c r="E1140" s="46"/>
      <c r="F1140" s="28"/>
      <c r="G1140" s="29"/>
      <c r="H1140" s="29"/>
      <c r="I1140" s="48" t="str">
        <f t="shared" si="246"/>
        <v/>
      </c>
      <c r="J1140" s="48" t="str">
        <f t="shared" si="247"/>
        <v/>
      </c>
      <c r="K1140" s="49" t="str">
        <f t="shared" si="258"/>
        <v/>
      </c>
      <c r="L1140" s="11"/>
      <c r="M1140" s="11"/>
      <c r="N1140" s="78"/>
      <c r="O1140" s="31" t="str">
        <f t="shared" si="252"/>
        <v>F</v>
      </c>
      <c r="P1140" s="11">
        <f t="shared" si="248"/>
        <v>-23.287315649149274</v>
      </c>
      <c r="Q1140" s="11"/>
      <c r="R1140" s="38">
        <f t="shared" si="256"/>
        <v>0</v>
      </c>
      <c r="S1140" s="30">
        <f t="shared" si="253"/>
        <v>0</v>
      </c>
      <c r="T1140" s="30">
        <f t="shared" si="254"/>
        <v>0</v>
      </c>
      <c r="U1140" s="34"/>
      <c r="V1140" s="34"/>
      <c r="X1140" s="31">
        <f t="shared" si="249"/>
        <v>9.0359999999999996</v>
      </c>
      <c r="Y1140" s="31">
        <f t="shared" si="250"/>
        <v>-184.49199999999999</v>
      </c>
      <c r="Z1140" s="30">
        <f t="shared" si="255"/>
        <v>0</v>
      </c>
    </row>
    <row r="1141" spans="5:26" x14ac:dyDescent="0.15">
      <c r="E1141" s="46"/>
      <c r="F1141" s="28"/>
      <c r="G1141" s="29"/>
      <c r="H1141" s="29"/>
      <c r="I1141" s="48" t="str">
        <f t="shared" si="246"/>
        <v/>
      </c>
      <c r="J1141" s="48" t="str">
        <f t="shared" si="247"/>
        <v/>
      </c>
      <c r="K1141" s="49" t="str">
        <f t="shared" si="258"/>
        <v/>
      </c>
      <c r="L1141" s="11"/>
      <c r="M1141" s="11"/>
      <c r="N1141" s="78"/>
      <c r="O1141" s="31" t="str">
        <f t="shared" si="252"/>
        <v>F</v>
      </c>
      <c r="P1141" s="11">
        <f t="shared" si="248"/>
        <v>-23.287315649149274</v>
      </c>
      <c r="Q1141" s="11"/>
      <c r="R1141" s="38">
        <f t="shared" si="256"/>
        <v>0</v>
      </c>
      <c r="S1141" s="30">
        <f t="shared" si="253"/>
        <v>0</v>
      </c>
      <c r="T1141" s="30">
        <f t="shared" si="254"/>
        <v>0</v>
      </c>
      <c r="U1141" s="34"/>
      <c r="V1141" s="34"/>
      <c r="X1141" s="31">
        <f t="shared" si="249"/>
        <v>9.0359999999999996</v>
      </c>
      <c r="Y1141" s="31">
        <f t="shared" si="250"/>
        <v>-184.49199999999999</v>
      </c>
      <c r="Z1141" s="30">
        <f t="shared" si="255"/>
        <v>0</v>
      </c>
    </row>
    <row r="1142" spans="5:26" x14ac:dyDescent="0.15">
      <c r="E1142" s="46"/>
      <c r="F1142" s="28"/>
      <c r="G1142" s="29"/>
      <c r="H1142" s="29"/>
      <c r="I1142" s="48" t="str">
        <f t="shared" si="246"/>
        <v/>
      </c>
      <c r="J1142" s="48" t="str">
        <f t="shared" si="247"/>
        <v/>
      </c>
      <c r="K1142" s="49" t="str">
        <f t="shared" si="258"/>
        <v/>
      </c>
      <c r="L1142" s="11"/>
      <c r="M1142" s="11"/>
      <c r="N1142" s="78"/>
      <c r="O1142" s="31" t="str">
        <f t="shared" si="252"/>
        <v>F</v>
      </c>
      <c r="P1142" s="11">
        <f t="shared" si="248"/>
        <v>-23.287315649149274</v>
      </c>
      <c r="Q1142" s="11"/>
      <c r="R1142" s="38">
        <f t="shared" si="256"/>
        <v>0</v>
      </c>
      <c r="S1142" s="30">
        <f t="shared" si="253"/>
        <v>0</v>
      </c>
      <c r="T1142" s="30">
        <f t="shared" si="254"/>
        <v>0</v>
      </c>
      <c r="U1142" s="34"/>
      <c r="V1142" s="34"/>
      <c r="X1142" s="31">
        <f t="shared" si="249"/>
        <v>9.0359999999999996</v>
      </c>
      <c r="Y1142" s="31">
        <f t="shared" si="250"/>
        <v>-184.49199999999999</v>
      </c>
      <c r="Z1142" s="30">
        <f t="shared" si="255"/>
        <v>0</v>
      </c>
    </row>
    <row r="1143" spans="5:26" x14ac:dyDescent="0.15">
      <c r="E1143" s="46"/>
      <c r="F1143" s="28"/>
      <c r="G1143" s="29"/>
      <c r="H1143" s="29"/>
      <c r="I1143" s="48" t="str">
        <f t="shared" si="246"/>
        <v/>
      </c>
      <c r="J1143" s="48" t="str">
        <f t="shared" si="247"/>
        <v/>
      </c>
      <c r="K1143" s="49" t="str">
        <f t="shared" si="258"/>
        <v/>
      </c>
      <c r="L1143" s="11"/>
      <c r="M1143" s="11"/>
      <c r="N1143" s="78"/>
      <c r="O1143" s="31" t="str">
        <f t="shared" si="252"/>
        <v>F</v>
      </c>
      <c r="P1143" s="11">
        <f t="shared" si="248"/>
        <v>-23.287315649149274</v>
      </c>
      <c r="Q1143" s="11"/>
      <c r="R1143" s="38">
        <f t="shared" si="256"/>
        <v>0</v>
      </c>
      <c r="S1143" s="30">
        <f t="shared" si="253"/>
        <v>0</v>
      </c>
      <c r="T1143" s="30">
        <f t="shared" si="254"/>
        <v>0</v>
      </c>
      <c r="U1143" s="34"/>
      <c r="V1143" s="34"/>
      <c r="X1143" s="31">
        <f t="shared" si="249"/>
        <v>9.0359999999999996</v>
      </c>
      <c r="Y1143" s="31">
        <f t="shared" si="250"/>
        <v>-184.49199999999999</v>
      </c>
      <c r="Z1143" s="30">
        <f t="shared" si="255"/>
        <v>0</v>
      </c>
    </row>
    <row r="1144" spans="5:26" x14ac:dyDescent="0.15">
      <c r="E1144" s="46"/>
      <c r="F1144" s="28"/>
      <c r="G1144" s="29"/>
      <c r="H1144" s="29"/>
      <c r="I1144" s="48" t="str">
        <f t="shared" si="246"/>
        <v/>
      </c>
      <c r="J1144" s="48" t="str">
        <f t="shared" si="247"/>
        <v/>
      </c>
      <c r="K1144" s="49" t="str">
        <f t="shared" si="258"/>
        <v/>
      </c>
      <c r="L1144" s="11"/>
      <c r="M1144" s="11"/>
      <c r="N1144" s="78"/>
      <c r="O1144" s="31" t="str">
        <f t="shared" si="252"/>
        <v>F</v>
      </c>
      <c r="P1144" s="11">
        <f t="shared" si="248"/>
        <v>-23.287315649149274</v>
      </c>
      <c r="Q1144" s="11"/>
      <c r="R1144" s="38">
        <f t="shared" si="256"/>
        <v>0</v>
      </c>
      <c r="S1144" s="30">
        <f t="shared" si="253"/>
        <v>0</v>
      </c>
      <c r="T1144" s="30">
        <f t="shared" si="254"/>
        <v>0</v>
      </c>
      <c r="U1144" s="34"/>
      <c r="V1144" s="34"/>
      <c r="X1144" s="31">
        <f t="shared" si="249"/>
        <v>9.0359999999999996</v>
      </c>
      <c r="Y1144" s="31">
        <f t="shared" si="250"/>
        <v>-184.49199999999999</v>
      </c>
      <c r="Z1144" s="30">
        <f t="shared" si="255"/>
        <v>0</v>
      </c>
    </row>
    <row r="1145" spans="5:26" x14ac:dyDescent="0.15">
      <c r="E1145" s="46"/>
      <c r="F1145" s="28"/>
      <c r="G1145" s="29"/>
      <c r="H1145" s="29"/>
      <c r="I1145" s="48" t="str">
        <f t="shared" si="246"/>
        <v/>
      </c>
      <c r="J1145" s="48" t="str">
        <f t="shared" si="247"/>
        <v/>
      </c>
      <c r="K1145" s="49" t="str">
        <f t="shared" si="258"/>
        <v/>
      </c>
      <c r="L1145" s="11"/>
      <c r="M1145" s="11"/>
      <c r="N1145" s="78"/>
      <c r="O1145" s="31" t="str">
        <f t="shared" si="252"/>
        <v>F</v>
      </c>
      <c r="P1145" s="11">
        <f t="shared" si="248"/>
        <v>-23.287315649149274</v>
      </c>
      <c r="Q1145" s="11"/>
      <c r="R1145" s="38">
        <f t="shared" si="256"/>
        <v>0</v>
      </c>
      <c r="S1145" s="30">
        <f t="shared" si="253"/>
        <v>0</v>
      </c>
      <c r="T1145" s="30">
        <f t="shared" si="254"/>
        <v>0</v>
      </c>
      <c r="U1145" s="34"/>
      <c r="V1145" s="34"/>
      <c r="X1145" s="31">
        <f t="shared" si="249"/>
        <v>9.0359999999999996</v>
      </c>
      <c r="Y1145" s="31">
        <f t="shared" si="250"/>
        <v>-184.49199999999999</v>
      </c>
      <c r="Z1145" s="30">
        <f t="shared" si="255"/>
        <v>0</v>
      </c>
    </row>
    <row r="1146" spans="5:26" x14ac:dyDescent="0.15">
      <c r="E1146" s="46"/>
      <c r="F1146" s="28"/>
      <c r="G1146" s="29"/>
      <c r="H1146" s="29"/>
      <c r="I1146" s="48" t="str">
        <f t="shared" si="246"/>
        <v/>
      </c>
      <c r="J1146" s="48" t="str">
        <f t="shared" si="247"/>
        <v/>
      </c>
      <c r="K1146" s="49" t="str">
        <f t="shared" si="258"/>
        <v/>
      </c>
      <c r="L1146" s="11"/>
      <c r="M1146" s="11"/>
      <c r="N1146" s="78"/>
      <c r="O1146" s="31" t="str">
        <f t="shared" si="252"/>
        <v>F</v>
      </c>
      <c r="P1146" s="11">
        <f t="shared" si="248"/>
        <v>-23.287315649149274</v>
      </c>
      <c r="Q1146" s="11"/>
      <c r="R1146" s="38">
        <f t="shared" si="256"/>
        <v>0</v>
      </c>
      <c r="S1146" s="30">
        <f t="shared" si="253"/>
        <v>0</v>
      </c>
      <c r="T1146" s="30">
        <f t="shared" si="254"/>
        <v>0</v>
      </c>
      <c r="U1146" s="34"/>
      <c r="V1146" s="34"/>
      <c r="X1146" s="31">
        <f t="shared" si="249"/>
        <v>9.0359999999999996</v>
      </c>
      <c r="Y1146" s="31">
        <f t="shared" si="250"/>
        <v>-184.49199999999999</v>
      </c>
      <c r="Z1146" s="30">
        <f t="shared" si="255"/>
        <v>0</v>
      </c>
    </row>
    <row r="1147" spans="5:26" x14ac:dyDescent="0.15">
      <c r="E1147" s="46"/>
      <c r="F1147" s="28"/>
      <c r="G1147" s="29"/>
      <c r="H1147" s="29"/>
      <c r="I1147" s="48" t="str">
        <f t="shared" si="246"/>
        <v/>
      </c>
      <c r="J1147" s="48" t="str">
        <f t="shared" si="247"/>
        <v/>
      </c>
      <c r="K1147" s="49" t="str">
        <f t="shared" si="258"/>
        <v/>
      </c>
      <c r="L1147" s="11"/>
      <c r="M1147" s="11"/>
      <c r="N1147" s="78"/>
      <c r="O1147" s="31" t="str">
        <f t="shared" si="252"/>
        <v>F</v>
      </c>
      <c r="P1147" s="11">
        <f t="shared" si="248"/>
        <v>-23.287315649149274</v>
      </c>
      <c r="Q1147" s="11"/>
      <c r="R1147" s="38">
        <f t="shared" si="256"/>
        <v>0</v>
      </c>
      <c r="S1147" s="30">
        <f t="shared" si="253"/>
        <v>0</v>
      </c>
      <c r="T1147" s="30">
        <f t="shared" si="254"/>
        <v>0</v>
      </c>
      <c r="U1147" s="34"/>
      <c r="V1147" s="34"/>
      <c r="X1147" s="31">
        <f t="shared" si="249"/>
        <v>9.0359999999999996</v>
      </c>
      <c r="Y1147" s="31">
        <f t="shared" si="250"/>
        <v>-184.49199999999999</v>
      </c>
      <c r="Z1147" s="30">
        <f t="shared" si="255"/>
        <v>0</v>
      </c>
    </row>
    <row r="1148" spans="5:26" x14ac:dyDescent="0.15">
      <c r="E1148" s="46"/>
      <c r="F1148" s="28"/>
      <c r="G1148" s="29"/>
      <c r="H1148" s="29"/>
      <c r="I1148" s="48" t="str">
        <f t="shared" si="246"/>
        <v/>
      </c>
      <c r="J1148" s="48" t="str">
        <f t="shared" si="247"/>
        <v/>
      </c>
      <c r="K1148" s="49" t="str">
        <f t="shared" si="258"/>
        <v/>
      </c>
      <c r="L1148" s="11"/>
      <c r="M1148" s="11"/>
      <c r="N1148" s="78"/>
      <c r="O1148" s="31" t="str">
        <f t="shared" si="252"/>
        <v>F</v>
      </c>
      <c r="P1148" s="11">
        <f t="shared" si="248"/>
        <v>-23.287315649149274</v>
      </c>
      <c r="Q1148" s="11"/>
      <c r="R1148" s="38">
        <f t="shared" si="256"/>
        <v>0</v>
      </c>
      <c r="S1148" s="30">
        <f t="shared" si="253"/>
        <v>0</v>
      </c>
      <c r="T1148" s="30">
        <f t="shared" si="254"/>
        <v>0</v>
      </c>
      <c r="U1148" s="34"/>
      <c r="V1148" s="34"/>
      <c r="X1148" s="31">
        <f t="shared" si="249"/>
        <v>9.0359999999999996</v>
      </c>
      <c r="Y1148" s="31">
        <f t="shared" si="250"/>
        <v>-184.49199999999999</v>
      </c>
      <c r="Z1148" s="30">
        <f t="shared" si="255"/>
        <v>0</v>
      </c>
    </row>
    <row r="1149" spans="5:26" x14ac:dyDescent="0.15">
      <c r="E1149" s="46"/>
      <c r="F1149" s="28"/>
      <c r="G1149" s="29"/>
      <c r="H1149" s="29"/>
      <c r="I1149" s="48" t="str">
        <f t="shared" si="246"/>
        <v/>
      </c>
      <c r="J1149" s="48" t="str">
        <f t="shared" si="247"/>
        <v/>
      </c>
      <c r="K1149" s="49" t="str">
        <f t="shared" si="258"/>
        <v/>
      </c>
      <c r="L1149" s="11"/>
      <c r="M1149" s="11"/>
      <c r="N1149" s="78"/>
      <c r="O1149" s="31" t="str">
        <f t="shared" si="252"/>
        <v>F</v>
      </c>
      <c r="P1149" s="11">
        <f t="shared" si="248"/>
        <v>-23.287315649149274</v>
      </c>
      <c r="Q1149" s="11"/>
      <c r="R1149" s="38">
        <f t="shared" si="256"/>
        <v>0</v>
      </c>
      <c r="S1149" s="30">
        <f t="shared" si="253"/>
        <v>0</v>
      </c>
      <c r="T1149" s="30">
        <f t="shared" si="254"/>
        <v>0</v>
      </c>
      <c r="U1149" s="34"/>
      <c r="V1149" s="34"/>
      <c r="X1149" s="31">
        <f t="shared" si="249"/>
        <v>9.0359999999999996</v>
      </c>
      <c r="Y1149" s="31">
        <f t="shared" si="250"/>
        <v>-184.49199999999999</v>
      </c>
      <c r="Z1149" s="30">
        <f t="shared" si="255"/>
        <v>0</v>
      </c>
    </row>
    <row r="1150" spans="5:26" x14ac:dyDescent="0.15">
      <c r="E1150" s="46"/>
      <c r="F1150" s="28"/>
      <c r="G1150" s="29"/>
      <c r="H1150" s="29"/>
      <c r="I1150" s="48" t="str">
        <f t="shared" si="246"/>
        <v/>
      </c>
      <c r="J1150" s="48" t="str">
        <f t="shared" si="247"/>
        <v/>
      </c>
      <c r="K1150" s="49" t="str">
        <f t="shared" si="258"/>
        <v/>
      </c>
      <c r="L1150" s="11"/>
      <c r="M1150" s="11"/>
      <c r="N1150" s="78"/>
      <c r="O1150" s="31" t="str">
        <f t="shared" si="252"/>
        <v>F</v>
      </c>
      <c r="P1150" s="11">
        <f t="shared" si="248"/>
        <v>-23.287315649149274</v>
      </c>
      <c r="Q1150" s="11"/>
      <c r="R1150" s="38">
        <f t="shared" si="256"/>
        <v>0</v>
      </c>
      <c r="S1150" s="30">
        <f t="shared" si="253"/>
        <v>0</v>
      </c>
      <c r="T1150" s="30">
        <f t="shared" si="254"/>
        <v>0</v>
      </c>
      <c r="U1150" s="34"/>
      <c r="V1150" s="34"/>
      <c r="X1150" s="31">
        <f t="shared" si="249"/>
        <v>9.0359999999999996</v>
      </c>
      <c r="Y1150" s="31">
        <f t="shared" si="250"/>
        <v>-184.49199999999999</v>
      </c>
      <c r="Z1150" s="30">
        <f t="shared" si="255"/>
        <v>0</v>
      </c>
    </row>
    <row r="1151" spans="5:26" x14ac:dyDescent="0.15">
      <c r="E1151" s="46"/>
      <c r="F1151" s="28"/>
      <c r="G1151" s="29"/>
      <c r="H1151" s="29"/>
      <c r="I1151" s="48" t="str">
        <f t="shared" si="246"/>
        <v/>
      </c>
      <c r="J1151" s="48" t="str">
        <f t="shared" si="247"/>
        <v/>
      </c>
      <c r="K1151" s="49" t="str">
        <f t="shared" si="258"/>
        <v/>
      </c>
      <c r="L1151" s="11"/>
      <c r="M1151" s="11"/>
      <c r="N1151" s="78"/>
      <c r="O1151" s="31" t="str">
        <f t="shared" si="252"/>
        <v>F</v>
      </c>
      <c r="P1151" s="11">
        <f t="shared" si="248"/>
        <v>-23.287315649149274</v>
      </c>
      <c r="Q1151" s="11"/>
      <c r="R1151" s="38">
        <f t="shared" si="256"/>
        <v>0</v>
      </c>
      <c r="S1151" s="30">
        <f t="shared" si="253"/>
        <v>0</v>
      </c>
      <c r="T1151" s="30">
        <f t="shared" si="254"/>
        <v>0</v>
      </c>
      <c r="U1151" s="34"/>
      <c r="V1151" s="34"/>
      <c r="X1151" s="31">
        <f t="shared" si="249"/>
        <v>9.0359999999999996</v>
      </c>
      <c r="Y1151" s="31">
        <f t="shared" si="250"/>
        <v>-184.49199999999999</v>
      </c>
      <c r="Z1151" s="30">
        <f t="shared" si="255"/>
        <v>0</v>
      </c>
    </row>
    <row r="1152" spans="5:26" x14ac:dyDescent="0.15">
      <c r="E1152" s="46"/>
      <c r="F1152" s="28"/>
      <c r="G1152" s="29"/>
      <c r="H1152" s="29"/>
      <c r="I1152" s="48" t="str">
        <f t="shared" si="246"/>
        <v/>
      </c>
      <c r="J1152" s="48" t="str">
        <f t="shared" si="247"/>
        <v/>
      </c>
      <c r="K1152" s="49" t="str">
        <f t="shared" si="258"/>
        <v/>
      </c>
      <c r="L1152" s="11"/>
      <c r="M1152" s="11"/>
      <c r="N1152" s="78"/>
      <c r="O1152" s="31" t="str">
        <f t="shared" si="252"/>
        <v>F</v>
      </c>
      <c r="P1152" s="11">
        <f t="shared" si="248"/>
        <v>-23.287315649149274</v>
      </c>
      <c r="Q1152" s="11"/>
      <c r="R1152" s="38">
        <f t="shared" si="256"/>
        <v>0</v>
      </c>
      <c r="S1152" s="30">
        <f t="shared" si="253"/>
        <v>0</v>
      </c>
      <c r="T1152" s="30">
        <f t="shared" si="254"/>
        <v>0</v>
      </c>
      <c r="U1152" s="34"/>
      <c r="V1152" s="34"/>
      <c r="X1152" s="31">
        <f t="shared" si="249"/>
        <v>9.0359999999999996</v>
      </c>
      <c r="Y1152" s="31">
        <f t="shared" si="250"/>
        <v>-184.49199999999999</v>
      </c>
      <c r="Z1152" s="30">
        <f t="shared" si="255"/>
        <v>0</v>
      </c>
    </row>
    <row r="1153" spans="5:26" x14ac:dyDescent="0.15">
      <c r="E1153" s="46"/>
      <c r="F1153" s="28"/>
      <c r="G1153" s="29"/>
      <c r="H1153" s="29"/>
      <c r="I1153" s="48" t="str">
        <f t="shared" ref="I1153:I1184" si="259">IF(COUNTA($F$1119,$H$1119,F1153:H1153)=5,P1153,"")</f>
        <v/>
      </c>
      <c r="J1153" s="48" t="str">
        <f t="shared" ref="J1153:J1184" si="260">IF(COUNTA($F$1119,$H$1119,F1153:H1153)=5,IF(T1153&lt;6,"*",IF(T1153&gt;=17.583,"*",(H1153-G1153*INDEX(IF(O1153="F",muratafemale,muratamale),R1153-4,1)-INDEX(IF(O1153="F",muratafemale,muratamale),R1153-4,2))/(G1153*INDEX(IF(O1153="F",muratafemale,muratamale),R1153-4,1)+INDEX(IF(O1153="F",muratafemale,muratamale),R1153-4,2))*100)),"")</f>
        <v/>
      </c>
      <c r="K1153" s="49" t="str">
        <f t="shared" si="258"/>
        <v/>
      </c>
      <c r="L1153" s="11"/>
      <c r="M1153" s="11"/>
      <c r="N1153" s="78"/>
      <c r="O1153" s="31" t="str">
        <f t="shared" si="252"/>
        <v>F</v>
      </c>
      <c r="P1153" s="11">
        <f t="shared" si="248"/>
        <v>-23.287315649149274</v>
      </c>
      <c r="Q1153" s="11"/>
      <c r="R1153" s="38">
        <f t="shared" si="256"/>
        <v>0</v>
      </c>
      <c r="S1153" s="30">
        <f t="shared" si="253"/>
        <v>0</v>
      </c>
      <c r="T1153" s="30">
        <f t="shared" si="254"/>
        <v>0</v>
      </c>
      <c r="U1153" s="34"/>
      <c r="V1153" s="34"/>
      <c r="X1153" s="31">
        <f t="shared" si="249"/>
        <v>9.0359999999999996</v>
      </c>
      <c r="Y1153" s="31">
        <f t="shared" si="250"/>
        <v>-184.49199999999999</v>
      </c>
      <c r="Z1153" s="30">
        <f t="shared" si="255"/>
        <v>0</v>
      </c>
    </row>
    <row r="1154" spans="5:26" x14ac:dyDescent="0.15">
      <c r="E1154" s="46"/>
      <c r="F1154" s="28"/>
      <c r="G1154" s="29"/>
      <c r="H1154" s="29"/>
      <c r="I1154" s="48" t="str">
        <f t="shared" si="259"/>
        <v/>
      </c>
      <c r="J1154" s="48" t="str">
        <f t="shared" si="260"/>
        <v/>
      </c>
      <c r="K1154" s="49" t="str">
        <f t="shared" si="258"/>
        <v/>
      </c>
      <c r="L1154" s="11"/>
      <c r="M1154" s="11"/>
      <c r="N1154" s="78"/>
      <c r="O1154" s="31" t="str">
        <f t="shared" si="252"/>
        <v>F</v>
      </c>
      <c r="P1154" s="11">
        <f t="shared" si="248"/>
        <v>-23.287315649149274</v>
      </c>
      <c r="Q1154" s="11"/>
      <c r="R1154" s="38">
        <f t="shared" si="256"/>
        <v>0</v>
      </c>
      <c r="S1154" s="30">
        <f t="shared" si="253"/>
        <v>0</v>
      </c>
      <c r="T1154" s="30">
        <f t="shared" si="254"/>
        <v>0</v>
      </c>
      <c r="U1154" s="34"/>
      <c r="V1154" s="34"/>
      <c r="X1154" s="31">
        <f t="shared" si="249"/>
        <v>9.0359999999999996</v>
      </c>
      <c r="Y1154" s="31">
        <f t="shared" si="250"/>
        <v>-184.49199999999999</v>
      </c>
      <c r="Z1154" s="30">
        <f t="shared" si="255"/>
        <v>0</v>
      </c>
    </row>
    <row r="1155" spans="5:26" x14ac:dyDescent="0.15">
      <c r="E1155" s="46"/>
      <c r="F1155" s="28"/>
      <c r="G1155" s="29"/>
      <c r="H1155" s="29"/>
      <c r="I1155" s="48" t="str">
        <f t="shared" si="259"/>
        <v/>
      </c>
      <c r="J1155" s="48" t="str">
        <f t="shared" si="260"/>
        <v/>
      </c>
      <c r="K1155" s="49" t="str">
        <f t="shared" si="258"/>
        <v/>
      </c>
      <c r="L1155" s="11"/>
      <c r="M1155" s="11"/>
      <c r="N1155" s="78"/>
      <c r="O1155" s="31" t="str">
        <f t="shared" si="252"/>
        <v>F</v>
      </c>
      <c r="P1155" s="11">
        <f t="shared" si="248"/>
        <v>-23.287315649149274</v>
      </c>
      <c r="Q1155" s="11"/>
      <c r="R1155" s="38">
        <f t="shared" si="256"/>
        <v>0</v>
      </c>
      <c r="S1155" s="30">
        <f t="shared" si="253"/>
        <v>0</v>
      </c>
      <c r="T1155" s="30">
        <f t="shared" si="254"/>
        <v>0</v>
      </c>
      <c r="U1155" s="34"/>
      <c r="V1155" s="34"/>
      <c r="X1155" s="31">
        <f t="shared" si="249"/>
        <v>9.0359999999999996</v>
      </c>
      <c r="Y1155" s="31">
        <f t="shared" si="250"/>
        <v>-184.49199999999999</v>
      </c>
      <c r="Z1155" s="30">
        <f t="shared" si="255"/>
        <v>0</v>
      </c>
    </row>
    <row r="1156" spans="5:26" x14ac:dyDescent="0.15">
      <c r="E1156" s="46"/>
      <c r="F1156" s="28"/>
      <c r="G1156" s="29"/>
      <c r="H1156" s="29"/>
      <c r="I1156" s="48" t="str">
        <f t="shared" si="259"/>
        <v/>
      </c>
      <c r="J1156" s="48" t="str">
        <f t="shared" si="260"/>
        <v/>
      </c>
      <c r="K1156" s="49" t="str">
        <f t="shared" si="258"/>
        <v/>
      </c>
      <c r="L1156" s="11"/>
      <c r="M1156" s="11"/>
      <c r="N1156" s="78"/>
      <c r="O1156" s="31" t="str">
        <f t="shared" si="252"/>
        <v>F</v>
      </c>
      <c r="P1156" s="11">
        <f t="shared" si="248"/>
        <v>-23.287315649149274</v>
      </c>
      <c r="Q1156" s="11"/>
      <c r="R1156" s="38">
        <f t="shared" si="256"/>
        <v>0</v>
      </c>
      <c r="S1156" s="30">
        <f t="shared" si="253"/>
        <v>0</v>
      </c>
      <c r="T1156" s="30">
        <f t="shared" si="254"/>
        <v>0</v>
      </c>
      <c r="U1156" s="34"/>
      <c r="V1156" s="34"/>
      <c r="X1156" s="31">
        <f t="shared" si="249"/>
        <v>9.0359999999999996</v>
      </c>
      <c r="Y1156" s="31">
        <f t="shared" si="250"/>
        <v>-184.49199999999999</v>
      </c>
      <c r="Z1156" s="30">
        <f t="shared" si="255"/>
        <v>0</v>
      </c>
    </row>
    <row r="1157" spans="5:26" x14ac:dyDescent="0.15">
      <c r="E1157" s="46"/>
      <c r="F1157" s="28"/>
      <c r="G1157" s="29"/>
      <c r="H1157" s="29"/>
      <c r="I1157" s="48" t="str">
        <f t="shared" si="259"/>
        <v/>
      </c>
      <c r="J1157" s="48" t="str">
        <f t="shared" si="260"/>
        <v/>
      </c>
      <c r="K1157" s="49" t="str">
        <f t="shared" si="258"/>
        <v/>
      </c>
      <c r="L1157" s="11"/>
      <c r="M1157" s="11"/>
      <c r="N1157" s="78"/>
      <c r="O1157" s="31" t="str">
        <f t="shared" si="252"/>
        <v>F</v>
      </c>
      <c r="P1157" s="11">
        <f t="shared" si="248"/>
        <v>-23.287315649149274</v>
      </c>
      <c r="Q1157" s="11"/>
      <c r="R1157" s="38">
        <f t="shared" si="256"/>
        <v>0</v>
      </c>
      <c r="S1157" s="30">
        <f t="shared" si="253"/>
        <v>0</v>
      </c>
      <c r="T1157" s="30">
        <f t="shared" si="254"/>
        <v>0</v>
      </c>
      <c r="U1157" s="34"/>
      <c r="V1157" s="34"/>
      <c r="X1157" s="31">
        <f t="shared" si="249"/>
        <v>9.0359999999999996</v>
      </c>
      <c r="Y1157" s="31">
        <f t="shared" si="250"/>
        <v>-184.49199999999999</v>
      </c>
      <c r="Z1157" s="30">
        <f t="shared" si="255"/>
        <v>0</v>
      </c>
    </row>
    <row r="1158" spans="5:26" x14ac:dyDescent="0.15">
      <c r="E1158" s="46"/>
      <c r="F1158" s="28"/>
      <c r="G1158" s="29"/>
      <c r="H1158" s="29"/>
      <c r="I1158" s="48" t="str">
        <f t="shared" si="259"/>
        <v/>
      </c>
      <c r="J1158" s="48" t="str">
        <f t="shared" si="260"/>
        <v/>
      </c>
      <c r="K1158" s="49" t="str">
        <f t="shared" si="258"/>
        <v/>
      </c>
      <c r="L1158" s="11"/>
      <c r="M1158" s="11"/>
      <c r="N1158" s="78"/>
      <c r="O1158" s="31" t="str">
        <f t="shared" si="252"/>
        <v>F</v>
      </c>
      <c r="P1158" s="11">
        <f t="shared" si="248"/>
        <v>-23.287315649149274</v>
      </c>
      <c r="Q1158" s="11"/>
      <c r="R1158" s="38">
        <f t="shared" si="256"/>
        <v>0</v>
      </c>
      <c r="S1158" s="30">
        <f t="shared" si="253"/>
        <v>0</v>
      </c>
      <c r="T1158" s="30">
        <f t="shared" si="254"/>
        <v>0</v>
      </c>
      <c r="U1158" s="34"/>
      <c r="V1158" s="34"/>
      <c r="X1158" s="31">
        <f t="shared" si="249"/>
        <v>9.0359999999999996</v>
      </c>
      <c r="Y1158" s="31">
        <f t="shared" si="250"/>
        <v>-184.49199999999999</v>
      </c>
      <c r="Z1158" s="30">
        <f t="shared" si="255"/>
        <v>0</v>
      </c>
    </row>
    <row r="1159" spans="5:26" x14ac:dyDescent="0.15">
      <c r="E1159" s="46"/>
      <c r="F1159" s="28"/>
      <c r="G1159" s="29"/>
      <c r="H1159" s="29"/>
      <c r="I1159" s="48" t="str">
        <f t="shared" si="259"/>
        <v/>
      </c>
      <c r="J1159" s="48" t="str">
        <f t="shared" si="260"/>
        <v/>
      </c>
      <c r="K1159" s="49" t="str">
        <f t="shared" si="258"/>
        <v/>
      </c>
      <c r="L1159" s="11"/>
      <c r="M1159" s="11"/>
      <c r="N1159" s="78"/>
      <c r="O1159" s="31" t="str">
        <f t="shared" si="252"/>
        <v>F</v>
      </c>
      <c r="P1159" s="11">
        <f t="shared" si="248"/>
        <v>-23.287315649149274</v>
      </c>
      <c r="Q1159" s="11"/>
      <c r="R1159" s="38">
        <f t="shared" si="256"/>
        <v>0</v>
      </c>
      <c r="S1159" s="30">
        <f t="shared" si="253"/>
        <v>0</v>
      </c>
      <c r="T1159" s="30">
        <f t="shared" si="254"/>
        <v>0</v>
      </c>
      <c r="U1159" s="34"/>
      <c r="V1159" s="34"/>
      <c r="X1159" s="31">
        <f t="shared" si="249"/>
        <v>9.0359999999999996</v>
      </c>
      <c r="Y1159" s="31">
        <f t="shared" si="250"/>
        <v>-184.49199999999999</v>
      </c>
      <c r="Z1159" s="30">
        <f t="shared" si="255"/>
        <v>0</v>
      </c>
    </row>
    <row r="1160" spans="5:26" x14ac:dyDescent="0.15">
      <c r="E1160" s="46"/>
      <c r="F1160" s="28"/>
      <c r="G1160" s="29"/>
      <c r="H1160" s="29"/>
      <c r="I1160" s="48" t="str">
        <f t="shared" si="259"/>
        <v/>
      </c>
      <c r="J1160" s="48" t="str">
        <f t="shared" si="260"/>
        <v/>
      </c>
      <c r="K1160" s="49" t="str">
        <f t="shared" si="258"/>
        <v/>
      </c>
      <c r="L1160" s="11"/>
      <c r="M1160" s="11"/>
      <c r="N1160" s="78"/>
      <c r="O1160" s="31" t="str">
        <f t="shared" si="252"/>
        <v>F</v>
      </c>
      <c r="P1160" s="11">
        <f t="shared" si="248"/>
        <v>-23.287315649149274</v>
      </c>
      <c r="Q1160" s="11"/>
      <c r="R1160" s="38">
        <f t="shared" si="256"/>
        <v>0</v>
      </c>
      <c r="S1160" s="30">
        <f t="shared" si="253"/>
        <v>0</v>
      </c>
      <c r="T1160" s="30">
        <f t="shared" si="254"/>
        <v>0</v>
      </c>
      <c r="U1160" s="34"/>
      <c r="V1160" s="34"/>
      <c r="X1160" s="31">
        <f t="shared" si="249"/>
        <v>9.0359999999999996</v>
      </c>
      <c r="Y1160" s="31">
        <f t="shared" si="250"/>
        <v>-184.49199999999999</v>
      </c>
      <c r="Z1160" s="30">
        <f t="shared" si="255"/>
        <v>0</v>
      </c>
    </row>
    <row r="1161" spans="5:26" x14ac:dyDescent="0.15">
      <c r="E1161" s="46"/>
      <c r="F1161" s="28"/>
      <c r="G1161" s="29"/>
      <c r="H1161" s="29"/>
      <c r="I1161" s="48" t="str">
        <f t="shared" si="259"/>
        <v/>
      </c>
      <c r="J1161" s="48" t="str">
        <f t="shared" si="260"/>
        <v/>
      </c>
      <c r="K1161" s="49" t="str">
        <f t="shared" si="258"/>
        <v/>
      </c>
      <c r="L1161" s="11"/>
      <c r="M1161" s="11"/>
      <c r="N1161" s="78"/>
      <c r="O1161" s="31" t="str">
        <f t="shared" si="252"/>
        <v>F</v>
      </c>
      <c r="P1161" s="11">
        <f t="shared" si="248"/>
        <v>-23.287315649149274</v>
      </c>
      <c r="Q1161" s="11"/>
      <c r="R1161" s="38">
        <f t="shared" si="256"/>
        <v>0</v>
      </c>
      <c r="S1161" s="30">
        <f t="shared" si="253"/>
        <v>0</v>
      </c>
      <c r="T1161" s="30">
        <f t="shared" si="254"/>
        <v>0</v>
      </c>
      <c r="U1161" s="34"/>
      <c r="V1161" s="34"/>
      <c r="X1161" s="31">
        <f t="shared" si="249"/>
        <v>9.0359999999999996</v>
      </c>
      <c r="Y1161" s="31">
        <f t="shared" si="250"/>
        <v>-184.49199999999999</v>
      </c>
      <c r="Z1161" s="30">
        <f t="shared" si="255"/>
        <v>0</v>
      </c>
    </row>
    <row r="1162" spans="5:26" x14ac:dyDescent="0.15">
      <c r="E1162" s="46"/>
      <c r="F1162" s="28"/>
      <c r="G1162" s="29"/>
      <c r="H1162" s="29"/>
      <c r="I1162" s="48" t="str">
        <f t="shared" si="259"/>
        <v/>
      </c>
      <c r="J1162" s="48" t="str">
        <f t="shared" si="260"/>
        <v/>
      </c>
      <c r="K1162" s="49" t="str">
        <f t="shared" si="258"/>
        <v/>
      </c>
      <c r="L1162" s="11"/>
      <c r="M1162" s="11"/>
      <c r="N1162" s="78"/>
      <c r="O1162" s="31" t="str">
        <f t="shared" si="252"/>
        <v>F</v>
      </c>
      <c r="P1162" s="11">
        <f t="shared" si="248"/>
        <v>-23.287315649149274</v>
      </c>
      <c r="Q1162" s="11"/>
      <c r="R1162" s="38">
        <f t="shared" si="256"/>
        <v>0</v>
      </c>
      <c r="S1162" s="30">
        <f t="shared" si="253"/>
        <v>0</v>
      </c>
      <c r="T1162" s="30">
        <f t="shared" si="254"/>
        <v>0</v>
      </c>
      <c r="U1162" s="34"/>
      <c r="V1162" s="34"/>
      <c r="X1162" s="31">
        <f t="shared" si="249"/>
        <v>9.0359999999999996</v>
      </c>
      <c r="Y1162" s="31">
        <f t="shared" si="250"/>
        <v>-184.49199999999999</v>
      </c>
      <c r="Z1162" s="30">
        <f t="shared" si="255"/>
        <v>0</v>
      </c>
    </row>
    <row r="1163" spans="5:26" x14ac:dyDescent="0.15">
      <c r="E1163" s="46"/>
      <c r="F1163" s="28"/>
      <c r="G1163" s="29"/>
      <c r="H1163" s="29"/>
      <c r="I1163" s="48" t="str">
        <f t="shared" si="259"/>
        <v/>
      </c>
      <c r="J1163" s="48" t="str">
        <f t="shared" si="260"/>
        <v/>
      </c>
      <c r="K1163" s="49" t="str">
        <f t="shared" si="258"/>
        <v/>
      </c>
      <c r="L1163" s="11"/>
      <c r="M1163" s="11"/>
      <c r="N1163" s="78"/>
      <c r="O1163" s="31" t="str">
        <f t="shared" si="252"/>
        <v>F</v>
      </c>
      <c r="P1163" s="11">
        <f t="shared" si="248"/>
        <v>-23.287315649149274</v>
      </c>
      <c r="Q1163" s="11"/>
      <c r="R1163" s="38">
        <f t="shared" si="256"/>
        <v>0</v>
      </c>
      <c r="S1163" s="30">
        <f t="shared" si="253"/>
        <v>0</v>
      </c>
      <c r="T1163" s="30">
        <f t="shared" si="254"/>
        <v>0</v>
      </c>
      <c r="U1163" s="34"/>
      <c r="V1163" s="34"/>
      <c r="X1163" s="31">
        <f t="shared" si="249"/>
        <v>9.0359999999999996</v>
      </c>
      <c r="Y1163" s="31">
        <f t="shared" si="250"/>
        <v>-184.49199999999999</v>
      </c>
      <c r="Z1163" s="30">
        <f t="shared" si="255"/>
        <v>0</v>
      </c>
    </row>
    <row r="1164" spans="5:26" x14ac:dyDescent="0.15">
      <c r="E1164" s="46"/>
      <c r="F1164" s="28"/>
      <c r="G1164" s="29"/>
      <c r="H1164" s="29"/>
      <c r="I1164" s="48" t="str">
        <f t="shared" si="259"/>
        <v/>
      </c>
      <c r="J1164" s="48" t="str">
        <f t="shared" si="260"/>
        <v/>
      </c>
      <c r="K1164" s="49" t="str">
        <f t="shared" si="258"/>
        <v/>
      </c>
      <c r="L1164" s="11"/>
      <c r="M1164" s="11"/>
      <c r="N1164" s="78"/>
      <c r="O1164" s="31" t="str">
        <f t="shared" si="252"/>
        <v>F</v>
      </c>
      <c r="P1164" s="11">
        <f t="shared" si="248"/>
        <v>-23.287315649149274</v>
      </c>
      <c r="Q1164" s="11"/>
      <c r="R1164" s="38">
        <f t="shared" si="256"/>
        <v>0</v>
      </c>
      <c r="S1164" s="30">
        <f t="shared" si="253"/>
        <v>0</v>
      </c>
      <c r="T1164" s="30">
        <f t="shared" si="254"/>
        <v>0</v>
      </c>
      <c r="U1164" s="34"/>
      <c r="V1164" s="34"/>
      <c r="X1164" s="31">
        <f t="shared" si="249"/>
        <v>9.0359999999999996</v>
      </c>
      <c r="Y1164" s="31">
        <f t="shared" si="250"/>
        <v>-184.49199999999999</v>
      </c>
      <c r="Z1164" s="30">
        <f t="shared" si="255"/>
        <v>0</v>
      </c>
    </row>
    <row r="1165" spans="5:26" x14ac:dyDescent="0.15">
      <c r="E1165" s="46"/>
      <c r="F1165" s="28"/>
      <c r="G1165" s="29"/>
      <c r="H1165" s="29"/>
      <c r="I1165" s="48" t="str">
        <f t="shared" si="259"/>
        <v/>
      </c>
      <c r="J1165" s="48" t="str">
        <f t="shared" si="260"/>
        <v/>
      </c>
      <c r="K1165" s="49" t="str">
        <f t="shared" si="258"/>
        <v/>
      </c>
      <c r="L1165" s="11"/>
      <c r="M1165" s="11"/>
      <c r="N1165" s="78"/>
      <c r="O1165" s="31" t="str">
        <f t="shared" si="252"/>
        <v>F</v>
      </c>
      <c r="P1165" s="11">
        <f t="shared" si="248"/>
        <v>-23.287315649149274</v>
      </c>
      <c r="Q1165" s="11"/>
      <c r="R1165" s="38">
        <f t="shared" si="256"/>
        <v>0</v>
      </c>
      <c r="S1165" s="30">
        <f t="shared" si="253"/>
        <v>0</v>
      </c>
      <c r="T1165" s="30">
        <f t="shared" si="254"/>
        <v>0</v>
      </c>
      <c r="U1165" s="34"/>
      <c r="V1165" s="34"/>
      <c r="X1165" s="31">
        <f t="shared" si="249"/>
        <v>9.0359999999999996</v>
      </c>
      <c r="Y1165" s="31">
        <f t="shared" si="250"/>
        <v>-184.49199999999999</v>
      </c>
      <c r="Z1165" s="30">
        <f t="shared" si="255"/>
        <v>0</v>
      </c>
    </row>
    <row r="1166" spans="5:26" x14ac:dyDescent="0.15">
      <c r="E1166" s="46"/>
      <c r="F1166" s="28"/>
      <c r="G1166" s="29"/>
      <c r="H1166" s="29"/>
      <c r="I1166" s="48" t="str">
        <f t="shared" si="259"/>
        <v/>
      </c>
      <c r="J1166" s="48" t="str">
        <f t="shared" si="260"/>
        <v/>
      </c>
      <c r="K1166" s="49" t="str">
        <f t="shared" si="258"/>
        <v/>
      </c>
      <c r="L1166" s="11"/>
      <c r="M1166" s="11"/>
      <c r="N1166" s="78"/>
      <c r="O1166" s="31" t="str">
        <f t="shared" si="252"/>
        <v>F</v>
      </c>
      <c r="P1166" s="11">
        <f t="shared" si="248"/>
        <v>-23.287315649149274</v>
      </c>
      <c r="Q1166" s="11"/>
      <c r="R1166" s="38">
        <f t="shared" si="256"/>
        <v>0</v>
      </c>
      <c r="S1166" s="30">
        <f t="shared" si="253"/>
        <v>0</v>
      </c>
      <c r="T1166" s="30">
        <f t="shared" si="254"/>
        <v>0</v>
      </c>
      <c r="U1166" s="34"/>
      <c r="V1166" s="34"/>
      <c r="X1166" s="31">
        <f t="shared" si="249"/>
        <v>9.0359999999999996</v>
      </c>
      <c r="Y1166" s="31">
        <f t="shared" si="250"/>
        <v>-184.49199999999999</v>
      </c>
      <c r="Z1166" s="30">
        <f t="shared" si="255"/>
        <v>0</v>
      </c>
    </row>
    <row r="1167" spans="5:26" x14ac:dyDescent="0.15">
      <c r="E1167" s="46"/>
      <c r="F1167" s="28"/>
      <c r="G1167" s="29"/>
      <c r="H1167" s="29"/>
      <c r="I1167" s="48" t="str">
        <f t="shared" si="259"/>
        <v/>
      </c>
      <c r="J1167" s="48" t="str">
        <f t="shared" si="260"/>
        <v/>
      </c>
      <c r="K1167" s="49" t="str">
        <f t="shared" si="258"/>
        <v/>
      </c>
      <c r="L1167" s="11"/>
      <c r="M1167" s="11"/>
      <c r="N1167" s="78"/>
      <c r="O1167" s="31" t="str">
        <f t="shared" si="252"/>
        <v>F</v>
      </c>
      <c r="P1167" s="11">
        <f t="shared" si="248"/>
        <v>-23.287315649149274</v>
      </c>
      <c r="Q1167" s="11"/>
      <c r="R1167" s="38">
        <f t="shared" si="256"/>
        <v>0</v>
      </c>
      <c r="S1167" s="30">
        <f t="shared" si="253"/>
        <v>0</v>
      </c>
      <c r="T1167" s="30">
        <f t="shared" si="254"/>
        <v>0</v>
      </c>
      <c r="U1167" s="34"/>
      <c r="V1167" s="34"/>
      <c r="X1167" s="31">
        <f t="shared" si="249"/>
        <v>9.0359999999999996</v>
      </c>
      <c r="Y1167" s="31">
        <f t="shared" si="250"/>
        <v>-184.49199999999999</v>
      </c>
      <c r="Z1167" s="30">
        <f t="shared" si="255"/>
        <v>0</v>
      </c>
    </row>
    <row r="1168" spans="5:26" x14ac:dyDescent="0.15">
      <c r="E1168" s="46"/>
      <c r="F1168" s="28"/>
      <c r="G1168" s="29"/>
      <c r="H1168" s="29"/>
      <c r="I1168" s="48" t="str">
        <f t="shared" si="259"/>
        <v/>
      </c>
      <c r="J1168" s="48" t="str">
        <f t="shared" si="260"/>
        <v/>
      </c>
      <c r="K1168" s="49" t="str">
        <f t="shared" si="258"/>
        <v/>
      </c>
      <c r="L1168" s="11"/>
      <c r="M1168" s="11"/>
      <c r="N1168" s="78"/>
      <c r="O1168" s="31" t="str">
        <f t="shared" si="252"/>
        <v>F</v>
      </c>
      <c r="P1168" s="11">
        <f t="shared" si="248"/>
        <v>-23.287315649149274</v>
      </c>
      <c r="Q1168" s="11"/>
      <c r="R1168" s="38">
        <f t="shared" si="256"/>
        <v>0</v>
      </c>
      <c r="S1168" s="30">
        <f t="shared" si="253"/>
        <v>0</v>
      </c>
      <c r="T1168" s="30">
        <f t="shared" si="254"/>
        <v>0</v>
      </c>
      <c r="U1168" s="34"/>
      <c r="V1168" s="34"/>
      <c r="X1168" s="31">
        <f t="shared" si="249"/>
        <v>9.0359999999999996</v>
      </c>
      <c r="Y1168" s="31">
        <f t="shared" si="250"/>
        <v>-184.49199999999999</v>
      </c>
      <c r="Z1168" s="30">
        <f t="shared" si="255"/>
        <v>0</v>
      </c>
    </row>
    <row r="1169" spans="5:26" x14ac:dyDescent="0.15">
      <c r="E1169" s="46"/>
      <c r="F1169" s="28"/>
      <c r="G1169" s="29"/>
      <c r="H1169" s="29"/>
      <c r="I1169" s="48" t="str">
        <f t="shared" si="259"/>
        <v/>
      </c>
      <c r="J1169" s="48" t="str">
        <f t="shared" si="260"/>
        <v/>
      </c>
      <c r="K1169" s="49" t="str">
        <f t="shared" si="258"/>
        <v/>
      </c>
      <c r="L1169" s="11"/>
      <c r="M1169" s="11"/>
      <c r="N1169" s="78"/>
      <c r="O1169" s="31" t="str">
        <f t="shared" si="252"/>
        <v>F</v>
      </c>
      <c r="P1169" s="11">
        <f t="shared" si="248"/>
        <v>-23.287315649149274</v>
      </c>
      <c r="Q1169" s="11"/>
      <c r="R1169" s="38">
        <f t="shared" si="256"/>
        <v>0</v>
      </c>
      <c r="S1169" s="30">
        <f t="shared" si="253"/>
        <v>0</v>
      </c>
      <c r="T1169" s="30">
        <f t="shared" si="254"/>
        <v>0</v>
      </c>
      <c r="U1169" s="34"/>
      <c r="V1169" s="34"/>
      <c r="X1169" s="31">
        <f t="shared" si="249"/>
        <v>9.0359999999999996</v>
      </c>
      <c r="Y1169" s="31">
        <f t="shared" si="250"/>
        <v>-184.49199999999999</v>
      </c>
      <c r="Z1169" s="30">
        <f t="shared" si="255"/>
        <v>0</v>
      </c>
    </row>
    <row r="1170" spans="5:26" x14ac:dyDescent="0.15">
      <c r="E1170" s="46"/>
      <c r="F1170" s="28"/>
      <c r="G1170" s="29"/>
      <c r="H1170" s="29"/>
      <c r="I1170" s="48" t="str">
        <f t="shared" si="259"/>
        <v/>
      </c>
      <c r="J1170" s="48" t="str">
        <f t="shared" si="260"/>
        <v/>
      </c>
      <c r="K1170" s="49" t="str">
        <f t="shared" si="258"/>
        <v/>
      </c>
      <c r="L1170" s="11"/>
      <c r="M1170" s="11"/>
      <c r="N1170" s="78"/>
      <c r="O1170" s="31" t="str">
        <f t="shared" si="252"/>
        <v>F</v>
      </c>
      <c r="P1170" s="11">
        <f t="shared" si="248"/>
        <v>-23.287315649149274</v>
      </c>
      <c r="Q1170" s="11"/>
      <c r="R1170" s="38">
        <f t="shared" si="256"/>
        <v>0</v>
      </c>
      <c r="S1170" s="30">
        <f t="shared" si="253"/>
        <v>0</v>
      </c>
      <c r="T1170" s="30">
        <f t="shared" si="254"/>
        <v>0</v>
      </c>
      <c r="U1170" s="34"/>
      <c r="V1170" s="34"/>
      <c r="X1170" s="31">
        <f t="shared" si="249"/>
        <v>9.0359999999999996</v>
      </c>
      <c r="Y1170" s="31">
        <f t="shared" si="250"/>
        <v>-184.49199999999999</v>
      </c>
      <c r="Z1170" s="30">
        <f t="shared" si="255"/>
        <v>0</v>
      </c>
    </row>
    <row r="1171" spans="5:26" x14ac:dyDescent="0.15">
      <c r="E1171" s="46"/>
      <c r="F1171" s="28"/>
      <c r="G1171" s="29"/>
      <c r="H1171" s="29"/>
      <c r="I1171" s="48" t="str">
        <f t="shared" si="259"/>
        <v/>
      </c>
      <c r="J1171" s="48" t="str">
        <f t="shared" si="260"/>
        <v/>
      </c>
      <c r="K1171" s="49" t="str">
        <f t="shared" si="258"/>
        <v/>
      </c>
      <c r="L1171" s="11"/>
      <c r="M1171" s="11"/>
      <c r="N1171" s="78"/>
      <c r="O1171" s="31" t="str">
        <f t="shared" si="252"/>
        <v>F</v>
      </c>
      <c r="P1171" s="11">
        <f t="shared" si="248"/>
        <v>-23.287315649149274</v>
      </c>
      <c r="Q1171" s="11"/>
      <c r="R1171" s="38">
        <f t="shared" si="256"/>
        <v>0</v>
      </c>
      <c r="S1171" s="30">
        <f t="shared" si="253"/>
        <v>0</v>
      </c>
      <c r="T1171" s="30">
        <f t="shared" si="254"/>
        <v>0</v>
      </c>
      <c r="U1171" s="34"/>
      <c r="V1171" s="34"/>
      <c r="X1171" s="31">
        <f t="shared" si="249"/>
        <v>9.0359999999999996</v>
      </c>
      <c r="Y1171" s="31">
        <f t="shared" si="250"/>
        <v>-184.49199999999999</v>
      </c>
      <c r="Z1171" s="30">
        <f t="shared" si="255"/>
        <v>0</v>
      </c>
    </row>
    <row r="1172" spans="5:26" x14ac:dyDescent="0.15">
      <c r="E1172" s="46"/>
      <c r="F1172" s="28"/>
      <c r="G1172" s="29"/>
      <c r="H1172" s="29"/>
      <c r="I1172" s="48" t="str">
        <f t="shared" si="259"/>
        <v/>
      </c>
      <c r="J1172" s="48" t="str">
        <f t="shared" si="260"/>
        <v/>
      </c>
      <c r="K1172" s="49" t="str">
        <f t="shared" si="258"/>
        <v/>
      </c>
      <c r="L1172" s="11"/>
      <c r="M1172" s="11"/>
      <c r="N1172" s="78"/>
      <c r="O1172" s="31" t="str">
        <f t="shared" si="252"/>
        <v>F</v>
      </c>
      <c r="P1172" s="11">
        <f t="shared" si="248"/>
        <v>-23.287315649149274</v>
      </c>
      <c r="Q1172" s="11"/>
      <c r="R1172" s="38">
        <f t="shared" si="256"/>
        <v>0</v>
      </c>
      <c r="S1172" s="30">
        <f t="shared" si="253"/>
        <v>0</v>
      </c>
      <c r="T1172" s="30">
        <f t="shared" si="254"/>
        <v>0</v>
      </c>
      <c r="U1172" s="34"/>
      <c r="V1172" s="34"/>
      <c r="X1172" s="31">
        <f t="shared" si="249"/>
        <v>9.0359999999999996</v>
      </c>
      <c r="Y1172" s="31">
        <f t="shared" si="250"/>
        <v>-184.49199999999999</v>
      </c>
      <c r="Z1172" s="30">
        <f t="shared" si="255"/>
        <v>0</v>
      </c>
    </row>
    <row r="1173" spans="5:26" x14ac:dyDescent="0.15">
      <c r="E1173" s="46"/>
      <c r="F1173" s="28"/>
      <c r="G1173" s="29"/>
      <c r="H1173" s="29"/>
      <c r="I1173" s="48" t="str">
        <f t="shared" si="259"/>
        <v/>
      </c>
      <c r="J1173" s="48" t="str">
        <f t="shared" si="260"/>
        <v/>
      </c>
      <c r="K1173" s="49" t="str">
        <f t="shared" si="258"/>
        <v/>
      </c>
      <c r="L1173" s="11"/>
      <c r="M1173" s="11"/>
      <c r="N1173" s="78"/>
      <c r="O1173" s="31" t="str">
        <f t="shared" si="252"/>
        <v>F</v>
      </c>
      <c r="P1173" s="11">
        <f t="shared" si="248"/>
        <v>-23.287315649149274</v>
      </c>
      <c r="Q1173" s="11"/>
      <c r="R1173" s="38">
        <f t="shared" si="256"/>
        <v>0</v>
      </c>
      <c r="S1173" s="30">
        <f t="shared" si="253"/>
        <v>0</v>
      </c>
      <c r="T1173" s="30">
        <f t="shared" si="254"/>
        <v>0</v>
      </c>
      <c r="U1173" s="34"/>
      <c r="V1173" s="34"/>
      <c r="X1173" s="31">
        <f t="shared" si="249"/>
        <v>9.0359999999999996</v>
      </c>
      <c r="Y1173" s="31">
        <f t="shared" si="250"/>
        <v>-184.49199999999999</v>
      </c>
      <c r="Z1173" s="30">
        <f t="shared" si="255"/>
        <v>0</v>
      </c>
    </row>
    <row r="1174" spans="5:26" x14ac:dyDescent="0.15">
      <c r="E1174" s="46"/>
      <c r="F1174" s="28"/>
      <c r="G1174" s="29"/>
      <c r="H1174" s="29"/>
      <c r="I1174" s="48" t="str">
        <f t="shared" si="259"/>
        <v/>
      </c>
      <c r="J1174" s="48" t="str">
        <f t="shared" si="260"/>
        <v/>
      </c>
      <c r="K1174" s="49" t="str">
        <f t="shared" si="258"/>
        <v/>
      </c>
      <c r="L1174" s="11"/>
      <c r="M1174" s="11"/>
      <c r="N1174" s="78"/>
      <c r="O1174" s="31" t="str">
        <f t="shared" si="252"/>
        <v>F</v>
      </c>
      <c r="P1174" s="11">
        <f t="shared" si="248"/>
        <v>-23.287315649149274</v>
      </c>
      <c r="Q1174" s="11"/>
      <c r="R1174" s="38">
        <f t="shared" si="256"/>
        <v>0</v>
      </c>
      <c r="S1174" s="30">
        <f t="shared" si="253"/>
        <v>0</v>
      </c>
      <c r="T1174" s="30">
        <f t="shared" si="254"/>
        <v>0</v>
      </c>
      <c r="U1174" s="34"/>
      <c r="V1174" s="34"/>
      <c r="X1174" s="31">
        <f t="shared" si="249"/>
        <v>9.0359999999999996</v>
      </c>
      <c r="Y1174" s="31">
        <f t="shared" si="250"/>
        <v>-184.49199999999999</v>
      </c>
      <c r="Z1174" s="30">
        <f t="shared" si="255"/>
        <v>0</v>
      </c>
    </row>
    <row r="1175" spans="5:26" x14ac:dyDescent="0.15">
      <c r="E1175" s="46"/>
      <c r="F1175" s="28"/>
      <c r="G1175" s="29"/>
      <c r="H1175" s="29"/>
      <c r="I1175" s="48" t="str">
        <f t="shared" si="259"/>
        <v/>
      </c>
      <c r="J1175" s="48" t="str">
        <f t="shared" si="260"/>
        <v/>
      </c>
      <c r="K1175" s="49" t="str">
        <f t="shared" si="258"/>
        <v/>
      </c>
      <c r="L1175" s="11"/>
      <c r="M1175" s="11"/>
      <c r="N1175" s="78"/>
      <c r="O1175" s="31" t="str">
        <f t="shared" si="252"/>
        <v>F</v>
      </c>
      <c r="P1175" s="11">
        <f t="shared" si="248"/>
        <v>-23.287315649149274</v>
      </c>
      <c r="Q1175" s="11"/>
      <c r="R1175" s="38">
        <f t="shared" si="256"/>
        <v>0</v>
      </c>
      <c r="S1175" s="30">
        <f t="shared" si="253"/>
        <v>0</v>
      </c>
      <c r="T1175" s="30">
        <f t="shared" si="254"/>
        <v>0</v>
      </c>
      <c r="U1175" s="34"/>
      <c r="V1175" s="34"/>
      <c r="X1175" s="31">
        <f t="shared" si="249"/>
        <v>9.0359999999999996</v>
      </c>
      <c r="Y1175" s="31">
        <f t="shared" si="250"/>
        <v>-184.49199999999999</v>
      </c>
      <c r="Z1175" s="30">
        <f t="shared" si="255"/>
        <v>0</v>
      </c>
    </row>
    <row r="1176" spans="5:26" x14ac:dyDescent="0.15">
      <c r="E1176" s="46"/>
      <c r="F1176" s="28"/>
      <c r="G1176" s="29"/>
      <c r="H1176" s="29"/>
      <c r="I1176" s="48" t="str">
        <f t="shared" si="259"/>
        <v/>
      </c>
      <c r="J1176" s="48" t="str">
        <f t="shared" si="260"/>
        <v/>
      </c>
      <c r="K1176" s="49" t="str">
        <f t="shared" si="258"/>
        <v/>
      </c>
      <c r="L1176" s="11"/>
      <c r="M1176" s="11"/>
      <c r="N1176" s="78"/>
      <c r="O1176" s="31" t="str">
        <f t="shared" si="252"/>
        <v>F</v>
      </c>
      <c r="P1176" s="11">
        <f t="shared" si="248"/>
        <v>-23.287315649149274</v>
      </c>
      <c r="Q1176" s="11"/>
      <c r="R1176" s="38">
        <f t="shared" si="256"/>
        <v>0</v>
      </c>
      <c r="S1176" s="30">
        <f t="shared" si="253"/>
        <v>0</v>
      </c>
      <c r="T1176" s="30">
        <f t="shared" si="254"/>
        <v>0</v>
      </c>
      <c r="U1176" s="34"/>
      <c r="V1176" s="34"/>
      <c r="X1176" s="31">
        <f t="shared" si="249"/>
        <v>9.0359999999999996</v>
      </c>
      <c r="Y1176" s="31">
        <f t="shared" si="250"/>
        <v>-184.49199999999999</v>
      </c>
      <c r="Z1176" s="30">
        <f t="shared" si="255"/>
        <v>0</v>
      </c>
    </row>
    <row r="1177" spans="5:26" x14ac:dyDescent="0.15">
      <c r="E1177" s="46"/>
      <c r="F1177" s="28"/>
      <c r="G1177" s="29"/>
      <c r="H1177" s="29"/>
      <c r="I1177" s="48" t="str">
        <f t="shared" si="259"/>
        <v/>
      </c>
      <c r="J1177" s="48" t="str">
        <f t="shared" si="260"/>
        <v/>
      </c>
      <c r="K1177" s="49" t="str">
        <f t="shared" si="258"/>
        <v/>
      </c>
      <c r="L1177" s="11"/>
      <c r="M1177" s="11"/>
      <c r="N1177" s="78"/>
      <c r="O1177" s="31" t="str">
        <f t="shared" si="252"/>
        <v>F</v>
      </c>
      <c r="P1177" s="11">
        <f t="shared" si="248"/>
        <v>-23.287315649149274</v>
      </c>
      <c r="Q1177" s="11"/>
      <c r="R1177" s="38">
        <f t="shared" si="256"/>
        <v>0</v>
      </c>
      <c r="S1177" s="30">
        <f t="shared" si="253"/>
        <v>0</v>
      </c>
      <c r="T1177" s="30">
        <f t="shared" si="254"/>
        <v>0</v>
      </c>
      <c r="U1177" s="34"/>
      <c r="V1177" s="34"/>
      <c r="X1177" s="31">
        <f t="shared" si="249"/>
        <v>9.0359999999999996</v>
      </c>
      <c r="Y1177" s="31">
        <f t="shared" si="250"/>
        <v>-184.49199999999999</v>
      </c>
      <c r="Z1177" s="30">
        <f t="shared" si="255"/>
        <v>0</v>
      </c>
    </row>
    <row r="1178" spans="5:26" x14ac:dyDescent="0.15">
      <c r="E1178" s="46"/>
      <c r="F1178" s="28"/>
      <c r="G1178" s="29"/>
      <c r="H1178" s="29"/>
      <c r="I1178" s="48" t="str">
        <f t="shared" si="259"/>
        <v/>
      </c>
      <c r="J1178" s="48" t="str">
        <f t="shared" si="260"/>
        <v/>
      </c>
      <c r="K1178" s="49" t="str">
        <f t="shared" si="258"/>
        <v/>
      </c>
      <c r="L1178" s="11"/>
      <c r="M1178" s="11"/>
      <c r="N1178" s="78"/>
      <c r="O1178" s="31" t="str">
        <f t="shared" si="252"/>
        <v>F</v>
      </c>
      <c r="P1178" s="11">
        <f t="shared" si="248"/>
        <v>-23.287315649149274</v>
      </c>
      <c r="Q1178" s="11"/>
      <c r="R1178" s="38">
        <f t="shared" si="256"/>
        <v>0</v>
      </c>
      <c r="S1178" s="30">
        <f t="shared" si="253"/>
        <v>0</v>
      </c>
      <c r="T1178" s="30">
        <f t="shared" si="254"/>
        <v>0</v>
      </c>
      <c r="U1178" s="34"/>
      <c r="V1178" s="34"/>
      <c r="X1178" s="31">
        <f t="shared" si="249"/>
        <v>9.0359999999999996</v>
      </c>
      <c r="Y1178" s="31">
        <f t="shared" si="250"/>
        <v>-184.49199999999999</v>
      </c>
      <c r="Z1178" s="30">
        <f t="shared" si="255"/>
        <v>0</v>
      </c>
    </row>
    <row r="1179" spans="5:26" x14ac:dyDescent="0.15">
      <c r="E1179" s="46"/>
      <c r="F1179" s="28"/>
      <c r="G1179" s="29"/>
      <c r="H1179" s="29"/>
      <c r="I1179" s="48" t="str">
        <f t="shared" si="259"/>
        <v/>
      </c>
      <c r="J1179" s="48" t="str">
        <f t="shared" si="260"/>
        <v/>
      </c>
      <c r="K1179" s="49" t="str">
        <f t="shared" si="258"/>
        <v/>
      </c>
      <c r="L1179" s="11"/>
      <c r="M1179" s="11"/>
      <c r="N1179" s="78"/>
      <c r="O1179" s="31" t="str">
        <f t="shared" si="252"/>
        <v>F</v>
      </c>
      <c r="P1179" s="11">
        <f t="shared" si="248"/>
        <v>-23.287315649149274</v>
      </c>
      <c r="Q1179" s="11"/>
      <c r="R1179" s="38">
        <f t="shared" si="256"/>
        <v>0</v>
      </c>
      <c r="S1179" s="30">
        <f t="shared" si="253"/>
        <v>0</v>
      </c>
      <c r="T1179" s="30">
        <f t="shared" si="254"/>
        <v>0</v>
      </c>
      <c r="U1179" s="34"/>
      <c r="V1179" s="34"/>
      <c r="X1179" s="31">
        <f t="shared" si="249"/>
        <v>9.0359999999999996</v>
      </c>
      <c r="Y1179" s="31">
        <f t="shared" si="250"/>
        <v>-184.49199999999999</v>
      </c>
      <c r="Z1179" s="30">
        <f t="shared" si="255"/>
        <v>0</v>
      </c>
    </row>
    <row r="1180" spans="5:26" x14ac:dyDescent="0.15">
      <c r="E1180" s="46"/>
      <c r="F1180" s="28"/>
      <c r="G1180" s="29"/>
      <c r="H1180" s="29"/>
      <c r="I1180" s="48" t="str">
        <f t="shared" si="259"/>
        <v/>
      </c>
      <c r="J1180" s="48" t="str">
        <f t="shared" si="260"/>
        <v/>
      </c>
      <c r="K1180" s="49" t="str">
        <f t="shared" si="258"/>
        <v/>
      </c>
      <c r="L1180" s="11"/>
      <c r="M1180" s="11"/>
      <c r="N1180" s="78"/>
      <c r="O1180" s="31" t="str">
        <f t="shared" si="252"/>
        <v>F</v>
      </c>
      <c r="P1180" s="11">
        <f t="shared" si="248"/>
        <v>-23.287315649149274</v>
      </c>
      <c r="Q1180" s="11"/>
      <c r="R1180" s="38">
        <f t="shared" si="256"/>
        <v>0</v>
      </c>
      <c r="S1180" s="30">
        <f t="shared" si="253"/>
        <v>0</v>
      </c>
      <c r="T1180" s="30">
        <f t="shared" si="254"/>
        <v>0</v>
      </c>
      <c r="U1180" s="34"/>
      <c r="V1180" s="34"/>
      <c r="X1180" s="31">
        <f t="shared" si="249"/>
        <v>9.0359999999999996</v>
      </c>
      <c r="Y1180" s="31">
        <f t="shared" si="250"/>
        <v>-184.49199999999999</v>
      </c>
      <c r="Z1180" s="30">
        <f t="shared" si="255"/>
        <v>0</v>
      </c>
    </row>
    <row r="1181" spans="5:26" x14ac:dyDescent="0.15">
      <c r="E1181" s="46"/>
      <c r="F1181" s="28"/>
      <c r="G1181" s="29"/>
      <c r="H1181" s="29"/>
      <c r="I1181" s="48" t="str">
        <f t="shared" si="259"/>
        <v/>
      </c>
      <c r="J1181" s="48" t="str">
        <f t="shared" si="260"/>
        <v/>
      </c>
      <c r="K1181" s="49" t="str">
        <f t="shared" si="258"/>
        <v/>
      </c>
      <c r="L1181" s="11"/>
      <c r="M1181" s="11"/>
      <c r="N1181" s="78"/>
      <c r="O1181" s="31" t="str">
        <f t="shared" si="252"/>
        <v>F</v>
      </c>
      <c r="P1181" s="11">
        <f t="shared" si="248"/>
        <v>-23.287315649149274</v>
      </c>
      <c r="Q1181" s="11"/>
      <c r="R1181" s="38">
        <f t="shared" si="256"/>
        <v>0</v>
      </c>
      <c r="S1181" s="30">
        <f t="shared" si="253"/>
        <v>0</v>
      </c>
      <c r="T1181" s="30">
        <f t="shared" si="254"/>
        <v>0</v>
      </c>
      <c r="U1181" s="34"/>
      <c r="V1181" s="34"/>
      <c r="X1181" s="31">
        <f t="shared" si="249"/>
        <v>9.0359999999999996</v>
      </c>
      <c r="Y1181" s="31">
        <f t="shared" si="250"/>
        <v>-184.49199999999999</v>
      </c>
      <c r="Z1181" s="30">
        <f t="shared" si="255"/>
        <v>0</v>
      </c>
    </row>
    <row r="1182" spans="5:26" x14ac:dyDescent="0.15">
      <c r="E1182" s="46"/>
      <c r="F1182" s="28"/>
      <c r="G1182" s="29"/>
      <c r="H1182" s="29"/>
      <c r="I1182" s="48" t="str">
        <f t="shared" si="259"/>
        <v/>
      </c>
      <c r="J1182" s="48" t="str">
        <f t="shared" si="260"/>
        <v/>
      </c>
      <c r="K1182" s="49" t="str">
        <f t="shared" si="258"/>
        <v/>
      </c>
      <c r="L1182" s="11"/>
      <c r="M1182" s="11"/>
      <c r="N1182" s="78"/>
      <c r="O1182" s="31" t="str">
        <f t="shared" si="252"/>
        <v>F</v>
      </c>
      <c r="P1182" s="11">
        <f t="shared" si="248"/>
        <v>-23.287315649149274</v>
      </c>
      <c r="Q1182" s="11"/>
      <c r="R1182" s="38">
        <f t="shared" si="256"/>
        <v>0</v>
      </c>
      <c r="S1182" s="30">
        <f t="shared" si="253"/>
        <v>0</v>
      </c>
      <c r="T1182" s="30">
        <f t="shared" si="254"/>
        <v>0</v>
      </c>
      <c r="U1182" s="34"/>
      <c r="V1182" s="34"/>
      <c r="X1182" s="31">
        <f t="shared" si="249"/>
        <v>9.0359999999999996</v>
      </c>
      <c r="Y1182" s="31">
        <f t="shared" si="250"/>
        <v>-184.49199999999999</v>
      </c>
      <c r="Z1182" s="30">
        <f t="shared" si="255"/>
        <v>0</v>
      </c>
    </row>
    <row r="1183" spans="5:26" x14ac:dyDescent="0.15">
      <c r="E1183" s="46"/>
      <c r="F1183" s="28"/>
      <c r="G1183" s="29"/>
      <c r="H1183" s="29"/>
      <c r="I1183" s="48" t="str">
        <f t="shared" si="259"/>
        <v/>
      </c>
      <c r="J1183" s="48" t="str">
        <f t="shared" si="260"/>
        <v/>
      </c>
      <c r="K1183" s="49" t="str">
        <f t="shared" si="258"/>
        <v/>
      </c>
      <c r="L1183" s="11"/>
      <c r="M1183" s="11"/>
      <c r="N1183" s="78"/>
      <c r="O1183" s="31" t="str">
        <f t="shared" si="252"/>
        <v>F</v>
      </c>
      <c r="P1183" s="11">
        <f t="shared" si="248"/>
        <v>-23.287315649149274</v>
      </c>
      <c r="Q1183" s="11"/>
      <c r="R1183" s="38">
        <f t="shared" si="256"/>
        <v>0</v>
      </c>
      <c r="S1183" s="30">
        <f t="shared" si="253"/>
        <v>0</v>
      </c>
      <c r="T1183" s="30">
        <f t="shared" si="254"/>
        <v>0</v>
      </c>
      <c r="U1183" s="34"/>
      <c r="V1183" s="34"/>
      <c r="X1183" s="31">
        <f t="shared" si="249"/>
        <v>9.0359999999999996</v>
      </c>
      <c r="Y1183" s="31">
        <f t="shared" si="250"/>
        <v>-184.49199999999999</v>
      </c>
      <c r="Z1183" s="30">
        <f t="shared" si="255"/>
        <v>0</v>
      </c>
    </row>
    <row r="1184" spans="5:26" x14ac:dyDescent="0.15">
      <c r="E1184" s="46"/>
      <c r="F1184" s="28"/>
      <c r="G1184" s="29"/>
      <c r="H1184" s="29"/>
      <c r="I1184" s="48" t="str">
        <f t="shared" si="259"/>
        <v/>
      </c>
      <c r="J1184" s="48" t="str">
        <f t="shared" si="260"/>
        <v/>
      </c>
      <c r="K1184" s="49" t="str">
        <f t="shared" si="258"/>
        <v/>
      </c>
      <c r="L1184" s="11"/>
      <c r="M1184" s="11"/>
      <c r="N1184" s="78"/>
      <c r="O1184" s="31" t="str">
        <f t="shared" si="252"/>
        <v>F</v>
      </c>
      <c r="P1184" s="11">
        <f t="shared" si="248"/>
        <v>-23.287315649149274</v>
      </c>
      <c r="Q1184" s="11"/>
      <c r="R1184" s="38">
        <f t="shared" si="256"/>
        <v>0</v>
      </c>
      <c r="S1184" s="30">
        <f t="shared" si="253"/>
        <v>0</v>
      </c>
      <c r="T1184" s="30">
        <f t="shared" si="254"/>
        <v>0</v>
      </c>
      <c r="U1184" s="34"/>
      <c r="V1184" s="34"/>
      <c r="X1184" s="31">
        <f t="shared" si="249"/>
        <v>9.0359999999999996</v>
      </c>
      <c r="Y1184" s="31">
        <f t="shared" si="250"/>
        <v>-184.49199999999999</v>
      </c>
      <c r="Z1184" s="30">
        <f t="shared" si="255"/>
        <v>0</v>
      </c>
    </row>
    <row r="1185" spans="5:26" x14ac:dyDescent="0.15">
      <c r="E1185" s="46"/>
      <c r="F1185" s="28"/>
      <c r="G1185" s="29"/>
      <c r="H1185" s="29"/>
      <c r="I1185" s="48" t="str">
        <f t="shared" ref="I1185:I1216" si="261">IF(COUNTA($F$1119,$H$1119,F1185:H1185)=5,P1185,"")</f>
        <v/>
      </c>
      <c r="J1185" s="48" t="str">
        <f t="shared" ref="J1185:J1216" si="262">IF(COUNTA($F$1119,$H$1119,F1185:H1185)=5,IF(T1185&lt;6,"*",IF(T1185&gt;=17.583,"*",(H1185-G1185*INDEX(IF(O1185="F",muratafemale,muratamale),R1185-4,1)-INDEX(IF(O1185="F",muratafemale,muratamale),R1185-4,2))/(G1185*INDEX(IF(O1185="F",muratafemale,muratamale),R1185-4,1)+INDEX(IF(O1185="F",muratafemale,muratamale),R1185-4,2))*100)),"")</f>
        <v/>
      </c>
      <c r="K1185" s="49" t="str">
        <f t="shared" si="258"/>
        <v/>
      </c>
      <c r="L1185" s="11"/>
      <c r="M1185" s="11"/>
      <c r="N1185" s="78"/>
      <c r="O1185" s="31" t="str">
        <f t="shared" si="252"/>
        <v>F</v>
      </c>
      <c r="P1185" s="11">
        <f t="shared" ref="P1185:P1240" si="263">IF(T1185&gt;17.583,"*",(G1185-(INDEX(IF(O1185="F",Hfemalemean,Hmalemean),S1185+1,R1185+1)))/(INDEX(IF(O1185="F",Hfemalesd,Hmalesd),S1185+1,R1185+1)))</f>
        <v>-23.287315649149274</v>
      </c>
      <c r="Q1185" s="11"/>
      <c r="R1185" s="38">
        <f t="shared" si="256"/>
        <v>0</v>
      </c>
      <c r="S1185" s="30">
        <f t="shared" si="253"/>
        <v>0</v>
      </c>
      <c r="T1185" s="30">
        <f t="shared" si="254"/>
        <v>0</v>
      </c>
      <c r="U1185" s="34"/>
      <c r="V1185" s="34"/>
      <c r="X1185" s="31">
        <f t="shared" ref="X1185:X1240" si="264">IF(O1185="M",2.06*10^-3*G1185^2-0.1166*G1185+6.5273,2.49*10^-3*G1185^2-0.1858*G1185+9.036)</f>
        <v>9.0359999999999996</v>
      </c>
      <c r="Y1185" s="31">
        <f t="shared" ref="Y1185:Y1240" si="265">((G1185/100)^3*INDEX(itoOI,IF(O1185="M",0,3)+IF(G1185&lt;140,1,IF(G1185&lt;=149,2,3)),1)+(G1185/100)^2*INDEX(itoOI,IF(O1185="M",0,3)+IF(G1185&lt;140,1,IF(G1185&lt;=149,2,3)),2)+(G1185/100)*INDEX(itoOI,IF(O1185="M",0,3)+IF(G1185&lt;140,1,IF(G1185&lt;=149,2,3)),3)+INDEX(itoOI,IF(O1185="M",0,3)+IF(G1185&lt;140,1,IF(G1185&lt;=149,2,3)),4))</f>
        <v>-184.49199999999999</v>
      </c>
      <c r="Z1185" s="30">
        <f t="shared" si="255"/>
        <v>0</v>
      </c>
    </row>
    <row r="1186" spans="5:26" x14ac:dyDescent="0.15">
      <c r="E1186" s="46"/>
      <c r="F1186" s="28"/>
      <c r="G1186" s="29"/>
      <c r="H1186" s="29"/>
      <c r="I1186" s="48" t="str">
        <f t="shared" si="261"/>
        <v/>
      </c>
      <c r="J1186" s="48" t="str">
        <f t="shared" si="262"/>
        <v/>
      </c>
      <c r="K1186" s="49" t="str">
        <f t="shared" ref="K1186:K1240" si="266">IF(COUNTA($F$1119,$H$1119,F1186:H1186)=5,IF(OR(T1186&lt;1,G1186&lt;70),"*",IF(G1186&gt;=IF(O1186="M",181,174),(H1186-Z1186)/Z1186*100,IF(G1186&lt;101,(H1186-X1186)/X1186*100,IF(T1186&lt;6,(H1186-X1186)/X1186*100,IF(T1186&gt;=17.583,(H1186-Z1186)/Z1186*100,(H1186-Y1186)/Y1186*100))))),"")</f>
        <v/>
      </c>
      <c r="L1186" s="11"/>
      <c r="M1186" s="11"/>
      <c r="N1186" s="78"/>
      <c r="O1186" s="31" t="str">
        <f t="shared" ref="O1186:O1240" si="267">IF(OR(+$H$1119="男",+$H$1119="M"),"M","F")</f>
        <v>F</v>
      </c>
      <c r="P1186" s="11">
        <f t="shared" si="263"/>
        <v>-23.287315649149274</v>
      </c>
      <c r="Q1186" s="11"/>
      <c r="R1186" s="38">
        <f t="shared" ref="R1186:R1240" si="268">DATEDIF($F$1119,F1186,"Y")</f>
        <v>0</v>
      </c>
      <c r="S1186" s="30">
        <f t="shared" ref="S1186:S1240" si="269">DATEDIF($F$1119,F1186,"YM")</f>
        <v>0</v>
      </c>
      <c r="T1186" s="30">
        <f t="shared" ref="T1186:T1240" si="270">DATEDIF($F$1119,F1186,"Y")+DATEDIF($F$1119,F1186,"YD")/(365+IF(MOD(YEAR(DATE(YEAR(F1186)-1,MONTH($F$1119),DAY($F$1119))),4)=0,IF(DATE(YEAR(DATE(YEAR(F1186)-1,MONTH($F$1119),DAY($F$1119))),2,29)&gt;=DATE(YEAR(F1186)-1,MONTH($F$1119),DAY($F$1119)),1,0),0)+IF(MOD(YEAR(F1186),4)=0,IF(DATE(YEAR(F1186),2,29)&lt;=F1186,1,0),0))</f>
        <v>0</v>
      </c>
      <c r="U1186" s="34"/>
      <c r="V1186" s="34"/>
      <c r="X1186" s="31">
        <f t="shared" si="264"/>
        <v>9.0359999999999996</v>
      </c>
      <c r="Y1186" s="31">
        <f t="shared" si="265"/>
        <v>-184.49199999999999</v>
      </c>
      <c r="Z1186" s="30">
        <f t="shared" ref="Z1186:Z1240" si="271">22*G1186^2/10000</f>
        <v>0</v>
      </c>
    </row>
    <row r="1187" spans="5:26" x14ac:dyDescent="0.15">
      <c r="E1187" s="46"/>
      <c r="F1187" s="28"/>
      <c r="G1187" s="29"/>
      <c r="H1187" s="29"/>
      <c r="I1187" s="48" t="str">
        <f t="shared" si="261"/>
        <v/>
      </c>
      <c r="J1187" s="48" t="str">
        <f t="shared" si="262"/>
        <v/>
      </c>
      <c r="K1187" s="49" t="str">
        <f t="shared" si="266"/>
        <v/>
      </c>
      <c r="L1187" s="11"/>
      <c r="M1187" s="11"/>
      <c r="N1187" s="78"/>
      <c r="O1187" s="31" t="str">
        <f t="shared" si="267"/>
        <v>F</v>
      </c>
      <c r="P1187" s="11">
        <f t="shared" si="263"/>
        <v>-23.287315649149274</v>
      </c>
      <c r="Q1187" s="11"/>
      <c r="R1187" s="38">
        <f t="shared" si="268"/>
        <v>0</v>
      </c>
      <c r="S1187" s="30">
        <f t="shared" si="269"/>
        <v>0</v>
      </c>
      <c r="T1187" s="30">
        <f t="shared" si="270"/>
        <v>0</v>
      </c>
      <c r="U1187" s="34"/>
      <c r="V1187" s="34"/>
      <c r="X1187" s="31">
        <f t="shared" si="264"/>
        <v>9.0359999999999996</v>
      </c>
      <c r="Y1187" s="31">
        <f t="shared" si="265"/>
        <v>-184.49199999999999</v>
      </c>
      <c r="Z1187" s="30">
        <f t="shared" si="271"/>
        <v>0</v>
      </c>
    </row>
    <row r="1188" spans="5:26" x14ac:dyDescent="0.15">
      <c r="E1188" s="46"/>
      <c r="F1188" s="28"/>
      <c r="G1188" s="29"/>
      <c r="H1188" s="29"/>
      <c r="I1188" s="48" t="str">
        <f t="shared" si="261"/>
        <v/>
      </c>
      <c r="J1188" s="48" t="str">
        <f t="shared" si="262"/>
        <v/>
      </c>
      <c r="K1188" s="49" t="str">
        <f t="shared" si="266"/>
        <v/>
      </c>
      <c r="L1188" s="11"/>
      <c r="M1188" s="11"/>
      <c r="N1188" s="78"/>
      <c r="O1188" s="31" t="str">
        <f t="shared" si="267"/>
        <v>F</v>
      </c>
      <c r="P1188" s="11">
        <f t="shared" si="263"/>
        <v>-23.287315649149274</v>
      </c>
      <c r="Q1188" s="11"/>
      <c r="R1188" s="38">
        <f t="shared" si="268"/>
        <v>0</v>
      </c>
      <c r="S1188" s="30">
        <f t="shared" si="269"/>
        <v>0</v>
      </c>
      <c r="T1188" s="30">
        <f t="shared" si="270"/>
        <v>0</v>
      </c>
      <c r="U1188" s="34"/>
      <c r="V1188" s="34"/>
      <c r="X1188" s="31">
        <f t="shared" si="264"/>
        <v>9.0359999999999996</v>
      </c>
      <c r="Y1188" s="31">
        <f t="shared" si="265"/>
        <v>-184.49199999999999</v>
      </c>
      <c r="Z1188" s="30">
        <f t="shared" si="271"/>
        <v>0</v>
      </c>
    </row>
    <row r="1189" spans="5:26" x14ac:dyDescent="0.15">
      <c r="E1189" s="46"/>
      <c r="F1189" s="28"/>
      <c r="G1189" s="29"/>
      <c r="H1189" s="29"/>
      <c r="I1189" s="48" t="str">
        <f t="shared" si="261"/>
        <v/>
      </c>
      <c r="J1189" s="48" t="str">
        <f t="shared" si="262"/>
        <v/>
      </c>
      <c r="K1189" s="49" t="str">
        <f t="shared" si="266"/>
        <v/>
      </c>
      <c r="L1189" s="11"/>
      <c r="M1189" s="11"/>
      <c r="N1189" s="78"/>
      <c r="O1189" s="31" t="str">
        <f t="shared" si="267"/>
        <v>F</v>
      </c>
      <c r="P1189" s="11">
        <f t="shared" si="263"/>
        <v>-23.287315649149274</v>
      </c>
      <c r="Q1189" s="11"/>
      <c r="R1189" s="38">
        <f t="shared" si="268"/>
        <v>0</v>
      </c>
      <c r="S1189" s="30">
        <f t="shared" si="269"/>
        <v>0</v>
      </c>
      <c r="T1189" s="30">
        <f t="shared" si="270"/>
        <v>0</v>
      </c>
      <c r="U1189" s="34"/>
      <c r="V1189" s="34"/>
      <c r="X1189" s="31">
        <f t="shared" si="264"/>
        <v>9.0359999999999996</v>
      </c>
      <c r="Y1189" s="31">
        <f t="shared" si="265"/>
        <v>-184.49199999999999</v>
      </c>
      <c r="Z1189" s="30">
        <f t="shared" si="271"/>
        <v>0</v>
      </c>
    </row>
    <row r="1190" spans="5:26" x14ac:dyDescent="0.15">
      <c r="E1190" s="46"/>
      <c r="F1190" s="28"/>
      <c r="G1190" s="29"/>
      <c r="H1190" s="29"/>
      <c r="I1190" s="48" t="str">
        <f t="shared" si="261"/>
        <v/>
      </c>
      <c r="J1190" s="48" t="str">
        <f t="shared" si="262"/>
        <v/>
      </c>
      <c r="K1190" s="49" t="str">
        <f t="shared" si="266"/>
        <v/>
      </c>
      <c r="L1190" s="11"/>
      <c r="M1190" s="11"/>
      <c r="N1190" s="78"/>
      <c r="O1190" s="31" t="str">
        <f t="shared" si="267"/>
        <v>F</v>
      </c>
      <c r="P1190" s="11">
        <f t="shared" si="263"/>
        <v>-23.287315649149274</v>
      </c>
      <c r="Q1190" s="11"/>
      <c r="R1190" s="38">
        <f t="shared" si="268"/>
        <v>0</v>
      </c>
      <c r="S1190" s="30">
        <f t="shared" si="269"/>
        <v>0</v>
      </c>
      <c r="T1190" s="30">
        <f t="shared" si="270"/>
        <v>0</v>
      </c>
      <c r="U1190" s="34"/>
      <c r="V1190" s="34"/>
      <c r="X1190" s="31">
        <f t="shared" si="264"/>
        <v>9.0359999999999996</v>
      </c>
      <c r="Y1190" s="31">
        <f t="shared" si="265"/>
        <v>-184.49199999999999</v>
      </c>
      <c r="Z1190" s="30">
        <f t="shared" si="271"/>
        <v>0</v>
      </c>
    </row>
    <row r="1191" spans="5:26" x14ac:dyDescent="0.15">
      <c r="E1191" s="46"/>
      <c r="F1191" s="28"/>
      <c r="G1191" s="29"/>
      <c r="H1191" s="29"/>
      <c r="I1191" s="48" t="str">
        <f t="shared" si="261"/>
        <v/>
      </c>
      <c r="J1191" s="48" t="str">
        <f t="shared" si="262"/>
        <v/>
      </c>
      <c r="K1191" s="49" t="str">
        <f t="shared" si="266"/>
        <v/>
      </c>
      <c r="L1191" s="11"/>
      <c r="M1191" s="11"/>
      <c r="N1191" s="78"/>
      <c r="O1191" s="31" t="str">
        <f t="shared" si="267"/>
        <v>F</v>
      </c>
      <c r="P1191" s="11">
        <f t="shared" si="263"/>
        <v>-23.287315649149274</v>
      </c>
      <c r="Q1191" s="11"/>
      <c r="R1191" s="38">
        <f t="shared" si="268"/>
        <v>0</v>
      </c>
      <c r="S1191" s="30">
        <f t="shared" si="269"/>
        <v>0</v>
      </c>
      <c r="T1191" s="30">
        <f t="shared" si="270"/>
        <v>0</v>
      </c>
      <c r="U1191" s="34"/>
      <c r="V1191" s="34"/>
      <c r="X1191" s="31">
        <f t="shared" si="264"/>
        <v>9.0359999999999996</v>
      </c>
      <c r="Y1191" s="31">
        <f t="shared" si="265"/>
        <v>-184.49199999999999</v>
      </c>
      <c r="Z1191" s="30">
        <f t="shared" si="271"/>
        <v>0</v>
      </c>
    </row>
    <row r="1192" spans="5:26" x14ac:dyDescent="0.15">
      <c r="E1192" s="46"/>
      <c r="F1192" s="28"/>
      <c r="G1192" s="29"/>
      <c r="H1192" s="29"/>
      <c r="I1192" s="48" t="str">
        <f t="shared" si="261"/>
        <v/>
      </c>
      <c r="J1192" s="48" t="str">
        <f t="shared" si="262"/>
        <v/>
      </c>
      <c r="K1192" s="49" t="str">
        <f t="shared" si="266"/>
        <v/>
      </c>
      <c r="L1192" s="11"/>
      <c r="M1192" s="11"/>
      <c r="N1192" s="78"/>
      <c r="O1192" s="31" t="str">
        <f t="shared" si="267"/>
        <v>F</v>
      </c>
      <c r="P1192" s="11">
        <f t="shared" si="263"/>
        <v>-23.287315649149274</v>
      </c>
      <c r="Q1192" s="11"/>
      <c r="R1192" s="38">
        <f t="shared" si="268"/>
        <v>0</v>
      </c>
      <c r="S1192" s="30">
        <f t="shared" si="269"/>
        <v>0</v>
      </c>
      <c r="T1192" s="30">
        <f t="shared" si="270"/>
        <v>0</v>
      </c>
      <c r="U1192" s="34"/>
      <c r="V1192" s="34"/>
      <c r="X1192" s="31">
        <f t="shared" si="264"/>
        <v>9.0359999999999996</v>
      </c>
      <c r="Y1192" s="31">
        <f t="shared" si="265"/>
        <v>-184.49199999999999</v>
      </c>
      <c r="Z1192" s="30">
        <f t="shared" si="271"/>
        <v>0</v>
      </c>
    </row>
    <row r="1193" spans="5:26" x14ac:dyDescent="0.15">
      <c r="E1193" s="46"/>
      <c r="F1193" s="28"/>
      <c r="G1193" s="29"/>
      <c r="H1193" s="29"/>
      <c r="I1193" s="48" t="str">
        <f t="shared" si="261"/>
        <v/>
      </c>
      <c r="J1193" s="48" t="str">
        <f t="shared" si="262"/>
        <v/>
      </c>
      <c r="K1193" s="49" t="str">
        <f t="shared" si="266"/>
        <v/>
      </c>
      <c r="L1193" s="11"/>
      <c r="M1193" s="11"/>
      <c r="N1193" s="78"/>
      <c r="O1193" s="31" t="str">
        <f t="shared" si="267"/>
        <v>F</v>
      </c>
      <c r="P1193" s="11">
        <f t="shared" si="263"/>
        <v>-23.287315649149274</v>
      </c>
      <c r="Q1193" s="11"/>
      <c r="R1193" s="38">
        <f t="shared" si="268"/>
        <v>0</v>
      </c>
      <c r="S1193" s="30">
        <f t="shared" si="269"/>
        <v>0</v>
      </c>
      <c r="T1193" s="30">
        <f t="shared" si="270"/>
        <v>0</v>
      </c>
      <c r="U1193" s="34"/>
      <c r="V1193" s="34"/>
      <c r="X1193" s="31">
        <f t="shared" si="264"/>
        <v>9.0359999999999996</v>
      </c>
      <c r="Y1193" s="31">
        <f t="shared" si="265"/>
        <v>-184.49199999999999</v>
      </c>
      <c r="Z1193" s="30">
        <f t="shared" si="271"/>
        <v>0</v>
      </c>
    </row>
    <row r="1194" spans="5:26" x14ac:dyDescent="0.15">
      <c r="E1194" s="46"/>
      <c r="F1194" s="28"/>
      <c r="G1194" s="29"/>
      <c r="H1194" s="29"/>
      <c r="I1194" s="48" t="str">
        <f t="shared" si="261"/>
        <v/>
      </c>
      <c r="J1194" s="48" t="str">
        <f t="shared" si="262"/>
        <v/>
      </c>
      <c r="K1194" s="49" t="str">
        <f t="shared" si="266"/>
        <v/>
      </c>
      <c r="L1194" s="11"/>
      <c r="M1194" s="11"/>
      <c r="N1194" s="78"/>
      <c r="O1194" s="31" t="str">
        <f t="shared" si="267"/>
        <v>F</v>
      </c>
      <c r="P1194" s="11">
        <f t="shared" si="263"/>
        <v>-23.287315649149274</v>
      </c>
      <c r="Q1194" s="11"/>
      <c r="R1194" s="38">
        <f t="shared" si="268"/>
        <v>0</v>
      </c>
      <c r="S1194" s="30">
        <f t="shared" si="269"/>
        <v>0</v>
      </c>
      <c r="T1194" s="30">
        <f t="shared" si="270"/>
        <v>0</v>
      </c>
      <c r="U1194" s="34"/>
      <c r="V1194" s="34"/>
      <c r="X1194" s="31">
        <f t="shared" si="264"/>
        <v>9.0359999999999996</v>
      </c>
      <c r="Y1194" s="31">
        <f t="shared" si="265"/>
        <v>-184.49199999999999</v>
      </c>
      <c r="Z1194" s="30">
        <f t="shared" si="271"/>
        <v>0</v>
      </c>
    </row>
    <row r="1195" spans="5:26" x14ac:dyDescent="0.15">
      <c r="E1195" s="46"/>
      <c r="F1195" s="28"/>
      <c r="G1195" s="29"/>
      <c r="H1195" s="29"/>
      <c r="I1195" s="48" t="str">
        <f t="shared" si="261"/>
        <v/>
      </c>
      <c r="J1195" s="48" t="str">
        <f t="shared" si="262"/>
        <v/>
      </c>
      <c r="K1195" s="49" t="str">
        <f t="shared" si="266"/>
        <v/>
      </c>
      <c r="L1195" s="11"/>
      <c r="M1195" s="11"/>
      <c r="N1195" s="78"/>
      <c r="O1195" s="31" t="str">
        <f t="shared" si="267"/>
        <v>F</v>
      </c>
      <c r="P1195" s="11">
        <f t="shared" si="263"/>
        <v>-23.287315649149274</v>
      </c>
      <c r="Q1195" s="11"/>
      <c r="R1195" s="38">
        <f t="shared" si="268"/>
        <v>0</v>
      </c>
      <c r="S1195" s="30">
        <f t="shared" si="269"/>
        <v>0</v>
      </c>
      <c r="T1195" s="30">
        <f t="shared" si="270"/>
        <v>0</v>
      </c>
      <c r="U1195" s="34"/>
      <c r="V1195" s="34"/>
      <c r="X1195" s="31">
        <f t="shared" si="264"/>
        <v>9.0359999999999996</v>
      </c>
      <c r="Y1195" s="31">
        <f t="shared" si="265"/>
        <v>-184.49199999999999</v>
      </c>
      <c r="Z1195" s="30">
        <f t="shared" si="271"/>
        <v>0</v>
      </c>
    </row>
    <row r="1196" spans="5:26" x14ac:dyDescent="0.15">
      <c r="E1196" s="46"/>
      <c r="F1196" s="28"/>
      <c r="G1196" s="29"/>
      <c r="H1196" s="29"/>
      <c r="I1196" s="48" t="str">
        <f t="shared" si="261"/>
        <v/>
      </c>
      <c r="J1196" s="48" t="str">
        <f t="shared" si="262"/>
        <v/>
      </c>
      <c r="K1196" s="49" t="str">
        <f t="shared" si="266"/>
        <v/>
      </c>
      <c r="L1196" s="11"/>
      <c r="M1196" s="11"/>
      <c r="N1196" s="78"/>
      <c r="O1196" s="31" t="str">
        <f t="shared" si="267"/>
        <v>F</v>
      </c>
      <c r="P1196" s="11">
        <f t="shared" si="263"/>
        <v>-23.287315649149274</v>
      </c>
      <c r="Q1196" s="11"/>
      <c r="R1196" s="38">
        <f t="shared" si="268"/>
        <v>0</v>
      </c>
      <c r="S1196" s="30">
        <f t="shared" si="269"/>
        <v>0</v>
      </c>
      <c r="T1196" s="30">
        <f t="shared" si="270"/>
        <v>0</v>
      </c>
      <c r="U1196" s="34"/>
      <c r="V1196" s="34"/>
      <c r="X1196" s="31">
        <f t="shared" si="264"/>
        <v>9.0359999999999996</v>
      </c>
      <c r="Y1196" s="31">
        <f t="shared" si="265"/>
        <v>-184.49199999999999</v>
      </c>
      <c r="Z1196" s="30">
        <f t="shared" si="271"/>
        <v>0</v>
      </c>
    </row>
    <row r="1197" spans="5:26" x14ac:dyDescent="0.15">
      <c r="E1197" s="46"/>
      <c r="F1197" s="28"/>
      <c r="G1197" s="29"/>
      <c r="H1197" s="29"/>
      <c r="I1197" s="48" t="str">
        <f t="shared" si="261"/>
        <v/>
      </c>
      <c r="J1197" s="48" t="str">
        <f t="shared" si="262"/>
        <v/>
      </c>
      <c r="K1197" s="49" t="str">
        <f t="shared" si="266"/>
        <v/>
      </c>
      <c r="L1197" s="11"/>
      <c r="M1197" s="11"/>
      <c r="N1197" s="78"/>
      <c r="O1197" s="31" t="str">
        <f t="shared" si="267"/>
        <v>F</v>
      </c>
      <c r="P1197" s="11">
        <f t="shared" si="263"/>
        <v>-23.287315649149274</v>
      </c>
      <c r="Q1197" s="11"/>
      <c r="R1197" s="38">
        <f t="shared" si="268"/>
        <v>0</v>
      </c>
      <c r="S1197" s="30">
        <f t="shared" si="269"/>
        <v>0</v>
      </c>
      <c r="T1197" s="30">
        <f t="shared" si="270"/>
        <v>0</v>
      </c>
      <c r="U1197" s="34"/>
      <c r="V1197" s="34"/>
      <c r="X1197" s="31">
        <f t="shared" si="264"/>
        <v>9.0359999999999996</v>
      </c>
      <c r="Y1197" s="31">
        <f t="shared" si="265"/>
        <v>-184.49199999999999</v>
      </c>
      <c r="Z1197" s="30">
        <f t="shared" si="271"/>
        <v>0</v>
      </c>
    </row>
    <row r="1198" spans="5:26" x14ac:dyDescent="0.15">
      <c r="E1198" s="46"/>
      <c r="F1198" s="28"/>
      <c r="G1198" s="29"/>
      <c r="H1198" s="29"/>
      <c r="I1198" s="48" t="str">
        <f t="shared" si="261"/>
        <v/>
      </c>
      <c r="J1198" s="48" t="str">
        <f t="shared" si="262"/>
        <v/>
      </c>
      <c r="K1198" s="49" t="str">
        <f t="shared" si="266"/>
        <v/>
      </c>
      <c r="L1198" s="11"/>
      <c r="M1198" s="11"/>
      <c r="N1198" s="78"/>
      <c r="O1198" s="31" t="str">
        <f t="shared" si="267"/>
        <v>F</v>
      </c>
      <c r="P1198" s="11">
        <f t="shared" si="263"/>
        <v>-23.287315649149274</v>
      </c>
      <c r="Q1198" s="11"/>
      <c r="R1198" s="38">
        <f t="shared" si="268"/>
        <v>0</v>
      </c>
      <c r="S1198" s="30">
        <f t="shared" si="269"/>
        <v>0</v>
      </c>
      <c r="T1198" s="30">
        <f t="shared" si="270"/>
        <v>0</v>
      </c>
      <c r="U1198" s="34"/>
      <c r="V1198" s="34"/>
      <c r="X1198" s="31">
        <f t="shared" si="264"/>
        <v>9.0359999999999996</v>
      </c>
      <c r="Y1198" s="31">
        <f t="shared" si="265"/>
        <v>-184.49199999999999</v>
      </c>
      <c r="Z1198" s="30">
        <f t="shared" si="271"/>
        <v>0</v>
      </c>
    </row>
    <row r="1199" spans="5:26" x14ac:dyDescent="0.15">
      <c r="E1199" s="46"/>
      <c r="F1199" s="28"/>
      <c r="G1199" s="29"/>
      <c r="H1199" s="29"/>
      <c r="I1199" s="48" t="str">
        <f t="shared" si="261"/>
        <v/>
      </c>
      <c r="J1199" s="48" t="str">
        <f t="shared" si="262"/>
        <v/>
      </c>
      <c r="K1199" s="49" t="str">
        <f t="shared" si="266"/>
        <v/>
      </c>
      <c r="L1199" s="11"/>
      <c r="M1199" s="11"/>
      <c r="N1199" s="78"/>
      <c r="O1199" s="31" t="str">
        <f t="shared" si="267"/>
        <v>F</v>
      </c>
      <c r="P1199" s="11">
        <f t="shared" si="263"/>
        <v>-23.287315649149274</v>
      </c>
      <c r="Q1199" s="11"/>
      <c r="R1199" s="38">
        <f t="shared" si="268"/>
        <v>0</v>
      </c>
      <c r="S1199" s="30">
        <f t="shared" si="269"/>
        <v>0</v>
      </c>
      <c r="T1199" s="30">
        <f t="shared" si="270"/>
        <v>0</v>
      </c>
      <c r="U1199" s="34"/>
      <c r="V1199" s="34"/>
      <c r="X1199" s="31">
        <f t="shared" si="264"/>
        <v>9.0359999999999996</v>
      </c>
      <c r="Y1199" s="31">
        <f t="shared" si="265"/>
        <v>-184.49199999999999</v>
      </c>
      <c r="Z1199" s="30">
        <f t="shared" si="271"/>
        <v>0</v>
      </c>
    </row>
    <row r="1200" spans="5:26" x14ac:dyDescent="0.15">
      <c r="E1200" s="46"/>
      <c r="F1200" s="28"/>
      <c r="G1200" s="29"/>
      <c r="H1200" s="29"/>
      <c r="I1200" s="48" t="str">
        <f t="shared" si="261"/>
        <v/>
      </c>
      <c r="J1200" s="48" t="str">
        <f t="shared" si="262"/>
        <v/>
      </c>
      <c r="K1200" s="49" t="str">
        <f t="shared" si="266"/>
        <v/>
      </c>
      <c r="L1200" s="11"/>
      <c r="M1200" s="11"/>
      <c r="N1200" s="78"/>
      <c r="O1200" s="31" t="str">
        <f t="shared" si="267"/>
        <v>F</v>
      </c>
      <c r="P1200" s="11">
        <f t="shared" si="263"/>
        <v>-23.287315649149274</v>
      </c>
      <c r="Q1200" s="11"/>
      <c r="R1200" s="38">
        <f t="shared" si="268"/>
        <v>0</v>
      </c>
      <c r="S1200" s="30">
        <f t="shared" si="269"/>
        <v>0</v>
      </c>
      <c r="T1200" s="30">
        <f t="shared" si="270"/>
        <v>0</v>
      </c>
      <c r="U1200" s="34"/>
      <c r="V1200" s="34"/>
      <c r="X1200" s="31">
        <f t="shared" si="264"/>
        <v>9.0359999999999996</v>
      </c>
      <c r="Y1200" s="31">
        <f t="shared" si="265"/>
        <v>-184.49199999999999</v>
      </c>
      <c r="Z1200" s="30">
        <f t="shared" si="271"/>
        <v>0</v>
      </c>
    </row>
    <row r="1201" spans="5:26" x14ac:dyDescent="0.15">
      <c r="E1201" s="46"/>
      <c r="F1201" s="28"/>
      <c r="G1201" s="29"/>
      <c r="H1201" s="29"/>
      <c r="I1201" s="48" t="str">
        <f t="shared" si="261"/>
        <v/>
      </c>
      <c r="J1201" s="48" t="str">
        <f t="shared" si="262"/>
        <v/>
      </c>
      <c r="K1201" s="49" t="str">
        <f t="shared" si="266"/>
        <v/>
      </c>
      <c r="L1201" s="11"/>
      <c r="M1201" s="11"/>
      <c r="N1201" s="78"/>
      <c r="O1201" s="31" t="str">
        <f t="shared" si="267"/>
        <v>F</v>
      </c>
      <c r="P1201" s="11">
        <f t="shared" si="263"/>
        <v>-23.287315649149274</v>
      </c>
      <c r="Q1201" s="11"/>
      <c r="R1201" s="38">
        <f t="shared" si="268"/>
        <v>0</v>
      </c>
      <c r="S1201" s="30">
        <f t="shared" si="269"/>
        <v>0</v>
      </c>
      <c r="T1201" s="30">
        <f t="shared" si="270"/>
        <v>0</v>
      </c>
      <c r="U1201" s="34"/>
      <c r="V1201" s="34"/>
      <c r="X1201" s="31">
        <f t="shared" si="264"/>
        <v>9.0359999999999996</v>
      </c>
      <c r="Y1201" s="31">
        <f t="shared" si="265"/>
        <v>-184.49199999999999</v>
      </c>
      <c r="Z1201" s="30">
        <f t="shared" si="271"/>
        <v>0</v>
      </c>
    </row>
    <row r="1202" spans="5:26" x14ac:dyDescent="0.15">
      <c r="E1202" s="46"/>
      <c r="F1202" s="28"/>
      <c r="G1202" s="29"/>
      <c r="H1202" s="29"/>
      <c r="I1202" s="48" t="str">
        <f t="shared" si="261"/>
        <v/>
      </c>
      <c r="J1202" s="48" t="str">
        <f t="shared" si="262"/>
        <v/>
      </c>
      <c r="K1202" s="49" t="str">
        <f t="shared" si="266"/>
        <v/>
      </c>
      <c r="L1202" s="11"/>
      <c r="M1202" s="11"/>
      <c r="N1202" s="78"/>
      <c r="O1202" s="31" t="str">
        <f t="shared" si="267"/>
        <v>F</v>
      </c>
      <c r="P1202" s="11">
        <f t="shared" si="263"/>
        <v>-23.287315649149274</v>
      </c>
      <c r="Q1202" s="11"/>
      <c r="R1202" s="38">
        <f t="shared" si="268"/>
        <v>0</v>
      </c>
      <c r="S1202" s="30">
        <f t="shared" si="269"/>
        <v>0</v>
      </c>
      <c r="T1202" s="30">
        <f t="shared" si="270"/>
        <v>0</v>
      </c>
      <c r="U1202" s="34"/>
      <c r="V1202" s="34"/>
      <c r="X1202" s="31">
        <f t="shared" si="264"/>
        <v>9.0359999999999996</v>
      </c>
      <c r="Y1202" s="31">
        <f t="shared" si="265"/>
        <v>-184.49199999999999</v>
      </c>
      <c r="Z1202" s="30">
        <f t="shared" si="271"/>
        <v>0</v>
      </c>
    </row>
    <row r="1203" spans="5:26" x14ac:dyDescent="0.15">
      <c r="E1203" s="46"/>
      <c r="F1203" s="28"/>
      <c r="G1203" s="29"/>
      <c r="H1203" s="29"/>
      <c r="I1203" s="48" t="str">
        <f t="shared" si="261"/>
        <v/>
      </c>
      <c r="J1203" s="48" t="str">
        <f t="shared" si="262"/>
        <v/>
      </c>
      <c r="K1203" s="49" t="str">
        <f t="shared" si="266"/>
        <v/>
      </c>
      <c r="L1203" s="11"/>
      <c r="M1203" s="11"/>
      <c r="N1203" s="78"/>
      <c r="O1203" s="31" t="str">
        <f t="shared" si="267"/>
        <v>F</v>
      </c>
      <c r="P1203" s="11">
        <f t="shared" si="263"/>
        <v>-23.287315649149274</v>
      </c>
      <c r="Q1203" s="11"/>
      <c r="R1203" s="38">
        <f t="shared" si="268"/>
        <v>0</v>
      </c>
      <c r="S1203" s="30">
        <f t="shared" si="269"/>
        <v>0</v>
      </c>
      <c r="T1203" s="30">
        <f t="shared" si="270"/>
        <v>0</v>
      </c>
      <c r="U1203" s="34"/>
      <c r="V1203" s="34"/>
      <c r="X1203" s="31">
        <f t="shared" si="264"/>
        <v>9.0359999999999996</v>
      </c>
      <c r="Y1203" s="31">
        <f t="shared" si="265"/>
        <v>-184.49199999999999</v>
      </c>
      <c r="Z1203" s="30">
        <f t="shared" si="271"/>
        <v>0</v>
      </c>
    </row>
    <row r="1204" spans="5:26" x14ac:dyDescent="0.15">
      <c r="E1204" s="46"/>
      <c r="F1204" s="28"/>
      <c r="G1204" s="29"/>
      <c r="H1204" s="29"/>
      <c r="I1204" s="48" t="str">
        <f t="shared" si="261"/>
        <v/>
      </c>
      <c r="J1204" s="48" t="str">
        <f t="shared" si="262"/>
        <v/>
      </c>
      <c r="K1204" s="49" t="str">
        <f t="shared" si="266"/>
        <v/>
      </c>
      <c r="L1204" s="11"/>
      <c r="M1204" s="11"/>
      <c r="N1204" s="78"/>
      <c r="O1204" s="31" t="str">
        <f t="shared" si="267"/>
        <v>F</v>
      </c>
      <c r="P1204" s="11">
        <f t="shared" si="263"/>
        <v>-23.287315649149274</v>
      </c>
      <c r="Q1204" s="11"/>
      <c r="R1204" s="38">
        <f t="shared" si="268"/>
        <v>0</v>
      </c>
      <c r="S1204" s="30">
        <f t="shared" si="269"/>
        <v>0</v>
      </c>
      <c r="T1204" s="30">
        <f t="shared" si="270"/>
        <v>0</v>
      </c>
      <c r="U1204" s="34"/>
      <c r="V1204" s="34"/>
      <c r="X1204" s="31">
        <f t="shared" si="264"/>
        <v>9.0359999999999996</v>
      </c>
      <c r="Y1204" s="31">
        <f t="shared" si="265"/>
        <v>-184.49199999999999</v>
      </c>
      <c r="Z1204" s="30">
        <f t="shared" si="271"/>
        <v>0</v>
      </c>
    </row>
    <row r="1205" spans="5:26" x14ac:dyDescent="0.15">
      <c r="E1205" s="46"/>
      <c r="F1205" s="28"/>
      <c r="G1205" s="29"/>
      <c r="H1205" s="29"/>
      <c r="I1205" s="48" t="str">
        <f t="shared" si="261"/>
        <v/>
      </c>
      <c r="J1205" s="48" t="str">
        <f t="shared" si="262"/>
        <v/>
      </c>
      <c r="K1205" s="49" t="str">
        <f t="shared" si="266"/>
        <v/>
      </c>
      <c r="L1205" s="11"/>
      <c r="M1205" s="11"/>
      <c r="N1205" s="78"/>
      <c r="O1205" s="31" t="str">
        <f t="shared" si="267"/>
        <v>F</v>
      </c>
      <c r="P1205" s="11">
        <f t="shared" si="263"/>
        <v>-23.287315649149274</v>
      </c>
      <c r="Q1205" s="11"/>
      <c r="R1205" s="38">
        <f t="shared" si="268"/>
        <v>0</v>
      </c>
      <c r="S1205" s="30">
        <f t="shared" si="269"/>
        <v>0</v>
      </c>
      <c r="T1205" s="30">
        <f t="shared" si="270"/>
        <v>0</v>
      </c>
      <c r="U1205" s="34"/>
      <c r="V1205" s="34"/>
      <c r="X1205" s="31">
        <f t="shared" si="264"/>
        <v>9.0359999999999996</v>
      </c>
      <c r="Y1205" s="31">
        <f t="shared" si="265"/>
        <v>-184.49199999999999</v>
      </c>
      <c r="Z1205" s="30">
        <f t="shared" si="271"/>
        <v>0</v>
      </c>
    </row>
    <row r="1206" spans="5:26" x14ac:dyDescent="0.15">
      <c r="E1206" s="46"/>
      <c r="F1206" s="28"/>
      <c r="G1206" s="29"/>
      <c r="H1206" s="29"/>
      <c r="I1206" s="48" t="str">
        <f t="shared" si="261"/>
        <v/>
      </c>
      <c r="J1206" s="48" t="str">
        <f t="shared" si="262"/>
        <v/>
      </c>
      <c r="K1206" s="49" t="str">
        <f t="shared" si="266"/>
        <v/>
      </c>
      <c r="L1206" s="11"/>
      <c r="M1206" s="11"/>
      <c r="N1206" s="78"/>
      <c r="O1206" s="31" t="str">
        <f t="shared" si="267"/>
        <v>F</v>
      </c>
      <c r="P1206" s="11">
        <f t="shared" si="263"/>
        <v>-23.287315649149274</v>
      </c>
      <c r="Q1206" s="11"/>
      <c r="R1206" s="38">
        <f t="shared" si="268"/>
        <v>0</v>
      </c>
      <c r="S1206" s="30">
        <f t="shared" si="269"/>
        <v>0</v>
      </c>
      <c r="T1206" s="30">
        <f t="shared" si="270"/>
        <v>0</v>
      </c>
      <c r="U1206" s="34"/>
      <c r="V1206" s="34"/>
      <c r="X1206" s="31">
        <f t="shared" si="264"/>
        <v>9.0359999999999996</v>
      </c>
      <c r="Y1206" s="31">
        <f t="shared" si="265"/>
        <v>-184.49199999999999</v>
      </c>
      <c r="Z1206" s="30">
        <f t="shared" si="271"/>
        <v>0</v>
      </c>
    </row>
    <row r="1207" spans="5:26" x14ac:dyDescent="0.15">
      <c r="E1207" s="46"/>
      <c r="F1207" s="28"/>
      <c r="G1207" s="29"/>
      <c r="H1207" s="29"/>
      <c r="I1207" s="48" t="str">
        <f t="shared" si="261"/>
        <v/>
      </c>
      <c r="J1207" s="48" t="str">
        <f t="shared" si="262"/>
        <v/>
      </c>
      <c r="K1207" s="49" t="str">
        <f t="shared" si="266"/>
        <v/>
      </c>
      <c r="L1207" s="11"/>
      <c r="M1207" s="11"/>
      <c r="N1207" s="78"/>
      <c r="O1207" s="31" t="str">
        <f t="shared" si="267"/>
        <v>F</v>
      </c>
      <c r="P1207" s="11">
        <f t="shared" si="263"/>
        <v>-23.287315649149274</v>
      </c>
      <c r="Q1207" s="11"/>
      <c r="R1207" s="38">
        <f t="shared" si="268"/>
        <v>0</v>
      </c>
      <c r="S1207" s="30">
        <f t="shared" si="269"/>
        <v>0</v>
      </c>
      <c r="T1207" s="30">
        <f t="shared" si="270"/>
        <v>0</v>
      </c>
      <c r="U1207" s="34"/>
      <c r="V1207" s="34"/>
      <c r="X1207" s="31">
        <f t="shared" si="264"/>
        <v>9.0359999999999996</v>
      </c>
      <c r="Y1207" s="31">
        <f t="shared" si="265"/>
        <v>-184.49199999999999</v>
      </c>
      <c r="Z1207" s="30">
        <f t="shared" si="271"/>
        <v>0</v>
      </c>
    </row>
    <row r="1208" spans="5:26" x14ac:dyDescent="0.15">
      <c r="E1208" s="46"/>
      <c r="F1208" s="28"/>
      <c r="G1208" s="29"/>
      <c r="H1208" s="29"/>
      <c r="I1208" s="48" t="str">
        <f t="shared" si="261"/>
        <v/>
      </c>
      <c r="J1208" s="48" t="str">
        <f t="shared" si="262"/>
        <v/>
      </c>
      <c r="K1208" s="49" t="str">
        <f t="shared" si="266"/>
        <v/>
      </c>
      <c r="L1208" s="11"/>
      <c r="M1208" s="11"/>
      <c r="N1208" s="78"/>
      <c r="O1208" s="31" t="str">
        <f t="shared" si="267"/>
        <v>F</v>
      </c>
      <c r="P1208" s="11">
        <f t="shared" si="263"/>
        <v>-23.287315649149274</v>
      </c>
      <c r="Q1208" s="11"/>
      <c r="R1208" s="38">
        <f t="shared" si="268"/>
        <v>0</v>
      </c>
      <c r="S1208" s="30">
        <f t="shared" si="269"/>
        <v>0</v>
      </c>
      <c r="T1208" s="30">
        <f t="shared" si="270"/>
        <v>0</v>
      </c>
      <c r="U1208" s="34"/>
      <c r="V1208" s="34"/>
      <c r="X1208" s="31">
        <f t="shared" si="264"/>
        <v>9.0359999999999996</v>
      </c>
      <c r="Y1208" s="31">
        <f t="shared" si="265"/>
        <v>-184.49199999999999</v>
      </c>
      <c r="Z1208" s="30">
        <f t="shared" si="271"/>
        <v>0</v>
      </c>
    </row>
    <row r="1209" spans="5:26" x14ac:dyDescent="0.15">
      <c r="E1209" s="46"/>
      <c r="F1209" s="28"/>
      <c r="G1209" s="29"/>
      <c r="H1209" s="29"/>
      <c r="I1209" s="48" t="str">
        <f t="shared" si="261"/>
        <v/>
      </c>
      <c r="J1209" s="48" t="str">
        <f t="shared" si="262"/>
        <v/>
      </c>
      <c r="K1209" s="49" t="str">
        <f t="shared" si="266"/>
        <v/>
      </c>
      <c r="L1209" s="11"/>
      <c r="M1209" s="11"/>
      <c r="N1209" s="78"/>
      <c r="O1209" s="31" t="str">
        <f t="shared" si="267"/>
        <v>F</v>
      </c>
      <c r="P1209" s="11">
        <f t="shared" si="263"/>
        <v>-23.287315649149274</v>
      </c>
      <c r="Q1209" s="11"/>
      <c r="R1209" s="38">
        <f t="shared" si="268"/>
        <v>0</v>
      </c>
      <c r="S1209" s="30">
        <f t="shared" si="269"/>
        <v>0</v>
      </c>
      <c r="T1209" s="30">
        <f t="shared" si="270"/>
        <v>0</v>
      </c>
      <c r="U1209" s="34"/>
      <c r="V1209" s="34"/>
      <c r="X1209" s="31">
        <f t="shared" si="264"/>
        <v>9.0359999999999996</v>
      </c>
      <c r="Y1209" s="31">
        <f t="shared" si="265"/>
        <v>-184.49199999999999</v>
      </c>
      <c r="Z1209" s="30">
        <f t="shared" si="271"/>
        <v>0</v>
      </c>
    </row>
    <row r="1210" spans="5:26" x14ac:dyDescent="0.15">
      <c r="E1210" s="46"/>
      <c r="F1210" s="28"/>
      <c r="G1210" s="29"/>
      <c r="H1210" s="29"/>
      <c r="I1210" s="48" t="str">
        <f t="shared" si="261"/>
        <v/>
      </c>
      <c r="J1210" s="48" t="str">
        <f t="shared" si="262"/>
        <v/>
      </c>
      <c r="K1210" s="49" t="str">
        <f t="shared" si="266"/>
        <v/>
      </c>
      <c r="L1210" s="11"/>
      <c r="M1210" s="11"/>
      <c r="N1210" s="78"/>
      <c r="O1210" s="31" t="str">
        <f t="shared" si="267"/>
        <v>F</v>
      </c>
      <c r="P1210" s="11">
        <f t="shared" si="263"/>
        <v>-23.287315649149274</v>
      </c>
      <c r="Q1210" s="11"/>
      <c r="R1210" s="38">
        <f t="shared" si="268"/>
        <v>0</v>
      </c>
      <c r="S1210" s="30">
        <f t="shared" si="269"/>
        <v>0</v>
      </c>
      <c r="T1210" s="30">
        <f t="shared" si="270"/>
        <v>0</v>
      </c>
      <c r="U1210" s="34"/>
      <c r="V1210" s="34"/>
      <c r="X1210" s="31">
        <f t="shared" si="264"/>
        <v>9.0359999999999996</v>
      </c>
      <c r="Y1210" s="31">
        <f t="shared" si="265"/>
        <v>-184.49199999999999</v>
      </c>
      <c r="Z1210" s="30">
        <f t="shared" si="271"/>
        <v>0</v>
      </c>
    </row>
    <row r="1211" spans="5:26" x14ac:dyDescent="0.15">
      <c r="E1211" s="46"/>
      <c r="F1211" s="28"/>
      <c r="G1211" s="29"/>
      <c r="H1211" s="29"/>
      <c r="I1211" s="48" t="str">
        <f t="shared" si="261"/>
        <v/>
      </c>
      <c r="J1211" s="48" t="str">
        <f t="shared" si="262"/>
        <v/>
      </c>
      <c r="K1211" s="49" t="str">
        <f t="shared" si="266"/>
        <v/>
      </c>
      <c r="L1211" s="11"/>
      <c r="M1211" s="11"/>
      <c r="N1211" s="78"/>
      <c r="O1211" s="31" t="str">
        <f t="shared" si="267"/>
        <v>F</v>
      </c>
      <c r="P1211" s="11">
        <f t="shared" si="263"/>
        <v>-23.287315649149274</v>
      </c>
      <c r="Q1211" s="11"/>
      <c r="R1211" s="38">
        <f t="shared" si="268"/>
        <v>0</v>
      </c>
      <c r="S1211" s="30">
        <f t="shared" si="269"/>
        <v>0</v>
      </c>
      <c r="T1211" s="30">
        <f t="shared" si="270"/>
        <v>0</v>
      </c>
      <c r="U1211" s="34"/>
      <c r="V1211" s="34"/>
      <c r="X1211" s="31">
        <f t="shared" si="264"/>
        <v>9.0359999999999996</v>
      </c>
      <c r="Y1211" s="31">
        <f t="shared" si="265"/>
        <v>-184.49199999999999</v>
      </c>
      <c r="Z1211" s="30">
        <f t="shared" si="271"/>
        <v>0</v>
      </c>
    </row>
    <row r="1212" spans="5:26" x14ac:dyDescent="0.15">
      <c r="E1212" s="46"/>
      <c r="F1212" s="28"/>
      <c r="G1212" s="29"/>
      <c r="H1212" s="29"/>
      <c r="I1212" s="48" t="str">
        <f t="shared" si="261"/>
        <v/>
      </c>
      <c r="J1212" s="48" t="str">
        <f t="shared" si="262"/>
        <v/>
      </c>
      <c r="K1212" s="49" t="str">
        <f t="shared" si="266"/>
        <v/>
      </c>
      <c r="L1212" s="11"/>
      <c r="M1212" s="11"/>
      <c r="N1212" s="78"/>
      <c r="O1212" s="31" t="str">
        <f t="shared" si="267"/>
        <v>F</v>
      </c>
      <c r="P1212" s="11">
        <f t="shared" si="263"/>
        <v>-23.287315649149274</v>
      </c>
      <c r="Q1212" s="11"/>
      <c r="R1212" s="38">
        <f t="shared" si="268"/>
        <v>0</v>
      </c>
      <c r="S1212" s="30">
        <f t="shared" si="269"/>
        <v>0</v>
      </c>
      <c r="T1212" s="30">
        <f t="shared" si="270"/>
        <v>0</v>
      </c>
      <c r="U1212" s="34"/>
      <c r="V1212" s="34"/>
      <c r="X1212" s="31">
        <f t="shared" si="264"/>
        <v>9.0359999999999996</v>
      </c>
      <c r="Y1212" s="31">
        <f t="shared" si="265"/>
        <v>-184.49199999999999</v>
      </c>
      <c r="Z1212" s="30">
        <f t="shared" si="271"/>
        <v>0</v>
      </c>
    </row>
    <row r="1213" spans="5:26" x14ac:dyDescent="0.15">
      <c r="E1213" s="46"/>
      <c r="F1213" s="28"/>
      <c r="G1213" s="29"/>
      <c r="H1213" s="29"/>
      <c r="I1213" s="48" t="str">
        <f t="shared" si="261"/>
        <v/>
      </c>
      <c r="J1213" s="48" t="str">
        <f t="shared" si="262"/>
        <v/>
      </c>
      <c r="K1213" s="49" t="str">
        <f t="shared" si="266"/>
        <v/>
      </c>
      <c r="L1213" s="11"/>
      <c r="M1213" s="11"/>
      <c r="N1213" s="78"/>
      <c r="O1213" s="31" t="str">
        <f t="shared" si="267"/>
        <v>F</v>
      </c>
      <c r="P1213" s="11">
        <f t="shared" si="263"/>
        <v>-23.287315649149274</v>
      </c>
      <c r="Q1213" s="11"/>
      <c r="R1213" s="38">
        <f t="shared" si="268"/>
        <v>0</v>
      </c>
      <c r="S1213" s="30">
        <f t="shared" si="269"/>
        <v>0</v>
      </c>
      <c r="T1213" s="30">
        <f t="shared" si="270"/>
        <v>0</v>
      </c>
      <c r="U1213" s="34"/>
      <c r="V1213" s="34"/>
      <c r="X1213" s="31">
        <f t="shared" si="264"/>
        <v>9.0359999999999996</v>
      </c>
      <c r="Y1213" s="31">
        <f t="shared" si="265"/>
        <v>-184.49199999999999</v>
      </c>
      <c r="Z1213" s="30">
        <f t="shared" si="271"/>
        <v>0</v>
      </c>
    </row>
    <row r="1214" spans="5:26" x14ac:dyDescent="0.15">
      <c r="E1214" s="46"/>
      <c r="F1214" s="28"/>
      <c r="G1214" s="29"/>
      <c r="H1214" s="29"/>
      <c r="I1214" s="48" t="str">
        <f t="shared" si="261"/>
        <v/>
      </c>
      <c r="J1214" s="48" t="str">
        <f t="shared" si="262"/>
        <v/>
      </c>
      <c r="K1214" s="49" t="str">
        <f t="shared" si="266"/>
        <v/>
      </c>
      <c r="L1214" s="11"/>
      <c r="M1214" s="11"/>
      <c r="N1214" s="78"/>
      <c r="O1214" s="31" t="str">
        <f t="shared" si="267"/>
        <v>F</v>
      </c>
      <c r="P1214" s="11">
        <f t="shared" si="263"/>
        <v>-23.287315649149274</v>
      </c>
      <c r="Q1214" s="11"/>
      <c r="R1214" s="38">
        <f t="shared" si="268"/>
        <v>0</v>
      </c>
      <c r="S1214" s="30">
        <f t="shared" si="269"/>
        <v>0</v>
      </c>
      <c r="T1214" s="30">
        <f t="shared" si="270"/>
        <v>0</v>
      </c>
      <c r="U1214" s="34"/>
      <c r="V1214" s="34"/>
      <c r="X1214" s="31">
        <f t="shared" si="264"/>
        <v>9.0359999999999996</v>
      </c>
      <c r="Y1214" s="31">
        <f t="shared" si="265"/>
        <v>-184.49199999999999</v>
      </c>
      <c r="Z1214" s="30">
        <f t="shared" si="271"/>
        <v>0</v>
      </c>
    </row>
    <row r="1215" spans="5:26" x14ac:dyDescent="0.15">
      <c r="E1215" s="46"/>
      <c r="F1215" s="28"/>
      <c r="G1215" s="29"/>
      <c r="H1215" s="29"/>
      <c r="I1215" s="48" t="str">
        <f t="shared" si="261"/>
        <v/>
      </c>
      <c r="J1215" s="48" t="str">
        <f t="shared" si="262"/>
        <v/>
      </c>
      <c r="K1215" s="49" t="str">
        <f t="shared" si="266"/>
        <v/>
      </c>
      <c r="L1215" s="11"/>
      <c r="M1215" s="11"/>
      <c r="N1215" s="78"/>
      <c r="O1215" s="31" t="str">
        <f t="shared" si="267"/>
        <v>F</v>
      </c>
      <c r="P1215" s="11">
        <f t="shared" si="263"/>
        <v>-23.287315649149274</v>
      </c>
      <c r="Q1215" s="11"/>
      <c r="R1215" s="38">
        <f t="shared" si="268"/>
        <v>0</v>
      </c>
      <c r="S1215" s="30">
        <f t="shared" si="269"/>
        <v>0</v>
      </c>
      <c r="T1215" s="30">
        <f t="shared" si="270"/>
        <v>0</v>
      </c>
      <c r="U1215" s="34"/>
      <c r="V1215" s="34"/>
      <c r="X1215" s="31">
        <f t="shared" si="264"/>
        <v>9.0359999999999996</v>
      </c>
      <c r="Y1215" s="31">
        <f t="shared" si="265"/>
        <v>-184.49199999999999</v>
      </c>
      <c r="Z1215" s="30">
        <f t="shared" si="271"/>
        <v>0</v>
      </c>
    </row>
    <row r="1216" spans="5:26" x14ac:dyDescent="0.15">
      <c r="E1216" s="46"/>
      <c r="F1216" s="28"/>
      <c r="G1216" s="29"/>
      <c r="H1216" s="29"/>
      <c r="I1216" s="48" t="str">
        <f t="shared" si="261"/>
        <v/>
      </c>
      <c r="J1216" s="48" t="str">
        <f t="shared" si="262"/>
        <v/>
      </c>
      <c r="K1216" s="49" t="str">
        <f t="shared" si="266"/>
        <v/>
      </c>
      <c r="L1216" s="11"/>
      <c r="M1216" s="11"/>
      <c r="N1216" s="78"/>
      <c r="O1216" s="31" t="str">
        <f t="shared" si="267"/>
        <v>F</v>
      </c>
      <c r="P1216" s="11">
        <f t="shared" si="263"/>
        <v>-23.287315649149274</v>
      </c>
      <c r="Q1216" s="11"/>
      <c r="R1216" s="38">
        <f t="shared" si="268"/>
        <v>0</v>
      </c>
      <c r="S1216" s="30">
        <f t="shared" si="269"/>
        <v>0</v>
      </c>
      <c r="T1216" s="30">
        <f t="shared" si="270"/>
        <v>0</v>
      </c>
      <c r="U1216" s="34"/>
      <c r="V1216" s="34"/>
      <c r="X1216" s="31">
        <f t="shared" si="264"/>
        <v>9.0359999999999996</v>
      </c>
      <c r="Y1216" s="31">
        <f t="shared" si="265"/>
        <v>-184.49199999999999</v>
      </c>
      <c r="Z1216" s="30">
        <f t="shared" si="271"/>
        <v>0</v>
      </c>
    </row>
    <row r="1217" spans="5:26" x14ac:dyDescent="0.15">
      <c r="E1217" s="46"/>
      <c r="F1217" s="28"/>
      <c r="G1217" s="29"/>
      <c r="H1217" s="29"/>
      <c r="I1217" s="48" t="str">
        <f t="shared" ref="I1217:I1240" si="272">IF(COUNTA($F$1119,$H$1119,F1217:H1217)=5,P1217,"")</f>
        <v/>
      </c>
      <c r="J1217" s="48" t="str">
        <f t="shared" ref="J1217:J1240" si="273">IF(COUNTA($F$1119,$H$1119,F1217:H1217)=5,IF(T1217&lt;6,"*",IF(T1217&gt;=17.583,"*",(H1217-G1217*INDEX(IF(O1217="F",muratafemale,muratamale),R1217-4,1)-INDEX(IF(O1217="F",muratafemale,muratamale),R1217-4,2))/(G1217*INDEX(IF(O1217="F",muratafemale,muratamale),R1217-4,1)+INDEX(IF(O1217="F",muratafemale,muratamale),R1217-4,2))*100)),"")</f>
        <v/>
      </c>
      <c r="K1217" s="49" t="str">
        <f t="shared" si="266"/>
        <v/>
      </c>
      <c r="L1217" s="11"/>
      <c r="M1217" s="11"/>
      <c r="N1217" s="78"/>
      <c r="O1217" s="31" t="str">
        <f t="shared" si="267"/>
        <v>F</v>
      </c>
      <c r="P1217" s="11">
        <f t="shared" si="263"/>
        <v>-23.287315649149274</v>
      </c>
      <c r="Q1217" s="11"/>
      <c r="R1217" s="38">
        <f t="shared" si="268"/>
        <v>0</v>
      </c>
      <c r="S1217" s="30">
        <f t="shared" si="269"/>
        <v>0</v>
      </c>
      <c r="T1217" s="30">
        <f t="shared" si="270"/>
        <v>0</v>
      </c>
      <c r="U1217" s="34"/>
      <c r="V1217" s="34"/>
      <c r="X1217" s="31">
        <f t="shared" si="264"/>
        <v>9.0359999999999996</v>
      </c>
      <c r="Y1217" s="31">
        <f t="shared" si="265"/>
        <v>-184.49199999999999</v>
      </c>
      <c r="Z1217" s="30">
        <f t="shared" si="271"/>
        <v>0</v>
      </c>
    </row>
    <row r="1218" spans="5:26" x14ac:dyDescent="0.15">
      <c r="E1218" s="46"/>
      <c r="F1218" s="28"/>
      <c r="G1218" s="29"/>
      <c r="H1218" s="29"/>
      <c r="I1218" s="48" t="str">
        <f t="shared" si="272"/>
        <v/>
      </c>
      <c r="J1218" s="48" t="str">
        <f t="shared" si="273"/>
        <v/>
      </c>
      <c r="K1218" s="49" t="str">
        <f t="shared" si="266"/>
        <v/>
      </c>
      <c r="L1218" s="11"/>
      <c r="M1218" s="11"/>
      <c r="N1218" s="78"/>
      <c r="O1218" s="31" t="str">
        <f t="shared" si="267"/>
        <v>F</v>
      </c>
      <c r="P1218" s="11">
        <f t="shared" si="263"/>
        <v>-23.287315649149274</v>
      </c>
      <c r="Q1218" s="11"/>
      <c r="R1218" s="38">
        <f t="shared" si="268"/>
        <v>0</v>
      </c>
      <c r="S1218" s="30">
        <f t="shared" si="269"/>
        <v>0</v>
      </c>
      <c r="T1218" s="30">
        <f t="shared" si="270"/>
        <v>0</v>
      </c>
      <c r="U1218" s="34"/>
      <c r="V1218" s="34"/>
      <c r="X1218" s="31">
        <f t="shared" si="264"/>
        <v>9.0359999999999996</v>
      </c>
      <c r="Y1218" s="31">
        <f t="shared" si="265"/>
        <v>-184.49199999999999</v>
      </c>
      <c r="Z1218" s="30">
        <f t="shared" si="271"/>
        <v>0</v>
      </c>
    </row>
    <row r="1219" spans="5:26" x14ac:dyDescent="0.15">
      <c r="E1219" s="46"/>
      <c r="F1219" s="28"/>
      <c r="G1219" s="29"/>
      <c r="H1219" s="29"/>
      <c r="I1219" s="48" t="str">
        <f t="shared" si="272"/>
        <v/>
      </c>
      <c r="J1219" s="48" t="str">
        <f t="shared" si="273"/>
        <v/>
      </c>
      <c r="K1219" s="49" t="str">
        <f t="shared" si="266"/>
        <v/>
      </c>
      <c r="L1219" s="11"/>
      <c r="M1219" s="11"/>
      <c r="N1219" s="78"/>
      <c r="O1219" s="31" t="str">
        <f t="shared" si="267"/>
        <v>F</v>
      </c>
      <c r="P1219" s="11">
        <f t="shared" si="263"/>
        <v>-23.287315649149274</v>
      </c>
      <c r="Q1219" s="11"/>
      <c r="R1219" s="38">
        <f t="shared" si="268"/>
        <v>0</v>
      </c>
      <c r="S1219" s="30">
        <f t="shared" si="269"/>
        <v>0</v>
      </c>
      <c r="T1219" s="30">
        <f t="shared" si="270"/>
        <v>0</v>
      </c>
      <c r="U1219" s="34"/>
      <c r="V1219" s="34"/>
      <c r="X1219" s="31">
        <f t="shared" si="264"/>
        <v>9.0359999999999996</v>
      </c>
      <c r="Y1219" s="31">
        <f t="shared" si="265"/>
        <v>-184.49199999999999</v>
      </c>
      <c r="Z1219" s="30">
        <f t="shared" si="271"/>
        <v>0</v>
      </c>
    </row>
    <row r="1220" spans="5:26" x14ac:dyDescent="0.15">
      <c r="E1220" s="46"/>
      <c r="F1220" s="28"/>
      <c r="G1220" s="29"/>
      <c r="H1220" s="29"/>
      <c r="I1220" s="48" t="str">
        <f t="shared" si="272"/>
        <v/>
      </c>
      <c r="J1220" s="48" t="str">
        <f t="shared" si="273"/>
        <v/>
      </c>
      <c r="K1220" s="49" t="str">
        <f t="shared" si="266"/>
        <v/>
      </c>
      <c r="L1220" s="11"/>
      <c r="M1220" s="11"/>
      <c r="N1220" s="78"/>
      <c r="O1220" s="31" t="str">
        <f t="shared" si="267"/>
        <v>F</v>
      </c>
      <c r="P1220" s="11">
        <f t="shared" si="263"/>
        <v>-23.287315649149274</v>
      </c>
      <c r="Q1220" s="11"/>
      <c r="R1220" s="38">
        <f t="shared" si="268"/>
        <v>0</v>
      </c>
      <c r="S1220" s="30">
        <f t="shared" si="269"/>
        <v>0</v>
      </c>
      <c r="T1220" s="30">
        <f t="shared" si="270"/>
        <v>0</v>
      </c>
      <c r="U1220" s="34"/>
      <c r="V1220" s="34"/>
      <c r="X1220" s="31">
        <f t="shared" si="264"/>
        <v>9.0359999999999996</v>
      </c>
      <c r="Y1220" s="31">
        <f t="shared" si="265"/>
        <v>-184.49199999999999</v>
      </c>
      <c r="Z1220" s="30">
        <f t="shared" si="271"/>
        <v>0</v>
      </c>
    </row>
    <row r="1221" spans="5:26" x14ac:dyDescent="0.15">
      <c r="E1221" s="46"/>
      <c r="F1221" s="28"/>
      <c r="G1221" s="29"/>
      <c r="H1221" s="29"/>
      <c r="I1221" s="48" t="str">
        <f t="shared" si="272"/>
        <v/>
      </c>
      <c r="J1221" s="48" t="str">
        <f t="shared" si="273"/>
        <v/>
      </c>
      <c r="K1221" s="49" t="str">
        <f t="shared" si="266"/>
        <v/>
      </c>
      <c r="L1221" s="11"/>
      <c r="M1221" s="11"/>
      <c r="N1221" s="78"/>
      <c r="O1221" s="31" t="str">
        <f t="shared" si="267"/>
        <v>F</v>
      </c>
      <c r="P1221" s="11">
        <f t="shared" si="263"/>
        <v>-23.287315649149274</v>
      </c>
      <c r="Q1221" s="11"/>
      <c r="R1221" s="38">
        <f t="shared" si="268"/>
        <v>0</v>
      </c>
      <c r="S1221" s="30">
        <f t="shared" si="269"/>
        <v>0</v>
      </c>
      <c r="T1221" s="30">
        <f t="shared" si="270"/>
        <v>0</v>
      </c>
      <c r="U1221" s="34"/>
      <c r="V1221" s="34"/>
      <c r="X1221" s="31">
        <f t="shared" si="264"/>
        <v>9.0359999999999996</v>
      </c>
      <c r="Y1221" s="31">
        <f t="shared" si="265"/>
        <v>-184.49199999999999</v>
      </c>
      <c r="Z1221" s="30">
        <f t="shared" si="271"/>
        <v>0</v>
      </c>
    </row>
    <row r="1222" spans="5:26" x14ac:dyDescent="0.15">
      <c r="E1222" s="46"/>
      <c r="F1222" s="28"/>
      <c r="G1222" s="29"/>
      <c r="H1222" s="29"/>
      <c r="I1222" s="48" t="str">
        <f t="shared" si="272"/>
        <v/>
      </c>
      <c r="J1222" s="48" t="str">
        <f t="shared" si="273"/>
        <v/>
      </c>
      <c r="K1222" s="49" t="str">
        <f t="shared" si="266"/>
        <v/>
      </c>
      <c r="L1222" s="11"/>
      <c r="M1222" s="11"/>
      <c r="N1222" s="78"/>
      <c r="O1222" s="31" t="str">
        <f t="shared" si="267"/>
        <v>F</v>
      </c>
      <c r="P1222" s="11">
        <f t="shared" si="263"/>
        <v>-23.287315649149274</v>
      </c>
      <c r="Q1222" s="11"/>
      <c r="R1222" s="38">
        <f t="shared" si="268"/>
        <v>0</v>
      </c>
      <c r="S1222" s="30">
        <f t="shared" si="269"/>
        <v>0</v>
      </c>
      <c r="T1222" s="30">
        <f t="shared" si="270"/>
        <v>0</v>
      </c>
      <c r="U1222" s="34"/>
      <c r="V1222" s="34"/>
      <c r="X1222" s="31">
        <f t="shared" si="264"/>
        <v>9.0359999999999996</v>
      </c>
      <c r="Y1222" s="31">
        <f t="shared" si="265"/>
        <v>-184.49199999999999</v>
      </c>
      <c r="Z1222" s="30">
        <f t="shared" si="271"/>
        <v>0</v>
      </c>
    </row>
    <row r="1223" spans="5:26" x14ac:dyDescent="0.15">
      <c r="E1223" s="46"/>
      <c r="F1223" s="28"/>
      <c r="G1223" s="29"/>
      <c r="H1223" s="29"/>
      <c r="I1223" s="48" t="str">
        <f t="shared" si="272"/>
        <v/>
      </c>
      <c r="J1223" s="48" t="str">
        <f t="shared" si="273"/>
        <v/>
      </c>
      <c r="K1223" s="49" t="str">
        <f t="shared" si="266"/>
        <v/>
      </c>
      <c r="L1223" s="11"/>
      <c r="M1223" s="11"/>
      <c r="N1223" s="78"/>
      <c r="O1223" s="31" t="str">
        <f t="shared" si="267"/>
        <v>F</v>
      </c>
      <c r="P1223" s="11">
        <f t="shared" si="263"/>
        <v>-23.287315649149274</v>
      </c>
      <c r="Q1223" s="11"/>
      <c r="R1223" s="38">
        <f t="shared" si="268"/>
        <v>0</v>
      </c>
      <c r="S1223" s="30">
        <f t="shared" si="269"/>
        <v>0</v>
      </c>
      <c r="T1223" s="30">
        <f t="shared" si="270"/>
        <v>0</v>
      </c>
      <c r="U1223" s="34"/>
      <c r="V1223" s="34"/>
      <c r="X1223" s="31">
        <f t="shared" si="264"/>
        <v>9.0359999999999996</v>
      </c>
      <c r="Y1223" s="31">
        <f t="shared" si="265"/>
        <v>-184.49199999999999</v>
      </c>
      <c r="Z1223" s="30">
        <f t="shared" si="271"/>
        <v>0</v>
      </c>
    </row>
    <row r="1224" spans="5:26" x14ac:dyDescent="0.15">
      <c r="E1224" s="46"/>
      <c r="F1224" s="28"/>
      <c r="G1224" s="29"/>
      <c r="H1224" s="29"/>
      <c r="I1224" s="48" t="str">
        <f t="shared" si="272"/>
        <v/>
      </c>
      <c r="J1224" s="48" t="str">
        <f t="shared" si="273"/>
        <v/>
      </c>
      <c r="K1224" s="49" t="str">
        <f t="shared" si="266"/>
        <v/>
      </c>
      <c r="L1224" s="11"/>
      <c r="M1224" s="11"/>
      <c r="N1224" s="78"/>
      <c r="O1224" s="31" t="str">
        <f t="shared" si="267"/>
        <v>F</v>
      </c>
      <c r="P1224" s="11">
        <f t="shared" si="263"/>
        <v>-23.287315649149274</v>
      </c>
      <c r="Q1224" s="11"/>
      <c r="R1224" s="38">
        <f t="shared" si="268"/>
        <v>0</v>
      </c>
      <c r="S1224" s="30">
        <f t="shared" si="269"/>
        <v>0</v>
      </c>
      <c r="T1224" s="30">
        <f t="shared" si="270"/>
        <v>0</v>
      </c>
      <c r="U1224" s="34"/>
      <c r="V1224" s="34"/>
      <c r="X1224" s="31">
        <f t="shared" si="264"/>
        <v>9.0359999999999996</v>
      </c>
      <c r="Y1224" s="31">
        <f t="shared" si="265"/>
        <v>-184.49199999999999</v>
      </c>
      <c r="Z1224" s="30">
        <f t="shared" si="271"/>
        <v>0</v>
      </c>
    </row>
    <row r="1225" spans="5:26" x14ac:dyDescent="0.15">
      <c r="E1225" s="46"/>
      <c r="F1225" s="28"/>
      <c r="G1225" s="29"/>
      <c r="H1225" s="29"/>
      <c r="I1225" s="48" t="str">
        <f t="shared" si="272"/>
        <v/>
      </c>
      <c r="J1225" s="48" t="str">
        <f t="shared" si="273"/>
        <v/>
      </c>
      <c r="K1225" s="49" t="str">
        <f t="shared" si="266"/>
        <v/>
      </c>
      <c r="L1225" s="11"/>
      <c r="M1225" s="11"/>
      <c r="N1225" s="78"/>
      <c r="O1225" s="31" t="str">
        <f t="shared" si="267"/>
        <v>F</v>
      </c>
      <c r="P1225" s="11">
        <f t="shared" si="263"/>
        <v>-23.287315649149274</v>
      </c>
      <c r="Q1225" s="11"/>
      <c r="R1225" s="38">
        <f t="shared" si="268"/>
        <v>0</v>
      </c>
      <c r="S1225" s="30">
        <f t="shared" si="269"/>
        <v>0</v>
      </c>
      <c r="T1225" s="30">
        <f t="shared" si="270"/>
        <v>0</v>
      </c>
      <c r="U1225" s="34"/>
      <c r="V1225" s="34"/>
      <c r="X1225" s="31">
        <f t="shared" si="264"/>
        <v>9.0359999999999996</v>
      </c>
      <c r="Y1225" s="31">
        <f t="shared" si="265"/>
        <v>-184.49199999999999</v>
      </c>
      <c r="Z1225" s="30">
        <f t="shared" si="271"/>
        <v>0</v>
      </c>
    </row>
    <row r="1226" spans="5:26" x14ac:dyDescent="0.15">
      <c r="E1226" s="46"/>
      <c r="F1226" s="28"/>
      <c r="G1226" s="29"/>
      <c r="H1226" s="29"/>
      <c r="I1226" s="48" t="str">
        <f t="shared" si="272"/>
        <v/>
      </c>
      <c r="J1226" s="48" t="str">
        <f t="shared" si="273"/>
        <v/>
      </c>
      <c r="K1226" s="49" t="str">
        <f t="shared" si="266"/>
        <v/>
      </c>
      <c r="L1226" s="11"/>
      <c r="M1226" s="11"/>
      <c r="N1226" s="78"/>
      <c r="O1226" s="31" t="str">
        <f t="shared" si="267"/>
        <v>F</v>
      </c>
      <c r="P1226" s="11">
        <f t="shared" si="263"/>
        <v>-23.287315649149274</v>
      </c>
      <c r="Q1226" s="11"/>
      <c r="R1226" s="38">
        <f t="shared" si="268"/>
        <v>0</v>
      </c>
      <c r="S1226" s="30">
        <f t="shared" si="269"/>
        <v>0</v>
      </c>
      <c r="T1226" s="30">
        <f t="shared" si="270"/>
        <v>0</v>
      </c>
      <c r="U1226" s="34"/>
      <c r="V1226" s="34"/>
      <c r="X1226" s="31">
        <f t="shared" si="264"/>
        <v>9.0359999999999996</v>
      </c>
      <c r="Y1226" s="31">
        <f t="shared" si="265"/>
        <v>-184.49199999999999</v>
      </c>
      <c r="Z1226" s="30">
        <f t="shared" si="271"/>
        <v>0</v>
      </c>
    </row>
    <row r="1227" spans="5:26" x14ac:dyDescent="0.15">
      <c r="E1227" s="46"/>
      <c r="F1227" s="28"/>
      <c r="G1227" s="29"/>
      <c r="H1227" s="29"/>
      <c r="I1227" s="48" t="str">
        <f t="shared" si="272"/>
        <v/>
      </c>
      <c r="J1227" s="48" t="str">
        <f t="shared" si="273"/>
        <v/>
      </c>
      <c r="K1227" s="49" t="str">
        <f t="shared" si="266"/>
        <v/>
      </c>
      <c r="L1227" s="11"/>
      <c r="M1227" s="11"/>
      <c r="N1227" s="78"/>
      <c r="O1227" s="31" t="str">
        <f t="shared" si="267"/>
        <v>F</v>
      </c>
      <c r="P1227" s="11">
        <f t="shared" si="263"/>
        <v>-23.287315649149274</v>
      </c>
      <c r="Q1227" s="11"/>
      <c r="R1227" s="38">
        <f t="shared" si="268"/>
        <v>0</v>
      </c>
      <c r="S1227" s="30">
        <f t="shared" si="269"/>
        <v>0</v>
      </c>
      <c r="T1227" s="30">
        <f t="shared" si="270"/>
        <v>0</v>
      </c>
      <c r="U1227" s="34"/>
      <c r="V1227" s="34"/>
      <c r="X1227" s="31">
        <f t="shared" si="264"/>
        <v>9.0359999999999996</v>
      </c>
      <c r="Y1227" s="31">
        <f t="shared" si="265"/>
        <v>-184.49199999999999</v>
      </c>
      <c r="Z1227" s="30">
        <f t="shared" si="271"/>
        <v>0</v>
      </c>
    </row>
    <row r="1228" spans="5:26" x14ac:dyDescent="0.15">
      <c r="E1228" s="46"/>
      <c r="F1228" s="28"/>
      <c r="G1228" s="29"/>
      <c r="H1228" s="29"/>
      <c r="I1228" s="48" t="str">
        <f t="shared" si="272"/>
        <v/>
      </c>
      <c r="J1228" s="48" t="str">
        <f t="shared" si="273"/>
        <v/>
      </c>
      <c r="K1228" s="49" t="str">
        <f t="shared" si="266"/>
        <v/>
      </c>
      <c r="L1228" s="11"/>
      <c r="M1228" s="11"/>
      <c r="N1228" s="78"/>
      <c r="O1228" s="31" t="str">
        <f t="shared" si="267"/>
        <v>F</v>
      </c>
      <c r="P1228" s="11">
        <f t="shared" si="263"/>
        <v>-23.287315649149274</v>
      </c>
      <c r="Q1228" s="11"/>
      <c r="R1228" s="38">
        <f t="shared" si="268"/>
        <v>0</v>
      </c>
      <c r="S1228" s="30">
        <f t="shared" si="269"/>
        <v>0</v>
      </c>
      <c r="T1228" s="30">
        <f t="shared" si="270"/>
        <v>0</v>
      </c>
      <c r="U1228" s="34"/>
      <c r="V1228" s="34"/>
      <c r="X1228" s="31">
        <f t="shared" si="264"/>
        <v>9.0359999999999996</v>
      </c>
      <c r="Y1228" s="31">
        <f t="shared" si="265"/>
        <v>-184.49199999999999</v>
      </c>
      <c r="Z1228" s="30">
        <f t="shared" si="271"/>
        <v>0</v>
      </c>
    </row>
    <row r="1229" spans="5:26" x14ac:dyDescent="0.15">
      <c r="E1229" s="46"/>
      <c r="F1229" s="28"/>
      <c r="G1229" s="29"/>
      <c r="H1229" s="29"/>
      <c r="I1229" s="48" t="str">
        <f t="shared" si="272"/>
        <v/>
      </c>
      <c r="J1229" s="48" t="str">
        <f t="shared" si="273"/>
        <v/>
      </c>
      <c r="K1229" s="49" t="str">
        <f t="shared" si="266"/>
        <v/>
      </c>
      <c r="L1229" s="11"/>
      <c r="M1229" s="11"/>
      <c r="N1229" s="78"/>
      <c r="O1229" s="31" t="str">
        <f t="shared" si="267"/>
        <v>F</v>
      </c>
      <c r="P1229" s="11">
        <f t="shared" si="263"/>
        <v>-23.287315649149274</v>
      </c>
      <c r="Q1229" s="11"/>
      <c r="R1229" s="38">
        <f t="shared" si="268"/>
        <v>0</v>
      </c>
      <c r="S1229" s="30">
        <f t="shared" si="269"/>
        <v>0</v>
      </c>
      <c r="T1229" s="30">
        <f t="shared" si="270"/>
        <v>0</v>
      </c>
      <c r="U1229" s="34"/>
      <c r="V1229" s="34"/>
      <c r="X1229" s="31">
        <f t="shared" si="264"/>
        <v>9.0359999999999996</v>
      </c>
      <c r="Y1229" s="31">
        <f t="shared" si="265"/>
        <v>-184.49199999999999</v>
      </c>
      <c r="Z1229" s="30">
        <f t="shared" si="271"/>
        <v>0</v>
      </c>
    </row>
    <row r="1230" spans="5:26" x14ac:dyDescent="0.15">
      <c r="E1230" s="46"/>
      <c r="F1230" s="28"/>
      <c r="G1230" s="29"/>
      <c r="H1230" s="29"/>
      <c r="I1230" s="48" t="str">
        <f t="shared" si="272"/>
        <v/>
      </c>
      <c r="J1230" s="48" t="str">
        <f t="shared" si="273"/>
        <v/>
      </c>
      <c r="K1230" s="49" t="str">
        <f t="shared" si="266"/>
        <v/>
      </c>
      <c r="L1230" s="11"/>
      <c r="M1230" s="11"/>
      <c r="N1230" s="78"/>
      <c r="O1230" s="31" t="str">
        <f t="shared" si="267"/>
        <v>F</v>
      </c>
      <c r="P1230" s="11">
        <f t="shared" si="263"/>
        <v>-23.287315649149274</v>
      </c>
      <c r="Q1230" s="11"/>
      <c r="R1230" s="38">
        <f t="shared" si="268"/>
        <v>0</v>
      </c>
      <c r="S1230" s="30">
        <f t="shared" si="269"/>
        <v>0</v>
      </c>
      <c r="T1230" s="30">
        <f t="shared" si="270"/>
        <v>0</v>
      </c>
      <c r="U1230" s="34"/>
      <c r="V1230" s="34"/>
      <c r="X1230" s="31">
        <f t="shared" si="264"/>
        <v>9.0359999999999996</v>
      </c>
      <c r="Y1230" s="31">
        <f t="shared" si="265"/>
        <v>-184.49199999999999</v>
      </c>
      <c r="Z1230" s="30">
        <f t="shared" si="271"/>
        <v>0</v>
      </c>
    </row>
    <row r="1231" spans="5:26" x14ac:dyDescent="0.15">
      <c r="E1231" s="46"/>
      <c r="F1231" s="28"/>
      <c r="G1231" s="29"/>
      <c r="H1231" s="29"/>
      <c r="I1231" s="48" t="str">
        <f t="shared" si="272"/>
        <v/>
      </c>
      <c r="J1231" s="48" t="str">
        <f t="shared" si="273"/>
        <v/>
      </c>
      <c r="K1231" s="49" t="str">
        <f t="shared" si="266"/>
        <v/>
      </c>
      <c r="L1231" s="11"/>
      <c r="M1231" s="11"/>
      <c r="N1231" s="78"/>
      <c r="O1231" s="31" t="str">
        <f t="shared" si="267"/>
        <v>F</v>
      </c>
      <c r="P1231" s="11">
        <f t="shared" si="263"/>
        <v>-23.287315649149274</v>
      </c>
      <c r="Q1231" s="11"/>
      <c r="R1231" s="38">
        <f t="shared" si="268"/>
        <v>0</v>
      </c>
      <c r="S1231" s="30">
        <f t="shared" si="269"/>
        <v>0</v>
      </c>
      <c r="T1231" s="30">
        <f t="shared" si="270"/>
        <v>0</v>
      </c>
      <c r="U1231" s="34"/>
      <c r="V1231" s="34"/>
      <c r="X1231" s="31">
        <f t="shared" si="264"/>
        <v>9.0359999999999996</v>
      </c>
      <c r="Y1231" s="31">
        <f t="shared" si="265"/>
        <v>-184.49199999999999</v>
      </c>
      <c r="Z1231" s="30">
        <f t="shared" si="271"/>
        <v>0</v>
      </c>
    </row>
    <row r="1232" spans="5:26" x14ac:dyDescent="0.15">
      <c r="E1232" s="46"/>
      <c r="F1232" s="28"/>
      <c r="G1232" s="29"/>
      <c r="H1232" s="29"/>
      <c r="I1232" s="48" t="str">
        <f t="shared" si="272"/>
        <v/>
      </c>
      <c r="J1232" s="48" t="str">
        <f t="shared" si="273"/>
        <v/>
      </c>
      <c r="K1232" s="49" t="str">
        <f t="shared" si="266"/>
        <v/>
      </c>
      <c r="L1232" s="11"/>
      <c r="M1232" s="11"/>
      <c r="N1232" s="78"/>
      <c r="O1232" s="31" t="str">
        <f t="shared" si="267"/>
        <v>F</v>
      </c>
      <c r="P1232" s="11">
        <f t="shared" si="263"/>
        <v>-23.287315649149274</v>
      </c>
      <c r="Q1232" s="11"/>
      <c r="R1232" s="38">
        <f t="shared" si="268"/>
        <v>0</v>
      </c>
      <c r="S1232" s="30">
        <f t="shared" si="269"/>
        <v>0</v>
      </c>
      <c r="T1232" s="30">
        <f t="shared" si="270"/>
        <v>0</v>
      </c>
      <c r="U1232" s="34"/>
      <c r="V1232" s="34"/>
      <c r="X1232" s="31">
        <f t="shared" si="264"/>
        <v>9.0359999999999996</v>
      </c>
      <c r="Y1232" s="31">
        <f t="shared" si="265"/>
        <v>-184.49199999999999</v>
      </c>
      <c r="Z1232" s="30">
        <f t="shared" si="271"/>
        <v>0</v>
      </c>
    </row>
    <row r="1233" spans="5:26" x14ac:dyDescent="0.15">
      <c r="E1233" s="46"/>
      <c r="F1233" s="28"/>
      <c r="G1233" s="29"/>
      <c r="H1233" s="29"/>
      <c r="I1233" s="48" t="str">
        <f t="shared" si="272"/>
        <v/>
      </c>
      <c r="J1233" s="48" t="str">
        <f t="shared" si="273"/>
        <v/>
      </c>
      <c r="K1233" s="49" t="str">
        <f t="shared" si="266"/>
        <v/>
      </c>
      <c r="L1233" s="11"/>
      <c r="M1233" s="11"/>
      <c r="N1233" s="78"/>
      <c r="O1233" s="31" t="str">
        <f t="shared" si="267"/>
        <v>F</v>
      </c>
      <c r="P1233" s="11">
        <f t="shared" si="263"/>
        <v>-23.287315649149274</v>
      </c>
      <c r="Q1233" s="11"/>
      <c r="R1233" s="38">
        <f t="shared" si="268"/>
        <v>0</v>
      </c>
      <c r="S1233" s="30">
        <f t="shared" si="269"/>
        <v>0</v>
      </c>
      <c r="T1233" s="30">
        <f t="shared" si="270"/>
        <v>0</v>
      </c>
      <c r="U1233" s="34"/>
      <c r="V1233" s="34"/>
      <c r="X1233" s="31">
        <f t="shared" si="264"/>
        <v>9.0359999999999996</v>
      </c>
      <c r="Y1233" s="31">
        <f t="shared" si="265"/>
        <v>-184.49199999999999</v>
      </c>
      <c r="Z1233" s="30">
        <f t="shared" si="271"/>
        <v>0</v>
      </c>
    </row>
    <row r="1234" spans="5:26" x14ac:dyDescent="0.15">
      <c r="E1234" s="46"/>
      <c r="F1234" s="28"/>
      <c r="G1234" s="29"/>
      <c r="H1234" s="29"/>
      <c r="I1234" s="48" t="str">
        <f t="shared" si="272"/>
        <v/>
      </c>
      <c r="J1234" s="48" t="str">
        <f t="shared" si="273"/>
        <v/>
      </c>
      <c r="K1234" s="49" t="str">
        <f t="shared" si="266"/>
        <v/>
      </c>
      <c r="L1234" s="11"/>
      <c r="M1234" s="11"/>
      <c r="N1234" s="78"/>
      <c r="O1234" s="31" t="str">
        <f t="shared" si="267"/>
        <v>F</v>
      </c>
      <c r="P1234" s="11">
        <f t="shared" si="263"/>
        <v>-23.287315649149274</v>
      </c>
      <c r="Q1234" s="11"/>
      <c r="R1234" s="38">
        <f t="shared" si="268"/>
        <v>0</v>
      </c>
      <c r="S1234" s="30">
        <f t="shared" si="269"/>
        <v>0</v>
      </c>
      <c r="T1234" s="30">
        <f t="shared" si="270"/>
        <v>0</v>
      </c>
      <c r="U1234" s="34"/>
      <c r="V1234" s="34"/>
      <c r="X1234" s="31">
        <f t="shared" si="264"/>
        <v>9.0359999999999996</v>
      </c>
      <c r="Y1234" s="31">
        <f t="shared" si="265"/>
        <v>-184.49199999999999</v>
      </c>
      <c r="Z1234" s="30">
        <f t="shared" si="271"/>
        <v>0</v>
      </c>
    </row>
    <row r="1235" spans="5:26" x14ac:dyDescent="0.15">
      <c r="E1235" s="46"/>
      <c r="F1235" s="28"/>
      <c r="G1235" s="29"/>
      <c r="H1235" s="29"/>
      <c r="I1235" s="48" t="str">
        <f t="shared" si="272"/>
        <v/>
      </c>
      <c r="J1235" s="48" t="str">
        <f t="shared" si="273"/>
        <v/>
      </c>
      <c r="K1235" s="49" t="str">
        <f t="shared" si="266"/>
        <v/>
      </c>
      <c r="L1235" s="11"/>
      <c r="M1235" s="11"/>
      <c r="N1235" s="78"/>
      <c r="O1235" s="31" t="str">
        <f t="shared" si="267"/>
        <v>F</v>
      </c>
      <c r="P1235" s="11">
        <f t="shared" si="263"/>
        <v>-23.287315649149274</v>
      </c>
      <c r="Q1235" s="11"/>
      <c r="R1235" s="38">
        <f t="shared" si="268"/>
        <v>0</v>
      </c>
      <c r="S1235" s="30">
        <f t="shared" si="269"/>
        <v>0</v>
      </c>
      <c r="T1235" s="30">
        <f t="shared" si="270"/>
        <v>0</v>
      </c>
      <c r="U1235" s="34"/>
      <c r="V1235" s="34"/>
      <c r="X1235" s="31">
        <f t="shared" si="264"/>
        <v>9.0359999999999996</v>
      </c>
      <c r="Y1235" s="31">
        <f t="shared" si="265"/>
        <v>-184.49199999999999</v>
      </c>
      <c r="Z1235" s="30">
        <f t="shared" si="271"/>
        <v>0</v>
      </c>
    </row>
    <row r="1236" spans="5:26" x14ac:dyDescent="0.15">
      <c r="E1236" s="46"/>
      <c r="F1236" s="28"/>
      <c r="G1236" s="29"/>
      <c r="H1236" s="29"/>
      <c r="I1236" s="48" t="str">
        <f t="shared" si="272"/>
        <v/>
      </c>
      <c r="J1236" s="48" t="str">
        <f t="shared" si="273"/>
        <v/>
      </c>
      <c r="K1236" s="49" t="str">
        <f t="shared" si="266"/>
        <v/>
      </c>
      <c r="L1236" s="11"/>
      <c r="M1236" s="11"/>
      <c r="N1236" s="78"/>
      <c r="O1236" s="31" t="str">
        <f t="shared" si="267"/>
        <v>F</v>
      </c>
      <c r="P1236" s="11">
        <f t="shared" si="263"/>
        <v>-23.287315649149274</v>
      </c>
      <c r="Q1236" s="11"/>
      <c r="R1236" s="38">
        <f t="shared" si="268"/>
        <v>0</v>
      </c>
      <c r="S1236" s="30">
        <f t="shared" si="269"/>
        <v>0</v>
      </c>
      <c r="T1236" s="30">
        <f t="shared" si="270"/>
        <v>0</v>
      </c>
      <c r="U1236" s="34"/>
      <c r="V1236" s="34"/>
      <c r="X1236" s="31">
        <f t="shared" si="264"/>
        <v>9.0359999999999996</v>
      </c>
      <c r="Y1236" s="31">
        <f t="shared" si="265"/>
        <v>-184.49199999999999</v>
      </c>
      <c r="Z1236" s="30">
        <f t="shared" si="271"/>
        <v>0</v>
      </c>
    </row>
    <row r="1237" spans="5:26" x14ac:dyDescent="0.15">
      <c r="E1237" s="46"/>
      <c r="F1237" s="28"/>
      <c r="G1237" s="29"/>
      <c r="H1237" s="29"/>
      <c r="I1237" s="48" t="str">
        <f t="shared" si="272"/>
        <v/>
      </c>
      <c r="J1237" s="48" t="str">
        <f t="shared" si="273"/>
        <v/>
      </c>
      <c r="K1237" s="49" t="str">
        <f t="shared" si="266"/>
        <v/>
      </c>
      <c r="L1237" s="11"/>
      <c r="M1237" s="11"/>
      <c r="N1237" s="78"/>
      <c r="O1237" s="31" t="str">
        <f t="shared" si="267"/>
        <v>F</v>
      </c>
      <c r="P1237" s="11">
        <f t="shared" si="263"/>
        <v>-23.287315649149274</v>
      </c>
      <c r="Q1237" s="11"/>
      <c r="R1237" s="38">
        <f t="shared" si="268"/>
        <v>0</v>
      </c>
      <c r="S1237" s="30">
        <f t="shared" si="269"/>
        <v>0</v>
      </c>
      <c r="T1237" s="30">
        <f t="shared" si="270"/>
        <v>0</v>
      </c>
      <c r="U1237" s="34"/>
      <c r="V1237" s="34"/>
      <c r="X1237" s="31">
        <f t="shared" si="264"/>
        <v>9.0359999999999996</v>
      </c>
      <c r="Y1237" s="31">
        <f t="shared" si="265"/>
        <v>-184.49199999999999</v>
      </c>
      <c r="Z1237" s="30">
        <f t="shared" si="271"/>
        <v>0</v>
      </c>
    </row>
    <row r="1238" spans="5:26" x14ac:dyDescent="0.15">
      <c r="E1238" s="46"/>
      <c r="F1238" s="28"/>
      <c r="G1238" s="29"/>
      <c r="H1238" s="29"/>
      <c r="I1238" s="48" t="str">
        <f t="shared" si="272"/>
        <v/>
      </c>
      <c r="J1238" s="48" t="str">
        <f t="shared" si="273"/>
        <v/>
      </c>
      <c r="K1238" s="49" t="str">
        <f t="shared" si="266"/>
        <v/>
      </c>
      <c r="L1238" s="11"/>
      <c r="M1238" s="11"/>
      <c r="N1238" s="78"/>
      <c r="O1238" s="31" t="str">
        <f t="shared" si="267"/>
        <v>F</v>
      </c>
      <c r="P1238" s="11">
        <f t="shared" si="263"/>
        <v>-23.287315649149274</v>
      </c>
      <c r="Q1238" s="11"/>
      <c r="R1238" s="38">
        <f t="shared" si="268"/>
        <v>0</v>
      </c>
      <c r="S1238" s="30">
        <f t="shared" si="269"/>
        <v>0</v>
      </c>
      <c r="T1238" s="30">
        <f t="shared" si="270"/>
        <v>0</v>
      </c>
      <c r="U1238" s="34"/>
      <c r="V1238" s="34"/>
      <c r="X1238" s="31">
        <f t="shared" si="264"/>
        <v>9.0359999999999996</v>
      </c>
      <c r="Y1238" s="31">
        <f t="shared" si="265"/>
        <v>-184.49199999999999</v>
      </c>
      <c r="Z1238" s="30">
        <f t="shared" si="271"/>
        <v>0</v>
      </c>
    </row>
    <row r="1239" spans="5:26" x14ac:dyDescent="0.15">
      <c r="E1239" s="46"/>
      <c r="F1239" s="28"/>
      <c r="G1239" s="29"/>
      <c r="H1239" s="29"/>
      <c r="I1239" s="48" t="str">
        <f t="shared" si="272"/>
        <v/>
      </c>
      <c r="J1239" s="48" t="str">
        <f t="shared" si="273"/>
        <v/>
      </c>
      <c r="K1239" s="49" t="str">
        <f t="shared" si="266"/>
        <v/>
      </c>
      <c r="L1239" s="11"/>
      <c r="M1239" s="11"/>
      <c r="N1239" s="78"/>
      <c r="O1239" s="31" t="str">
        <f t="shared" si="267"/>
        <v>F</v>
      </c>
      <c r="P1239" s="11">
        <f t="shared" si="263"/>
        <v>-23.287315649149274</v>
      </c>
      <c r="Q1239" s="11"/>
      <c r="R1239" s="38">
        <f t="shared" si="268"/>
        <v>0</v>
      </c>
      <c r="S1239" s="30">
        <f t="shared" si="269"/>
        <v>0</v>
      </c>
      <c r="T1239" s="30">
        <f t="shared" si="270"/>
        <v>0</v>
      </c>
      <c r="U1239" s="34"/>
      <c r="V1239" s="34"/>
      <c r="X1239" s="31">
        <f t="shared" si="264"/>
        <v>9.0359999999999996</v>
      </c>
      <c r="Y1239" s="31">
        <f t="shared" si="265"/>
        <v>-184.49199999999999</v>
      </c>
      <c r="Z1239" s="30">
        <f t="shared" si="271"/>
        <v>0</v>
      </c>
    </row>
    <row r="1240" spans="5:26" ht="14.25" thickBot="1" x14ac:dyDescent="0.2">
      <c r="E1240" s="50"/>
      <c r="F1240" s="64"/>
      <c r="G1240" s="51"/>
      <c r="H1240" s="51"/>
      <c r="I1240" s="52" t="str">
        <f t="shared" si="272"/>
        <v/>
      </c>
      <c r="J1240" s="52" t="str">
        <f t="shared" si="273"/>
        <v/>
      </c>
      <c r="K1240" s="53" t="str">
        <f t="shared" si="266"/>
        <v/>
      </c>
      <c r="L1240" s="11"/>
      <c r="M1240" s="11"/>
      <c r="N1240" s="78"/>
      <c r="O1240" s="31" t="str">
        <f t="shared" si="267"/>
        <v>F</v>
      </c>
      <c r="P1240" s="11">
        <f t="shared" si="263"/>
        <v>-23.287315649149274</v>
      </c>
      <c r="Q1240" s="11"/>
      <c r="R1240" s="38">
        <f t="shared" si="268"/>
        <v>0</v>
      </c>
      <c r="S1240" s="30">
        <f t="shared" si="269"/>
        <v>0</v>
      </c>
      <c r="T1240" s="30">
        <f t="shared" si="270"/>
        <v>0</v>
      </c>
      <c r="U1240" s="34"/>
      <c r="V1240" s="34"/>
      <c r="X1240" s="31">
        <f t="shared" si="264"/>
        <v>9.0359999999999996</v>
      </c>
      <c r="Y1240" s="31">
        <f t="shared" si="265"/>
        <v>-184.49199999999999</v>
      </c>
      <c r="Z1240" s="30">
        <f t="shared" si="271"/>
        <v>0</v>
      </c>
    </row>
  </sheetData>
  <sheetProtection algorithmName="SHA-512" hashValue="P1Q5CY5aSmRletLe9+pFWCYVJ1QvEZR5hp4U9SkOnqRe6POOoDD3h/3yrPR9qec4aPhqXe8qnVr11is9xb107A==" saltValue="C1y+FzBoYRDzB4cR2KSC3w==" spinCount="100000" sheet="1" objects="1" scenarios="1"/>
  <mergeCells count="10">
    <mergeCell ref="H746:I746"/>
    <mergeCell ref="H870:I870"/>
    <mergeCell ref="H994:I994"/>
    <mergeCell ref="H1118:I1118"/>
    <mergeCell ref="H2:I2"/>
    <mergeCell ref="H126:I126"/>
    <mergeCell ref="H250:I250"/>
    <mergeCell ref="H374:I374"/>
    <mergeCell ref="H498:I498"/>
    <mergeCell ref="H622:I622"/>
  </mergeCells>
  <phoneticPr fontId="2"/>
  <hyperlinks>
    <hyperlink ref="D2" location="入力シート3!A5" display="入力シート3!A5" xr:uid="{00000000-0004-0000-0200-000000000000}"/>
    <hyperlink ref="D126" location="入力シート3!A5" display="入力シート3!A5" xr:uid="{00000000-0004-0000-0200-000001000000}"/>
    <hyperlink ref="D250" location="入力シート3!A5" display="入力シート3!A5" xr:uid="{00000000-0004-0000-0200-000002000000}"/>
    <hyperlink ref="D374" location="入力シート3!A5" display="入力シート3!A5" xr:uid="{00000000-0004-0000-0200-000003000000}"/>
    <hyperlink ref="D498" location="入力シート3!A5" display="入力シート3!A5" xr:uid="{00000000-0004-0000-0200-000004000000}"/>
    <hyperlink ref="D622" location="入力シート3!A5" display="入力シート3!A5" xr:uid="{00000000-0004-0000-0200-000005000000}"/>
    <hyperlink ref="D746" location="入力シート3!A5" display="入力シート3!A5" xr:uid="{00000000-0004-0000-0200-000006000000}"/>
    <hyperlink ref="D870" location="入力シート3!A5" display="入力シート3!A5" xr:uid="{00000000-0004-0000-0200-000007000000}"/>
    <hyperlink ref="D994" location="入力シート3!A5" display="入力シート3!A5" xr:uid="{00000000-0004-0000-0200-000008000000}"/>
    <hyperlink ref="D1118" location="入力シート3!A5" display="入力シート3!A5" xr:uid="{00000000-0004-0000-0200-000009000000}"/>
    <hyperlink ref="A1" location="グラフを描く!C4" display="グラフを描くシートへ" xr:uid="{00000000-0004-0000-0200-000014000000}"/>
    <hyperlink ref="A5" location="入力シート3!D2" display="入力シート3!D2" xr:uid="{61F006F9-8B6C-410C-88B8-ED9A65AF3AE6}"/>
    <hyperlink ref="A6" location="入力シート3!D126" display="入力シート3!D126" xr:uid="{B755BCB0-565D-4326-B608-F0717DAD0063}"/>
    <hyperlink ref="A7" location="入力シート3!D250" display="入力シート3!D250" xr:uid="{E6ED4B62-EE95-475F-B02A-0FB78199F536}"/>
    <hyperlink ref="A8" location="入力シート3!D374" display="入力シート3!D374" xr:uid="{7E690DFF-AD7C-4CAF-973F-E833692B040D}"/>
    <hyperlink ref="A9" location="入力シート3!D498" display="入力シート3!D498" xr:uid="{E6C37ED5-2BC4-40C1-B368-5209B6E86D05}"/>
    <hyperlink ref="A10" location="入力シート3!D622" display="入力シート3!D622" xr:uid="{1E7FDCDA-D137-41C5-846B-0F6791A2E207}"/>
    <hyperlink ref="A11" location="入力シート3!D746" display="入力シート3!D746" xr:uid="{C59819FF-7E8D-4ADF-963C-12275E76AC45}"/>
    <hyperlink ref="A12" location="入力シート3!D870" display="入力シート3!D870" xr:uid="{3698CB70-9C79-4E35-B007-17183D73BBC9}"/>
    <hyperlink ref="A13" location="入力シート3!D994" display="入力シート3!D994" xr:uid="{071E31B4-FA09-49C2-9309-CD1DE4601FCE}"/>
    <hyperlink ref="A14" location="入力シート3!D1118" display="入力シート3!D1118" xr:uid="{2D7B7A6E-3C5C-491A-9301-37900788D6A6}"/>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930C815-0DF6-42C5-80E5-7C9AA6E44B27}">
          <x14:formula1>
            <xm:f>DropDownList!$B$3:$B$6</xm:f>
          </x14:formula1>
          <xm:sqref>H3 H995 H251 H127 H375 H499 H623 H747 H871 H1119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Z1240"/>
  <sheetViews>
    <sheetView workbookViewId="0"/>
  </sheetViews>
  <sheetFormatPr defaultColWidth="9" defaultRowHeight="13.5" x14ac:dyDescent="0.15"/>
  <cols>
    <col min="1" max="2" width="9" style="30"/>
    <col min="3" max="3" width="11.5" style="30" customWidth="1"/>
    <col min="4" max="4" width="9" style="30"/>
    <col min="5" max="5" width="9.5" style="30" customWidth="1"/>
    <col min="6" max="6" width="13.125" style="30" customWidth="1"/>
    <col min="7" max="7" width="7" style="31" customWidth="1"/>
    <col min="8" max="8" width="7.875" style="31" customWidth="1"/>
    <col min="9" max="11" width="8.375" style="45" customWidth="1"/>
    <col min="12" max="14" width="10.625" style="30" customWidth="1"/>
    <col min="15" max="15" width="10.625" style="30" hidden="1" customWidth="1"/>
    <col min="16" max="17" width="10.25" style="32" hidden="1" customWidth="1"/>
    <col min="18" max="18" width="3.625" style="33" hidden="1" customWidth="1"/>
    <col min="19" max="19" width="4.25" style="30" hidden="1" customWidth="1"/>
    <col min="20" max="20" width="12.125" style="30" hidden="1" customWidth="1"/>
    <col min="21" max="23" width="5" style="30" hidden="1" customWidth="1"/>
    <col min="24" max="24" width="8" style="30" hidden="1" customWidth="1"/>
    <col min="25" max="25" width="14.5" style="30" hidden="1" customWidth="1"/>
    <col min="26" max="26" width="10.875" style="30" hidden="1" customWidth="1"/>
    <col min="27" max="27" width="9" style="30" customWidth="1"/>
    <col min="28" max="16384" width="9" style="30"/>
  </cols>
  <sheetData>
    <row r="1" spans="1:26" ht="14.25" thickBot="1" x14ac:dyDescent="0.2">
      <c r="A1" s="76" t="s">
        <v>119</v>
      </c>
      <c r="I1" s="39"/>
      <c r="J1" s="39"/>
      <c r="K1" s="39"/>
      <c r="P1" s="30"/>
      <c r="Q1" s="30"/>
      <c r="R1" s="30"/>
    </row>
    <row r="2" spans="1:26" ht="23.25" customHeight="1" x14ac:dyDescent="0.15">
      <c r="D2" s="72">
        <v>1</v>
      </c>
      <c r="E2" s="42" t="s">
        <v>20</v>
      </c>
      <c r="F2" s="89"/>
      <c r="G2" s="66" t="s">
        <v>115</v>
      </c>
      <c r="H2" s="90"/>
      <c r="I2" s="90"/>
      <c r="J2" s="66"/>
      <c r="K2" s="67"/>
    </row>
    <row r="3" spans="1:26" ht="27.75" customHeight="1" x14ac:dyDescent="0.15">
      <c r="E3" s="43" t="s">
        <v>54</v>
      </c>
      <c r="F3" s="63"/>
      <c r="G3" s="44" t="s">
        <v>75</v>
      </c>
      <c r="H3" s="59"/>
      <c r="I3" s="41"/>
      <c r="J3" s="41"/>
      <c r="K3" s="68"/>
    </row>
    <row r="4" spans="1:26" ht="42" customHeight="1" x14ac:dyDescent="0.15">
      <c r="A4" t="s">
        <v>87</v>
      </c>
      <c r="B4" s="41" t="s">
        <v>100</v>
      </c>
      <c r="C4" s="41" t="s">
        <v>101</v>
      </c>
      <c r="E4" s="46"/>
      <c r="F4" s="7" t="s">
        <v>30</v>
      </c>
      <c r="G4" s="8" t="s">
        <v>29</v>
      </c>
      <c r="H4" s="8" t="s">
        <v>28</v>
      </c>
      <c r="I4" s="7" t="s">
        <v>123</v>
      </c>
      <c r="J4" s="7" t="s">
        <v>124</v>
      </c>
      <c r="K4" s="47" t="s">
        <v>125</v>
      </c>
      <c r="L4" s="10"/>
      <c r="M4" s="10"/>
      <c r="N4" s="7"/>
      <c r="O4" s="7" t="s">
        <v>31</v>
      </c>
      <c r="P4" s="9" t="s">
        <v>23</v>
      </c>
      <c r="Q4" s="9"/>
      <c r="R4" s="36" t="s">
        <v>21</v>
      </c>
      <c r="S4" s="35" t="s">
        <v>22</v>
      </c>
      <c r="T4" s="35" t="s">
        <v>47</v>
      </c>
      <c r="U4" s="35"/>
      <c r="V4" s="35"/>
      <c r="W4" s="35"/>
      <c r="X4" s="37" t="s">
        <v>45</v>
      </c>
      <c r="Y4" s="37" t="s">
        <v>46</v>
      </c>
      <c r="Z4" s="30" t="s">
        <v>78</v>
      </c>
    </row>
    <row r="5" spans="1:26" x14ac:dyDescent="0.15">
      <c r="A5" s="71">
        <v>1</v>
      </c>
      <c r="B5" s="41" t="str">
        <f>IF(COUNTA(H2)=1,H2,"")</f>
        <v/>
      </c>
      <c r="C5" s="1" t="str">
        <f>IF(COUNTA(F2)=1,F2,"")</f>
        <v/>
      </c>
      <c r="E5" s="46"/>
      <c r="F5" s="28"/>
      <c r="G5" s="29"/>
      <c r="H5" s="29"/>
      <c r="I5" s="48" t="str">
        <f>IF(COUNTA($F$3,$H$3,F5:H5)=5,P5,"")</f>
        <v/>
      </c>
      <c r="J5" s="48" t="str">
        <f>IF(COUNTA($F$3,$H$3,F5:H5)=5,IF(T5&lt;6,"*",IF(T5&gt;=17.583,"*",(H5-G5*INDEX(IF(O5="F",muratafemale,muratamale),R5-4,1)-INDEX(IF(O5="F",muratafemale,muratamale),R5-4,2))/(G5*INDEX(IF(O5="F",muratafemale,muratamale),R5-4,1)+INDEX(IF(O5="F",muratafemale,muratamale),R5-4,2))*100)),"")</f>
        <v/>
      </c>
      <c r="K5" s="49" t="str">
        <f>IF(COUNTA($F$3,$H$3,F5:H5)=5,IF(OR(T5&lt;1,G5&lt;70),"*",IF(G5&gt;=IF(O5="M",181,174),(H5-Z5)/Z5*100,IF(G5&lt;101,(H5-X5)/X5*100,IF(T5&lt;6,(H5-X5)/X5*100,IF(T5&gt;=17.583,(H5-Z5)/Z5*100,(H5-Y5)/Y5*100))))),"")</f>
        <v/>
      </c>
      <c r="L5" s="11"/>
      <c r="M5" s="11"/>
      <c r="N5" s="78"/>
      <c r="O5" s="31" t="str">
        <f>IF(OR(+$H$3="男",+$H$3="M"),"M","F")</f>
        <v>F</v>
      </c>
      <c r="P5" s="11">
        <f t="shared" ref="P5:P11" si="0">IF(T5&gt;17.583,"*",(G5-(INDEX(IF(O5="F",Hfemalemean,Hmalemean),S5+1,R5+1)))/(INDEX(IF(O5="F",Hfemalesd,Hmalesd),S5+1,R5+1)))</f>
        <v>-23.287315649149274</v>
      </c>
      <c r="Q5" s="11"/>
      <c r="R5" s="38">
        <f>DATEDIF($F$3,F5,"Y")</f>
        <v>0</v>
      </c>
      <c r="S5" s="30">
        <f>DATEDIF($F$3,F5,"YM")</f>
        <v>0</v>
      </c>
      <c r="T5" s="30">
        <f>DATEDIF($F$3,F5,"Y")+DATEDIF($F$3,F5,"YD")/(365+IF(MOD(YEAR(DATE(YEAR(F5)-1,MONTH($F$3),DAY($F$3))),4)=0,IF(DATE(YEAR(DATE(YEAR(F5)-1,MONTH($F$3),DAY($F$3))),2,29)&gt;=DATE(YEAR(F5)-1,MONTH($F$3),DAY($F$3)),1,0),0)+IF(MOD(YEAR(F5),4)=0,IF(DATE(YEAR(F5),2,29)&lt;=F5,1,0),0))</f>
        <v>0</v>
      </c>
      <c r="U5" s="34"/>
      <c r="V5" s="34"/>
      <c r="W5" s="34"/>
      <c r="X5" s="31">
        <f>IF(O5="M",2.06*10^-3*G5^2-0.1166*G5+6.5273,2.49*10^-3*G5^2-0.1858*G5+9.036)</f>
        <v>9.0359999999999996</v>
      </c>
      <c r="Y5" s="31">
        <f>((G5/100)^3*INDEX(itoOI,IF(O5="M",0,3)+IF(G5&lt;140,1,IF(G5&lt;=149,2,3)),1)+(G5/100)^2*INDEX(itoOI,IF(O5="M",0,3)+IF(G5&lt;140,1,IF(G5&lt;=149,2,3)),2)+(G5/100)*INDEX(itoOI,IF(O5="M",0,3)+IF(G5&lt;140,1,IF(G5&lt;=149,2,3)),3)+INDEX(itoOI,IF(O5="M",0,3)+IF(G5&lt;140,1,IF(G5&lt;=149,2,3)),4))</f>
        <v>-184.49199999999999</v>
      </c>
      <c r="Z5" s="30">
        <f t="shared" ref="Z5:Z6" si="1">22*G5^2/10000</f>
        <v>0</v>
      </c>
    </row>
    <row r="6" spans="1:26" x14ac:dyDescent="0.15">
      <c r="A6" s="71">
        <v>2</v>
      </c>
      <c r="B6" s="41" t="str">
        <f>IF(COUNTA(H126)=1,H126,"")</f>
        <v/>
      </c>
      <c r="C6" s="1" t="str">
        <f>IF(COUNTA(F126)=1,F126,"")</f>
        <v/>
      </c>
      <c r="E6" s="46"/>
      <c r="F6" s="28"/>
      <c r="G6" s="29"/>
      <c r="H6" s="29"/>
      <c r="I6" s="48" t="str">
        <f>IF(COUNTA($F$3,$H$3,F6:H6)=5,P6,"")</f>
        <v/>
      </c>
      <c r="J6" s="48" t="str">
        <f>IF(COUNTA($F$3,$H$3,F6:H6)=5,IF(T6&lt;6,"*",IF(T6&gt;=17.583,"*",(H6-G6*INDEX(IF(O6="F",muratafemale,muratamale),R6-4,1)-INDEX(IF(O6="F",muratafemale,muratamale),R6-4,2))/(G6*INDEX(IF(O6="F",muratafemale,muratamale),R6-4,1)+INDEX(IF(O6="F",muratafemale,muratamale),R6-4,2))*100)),"")</f>
        <v/>
      </c>
      <c r="K6" s="49" t="str">
        <f>IF(COUNTA($F$3,$H$3,F6:H6)=5,IF(OR(T6&lt;1,G6&lt;70),"*",IF(G6&gt;=IF(O6="M",181,174),(H6-Z6)/Z6*100,IF(G6&lt;101,(H6-X6)/X6*100,IF(T6&lt;6,(H6-X6)/X6*100,IF(T6&gt;=17.583,(H6-Z6)/Z6*100,(H6-Y6)/Y6*100))))),"")</f>
        <v/>
      </c>
      <c r="L6" s="11"/>
      <c r="M6" s="11"/>
      <c r="N6" s="78"/>
      <c r="O6" s="31" t="str">
        <f>+O5</f>
        <v>F</v>
      </c>
      <c r="P6" s="11">
        <f t="shared" si="0"/>
        <v>-23.287315649149274</v>
      </c>
      <c r="Q6" s="11"/>
      <c r="R6" s="38">
        <f>DATEDIF($F$3,F6,"Y")</f>
        <v>0</v>
      </c>
      <c r="S6" s="30">
        <f>DATEDIF($F$3,F6,"YM")</f>
        <v>0</v>
      </c>
      <c r="T6" s="30">
        <f>DATEDIF($F$3,F6,"Y")+DATEDIF($F$3,F6,"YD")/(365+IF(MOD(YEAR(DATE(YEAR(F6)-1,MONTH($F$3),DAY($F$3))),4)=0,IF(DATE(YEAR(DATE(YEAR(F6)-1,MONTH($F$3),DAY($F$3))),2,29)&gt;=DATE(YEAR(F6)-1,MONTH($F$3),DAY($F$3)),1,0),0)+IF(MOD(YEAR(F6),4)=0,IF(DATE(YEAR(F6),2,29)&lt;=F6,1,0),0))</f>
        <v>0</v>
      </c>
      <c r="U6" s="34"/>
      <c r="V6" s="34"/>
      <c r="W6" s="34"/>
      <c r="X6" s="31">
        <f t="shared" ref="X6" si="2">IF(O6="M",2.06*10^-3*G6^2-0.1166*G6+6.5273,2.49*10^-3*G6^2-0.1858*G6+9.036)</f>
        <v>9.0359999999999996</v>
      </c>
      <c r="Y6" s="31">
        <f t="shared" ref="Y6" si="3">((G6/100)^3*INDEX(itoOI,IF(O6="M",0,3)+IF(G6&lt;140,1,IF(G6&lt;=149,2,3)),1)+(G6/100)^2*INDEX(itoOI,IF(O6="M",0,3)+IF(G6&lt;140,1,IF(G6&lt;=149,2,3)),2)+(G6/100)*INDEX(itoOI,IF(O6="M",0,3)+IF(G6&lt;140,1,IF(G6&lt;=149,2,3)),3)+INDEX(itoOI,IF(O6="M",0,3)+IF(G6&lt;140,1,IF(G6&lt;=149,2,3)),4))</f>
        <v>-184.49199999999999</v>
      </c>
      <c r="Z6" s="30">
        <f t="shared" si="1"/>
        <v>0</v>
      </c>
    </row>
    <row r="7" spans="1:26" x14ac:dyDescent="0.15">
      <c r="A7" s="71">
        <v>3</v>
      </c>
      <c r="B7" s="41" t="str">
        <f>IF(COUNTA(H250)=1,H250,"")</f>
        <v/>
      </c>
      <c r="C7" s="1" t="str">
        <f>IF(COUNTA(F250)=1,F250,"")</f>
        <v/>
      </c>
      <c r="E7" s="46"/>
      <c r="F7" s="28"/>
      <c r="G7" s="29"/>
      <c r="H7" s="29"/>
      <c r="I7" s="48" t="str">
        <f t="shared" ref="I7:I124" si="4">IF(COUNTA($F$3,$H$3,F7:H7)=5,P7,"")</f>
        <v/>
      </c>
      <c r="J7" s="48" t="str">
        <f t="shared" ref="J7:J124" si="5">IF(COUNTA($F$3,$H$3,F7:H7)=5,IF(T7&lt;6,"*",IF(T7&gt;=17.583,"*",(H7-G7*INDEX(IF(O7="F",muratafemale,muratamale),R7-4,1)-INDEX(IF(O7="F",muratafemale,muratamale),R7-4,2))/(G7*INDEX(IF(O7="F",muratafemale,muratamale),R7-4,1)+INDEX(IF(O7="F",muratafemale,muratamale),R7-4,2))*100)),"")</f>
        <v/>
      </c>
      <c r="K7" s="49" t="str">
        <f>IF(COUNTA($F$3,$H$3,F7:H7)=5,IF(OR(T7&lt;1,G7&lt;70),"*",IF(G7&gt;=IF(O7="M",181,174),(H7-Z7)/Z7*100,IF(G7&lt;101,(H7-X7)/X7*100,IF(T7&lt;6,(H7-X7)/X7*100,IF(T7&gt;=17.583,(H7-Z7)/Z7*100,(H7-Y7)/Y7*100))))),"")</f>
        <v/>
      </c>
      <c r="N7" s="78"/>
      <c r="O7" s="31" t="str">
        <f t="shared" ref="O7:O70" si="6">+O6</f>
        <v>F</v>
      </c>
      <c r="P7" s="11">
        <f t="shared" si="0"/>
        <v>-23.287315649149274</v>
      </c>
      <c r="Q7" s="11"/>
      <c r="R7" s="38">
        <f t="shared" ref="R7:R69" si="7">DATEDIF($F$3,F7,"Y")</f>
        <v>0</v>
      </c>
      <c r="S7" s="30">
        <f t="shared" ref="S7:S69" si="8">DATEDIF($F$3,F7,"YM")</f>
        <v>0</v>
      </c>
      <c r="T7" s="30">
        <f t="shared" ref="T7:T69" si="9">DATEDIF($F$3,F7,"Y")+DATEDIF($F$3,F7,"YD")/(365+IF(MOD(YEAR(DATE(YEAR(F7)-1,MONTH($F$3),DAY($F$3))),4)=0,IF(DATE(YEAR(DATE(YEAR(F7)-1,MONTH($F$3),DAY($F$3))),2,29)&gt;=DATE(YEAR(F7)-1,MONTH($F$3),DAY($F$3)),1,0),0)+IF(MOD(YEAR(F7),4)=0,IF(DATE(YEAR(F7),2,29)&lt;=F7,1,0),0))</f>
        <v>0</v>
      </c>
      <c r="U7" s="34"/>
      <c r="V7" s="34"/>
      <c r="W7" s="34"/>
      <c r="X7" s="31">
        <f t="shared" ref="X7:X70" si="10">IF(O7="M",2.06*10^-3*G7^2-0.1166*G7+6.5273,2.49*10^-3*G7^2-0.1858*G7+9.036)</f>
        <v>9.0359999999999996</v>
      </c>
      <c r="Y7" s="31">
        <f t="shared" ref="Y7:Y70" si="11">((G7/100)^3*INDEX(itoOI,IF(O7="M",0,3)+IF(G7&lt;140,1,IF(G7&lt;=149,2,3)),1)+(G7/100)^2*INDEX(itoOI,IF(O7="M",0,3)+IF(G7&lt;140,1,IF(G7&lt;=149,2,3)),2)+(G7/100)*INDEX(itoOI,IF(O7="M",0,3)+IF(G7&lt;140,1,IF(G7&lt;=149,2,3)),3)+INDEX(itoOI,IF(O7="M",0,3)+IF(G7&lt;140,1,IF(G7&lt;=149,2,3)),4))</f>
        <v>-184.49199999999999</v>
      </c>
      <c r="Z7" s="30">
        <f t="shared" ref="Z7:Z70" si="12">22*G7^2/10000</f>
        <v>0</v>
      </c>
    </row>
    <row r="8" spans="1:26" x14ac:dyDescent="0.15">
      <c r="A8" s="71">
        <v>4</v>
      </c>
      <c r="B8" s="41" t="str">
        <f>IF(COUNTA(H374)=1,H374,"")</f>
        <v/>
      </c>
      <c r="C8" s="1" t="str">
        <f>IF(COUNTA(F374)=1,F374,"")</f>
        <v/>
      </c>
      <c r="E8" s="46"/>
      <c r="F8" s="28"/>
      <c r="G8" s="29"/>
      <c r="H8" s="29"/>
      <c r="I8" s="48" t="str">
        <f t="shared" si="4"/>
        <v/>
      </c>
      <c r="J8" s="48" t="str">
        <f t="shared" si="5"/>
        <v/>
      </c>
      <c r="K8" s="49" t="str">
        <f t="shared" ref="K8:K124" si="13">IF(COUNTA($F$3,$H$3,F8:H8)=5,IF(OR(T8&lt;1,G8&lt;70),"*",IF(G8&gt;=IF(O8="M",181,174),(H8-Z8)/Z8*100,IF(G8&lt;101,(H8-X8)/X8*100,IF(T8&lt;6,(H8-X8)/X8*100,IF(T8&gt;=17.583,(H8-Z8)/Z8*100,(H8-Y8)/Y8*100))))),"")</f>
        <v/>
      </c>
      <c r="L8" s="11"/>
      <c r="M8" s="11"/>
      <c r="N8" s="78"/>
      <c r="O8" s="31" t="str">
        <f t="shared" si="6"/>
        <v>F</v>
      </c>
      <c r="P8" s="11">
        <f t="shared" si="0"/>
        <v>-23.287315649149274</v>
      </c>
      <c r="Q8" s="11"/>
      <c r="R8" s="38">
        <f t="shared" si="7"/>
        <v>0</v>
      </c>
      <c r="S8" s="30">
        <f t="shared" si="8"/>
        <v>0</v>
      </c>
      <c r="T8" s="30">
        <f t="shared" si="9"/>
        <v>0</v>
      </c>
      <c r="U8" s="34"/>
      <c r="V8" s="34"/>
      <c r="W8" s="34"/>
      <c r="X8" s="31">
        <f t="shared" si="10"/>
        <v>9.0359999999999996</v>
      </c>
      <c r="Y8" s="31">
        <f t="shared" si="11"/>
        <v>-184.49199999999999</v>
      </c>
      <c r="Z8" s="30">
        <f t="shared" si="12"/>
        <v>0</v>
      </c>
    </row>
    <row r="9" spans="1:26" x14ac:dyDescent="0.15">
      <c r="A9" s="71">
        <v>5</v>
      </c>
      <c r="B9" s="41" t="str">
        <f>IF(COUNTA(H498)=1,H498,"")</f>
        <v/>
      </c>
      <c r="C9" s="1" t="str">
        <f>IF(COUNTA(F498)=1,F498,"")</f>
        <v/>
      </c>
      <c r="E9" s="46"/>
      <c r="F9" s="28"/>
      <c r="G9" s="29"/>
      <c r="H9" s="29"/>
      <c r="I9" s="48" t="str">
        <f t="shared" si="4"/>
        <v/>
      </c>
      <c r="J9" s="48" t="str">
        <f t="shared" si="5"/>
        <v/>
      </c>
      <c r="K9" s="49" t="str">
        <f t="shared" si="13"/>
        <v/>
      </c>
      <c r="L9" s="11"/>
      <c r="M9" s="11"/>
      <c r="N9" s="78"/>
      <c r="O9" s="31" t="str">
        <f t="shared" si="6"/>
        <v>F</v>
      </c>
      <c r="P9" s="11">
        <f t="shared" si="0"/>
        <v>-23.287315649149274</v>
      </c>
      <c r="Q9" s="11"/>
      <c r="R9" s="38">
        <f t="shared" si="7"/>
        <v>0</v>
      </c>
      <c r="S9" s="30">
        <f t="shared" si="8"/>
        <v>0</v>
      </c>
      <c r="T9" s="30">
        <f t="shared" si="9"/>
        <v>0</v>
      </c>
      <c r="U9" s="34"/>
      <c r="V9" s="34"/>
      <c r="W9" s="34"/>
      <c r="X9" s="31">
        <f t="shared" si="10"/>
        <v>9.0359999999999996</v>
      </c>
      <c r="Y9" s="31">
        <f t="shared" si="11"/>
        <v>-184.49199999999999</v>
      </c>
      <c r="Z9" s="30">
        <f t="shared" si="12"/>
        <v>0</v>
      </c>
    </row>
    <row r="10" spans="1:26" x14ac:dyDescent="0.15">
      <c r="A10" s="71">
        <v>6</v>
      </c>
      <c r="B10" s="41" t="str">
        <f>IF(COUNTA(H622)=1,H622,"")</f>
        <v/>
      </c>
      <c r="C10" s="1" t="str">
        <f>IF(COUNTA(F622)=1,F622,"")</f>
        <v/>
      </c>
      <c r="E10" s="46"/>
      <c r="F10" s="28"/>
      <c r="G10" s="29"/>
      <c r="H10" s="29"/>
      <c r="I10" s="48" t="str">
        <f t="shared" si="4"/>
        <v/>
      </c>
      <c r="J10" s="48" t="str">
        <f t="shared" si="5"/>
        <v/>
      </c>
      <c r="K10" s="49" t="str">
        <f t="shared" si="13"/>
        <v/>
      </c>
      <c r="L10" s="11"/>
      <c r="M10" s="11"/>
      <c r="N10" s="78"/>
      <c r="O10" s="31" t="str">
        <f t="shared" si="6"/>
        <v>F</v>
      </c>
      <c r="P10" s="11">
        <f t="shared" si="0"/>
        <v>-23.287315649149274</v>
      </c>
      <c r="Q10" s="11"/>
      <c r="R10" s="38">
        <f t="shared" si="7"/>
        <v>0</v>
      </c>
      <c r="S10" s="30">
        <f t="shared" si="8"/>
        <v>0</v>
      </c>
      <c r="T10" s="30">
        <f t="shared" si="9"/>
        <v>0</v>
      </c>
      <c r="U10" s="34"/>
      <c r="V10" s="34"/>
      <c r="W10" s="34"/>
      <c r="X10" s="31">
        <f t="shared" si="10"/>
        <v>9.0359999999999996</v>
      </c>
      <c r="Y10" s="31">
        <f t="shared" si="11"/>
        <v>-184.49199999999999</v>
      </c>
      <c r="Z10" s="30">
        <f t="shared" si="12"/>
        <v>0</v>
      </c>
    </row>
    <row r="11" spans="1:26" x14ac:dyDescent="0.15">
      <c r="A11" s="71">
        <v>7</v>
      </c>
      <c r="B11" s="41" t="str">
        <f>IF(COUNTA(H746)=1,H746,"")</f>
        <v/>
      </c>
      <c r="C11" s="1" t="str">
        <f>IF(COUNTA(F746)=1,F746,"")</f>
        <v/>
      </c>
      <c r="E11" s="46"/>
      <c r="F11" s="28"/>
      <c r="G11" s="29"/>
      <c r="H11" s="29"/>
      <c r="I11" s="48" t="str">
        <f t="shared" si="4"/>
        <v/>
      </c>
      <c r="J11" s="48" t="str">
        <f t="shared" si="5"/>
        <v/>
      </c>
      <c r="K11" s="49" t="str">
        <f t="shared" si="13"/>
        <v/>
      </c>
      <c r="L11" s="11"/>
      <c r="M11" s="11"/>
      <c r="N11" s="78"/>
      <c r="O11" s="31" t="str">
        <f t="shared" si="6"/>
        <v>F</v>
      </c>
      <c r="P11" s="11">
        <f t="shared" si="0"/>
        <v>-23.287315649149274</v>
      </c>
      <c r="Q11" s="11"/>
      <c r="R11" s="38">
        <f t="shared" si="7"/>
        <v>0</v>
      </c>
      <c r="S11" s="30">
        <f t="shared" si="8"/>
        <v>0</v>
      </c>
      <c r="T11" s="30">
        <f t="shared" si="9"/>
        <v>0</v>
      </c>
      <c r="U11" s="34"/>
      <c r="V11" s="34"/>
      <c r="W11" s="34"/>
      <c r="X11" s="31">
        <f t="shared" si="10"/>
        <v>9.0359999999999996</v>
      </c>
      <c r="Y11" s="31">
        <f t="shared" si="11"/>
        <v>-184.49199999999999</v>
      </c>
      <c r="Z11" s="30">
        <f t="shared" si="12"/>
        <v>0</v>
      </c>
    </row>
    <row r="12" spans="1:26" x14ac:dyDescent="0.15">
      <c r="A12" s="71">
        <v>8</v>
      </c>
      <c r="B12" s="41" t="str">
        <f>IF(COUNTA(H870)=1,H870,"")</f>
        <v/>
      </c>
      <c r="C12" s="1" t="str">
        <f>IF(COUNTA(F870)=1,F870,"")</f>
        <v/>
      </c>
      <c r="E12" s="46"/>
      <c r="F12" s="28"/>
      <c r="G12" s="29"/>
      <c r="H12" s="29"/>
      <c r="I12" s="48" t="str">
        <f t="shared" si="4"/>
        <v/>
      </c>
      <c r="J12" s="48" t="str">
        <f t="shared" si="5"/>
        <v/>
      </c>
      <c r="K12" s="49" t="str">
        <f t="shared" si="13"/>
        <v/>
      </c>
      <c r="L12" s="11"/>
      <c r="M12" s="11"/>
      <c r="N12" s="78"/>
      <c r="O12" s="31" t="str">
        <f t="shared" si="6"/>
        <v>F</v>
      </c>
      <c r="P12" s="11">
        <f t="shared" ref="P12:P70" si="14">IF(T12&gt;17.583,"*",(G12-(INDEX(IF(O12="F",Hfemalemean,Hmalemean),S12+1,R12+1)))/(INDEX(IF(O12="F",Hfemalesd,Hmalesd),S12+1,R12+1)))</f>
        <v>-23.287315649149274</v>
      </c>
      <c r="Q12" s="11"/>
      <c r="R12" s="38">
        <f t="shared" si="7"/>
        <v>0</v>
      </c>
      <c r="S12" s="30">
        <f t="shared" si="8"/>
        <v>0</v>
      </c>
      <c r="T12" s="30">
        <f t="shared" si="9"/>
        <v>0</v>
      </c>
      <c r="U12" s="34"/>
      <c r="V12" s="34"/>
      <c r="W12" s="34"/>
      <c r="X12" s="31">
        <f t="shared" si="10"/>
        <v>9.0359999999999996</v>
      </c>
      <c r="Y12" s="31">
        <f t="shared" si="11"/>
        <v>-184.49199999999999</v>
      </c>
      <c r="Z12" s="30">
        <f t="shared" si="12"/>
        <v>0</v>
      </c>
    </row>
    <row r="13" spans="1:26" x14ac:dyDescent="0.15">
      <c r="A13" s="71">
        <v>9</v>
      </c>
      <c r="B13" s="41" t="str">
        <f>IF(COUNTA(H994)=1,H994,"")</f>
        <v/>
      </c>
      <c r="C13" s="1" t="str">
        <f>IF(COUNTA(F994)=1,F994,"")</f>
        <v/>
      </c>
      <c r="E13" s="46"/>
      <c r="F13" s="28"/>
      <c r="G13" s="29"/>
      <c r="H13" s="29"/>
      <c r="I13" s="48" t="str">
        <f t="shared" si="4"/>
        <v/>
      </c>
      <c r="J13" s="48" t="str">
        <f t="shared" si="5"/>
        <v/>
      </c>
      <c r="K13" s="49" t="str">
        <f t="shared" si="13"/>
        <v/>
      </c>
      <c r="L13" s="11"/>
      <c r="M13" s="11"/>
      <c r="N13" s="78"/>
      <c r="O13" s="31" t="str">
        <f t="shared" si="6"/>
        <v>F</v>
      </c>
      <c r="P13" s="11">
        <f t="shared" si="14"/>
        <v>-23.287315649149274</v>
      </c>
      <c r="Q13" s="11"/>
      <c r="R13" s="38">
        <f t="shared" si="7"/>
        <v>0</v>
      </c>
      <c r="S13" s="30">
        <f t="shared" si="8"/>
        <v>0</v>
      </c>
      <c r="T13" s="30">
        <f t="shared" si="9"/>
        <v>0</v>
      </c>
      <c r="U13" s="34"/>
      <c r="V13" s="34"/>
      <c r="W13" s="34"/>
      <c r="X13" s="31">
        <f t="shared" si="10"/>
        <v>9.0359999999999996</v>
      </c>
      <c r="Y13" s="31">
        <f t="shared" si="11"/>
        <v>-184.49199999999999</v>
      </c>
      <c r="Z13" s="30">
        <f t="shared" si="12"/>
        <v>0</v>
      </c>
    </row>
    <row r="14" spans="1:26" x14ac:dyDescent="0.15">
      <c r="A14" s="71">
        <v>10</v>
      </c>
      <c r="B14" s="41" t="str">
        <f>IF(COUNTA(H1118)=1,H1118,"")</f>
        <v/>
      </c>
      <c r="C14" s="1" t="str">
        <f>IF(COUNTA(F1118)=1,F1118,"")</f>
        <v/>
      </c>
      <c r="E14" s="46"/>
      <c r="F14" s="28"/>
      <c r="G14" s="29"/>
      <c r="H14" s="29"/>
      <c r="I14" s="48" t="str">
        <f t="shared" si="4"/>
        <v/>
      </c>
      <c r="J14" s="48" t="str">
        <f t="shared" si="5"/>
        <v/>
      </c>
      <c r="K14" s="49" t="str">
        <f t="shared" si="13"/>
        <v/>
      </c>
      <c r="L14" s="11"/>
      <c r="M14" s="11"/>
      <c r="N14" s="78"/>
      <c r="O14" s="31" t="str">
        <f t="shared" si="6"/>
        <v>F</v>
      </c>
      <c r="P14" s="11">
        <f t="shared" si="14"/>
        <v>-23.287315649149274</v>
      </c>
      <c r="Q14" s="11"/>
      <c r="R14" s="38">
        <f t="shared" si="7"/>
        <v>0</v>
      </c>
      <c r="S14" s="30">
        <f t="shared" si="8"/>
        <v>0</v>
      </c>
      <c r="T14" s="30">
        <f t="shared" si="9"/>
        <v>0</v>
      </c>
      <c r="U14" s="34"/>
      <c r="V14" s="34"/>
      <c r="W14" s="34"/>
      <c r="X14" s="31">
        <f t="shared" si="10"/>
        <v>9.0359999999999996</v>
      </c>
      <c r="Y14" s="31">
        <f t="shared" si="11"/>
        <v>-184.49199999999999</v>
      </c>
      <c r="Z14" s="30">
        <f t="shared" si="12"/>
        <v>0</v>
      </c>
    </row>
    <row r="15" spans="1:26" x14ac:dyDescent="0.15">
      <c r="E15" s="46"/>
      <c r="F15" s="28"/>
      <c r="G15" s="29"/>
      <c r="H15" s="29"/>
      <c r="I15" s="48" t="str">
        <f t="shared" si="4"/>
        <v/>
      </c>
      <c r="J15" s="48" t="str">
        <f t="shared" si="5"/>
        <v/>
      </c>
      <c r="K15" s="49" t="str">
        <f t="shared" si="13"/>
        <v/>
      </c>
      <c r="L15" s="11"/>
      <c r="M15" s="11"/>
      <c r="N15" s="78"/>
      <c r="O15" s="31" t="str">
        <f t="shared" si="6"/>
        <v>F</v>
      </c>
      <c r="P15" s="11">
        <f t="shared" si="14"/>
        <v>-23.287315649149274</v>
      </c>
      <c r="Q15" s="11"/>
      <c r="R15" s="38">
        <f t="shared" si="7"/>
        <v>0</v>
      </c>
      <c r="S15" s="30">
        <f t="shared" si="8"/>
        <v>0</v>
      </c>
      <c r="T15" s="30">
        <f t="shared" si="9"/>
        <v>0</v>
      </c>
      <c r="U15" s="34"/>
      <c r="V15" s="34"/>
      <c r="W15" s="34"/>
      <c r="X15" s="31">
        <f t="shared" si="10"/>
        <v>9.0359999999999996</v>
      </c>
      <c r="Y15" s="31">
        <f t="shared" si="11"/>
        <v>-184.49199999999999</v>
      </c>
      <c r="Z15" s="30">
        <f t="shared" si="12"/>
        <v>0</v>
      </c>
    </row>
    <row r="16" spans="1:26" x14ac:dyDescent="0.15">
      <c r="E16" s="46"/>
      <c r="F16" s="28"/>
      <c r="G16" s="29"/>
      <c r="H16" s="29"/>
      <c r="I16" s="48" t="str">
        <f t="shared" si="4"/>
        <v/>
      </c>
      <c r="J16" s="48" t="str">
        <f t="shared" si="5"/>
        <v/>
      </c>
      <c r="K16" s="49" t="str">
        <f t="shared" si="13"/>
        <v/>
      </c>
      <c r="L16" s="11"/>
      <c r="M16" s="11"/>
      <c r="N16" s="78"/>
      <c r="O16" s="31" t="str">
        <f t="shared" si="6"/>
        <v>F</v>
      </c>
      <c r="P16" s="11">
        <f t="shared" si="14"/>
        <v>-23.287315649149274</v>
      </c>
      <c r="Q16" s="11"/>
      <c r="R16" s="38">
        <f t="shared" si="7"/>
        <v>0</v>
      </c>
      <c r="S16" s="30">
        <f t="shared" si="8"/>
        <v>0</v>
      </c>
      <c r="T16" s="30">
        <f t="shared" si="9"/>
        <v>0</v>
      </c>
      <c r="U16" s="34"/>
      <c r="V16" s="34"/>
      <c r="W16" s="34"/>
      <c r="X16" s="31">
        <f t="shared" si="10"/>
        <v>9.0359999999999996</v>
      </c>
      <c r="Y16" s="31">
        <f t="shared" si="11"/>
        <v>-184.49199999999999</v>
      </c>
      <c r="Z16" s="30">
        <f t="shared" si="12"/>
        <v>0</v>
      </c>
    </row>
    <row r="17" spans="5:26" x14ac:dyDescent="0.15">
      <c r="E17" s="46"/>
      <c r="F17" s="28"/>
      <c r="G17" s="29"/>
      <c r="H17" s="29"/>
      <c r="I17" s="48" t="str">
        <f t="shared" ref="I17:I80" si="15">IF(COUNTA($F$3,$H$3,F17:H17)=5,P17,"")</f>
        <v/>
      </c>
      <c r="J17" s="48" t="str">
        <f t="shared" ref="J17:J80" si="16">IF(COUNTA($F$3,$H$3,F17:H17)=5,IF(T17&lt;6,"*",IF(T17&gt;=17.583,"*",(H17-G17*INDEX(IF(O17="F",muratafemale,muratamale),R17-4,1)-INDEX(IF(O17="F",muratafemale,muratamale),R17-4,2))/(G17*INDEX(IF(O17="F",muratafemale,muratamale),R17-4,1)+INDEX(IF(O17="F",muratafemale,muratamale),R17-4,2))*100)),"")</f>
        <v/>
      </c>
      <c r="K17" s="49" t="str">
        <f t="shared" ref="K17:K80" si="17">IF(COUNTA($F$3,$H$3,F17:H17)=5,IF(OR(T17&lt;1,G17&lt;70),"*",IF(G17&gt;=IF(O17="M",181,174),(H17-Z17)/Z17*100,IF(G17&lt;101,(H17-X17)/X17*100,IF(T17&lt;6,(H17-X17)/X17*100,IF(T17&gt;=17.583,(H17-Z17)/Z17*100,(H17-Y17)/Y17*100))))),"")</f>
        <v/>
      </c>
      <c r="L17" s="11"/>
      <c r="M17" s="11"/>
      <c r="N17" s="78"/>
      <c r="O17" s="31" t="str">
        <f t="shared" si="6"/>
        <v>F</v>
      </c>
      <c r="P17" s="11">
        <f t="shared" si="14"/>
        <v>-23.287315649149274</v>
      </c>
      <c r="Q17" s="11"/>
      <c r="R17" s="38">
        <f t="shared" si="7"/>
        <v>0</v>
      </c>
      <c r="S17" s="30">
        <f t="shared" si="8"/>
        <v>0</v>
      </c>
      <c r="T17" s="30">
        <f t="shared" si="9"/>
        <v>0</v>
      </c>
      <c r="U17" s="34"/>
      <c r="V17" s="34"/>
      <c r="W17" s="34"/>
      <c r="X17" s="31">
        <f t="shared" si="10"/>
        <v>9.0359999999999996</v>
      </c>
      <c r="Y17" s="31">
        <f t="shared" si="11"/>
        <v>-184.49199999999999</v>
      </c>
      <c r="Z17" s="30">
        <f t="shared" si="12"/>
        <v>0</v>
      </c>
    </row>
    <row r="18" spans="5:26" x14ac:dyDescent="0.15">
      <c r="E18" s="46"/>
      <c r="F18" s="28"/>
      <c r="G18" s="29"/>
      <c r="H18" s="29"/>
      <c r="I18" s="48" t="str">
        <f t="shared" si="15"/>
        <v/>
      </c>
      <c r="J18" s="48" t="str">
        <f t="shared" si="16"/>
        <v/>
      </c>
      <c r="K18" s="49" t="str">
        <f t="shared" si="17"/>
        <v/>
      </c>
      <c r="L18" s="11"/>
      <c r="M18" s="11"/>
      <c r="N18" s="78"/>
      <c r="O18" s="31" t="str">
        <f t="shared" si="6"/>
        <v>F</v>
      </c>
      <c r="P18" s="11">
        <f t="shared" si="14"/>
        <v>-23.287315649149274</v>
      </c>
      <c r="Q18" s="11"/>
      <c r="R18" s="38">
        <f t="shared" si="7"/>
        <v>0</v>
      </c>
      <c r="S18" s="30">
        <f t="shared" si="8"/>
        <v>0</v>
      </c>
      <c r="T18" s="30">
        <f t="shared" si="9"/>
        <v>0</v>
      </c>
      <c r="U18" s="34"/>
      <c r="V18" s="34"/>
      <c r="W18" s="34"/>
      <c r="X18" s="31">
        <f t="shared" si="10"/>
        <v>9.0359999999999996</v>
      </c>
      <c r="Y18" s="31">
        <f t="shared" si="11"/>
        <v>-184.49199999999999</v>
      </c>
      <c r="Z18" s="30">
        <f t="shared" si="12"/>
        <v>0</v>
      </c>
    </row>
    <row r="19" spans="5:26" x14ac:dyDescent="0.15">
      <c r="E19" s="46"/>
      <c r="F19" s="28"/>
      <c r="G19" s="29"/>
      <c r="H19" s="29"/>
      <c r="I19" s="48" t="str">
        <f t="shared" si="15"/>
        <v/>
      </c>
      <c r="J19" s="48" t="str">
        <f t="shared" si="16"/>
        <v/>
      </c>
      <c r="K19" s="49" t="str">
        <f t="shared" si="17"/>
        <v/>
      </c>
      <c r="L19" s="11"/>
      <c r="M19" s="11"/>
      <c r="N19" s="78"/>
      <c r="O19" s="31" t="str">
        <f t="shared" si="6"/>
        <v>F</v>
      </c>
      <c r="P19" s="11">
        <f t="shared" si="14"/>
        <v>-23.287315649149274</v>
      </c>
      <c r="Q19" s="11"/>
      <c r="R19" s="38">
        <f t="shared" si="7"/>
        <v>0</v>
      </c>
      <c r="S19" s="30">
        <f t="shared" si="8"/>
        <v>0</v>
      </c>
      <c r="T19" s="30">
        <f t="shared" si="9"/>
        <v>0</v>
      </c>
      <c r="U19" s="34"/>
      <c r="V19" s="34"/>
      <c r="W19" s="34"/>
      <c r="X19" s="31">
        <f t="shared" si="10"/>
        <v>9.0359999999999996</v>
      </c>
      <c r="Y19" s="31">
        <f t="shared" si="11"/>
        <v>-184.49199999999999</v>
      </c>
      <c r="Z19" s="30">
        <f t="shared" si="12"/>
        <v>0</v>
      </c>
    </row>
    <row r="20" spans="5:26" x14ac:dyDescent="0.15">
      <c r="E20" s="46"/>
      <c r="F20" s="28"/>
      <c r="G20" s="29"/>
      <c r="H20" s="29"/>
      <c r="I20" s="48" t="str">
        <f t="shared" si="15"/>
        <v/>
      </c>
      <c r="J20" s="48" t="str">
        <f t="shared" si="16"/>
        <v/>
      </c>
      <c r="K20" s="49" t="str">
        <f t="shared" si="17"/>
        <v/>
      </c>
      <c r="L20" s="11"/>
      <c r="M20" s="11"/>
      <c r="N20" s="78"/>
      <c r="O20" s="31" t="str">
        <f t="shared" si="6"/>
        <v>F</v>
      </c>
      <c r="P20" s="11">
        <f t="shared" si="14"/>
        <v>-23.287315649149274</v>
      </c>
      <c r="Q20" s="11"/>
      <c r="R20" s="38">
        <f t="shared" si="7"/>
        <v>0</v>
      </c>
      <c r="S20" s="30">
        <f t="shared" si="8"/>
        <v>0</v>
      </c>
      <c r="T20" s="30">
        <f t="shared" si="9"/>
        <v>0</v>
      </c>
      <c r="U20" s="34"/>
      <c r="V20" s="34"/>
      <c r="W20" s="34"/>
      <c r="X20" s="31">
        <f t="shared" si="10"/>
        <v>9.0359999999999996</v>
      </c>
      <c r="Y20" s="31">
        <f t="shared" si="11"/>
        <v>-184.49199999999999</v>
      </c>
      <c r="Z20" s="30">
        <f t="shared" si="12"/>
        <v>0</v>
      </c>
    </row>
    <row r="21" spans="5:26" x14ac:dyDescent="0.15">
      <c r="E21" s="46"/>
      <c r="F21" s="28"/>
      <c r="G21" s="29"/>
      <c r="H21" s="29"/>
      <c r="I21" s="48" t="str">
        <f t="shared" si="15"/>
        <v/>
      </c>
      <c r="J21" s="48" t="str">
        <f t="shared" si="16"/>
        <v/>
      </c>
      <c r="K21" s="49" t="str">
        <f t="shared" si="17"/>
        <v/>
      </c>
      <c r="L21" s="11"/>
      <c r="M21" s="11"/>
      <c r="N21" s="78"/>
      <c r="O21" s="31" t="str">
        <f t="shared" si="6"/>
        <v>F</v>
      </c>
      <c r="P21" s="11">
        <f t="shared" si="14"/>
        <v>-23.287315649149274</v>
      </c>
      <c r="Q21" s="11"/>
      <c r="R21" s="38">
        <f t="shared" si="7"/>
        <v>0</v>
      </c>
      <c r="S21" s="30">
        <f t="shared" si="8"/>
        <v>0</v>
      </c>
      <c r="T21" s="30">
        <f t="shared" si="9"/>
        <v>0</v>
      </c>
      <c r="U21" s="34"/>
      <c r="V21" s="34"/>
      <c r="W21" s="34"/>
      <c r="X21" s="31">
        <f t="shared" si="10"/>
        <v>9.0359999999999996</v>
      </c>
      <c r="Y21" s="31">
        <f t="shared" si="11"/>
        <v>-184.49199999999999</v>
      </c>
      <c r="Z21" s="30">
        <f t="shared" si="12"/>
        <v>0</v>
      </c>
    </row>
    <row r="22" spans="5:26" x14ac:dyDescent="0.15">
      <c r="E22" s="46"/>
      <c r="F22" s="28"/>
      <c r="G22" s="29"/>
      <c r="H22" s="29"/>
      <c r="I22" s="48" t="str">
        <f t="shared" si="15"/>
        <v/>
      </c>
      <c r="J22" s="48" t="str">
        <f t="shared" si="16"/>
        <v/>
      </c>
      <c r="K22" s="49" t="str">
        <f t="shared" si="17"/>
        <v/>
      </c>
      <c r="L22" s="11"/>
      <c r="M22" s="11"/>
      <c r="N22" s="78"/>
      <c r="O22" s="31" t="str">
        <f t="shared" si="6"/>
        <v>F</v>
      </c>
      <c r="P22" s="11">
        <f t="shared" si="14"/>
        <v>-23.287315649149274</v>
      </c>
      <c r="Q22" s="11"/>
      <c r="R22" s="38">
        <f t="shared" si="7"/>
        <v>0</v>
      </c>
      <c r="S22" s="30">
        <f t="shared" si="8"/>
        <v>0</v>
      </c>
      <c r="T22" s="30">
        <f t="shared" si="9"/>
        <v>0</v>
      </c>
      <c r="U22" s="34"/>
      <c r="V22" s="34"/>
      <c r="W22" s="34"/>
      <c r="X22" s="31">
        <f t="shared" si="10"/>
        <v>9.0359999999999996</v>
      </c>
      <c r="Y22" s="31">
        <f t="shared" si="11"/>
        <v>-184.49199999999999</v>
      </c>
      <c r="Z22" s="30">
        <f t="shared" si="12"/>
        <v>0</v>
      </c>
    </row>
    <row r="23" spans="5:26" x14ac:dyDescent="0.15">
      <c r="E23" s="46"/>
      <c r="F23" s="28"/>
      <c r="G23" s="29"/>
      <c r="H23" s="29"/>
      <c r="I23" s="48" t="str">
        <f t="shared" si="15"/>
        <v/>
      </c>
      <c r="J23" s="48" t="str">
        <f t="shared" si="16"/>
        <v/>
      </c>
      <c r="K23" s="49" t="str">
        <f t="shared" si="17"/>
        <v/>
      </c>
      <c r="L23" s="11"/>
      <c r="M23" s="11"/>
      <c r="N23" s="78"/>
      <c r="O23" s="31" t="str">
        <f t="shared" si="6"/>
        <v>F</v>
      </c>
      <c r="P23" s="11">
        <f t="shared" si="14"/>
        <v>-23.287315649149274</v>
      </c>
      <c r="Q23" s="11"/>
      <c r="R23" s="38">
        <f t="shared" si="7"/>
        <v>0</v>
      </c>
      <c r="S23" s="30">
        <f t="shared" si="8"/>
        <v>0</v>
      </c>
      <c r="T23" s="30">
        <f t="shared" si="9"/>
        <v>0</v>
      </c>
      <c r="U23" s="34"/>
      <c r="V23" s="34"/>
      <c r="W23" s="34"/>
      <c r="X23" s="31">
        <f t="shared" si="10"/>
        <v>9.0359999999999996</v>
      </c>
      <c r="Y23" s="31">
        <f t="shared" si="11"/>
        <v>-184.49199999999999</v>
      </c>
      <c r="Z23" s="30">
        <f t="shared" si="12"/>
        <v>0</v>
      </c>
    </row>
    <row r="24" spans="5:26" x14ac:dyDescent="0.15">
      <c r="E24" s="46"/>
      <c r="F24" s="28"/>
      <c r="G24" s="29"/>
      <c r="H24" s="29"/>
      <c r="I24" s="48" t="str">
        <f t="shared" si="15"/>
        <v/>
      </c>
      <c r="J24" s="48" t="str">
        <f t="shared" si="16"/>
        <v/>
      </c>
      <c r="K24" s="49" t="str">
        <f t="shared" si="17"/>
        <v/>
      </c>
      <c r="L24" s="11"/>
      <c r="M24" s="11"/>
      <c r="N24" s="78"/>
      <c r="O24" s="31" t="str">
        <f t="shared" si="6"/>
        <v>F</v>
      </c>
      <c r="P24" s="11">
        <f t="shared" si="14"/>
        <v>-23.287315649149274</v>
      </c>
      <c r="Q24" s="11"/>
      <c r="R24" s="38">
        <f t="shared" si="7"/>
        <v>0</v>
      </c>
      <c r="S24" s="30">
        <f t="shared" si="8"/>
        <v>0</v>
      </c>
      <c r="T24" s="30">
        <f t="shared" si="9"/>
        <v>0</v>
      </c>
      <c r="U24" s="34"/>
      <c r="V24" s="34"/>
      <c r="W24" s="34"/>
      <c r="X24" s="31">
        <f t="shared" si="10"/>
        <v>9.0359999999999996</v>
      </c>
      <c r="Y24" s="31">
        <f t="shared" si="11"/>
        <v>-184.49199999999999</v>
      </c>
      <c r="Z24" s="30">
        <f t="shared" si="12"/>
        <v>0</v>
      </c>
    </row>
    <row r="25" spans="5:26" x14ac:dyDescent="0.15">
      <c r="E25" s="46"/>
      <c r="F25" s="28"/>
      <c r="G25" s="29"/>
      <c r="H25" s="29"/>
      <c r="I25" s="48" t="str">
        <f t="shared" si="15"/>
        <v/>
      </c>
      <c r="J25" s="48" t="str">
        <f t="shared" si="16"/>
        <v/>
      </c>
      <c r="K25" s="49" t="str">
        <f t="shared" si="17"/>
        <v/>
      </c>
      <c r="L25" s="11"/>
      <c r="M25" s="11"/>
      <c r="N25" s="78"/>
      <c r="O25" s="31" t="str">
        <f t="shared" si="6"/>
        <v>F</v>
      </c>
      <c r="P25" s="11">
        <f t="shared" si="14"/>
        <v>-23.287315649149274</v>
      </c>
      <c r="Q25" s="11"/>
      <c r="R25" s="38">
        <f t="shared" si="7"/>
        <v>0</v>
      </c>
      <c r="S25" s="30">
        <f t="shared" si="8"/>
        <v>0</v>
      </c>
      <c r="T25" s="30">
        <f t="shared" si="9"/>
        <v>0</v>
      </c>
      <c r="U25" s="34"/>
      <c r="V25" s="34"/>
      <c r="W25" s="34"/>
      <c r="X25" s="31">
        <f t="shared" si="10"/>
        <v>9.0359999999999996</v>
      </c>
      <c r="Y25" s="31">
        <f t="shared" si="11"/>
        <v>-184.49199999999999</v>
      </c>
      <c r="Z25" s="30">
        <f t="shared" si="12"/>
        <v>0</v>
      </c>
    </row>
    <row r="26" spans="5:26" x14ac:dyDescent="0.15">
      <c r="E26" s="46"/>
      <c r="F26" s="28"/>
      <c r="G26" s="29"/>
      <c r="H26" s="29"/>
      <c r="I26" s="48" t="str">
        <f t="shared" si="15"/>
        <v/>
      </c>
      <c r="J26" s="48" t="str">
        <f t="shared" si="16"/>
        <v/>
      </c>
      <c r="K26" s="49" t="str">
        <f t="shared" si="17"/>
        <v/>
      </c>
      <c r="L26" s="11"/>
      <c r="M26" s="11"/>
      <c r="N26" s="78"/>
      <c r="O26" s="31" t="str">
        <f t="shared" si="6"/>
        <v>F</v>
      </c>
      <c r="P26" s="11">
        <f t="shared" si="14"/>
        <v>-23.287315649149274</v>
      </c>
      <c r="Q26" s="11"/>
      <c r="R26" s="38">
        <f t="shared" si="7"/>
        <v>0</v>
      </c>
      <c r="S26" s="30">
        <f t="shared" si="8"/>
        <v>0</v>
      </c>
      <c r="T26" s="30">
        <f t="shared" si="9"/>
        <v>0</v>
      </c>
      <c r="U26" s="34"/>
      <c r="V26" s="34"/>
      <c r="W26" s="34"/>
      <c r="X26" s="31">
        <f t="shared" si="10"/>
        <v>9.0359999999999996</v>
      </c>
      <c r="Y26" s="31">
        <f t="shared" si="11"/>
        <v>-184.49199999999999</v>
      </c>
      <c r="Z26" s="30">
        <f t="shared" si="12"/>
        <v>0</v>
      </c>
    </row>
    <row r="27" spans="5:26" x14ac:dyDescent="0.15">
      <c r="E27" s="46"/>
      <c r="F27" s="28"/>
      <c r="G27" s="29"/>
      <c r="H27" s="29"/>
      <c r="I27" s="48" t="str">
        <f t="shared" si="15"/>
        <v/>
      </c>
      <c r="J27" s="48" t="str">
        <f t="shared" si="16"/>
        <v/>
      </c>
      <c r="K27" s="49" t="str">
        <f t="shared" si="17"/>
        <v/>
      </c>
      <c r="L27" s="11"/>
      <c r="M27" s="11"/>
      <c r="N27" s="78"/>
      <c r="O27" s="31" t="str">
        <f t="shared" si="6"/>
        <v>F</v>
      </c>
      <c r="P27" s="11">
        <f t="shared" si="14"/>
        <v>-23.287315649149274</v>
      </c>
      <c r="Q27" s="11"/>
      <c r="R27" s="38">
        <f t="shared" si="7"/>
        <v>0</v>
      </c>
      <c r="S27" s="30">
        <f t="shared" si="8"/>
        <v>0</v>
      </c>
      <c r="T27" s="30">
        <f t="shared" si="9"/>
        <v>0</v>
      </c>
      <c r="U27" s="34"/>
      <c r="V27" s="34"/>
      <c r="W27" s="34"/>
      <c r="X27" s="31">
        <f t="shared" si="10"/>
        <v>9.0359999999999996</v>
      </c>
      <c r="Y27" s="31">
        <f t="shared" si="11"/>
        <v>-184.49199999999999</v>
      </c>
      <c r="Z27" s="30">
        <f t="shared" si="12"/>
        <v>0</v>
      </c>
    </row>
    <row r="28" spans="5:26" x14ac:dyDescent="0.15">
      <c r="E28" s="46"/>
      <c r="F28" s="28"/>
      <c r="G28" s="29"/>
      <c r="H28" s="29"/>
      <c r="I28" s="48" t="str">
        <f t="shared" si="15"/>
        <v/>
      </c>
      <c r="J28" s="48" t="str">
        <f t="shared" si="16"/>
        <v/>
      </c>
      <c r="K28" s="49" t="str">
        <f t="shared" si="17"/>
        <v/>
      </c>
      <c r="L28" s="11"/>
      <c r="M28" s="11"/>
      <c r="N28" s="78"/>
      <c r="O28" s="31" t="str">
        <f t="shared" si="6"/>
        <v>F</v>
      </c>
      <c r="P28" s="11">
        <f t="shared" si="14"/>
        <v>-23.287315649149274</v>
      </c>
      <c r="Q28" s="11"/>
      <c r="R28" s="38">
        <f t="shared" si="7"/>
        <v>0</v>
      </c>
      <c r="S28" s="30">
        <f t="shared" si="8"/>
        <v>0</v>
      </c>
      <c r="T28" s="30">
        <f t="shared" si="9"/>
        <v>0</v>
      </c>
      <c r="U28" s="34"/>
      <c r="V28" s="34"/>
      <c r="W28" s="34"/>
      <c r="X28" s="31">
        <f t="shared" si="10"/>
        <v>9.0359999999999996</v>
      </c>
      <c r="Y28" s="31">
        <f t="shared" si="11"/>
        <v>-184.49199999999999</v>
      </c>
      <c r="Z28" s="30">
        <f t="shared" si="12"/>
        <v>0</v>
      </c>
    </row>
    <row r="29" spans="5:26" x14ac:dyDescent="0.15">
      <c r="E29" s="46"/>
      <c r="F29" s="28"/>
      <c r="G29" s="29"/>
      <c r="H29" s="29"/>
      <c r="I29" s="48" t="str">
        <f t="shared" si="15"/>
        <v/>
      </c>
      <c r="J29" s="48" t="str">
        <f t="shared" si="16"/>
        <v/>
      </c>
      <c r="K29" s="49" t="str">
        <f t="shared" si="17"/>
        <v/>
      </c>
      <c r="L29" s="11"/>
      <c r="M29" s="11"/>
      <c r="N29" s="78"/>
      <c r="O29" s="31" t="str">
        <f t="shared" si="6"/>
        <v>F</v>
      </c>
      <c r="P29" s="11">
        <f t="shared" si="14"/>
        <v>-23.287315649149274</v>
      </c>
      <c r="Q29" s="11"/>
      <c r="R29" s="38">
        <f t="shared" si="7"/>
        <v>0</v>
      </c>
      <c r="S29" s="30">
        <f t="shared" si="8"/>
        <v>0</v>
      </c>
      <c r="T29" s="30">
        <f t="shared" si="9"/>
        <v>0</v>
      </c>
      <c r="U29" s="34"/>
      <c r="V29" s="34"/>
      <c r="W29" s="34"/>
      <c r="X29" s="31">
        <f t="shared" si="10"/>
        <v>9.0359999999999996</v>
      </c>
      <c r="Y29" s="31">
        <f t="shared" si="11"/>
        <v>-184.49199999999999</v>
      </c>
      <c r="Z29" s="30">
        <f t="shared" si="12"/>
        <v>0</v>
      </c>
    </row>
    <row r="30" spans="5:26" x14ac:dyDescent="0.15">
      <c r="E30" s="46"/>
      <c r="F30" s="28"/>
      <c r="G30" s="29"/>
      <c r="H30" s="29"/>
      <c r="I30" s="48" t="str">
        <f t="shared" si="15"/>
        <v/>
      </c>
      <c r="J30" s="48" t="str">
        <f t="shared" si="16"/>
        <v/>
      </c>
      <c r="K30" s="49" t="str">
        <f t="shared" si="17"/>
        <v/>
      </c>
      <c r="L30" s="11"/>
      <c r="M30" s="11"/>
      <c r="N30" s="78"/>
      <c r="O30" s="31" t="str">
        <f t="shared" si="6"/>
        <v>F</v>
      </c>
      <c r="P30" s="11">
        <f t="shared" si="14"/>
        <v>-23.287315649149274</v>
      </c>
      <c r="Q30" s="11"/>
      <c r="R30" s="38">
        <f t="shared" si="7"/>
        <v>0</v>
      </c>
      <c r="S30" s="30">
        <f t="shared" si="8"/>
        <v>0</v>
      </c>
      <c r="T30" s="30">
        <f t="shared" si="9"/>
        <v>0</v>
      </c>
      <c r="U30" s="34"/>
      <c r="V30" s="34"/>
      <c r="W30" s="34"/>
      <c r="X30" s="31">
        <f t="shared" si="10"/>
        <v>9.0359999999999996</v>
      </c>
      <c r="Y30" s="31">
        <f t="shared" si="11"/>
        <v>-184.49199999999999</v>
      </c>
      <c r="Z30" s="30">
        <f t="shared" si="12"/>
        <v>0</v>
      </c>
    </row>
    <row r="31" spans="5:26" x14ac:dyDescent="0.15">
      <c r="E31" s="46"/>
      <c r="F31" s="28"/>
      <c r="G31" s="29"/>
      <c r="H31" s="29"/>
      <c r="I31" s="48" t="str">
        <f t="shared" si="15"/>
        <v/>
      </c>
      <c r="J31" s="48" t="str">
        <f t="shared" si="16"/>
        <v/>
      </c>
      <c r="K31" s="49" t="str">
        <f t="shared" si="17"/>
        <v/>
      </c>
      <c r="L31" s="11"/>
      <c r="M31" s="11"/>
      <c r="N31" s="78"/>
      <c r="O31" s="31" t="str">
        <f t="shared" si="6"/>
        <v>F</v>
      </c>
      <c r="P31" s="11">
        <f t="shared" si="14"/>
        <v>-23.287315649149274</v>
      </c>
      <c r="Q31" s="11"/>
      <c r="R31" s="38">
        <f t="shared" si="7"/>
        <v>0</v>
      </c>
      <c r="S31" s="30">
        <f t="shared" si="8"/>
        <v>0</v>
      </c>
      <c r="T31" s="30">
        <f t="shared" si="9"/>
        <v>0</v>
      </c>
      <c r="U31" s="34"/>
      <c r="V31" s="34"/>
      <c r="W31" s="34"/>
      <c r="X31" s="31">
        <f t="shared" si="10"/>
        <v>9.0359999999999996</v>
      </c>
      <c r="Y31" s="31">
        <f t="shared" si="11"/>
        <v>-184.49199999999999</v>
      </c>
      <c r="Z31" s="30">
        <f t="shared" si="12"/>
        <v>0</v>
      </c>
    </row>
    <row r="32" spans="5:26" x14ac:dyDescent="0.15">
      <c r="E32" s="46"/>
      <c r="F32" s="28"/>
      <c r="G32" s="29"/>
      <c r="H32" s="29"/>
      <c r="I32" s="48" t="str">
        <f t="shared" si="15"/>
        <v/>
      </c>
      <c r="J32" s="48" t="str">
        <f t="shared" si="16"/>
        <v/>
      </c>
      <c r="K32" s="49" t="str">
        <f t="shared" si="17"/>
        <v/>
      </c>
      <c r="L32" s="11"/>
      <c r="M32" s="11"/>
      <c r="N32" s="78"/>
      <c r="O32" s="31" t="str">
        <f t="shared" si="6"/>
        <v>F</v>
      </c>
      <c r="P32" s="11">
        <f t="shared" si="14"/>
        <v>-23.287315649149274</v>
      </c>
      <c r="Q32" s="11"/>
      <c r="R32" s="38">
        <f t="shared" si="7"/>
        <v>0</v>
      </c>
      <c r="S32" s="30">
        <f t="shared" si="8"/>
        <v>0</v>
      </c>
      <c r="T32" s="30">
        <f t="shared" si="9"/>
        <v>0</v>
      </c>
      <c r="U32" s="34"/>
      <c r="V32" s="34"/>
      <c r="W32" s="34"/>
      <c r="X32" s="31">
        <f t="shared" si="10"/>
        <v>9.0359999999999996</v>
      </c>
      <c r="Y32" s="31">
        <f t="shared" si="11"/>
        <v>-184.49199999999999</v>
      </c>
      <c r="Z32" s="30">
        <f t="shared" si="12"/>
        <v>0</v>
      </c>
    </row>
    <row r="33" spans="5:26" x14ac:dyDescent="0.15">
      <c r="E33" s="46"/>
      <c r="F33" s="28"/>
      <c r="G33" s="29"/>
      <c r="H33" s="29"/>
      <c r="I33" s="48" t="str">
        <f t="shared" si="15"/>
        <v/>
      </c>
      <c r="J33" s="48" t="str">
        <f t="shared" si="16"/>
        <v/>
      </c>
      <c r="K33" s="49" t="str">
        <f t="shared" si="17"/>
        <v/>
      </c>
      <c r="L33" s="11"/>
      <c r="M33" s="11"/>
      <c r="N33" s="78"/>
      <c r="O33" s="31" t="str">
        <f t="shared" si="6"/>
        <v>F</v>
      </c>
      <c r="P33" s="11">
        <f t="shared" si="14"/>
        <v>-23.287315649149274</v>
      </c>
      <c r="Q33" s="11"/>
      <c r="R33" s="38">
        <f t="shared" si="7"/>
        <v>0</v>
      </c>
      <c r="S33" s="30">
        <f t="shared" si="8"/>
        <v>0</v>
      </c>
      <c r="T33" s="30">
        <f t="shared" si="9"/>
        <v>0</v>
      </c>
      <c r="U33" s="34"/>
      <c r="V33" s="34"/>
      <c r="W33" s="34"/>
      <c r="X33" s="31">
        <f t="shared" si="10"/>
        <v>9.0359999999999996</v>
      </c>
      <c r="Y33" s="31">
        <f t="shared" si="11"/>
        <v>-184.49199999999999</v>
      </c>
      <c r="Z33" s="30">
        <f t="shared" si="12"/>
        <v>0</v>
      </c>
    </row>
    <row r="34" spans="5:26" x14ac:dyDescent="0.15">
      <c r="E34" s="46"/>
      <c r="F34" s="28"/>
      <c r="G34" s="29"/>
      <c r="H34" s="29"/>
      <c r="I34" s="48" t="str">
        <f t="shared" si="15"/>
        <v/>
      </c>
      <c r="J34" s="48" t="str">
        <f t="shared" si="16"/>
        <v/>
      </c>
      <c r="K34" s="49" t="str">
        <f t="shared" si="17"/>
        <v/>
      </c>
      <c r="L34" s="11"/>
      <c r="M34" s="11"/>
      <c r="N34" s="78"/>
      <c r="O34" s="31" t="str">
        <f t="shared" si="6"/>
        <v>F</v>
      </c>
      <c r="P34" s="11">
        <f t="shared" si="14"/>
        <v>-23.287315649149274</v>
      </c>
      <c r="Q34" s="11"/>
      <c r="R34" s="38">
        <f t="shared" si="7"/>
        <v>0</v>
      </c>
      <c r="S34" s="30">
        <f t="shared" si="8"/>
        <v>0</v>
      </c>
      <c r="T34" s="30">
        <f t="shared" si="9"/>
        <v>0</v>
      </c>
      <c r="U34" s="34"/>
      <c r="V34" s="34"/>
      <c r="W34" s="34"/>
      <c r="X34" s="31">
        <f t="shared" si="10"/>
        <v>9.0359999999999996</v>
      </c>
      <c r="Y34" s="31">
        <f t="shared" si="11"/>
        <v>-184.49199999999999</v>
      </c>
      <c r="Z34" s="30">
        <f t="shared" si="12"/>
        <v>0</v>
      </c>
    </row>
    <row r="35" spans="5:26" x14ac:dyDescent="0.15">
      <c r="E35" s="46"/>
      <c r="F35" s="28"/>
      <c r="G35" s="29"/>
      <c r="H35" s="29"/>
      <c r="I35" s="48" t="str">
        <f t="shared" si="15"/>
        <v/>
      </c>
      <c r="J35" s="48" t="str">
        <f t="shared" si="16"/>
        <v/>
      </c>
      <c r="K35" s="49" t="str">
        <f t="shared" si="17"/>
        <v/>
      </c>
      <c r="L35" s="11"/>
      <c r="M35" s="11"/>
      <c r="N35" s="78"/>
      <c r="O35" s="31" t="str">
        <f t="shared" si="6"/>
        <v>F</v>
      </c>
      <c r="P35" s="11">
        <f t="shared" si="14"/>
        <v>-23.287315649149274</v>
      </c>
      <c r="Q35" s="11"/>
      <c r="R35" s="38">
        <f t="shared" si="7"/>
        <v>0</v>
      </c>
      <c r="S35" s="30">
        <f t="shared" si="8"/>
        <v>0</v>
      </c>
      <c r="T35" s="30">
        <f t="shared" si="9"/>
        <v>0</v>
      </c>
      <c r="U35" s="34"/>
      <c r="V35" s="34"/>
      <c r="W35" s="34"/>
      <c r="X35" s="31">
        <f t="shared" si="10"/>
        <v>9.0359999999999996</v>
      </c>
      <c r="Y35" s="31">
        <f t="shared" si="11"/>
        <v>-184.49199999999999</v>
      </c>
      <c r="Z35" s="30">
        <f t="shared" si="12"/>
        <v>0</v>
      </c>
    </row>
    <row r="36" spans="5:26" x14ac:dyDescent="0.15">
      <c r="E36" s="46"/>
      <c r="F36" s="28"/>
      <c r="G36" s="29"/>
      <c r="H36" s="29"/>
      <c r="I36" s="48" t="str">
        <f t="shared" si="15"/>
        <v/>
      </c>
      <c r="J36" s="48" t="str">
        <f t="shared" si="16"/>
        <v/>
      </c>
      <c r="K36" s="49" t="str">
        <f t="shared" si="17"/>
        <v/>
      </c>
      <c r="L36" s="11"/>
      <c r="M36" s="11"/>
      <c r="N36" s="78"/>
      <c r="O36" s="31" t="str">
        <f t="shared" si="6"/>
        <v>F</v>
      </c>
      <c r="P36" s="11">
        <f t="shared" si="14"/>
        <v>-23.287315649149274</v>
      </c>
      <c r="Q36" s="11"/>
      <c r="R36" s="38">
        <f t="shared" si="7"/>
        <v>0</v>
      </c>
      <c r="S36" s="30">
        <f t="shared" si="8"/>
        <v>0</v>
      </c>
      <c r="T36" s="30">
        <f t="shared" si="9"/>
        <v>0</v>
      </c>
      <c r="U36" s="34"/>
      <c r="V36" s="34"/>
      <c r="W36" s="34"/>
      <c r="X36" s="31">
        <f t="shared" si="10"/>
        <v>9.0359999999999996</v>
      </c>
      <c r="Y36" s="31">
        <f t="shared" si="11"/>
        <v>-184.49199999999999</v>
      </c>
      <c r="Z36" s="30">
        <f t="shared" si="12"/>
        <v>0</v>
      </c>
    </row>
    <row r="37" spans="5:26" x14ac:dyDescent="0.15">
      <c r="E37" s="46"/>
      <c r="F37" s="28"/>
      <c r="G37" s="29"/>
      <c r="H37" s="29"/>
      <c r="I37" s="48" t="str">
        <f t="shared" si="15"/>
        <v/>
      </c>
      <c r="J37" s="48" t="str">
        <f t="shared" si="16"/>
        <v/>
      </c>
      <c r="K37" s="49" t="str">
        <f t="shared" si="17"/>
        <v/>
      </c>
      <c r="L37" s="11"/>
      <c r="M37" s="11"/>
      <c r="N37" s="78"/>
      <c r="O37" s="31" t="str">
        <f t="shared" si="6"/>
        <v>F</v>
      </c>
      <c r="P37" s="11">
        <f t="shared" si="14"/>
        <v>-23.287315649149274</v>
      </c>
      <c r="Q37" s="11"/>
      <c r="R37" s="38">
        <f t="shared" si="7"/>
        <v>0</v>
      </c>
      <c r="S37" s="30">
        <f t="shared" si="8"/>
        <v>0</v>
      </c>
      <c r="T37" s="30">
        <f t="shared" si="9"/>
        <v>0</v>
      </c>
      <c r="U37" s="34"/>
      <c r="V37" s="34"/>
      <c r="W37" s="34"/>
      <c r="X37" s="31">
        <f t="shared" si="10"/>
        <v>9.0359999999999996</v>
      </c>
      <c r="Y37" s="31">
        <f t="shared" si="11"/>
        <v>-184.49199999999999</v>
      </c>
      <c r="Z37" s="30">
        <f t="shared" si="12"/>
        <v>0</v>
      </c>
    </row>
    <row r="38" spans="5:26" x14ac:dyDescent="0.15">
      <c r="E38" s="46"/>
      <c r="F38" s="28"/>
      <c r="G38" s="29"/>
      <c r="H38" s="29"/>
      <c r="I38" s="48" t="str">
        <f t="shared" si="15"/>
        <v/>
      </c>
      <c r="J38" s="48" t="str">
        <f t="shared" si="16"/>
        <v/>
      </c>
      <c r="K38" s="49" t="str">
        <f t="shared" si="17"/>
        <v/>
      </c>
      <c r="L38" s="11"/>
      <c r="M38" s="11"/>
      <c r="N38" s="78"/>
      <c r="O38" s="31" t="str">
        <f t="shared" si="6"/>
        <v>F</v>
      </c>
      <c r="P38" s="11">
        <f t="shared" si="14"/>
        <v>-23.287315649149274</v>
      </c>
      <c r="Q38" s="11"/>
      <c r="R38" s="38">
        <f t="shared" si="7"/>
        <v>0</v>
      </c>
      <c r="S38" s="30">
        <f t="shared" si="8"/>
        <v>0</v>
      </c>
      <c r="T38" s="30">
        <f t="shared" si="9"/>
        <v>0</v>
      </c>
      <c r="U38" s="34"/>
      <c r="V38" s="34"/>
      <c r="W38" s="34"/>
      <c r="X38" s="31">
        <f t="shared" si="10"/>
        <v>9.0359999999999996</v>
      </c>
      <c r="Y38" s="31">
        <f t="shared" si="11"/>
        <v>-184.49199999999999</v>
      </c>
      <c r="Z38" s="30">
        <f t="shared" si="12"/>
        <v>0</v>
      </c>
    </row>
    <row r="39" spans="5:26" x14ac:dyDescent="0.15">
      <c r="E39" s="46"/>
      <c r="F39" s="28"/>
      <c r="G39" s="29"/>
      <c r="H39" s="29"/>
      <c r="I39" s="48" t="str">
        <f t="shared" si="15"/>
        <v/>
      </c>
      <c r="J39" s="48" t="str">
        <f t="shared" si="16"/>
        <v/>
      </c>
      <c r="K39" s="49" t="str">
        <f t="shared" si="17"/>
        <v/>
      </c>
      <c r="L39" s="11"/>
      <c r="M39" s="11"/>
      <c r="N39" s="78"/>
      <c r="O39" s="31" t="str">
        <f t="shared" si="6"/>
        <v>F</v>
      </c>
      <c r="P39" s="11">
        <f t="shared" si="14"/>
        <v>-23.287315649149274</v>
      </c>
      <c r="Q39" s="11"/>
      <c r="R39" s="38">
        <f t="shared" si="7"/>
        <v>0</v>
      </c>
      <c r="S39" s="30">
        <f t="shared" si="8"/>
        <v>0</v>
      </c>
      <c r="T39" s="30">
        <f t="shared" si="9"/>
        <v>0</v>
      </c>
      <c r="U39" s="34"/>
      <c r="V39" s="34"/>
      <c r="W39" s="34"/>
      <c r="X39" s="31">
        <f t="shared" si="10"/>
        <v>9.0359999999999996</v>
      </c>
      <c r="Y39" s="31">
        <f t="shared" si="11"/>
        <v>-184.49199999999999</v>
      </c>
      <c r="Z39" s="30">
        <f t="shared" si="12"/>
        <v>0</v>
      </c>
    </row>
    <row r="40" spans="5:26" x14ac:dyDescent="0.15">
      <c r="E40" s="46"/>
      <c r="F40" s="28"/>
      <c r="G40" s="29"/>
      <c r="H40" s="29"/>
      <c r="I40" s="48" t="str">
        <f t="shared" si="15"/>
        <v/>
      </c>
      <c r="J40" s="48" t="str">
        <f t="shared" si="16"/>
        <v/>
      </c>
      <c r="K40" s="49" t="str">
        <f t="shared" si="17"/>
        <v/>
      </c>
      <c r="L40" s="11"/>
      <c r="M40" s="11"/>
      <c r="N40" s="78"/>
      <c r="O40" s="31" t="str">
        <f t="shared" si="6"/>
        <v>F</v>
      </c>
      <c r="P40" s="11">
        <f t="shared" si="14"/>
        <v>-23.287315649149274</v>
      </c>
      <c r="Q40" s="11"/>
      <c r="R40" s="38">
        <f t="shared" si="7"/>
        <v>0</v>
      </c>
      <c r="S40" s="30">
        <f t="shared" si="8"/>
        <v>0</v>
      </c>
      <c r="T40" s="30">
        <f t="shared" si="9"/>
        <v>0</v>
      </c>
      <c r="U40" s="34"/>
      <c r="V40" s="34"/>
      <c r="W40" s="34"/>
      <c r="X40" s="31">
        <f t="shared" si="10"/>
        <v>9.0359999999999996</v>
      </c>
      <c r="Y40" s="31">
        <f t="shared" si="11"/>
        <v>-184.49199999999999</v>
      </c>
      <c r="Z40" s="30">
        <f t="shared" si="12"/>
        <v>0</v>
      </c>
    </row>
    <row r="41" spans="5:26" x14ac:dyDescent="0.15">
      <c r="E41" s="46"/>
      <c r="F41" s="28"/>
      <c r="G41" s="29"/>
      <c r="H41" s="29"/>
      <c r="I41" s="48" t="str">
        <f t="shared" si="15"/>
        <v/>
      </c>
      <c r="J41" s="48" t="str">
        <f t="shared" si="16"/>
        <v/>
      </c>
      <c r="K41" s="49" t="str">
        <f t="shared" si="17"/>
        <v/>
      </c>
      <c r="L41" s="11"/>
      <c r="M41" s="11"/>
      <c r="N41" s="78"/>
      <c r="O41" s="31" t="str">
        <f t="shared" si="6"/>
        <v>F</v>
      </c>
      <c r="P41" s="11">
        <f t="shared" si="14"/>
        <v>-23.287315649149274</v>
      </c>
      <c r="Q41" s="11"/>
      <c r="R41" s="38">
        <f t="shared" si="7"/>
        <v>0</v>
      </c>
      <c r="S41" s="30">
        <f t="shared" si="8"/>
        <v>0</v>
      </c>
      <c r="T41" s="30">
        <f t="shared" si="9"/>
        <v>0</v>
      </c>
      <c r="U41" s="34"/>
      <c r="V41" s="34"/>
      <c r="W41" s="34"/>
      <c r="X41" s="31">
        <f t="shared" si="10"/>
        <v>9.0359999999999996</v>
      </c>
      <c r="Y41" s="31">
        <f t="shared" si="11"/>
        <v>-184.49199999999999</v>
      </c>
      <c r="Z41" s="30">
        <f t="shared" si="12"/>
        <v>0</v>
      </c>
    </row>
    <row r="42" spans="5:26" x14ac:dyDescent="0.15">
      <c r="E42" s="46"/>
      <c r="F42" s="28"/>
      <c r="G42" s="29"/>
      <c r="H42" s="29"/>
      <c r="I42" s="48" t="str">
        <f t="shared" si="15"/>
        <v/>
      </c>
      <c r="J42" s="48" t="str">
        <f t="shared" si="16"/>
        <v/>
      </c>
      <c r="K42" s="49" t="str">
        <f t="shared" si="17"/>
        <v/>
      </c>
      <c r="L42" s="11"/>
      <c r="M42" s="11"/>
      <c r="N42" s="78"/>
      <c r="O42" s="31" t="str">
        <f t="shared" si="6"/>
        <v>F</v>
      </c>
      <c r="P42" s="11">
        <f t="shared" si="14"/>
        <v>-23.287315649149274</v>
      </c>
      <c r="Q42" s="11"/>
      <c r="R42" s="38">
        <f t="shared" si="7"/>
        <v>0</v>
      </c>
      <c r="S42" s="30">
        <f t="shared" si="8"/>
        <v>0</v>
      </c>
      <c r="T42" s="30">
        <f t="shared" si="9"/>
        <v>0</v>
      </c>
      <c r="U42" s="34"/>
      <c r="V42" s="34"/>
      <c r="W42" s="34"/>
      <c r="X42" s="31">
        <f t="shared" si="10"/>
        <v>9.0359999999999996</v>
      </c>
      <c r="Y42" s="31">
        <f t="shared" si="11"/>
        <v>-184.49199999999999</v>
      </c>
      <c r="Z42" s="30">
        <f t="shared" si="12"/>
        <v>0</v>
      </c>
    </row>
    <row r="43" spans="5:26" x14ac:dyDescent="0.15">
      <c r="E43" s="46"/>
      <c r="F43" s="28"/>
      <c r="G43" s="29"/>
      <c r="H43" s="29"/>
      <c r="I43" s="48" t="str">
        <f t="shared" si="15"/>
        <v/>
      </c>
      <c r="J43" s="48" t="str">
        <f t="shared" si="16"/>
        <v/>
      </c>
      <c r="K43" s="49" t="str">
        <f t="shared" si="17"/>
        <v/>
      </c>
      <c r="L43" s="11"/>
      <c r="M43" s="11"/>
      <c r="N43" s="78"/>
      <c r="O43" s="31" t="str">
        <f t="shared" si="6"/>
        <v>F</v>
      </c>
      <c r="P43" s="11">
        <f t="shared" si="14"/>
        <v>-23.287315649149274</v>
      </c>
      <c r="Q43" s="11"/>
      <c r="R43" s="38">
        <f t="shared" si="7"/>
        <v>0</v>
      </c>
      <c r="S43" s="30">
        <f t="shared" si="8"/>
        <v>0</v>
      </c>
      <c r="T43" s="30">
        <f t="shared" si="9"/>
        <v>0</v>
      </c>
      <c r="U43" s="34"/>
      <c r="V43" s="34"/>
      <c r="W43" s="34"/>
      <c r="X43" s="31">
        <f t="shared" si="10"/>
        <v>9.0359999999999996</v>
      </c>
      <c r="Y43" s="31">
        <f t="shared" si="11"/>
        <v>-184.49199999999999</v>
      </c>
      <c r="Z43" s="30">
        <f t="shared" si="12"/>
        <v>0</v>
      </c>
    </row>
    <row r="44" spans="5:26" x14ac:dyDescent="0.15">
      <c r="E44" s="46"/>
      <c r="F44" s="28"/>
      <c r="G44" s="29"/>
      <c r="H44" s="29"/>
      <c r="I44" s="48" t="str">
        <f t="shared" si="15"/>
        <v/>
      </c>
      <c r="J44" s="48" t="str">
        <f t="shared" si="16"/>
        <v/>
      </c>
      <c r="K44" s="49" t="str">
        <f t="shared" si="17"/>
        <v/>
      </c>
      <c r="L44" s="11"/>
      <c r="M44" s="11"/>
      <c r="N44" s="78"/>
      <c r="O44" s="31" t="str">
        <f t="shared" si="6"/>
        <v>F</v>
      </c>
      <c r="P44" s="11">
        <f t="shared" si="14"/>
        <v>-23.287315649149274</v>
      </c>
      <c r="Q44" s="11"/>
      <c r="R44" s="38">
        <f t="shared" si="7"/>
        <v>0</v>
      </c>
      <c r="S44" s="30">
        <f t="shared" si="8"/>
        <v>0</v>
      </c>
      <c r="T44" s="30">
        <f t="shared" si="9"/>
        <v>0</v>
      </c>
      <c r="U44" s="34"/>
      <c r="V44" s="34"/>
      <c r="W44" s="34"/>
      <c r="X44" s="31">
        <f t="shared" si="10"/>
        <v>9.0359999999999996</v>
      </c>
      <c r="Y44" s="31">
        <f t="shared" si="11"/>
        <v>-184.49199999999999</v>
      </c>
      <c r="Z44" s="30">
        <f t="shared" si="12"/>
        <v>0</v>
      </c>
    </row>
    <row r="45" spans="5:26" x14ac:dyDescent="0.15">
      <c r="E45" s="46"/>
      <c r="F45" s="28"/>
      <c r="G45" s="29"/>
      <c r="H45" s="29"/>
      <c r="I45" s="48" t="str">
        <f t="shared" si="15"/>
        <v/>
      </c>
      <c r="J45" s="48" t="str">
        <f t="shared" si="16"/>
        <v/>
      </c>
      <c r="K45" s="49" t="str">
        <f t="shared" si="17"/>
        <v/>
      </c>
      <c r="L45" s="11"/>
      <c r="M45" s="11"/>
      <c r="N45" s="78"/>
      <c r="O45" s="31" t="str">
        <f t="shared" si="6"/>
        <v>F</v>
      </c>
      <c r="P45" s="11">
        <f t="shared" si="14"/>
        <v>-23.287315649149274</v>
      </c>
      <c r="Q45" s="11"/>
      <c r="R45" s="38">
        <f t="shared" si="7"/>
        <v>0</v>
      </c>
      <c r="S45" s="30">
        <f t="shared" si="8"/>
        <v>0</v>
      </c>
      <c r="T45" s="30">
        <f t="shared" si="9"/>
        <v>0</v>
      </c>
      <c r="U45" s="34"/>
      <c r="V45" s="34"/>
      <c r="W45" s="34"/>
      <c r="X45" s="31">
        <f t="shared" si="10"/>
        <v>9.0359999999999996</v>
      </c>
      <c r="Y45" s="31">
        <f t="shared" si="11"/>
        <v>-184.49199999999999</v>
      </c>
      <c r="Z45" s="30">
        <f t="shared" si="12"/>
        <v>0</v>
      </c>
    </row>
    <row r="46" spans="5:26" x14ac:dyDescent="0.15">
      <c r="E46" s="46"/>
      <c r="F46" s="28"/>
      <c r="G46" s="29"/>
      <c r="H46" s="29"/>
      <c r="I46" s="48" t="str">
        <f t="shared" si="15"/>
        <v/>
      </c>
      <c r="J46" s="48" t="str">
        <f t="shared" si="16"/>
        <v/>
      </c>
      <c r="K46" s="49" t="str">
        <f t="shared" si="17"/>
        <v/>
      </c>
      <c r="L46" s="11"/>
      <c r="M46" s="11"/>
      <c r="N46" s="78"/>
      <c r="O46" s="31" t="str">
        <f t="shared" si="6"/>
        <v>F</v>
      </c>
      <c r="P46" s="11">
        <f t="shared" si="14"/>
        <v>-23.287315649149274</v>
      </c>
      <c r="Q46" s="11"/>
      <c r="R46" s="38">
        <f t="shared" si="7"/>
        <v>0</v>
      </c>
      <c r="S46" s="30">
        <f t="shared" si="8"/>
        <v>0</v>
      </c>
      <c r="T46" s="30">
        <f t="shared" si="9"/>
        <v>0</v>
      </c>
      <c r="U46" s="34"/>
      <c r="V46" s="34"/>
      <c r="W46" s="34"/>
      <c r="X46" s="31">
        <f t="shared" si="10"/>
        <v>9.0359999999999996</v>
      </c>
      <c r="Y46" s="31">
        <f t="shared" si="11"/>
        <v>-184.49199999999999</v>
      </c>
      <c r="Z46" s="30">
        <f t="shared" si="12"/>
        <v>0</v>
      </c>
    </row>
    <row r="47" spans="5:26" x14ac:dyDescent="0.15">
      <c r="E47" s="46"/>
      <c r="F47" s="28"/>
      <c r="G47" s="29"/>
      <c r="H47" s="29"/>
      <c r="I47" s="48" t="str">
        <f t="shared" si="15"/>
        <v/>
      </c>
      <c r="J47" s="48" t="str">
        <f t="shared" si="16"/>
        <v/>
      </c>
      <c r="K47" s="49" t="str">
        <f t="shared" si="17"/>
        <v/>
      </c>
      <c r="L47" s="11"/>
      <c r="M47" s="11"/>
      <c r="N47" s="78"/>
      <c r="O47" s="31" t="str">
        <f t="shared" si="6"/>
        <v>F</v>
      </c>
      <c r="P47" s="11">
        <f t="shared" si="14"/>
        <v>-23.287315649149274</v>
      </c>
      <c r="Q47" s="11"/>
      <c r="R47" s="38">
        <f t="shared" si="7"/>
        <v>0</v>
      </c>
      <c r="S47" s="30">
        <f t="shared" si="8"/>
        <v>0</v>
      </c>
      <c r="T47" s="30">
        <f t="shared" si="9"/>
        <v>0</v>
      </c>
      <c r="U47" s="34"/>
      <c r="V47" s="34"/>
      <c r="W47" s="34"/>
      <c r="X47" s="31">
        <f t="shared" si="10"/>
        <v>9.0359999999999996</v>
      </c>
      <c r="Y47" s="31">
        <f t="shared" si="11"/>
        <v>-184.49199999999999</v>
      </c>
      <c r="Z47" s="30">
        <f t="shared" si="12"/>
        <v>0</v>
      </c>
    </row>
    <row r="48" spans="5:26" x14ac:dyDescent="0.15">
      <c r="E48" s="46"/>
      <c r="F48" s="28"/>
      <c r="G48" s="29"/>
      <c r="H48" s="29"/>
      <c r="I48" s="48" t="str">
        <f t="shared" si="15"/>
        <v/>
      </c>
      <c r="J48" s="48" t="str">
        <f t="shared" si="16"/>
        <v/>
      </c>
      <c r="K48" s="49" t="str">
        <f t="shared" si="17"/>
        <v/>
      </c>
      <c r="L48" s="11"/>
      <c r="M48" s="11"/>
      <c r="N48" s="78"/>
      <c r="O48" s="31" t="str">
        <f t="shared" si="6"/>
        <v>F</v>
      </c>
      <c r="P48" s="11">
        <f t="shared" si="14"/>
        <v>-23.287315649149274</v>
      </c>
      <c r="Q48" s="11"/>
      <c r="R48" s="38">
        <f t="shared" si="7"/>
        <v>0</v>
      </c>
      <c r="S48" s="30">
        <f t="shared" si="8"/>
        <v>0</v>
      </c>
      <c r="T48" s="30">
        <f t="shared" si="9"/>
        <v>0</v>
      </c>
      <c r="U48" s="34"/>
      <c r="V48" s="34"/>
      <c r="W48" s="34"/>
      <c r="X48" s="31">
        <f t="shared" si="10"/>
        <v>9.0359999999999996</v>
      </c>
      <c r="Y48" s="31">
        <f t="shared" si="11"/>
        <v>-184.49199999999999</v>
      </c>
      <c r="Z48" s="30">
        <f t="shared" si="12"/>
        <v>0</v>
      </c>
    </row>
    <row r="49" spans="5:26" x14ac:dyDescent="0.15">
      <c r="E49" s="46"/>
      <c r="F49" s="28"/>
      <c r="G49" s="29"/>
      <c r="H49" s="29"/>
      <c r="I49" s="48" t="str">
        <f t="shared" si="15"/>
        <v/>
      </c>
      <c r="J49" s="48" t="str">
        <f t="shared" si="16"/>
        <v/>
      </c>
      <c r="K49" s="49" t="str">
        <f t="shared" si="17"/>
        <v/>
      </c>
      <c r="L49" s="11"/>
      <c r="M49" s="11"/>
      <c r="N49" s="78"/>
      <c r="O49" s="31" t="str">
        <f t="shared" si="6"/>
        <v>F</v>
      </c>
      <c r="P49" s="11">
        <f t="shared" si="14"/>
        <v>-23.287315649149274</v>
      </c>
      <c r="Q49" s="11"/>
      <c r="R49" s="38">
        <f t="shared" si="7"/>
        <v>0</v>
      </c>
      <c r="S49" s="30">
        <f t="shared" si="8"/>
        <v>0</v>
      </c>
      <c r="T49" s="30">
        <f t="shared" si="9"/>
        <v>0</v>
      </c>
      <c r="U49" s="34"/>
      <c r="V49" s="34"/>
      <c r="W49" s="34"/>
      <c r="X49" s="31">
        <f t="shared" si="10"/>
        <v>9.0359999999999996</v>
      </c>
      <c r="Y49" s="31">
        <f t="shared" si="11"/>
        <v>-184.49199999999999</v>
      </c>
      <c r="Z49" s="30">
        <f t="shared" si="12"/>
        <v>0</v>
      </c>
    </row>
    <row r="50" spans="5:26" x14ac:dyDescent="0.15">
      <c r="E50" s="46"/>
      <c r="F50" s="28"/>
      <c r="G50" s="29"/>
      <c r="H50" s="29"/>
      <c r="I50" s="48" t="str">
        <f t="shared" si="15"/>
        <v/>
      </c>
      <c r="J50" s="48" t="str">
        <f t="shared" si="16"/>
        <v/>
      </c>
      <c r="K50" s="49" t="str">
        <f t="shared" si="17"/>
        <v/>
      </c>
      <c r="L50" s="11"/>
      <c r="M50" s="11"/>
      <c r="N50" s="78"/>
      <c r="O50" s="31" t="str">
        <f t="shared" si="6"/>
        <v>F</v>
      </c>
      <c r="P50" s="11">
        <f t="shared" si="14"/>
        <v>-23.287315649149274</v>
      </c>
      <c r="Q50" s="11"/>
      <c r="R50" s="38">
        <f t="shared" si="7"/>
        <v>0</v>
      </c>
      <c r="S50" s="30">
        <f t="shared" si="8"/>
        <v>0</v>
      </c>
      <c r="T50" s="30">
        <f t="shared" si="9"/>
        <v>0</v>
      </c>
      <c r="U50" s="34"/>
      <c r="V50" s="34"/>
      <c r="W50" s="34"/>
      <c r="X50" s="31">
        <f t="shared" si="10"/>
        <v>9.0359999999999996</v>
      </c>
      <c r="Y50" s="31">
        <f t="shared" si="11"/>
        <v>-184.49199999999999</v>
      </c>
      <c r="Z50" s="30">
        <f t="shared" si="12"/>
        <v>0</v>
      </c>
    </row>
    <row r="51" spans="5:26" x14ac:dyDescent="0.15">
      <c r="E51" s="46"/>
      <c r="F51" s="28"/>
      <c r="G51" s="29"/>
      <c r="H51" s="29"/>
      <c r="I51" s="48" t="str">
        <f t="shared" si="15"/>
        <v/>
      </c>
      <c r="J51" s="48" t="str">
        <f t="shared" si="16"/>
        <v/>
      </c>
      <c r="K51" s="49" t="str">
        <f t="shared" si="17"/>
        <v/>
      </c>
      <c r="L51" s="11"/>
      <c r="M51" s="11"/>
      <c r="N51" s="78"/>
      <c r="O51" s="31" t="str">
        <f t="shared" si="6"/>
        <v>F</v>
      </c>
      <c r="P51" s="11">
        <f t="shared" si="14"/>
        <v>-23.287315649149274</v>
      </c>
      <c r="Q51" s="11"/>
      <c r="R51" s="38">
        <f t="shared" si="7"/>
        <v>0</v>
      </c>
      <c r="S51" s="30">
        <f t="shared" si="8"/>
        <v>0</v>
      </c>
      <c r="T51" s="30">
        <f t="shared" si="9"/>
        <v>0</v>
      </c>
      <c r="U51" s="34"/>
      <c r="V51" s="34"/>
      <c r="W51" s="34"/>
      <c r="X51" s="31">
        <f t="shared" si="10"/>
        <v>9.0359999999999996</v>
      </c>
      <c r="Y51" s="31">
        <f t="shared" si="11"/>
        <v>-184.49199999999999</v>
      </c>
      <c r="Z51" s="30">
        <f t="shared" si="12"/>
        <v>0</v>
      </c>
    </row>
    <row r="52" spans="5:26" x14ac:dyDescent="0.15">
      <c r="E52" s="46"/>
      <c r="F52" s="28"/>
      <c r="G52" s="29"/>
      <c r="H52" s="29"/>
      <c r="I52" s="48" t="str">
        <f t="shared" si="15"/>
        <v/>
      </c>
      <c r="J52" s="48" t="str">
        <f t="shared" si="16"/>
        <v/>
      </c>
      <c r="K52" s="49" t="str">
        <f t="shared" si="17"/>
        <v/>
      </c>
      <c r="L52" s="11"/>
      <c r="M52" s="11"/>
      <c r="N52" s="78"/>
      <c r="O52" s="31" t="str">
        <f t="shared" si="6"/>
        <v>F</v>
      </c>
      <c r="P52" s="11">
        <f t="shared" si="14"/>
        <v>-23.287315649149274</v>
      </c>
      <c r="Q52" s="11"/>
      <c r="R52" s="38">
        <f t="shared" si="7"/>
        <v>0</v>
      </c>
      <c r="S52" s="30">
        <f t="shared" si="8"/>
        <v>0</v>
      </c>
      <c r="T52" s="30">
        <f t="shared" si="9"/>
        <v>0</v>
      </c>
      <c r="U52" s="34"/>
      <c r="V52" s="34"/>
      <c r="W52" s="34"/>
      <c r="X52" s="31">
        <f t="shared" si="10"/>
        <v>9.0359999999999996</v>
      </c>
      <c r="Y52" s="31">
        <f t="shared" si="11"/>
        <v>-184.49199999999999</v>
      </c>
      <c r="Z52" s="30">
        <f t="shared" si="12"/>
        <v>0</v>
      </c>
    </row>
    <row r="53" spans="5:26" x14ac:dyDescent="0.15">
      <c r="E53" s="46"/>
      <c r="F53" s="28"/>
      <c r="G53" s="29"/>
      <c r="H53" s="29"/>
      <c r="I53" s="48" t="str">
        <f t="shared" si="15"/>
        <v/>
      </c>
      <c r="J53" s="48" t="str">
        <f t="shared" si="16"/>
        <v/>
      </c>
      <c r="K53" s="49" t="str">
        <f t="shared" si="17"/>
        <v/>
      </c>
      <c r="L53" s="11"/>
      <c r="M53" s="11"/>
      <c r="N53" s="78"/>
      <c r="O53" s="31" t="str">
        <f t="shared" si="6"/>
        <v>F</v>
      </c>
      <c r="P53" s="11">
        <f t="shared" si="14"/>
        <v>-23.287315649149274</v>
      </c>
      <c r="Q53" s="11"/>
      <c r="R53" s="38">
        <f t="shared" si="7"/>
        <v>0</v>
      </c>
      <c r="S53" s="30">
        <f t="shared" si="8"/>
        <v>0</v>
      </c>
      <c r="T53" s="30">
        <f t="shared" si="9"/>
        <v>0</v>
      </c>
      <c r="U53" s="34"/>
      <c r="V53" s="34"/>
      <c r="W53" s="34"/>
      <c r="X53" s="31">
        <f t="shared" si="10"/>
        <v>9.0359999999999996</v>
      </c>
      <c r="Y53" s="31">
        <f t="shared" si="11"/>
        <v>-184.49199999999999</v>
      </c>
      <c r="Z53" s="30">
        <f t="shared" si="12"/>
        <v>0</v>
      </c>
    </row>
    <row r="54" spans="5:26" x14ac:dyDescent="0.15">
      <c r="E54" s="46"/>
      <c r="F54" s="28"/>
      <c r="G54" s="29"/>
      <c r="H54" s="29"/>
      <c r="I54" s="48" t="str">
        <f t="shared" si="15"/>
        <v/>
      </c>
      <c r="J54" s="48" t="str">
        <f t="shared" si="16"/>
        <v/>
      </c>
      <c r="K54" s="49" t="str">
        <f t="shared" si="17"/>
        <v/>
      </c>
      <c r="L54" s="11"/>
      <c r="M54" s="11"/>
      <c r="N54" s="78"/>
      <c r="O54" s="31" t="str">
        <f t="shared" si="6"/>
        <v>F</v>
      </c>
      <c r="P54" s="11">
        <f t="shared" si="14"/>
        <v>-23.287315649149274</v>
      </c>
      <c r="Q54" s="11"/>
      <c r="R54" s="38">
        <f t="shared" si="7"/>
        <v>0</v>
      </c>
      <c r="S54" s="30">
        <f t="shared" si="8"/>
        <v>0</v>
      </c>
      <c r="T54" s="30">
        <f t="shared" si="9"/>
        <v>0</v>
      </c>
      <c r="U54" s="34"/>
      <c r="V54" s="34"/>
      <c r="W54" s="34"/>
      <c r="X54" s="31">
        <f t="shared" si="10"/>
        <v>9.0359999999999996</v>
      </c>
      <c r="Y54" s="31">
        <f t="shared" si="11"/>
        <v>-184.49199999999999</v>
      </c>
      <c r="Z54" s="30">
        <f t="shared" si="12"/>
        <v>0</v>
      </c>
    </row>
    <row r="55" spans="5:26" x14ac:dyDescent="0.15">
      <c r="E55" s="46"/>
      <c r="F55" s="28"/>
      <c r="G55" s="29"/>
      <c r="H55" s="29"/>
      <c r="I55" s="48" t="str">
        <f t="shared" si="15"/>
        <v/>
      </c>
      <c r="J55" s="48" t="str">
        <f t="shared" si="16"/>
        <v/>
      </c>
      <c r="K55" s="49" t="str">
        <f t="shared" si="17"/>
        <v/>
      </c>
      <c r="L55" s="11"/>
      <c r="M55" s="11"/>
      <c r="N55" s="78"/>
      <c r="O55" s="31" t="str">
        <f t="shared" si="6"/>
        <v>F</v>
      </c>
      <c r="P55" s="11">
        <f t="shared" si="14"/>
        <v>-23.287315649149274</v>
      </c>
      <c r="Q55" s="11"/>
      <c r="R55" s="38">
        <f t="shared" si="7"/>
        <v>0</v>
      </c>
      <c r="S55" s="30">
        <f t="shared" si="8"/>
        <v>0</v>
      </c>
      <c r="T55" s="30">
        <f t="shared" si="9"/>
        <v>0</v>
      </c>
      <c r="U55" s="34"/>
      <c r="V55" s="34"/>
      <c r="W55" s="34"/>
      <c r="X55" s="31">
        <f t="shared" si="10"/>
        <v>9.0359999999999996</v>
      </c>
      <c r="Y55" s="31">
        <f t="shared" si="11"/>
        <v>-184.49199999999999</v>
      </c>
      <c r="Z55" s="30">
        <f t="shared" si="12"/>
        <v>0</v>
      </c>
    </row>
    <row r="56" spans="5:26" x14ac:dyDescent="0.15">
      <c r="E56" s="46"/>
      <c r="F56" s="28"/>
      <c r="G56" s="29"/>
      <c r="H56" s="29"/>
      <c r="I56" s="48" t="str">
        <f t="shared" si="15"/>
        <v/>
      </c>
      <c r="J56" s="48" t="str">
        <f t="shared" si="16"/>
        <v/>
      </c>
      <c r="K56" s="49" t="str">
        <f t="shared" si="17"/>
        <v/>
      </c>
      <c r="L56" s="11"/>
      <c r="M56" s="11"/>
      <c r="N56" s="78"/>
      <c r="O56" s="31" t="str">
        <f t="shared" si="6"/>
        <v>F</v>
      </c>
      <c r="P56" s="11">
        <f t="shared" si="14"/>
        <v>-23.287315649149274</v>
      </c>
      <c r="Q56" s="11"/>
      <c r="R56" s="38">
        <f t="shared" si="7"/>
        <v>0</v>
      </c>
      <c r="S56" s="30">
        <f t="shared" si="8"/>
        <v>0</v>
      </c>
      <c r="T56" s="30">
        <f t="shared" si="9"/>
        <v>0</v>
      </c>
      <c r="U56" s="34"/>
      <c r="V56" s="34"/>
      <c r="W56" s="34"/>
      <c r="X56" s="31">
        <f t="shared" si="10"/>
        <v>9.0359999999999996</v>
      </c>
      <c r="Y56" s="31">
        <f t="shared" si="11"/>
        <v>-184.49199999999999</v>
      </c>
      <c r="Z56" s="30">
        <f t="shared" si="12"/>
        <v>0</v>
      </c>
    </row>
    <row r="57" spans="5:26" x14ac:dyDescent="0.15">
      <c r="E57" s="46"/>
      <c r="F57" s="28"/>
      <c r="G57" s="29"/>
      <c r="H57" s="29"/>
      <c r="I57" s="48" t="str">
        <f t="shared" si="15"/>
        <v/>
      </c>
      <c r="J57" s="48" t="str">
        <f t="shared" si="16"/>
        <v/>
      </c>
      <c r="K57" s="49" t="str">
        <f t="shared" si="17"/>
        <v/>
      </c>
      <c r="L57" s="11"/>
      <c r="M57" s="11"/>
      <c r="N57" s="78"/>
      <c r="O57" s="31" t="str">
        <f t="shared" si="6"/>
        <v>F</v>
      </c>
      <c r="P57" s="11">
        <f t="shared" si="14"/>
        <v>-23.287315649149274</v>
      </c>
      <c r="Q57" s="11"/>
      <c r="R57" s="38">
        <f t="shared" si="7"/>
        <v>0</v>
      </c>
      <c r="S57" s="30">
        <f t="shared" si="8"/>
        <v>0</v>
      </c>
      <c r="T57" s="30">
        <f t="shared" si="9"/>
        <v>0</v>
      </c>
      <c r="U57" s="34"/>
      <c r="V57" s="34"/>
      <c r="W57" s="34"/>
      <c r="X57" s="31">
        <f t="shared" si="10"/>
        <v>9.0359999999999996</v>
      </c>
      <c r="Y57" s="31">
        <f t="shared" si="11"/>
        <v>-184.49199999999999</v>
      </c>
      <c r="Z57" s="30">
        <f t="shared" si="12"/>
        <v>0</v>
      </c>
    </row>
    <row r="58" spans="5:26" x14ac:dyDescent="0.15">
      <c r="E58" s="46"/>
      <c r="F58" s="28"/>
      <c r="G58" s="29"/>
      <c r="H58" s="29"/>
      <c r="I58" s="48" t="str">
        <f t="shared" si="15"/>
        <v/>
      </c>
      <c r="J58" s="48" t="str">
        <f t="shared" si="16"/>
        <v/>
      </c>
      <c r="K58" s="49" t="str">
        <f t="shared" si="17"/>
        <v/>
      </c>
      <c r="L58" s="11"/>
      <c r="M58" s="11"/>
      <c r="N58" s="78"/>
      <c r="O58" s="31" t="str">
        <f t="shared" si="6"/>
        <v>F</v>
      </c>
      <c r="P58" s="11">
        <f t="shared" si="14"/>
        <v>-23.287315649149274</v>
      </c>
      <c r="Q58" s="11"/>
      <c r="R58" s="38">
        <f t="shared" si="7"/>
        <v>0</v>
      </c>
      <c r="S58" s="30">
        <f t="shared" si="8"/>
        <v>0</v>
      </c>
      <c r="T58" s="30">
        <f t="shared" si="9"/>
        <v>0</v>
      </c>
      <c r="U58" s="34"/>
      <c r="V58" s="34"/>
      <c r="W58" s="34"/>
      <c r="X58" s="31">
        <f t="shared" si="10"/>
        <v>9.0359999999999996</v>
      </c>
      <c r="Y58" s="31">
        <f t="shared" si="11"/>
        <v>-184.49199999999999</v>
      </c>
      <c r="Z58" s="30">
        <f t="shared" si="12"/>
        <v>0</v>
      </c>
    </row>
    <row r="59" spans="5:26" x14ac:dyDescent="0.15">
      <c r="E59" s="46"/>
      <c r="F59" s="28"/>
      <c r="G59" s="29"/>
      <c r="H59" s="29"/>
      <c r="I59" s="48" t="str">
        <f t="shared" si="15"/>
        <v/>
      </c>
      <c r="J59" s="48" t="str">
        <f t="shared" si="16"/>
        <v/>
      </c>
      <c r="K59" s="49" t="str">
        <f t="shared" si="17"/>
        <v/>
      </c>
      <c r="L59" s="11"/>
      <c r="M59" s="11"/>
      <c r="N59" s="78"/>
      <c r="O59" s="31" t="str">
        <f t="shared" si="6"/>
        <v>F</v>
      </c>
      <c r="P59" s="11">
        <f t="shared" si="14"/>
        <v>-23.287315649149274</v>
      </c>
      <c r="Q59" s="11"/>
      <c r="R59" s="38">
        <f t="shared" si="7"/>
        <v>0</v>
      </c>
      <c r="S59" s="30">
        <f t="shared" si="8"/>
        <v>0</v>
      </c>
      <c r="T59" s="30">
        <f t="shared" si="9"/>
        <v>0</v>
      </c>
      <c r="U59" s="34"/>
      <c r="V59" s="34"/>
      <c r="W59" s="34"/>
      <c r="X59" s="31">
        <f t="shared" si="10"/>
        <v>9.0359999999999996</v>
      </c>
      <c r="Y59" s="31">
        <f t="shared" si="11"/>
        <v>-184.49199999999999</v>
      </c>
      <c r="Z59" s="30">
        <f t="shared" si="12"/>
        <v>0</v>
      </c>
    </row>
    <row r="60" spans="5:26" x14ac:dyDescent="0.15">
      <c r="E60" s="46"/>
      <c r="F60" s="28"/>
      <c r="G60" s="29"/>
      <c r="H60" s="29"/>
      <c r="I60" s="48" t="str">
        <f t="shared" si="15"/>
        <v/>
      </c>
      <c r="J60" s="48" t="str">
        <f t="shared" si="16"/>
        <v/>
      </c>
      <c r="K60" s="49" t="str">
        <f t="shared" si="17"/>
        <v/>
      </c>
      <c r="L60" s="11"/>
      <c r="M60" s="11"/>
      <c r="N60" s="78"/>
      <c r="O60" s="31" t="str">
        <f t="shared" si="6"/>
        <v>F</v>
      </c>
      <c r="P60" s="11">
        <f t="shared" si="14"/>
        <v>-23.287315649149274</v>
      </c>
      <c r="Q60" s="11"/>
      <c r="R60" s="38">
        <f t="shared" si="7"/>
        <v>0</v>
      </c>
      <c r="S60" s="30">
        <f t="shared" si="8"/>
        <v>0</v>
      </c>
      <c r="T60" s="30">
        <f t="shared" si="9"/>
        <v>0</v>
      </c>
      <c r="U60" s="34"/>
      <c r="V60" s="34"/>
      <c r="W60" s="34"/>
      <c r="X60" s="31">
        <f t="shared" si="10"/>
        <v>9.0359999999999996</v>
      </c>
      <c r="Y60" s="31">
        <f t="shared" si="11"/>
        <v>-184.49199999999999</v>
      </c>
      <c r="Z60" s="30">
        <f t="shared" si="12"/>
        <v>0</v>
      </c>
    </row>
    <row r="61" spans="5:26" x14ac:dyDescent="0.15">
      <c r="E61" s="46"/>
      <c r="F61" s="28"/>
      <c r="G61" s="29"/>
      <c r="H61" s="29"/>
      <c r="I61" s="48" t="str">
        <f t="shared" si="15"/>
        <v/>
      </c>
      <c r="J61" s="48" t="str">
        <f t="shared" si="16"/>
        <v/>
      </c>
      <c r="K61" s="49" t="str">
        <f t="shared" si="17"/>
        <v/>
      </c>
      <c r="L61" s="11"/>
      <c r="M61" s="11"/>
      <c r="N61" s="78"/>
      <c r="O61" s="31" t="str">
        <f t="shared" si="6"/>
        <v>F</v>
      </c>
      <c r="P61" s="11">
        <f t="shared" si="14"/>
        <v>-23.287315649149274</v>
      </c>
      <c r="Q61" s="11"/>
      <c r="R61" s="38">
        <f t="shared" si="7"/>
        <v>0</v>
      </c>
      <c r="S61" s="30">
        <f t="shared" si="8"/>
        <v>0</v>
      </c>
      <c r="T61" s="30">
        <f t="shared" si="9"/>
        <v>0</v>
      </c>
      <c r="U61" s="34"/>
      <c r="V61" s="34"/>
      <c r="W61" s="34"/>
      <c r="X61" s="31">
        <f t="shared" si="10"/>
        <v>9.0359999999999996</v>
      </c>
      <c r="Y61" s="31">
        <f t="shared" si="11"/>
        <v>-184.49199999999999</v>
      </c>
      <c r="Z61" s="30">
        <f t="shared" si="12"/>
        <v>0</v>
      </c>
    </row>
    <row r="62" spans="5:26" x14ac:dyDescent="0.15">
      <c r="E62" s="46"/>
      <c r="F62" s="28"/>
      <c r="G62" s="29"/>
      <c r="H62" s="29"/>
      <c r="I62" s="48" t="str">
        <f t="shared" si="15"/>
        <v/>
      </c>
      <c r="J62" s="48" t="str">
        <f t="shared" si="16"/>
        <v/>
      </c>
      <c r="K62" s="49" t="str">
        <f t="shared" si="17"/>
        <v/>
      </c>
      <c r="L62" s="11"/>
      <c r="M62" s="11"/>
      <c r="N62" s="78"/>
      <c r="O62" s="31" t="str">
        <f t="shared" si="6"/>
        <v>F</v>
      </c>
      <c r="P62" s="11">
        <f t="shared" si="14"/>
        <v>-23.287315649149274</v>
      </c>
      <c r="Q62" s="11"/>
      <c r="R62" s="38">
        <f t="shared" si="7"/>
        <v>0</v>
      </c>
      <c r="S62" s="30">
        <f t="shared" si="8"/>
        <v>0</v>
      </c>
      <c r="T62" s="30">
        <f t="shared" si="9"/>
        <v>0</v>
      </c>
      <c r="U62" s="34"/>
      <c r="V62" s="34"/>
      <c r="W62" s="34"/>
      <c r="X62" s="31">
        <f t="shared" si="10"/>
        <v>9.0359999999999996</v>
      </c>
      <c r="Y62" s="31">
        <f t="shared" si="11"/>
        <v>-184.49199999999999</v>
      </c>
      <c r="Z62" s="30">
        <f t="shared" si="12"/>
        <v>0</v>
      </c>
    </row>
    <row r="63" spans="5:26" x14ac:dyDescent="0.15">
      <c r="E63" s="46"/>
      <c r="F63" s="28"/>
      <c r="G63" s="29"/>
      <c r="H63" s="29"/>
      <c r="I63" s="48" t="str">
        <f t="shared" si="15"/>
        <v/>
      </c>
      <c r="J63" s="48" t="str">
        <f t="shared" si="16"/>
        <v/>
      </c>
      <c r="K63" s="49" t="str">
        <f t="shared" si="17"/>
        <v/>
      </c>
      <c r="L63" s="11"/>
      <c r="M63" s="11"/>
      <c r="N63" s="78"/>
      <c r="O63" s="31" t="str">
        <f t="shared" si="6"/>
        <v>F</v>
      </c>
      <c r="P63" s="11">
        <f t="shared" si="14"/>
        <v>-23.287315649149274</v>
      </c>
      <c r="Q63" s="11"/>
      <c r="R63" s="38">
        <f t="shared" si="7"/>
        <v>0</v>
      </c>
      <c r="S63" s="30">
        <f t="shared" si="8"/>
        <v>0</v>
      </c>
      <c r="T63" s="30">
        <f t="shared" si="9"/>
        <v>0</v>
      </c>
      <c r="U63" s="34"/>
      <c r="V63" s="34"/>
      <c r="W63" s="34"/>
      <c r="X63" s="31">
        <f t="shared" si="10"/>
        <v>9.0359999999999996</v>
      </c>
      <c r="Y63" s="31">
        <f t="shared" si="11"/>
        <v>-184.49199999999999</v>
      </c>
      <c r="Z63" s="30">
        <f t="shared" si="12"/>
        <v>0</v>
      </c>
    </row>
    <row r="64" spans="5:26" x14ac:dyDescent="0.15">
      <c r="E64" s="46"/>
      <c r="F64" s="28"/>
      <c r="G64" s="29"/>
      <c r="H64" s="29"/>
      <c r="I64" s="48" t="str">
        <f t="shared" si="15"/>
        <v/>
      </c>
      <c r="J64" s="48" t="str">
        <f t="shared" si="16"/>
        <v/>
      </c>
      <c r="K64" s="49" t="str">
        <f t="shared" si="17"/>
        <v/>
      </c>
      <c r="L64" s="11"/>
      <c r="M64" s="11"/>
      <c r="N64" s="78"/>
      <c r="O64" s="31" t="str">
        <f t="shared" si="6"/>
        <v>F</v>
      </c>
      <c r="P64" s="11">
        <f t="shared" si="14"/>
        <v>-23.287315649149274</v>
      </c>
      <c r="Q64" s="11"/>
      <c r="R64" s="38">
        <f t="shared" si="7"/>
        <v>0</v>
      </c>
      <c r="S64" s="30">
        <f t="shared" si="8"/>
        <v>0</v>
      </c>
      <c r="T64" s="30">
        <f t="shared" si="9"/>
        <v>0</v>
      </c>
      <c r="U64" s="34"/>
      <c r="V64" s="34"/>
      <c r="W64" s="34"/>
      <c r="X64" s="31">
        <f t="shared" si="10"/>
        <v>9.0359999999999996</v>
      </c>
      <c r="Y64" s="31">
        <f t="shared" si="11"/>
        <v>-184.49199999999999</v>
      </c>
      <c r="Z64" s="30">
        <f t="shared" si="12"/>
        <v>0</v>
      </c>
    </row>
    <row r="65" spans="5:26" x14ac:dyDescent="0.15">
      <c r="E65" s="46"/>
      <c r="F65" s="28"/>
      <c r="G65" s="29"/>
      <c r="H65" s="29"/>
      <c r="I65" s="48" t="str">
        <f t="shared" si="15"/>
        <v/>
      </c>
      <c r="J65" s="48" t="str">
        <f t="shared" si="16"/>
        <v/>
      </c>
      <c r="K65" s="49" t="str">
        <f t="shared" si="17"/>
        <v/>
      </c>
      <c r="L65" s="11"/>
      <c r="M65" s="11"/>
      <c r="N65" s="78"/>
      <c r="O65" s="31" t="str">
        <f t="shared" si="6"/>
        <v>F</v>
      </c>
      <c r="P65" s="11">
        <f t="shared" si="14"/>
        <v>-23.287315649149274</v>
      </c>
      <c r="Q65" s="11"/>
      <c r="R65" s="38">
        <f t="shared" si="7"/>
        <v>0</v>
      </c>
      <c r="S65" s="30">
        <f t="shared" si="8"/>
        <v>0</v>
      </c>
      <c r="T65" s="30">
        <f t="shared" si="9"/>
        <v>0</v>
      </c>
      <c r="U65" s="34"/>
      <c r="V65" s="34"/>
      <c r="W65" s="34"/>
      <c r="X65" s="31">
        <f t="shared" si="10"/>
        <v>9.0359999999999996</v>
      </c>
      <c r="Y65" s="31">
        <f t="shared" si="11"/>
        <v>-184.49199999999999</v>
      </c>
      <c r="Z65" s="30">
        <f t="shared" si="12"/>
        <v>0</v>
      </c>
    </row>
    <row r="66" spans="5:26" x14ac:dyDescent="0.15">
      <c r="E66" s="46"/>
      <c r="F66" s="28"/>
      <c r="G66" s="29"/>
      <c r="H66" s="29"/>
      <c r="I66" s="48" t="str">
        <f t="shared" si="15"/>
        <v/>
      </c>
      <c r="J66" s="48" t="str">
        <f t="shared" si="16"/>
        <v/>
      </c>
      <c r="K66" s="49" t="str">
        <f t="shared" si="17"/>
        <v/>
      </c>
      <c r="L66" s="11"/>
      <c r="M66" s="11"/>
      <c r="N66" s="78"/>
      <c r="O66" s="31" t="str">
        <f t="shared" si="6"/>
        <v>F</v>
      </c>
      <c r="P66" s="11">
        <f t="shared" si="14"/>
        <v>-23.287315649149274</v>
      </c>
      <c r="Q66" s="11"/>
      <c r="R66" s="38">
        <f t="shared" si="7"/>
        <v>0</v>
      </c>
      <c r="S66" s="30">
        <f t="shared" si="8"/>
        <v>0</v>
      </c>
      <c r="T66" s="30">
        <f t="shared" si="9"/>
        <v>0</v>
      </c>
      <c r="U66" s="34"/>
      <c r="V66" s="34"/>
      <c r="W66" s="34"/>
      <c r="X66" s="31">
        <f t="shared" si="10"/>
        <v>9.0359999999999996</v>
      </c>
      <c r="Y66" s="31">
        <f t="shared" si="11"/>
        <v>-184.49199999999999</v>
      </c>
      <c r="Z66" s="30">
        <f t="shared" si="12"/>
        <v>0</v>
      </c>
    </row>
    <row r="67" spans="5:26" x14ac:dyDescent="0.15">
      <c r="E67" s="46"/>
      <c r="F67" s="28"/>
      <c r="G67" s="29"/>
      <c r="H67" s="29"/>
      <c r="I67" s="48" t="str">
        <f t="shared" si="15"/>
        <v/>
      </c>
      <c r="J67" s="48" t="str">
        <f t="shared" si="16"/>
        <v/>
      </c>
      <c r="K67" s="49" t="str">
        <f t="shared" si="17"/>
        <v/>
      </c>
      <c r="L67" s="11"/>
      <c r="M67" s="11"/>
      <c r="N67" s="78"/>
      <c r="O67" s="31" t="str">
        <f t="shared" si="6"/>
        <v>F</v>
      </c>
      <c r="P67" s="11">
        <f t="shared" si="14"/>
        <v>-23.287315649149274</v>
      </c>
      <c r="Q67" s="11"/>
      <c r="R67" s="38">
        <f t="shared" si="7"/>
        <v>0</v>
      </c>
      <c r="S67" s="30">
        <f t="shared" si="8"/>
        <v>0</v>
      </c>
      <c r="T67" s="30">
        <f t="shared" si="9"/>
        <v>0</v>
      </c>
      <c r="U67" s="34"/>
      <c r="V67" s="34"/>
      <c r="W67" s="34"/>
      <c r="X67" s="31">
        <f t="shared" si="10"/>
        <v>9.0359999999999996</v>
      </c>
      <c r="Y67" s="31">
        <f t="shared" si="11"/>
        <v>-184.49199999999999</v>
      </c>
      <c r="Z67" s="30">
        <f t="shared" si="12"/>
        <v>0</v>
      </c>
    </row>
    <row r="68" spans="5:26" x14ac:dyDescent="0.15">
      <c r="E68" s="46"/>
      <c r="F68" s="28"/>
      <c r="G68" s="29"/>
      <c r="H68" s="29"/>
      <c r="I68" s="48" t="str">
        <f t="shared" si="15"/>
        <v/>
      </c>
      <c r="J68" s="48" t="str">
        <f t="shared" si="16"/>
        <v/>
      </c>
      <c r="K68" s="49" t="str">
        <f t="shared" si="17"/>
        <v/>
      </c>
      <c r="L68" s="11"/>
      <c r="M68" s="11"/>
      <c r="N68" s="78"/>
      <c r="O68" s="31" t="str">
        <f t="shared" si="6"/>
        <v>F</v>
      </c>
      <c r="P68" s="11">
        <f t="shared" si="14"/>
        <v>-23.287315649149274</v>
      </c>
      <c r="Q68" s="11"/>
      <c r="R68" s="38">
        <f t="shared" si="7"/>
        <v>0</v>
      </c>
      <c r="S68" s="30">
        <f t="shared" si="8"/>
        <v>0</v>
      </c>
      <c r="T68" s="30">
        <f t="shared" si="9"/>
        <v>0</v>
      </c>
      <c r="U68" s="34"/>
      <c r="V68" s="34"/>
      <c r="W68" s="34"/>
      <c r="X68" s="31">
        <f t="shared" si="10"/>
        <v>9.0359999999999996</v>
      </c>
      <c r="Y68" s="31">
        <f t="shared" si="11"/>
        <v>-184.49199999999999</v>
      </c>
      <c r="Z68" s="30">
        <f t="shared" si="12"/>
        <v>0</v>
      </c>
    </row>
    <row r="69" spans="5:26" x14ac:dyDescent="0.15">
      <c r="E69" s="46"/>
      <c r="F69" s="28"/>
      <c r="G69" s="29"/>
      <c r="H69" s="29"/>
      <c r="I69" s="48" t="str">
        <f t="shared" si="15"/>
        <v/>
      </c>
      <c r="J69" s="48" t="str">
        <f t="shared" si="16"/>
        <v/>
      </c>
      <c r="K69" s="49" t="str">
        <f t="shared" si="17"/>
        <v/>
      </c>
      <c r="L69" s="11"/>
      <c r="M69" s="11"/>
      <c r="N69" s="78"/>
      <c r="O69" s="31" t="str">
        <f t="shared" si="6"/>
        <v>F</v>
      </c>
      <c r="P69" s="11">
        <f t="shared" si="14"/>
        <v>-23.287315649149274</v>
      </c>
      <c r="Q69" s="11"/>
      <c r="R69" s="38">
        <f t="shared" si="7"/>
        <v>0</v>
      </c>
      <c r="S69" s="30">
        <f t="shared" si="8"/>
        <v>0</v>
      </c>
      <c r="T69" s="30">
        <f t="shared" si="9"/>
        <v>0</v>
      </c>
      <c r="U69" s="34"/>
      <c r="V69" s="34"/>
      <c r="W69" s="34"/>
      <c r="X69" s="31">
        <f t="shared" si="10"/>
        <v>9.0359999999999996</v>
      </c>
      <c r="Y69" s="31">
        <f t="shared" si="11"/>
        <v>-184.49199999999999</v>
      </c>
      <c r="Z69" s="30">
        <f t="shared" si="12"/>
        <v>0</v>
      </c>
    </row>
    <row r="70" spans="5:26" x14ac:dyDescent="0.15">
      <c r="E70" s="46"/>
      <c r="F70" s="28"/>
      <c r="G70" s="29"/>
      <c r="H70" s="29"/>
      <c r="I70" s="48" t="str">
        <f t="shared" si="15"/>
        <v/>
      </c>
      <c r="J70" s="48" t="str">
        <f t="shared" si="16"/>
        <v/>
      </c>
      <c r="K70" s="49" t="str">
        <f t="shared" si="17"/>
        <v/>
      </c>
      <c r="L70" s="11"/>
      <c r="M70" s="11"/>
      <c r="N70" s="78"/>
      <c r="O70" s="31" t="str">
        <f t="shared" si="6"/>
        <v>F</v>
      </c>
      <c r="P70" s="11">
        <f t="shared" si="14"/>
        <v>-23.287315649149274</v>
      </c>
      <c r="Q70" s="11"/>
      <c r="R70" s="38">
        <f t="shared" ref="R70:R124" si="18">DATEDIF($F$3,F70,"Y")</f>
        <v>0</v>
      </c>
      <c r="S70" s="30">
        <f t="shared" ref="S70:S124" si="19">DATEDIF($F$3,F70,"YM")</f>
        <v>0</v>
      </c>
      <c r="T70" s="30">
        <f t="shared" ref="T70:T124" si="20">DATEDIF($F$3,F70,"Y")+DATEDIF($F$3,F70,"YD")/(365+IF(MOD(YEAR(DATE(YEAR(F70)-1,MONTH($F$3),DAY($F$3))),4)=0,IF(DATE(YEAR(DATE(YEAR(F70)-1,MONTH($F$3),DAY($F$3))),2,29)&gt;=DATE(YEAR(F70)-1,MONTH($F$3),DAY($F$3)),1,0),0)+IF(MOD(YEAR(F70),4)=0,IF(DATE(YEAR(F70),2,29)&lt;=F70,1,0),0))</f>
        <v>0</v>
      </c>
      <c r="U70" s="34"/>
      <c r="V70" s="34"/>
      <c r="W70" s="34"/>
      <c r="X70" s="31">
        <f t="shared" si="10"/>
        <v>9.0359999999999996</v>
      </c>
      <c r="Y70" s="31">
        <f t="shared" si="11"/>
        <v>-184.49199999999999</v>
      </c>
      <c r="Z70" s="30">
        <f t="shared" si="12"/>
        <v>0</v>
      </c>
    </row>
    <row r="71" spans="5:26" x14ac:dyDescent="0.15">
      <c r="E71" s="46"/>
      <c r="F71" s="28"/>
      <c r="G71" s="29"/>
      <c r="H71" s="29"/>
      <c r="I71" s="48" t="str">
        <f t="shared" si="15"/>
        <v/>
      </c>
      <c r="J71" s="48" t="str">
        <f t="shared" si="16"/>
        <v/>
      </c>
      <c r="K71" s="49" t="str">
        <f t="shared" si="17"/>
        <v/>
      </c>
      <c r="L71" s="11"/>
      <c r="M71" s="11"/>
      <c r="N71" s="78"/>
      <c r="O71" s="31" t="str">
        <f t="shared" ref="O71:O124" si="21">+O70</f>
        <v>F</v>
      </c>
      <c r="P71" s="11">
        <f t="shared" ref="P71:P124" si="22">IF(T71&gt;17.583,"*",(G71-(INDEX(IF(O71="F",Hfemalemean,Hmalemean),S71+1,R71+1)))/(INDEX(IF(O71="F",Hfemalesd,Hmalesd),S71+1,R71+1)))</f>
        <v>-23.287315649149274</v>
      </c>
      <c r="Q71" s="11"/>
      <c r="R71" s="38">
        <f t="shared" si="18"/>
        <v>0</v>
      </c>
      <c r="S71" s="30">
        <f t="shared" si="19"/>
        <v>0</v>
      </c>
      <c r="T71" s="30">
        <f t="shared" si="20"/>
        <v>0</v>
      </c>
      <c r="U71" s="34"/>
      <c r="V71" s="34"/>
      <c r="W71" s="34"/>
      <c r="X71" s="31">
        <f t="shared" ref="X71:X124" si="23">IF(O71="M",2.06*10^-3*G71^2-0.1166*G71+6.5273,2.49*10^-3*G71^2-0.1858*G71+9.036)</f>
        <v>9.0359999999999996</v>
      </c>
      <c r="Y71" s="31">
        <f t="shared" ref="Y71:Y124" si="24">((G71/100)^3*INDEX(itoOI,IF(O71="M",0,3)+IF(G71&lt;140,1,IF(G71&lt;=149,2,3)),1)+(G71/100)^2*INDEX(itoOI,IF(O71="M",0,3)+IF(G71&lt;140,1,IF(G71&lt;=149,2,3)),2)+(G71/100)*INDEX(itoOI,IF(O71="M",0,3)+IF(G71&lt;140,1,IF(G71&lt;=149,2,3)),3)+INDEX(itoOI,IF(O71="M",0,3)+IF(G71&lt;140,1,IF(G71&lt;=149,2,3)),4))</f>
        <v>-184.49199999999999</v>
      </c>
      <c r="Z71" s="30">
        <f t="shared" ref="Z71:Z124" si="25">22*G71^2/10000</f>
        <v>0</v>
      </c>
    </row>
    <row r="72" spans="5:26" x14ac:dyDescent="0.15">
      <c r="E72" s="46"/>
      <c r="F72" s="28"/>
      <c r="G72" s="29"/>
      <c r="H72" s="29"/>
      <c r="I72" s="48" t="str">
        <f t="shared" si="15"/>
        <v/>
      </c>
      <c r="J72" s="48" t="str">
        <f t="shared" si="16"/>
        <v/>
      </c>
      <c r="K72" s="49" t="str">
        <f t="shared" si="17"/>
        <v/>
      </c>
      <c r="L72" s="11"/>
      <c r="M72" s="11"/>
      <c r="N72" s="78"/>
      <c r="O72" s="31" t="str">
        <f t="shared" si="21"/>
        <v>F</v>
      </c>
      <c r="P72" s="11">
        <f t="shared" si="22"/>
        <v>-23.287315649149274</v>
      </c>
      <c r="Q72" s="11"/>
      <c r="R72" s="38">
        <f t="shared" si="18"/>
        <v>0</v>
      </c>
      <c r="S72" s="30">
        <f t="shared" si="19"/>
        <v>0</v>
      </c>
      <c r="T72" s="30">
        <f t="shared" si="20"/>
        <v>0</v>
      </c>
      <c r="U72" s="34"/>
      <c r="V72" s="34"/>
      <c r="W72" s="34"/>
      <c r="X72" s="31">
        <f t="shared" si="23"/>
        <v>9.0359999999999996</v>
      </c>
      <c r="Y72" s="31">
        <f t="shared" si="24"/>
        <v>-184.49199999999999</v>
      </c>
      <c r="Z72" s="30">
        <f t="shared" si="25"/>
        <v>0</v>
      </c>
    </row>
    <row r="73" spans="5:26" x14ac:dyDescent="0.15">
      <c r="E73" s="46"/>
      <c r="F73" s="28"/>
      <c r="G73" s="29"/>
      <c r="H73" s="29"/>
      <c r="I73" s="48" t="str">
        <f t="shared" si="15"/>
        <v/>
      </c>
      <c r="J73" s="48" t="str">
        <f t="shared" si="16"/>
        <v/>
      </c>
      <c r="K73" s="49" t="str">
        <f t="shared" si="17"/>
        <v/>
      </c>
      <c r="L73" s="11"/>
      <c r="M73" s="11"/>
      <c r="N73" s="78"/>
      <c r="O73" s="31" t="str">
        <f t="shared" si="21"/>
        <v>F</v>
      </c>
      <c r="P73" s="11">
        <f t="shared" si="22"/>
        <v>-23.287315649149274</v>
      </c>
      <c r="Q73" s="11"/>
      <c r="R73" s="38">
        <f t="shared" si="18"/>
        <v>0</v>
      </c>
      <c r="S73" s="30">
        <f t="shared" si="19"/>
        <v>0</v>
      </c>
      <c r="T73" s="30">
        <f t="shared" si="20"/>
        <v>0</v>
      </c>
      <c r="U73" s="34"/>
      <c r="V73" s="34"/>
      <c r="W73" s="34"/>
      <c r="X73" s="31">
        <f t="shared" si="23"/>
        <v>9.0359999999999996</v>
      </c>
      <c r="Y73" s="31">
        <f t="shared" si="24"/>
        <v>-184.49199999999999</v>
      </c>
      <c r="Z73" s="30">
        <f t="shared" si="25"/>
        <v>0</v>
      </c>
    </row>
    <row r="74" spans="5:26" x14ac:dyDescent="0.15">
      <c r="E74" s="46"/>
      <c r="F74" s="28"/>
      <c r="G74" s="29"/>
      <c r="H74" s="29"/>
      <c r="I74" s="48" t="str">
        <f t="shared" si="15"/>
        <v/>
      </c>
      <c r="J74" s="48" t="str">
        <f t="shared" si="16"/>
        <v/>
      </c>
      <c r="K74" s="49" t="str">
        <f t="shared" si="17"/>
        <v/>
      </c>
      <c r="L74" s="11"/>
      <c r="M74" s="11"/>
      <c r="N74" s="78"/>
      <c r="O74" s="31" t="str">
        <f t="shared" si="21"/>
        <v>F</v>
      </c>
      <c r="P74" s="11">
        <f t="shared" si="22"/>
        <v>-23.287315649149274</v>
      </c>
      <c r="Q74" s="11"/>
      <c r="R74" s="38">
        <f t="shared" si="18"/>
        <v>0</v>
      </c>
      <c r="S74" s="30">
        <f t="shared" si="19"/>
        <v>0</v>
      </c>
      <c r="T74" s="30">
        <f t="shared" si="20"/>
        <v>0</v>
      </c>
      <c r="U74" s="34"/>
      <c r="V74" s="34"/>
      <c r="W74" s="34"/>
      <c r="X74" s="31">
        <f t="shared" si="23"/>
        <v>9.0359999999999996</v>
      </c>
      <c r="Y74" s="31">
        <f t="shared" si="24"/>
        <v>-184.49199999999999</v>
      </c>
      <c r="Z74" s="30">
        <f t="shared" si="25"/>
        <v>0</v>
      </c>
    </row>
    <row r="75" spans="5:26" x14ac:dyDescent="0.15">
      <c r="E75" s="46"/>
      <c r="F75" s="28"/>
      <c r="G75" s="29"/>
      <c r="H75" s="29"/>
      <c r="I75" s="48" t="str">
        <f t="shared" si="15"/>
        <v/>
      </c>
      <c r="J75" s="48" t="str">
        <f t="shared" si="16"/>
        <v/>
      </c>
      <c r="K75" s="49" t="str">
        <f t="shared" si="17"/>
        <v/>
      </c>
      <c r="L75" s="11"/>
      <c r="M75" s="11"/>
      <c r="N75" s="78"/>
      <c r="O75" s="31" t="str">
        <f t="shared" si="21"/>
        <v>F</v>
      </c>
      <c r="P75" s="11">
        <f t="shared" si="22"/>
        <v>-23.287315649149274</v>
      </c>
      <c r="Q75" s="11"/>
      <c r="R75" s="38">
        <f t="shared" si="18"/>
        <v>0</v>
      </c>
      <c r="S75" s="30">
        <f t="shared" si="19"/>
        <v>0</v>
      </c>
      <c r="T75" s="30">
        <f t="shared" si="20"/>
        <v>0</v>
      </c>
      <c r="U75" s="34"/>
      <c r="V75" s="34"/>
      <c r="W75" s="34"/>
      <c r="X75" s="31">
        <f t="shared" si="23"/>
        <v>9.0359999999999996</v>
      </c>
      <c r="Y75" s="31">
        <f t="shared" si="24"/>
        <v>-184.49199999999999</v>
      </c>
      <c r="Z75" s="30">
        <f t="shared" si="25"/>
        <v>0</v>
      </c>
    </row>
    <row r="76" spans="5:26" x14ac:dyDescent="0.15">
      <c r="E76" s="46"/>
      <c r="F76" s="28"/>
      <c r="G76" s="29"/>
      <c r="H76" s="29"/>
      <c r="I76" s="48" t="str">
        <f t="shared" si="15"/>
        <v/>
      </c>
      <c r="J76" s="48" t="str">
        <f t="shared" si="16"/>
        <v/>
      </c>
      <c r="K76" s="49" t="str">
        <f t="shared" si="17"/>
        <v/>
      </c>
      <c r="L76" s="11"/>
      <c r="M76" s="11"/>
      <c r="N76" s="78"/>
      <c r="O76" s="31" t="str">
        <f t="shared" si="21"/>
        <v>F</v>
      </c>
      <c r="P76" s="11">
        <f t="shared" si="22"/>
        <v>-23.287315649149274</v>
      </c>
      <c r="Q76" s="11"/>
      <c r="R76" s="38">
        <f t="shared" si="18"/>
        <v>0</v>
      </c>
      <c r="S76" s="30">
        <f t="shared" si="19"/>
        <v>0</v>
      </c>
      <c r="T76" s="30">
        <f t="shared" si="20"/>
        <v>0</v>
      </c>
      <c r="U76" s="34"/>
      <c r="V76" s="34"/>
      <c r="W76" s="34"/>
      <c r="X76" s="31">
        <f t="shared" si="23"/>
        <v>9.0359999999999996</v>
      </c>
      <c r="Y76" s="31">
        <f t="shared" si="24"/>
        <v>-184.49199999999999</v>
      </c>
      <c r="Z76" s="30">
        <f t="shared" si="25"/>
        <v>0</v>
      </c>
    </row>
    <row r="77" spans="5:26" x14ac:dyDescent="0.15">
      <c r="E77" s="46"/>
      <c r="F77" s="28"/>
      <c r="G77" s="29"/>
      <c r="H77" s="29"/>
      <c r="I77" s="48" t="str">
        <f t="shared" si="15"/>
        <v/>
      </c>
      <c r="J77" s="48" t="str">
        <f t="shared" si="16"/>
        <v/>
      </c>
      <c r="K77" s="49" t="str">
        <f t="shared" si="17"/>
        <v/>
      </c>
      <c r="L77" s="11"/>
      <c r="M77" s="11"/>
      <c r="N77" s="78"/>
      <c r="O77" s="31" t="str">
        <f t="shared" si="21"/>
        <v>F</v>
      </c>
      <c r="P77" s="11">
        <f t="shared" si="22"/>
        <v>-23.287315649149274</v>
      </c>
      <c r="Q77" s="11"/>
      <c r="R77" s="38">
        <f t="shared" si="18"/>
        <v>0</v>
      </c>
      <c r="S77" s="30">
        <f t="shared" si="19"/>
        <v>0</v>
      </c>
      <c r="T77" s="30">
        <f t="shared" si="20"/>
        <v>0</v>
      </c>
      <c r="U77" s="34"/>
      <c r="V77" s="34"/>
      <c r="W77" s="34"/>
      <c r="X77" s="31">
        <f t="shared" si="23"/>
        <v>9.0359999999999996</v>
      </c>
      <c r="Y77" s="31">
        <f t="shared" si="24"/>
        <v>-184.49199999999999</v>
      </c>
      <c r="Z77" s="30">
        <f t="shared" si="25"/>
        <v>0</v>
      </c>
    </row>
    <row r="78" spans="5:26" x14ac:dyDescent="0.15">
      <c r="E78" s="46"/>
      <c r="F78" s="28"/>
      <c r="G78" s="29"/>
      <c r="H78" s="29"/>
      <c r="I78" s="48" t="str">
        <f t="shared" si="15"/>
        <v/>
      </c>
      <c r="J78" s="48" t="str">
        <f t="shared" si="16"/>
        <v/>
      </c>
      <c r="K78" s="49" t="str">
        <f t="shared" si="17"/>
        <v/>
      </c>
      <c r="L78" s="11"/>
      <c r="M78" s="11"/>
      <c r="N78" s="78"/>
      <c r="O78" s="31" t="str">
        <f t="shared" si="21"/>
        <v>F</v>
      </c>
      <c r="P78" s="11">
        <f t="shared" si="22"/>
        <v>-23.287315649149274</v>
      </c>
      <c r="Q78" s="11"/>
      <c r="R78" s="38">
        <f t="shared" si="18"/>
        <v>0</v>
      </c>
      <c r="S78" s="30">
        <f t="shared" si="19"/>
        <v>0</v>
      </c>
      <c r="T78" s="30">
        <f t="shared" si="20"/>
        <v>0</v>
      </c>
      <c r="U78" s="34"/>
      <c r="V78" s="34"/>
      <c r="W78" s="34"/>
      <c r="X78" s="31">
        <f t="shared" si="23"/>
        <v>9.0359999999999996</v>
      </c>
      <c r="Y78" s="31">
        <f t="shared" si="24"/>
        <v>-184.49199999999999</v>
      </c>
      <c r="Z78" s="30">
        <f t="shared" si="25"/>
        <v>0</v>
      </c>
    </row>
    <row r="79" spans="5:26" x14ac:dyDescent="0.15">
      <c r="E79" s="46"/>
      <c r="F79" s="28"/>
      <c r="G79" s="29"/>
      <c r="H79" s="29"/>
      <c r="I79" s="48" t="str">
        <f t="shared" si="15"/>
        <v/>
      </c>
      <c r="J79" s="48" t="str">
        <f t="shared" si="16"/>
        <v/>
      </c>
      <c r="K79" s="49" t="str">
        <f t="shared" si="17"/>
        <v/>
      </c>
      <c r="L79" s="11"/>
      <c r="M79" s="11"/>
      <c r="N79" s="78"/>
      <c r="O79" s="31" t="str">
        <f t="shared" si="21"/>
        <v>F</v>
      </c>
      <c r="P79" s="11">
        <f t="shared" si="22"/>
        <v>-23.287315649149274</v>
      </c>
      <c r="Q79" s="11"/>
      <c r="R79" s="38">
        <f t="shared" si="18"/>
        <v>0</v>
      </c>
      <c r="S79" s="30">
        <f t="shared" si="19"/>
        <v>0</v>
      </c>
      <c r="T79" s="30">
        <f t="shared" si="20"/>
        <v>0</v>
      </c>
      <c r="U79" s="34"/>
      <c r="V79" s="34"/>
      <c r="W79" s="34"/>
      <c r="X79" s="31">
        <f t="shared" si="23"/>
        <v>9.0359999999999996</v>
      </c>
      <c r="Y79" s="31">
        <f t="shared" si="24"/>
        <v>-184.49199999999999</v>
      </c>
      <c r="Z79" s="30">
        <f t="shared" si="25"/>
        <v>0</v>
      </c>
    </row>
    <row r="80" spans="5:26" x14ac:dyDescent="0.15">
      <c r="E80" s="46"/>
      <c r="F80" s="28"/>
      <c r="G80" s="29"/>
      <c r="H80" s="29"/>
      <c r="I80" s="48" t="str">
        <f t="shared" si="15"/>
        <v/>
      </c>
      <c r="J80" s="48" t="str">
        <f t="shared" si="16"/>
        <v/>
      </c>
      <c r="K80" s="49" t="str">
        <f t="shared" si="17"/>
        <v/>
      </c>
      <c r="L80" s="11"/>
      <c r="M80" s="11"/>
      <c r="N80" s="78"/>
      <c r="O80" s="31" t="str">
        <f t="shared" si="21"/>
        <v>F</v>
      </c>
      <c r="P80" s="11">
        <f t="shared" si="22"/>
        <v>-23.287315649149274</v>
      </c>
      <c r="Q80" s="11"/>
      <c r="R80" s="38">
        <f t="shared" si="18"/>
        <v>0</v>
      </c>
      <c r="S80" s="30">
        <f t="shared" si="19"/>
        <v>0</v>
      </c>
      <c r="T80" s="30">
        <f t="shared" si="20"/>
        <v>0</v>
      </c>
      <c r="U80" s="34"/>
      <c r="V80" s="34"/>
      <c r="W80" s="34"/>
      <c r="X80" s="31">
        <f t="shared" si="23"/>
        <v>9.0359999999999996</v>
      </c>
      <c r="Y80" s="31">
        <f t="shared" si="24"/>
        <v>-184.49199999999999</v>
      </c>
      <c r="Z80" s="30">
        <f t="shared" si="25"/>
        <v>0</v>
      </c>
    </row>
    <row r="81" spans="5:26" x14ac:dyDescent="0.15">
      <c r="E81" s="46"/>
      <c r="F81" s="28"/>
      <c r="G81" s="29"/>
      <c r="H81" s="29"/>
      <c r="I81" s="48" t="str">
        <f t="shared" ref="I81:I107" si="26">IF(COUNTA($F$3,$H$3,F81:H81)=5,P81,"")</f>
        <v/>
      </c>
      <c r="J81" s="48" t="str">
        <f t="shared" ref="J81:J107" si="27">IF(COUNTA($F$3,$H$3,F81:H81)=5,IF(T81&lt;6,"*",IF(T81&gt;=17.583,"*",(H81-G81*INDEX(IF(O81="F",muratafemale,muratamale),R81-4,1)-INDEX(IF(O81="F",muratafemale,muratamale),R81-4,2))/(G81*INDEX(IF(O81="F",muratafemale,muratamale),R81-4,1)+INDEX(IF(O81="F",muratafemale,muratamale),R81-4,2))*100)),"")</f>
        <v/>
      </c>
      <c r="K81" s="49" t="str">
        <f t="shared" ref="K81:K107" si="28">IF(COUNTA($F$3,$H$3,F81:H81)=5,IF(OR(T81&lt;1,G81&lt;70),"*",IF(G81&gt;=IF(O81="M",181,174),(H81-Z81)/Z81*100,IF(G81&lt;101,(H81-X81)/X81*100,IF(T81&lt;6,(H81-X81)/X81*100,IF(T81&gt;=17.583,(H81-Z81)/Z81*100,(H81-Y81)/Y81*100))))),"")</f>
        <v/>
      </c>
      <c r="L81" s="11"/>
      <c r="M81" s="11"/>
      <c r="N81" s="78"/>
      <c r="O81" s="31" t="str">
        <f t="shared" si="21"/>
        <v>F</v>
      </c>
      <c r="P81" s="11">
        <f t="shared" si="22"/>
        <v>-23.287315649149274</v>
      </c>
      <c r="Q81" s="11"/>
      <c r="R81" s="38">
        <f t="shared" si="18"/>
        <v>0</v>
      </c>
      <c r="S81" s="30">
        <f t="shared" si="19"/>
        <v>0</v>
      </c>
      <c r="T81" s="30">
        <f t="shared" si="20"/>
        <v>0</v>
      </c>
      <c r="U81" s="34"/>
      <c r="V81" s="34"/>
      <c r="W81" s="34"/>
      <c r="X81" s="31">
        <f t="shared" si="23"/>
        <v>9.0359999999999996</v>
      </c>
      <c r="Y81" s="31">
        <f t="shared" si="24"/>
        <v>-184.49199999999999</v>
      </c>
      <c r="Z81" s="30">
        <f t="shared" si="25"/>
        <v>0</v>
      </c>
    </row>
    <row r="82" spans="5:26" x14ac:dyDescent="0.15">
      <c r="E82" s="46"/>
      <c r="F82" s="28"/>
      <c r="G82" s="29"/>
      <c r="H82" s="29"/>
      <c r="I82" s="48" t="str">
        <f t="shared" si="26"/>
        <v/>
      </c>
      <c r="J82" s="48" t="str">
        <f t="shared" si="27"/>
        <v/>
      </c>
      <c r="K82" s="49" t="str">
        <f t="shared" si="28"/>
        <v/>
      </c>
      <c r="L82" s="11"/>
      <c r="M82" s="11"/>
      <c r="N82" s="78"/>
      <c r="O82" s="31" t="str">
        <f t="shared" si="21"/>
        <v>F</v>
      </c>
      <c r="P82" s="11">
        <f t="shared" si="22"/>
        <v>-23.287315649149274</v>
      </c>
      <c r="Q82" s="11"/>
      <c r="R82" s="38">
        <f t="shared" si="18"/>
        <v>0</v>
      </c>
      <c r="S82" s="30">
        <f t="shared" si="19"/>
        <v>0</v>
      </c>
      <c r="T82" s="30">
        <f t="shared" si="20"/>
        <v>0</v>
      </c>
      <c r="U82" s="34"/>
      <c r="V82" s="34"/>
      <c r="W82" s="34"/>
      <c r="X82" s="31">
        <f t="shared" si="23"/>
        <v>9.0359999999999996</v>
      </c>
      <c r="Y82" s="31">
        <f t="shared" si="24"/>
        <v>-184.49199999999999</v>
      </c>
      <c r="Z82" s="30">
        <f t="shared" si="25"/>
        <v>0</v>
      </c>
    </row>
    <row r="83" spans="5:26" x14ac:dyDescent="0.15">
      <c r="E83" s="46"/>
      <c r="F83" s="28"/>
      <c r="G83" s="29"/>
      <c r="H83" s="29"/>
      <c r="I83" s="48" t="str">
        <f t="shared" si="26"/>
        <v/>
      </c>
      <c r="J83" s="48" t="str">
        <f t="shared" si="27"/>
        <v/>
      </c>
      <c r="K83" s="49" t="str">
        <f t="shared" si="28"/>
        <v/>
      </c>
      <c r="L83" s="11"/>
      <c r="M83" s="11"/>
      <c r="N83" s="78"/>
      <c r="O83" s="31" t="str">
        <f t="shared" si="21"/>
        <v>F</v>
      </c>
      <c r="P83" s="11">
        <f t="shared" si="22"/>
        <v>-23.287315649149274</v>
      </c>
      <c r="Q83" s="11"/>
      <c r="R83" s="38">
        <f t="shared" si="18"/>
        <v>0</v>
      </c>
      <c r="S83" s="30">
        <f t="shared" si="19"/>
        <v>0</v>
      </c>
      <c r="T83" s="30">
        <f t="shared" si="20"/>
        <v>0</v>
      </c>
      <c r="U83" s="34"/>
      <c r="V83" s="34"/>
      <c r="W83" s="34"/>
      <c r="X83" s="31">
        <f t="shared" si="23"/>
        <v>9.0359999999999996</v>
      </c>
      <c r="Y83" s="31">
        <f t="shared" si="24"/>
        <v>-184.49199999999999</v>
      </c>
      <c r="Z83" s="30">
        <f t="shared" si="25"/>
        <v>0</v>
      </c>
    </row>
    <row r="84" spans="5:26" x14ac:dyDescent="0.15">
      <c r="E84" s="46"/>
      <c r="F84" s="28"/>
      <c r="G84" s="29"/>
      <c r="H84" s="29"/>
      <c r="I84" s="48" t="str">
        <f t="shared" si="26"/>
        <v/>
      </c>
      <c r="J84" s="48" t="str">
        <f t="shared" si="27"/>
        <v/>
      </c>
      <c r="K84" s="49" t="str">
        <f t="shared" si="28"/>
        <v/>
      </c>
      <c r="L84" s="11"/>
      <c r="M84" s="11"/>
      <c r="N84" s="78"/>
      <c r="O84" s="31" t="str">
        <f t="shared" si="21"/>
        <v>F</v>
      </c>
      <c r="P84" s="11">
        <f t="shared" si="22"/>
        <v>-23.287315649149274</v>
      </c>
      <c r="Q84" s="11"/>
      <c r="R84" s="38">
        <f t="shared" si="18"/>
        <v>0</v>
      </c>
      <c r="S84" s="30">
        <f t="shared" si="19"/>
        <v>0</v>
      </c>
      <c r="T84" s="30">
        <f t="shared" si="20"/>
        <v>0</v>
      </c>
      <c r="U84" s="34"/>
      <c r="V84" s="34"/>
      <c r="W84" s="34"/>
      <c r="X84" s="31">
        <f t="shared" si="23"/>
        <v>9.0359999999999996</v>
      </c>
      <c r="Y84" s="31">
        <f t="shared" si="24"/>
        <v>-184.49199999999999</v>
      </c>
      <c r="Z84" s="30">
        <f t="shared" si="25"/>
        <v>0</v>
      </c>
    </row>
    <row r="85" spans="5:26" x14ac:dyDescent="0.15">
      <c r="E85" s="46"/>
      <c r="F85" s="28"/>
      <c r="G85" s="29"/>
      <c r="H85" s="29"/>
      <c r="I85" s="48" t="str">
        <f t="shared" si="26"/>
        <v/>
      </c>
      <c r="J85" s="48" t="str">
        <f t="shared" si="27"/>
        <v/>
      </c>
      <c r="K85" s="49" t="str">
        <f t="shared" si="28"/>
        <v/>
      </c>
      <c r="L85" s="11"/>
      <c r="M85" s="11"/>
      <c r="N85" s="78"/>
      <c r="O85" s="31" t="str">
        <f t="shared" si="21"/>
        <v>F</v>
      </c>
      <c r="P85" s="11">
        <f t="shared" si="22"/>
        <v>-23.287315649149274</v>
      </c>
      <c r="Q85" s="11"/>
      <c r="R85" s="38">
        <f t="shared" si="18"/>
        <v>0</v>
      </c>
      <c r="S85" s="30">
        <f t="shared" si="19"/>
        <v>0</v>
      </c>
      <c r="T85" s="30">
        <f t="shared" si="20"/>
        <v>0</v>
      </c>
      <c r="U85" s="34"/>
      <c r="V85" s="34"/>
      <c r="W85" s="34"/>
      <c r="X85" s="31">
        <f t="shared" si="23"/>
        <v>9.0359999999999996</v>
      </c>
      <c r="Y85" s="31">
        <f t="shared" si="24"/>
        <v>-184.49199999999999</v>
      </c>
      <c r="Z85" s="30">
        <f t="shared" si="25"/>
        <v>0</v>
      </c>
    </row>
    <row r="86" spans="5:26" x14ac:dyDescent="0.15">
      <c r="E86" s="46"/>
      <c r="F86" s="28"/>
      <c r="G86" s="29"/>
      <c r="H86" s="29"/>
      <c r="I86" s="48" t="str">
        <f t="shared" si="26"/>
        <v/>
      </c>
      <c r="J86" s="48" t="str">
        <f t="shared" si="27"/>
        <v/>
      </c>
      <c r="K86" s="49" t="str">
        <f t="shared" si="28"/>
        <v/>
      </c>
      <c r="L86" s="11"/>
      <c r="M86" s="11"/>
      <c r="N86" s="78"/>
      <c r="O86" s="31" t="str">
        <f t="shared" si="21"/>
        <v>F</v>
      </c>
      <c r="P86" s="11">
        <f t="shared" si="22"/>
        <v>-23.287315649149274</v>
      </c>
      <c r="Q86" s="11"/>
      <c r="R86" s="38">
        <f t="shared" si="18"/>
        <v>0</v>
      </c>
      <c r="S86" s="30">
        <f t="shared" si="19"/>
        <v>0</v>
      </c>
      <c r="T86" s="30">
        <f t="shared" si="20"/>
        <v>0</v>
      </c>
      <c r="U86" s="34"/>
      <c r="V86" s="34"/>
      <c r="W86" s="34"/>
      <c r="X86" s="31">
        <f t="shared" si="23"/>
        <v>9.0359999999999996</v>
      </c>
      <c r="Y86" s="31">
        <f t="shared" si="24"/>
        <v>-184.49199999999999</v>
      </c>
      <c r="Z86" s="30">
        <f t="shared" si="25"/>
        <v>0</v>
      </c>
    </row>
    <row r="87" spans="5:26" x14ac:dyDescent="0.15">
      <c r="E87" s="46"/>
      <c r="F87" s="28"/>
      <c r="G87" s="29"/>
      <c r="H87" s="29"/>
      <c r="I87" s="48" t="str">
        <f t="shared" si="26"/>
        <v/>
      </c>
      <c r="J87" s="48" t="str">
        <f t="shared" si="27"/>
        <v/>
      </c>
      <c r="K87" s="49" t="str">
        <f t="shared" si="28"/>
        <v/>
      </c>
      <c r="L87" s="11"/>
      <c r="M87" s="11"/>
      <c r="N87" s="78"/>
      <c r="O87" s="31" t="str">
        <f t="shared" si="21"/>
        <v>F</v>
      </c>
      <c r="P87" s="11">
        <f t="shared" si="22"/>
        <v>-23.287315649149274</v>
      </c>
      <c r="Q87" s="11"/>
      <c r="R87" s="38">
        <f t="shared" si="18"/>
        <v>0</v>
      </c>
      <c r="S87" s="30">
        <f t="shared" si="19"/>
        <v>0</v>
      </c>
      <c r="T87" s="30">
        <f t="shared" si="20"/>
        <v>0</v>
      </c>
      <c r="U87" s="34"/>
      <c r="V87" s="34"/>
      <c r="W87" s="34"/>
      <c r="X87" s="31">
        <f t="shared" si="23"/>
        <v>9.0359999999999996</v>
      </c>
      <c r="Y87" s="31">
        <f t="shared" si="24"/>
        <v>-184.49199999999999</v>
      </c>
      <c r="Z87" s="30">
        <f t="shared" si="25"/>
        <v>0</v>
      </c>
    </row>
    <row r="88" spans="5:26" x14ac:dyDescent="0.15">
      <c r="E88" s="46"/>
      <c r="F88" s="28"/>
      <c r="G88" s="29"/>
      <c r="H88" s="29"/>
      <c r="I88" s="48" t="str">
        <f t="shared" si="26"/>
        <v/>
      </c>
      <c r="J88" s="48" t="str">
        <f t="shared" si="27"/>
        <v/>
      </c>
      <c r="K88" s="49" t="str">
        <f t="shared" si="28"/>
        <v/>
      </c>
      <c r="L88" s="11"/>
      <c r="M88" s="11"/>
      <c r="N88" s="78"/>
      <c r="O88" s="31" t="str">
        <f t="shared" si="21"/>
        <v>F</v>
      </c>
      <c r="P88" s="11">
        <f t="shared" si="22"/>
        <v>-23.287315649149274</v>
      </c>
      <c r="Q88" s="11"/>
      <c r="R88" s="38">
        <f t="shared" si="18"/>
        <v>0</v>
      </c>
      <c r="S88" s="30">
        <f t="shared" si="19"/>
        <v>0</v>
      </c>
      <c r="T88" s="30">
        <f t="shared" si="20"/>
        <v>0</v>
      </c>
      <c r="U88" s="34"/>
      <c r="V88" s="34"/>
      <c r="W88" s="34"/>
      <c r="X88" s="31">
        <f t="shared" si="23"/>
        <v>9.0359999999999996</v>
      </c>
      <c r="Y88" s="31">
        <f t="shared" si="24"/>
        <v>-184.49199999999999</v>
      </c>
      <c r="Z88" s="30">
        <f t="shared" si="25"/>
        <v>0</v>
      </c>
    </row>
    <row r="89" spans="5:26" x14ac:dyDescent="0.15">
      <c r="E89" s="46"/>
      <c r="F89" s="28"/>
      <c r="G89" s="29"/>
      <c r="H89" s="29"/>
      <c r="I89" s="48" t="str">
        <f t="shared" si="26"/>
        <v/>
      </c>
      <c r="J89" s="48" t="str">
        <f t="shared" si="27"/>
        <v/>
      </c>
      <c r="K89" s="49" t="str">
        <f t="shared" si="28"/>
        <v/>
      </c>
      <c r="L89" s="11"/>
      <c r="M89" s="11"/>
      <c r="N89" s="78"/>
      <c r="O89" s="31" t="str">
        <f t="shared" si="21"/>
        <v>F</v>
      </c>
      <c r="P89" s="11">
        <f t="shared" si="22"/>
        <v>-23.287315649149274</v>
      </c>
      <c r="Q89" s="11"/>
      <c r="R89" s="38">
        <f t="shared" si="18"/>
        <v>0</v>
      </c>
      <c r="S89" s="30">
        <f t="shared" si="19"/>
        <v>0</v>
      </c>
      <c r="T89" s="30">
        <f t="shared" si="20"/>
        <v>0</v>
      </c>
      <c r="U89" s="34"/>
      <c r="V89" s="34"/>
      <c r="W89" s="34"/>
      <c r="X89" s="31">
        <f t="shared" si="23"/>
        <v>9.0359999999999996</v>
      </c>
      <c r="Y89" s="31">
        <f t="shared" si="24"/>
        <v>-184.49199999999999</v>
      </c>
      <c r="Z89" s="30">
        <f t="shared" si="25"/>
        <v>0</v>
      </c>
    </row>
    <row r="90" spans="5:26" x14ac:dyDescent="0.15">
      <c r="E90" s="46"/>
      <c r="F90" s="28"/>
      <c r="G90" s="29"/>
      <c r="H90" s="29"/>
      <c r="I90" s="48" t="str">
        <f t="shared" si="26"/>
        <v/>
      </c>
      <c r="J90" s="48" t="str">
        <f t="shared" si="27"/>
        <v/>
      </c>
      <c r="K90" s="49" t="str">
        <f t="shared" si="28"/>
        <v/>
      </c>
      <c r="L90" s="11"/>
      <c r="M90" s="11"/>
      <c r="N90" s="78"/>
      <c r="O90" s="31" t="str">
        <f t="shared" si="21"/>
        <v>F</v>
      </c>
      <c r="P90" s="11">
        <f t="shared" si="22"/>
        <v>-23.287315649149274</v>
      </c>
      <c r="Q90" s="11"/>
      <c r="R90" s="38">
        <f t="shared" si="18"/>
        <v>0</v>
      </c>
      <c r="S90" s="30">
        <f t="shared" si="19"/>
        <v>0</v>
      </c>
      <c r="T90" s="30">
        <f t="shared" si="20"/>
        <v>0</v>
      </c>
      <c r="U90" s="34"/>
      <c r="V90" s="34"/>
      <c r="W90" s="34"/>
      <c r="X90" s="31">
        <f t="shared" si="23"/>
        <v>9.0359999999999996</v>
      </c>
      <c r="Y90" s="31">
        <f t="shared" si="24"/>
        <v>-184.49199999999999</v>
      </c>
      <c r="Z90" s="30">
        <f t="shared" si="25"/>
        <v>0</v>
      </c>
    </row>
    <row r="91" spans="5:26" x14ac:dyDescent="0.15">
      <c r="E91" s="46"/>
      <c r="F91" s="28"/>
      <c r="G91" s="29"/>
      <c r="H91" s="29"/>
      <c r="I91" s="48" t="str">
        <f t="shared" si="26"/>
        <v/>
      </c>
      <c r="J91" s="48" t="str">
        <f t="shared" si="27"/>
        <v/>
      </c>
      <c r="K91" s="49" t="str">
        <f t="shared" si="28"/>
        <v/>
      </c>
      <c r="L91" s="11"/>
      <c r="M91" s="11"/>
      <c r="N91" s="78"/>
      <c r="O91" s="31" t="str">
        <f t="shared" si="21"/>
        <v>F</v>
      </c>
      <c r="P91" s="11">
        <f t="shared" si="22"/>
        <v>-23.287315649149274</v>
      </c>
      <c r="Q91" s="11"/>
      <c r="R91" s="38">
        <f t="shared" si="18"/>
        <v>0</v>
      </c>
      <c r="S91" s="30">
        <f t="shared" si="19"/>
        <v>0</v>
      </c>
      <c r="T91" s="30">
        <f t="shared" si="20"/>
        <v>0</v>
      </c>
      <c r="U91" s="34"/>
      <c r="V91" s="34"/>
      <c r="W91" s="34"/>
      <c r="X91" s="31">
        <f t="shared" si="23"/>
        <v>9.0359999999999996</v>
      </c>
      <c r="Y91" s="31">
        <f t="shared" si="24"/>
        <v>-184.49199999999999</v>
      </c>
      <c r="Z91" s="30">
        <f t="shared" si="25"/>
        <v>0</v>
      </c>
    </row>
    <row r="92" spans="5:26" x14ac:dyDescent="0.15">
      <c r="E92" s="46"/>
      <c r="F92" s="28"/>
      <c r="G92" s="29"/>
      <c r="H92" s="29"/>
      <c r="I92" s="48" t="str">
        <f t="shared" si="26"/>
        <v/>
      </c>
      <c r="J92" s="48" t="str">
        <f t="shared" si="27"/>
        <v/>
      </c>
      <c r="K92" s="49" t="str">
        <f t="shared" si="28"/>
        <v/>
      </c>
      <c r="L92" s="11"/>
      <c r="M92" s="11"/>
      <c r="N92" s="78"/>
      <c r="O92" s="31" t="str">
        <f t="shared" si="21"/>
        <v>F</v>
      </c>
      <c r="P92" s="11">
        <f t="shared" si="22"/>
        <v>-23.287315649149274</v>
      </c>
      <c r="Q92" s="11"/>
      <c r="R92" s="38">
        <f t="shared" si="18"/>
        <v>0</v>
      </c>
      <c r="S92" s="30">
        <f t="shared" si="19"/>
        <v>0</v>
      </c>
      <c r="T92" s="30">
        <f t="shared" si="20"/>
        <v>0</v>
      </c>
      <c r="U92" s="34"/>
      <c r="V92" s="34"/>
      <c r="W92" s="34"/>
      <c r="X92" s="31">
        <f t="shared" si="23"/>
        <v>9.0359999999999996</v>
      </c>
      <c r="Y92" s="31">
        <f t="shared" si="24"/>
        <v>-184.49199999999999</v>
      </c>
      <c r="Z92" s="30">
        <f t="shared" si="25"/>
        <v>0</v>
      </c>
    </row>
    <row r="93" spans="5:26" x14ac:dyDescent="0.15">
      <c r="E93" s="46"/>
      <c r="F93" s="28"/>
      <c r="G93" s="29"/>
      <c r="H93" s="29"/>
      <c r="I93" s="48" t="str">
        <f t="shared" si="26"/>
        <v/>
      </c>
      <c r="J93" s="48" t="str">
        <f t="shared" si="27"/>
        <v/>
      </c>
      <c r="K93" s="49" t="str">
        <f t="shared" si="28"/>
        <v/>
      </c>
      <c r="L93" s="11"/>
      <c r="M93" s="11"/>
      <c r="N93" s="78"/>
      <c r="O93" s="31" t="str">
        <f t="shared" si="21"/>
        <v>F</v>
      </c>
      <c r="P93" s="11">
        <f t="shared" si="22"/>
        <v>-23.287315649149274</v>
      </c>
      <c r="Q93" s="11"/>
      <c r="R93" s="38">
        <f t="shared" si="18"/>
        <v>0</v>
      </c>
      <c r="S93" s="30">
        <f t="shared" si="19"/>
        <v>0</v>
      </c>
      <c r="T93" s="30">
        <f t="shared" si="20"/>
        <v>0</v>
      </c>
      <c r="U93" s="34"/>
      <c r="V93" s="34"/>
      <c r="W93" s="34"/>
      <c r="X93" s="31">
        <f t="shared" si="23"/>
        <v>9.0359999999999996</v>
      </c>
      <c r="Y93" s="31">
        <f t="shared" si="24"/>
        <v>-184.49199999999999</v>
      </c>
      <c r="Z93" s="30">
        <f t="shared" si="25"/>
        <v>0</v>
      </c>
    </row>
    <row r="94" spans="5:26" x14ac:dyDescent="0.15">
      <c r="E94" s="46"/>
      <c r="F94" s="28"/>
      <c r="G94" s="29"/>
      <c r="H94" s="29"/>
      <c r="I94" s="48" t="str">
        <f t="shared" si="26"/>
        <v/>
      </c>
      <c r="J94" s="48" t="str">
        <f t="shared" si="27"/>
        <v/>
      </c>
      <c r="K94" s="49" t="str">
        <f t="shared" si="28"/>
        <v/>
      </c>
      <c r="L94" s="11"/>
      <c r="M94" s="11"/>
      <c r="N94" s="78"/>
      <c r="O94" s="31" t="str">
        <f t="shared" si="21"/>
        <v>F</v>
      </c>
      <c r="P94" s="11">
        <f t="shared" si="22"/>
        <v>-23.287315649149274</v>
      </c>
      <c r="Q94" s="11"/>
      <c r="R94" s="38">
        <f t="shared" si="18"/>
        <v>0</v>
      </c>
      <c r="S94" s="30">
        <f t="shared" si="19"/>
        <v>0</v>
      </c>
      <c r="T94" s="30">
        <f t="shared" si="20"/>
        <v>0</v>
      </c>
      <c r="U94" s="34"/>
      <c r="V94" s="34"/>
      <c r="W94" s="34"/>
      <c r="X94" s="31">
        <f t="shared" si="23"/>
        <v>9.0359999999999996</v>
      </c>
      <c r="Y94" s="31">
        <f t="shared" si="24"/>
        <v>-184.49199999999999</v>
      </c>
      <c r="Z94" s="30">
        <f t="shared" si="25"/>
        <v>0</v>
      </c>
    </row>
    <row r="95" spans="5:26" x14ac:dyDescent="0.15">
      <c r="E95" s="46"/>
      <c r="F95" s="28"/>
      <c r="G95" s="29"/>
      <c r="H95" s="29"/>
      <c r="I95" s="48" t="str">
        <f t="shared" si="26"/>
        <v/>
      </c>
      <c r="J95" s="48" t="str">
        <f t="shared" si="27"/>
        <v/>
      </c>
      <c r="K95" s="49" t="str">
        <f t="shared" si="28"/>
        <v/>
      </c>
      <c r="L95" s="11"/>
      <c r="M95" s="11"/>
      <c r="N95" s="78"/>
      <c r="O95" s="31" t="str">
        <f t="shared" si="21"/>
        <v>F</v>
      </c>
      <c r="P95" s="11">
        <f t="shared" si="22"/>
        <v>-23.287315649149274</v>
      </c>
      <c r="Q95" s="11"/>
      <c r="R95" s="38">
        <f t="shared" si="18"/>
        <v>0</v>
      </c>
      <c r="S95" s="30">
        <f t="shared" si="19"/>
        <v>0</v>
      </c>
      <c r="T95" s="30">
        <f t="shared" si="20"/>
        <v>0</v>
      </c>
      <c r="U95" s="34"/>
      <c r="V95" s="34"/>
      <c r="W95" s="34"/>
      <c r="X95" s="31">
        <f t="shared" si="23"/>
        <v>9.0359999999999996</v>
      </c>
      <c r="Y95" s="31">
        <f t="shared" si="24"/>
        <v>-184.49199999999999</v>
      </c>
      <c r="Z95" s="30">
        <f t="shared" si="25"/>
        <v>0</v>
      </c>
    </row>
    <row r="96" spans="5:26" x14ac:dyDescent="0.15">
      <c r="E96" s="46"/>
      <c r="F96" s="28"/>
      <c r="G96" s="29"/>
      <c r="H96" s="29"/>
      <c r="I96" s="48" t="str">
        <f t="shared" si="26"/>
        <v/>
      </c>
      <c r="J96" s="48" t="str">
        <f t="shared" si="27"/>
        <v/>
      </c>
      <c r="K96" s="49" t="str">
        <f t="shared" si="28"/>
        <v/>
      </c>
      <c r="L96" s="11"/>
      <c r="M96" s="11"/>
      <c r="N96" s="78"/>
      <c r="O96" s="31" t="str">
        <f t="shared" si="21"/>
        <v>F</v>
      </c>
      <c r="P96" s="11">
        <f t="shared" si="22"/>
        <v>-23.287315649149274</v>
      </c>
      <c r="Q96" s="11"/>
      <c r="R96" s="38">
        <f t="shared" si="18"/>
        <v>0</v>
      </c>
      <c r="S96" s="30">
        <f t="shared" si="19"/>
        <v>0</v>
      </c>
      <c r="T96" s="30">
        <f t="shared" si="20"/>
        <v>0</v>
      </c>
      <c r="U96" s="34"/>
      <c r="V96" s="34"/>
      <c r="W96" s="34"/>
      <c r="X96" s="31">
        <f t="shared" si="23"/>
        <v>9.0359999999999996</v>
      </c>
      <c r="Y96" s="31">
        <f t="shared" si="24"/>
        <v>-184.49199999999999</v>
      </c>
      <c r="Z96" s="30">
        <f t="shared" si="25"/>
        <v>0</v>
      </c>
    </row>
    <row r="97" spans="5:26" x14ac:dyDescent="0.15">
      <c r="E97" s="46"/>
      <c r="F97" s="28"/>
      <c r="G97" s="29"/>
      <c r="H97" s="29"/>
      <c r="I97" s="48" t="str">
        <f t="shared" si="26"/>
        <v/>
      </c>
      <c r="J97" s="48" t="str">
        <f t="shared" si="27"/>
        <v/>
      </c>
      <c r="K97" s="49" t="str">
        <f t="shared" si="28"/>
        <v/>
      </c>
      <c r="L97" s="11"/>
      <c r="M97" s="11"/>
      <c r="N97" s="78"/>
      <c r="O97" s="31" t="str">
        <f t="shared" si="21"/>
        <v>F</v>
      </c>
      <c r="P97" s="11">
        <f t="shared" si="22"/>
        <v>-23.287315649149274</v>
      </c>
      <c r="Q97" s="11"/>
      <c r="R97" s="38">
        <f t="shared" si="18"/>
        <v>0</v>
      </c>
      <c r="S97" s="30">
        <f t="shared" si="19"/>
        <v>0</v>
      </c>
      <c r="T97" s="30">
        <f t="shared" si="20"/>
        <v>0</v>
      </c>
      <c r="U97" s="34"/>
      <c r="V97" s="34"/>
      <c r="W97" s="34"/>
      <c r="X97" s="31">
        <f t="shared" si="23"/>
        <v>9.0359999999999996</v>
      </c>
      <c r="Y97" s="31">
        <f t="shared" si="24"/>
        <v>-184.49199999999999</v>
      </c>
      <c r="Z97" s="30">
        <f t="shared" si="25"/>
        <v>0</v>
      </c>
    </row>
    <row r="98" spans="5:26" x14ac:dyDescent="0.15">
      <c r="E98" s="46"/>
      <c r="F98" s="28"/>
      <c r="G98" s="29"/>
      <c r="H98" s="29"/>
      <c r="I98" s="48" t="str">
        <f t="shared" si="26"/>
        <v/>
      </c>
      <c r="J98" s="48" t="str">
        <f t="shared" si="27"/>
        <v/>
      </c>
      <c r="K98" s="49" t="str">
        <f t="shared" si="28"/>
        <v/>
      </c>
      <c r="L98" s="11"/>
      <c r="M98" s="11"/>
      <c r="N98" s="78"/>
      <c r="O98" s="31" t="str">
        <f t="shared" si="21"/>
        <v>F</v>
      </c>
      <c r="P98" s="11">
        <f t="shared" si="22"/>
        <v>-23.287315649149274</v>
      </c>
      <c r="Q98" s="11"/>
      <c r="R98" s="38">
        <f t="shared" si="18"/>
        <v>0</v>
      </c>
      <c r="S98" s="30">
        <f t="shared" si="19"/>
        <v>0</v>
      </c>
      <c r="T98" s="30">
        <f t="shared" si="20"/>
        <v>0</v>
      </c>
      <c r="U98" s="34"/>
      <c r="V98" s="34"/>
      <c r="W98" s="34"/>
      <c r="X98" s="31">
        <f t="shared" si="23"/>
        <v>9.0359999999999996</v>
      </c>
      <c r="Y98" s="31">
        <f t="shared" si="24"/>
        <v>-184.49199999999999</v>
      </c>
      <c r="Z98" s="30">
        <f t="shared" si="25"/>
        <v>0</v>
      </c>
    </row>
    <row r="99" spans="5:26" x14ac:dyDescent="0.15">
      <c r="E99" s="46"/>
      <c r="F99" s="28"/>
      <c r="G99" s="29"/>
      <c r="H99" s="29"/>
      <c r="I99" s="48" t="str">
        <f t="shared" si="26"/>
        <v/>
      </c>
      <c r="J99" s="48" t="str">
        <f t="shared" si="27"/>
        <v/>
      </c>
      <c r="K99" s="49" t="str">
        <f t="shared" si="28"/>
        <v/>
      </c>
      <c r="L99" s="11"/>
      <c r="M99" s="11"/>
      <c r="N99" s="78"/>
      <c r="O99" s="31" t="str">
        <f t="shared" si="21"/>
        <v>F</v>
      </c>
      <c r="P99" s="11">
        <f t="shared" si="22"/>
        <v>-23.287315649149274</v>
      </c>
      <c r="Q99" s="11"/>
      <c r="R99" s="38">
        <f t="shared" si="18"/>
        <v>0</v>
      </c>
      <c r="S99" s="30">
        <f t="shared" si="19"/>
        <v>0</v>
      </c>
      <c r="T99" s="30">
        <f t="shared" si="20"/>
        <v>0</v>
      </c>
      <c r="U99" s="34"/>
      <c r="V99" s="34"/>
      <c r="W99" s="34"/>
      <c r="X99" s="31">
        <f t="shared" si="23"/>
        <v>9.0359999999999996</v>
      </c>
      <c r="Y99" s="31">
        <f t="shared" si="24"/>
        <v>-184.49199999999999</v>
      </c>
      <c r="Z99" s="30">
        <f t="shared" si="25"/>
        <v>0</v>
      </c>
    </row>
    <row r="100" spans="5:26" x14ac:dyDescent="0.15">
      <c r="E100" s="46"/>
      <c r="F100" s="28"/>
      <c r="G100" s="29"/>
      <c r="H100" s="29"/>
      <c r="I100" s="48" t="str">
        <f t="shared" si="26"/>
        <v/>
      </c>
      <c r="J100" s="48" t="str">
        <f t="shared" si="27"/>
        <v/>
      </c>
      <c r="K100" s="49" t="str">
        <f t="shared" si="28"/>
        <v/>
      </c>
      <c r="L100" s="11"/>
      <c r="M100" s="11"/>
      <c r="N100" s="78"/>
      <c r="O100" s="31" t="str">
        <f t="shared" si="21"/>
        <v>F</v>
      </c>
      <c r="P100" s="11">
        <f t="shared" si="22"/>
        <v>-23.287315649149274</v>
      </c>
      <c r="Q100" s="11"/>
      <c r="R100" s="38">
        <f t="shared" si="18"/>
        <v>0</v>
      </c>
      <c r="S100" s="30">
        <f t="shared" si="19"/>
        <v>0</v>
      </c>
      <c r="T100" s="30">
        <f t="shared" si="20"/>
        <v>0</v>
      </c>
      <c r="U100" s="34"/>
      <c r="V100" s="34"/>
      <c r="W100" s="34"/>
      <c r="X100" s="31">
        <f t="shared" si="23"/>
        <v>9.0359999999999996</v>
      </c>
      <c r="Y100" s="31">
        <f t="shared" si="24"/>
        <v>-184.49199999999999</v>
      </c>
      <c r="Z100" s="30">
        <f t="shared" si="25"/>
        <v>0</v>
      </c>
    </row>
    <row r="101" spans="5:26" x14ac:dyDescent="0.15">
      <c r="E101" s="46"/>
      <c r="F101" s="28"/>
      <c r="G101" s="29"/>
      <c r="H101" s="29"/>
      <c r="I101" s="48" t="str">
        <f t="shared" si="26"/>
        <v/>
      </c>
      <c r="J101" s="48" t="str">
        <f t="shared" si="27"/>
        <v/>
      </c>
      <c r="K101" s="49" t="str">
        <f t="shared" si="28"/>
        <v/>
      </c>
      <c r="L101" s="11"/>
      <c r="M101" s="11"/>
      <c r="N101" s="78"/>
      <c r="O101" s="31" t="str">
        <f t="shared" si="21"/>
        <v>F</v>
      </c>
      <c r="P101" s="11">
        <f t="shared" si="22"/>
        <v>-23.287315649149274</v>
      </c>
      <c r="Q101" s="11"/>
      <c r="R101" s="38">
        <f t="shared" si="18"/>
        <v>0</v>
      </c>
      <c r="S101" s="30">
        <f t="shared" si="19"/>
        <v>0</v>
      </c>
      <c r="T101" s="30">
        <f t="shared" si="20"/>
        <v>0</v>
      </c>
      <c r="U101" s="34"/>
      <c r="V101" s="34"/>
      <c r="W101" s="34"/>
      <c r="X101" s="31">
        <f t="shared" si="23"/>
        <v>9.0359999999999996</v>
      </c>
      <c r="Y101" s="31">
        <f t="shared" si="24"/>
        <v>-184.49199999999999</v>
      </c>
      <c r="Z101" s="30">
        <f t="shared" si="25"/>
        <v>0</v>
      </c>
    </row>
    <row r="102" spans="5:26" x14ac:dyDescent="0.15">
      <c r="E102" s="46"/>
      <c r="F102" s="28"/>
      <c r="G102" s="29"/>
      <c r="H102" s="29"/>
      <c r="I102" s="48" t="str">
        <f t="shared" si="26"/>
        <v/>
      </c>
      <c r="J102" s="48" t="str">
        <f t="shared" si="27"/>
        <v/>
      </c>
      <c r="K102" s="49" t="str">
        <f t="shared" si="28"/>
        <v/>
      </c>
      <c r="L102" s="11"/>
      <c r="M102" s="11"/>
      <c r="N102" s="78"/>
      <c r="O102" s="31" t="str">
        <f t="shared" si="21"/>
        <v>F</v>
      </c>
      <c r="P102" s="11">
        <f t="shared" si="22"/>
        <v>-23.287315649149274</v>
      </c>
      <c r="Q102" s="11"/>
      <c r="R102" s="38">
        <f t="shared" si="18"/>
        <v>0</v>
      </c>
      <c r="S102" s="30">
        <f t="shared" si="19"/>
        <v>0</v>
      </c>
      <c r="T102" s="30">
        <f t="shared" si="20"/>
        <v>0</v>
      </c>
      <c r="U102" s="34"/>
      <c r="V102" s="34"/>
      <c r="W102" s="34"/>
      <c r="X102" s="31">
        <f t="shared" si="23"/>
        <v>9.0359999999999996</v>
      </c>
      <c r="Y102" s="31">
        <f t="shared" si="24"/>
        <v>-184.49199999999999</v>
      </c>
      <c r="Z102" s="30">
        <f t="shared" si="25"/>
        <v>0</v>
      </c>
    </row>
    <row r="103" spans="5:26" x14ac:dyDescent="0.15">
      <c r="E103" s="46"/>
      <c r="F103" s="28"/>
      <c r="G103" s="29"/>
      <c r="H103" s="29"/>
      <c r="I103" s="48" t="str">
        <f t="shared" si="26"/>
        <v/>
      </c>
      <c r="J103" s="48" t="str">
        <f t="shared" si="27"/>
        <v/>
      </c>
      <c r="K103" s="49" t="str">
        <f t="shared" si="28"/>
        <v/>
      </c>
      <c r="L103" s="11"/>
      <c r="M103" s="11"/>
      <c r="N103" s="78"/>
      <c r="O103" s="31" t="str">
        <f t="shared" si="21"/>
        <v>F</v>
      </c>
      <c r="P103" s="11">
        <f t="shared" si="22"/>
        <v>-23.287315649149274</v>
      </c>
      <c r="Q103" s="11"/>
      <c r="R103" s="38">
        <f t="shared" si="18"/>
        <v>0</v>
      </c>
      <c r="S103" s="30">
        <f t="shared" si="19"/>
        <v>0</v>
      </c>
      <c r="T103" s="30">
        <f t="shared" si="20"/>
        <v>0</v>
      </c>
      <c r="U103" s="34"/>
      <c r="V103" s="34"/>
      <c r="W103" s="34"/>
      <c r="X103" s="31">
        <f t="shared" si="23"/>
        <v>9.0359999999999996</v>
      </c>
      <c r="Y103" s="31">
        <f t="shared" si="24"/>
        <v>-184.49199999999999</v>
      </c>
      <c r="Z103" s="30">
        <f t="shared" si="25"/>
        <v>0</v>
      </c>
    </row>
    <row r="104" spans="5:26" x14ac:dyDescent="0.15">
      <c r="E104" s="46"/>
      <c r="F104" s="28"/>
      <c r="G104" s="29"/>
      <c r="H104" s="29"/>
      <c r="I104" s="48" t="str">
        <f t="shared" si="26"/>
        <v/>
      </c>
      <c r="J104" s="48" t="str">
        <f t="shared" si="27"/>
        <v/>
      </c>
      <c r="K104" s="49" t="str">
        <f t="shared" si="28"/>
        <v/>
      </c>
      <c r="L104" s="11"/>
      <c r="M104" s="11"/>
      <c r="N104" s="78"/>
      <c r="O104" s="31" t="str">
        <f t="shared" si="21"/>
        <v>F</v>
      </c>
      <c r="P104" s="11">
        <f t="shared" si="22"/>
        <v>-23.287315649149274</v>
      </c>
      <c r="Q104" s="11"/>
      <c r="R104" s="38">
        <f t="shared" si="18"/>
        <v>0</v>
      </c>
      <c r="S104" s="30">
        <f t="shared" si="19"/>
        <v>0</v>
      </c>
      <c r="T104" s="30">
        <f t="shared" si="20"/>
        <v>0</v>
      </c>
      <c r="U104" s="34"/>
      <c r="V104" s="34"/>
      <c r="W104" s="34"/>
      <c r="X104" s="31">
        <f t="shared" si="23"/>
        <v>9.0359999999999996</v>
      </c>
      <c r="Y104" s="31">
        <f t="shared" si="24"/>
        <v>-184.49199999999999</v>
      </c>
      <c r="Z104" s="30">
        <f t="shared" si="25"/>
        <v>0</v>
      </c>
    </row>
    <row r="105" spans="5:26" x14ac:dyDescent="0.15">
      <c r="E105" s="46"/>
      <c r="F105" s="28"/>
      <c r="G105" s="29"/>
      <c r="H105" s="29"/>
      <c r="I105" s="48" t="str">
        <f t="shared" si="26"/>
        <v/>
      </c>
      <c r="J105" s="48" t="str">
        <f t="shared" si="27"/>
        <v/>
      </c>
      <c r="K105" s="49" t="str">
        <f t="shared" si="28"/>
        <v/>
      </c>
      <c r="L105" s="11"/>
      <c r="M105" s="11"/>
      <c r="N105" s="78"/>
      <c r="O105" s="31" t="str">
        <f t="shared" si="21"/>
        <v>F</v>
      </c>
      <c r="P105" s="11">
        <f t="shared" si="22"/>
        <v>-23.287315649149274</v>
      </c>
      <c r="Q105" s="11"/>
      <c r="R105" s="38">
        <f t="shared" si="18"/>
        <v>0</v>
      </c>
      <c r="S105" s="30">
        <f t="shared" si="19"/>
        <v>0</v>
      </c>
      <c r="T105" s="30">
        <f t="shared" si="20"/>
        <v>0</v>
      </c>
      <c r="U105" s="34"/>
      <c r="V105" s="34"/>
      <c r="W105" s="34"/>
      <c r="X105" s="31">
        <f t="shared" si="23"/>
        <v>9.0359999999999996</v>
      </c>
      <c r="Y105" s="31">
        <f t="shared" si="24"/>
        <v>-184.49199999999999</v>
      </c>
      <c r="Z105" s="30">
        <f t="shared" si="25"/>
        <v>0</v>
      </c>
    </row>
    <row r="106" spans="5:26" x14ac:dyDescent="0.15">
      <c r="E106" s="46"/>
      <c r="F106" s="28"/>
      <c r="G106" s="29"/>
      <c r="H106" s="29"/>
      <c r="I106" s="48" t="str">
        <f t="shared" si="26"/>
        <v/>
      </c>
      <c r="J106" s="48" t="str">
        <f t="shared" si="27"/>
        <v/>
      </c>
      <c r="K106" s="49" t="str">
        <f t="shared" si="28"/>
        <v/>
      </c>
      <c r="L106" s="11"/>
      <c r="M106" s="11"/>
      <c r="N106" s="78"/>
      <c r="O106" s="31" t="str">
        <f t="shared" si="21"/>
        <v>F</v>
      </c>
      <c r="P106" s="11">
        <f t="shared" si="22"/>
        <v>-23.287315649149274</v>
      </c>
      <c r="Q106" s="11"/>
      <c r="R106" s="38">
        <f t="shared" si="18"/>
        <v>0</v>
      </c>
      <c r="S106" s="30">
        <f t="shared" si="19"/>
        <v>0</v>
      </c>
      <c r="T106" s="30">
        <f t="shared" si="20"/>
        <v>0</v>
      </c>
      <c r="U106" s="34"/>
      <c r="V106" s="34"/>
      <c r="W106" s="34"/>
      <c r="X106" s="31">
        <f t="shared" si="23"/>
        <v>9.0359999999999996</v>
      </c>
      <c r="Y106" s="31">
        <f t="shared" si="24"/>
        <v>-184.49199999999999</v>
      </c>
      <c r="Z106" s="30">
        <f t="shared" si="25"/>
        <v>0</v>
      </c>
    </row>
    <row r="107" spans="5:26" x14ac:dyDescent="0.15">
      <c r="E107" s="46"/>
      <c r="F107" s="28"/>
      <c r="G107" s="29"/>
      <c r="H107" s="29"/>
      <c r="I107" s="48" t="str">
        <f t="shared" si="26"/>
        <v/>
      </c>
      <c r="J107" s="48" t="str">
        <f t="shared" si="27"/>
        <v/>
      </c>
      <c r="K107" s="49" t="str">
        <f t="shared" si="28"/>
        <v/>
      </c>
      <c r="L107" s="11"/>
      <c r="M107" s="11"/>
      <c r="N107" s="78"/>
      <c r="O107" s="31" t="str">
        <f t="shared" si="21"/>
        <v>F</v>
      </c>
      <c r="P107" s="11">
        <f t="shared" si="22"/>
        <v>-23.287315649149274</v>
      </c>
      <c r="Q107" s="11"/>
      <c r="R107" s="38">
        <f t="shared" si="18"/>
        <v>0</v>
      </c>
      <c r="S107" s="30">
        <f t="shared" si="19"/>
        <v>0</v>
      </c>
      <c r="T107" s="30">
        <f t="shared" si="20"/>
        <v>0</v>
      </c>
      <c r="U107" s="34"/>
      <c r="V107" s="34"/>
      <c r="W107" s="34"/>
      <c r="X107" s="31">
        <f t="shared" si="23"/>
        <v>9.0359999999999996</v>
      </c>
      <c r="Y107" s="31">
        <f t="shared" si="24"/>
        <v>-184.49199999999999</v>
      </c>
      <c r="Z107" s="30">
        <f t="shared" si="25"/>
        <v>0</v>
      </c>
    </row>
    <row r="108" spans="5:26" x14ac:dyDescent="0.15">
      <c r="E108" s="46"/>
      <c r="F108" s="28"/>
      <c r="G108" s="29"/>
      <c r="H108" s="29"/>
      <c r="I108" s="48" t="str">
        <f t="shared" si="4"/>
        <v/>
      </c>
      <c r="J108" s="48" t="str">
        <f t="shared" si="5"/>
        <v/>
      </c>
      <c r="K108" s="49" t="str">
        <f t="shared" si="13"/>
        <v/>
      </c>
      <c r="L108" s="11"/>
      <c r="M108" s="11"/>
      <c r="N108" s="78"/>
      <c r="O108" s="31" t="str">
        <f t="shared" si="21"/>
        <v>F</v>
      </c>
      <c r="P108" s="11">
        <f t="shared" si="22"/>
        <v>-23.287315649149274</v>
      </c>
      <c r="Q108" s="11"/>
      <c r="R108" s="38">
        <f t="shared" si="18"/>
        <v>0</v>
      </c>
      <c r="S108" s="30">
        <f t="shared" si="19"/>
        <v>0</v>
      </c>
      <c r="T108" s="30">
        <f t="shared" si="20"/>
        <v>0</v>
      </c>
      <c r="U108" s="34"/>
      <c r="V108" s="34"/>
      <c r="W108" s="34"/>
      <c r="X108" s="31">
        <f t="shared" si="23"/>
        <v>9.0359999999999996</v>
      </c>
      <c r="Y108" s="31">
        <f t="shared" si="24"/>
        <v>-184.49199999999999</v>
      </c>
      <c r="Z108" s="30">
        <f t="shared" si="25"/>
        <v>0</v>
      </c>
    </row>
    <row r="109" spans="5:26" x14ac:dyDescent="0.15">
      <c r="E109" s="46"/>
      <c r="F109" s="28"/>
      <c r="G109" s="29"/>
      <c r="H109" s="29"/>
      <c r="I109" s="48" t="str">
        <f t="shared" si="4"/>
        <v/>
      </c>
      <c r="J109" s="48" t="str">
        <f t="shared" si="5"/>
        <v/>
      </c>
      <c r="K109" s="49" t="str">
        <f t="shared" si="13"/>
        <v/>
      </c>
      <c r="L109" s="11"/>
      <c r="M109" s="11"/>
      <c r="N109" s="78"/>
      <c r="O109" s="31" t="str">
        <f t="shared" si="21"/>
        <v>F</v>
      </c>
      <c r="P109" s="11">
        <f t="shared" si="22"/>
        <v>-23.287315649149274</v>
      </c>
      <c r="Q109" s="11"/>
      <c r="R109" s="38">
        <f t="shared" si="18"/>
        <v>0</v>
      </c>
      <c r="S109" s="30">
        <f t="shared" si="19"/>
        <v>0</v>
      </c>
      <c r="T109" s="30">
        <f t="shared" si="20"/>
        <v>0</v>
      </c>
      <c r="U109" s="34"/>
      <c r="V109" s="34"/>
      <c r="W109" s="34"/>
      <c r="X109" s="31">
        <f t="shared" si="23"/>
        <v>9.0359999999999996</v>
      </c>
      <c r="Y109" s="31">
        <f t="shared" si="24"/>
        <v>-184.49199999999999</v>
      </c>
      <c r="Z109" s="30">
        <f t="shared" si="25"/>
        <v>0</v>
      </c>
    </row>
    <row r="110" spans="5:26" x14ac:dyDescent="0.15">
      <c r="E110" s="46"/>
      <c r="F110" s="28"/>
      <c r="G110" s="29"/>
      <c r="H110" s="29"/>
      <c r="I110" s="48" t="str">
        <f t="shared" si="4"/>
        <v/>
      </c>
      <c r="J110" s="48" t="str">
        <f t="shared" si="5"/>
        <v/>
      </c>
      <c r="K110" s="49" t="str">
        <f t="shared" si="13"/>
        <v/>
      </c>
      <c r="L110" s="11"/>
      <c r="M110" s="11"/>
      <c r="N110" s="78"/>
      <c r="O110" s="31" t="str">
        <f t="shared" si="21"/>
        <v>F</v>
      </c>
      <c r="P110" s="11">
        <f t="shared" si="22"/>
        <v>-23.287315649149274</v>
      </c>
      <c r="Q110" s="11"/>
      <c r="R110" s="38">
        <f t="shared" si="18"/>
        <v>0</v>
      </c>
      <c r="S110" s="30">
        <f t="shared" si="19"/>
        <v>0</v>
      </c>
      <c r="T110" s="30">
        <f t="shared" si="20"/>
        <v>0</v>
      </c>
      <c r="U110" s="34"/>
      <c r="V110" s="34"/>
      <c r="W110" s="34"/>
      <c r="X110" s="31">
        <f t="shared" si="23"/>
        <v>9.0359999999999996</v>
      </c>
      <c r="Y110" s="31">
        <f t="shared" si="24"/>
        <v>-184.49199999999999</v>
      </c>
      <c r="Z110" s="30">
        <f t="shared" si="25"/>
        <v>0</v>
      </c>
    </row>
    <row r="111" spans="5:26" x14ac:dyDescent="0.15">
      <c r="E111" s="46"/>
      <c r="F111" s="28"/>
      <c r="G111" s="29"/>
      <c r="H111" s="29"/>
      <c r="I111" s="48" t="str">
        <f t="shared" si="4"/>
        <v/>
      </c>
      <c r="J111" s="48" t="str">
        <f t="shared" si="5"/>
        <v/>
      </c>
      <c r="K111" s="49" t="str">
        <f t="shared" si="13"/>
        <v/>
      </c>
      <c r="L111" s="11"/>
      <c r="M111" s="11"/>
      <c r="N111" s="78"/>
      <c r="O111" s="31" t="str">
        <f t="shared" si="21"/>
        <v>F</v>
      </c>
      <c r="P111" s="11">
        <f t="shared" si="22"/>
        <v>-23.287315649149274</v>
      </c>
      <c r="Q111" s="11"/>
      <c r="R111" s="38">
        <f t="shared" si="18"/>
        <v>0</v>
      </c>
      <c r="S111" s="30">
        <f t="shared" si="19"/>
        <v>0</v>
      </c>
      <c r="T111" s="30">
        <f t="shared" si="20"/>
        <v>0</v>
      </c>
      <c r="U111" s="34"/>
      <c r="V111" s="34"/>
      <c r="W111" s="34"/>
      <c r="X111" s="31">
        <f t="shared" si="23"/>
        <v>9.0359999999999996</v>
      </c>
      <c r="Y111" s="31">
        <f t="shared" si="24"/>
        <v>-184.49199999999999</v>
      </c>
      <c r="Z111" s="30">
        <f t="shared" si="25"/>
        <v>0</v>
      </c>
    </row>
    <row r="112" spans="5:26" x14ac:dyDescent="0.15">
      <c r="E112" s="46"/>
      <c r="F112" s="28"/>
      <c r="G112" s="29"/>
      <c r="H112" s="29"/>
      <c r="I112" s="48" t="str">
        <f t="shared" si="4"/>
        <v/>
      </c>
      <c r="J112" s="48" t="str">
        <f t="shared" si="5"/>
        <v/>
      </c>
      <c r="K112" s="49" t="str">
        <f t="shared" si="13"/>
        <v/>
      </c>
      <c r="L112" s="11"/>
      <c r="M112" s="11"/>
      <c r="N112" s="78"/>
      <c r="O112" s="31" t="str">
        <f t="shared" si="21"/>
        <v>F</v>
      </c>
      <c r="P112" s="11">
        <f t="shared" si="22"/>
        <v>-23.287315649149274</v>
      </c>
      <c r="Q112" s="11"/>
      <c r="R112" s="38">
        <f t="shared" si="18"/>
        <v>0</v>
      </c>
      <c r="S112" s="30">
        <f t="shared" si="19"/>
        <v>0</v>
      </c>
      <c r="T112" s="30">
        <f t="shared" si="20"/>
        <v>0</v>
      </c>
      <c r="U112" s="34"/>
      <c r="V112" s="34"/>
      <c r="W112" s="34"/>
      <c r="X112" s="31">
        <f t="shared" si="23"/>
        <v>9.0359999999999996</v>
      </c>
      <c r="Y112" s="31">
        <f t="shared" si="24"/>
        <v>-184.49199999999999</v>
      </c>
      <c r="Z112" s="30">
        <f t="shared" si="25"/>
        <v>0</v>
      </c>
    </row>
    <row r="113" spans="4:26" x14ac:dyDescent="0.15">
      <c r="E113" s="46"/>
      <c r="F113" s="28"/>
      <c r="G113" s="29"/>
      <c r="H113" s="29"/>
      <c r="I113" s="48" t="str">
        <f t="shared" si="4"/>
        <v/>
      </c>
      <c r="J113" s="48" t="str">
        <f t="shared" si="5"/>
        <v/>
      </c>
      <c r="K113" s="49" t="str">
        <f t="shared" si="13"/>
        <v/>
      </c>
      <c r="L113" s="11"/>
      <c r="M113" s="11"/>
      <c r="N113" s="78"/>
      <c r="O113" s="31" t="str">
        <f t="shared" si="21"/>
        <v>F</v>
      </c>
      <c r="P113" s="11">
        <f t="shared" si="22"/>
        <v>-23.287315649149274</v>
      </c>
      <c r="Q113" s="11"/>
      <c r="R113" s="38">
        <f t="shared" si="18"/>
        <v>0</v>
      </c>
      <c r="S113" s="30">
        <f t="shared" si="19"/>
        <v>0</v>
      </c>
      <c r="T113" s="30">
        <f t="shared" si="20"/>
        <v>0</v>
      </c>
      <c r="U113" s="34"/>
      <c r="V113" s="34"/>
      <c r="W113" s="34"/>
      <c r="X113" s="31">
        <f t="shared" si="23"/>
        <v>9.0359999999999996</v>
      </c>
      <c r="Y113" s="31">
        <f t="shared" si="24"/>
        <v>-184.49199999999999</v>
      </c>
      <c r="Z113" s="30">
        <f t="shared" si="25"/>
        <v>0</v>
      </c>
    </row>
    <row r="114" spans="4:26" x14ac:dyDescent="0.15">
      <c r="E114" s="46"/>
      <c r="F114" s="28"/>
      <c r="G114" s="29"/>
      <c r="H114" s="29"/>
      <c r="I114" s="48" t="str">
        <f t="shared" si="4"/>
        <v/>
      </c>
      <c r="J114" s="48" t="str">
        <f t="shared" si="5"/>
        <v/>
      </c>
      <c r="K114" s="49" t="str">
        <f t="shared" si="13"/>
        <v/>
      </c>
      <c r="L114" s="11"/>
      <c r="M114" s="11"/>
      <c r="N114" s="78"/>
      <c r="O114" s="31" t="str">
        <f t="shared" si="21"/>
        <v>F</v>
      </c>
      <c r="P114" s="11">
        <f t="shared" si="22"/>
        <v>-23.287315649149274</v>
      </c>
      <c r="Q114" s="11"/>
      <c r="R114" s="38">
        <f t="shared" si="18"/>
        <v>0</v>
      </c>
      <c r="S114" s="30">
        <f t="shared" si="19"/>
        <v>0</v>
      </c>
      <c r="T114" s="30">
        <f t="shared" si="20"/>
        <v>0</v>
      </c>
      <c r="U114" s="34"/>
      <c r="V114" s="34"/>
      <c r="W114" s="34"/>
      <c r="X114" s="31">
        <f t="shared" si="23"/>
        <v>9.0359999999999996</v>
      </c>
      <c r="Y114" s="31">
        <f t="shared" si="24"/>
        <v>-184.49199999999999</v>
      </c>
      <c r="Z114" s="30">
        <f t="shared" si="25"/>
        <v>0</v>
      </c>
    </row>
    <row r="115" spans="4:26" x14ac:dyDescent="0.15">
      <c r="E115" s="46"/>
      <c r="F115" s="28"/>
      <c r="G115" s="29"/>
      <c r="H115" s="29"/>
      <c r="I115" s="48" t="str">
        <f t="shared" si="4"/>
        <v/>
      </c>
      <c r="J115" s="48" t="str">
        <f t="shared" si="5"/>
        <v/>
      </c>
      <c r="K115" s="49" t="str">
        <f t="shared" si="13"/>
        <v/>
      </c>
      <c r="L115" s="11"/>
      <c r="M115" s="11"/>
      <c r="N115" s="78"/>
      <c r="O115" s="31" t="str">
        <f t="shared" si="21"/>
        <v>F</v>
      </c>
      <c r="P115" s="11">
        <f t="shared" si="22"/>
        <v>-23.287315649149274</v>
      </c>
      <c r="Q115" s="11"/>
      <c r="R115" s="38">
        <f t="shared" si="18"/>
        <v>0</v>
      </c>
      <c r="S115" s="30">
        <f t="shared" si="19"/>
        <v>0</v>
      </c>
      <c r="T115" s="30">
        <f t="shared" si="20"/>
        <v>0</v>
      </c>
      <c r="U115" s="34"/>
      <c r="V115" s="34"/>
      <c r="W115" s="34"/>
      <c r="X115" s="31">
        <f t="shared" si="23"/>
        <v>9.0359999999999996</v>
      </c>
      <c r="Y115" s="31">
        <f t="shared" si="24"/>
        <v>-184.49199999999999</v>
      </c>
      <c r="Z115" s="30">
        <f t="shared" si="25"/>
        <v>0</v>
      </c>
    </row>
    <row r="116" spans="4:26" x14ac:dyDescent="0.15">
      <c r="E116" s="46"/>
      <c r="F116" s="28"/>
      <c r="G116" s="29"/>
      <c r="H116" s="29"/>
      <c r="I116" s="48" t="str">
        <f t="shared" si="4"/>
        <v/>
      </c>
      <c r="J116" s="48" t="str">
        <f t="shared" si="5"/>
        <v/>
      </c>
      <c r="K116" s="49" t="str">
        <f t="shared" si="13"/>
        <v/>
      </c>
      <c r="L116" s="11"/>
      <c r="M116" s="11"/>
      <c r="N116" s="78"/>
      <c r="O116" s="31" t="str">
        <f t="shared" si="21"/>
        <v>F</v>
      </c>
      <c r="P116" s="11">
        <f t="shared" si="22"/>
        <v>-23.287315649149274</v>
      </c>
      <c r="Q116" s="11"/>
      <c r="R116" s="38">
        <f t="shared" si="18"/>
        <v>0</v>
      </c>
      <c r="S116" s="30">
        <f t="shared" si="19"/>
        <v>0</v>
      </c>
      <c r="T116" s="30">
        <f t="shared" si="20"/>
        <v>0</v>
      </c>
      <c r="U116" s="34"/>
      <c r="V116" s="34"/>
      <c r="W116" s="34"/>
      <c r="X116" s="31">
        <f t="shared" si="23"/>
        <v>9.0359999999999996</v>
      </c>
      <c r="Y116" s="31">
        <f t="shared" si="24"/>
        <v>-184.49199999999999</v>
      </c>
      <c r="Z116" s="30">
        <f t="shared" si="25"/>
        <v>0</v>
      </c>
    </row>
    <row r="117" spans="4:26" x14ac:dyDescent="0.15">
      <c r="E117" s="46"/>
      <c r="F117" s="28"/>
      <c r="G117" s="29"/>
      <c r="H117" s="29"/>
      <c r="I117" s="48" t="str">
        <f t="shared" si="4"/>
        <v/>
      </c>
      <c r="J117" s="48" t="str">
        <f t="shared" si="5"/>
        <v/>
      </c>
      <c r="K117" s="49" t="str">
        <f t="shared" si="13"/>
        <v/>
      </c>
      <c r="L117" s="11"/>
      <c r="M117" s="11"/>
      <c r="N117" s="78"/>
      <c r="O117" s="31" t="str">
        <f t="shared" si="21"/>
        <v>F</v>
      </c>
      <c r="P117" s="11">
        <f t="shared" si="22"/>
        <v>-23.287315649149274</v>
      </c>
      <c r="Q117" s="11"/>
      <c r="R117" s="38">
        <f t="shared" si="18"/>
        <v>0</v>
      </c>
      <c r="S117" s="30">
        <f t="shared" si="19"/>
        <v>0</v>
      </c>
      <c r="T117" s="30">
        <f t="shared" si="20"/>
        <v>0</v>
      </c>
      <c r="U117" s="34"/>
      <c r="V117" s="34"/>
      <c r="W117" s="34"/>
      <c r="X117" s="31">
        <f t="shared" si="23"/>
        <v>9.0359999999999996</v>
      </c>
      <c r="Y117" s="31">
        <f t="shared" si="24"/>
        <v>-184.49199999999999</v>
      </c>
      <c r="Z117" s="30">
        <f t="shared" si="25"/>
        <v>0</v>
      </c>
    </row>
    <row r="118" spans="4:26" x14ac:dyDescent="0.15">
      <c r="E118" s="46"/>
      <c r="F118" s="28"/>
      <c r="G118" s="29"/>
      <c r="H118" s="29"/>
      <c r="I118" s="48" t="str">
        <f t="shared" si="4"/>
        <v/>
      </c>
      <c r="J118" s="48" t="str">
        <f t="shared" si="5"/>
        <v/>
      </c>
      <c r="K118" s="49" t="str">
        <f t="shared" si="13"/>
        <v/>
      </c>
      <c r="L118" s="11"/>
      <c r="M118" s="11"/>
      <c r="N118" s="78"/>
      <c r="O118" s="31" t="str">
        <f t="shared" si="21"/>
        <v>F</v>
      </c>
      <c r="P118" s="11">
        <f t="shared" si="22"/>
        <v>-23.287315649149274</v>
      </c>
      <c r="Q118" s="11"/>
      <c r="R118" s="38">
        <f t="shared" si="18"/>
        <v>0</v>
      </c>
      <c r="S118" s="30">
        <f t="shared" si="19"/>
        <v>0</v>
      </c>
      <c r="T118" s="30">
        <f t="shared" si="20"/>
        <v>0</v>
      </c>
      <c r="U118" s="34"/>
      <c r="V118" s="34"/>
      <c r="W118" s="34"/>
      <c r="X118" s="31">
        <f t="shared" si="23"/>
        <v>9.0359999999999996</v>
      </c>
      <c r="Y118" s="31">
        <f t="shared" si="24"/>
        <v>-184.49199999999999</v>
      </c>
      <c r="Z118" s="30">
        <f t="shared" si="25"/>
        <v>0</v>
      </c>
    </row>
    <row r="119" spans="4:26" x14ac:dyDescent="0.15">
      <c r="E119" s="46"/>
      <c r="F119" s="28"/>
      <c r="G119" s="29"/>
      <c r="H119" s="29"/>
      <c r="I119" s="48" t="str">
        <f t="shared" si="4"/>
        <v/>
      </c>
      <c r="J119" s="48" t="str">
        <f t="shared" si="5"/>
        <v/>
      </c>
      <c r="K119" s="49" t="str">
        <f t="shared" si="13"/>
        <v/>
      </c>
      <c r="L119" s="11"/>
      <c r="M119" s="11"/>
      <c r="N119" s="78"/>
      <c r="O119" s="31" t="str">
        <f t="shared" si="21"/>
        <v>F</v>
      </c>
      <c r="P119" s="11">
        <f t="shared" si="22"/>
        <v>-23.287315649149274</v>
      </c>
      <c r="Q119" s="11"/>
      <c r="R119" s="38">
        <f t="shared" si="18"/>
        <v>0</v>
      </c>
      <c r="S119" s="30">
        <f t="shared" si="19"/>
        <v>0</v>
      </c>
      <c r="T119" s="30">
        <f t="shared" si="20"/>
        <v>0</v>
      </c>
      <c r="U119" s="34"/>
      <c r="V119" s="34"/>
      <c r="W119" s="34"/>
      <c r="X119" s="31">
        <f t="shared" si="23"/>
        <v>9.0359999999999996</v>
      </c>
      <c r="Y119" s="31">
        <f t="shared" si="24"/>
        <v>-184.49199999999999</v>
      </c>
      <c r="Z119" s="30">
        <f t="shared" si="25"/>
        <v>0</v>
      </c>
    </row>
    <row r="120" spans="4:26" x14ac:dyDescent="0.15">
      <c r="E120" s="46"/>
      <c r="F120" s="28"/>
      <c r="G120" s="29"/>
      <c r="H120" s="29"/>
      <c r="I120" s="48" t="str">
        <f t="shared" si="4"/>
        <v/>
      </c>
      <c r="J120" s="48" t="str">
        <f t="shared" si="5"/>
        <v/>
      </c>
      <c r="K120" s="49" t="str">
        <f t="shared" si="13"/>
        <v/>
      </c>
      <c r="L120" s="11"/>
      <c r="M120" s="11"/>
      <c r="N120" s="78"/>
      <c r="O120" s="31" t="str">
        <f t="shared" si="21"/>
        <v>F</v>
      </c>
      <c r="P120" s="11">
        <f t="shared" si="22"/>
        <v>-23.287315649149274</v>
      </c>
      <c r="Q120" s="11"/>
      <c r="R120" s="38">
        <f t="shared" si="18"/>
        <v>0</v>
      </c>
      <c r="S120" s="30">
        <f t="shared" si="19"/>
        <v>0</v>
      </c>
      <c r="T120" s="30">
        <f t="shared" si="20"/>
        <v>0</v>
      </c>
      <c r="U120" s="34"/>
      <c r="V120" s="34"/>
      <c r="W120" s="34"/>
      <c r="X120" s="31">
        <f t="shared" si="23"/>
        <v>9.0359999999999996</v>
      </c>
      <c r="Y120" s="31">
        <f t="shared" si="24"/>
        <v>-184.49199999999999</v>
      </c>
      <c r="Z120" s="30">
        <f t="shared" si="25"/>
        <v>0</v>
      </c>
    </row>
    <row r="121" spans="4:26" x14ac:dyDescent="0.15">
      <c r="E121" s="46"/>
      <c r="F121" s="28"/>
      <c r="G121" s="29"/>
      <c r="H121" s="29"/>
      <c r="I121" s="48" t="str">
        <f t="shared" si="4"/>
        <v/>
      </c>
      <c r="J121" s="48" t="str">
        <f t="shared" si="5"/>
        <v/>
      </c>
      <c r="K121" s="49" t="str">
        <f t="shared" si="13"/>
        <v/>
      </c>
      <c r="L121" s="11"/>
      <c r="M121" s="11"/>
      <c r="N121" s="78"/>
      <c r="O121" s="31" t="str">
        <f t="shared" si="21"/>
        <v>F</v>
      </c>
      <c r="P121" s="11">
        <f t="shared" si="22"/>
        <v>-23.287315649149274</v>
      </c>
      <c r="Q121" s="11"/>
      <c r="R121" s="38">
        <f t="shared" si="18"/>
        <v>0</v>
      </c>
      <c r="S121" s="30">
        <f t="shared" si="19"/>
        <v>0</v>
      </c>
      <c r="T121" s="30">
        <f t="shared" si="20"/>
        <v>0</v>
      </c>
      <c r="U121" s="34"/>
      <c r="V121" s="34"/>
      <c r="W121" s="34"/>
      <c r="X121" s="31">
        <f t="shared" si="23"/>
        <v>9.0359999999999996</v>
      </c>
      <c r="Y121" s="31">
        <f t="shared" si="24"/>
        <v>-184.49199999999999</v>
      </c>
      <c r="Z121" s="30">
        <f t="shared" si="25"/>
        <v>0</v>
      </c>
    </row>
    <row r="122" spans="4:26" x14ac:dyDescent="0.15">
      <c r="E122" s="46"/>
      <c r="F122" s="28"/>
      <c r="G122" s="29"/>
      <c r="H122" s="29"/>
      <c r="I122" s="48" t="str">
        <f t="shared" si="4"/>
        <v/>
      </c>
      <c r="J122" s="48" t="str">
        <f t="shared" si="5"/>
        <v/>
      </c>
      <c r="K122" s="49" t="str">
        <f t="shared" si="13"/>
        <v/>
      </c>
      <c r="L122" s="11"/>
      <c r="M122" s="11"/>
      <c r="N122" s="78"/>
      <c r="O122" s="31" t="str">
        <f t="shared" si="21"/>
        <v>F</v>
      </c>
      <c r="P122" s="11">
        <f t="shared" si="22"/>
        <v>-23.287315649149274</v>
      </c>
      <c r="Q122" s="11"/>
      <c r="R122" s="38">
        <f t="shared" si="18"/>
        <v>0</v>
      </c>
      <c r="S122" s="30">
        <f t="shared" si="19"/>
        <v>0</v>
      </c>
      <c r="T122" s="30">
        <f t="shared" si="20"/>
        <v>0</v>
      </c>
      <c r="U122" s="34"/>
      <c r="V122" s="34"/>
      <c r="W122" s="34"/>
      <c r="X122" s="31">
        <f t="shared" si="23"/>
        <v>9.0359999999999996</v>
      </c>
      <c r="Y122" s="31">
        <f t="shared" si="24"/>
        <v>-184.49199999999999</v>
      </c>
      <c r="Z122" s="30">
        <f t="shared" si="25"/>
        <v>0</v>
      </c>
    </row>
    <row r="123" spans="4:26" x14ac:dyDescent="0.15">
      <c r="E123" s="46"/>
      <c r="F123" s="28"/>
      <c r="G123" s="29"/>
      <c r="H123" s="29"/>
      <c r="I123" s="48" t="str">
        <f t="shared" si="4"/>
        <v/>
      </c>
      <c r="J123" s="48" t="str">
        <f t="shared" si="5"/>
        <v/>
      </c>
      <c r="K123" s="49" t="str">
        <f t="shared" si="13"/>
        <v/>
      </c>
      <c r="L123" s="11"/>
      <c r="M123" s="11"/>
      <c r="N123" s="78"/>
      <c r="O123" s="31" t="str">
        <f t="shared" si="21"/>
        <v>F</v>
      </c>
      <c r="P123" s="11">
        <f t="shared" si="22"/>
        <v>-23.287315649149274</v>
      </c>
      <c r="Q123" s="11"/>
      <c r="R123" s="38">
        <f t="shared" si="18"/>
        <v>0</v>
      </c>
      <c r="S123" s="30">
        <f t="shared" si="19"/>
        <v>0</v>
      </c>
      <c r="T123" s="30">
        <f t="shared" si="20"/>
        <v>0</v>
      </c>
      <c r="U123" s="34"/>
      <c r="V123" s="34"/>
      <c r="W123" s="34"/>
      <c r="X123" s="31">
        <f t="shared" si="23"/>
        <v>9.0359999999999996</v>
      </c>
      <c r="Y123" s="31">
        <f t="shared" si="24"/>
        <v>-184.49199999999999</v>
      </c>
      <c r="Z123" s="30">
        <f t="shared" si="25"/>
        <v>0</v>
      </c>
    </row>
    <row r="124" spans="4:26" ht="14.25" thickBot="1" x14ac:dyDescent="0.2">
      <c r="E124" s="50"/>
      <c r="F124" s="64"/>
      <c r="G124" s="51"/>
      <c r="H124" s="51"/>
      <c r="I124" s="52" t="str">
        <f t="shared" si="4"/>
        <v/>
      </c>
      <c r="J124" s="52" t="str">
        <f t="shared" si="5"/>
        <v/>
      </c>
      <c r="K124" s="53" t="str">
        <f t="shared" si="13"/>
        <v/>
      </c>
      <c r="L124" s="11"/>
      <c r="M124" s="11"/>
      <c r="N124" s="78"/>
      <c r="O124" s="31" t="str">
        <f t="shared" si="21"/>
        <v>F</v>
      </c>
      <c r="P124" s="11">
        <f t="shared" si="22"/>
        <v>-23.287315649149274</v>
      </c>
      <c r="Q124" s="11"/>
      <c r="R124" s="38">
        <f t="shared" si="18"/>
        <v>0</v>
      </c>
      <c r="S124" s="30">
        <f t="shared" si="19"/>
        <v>0</v>
      </c>
      <c r="T124" s="30">
        <f t="shared" si="20"/>
        <v>0</v>
      </c>
      <c r="U124" s="34"/>
      <c r="V124" s="34"/>
      <c r="W124" s="34"/>
      <c r="X124" s="31">
        <f t="shared" si="23"/>
        <v>9.0359999999999996</v>
      </c>
      <c r="Y124" s="31">
        <f t="shared" si="24"/>
        <v>-184.49199999999999</v>
      </c>
      <c r="Z124" s="30">
        <f t="shared" si="25"/>
        <v>0</v>
      </c>
    </row>
    <row r="125" spans="4:26" ht="14.25" thickBot="1" x14ac:dyDescent="0.2">
      <c r="G125" s="30"/>
      <c r="H125" s="30"/>
      <c r="P125" s="30"/>
      <c r="Q125" s="30"/>
      <c r="R125" s="30"/>
    </row>
    <row r="126" spans="4:26" ht="23.25" customHeight="1" x14ac:dyDescent="0.15">
      <c r="D126" s="72">
        <v>2</v>
      </c>
      <c r="E126" s="42" t="s">
        <v>20</v>
      </c>
      <c r="F126" s="65"/>
      <c r="G126" s="66" t="s">
        <v>115</v>
      </c>
      <c r="H126" s="90"/>
      <c r="I126" s="90"/>
      <c r="J126" s="66"/>
      <c r="K126" s="67"/>
    </row>
    <row r="127" spans="4:26" ht="27.75" customHeight="1" x14ac:dyDescent="0.15">
      <c r="E127" s="43" t="s">
        <v>54</v>
      </c>
      <c r="F127" s="63"/>
      <c r="G127" s="44" t="s">
        <v>75</v>
      </c>
      <c r="H127" s="59"/>
      <c r="I127" s="41"/>
      <c r="J127" s="41"/>
      <c r="K127" s="68"/>
    </row>
    <row r="128" spans="4:26" ht="42" customHeight="1" x14ac:dyDescent="0.15">
      <c r="E128" s="46"/>
      <c r="F128" s="7" t="s">
        <v>30</v>
      </c>
      <c r="G128" s="8" t="s">
        <v>29</v>
      </c>
      <c r="H128" s="8" t="s">
        <v>28</v>
      </c>
      <c r="I128" s="7" t="s">
        <v>123</v>
      </c>
      <c r="J128" s="7" t="s">
        <v>124</v>
      </c>
      <c r="K128" s="47" t="s">
        <v>125</v>
      </c>
      <c r="L128" s="10"/>
      <c r="M128" s="10"/>
      <c r="N128" s="7"/>
      <c r="O128" s="7" t="s">
        <v>31</v>
      </c>
      <c r="P128" s="9" t="s">
        <v>23</v>
      </c>
      <c r="Q128" s="9"/>
      <c r="R128" s="36" t="s">
        <v>21</v>
      </c>
      <c r="S128" s="35" t="s">
        <v>22</v>
      </c>
      <c r="T128" s="35" t="s">
        <v>47</v>
      </c>
      <c r="U128" s="35"/>
      <c r="V128" s="35"/>
      <c r="W128" s="35"/>
      <c r="X128" s="37" t="s">
        <v>45</v>
      </c>
      <c r="Y128" s="37" t="s">
        <v>46</v>
      </c>
      <c r="Z128" s="30" t="s">
        <v>78</v>
      </c>
    </row>
    <row r="129" spans="5:26" x14ac:dyDescent="0.15">
      <c r="E129" s="46"/>
      <c r="F129" s="28"/>
      <c r="G129" s="29"/>
      <c r="H129" s="29"/>
      <c r="I129" s="48" t="str">
        <f>IF(COUNTA($F$127,$H$127,F129:H129)=5,P129,"")</f>
        <v/>
      </c>
      <c r="J129" s="48" t="str">
        <f>IF(COUNTA($F$127,$H$127,F129:H129)=5,IF(T129&lt;6,"*",IF(T129&gt;=17.583,"*",(H129-G129*INDEX(IF(O129="F",muratafemale,muratamale),R129-4,1)-INDEX(IF(O129="F",muratafemale,muratamale),R129-4,2))/(G129*INDEX(IF(O129="F",muratafemale,muratamale),R129-4,1)+INDEX(IF(O129="F",muratafemale,muratamale),R129-4,2))*100)),"")</f>
        <v/>
      </c>
      <c r="K129" s="49" t="str">
        <f>IF(COUNTA($F$127,$H$127,F129:H129)=5,IF(OR(T129&lt;1,G129&lt;70),"*",IF(G129&gt;=IF(O129="M",181,174),(H129-Z129)/Z129*100,IF(G129&lt;101,(H129-X129)/X129*100,IF(T129&lt;6,(H129-X129)/X129*100,IF(T129&gt;=17.583,(H129-Z129)/Z129*100,(H129-Y129)/Y129*100))))),"")</f>
        <v/>
      </c>
      <c r="L129" s="11"/>
      <c r="M129" s="11"/>
      <c r="N129" s="78"/>
      <c r="O129" s="31" t="str">
        <f>IF(OR(+$H$127="男",+$H$127="M"),"M","F")</f>
        <v>F</v>
      </c>
      <c r="P129" s="11">
        <f>IF(T129&gt;17.583,"*",(G129-(INDEX(IF(O129="F",Hfemalemean,Hmalemean),S129+1,R129+1)))/(INDEX(IF(O129="F",Hfemalesd,Hmalesd),S129+1,R129+1)))</f>
        <v>-23.287315649149274</v>
      </c>
      <c r="Q129" s="11"/>
      <c r="R129" s="38">
        <f>DATEDIF($F$127,F129,"Y")</f>
        <v>0</v>
      </c>
      <c r="S129" s="30">
        <f>DATEDIF($F$127,F129,"YM")</f>
        <v>0</v>
      </c>
      <c r="T129" s="30">
        <f>DATEDIF($F$127,F129,"Y")+DATEDIF($F$127,F129,"YD")/(365+IF(MOD(YEAR(DATE(YEAR(F129)-1,MONTH($F$127),DAY($F$127))),4)=0,IF(DATE(YEAR(DATE(YEAR(F129)-1,MONTH($F$127),DAY($F$127))),2,29)&gt;=DATE(YEAR(F129)-1,MONTH($F$127),DAY($F$127)),1,0),0)+IF(MOD(YEAR(F129),4)=0,IF(DATE(YEAR(F129),2,29)&lt;=F129,1,0),0))</f>
        <v>0</v>
      </c>
      <c r="U129" s="34"/>
      <c r="V129" s="34"/>
      <c r="W129" s="34"/>
      <c r="X129" s="31">
        <f t="shared" ref="X129:X130" si="29">IF(O129="M",2.06*10^-3*G129^2-0.1166*G129+6.5273,2.49*10^-3*G129^2-0.1858*G129+9.036)</f>
        <v>9.0359999999999996</v>
      </c>
      <c r="Y129" s="31">
        <f t="shared" ref="Y129:Y130" si="30">((G129/100)^3*INDEX(itoOI,IF(O129="M",0,3)+IF(G129&lt;140,1,IF(G129&lt;=149,2,3)),1)+(G129/100)^2*INDEX(itoOI,IF(O129="M",0,3)+IF(G129&lt;140,1,IF(G129&lt;=149,2,3)),2)+(G129/100)*INDEX(itoOI,IF(O129="M",0,3)+IF(G129&lt;140,1,IF(G129&lt;=149,2,3)),3)+INDEX(itoOI,IF(O129="M",0,3)+IF(G129&lt;140,1,IF(G129&lt;=149,2,3)),4))</f>
        <v>-184.49199999999999</v>
      </c>
      <c r="Z129" s="30">
        <f t="shared" ref="Z129:Z130" si="31">22*G129^2/10000</f>
        <v>0</v>
      </c>
    </row>
    <row r="130" spans="5:26" x14ac:dyDescent="0.15">
      <c r="E130" s="46"/>
      <c r="F130" s="28"/>
      <c r="G130" s="29"/>
      <c r="H130" s="29"/>
      <c r="I130" s="48" t="str">
        <f>IF(COUNTA($F$127,$H$127,F130:H130)=5,P130,"")</f>
        <v/>
      </c>
      <c r="J130" s="48" t="str">
        <f>IF(COUNTA($F$127,$H$127,F130:H130)=5,IF(T130&lt;6,"*",IF(T130&gt;=17.583,"*",(H130-G130*INDEX(IF(O130="F",muratafemale,muratamale),R130-4,1)-INDEX(IF(O130="F",muratafemale,muratamale),R130-4,2))/(G130*INDEX(IF(O130="F",muratafemale,muratamale),R130-4,1)+INDEX(IF(O130="F",muratafemale,muratamale),R130-4,2))*100)),"")</f>
        <v/>
      </c>
      <c r="K130" s="49" t="str">
        <f>IF(COUNTA($F$127,$H$127,F130:H130)=5,IF(OR(T130&lt;1,G130&lt;70),"*",IF(G130&gt;=IF(O130="M",181,174),(H130-Z130)/Z130*100,IF(G130&lt;101,(H130-X130)/X130*100,IF(T130&lt;6,(H130-X130)/X130*100,IF(T130&gt;=17.583,(H130-Z130)/Z130*100,(H130-Y130)/Y130*100))))),"")</f>
        <v/>
      </c>
      <c r="L130" s="11"/>
      <c r="M130" s="11"/>
      <c r="N130" s="78"/>
      <c r="O130" s="31" t="str">
        <f>+O129</f>
        <v>F</v>
      </c>
      <c r="P130" s="11">
        <f t="shared" ref="P130" si="32">IF(T130&gt;17.583,"*",(G130-(INDEX(IF(O130="F",Hfemalemean,Hmalemean),S130+1,R130+1)))/(INDEX(IF(O130="F",Hfemalesd,Hmalesd),S130+1,R130+1)))</f>
        <v>-23.287315649149274</v>
      </c>
      <c r="Q130" s="11"/>
      <c r="R130" s="38">
        <f>DATEDIF($F$127,F130,"Y")</f>
        <v>0</v>
      </c>
      <c r="S130" s="30">
        <f>DATEDIF($F$127,F130,"YM")</f>
        <v>0</v>
      </c>
      <c r="T130" s="30">
        <f>DATEDIF($F$127,F130,"Y")+DATEDIF($F$127,F130,"YD")/(365+IF(MOD(YEAR(DATE(YEAR(F130)-1,MONTH($F$127),DAY($F$127))),4)=0,IF(DATE(YEAR(DATE(YEAR(F130)-1,MONTH($F$127),DAY($F$127))),2,29)&gt;=DATE(YEAR(F130)-1,MONTH($F$127),DAY($F$127)),1,0),0)+IF(MOD(YEAR(F130),4)=0,IF(DATE(YEAR(F130),2,29)&lt;=F130,1,0),0))</f>
        <v>0</v>
      </c>
      <c r="U130" s="34"/>
      <c r="V130" s="34"/>
      <c r="W130" s="34"/>
      <c r="X130" s="31">
        <f t="shared" si="29"/>
        <v>9.0359999999999996</v>
      </c>
      <c r="Y130" s="31">
        <f t="shared" si="30"/>
        <v>-184.49199999999999</v>
      </c>
      <c r="Z130" s="30">
        <f t="shared" si="31"/>
        <v>0</v>
      </c>
    </row>
    <row r="131" spans="5:26" x14ac:dyDescent="0.15">
      <c r="E131" s="46"/>
      <c r="F131" s="28"/>
      <c r="G131" s="29"/>
      <c r="H131" s="29"/>
      <c r="I131" s="48" t="str">
        <f>IF(COUNTA($F$127,$H$127,F131:H131)=5,P131,"")</f>
        <v/>
      </c>
      <c r="J131" s="48" t="str">
        <f>IF(COUNTA($F$127,$H$127,F131:H131)=5,IF(T131&lt;6,"*",IF(T131&gt;=17.583,"*",(H131-G131*INDEX(IF(O131="F",muratafemale,muratamale),R131-4,1)-INDEX(IF(O131="F",muratafemale,muratamale),R131-4,2))/(G131*INDEX(IF(O131="F",muratafemale,muratamale),R131-4,1)+INDEX(IF(O131="F",muratafemale,muratamale),R131-4,2))*100)),"")</f>
        <v/>
      </c>
      <c r="K131" s="49" t="str">
        <f>IF(COUNTA($F$127,$H$127,F131:H131)=5,IF(OR(T131&lt;1,G131&lt;70),"*",IF(G131&gt;=IF(O131="M",181,174),(H131-Z131)/Z131*100,IF(G131&lt;101,(H131-X131)/X131*100,IF(T131&lt;6,(H131-X131)/X131*100,IF(T131&gt;=17.583,(H131-Z131)/Z131*100,(H131-Y131)/Y131*100))))),"")</f>
        <v/>
      </c>
      <c r="N131" s="78"/>
      <c r="O131" s="31" t="str">
        <f t="shared" ref="O131:O194" si="33">+O130</f>
        <v>F</v>
      </c>
      <c r="P131" s="11">
        <f t="shared" ref="P131:P194" si="34">IF(T131&gt;17.583,"*",(G131-(INDEX(IF(O131="F",Hfemalemean,Hmalemean),S131+1,R131+1)))/(INDEX(IF(O131="F",Hfemalesd,Hmalesd),S131+1,R131+1)))</f>
        <v>-23.287315649149274</v>
      </c>
      <c r="Q131" s="11"/>
      <c r="R131" s="38">
        <f t="shared" ref="R131:R193" si="35">DATEDIF($F$127,F131,"Y")</f>
        <v>0</v>
      </c>
      <c r="S131" s="30">
        <f t="shared" ref="S131:S193" si="36">DATEDIF($F$127,F131,"YM")</f>
        <v>0</v>
      </c>
      <c r="T131" s="30">
        <f t="shared" ref="T131:T193" si="37">DATEDIF($F$127,F131,"Y")+DATEDIF($F$127,F131,"YD")/(365+IF(MOD(YEAR(DATE(YEAR(F131)-1,MONTH($F$127),DAY($F$127))),4)=0,IF(DATE(YEAR(DATE(YEAR(F131)-1,MONTH($F$127),DAY($F$127))),2,29)&gt;=DATE(YEAR(F131)-1,MONTH($F$127),DAY($F$127)),1,0),0)+IF(MOD(YEAR(F131),4)=0,IF(DATE(YEAR(F131),2,29)&lt;=F131,1,0),0))</f>
        <v>0</v>
      </c>
      <c r="U131" s="34"/>
      <c r="V131" s="34"/>
      <c r="W131" s="34"/>
      <c r="X131" s="31">
        <f t="shared" ref="X131:X194" si="38">IF(O131="M",2.06*10^-3*G131^2-0.1166*G131+6.5273,2.49*10^-3*G131^2-0.1858*G131+9.036)</f>
        <v>9.0359999999999996</v>
      </c>
      <c r="Y131" s="31">
        <f t="shared" ref="Y131:Y194" si="39">((G131/100)^3*INDEX(itoOI,IF(O131="M",0,3)+IF(G131&lt;140,1,IF(G131&lt;=149,2,3)),1)+(G131/100)^2*INDEX(itoOI,IF(O131="M",0,3)+IF(G131&lt;140,1,IF(G131&lt;=149,2,3)),2)+(G131/100)*INDEX(itoOI,IF(O131="M",0,3)+IF(G131&lt;140,1,IF(G131&lt;=149,2,3)),3)+INDEX(itoOI,IF(O131="M",0,3)+IF(G131&lt;140,1,IF(G131&lt;=149,2,3)),4))</f>
        <v>-184.49199999999999</v>
      </c>
      <c r="Z131" s="30">
        <f t="shared" ref="Z131:Z194" si="40">22*G131^2/10000</f>
        <v>0</v>
      </c>
    </row>
    <row r="132" spans="5:26" x14ac:dyDescent="0.15">
      <c r="E132" s="46"/>
      <c r="F132" s="28"/>
      <c r="G132" s="29"/>
      <c r="H132" s="29"/>
      <c r="I132" s="48" t="str">
        <f t="shared" ref="I132:I247" si="41">IF(COUNTA($F$127,$H$127,F132:H132)=5,P132,"")</f>
        <v/>
      </c>
      <c r="J132" s="48" t="str">
        <f t="shared" ref="J132:J248" si="42">IF(COUNTA($F$127,$H$127,F132:H132)=5,IF(T132&lt;6,"*",IF(T132&gt;=17.583,"*",(H132-G132*INDEX(IF(O132="F",muratafemale,muratamale),R132-4,1)-INDEX(IF(O132="F",muratafemale,muratamale),R132-4,2))/(G132*INDEX(IF(O132="F",muratafemale,muratamale),R132-4,1)+INDEX(IF(O132="F",muratafemale,muratamale),R132-4,2))*100)),"")</f>
        <v/>
      </c>
      <c r="K132" s="49" t="str">
        <f t="shared" ref="K132:K248" si="43">IF(COUNTA($F$127,$H$127,F132:H132)=5,IF(OR(T132&lt;1,G132&lt;70),"*",IF(G132&gt;=IF(O132="M",181,174),(H132-Z132)/Z132*100,IF(G132&lt;101,(H132-X132)/X132*100,IF(T132&lt;6,(H132-X132)/X132*100,IF(T132&gt;=17.583,(H132-Z132)/Z132*100,(H132-Y132)/Y132*100))))),"")</f>
        <v/>
      </c>
      <c r="L132" s="11"/>
      <c r="M132" s="11"/>
      <c r="N132" s="78"/>
      <c r="O132" s="31" t="str">
        <f t="shared" si="33"/>
        <v>F</v>
      </c>
      <c r="P132" s="11">
        <f t="shared" si="34"/>
        <v>-23.287315649149274</v>
      </c>
      <c r="Q132" s="11"/>
      <c r="R132" s="38">
        <f t="shared" si="35"/>
        <v>0</v>
      </c>
      <c r="S132" s="30">
        <f t="shared" si="36"/>
        <v>0</v>
      </c>
      <c r="T132" s="30">
        <f t="shared" si="37"/>
        <v>0</v>
      </c>
      <c r="U132" s="34"/>
      <c r="V132" s="34"/>
      <c r="W132" s="34"/>
      <c r="X132" s="31">
        <f t="shared" si="38"/>
        <v>9.0359999999999996</v>
      </c>
      <c r="Y132" s="31">
        <f t="shared" si="39"/>
        <v>-184.49199999999999</v>
      </c>
      <c r="Z132" s="30">
        <f t="shared" si="40"/>
        <v>0</v>
      </c>
    </row>
    <row r="133" spans="5:26" x14ac:dyDescent="0.15">
      <c r="E133" s="46"/>
      <c r="F133" s="28"/>
      <c r="G133" s="29"/>
      <c r="H133" s="29"/>
      <c r="I133" s="48" t="str">
        <f t="shared" si="41"/>
        <v/>
      </c>
      <c r="J133" s="48" t="str">
        <f t="shared" si="42"/>
        <v/>
      </c>
      <c r="K133" s="49" t="str">
        <f t="shared" si="43"/>
        <v/>
      </c>
      <c r="L133" s="11"/>
      <c r="M133" s="11"/>
      <c r="N133" s="78"/>
      <c r="O133" s="31" t="str">
        <f t="shared" si="33"/>
        <v>F</v>
      </c>
      <c r="P133" s="11">
        <f>IF(T133&gt;17.583,"*",(G133-(INDEX(IF(O133="F",Hfemalemean,Hmalemean),S133+1,R133+1)))/(INDEX(IF(O133="F",Hfemalesd,Hmalesd),S133+1,R133+1)))</f>
        <v>-23.287315649149274</v>
      </c>
      <c r="Q133" s="11"/>
      <c r="R133" s="38">
        <f t="shared" si="35"/>
        <v>0</v>
      </c>
      <c r="S133" s="30">
        <f t="shared" si="36"/>
        <v>0</v>
      </c>
      <c r="T133" s="30">
        <f t="shared" si="37"/>
        <v>0</v>
      </c>
      <c r="U133" s="34"/>
      <c r="V133" s="34"/>
      <c r="W133" s="34"/>
      <c r="X133" s="31">
        <f t="shared" si="38"/>
        <v>9.0359999999999996</v>
      </c>
      <c r="Y133" s="31">
        <f t="shared" si="39"/>
        <v>-184.49199999999999</v>
      </c>
      <c r="Z133" s="30">
        <f t="shared" si="40"/>
        <v>0</v>
      </c>
    </row>
    <row r="134" spans="5:26" x14ac:dyDescent="0.15">
      <c r="E134" s="46"/>
      <c r="F134" s="28"/>
      <c r="G134" s="29"/>
      <c r="H134" s="29"/>
      <c r="I134" s="48" t="str">
        <f t="shared" ref="I134:I197" si="44">IF(COUNTA($F$127,$H$127,F134:H134)=5,P134,"")</f>
        <v/>
      </c>
      <c r="J134" s="48" t="str">
        <f t="shared" ref="J134:J197" si="45">IF(COUNTA($F$127,$H$127,F134:H134)=5,IF(T134&lt;6,"*",IF(T134&gt;=17.583,"*",(H134-G134*INDEX(IF(O134="F",muratafemale,muratamale),R134-4,1)-INDEX(IF(O134="F",muratafemale,muratamale),R134-4,2))/(G134*INDEX(IF(O134="F",muratafemale,muratamale),R134-4,1)+INDEX(IF(O134="F",muratafemale,muratamale),R134-4,2))*100)),"")</f>
        <v/>
      </c>
      <c r="K134" s="49" t="str">
        <f t="shared" ref="K134:K197" si="46">IF(COUNTA($F$127,$H$127,F134:H134)=5,IF(OR(T134&lt;1,G134&lt;70),"*",IF(G134&gt;=IF(O134="M",181,174),(H134-Z134)/Z134*100,IF(G134&lt;101,(H134-X134)/X134*100,IF(T134&lt;6,(H134-X134)/X134*100,IF(T134&gt;=17.583,(H134-Z134)/Z134*100,(H134-Y134)/Y134*100))))),"")</f>
        <v/>
      </c>
      <c r="L134" s="11"/>
      <c r="M134" s="11"/>
      <c r="N134" s="78"/>
      <c r="O134" s="31" t="str">
        <f t="shared" si="33"/>
        <v>F</v>
      </c>
      <c r="P134" s="11">
        <f t="shared" si="34"/>
        <v>-23.287315649149274</v>
      </c>
      <c r="Q134" s="11"/>
      <c r="R134" s="38">
        <f t="shared" si="35"/>
        <v>0</v>
      </c>
      <c r="S134" s="30">
        <f t="shared" si="36"/>
        <v>0</v>
      </c>
      <c r="T134" s="30">
        <f t="shared" si="37"/>
        <v>0</v>
      </c>
      <c r="U134" s="34"/>
      <c r="V134" s="34"/>
      <c r="W134" s="34"/>
      <c r="X134" s="31">
        <f t="shared" si="38"/>
        <v>9.0359999999999996</v>
      </c>
      <c r="Y134" s="31">
        <f t="shared" si="39"/>
        <v>-184.49199999999999</v>
      </c>
      <c r="Z134" s="30">
        <f t="shared" si="40"/>
        <v>0</v>
      </c>
    </row>
    <row r="135" spans="5:26" x14ac:dyDescent="0.15">
      <c r="E135" s="46"/>
      <c r="F135" s="28"/>
      <c r="G135" s="29"/>
      <c r="H135" s="29"/>
      <c r="I135" s="48" t="str">
        <f t="shared" si="44"/>
        <v/>
      </c>
      <c r="J135" s="48" t="str">
        <f t="shared" si="45"/>
        <v/>
      </c>
      <c r="K135" s="49" t="str">
        <f t="shared" si="46"/>
        <v/>
      </c>
      <c r="L135" s="11"/>
      <c r="M135" s="11"/>
      <c r="N135" s="78"/>
      <c r="O135" s="31" t="str">
        <f t="shared" si="33"/>
        <v>F</v>
      </c>
      <c r="P135" s="11">
        <f t="shared" si="34"/>
        <v>-23.287315649149274</v>
      </c>
      <c r="Q135" s="11"/>
      <c r="R135" s="38">
        <f t="shared" si="35"/>
        <v>0</v>
      </c>
      <c r="S135" s="30">
        <f t="shared" si="36"/>
        <v>0</v>
      </c>
      <c r="T135" s="30">
        <f t="shared" si="37"/>
        <v>0</v>
      </c>
      <c r="U135" s="34"/>
      <c r="V135" s="34"/>
      <c r="W135" s="34"/>
      <c r="X135" s="31">
        <f t="shared" si="38"/>
        <v>9.0359999999999996</v>
      </c>
      <c r="Y135" s="31">
        <f t="shared" si="39"/>
        <v>-184.49199999999999</v>
      </c>
      <c r="Z135" s="30">
        <f t="shared" si="40"/>
        <v>0</v>
      </c>
    </row>
    <row r="136" spans="5:26" x14ac:dyDescent="0.15">
      <c r="E136" s="46"/>
      <c r="F136" s="28"/>
      <c r="G136" s="29"/>
      <c r="H136" s="29"/>
      <c r="I136" s="48" t="str">
        <f t="shared" si="44"/>
        <v/>
      </c>
      <c r="J136" s="48" t="str">
        <f t="shared" si="45"/>
        <v/>
      </c>
      <c r="K136" s="49" t="str">
        <f t="shared" si="46"/>
        <v/>
      </c>
      <c r="L136" s="11"/>
      <c r="M136" s="11"/>
      <c r="N136" s="78"/>
      <c r="O136" s="31" t="str">
        <f t="shared" si="33"/>
        <v>F</v>
      </c>
      <c r="P136" s="11">
        <f>IF(T136&gt;17.583,"*",(G136-(INDEX(IF(O136="F",Hfemalemean,Hmalemean),S136+1,R136+1)))/(INDEX(IF(O136="F",Hfemalesd,Hmalesd),S136+1,R136+1)))</f>
        <v>-23.287315649149274</v>
      </c>
      <c r="Q136" s="11"/>
      <c r="R136" s="38">
        <f t="shared" si="35"/>
        <v>0</v>
      </c>
      <c r="S136" s="30">
        <f t="shared" si="36"/>
        <v>0</v>
      </c>
      <c r="T136" s="30">
        <f t="shared" si="37"/>
        <v>0</v>
      </c>
      <c r="U136" s="34"/>
      <c r="V136" s="34"/>
      <c r="W136" s="34"/>
      <c r="X136" s="31">
        <f t="shared" si="38"/>
        <v>9.0359999999999996</v>
      </c>
      <c r="Y136" s="31">
        <f t="shared" si="39"/>
        <v>-184.49199999999999</v>
      </c>
      <c r="Z136" s="30">
        <f t="shared" si="40"/>
        <v>0</v>
      </c>
    </row>
    <row r="137" spans="5:26" x14ac:dyDescent="0.15">
      <c r="E137" s="46"/>
      <c r="F137" s="28"/>
      <c r="G137" s="29"/>
      <c r="H137" s="29"/>
      <c r="I137" s="48" t="str">
        <f t="shared" si="44"/>
        <v/>
      </c>
      <c r="J137" s="48" t="str">
        <f t="shared" si="45"/>
        <v/>
      </c>
      <c r="K137" s="49" t="str">
        <f t="shared" si="46"/>
        <v/>
      </c>
      <c r="L137" s="11"/>
      <c r="M137" s="11"/>
      <c r="N137" s="78"/>
      <c r="O137" s="31" t="str">
        <f t="shared" si="33"/>
        <v>F</v>
      </c>
      <c r="P137" s="11">
        <f t="shared" si="34"/>
        <v>-23.287315649149274</v>
      </c>
      <c r="Q137" s="11"/>
      <c r="R137" s="38">
        <f t="shared" si="35"/>
        <v>0</v>
      </c>
      <c r="S137" s="30">
        <f t="shared" si="36"/>
        <v>0</v>
      </c>
      <c r="T137" s="30">
        <f t="shared" si="37"/>
        <v>0</v>
      </c>
      <c r="U137" s="34"/>
      <c r="V137" s="34"/>
      <c r="W137" s="34"/>
      <c r="X137" s="31">
        <f t="shared" si="38"/>
        <v>9.0359999999999996</v>
      </c>
      <c r="Y137" s="31">
        <f t="shared" si="39"/>
        <v>-184.49199999999999</v>
      </c>
      <c r="Z137" s="30">
        <f t="shared" si="40"/>
        <v>0</v>
      </c>
    </row>
    <row r="138" spans="5:26" x14ac:dyDescent="0.15">
      <c r="E138" s="46"/>
      <c r="F138" s="28"/>
      <c r="G138" s="29"/>
      <c r="H138" s="29"/>
      <c r="I138" s="48" t="str">
        <f t="shared" si="44"/>
        <v/>
      </c>
      <c r="J138" s="48" t="str">
        <f t="shared" si="45"/>
        <v/>
      </c>
      <c r="K138" s="49" t="str">
        <f t="shared" si="46"/>
        <v/>
      </c>
      <c r="L138" s="11"/>
      <c r="M138" s="11"/>
      <c r="N138" s="78"/>
      <c r="O138" s="31" t="str">
        <f t="shared" si="33"/>
        <v>F</v>
      </c>
      <c r="P138" s="11">
        <f t="shared" si="34"/>
        <v>-23.287315649149274</v>
      </c>
      <c r="Q138" s="11"/>
      <c r="R138" s="38">
        <f t="shared" si="35"/>
        <v>0</v>
      </c>
      <c r="S138" s="30">
        <f t="shared" si="36"/>
        <v>0</v>
      </c>
      <c r="T138" s="30">
        <f t="shared" si="37"/>
        <v>0</v>
      </c>
      <c r="U138" s="34"/>
      <c r="V138" s="34"/>
      <c r="W138" s="34"/>
      <c r="X138" s="31">
        <f t="shared" si="38"/>
        <v>9.0359999999999996</v>
      </c>
      <c r="Y138" s="31">
        <f t="shared" si="39"/>
        <v>-184.49199999999999</v>
      </c>
      <c r="Z138" s="30">
        <f t="shared" si="40"/>
        <v>0</v>
      </c>
    </row>
    <row r="139" spans="5:26" x14ac:dyDescent="0.15">
      <c r="E139" s="46"/>
      <c r="F139" s="28"/>
      <c r="G139" s="29"/>
      <c r="H139" s="29"/>
      <c r="I139" s="48" t="str">
        <f t="shared" si="44"/>
        <v/>
      </c>
      <c r="J139" s="48" t="str">
        <f t="shared" si="45"/>
        <v/>
      </c>
      <c r="K139" s="49" t="str">
        <f t="shared" si="46"/>
        <v/>
      </c>
      <c r="L139" s="11"/>
      <c r="M139" s="11"/>
      <c r="N139" s="78"/>
      <c r="O139" s="31" t="str">
        <f t="shared" si="33"/>
        <v>F</v>
      </c>
      <c r="P139" s="11">
        <f t="shared" si="34"/>
        <v>-23.287315649149274</v>
      </c>
      <c r="Q139" s="11"/>
      <c r="R139" s="38">
        <f t="shared" si="35"/>
        <v>0</v>
      </c>
      <c r="S139" s="30">
        <f t="shared" si="36"/>
        <v>0</v>
      </c>
      <c r="T139" s="30">
        <f t="shared" si="37"/>
        <v>0</v>
      </c>
      <c r="U139" s="34"/>
      <c r="V139" s="34"/>
      <c r="W139" s="34"/>
      <c r="X139" s="31">
        <f t="shared" si="38"/>
        <v>9.0359999999999996</v>
      </c>
      <c r="Y139" s="31">
        <f t="shared" si="39"/>
        <v>-184.49199999999999</v>
      </c>
      <c r="Z139" s="30">
        <f t="shared" si="40"/>
        <v>0</v>
      </c>
    </row>
    <row r="140" spans="5:26" x14ac:dyDescent="0.15">
      <c r="E140" s="46"/>
      <c r="F140" s="28"/>
      <c r="G140" s="29"/>
      <c r="H140" s="29"/>
      <c r="I140" s="48" t="str">
        <f t="shared" si="44"/>
        <v/>
      </c>
      <c r="J140" s="48" t="str">
        <f t="shared" si="45"/>
        <v/>
      </c>
      <c r="K140" s="49" t="str">
        <f t="shared" si="46"/>
        <v/>
      </c>
      <c r="L140" s="11"/>
      <c r="M140" s="11"/>
      <c r="N140" s="78"/>
      <c r="O140" s="31" t="str">
        <f t="shared" si="33"/>
        <v>F</v>
      </c>
      <c r="P140" s="11">
        <f t="shared" si="34"/>
        <v>-23.287315649149274</v>
      </c>
      <c r="Q140" s="11"/>
      <c r="R140" s="38">
        <f t="shared" si="35"/>
        <v>0</v>
      </c>
      <c r="S140" s="30">
        <f t="shared" si="36"/>
        <v>0</v>
      </c>
      <c r="T140" s="30">
        <f t="shared" si="37"/>
        <v>0</v>
      </c>
      <c r="U140" s="34"/>
      <c r="V140" s="34"/>
      <c r="W140" s="34"/>
      <c r="X140" s="31">
        <f t="shared" si="38"/>
        <v>9.0359999999999996</v>
      </c>
      <c r="Y140" s="31">
        <f t="shared" si="39"/>
        <v>-184.49199999999999</v>
      </c>
      <c r="Z140" s="30">
        <f t="shared" si="40"/>
        <v>0</v>
      </c>
    </row>
    <row r="141" spans="5:26" x14ac:dyDescent="0.15">
      <c r="E141" s="46"/>
      <c r="F141" s="28"/>
      <c r="G141" s="29"/>
      <c r="H141" s="29"/>
      <c r="I141" s="48" t="str">
        <f t="shared" si="44"/>
        <v/>
      </c>
      <c r="J141" s="48" t="str">
        <f t="shared" si="45"/>
        <v/>
      </c>
      <c r="K141" s="49" t="str">
        <f t="shared" si="46"/>
        <v/>
      </c>
      <c r="L141" s="11"/>
      <c r="M141" s="11"/>
      <c r="N141" s="78"/>
      <c r="O141" s="31" t="str">
        <f t="shared" si="33"/>
        <v>F</v>
      </c>
      <c r="P141" s="11">
        <f t="shared" si="34"/>
        <v>-23.287315649149274</v>
      </c>
      <c r="Q141" s="11"/>
      <c r="R141" s="38">
        <f t="shared" si="35"/>
        <v>0</v>
      </c>
      <c r="S141" s="30">
        <f t="shared" si="36"/>
        <v>0</v>
      </c>
      <c r="T141" s="30">
        <f t="shared" si="37"/>
        <v>0</v>
      </c>
      <c r="U141" s="34"/>
      <c r="V141" s="34"/>
      <c r="W141" s="34"/>
      <c r="X141" s="31">
        <f t="shared" si="38"/>
        <v>9.0359999999999996</v>
      </c>
      <c r="Y141" s="31">
        <f t="shared" si="39"/>
        <v>-184.49199999999999</v>
      </c>
      <c r="Z141" s="30">
        <f t="shared" si="40"/>
        <v>0</v>
      </c>
    </row>
    <row r="142" spans="5:26" x14ac:dyDescent="0.15">
      <c r="E142" s="46"/>
      <c r="F142" s="28"/>
      <c r="G142" s="29"/>
      <c r="H142" s="29"/>
      <c r="I142" s="48" t="str">
        <f t="shared" si="44"/>
        <v/>
      </c>
      <c r="J142" s="48" t="str">
        <f t="shared" si="45"/>
        <v/>
      </c>
      <c r="K142" s="49" t="str">
        <f t="shared" si="46"/>
        <v/>
      </c>
      <c r="L142" s="11"/>
      <c r="M142" s="11"/>
      <c r="N142" s="78"/>
      <c r="O142" s="31" t="str">
        <f t="shared" si="33"/>
        <v>F</v>
      </c>
      <c r="P142" s="11">
        <f t="shared" si="34"/>
        <v>-23.287315649149274</v>
      </c>
      <c r="Q142" s="11"/>
      <c r="R142" s="38">
        <f t="shared" si="35"/>
        <v>0</v>
      </c>
      <c r="S142" s="30">
        <f t="shared" si="36"/>
        <v>0</v>
      </c>
      <c r="T142" s="30">
        <f t="shared" si="37"/>
        <v>0</v>
      </c>
      <c r="U142" s="34"/>
      <c r="V142" s="34"/>
      <c r="W142" s="34"/>
      <c r="X142" s="31">
        <f t="shared" si="38"/>
        <v>9.0359999999999996</v>
      </c>
      <c r="Y142" s="31">
        <f t="shared" si="39"/>
        <v>-184.49199999999999</v>
      </c>
      <c r="Z142" s="30">
        <f t="shared" si="40"/>
        <v>0</v>
      </c>
    </row>
    <row r="143" spans="5:26" x14ac:dyDescent="0.15">
      <c r="E143" s="46"/>
      <c r="F143" s="28"/>
      <c r="G143" s="29"/>
      <c r="H143" s="29"/>
      <c r="I143" s="48" t="str">
        <f t="shared" si="44"/>
        <v/>
      </c>
      <c r="J143" s="48" t="str">
        <f t="shared" si="45"/>
        <v/>
      </c>
      <c r="K143" s="49" t="str">
        <f t="shared" si="46"/>
        <v/>
      </c>
      <c r="L143" s="11"/>
      <c r="M143" s="11"/>
      <c r="N143" s="78"/>
      <c r="O143" s="31" t="str">
        <f t="shared" si="33"/>
        <v>F</v>
      </c>
      <c r="P143" s="11">
        <f t="shared" si="34"/>
        <v>-23.287315649149274</v>
      </c>
      <c r="Q143" s="11"/>
      <c r="R143" s="38">
        <f t="shared" si="35"/>
        <v>0</v>
      </c>
      <c r="S143" s="30">
        <f t="shared" si="36"/>
        <v>0</v>
      </c>
      <c r="T143" s="30">
        <f t="shared" si="37"/>
        <v>0</v>
      </c>
      <c r="U143" s="34"/>
      <c r="V143" s="34"/>
      <c r="W143" s="34"/>
      <c r="X143" s="31">
        <f t="shared" si="38"/>
        <v>9.0359999999999996</v>
      </c>
      <c r="Y143" s="31">
        <f t="shared" si="39"/>
        <v>-184.49199999999999</v>
      </c>
      <c r="Z143" s="30">
        <f t="shared" si="40"/>
        <v>0</v>
      </c>
    </row>
    <row r="144" spans="5:26" x14ac:dyDescent="0.15">
      <c r="E144" s="46"/>
      <c r="F144" s="28"/>
      <c r="G144" s="29"/>
      <c r="H144" s="29"/>
      <c r="I144" s="48" t="str">
        <f t="shared" si="44"/>
        <v/>
      </c>
      <c r="J144" s="48" t="str">
        <f t="shared" si="45"/>
        <v/>
      </c>
      <c r="K144" s="49" t="str">
        <f t="shared" si="46"/>
        <v/>
      </c>
      <c r="L144" s="11"/>
      <c r="M144" s="11"/>
      <c r="N144" s="78"/>
      <c r="O144" s="31" t="str">
        <f t="shared" si="33"/>
        <v>F</v>
      </c>
      <c r="P144" s="11">
        <f t="shared" si="34"/>
        <v>-23.287315649149274</v>
      </c>
      <c r="Q144" s="11"/>
      <c r="R144" s="38">
        <f t="shared" si="35"/>
        <v>0</v>
      </c>
      <c r="S144" s="30">
        <f t="shared" si="36"/>
        <v>0</v>
      </c>
      <c r="T144" s="30">
        <f t="shared" si="37"/>
        <v>0</v>
      </c>
      <c r="U144" s="34"/>
      <c r="V144" s="34"/>
      <c r="W144" s="34"/>
      <c r="X144" s="31">
        <f t="shared" si="38"/>
        <v>9.0359999999999996</v>
      </c>
      <c r="Y144" s="31">
        <f t="shared" si="39"/>
        <v>-184.49199999999999</v>
      </c>
      <c r="Z144" s="30">
        <f t="shared" si="40"/>
        <v>0</v>
      </c>
    </row>
    <row r="145" spans="5:26" x14ac:dyDescent="0.15">
      <c r="E145" s="46"/>
      <c r="F145" s="28"/>
      <c r="G145" s="29"/>
      <c r="H145" s="29"/>
      <c r="I145" s="48" t="str">
        <f t="shared" si="44"/>
        <v/>
      </c>
      <c r="J145" s="48" t="str">
        <f t="shared" si="45"/>
        <v/>
      </c>
      <c r="K145" s="49" t="str">
        <f t="shared" si="46"/>
        <v/>
      </c>
      <c r="L145" s="11"/>
      <c r="M145" s="11"/>
      <c r="N145" s="78"/>
      <c r="O145" s="31" t="str">
        <f t="shared" si="33"/>
        <v>F</v>
      </c>
      <c r="P145" s="11">
        <f t="shared" si="34"/>
        <v>-23.287315649149274</v>
      </c>
      <c r="Q145" s="11"/>
      <c r="R145" s="38">
        <f t="shared" si="35"/>
        <v>0</v>
      </c>
      <c r="S145" s="30">
        <f t="shared" si="36"/>
        <v>0</v>
      </c>
      <c r="T145" s="30">
        <f t="shared" si="37"/>
        <v>0</v>
      </c>
      <c r="U145" s="34"/>
      <c r="V145" s="34"/>
      <c r="W145" s="34"/>
      <c r="X145" s="31">
        <f t="shared" si="38"/>
        <v>9.0359999999999996</v>
      </c>
      <c r="Y145" s="31">
        <f t="shared" si="39"/>
        <v>-184.49199999999999</v>
      </c>
      <c r="Z145" s="30">
        <f t="shared" si="40"/>
        <v>0</v>
      </c>
    </row>
    <row r="146" spans="5:26" x14ac:dyDescent="0.15">
      <c r="E146" s="46"/>
      <c r="F146" s="28"/>
      <c r="G146" s="29"/>
      <c r="H146" s="29"/>
      <c r="I146" s="48" t="str">
        <f t="shared" si="44"/>
        <v/>
      </c>
      <c r="J146" s="48" t="str">
        <f t="shared" si="45"/>
        <v/>
      </c>
      <c r="K146" s="49" t="str">
        <f t="shared" si="46"/>
        <v/>
      </c>
      <c r="L146" s="11"/>
      <c r="M146" s="11"/>
      <c r="N146" s="78"/>
      <c r="O146" s="31" t="str">
        <f t="shared" si="33"/>
        <v>F</v>
      </c>
      <c r="P146" s="11">
        <f t="shared" si="34"/>
        <v>-23.287315649149274</v>
      </c>
      <c r="Q146" s="11"/>
      <c r="R146" s="38">
        <f t="shared" si="35"/>
        <v>0</v>
      </c>
      <c r="S146" s="30">
        <f t="shared" si="36"/>
        <v>0</v>
      </c>
      <c r="T146" s="30">
        <f t="shared" si="37"/>
        <v>0</v>
      </c>
      <c r="U146" s="34"/>
      <c r="V146" s="34"/>
      <c r="W146" s="34"/>
      <c r="X146" s="31">
        <f t="shared" si="38"/>
        <v>9.0359999999999996</v>
      </c>
      <c r="Y146" s="31">
        <f t="shared" si="39"/>
        <v>-184.49199999999999</v>
      </c>
      <c r="Z146" s="30">
        <f t="shared" si="40"/>
        <v>0</v>
      </c>
    </row>
    <row r="147" spans="5:26" x14ac:dyDescent="0.15">
      <c r="E147" s="46"/>
      <c r="F147" s="28"/>
      <c r="G147" s="29"/>
      <c r="H147" s="29"/>
      <c r="I147" s="48" t="str">
        <f t="shared" si="44"/>
        <v/>
      </c>
      <c r="J147" s="48" t="str">
        <f t="shared" si="45"/>
        <v/>
      </c>
      <c r="K147" s="49" t="str">
        <f t="shared" si="46"/>
        <v/>
      </c>
      <c r="L147" s="11"/>
      <c r="M147" s="11"/>
      <c r="N147" s="78"/>
      <c r="O147" s="31" t="str">
        <f t="shared" si="33"/>
        <v>F</v>
      </c>
      <c r="P147" s="11">
        <f t="shared" si="34"/>
        <v>-23.287315649149274</v>
      </c>
      <c r="Q147" s="11"/>
      <c r="R147" s="38">
        <f t="shared" si="35"/>
        <v>0</v>
      </c>
      <c r="S147" s="30">
        <f t="shared" si="36"/>
        <v>0</v>
      </c>
      <c r="T147" s="30">
        <f t="shared" si="37"/>
        <v>0</v>
      </c>
      <c r="U147" s="34"/>
      <c r="V147" s="34"/>
      <c r="W147" s="34"/>
      <c r="X147" s="31">
        <f t="shared" si="38"/>
        <v>9.0359999999999996</v>
      </c>
      <c r="Y147" s="31">
        <f t="shared" si="39"/>
        <v>-184.49199999999999</v>
      </c>
      <c r="Z147" s="30">
        <f t="shared" si="40"/>
        <v>0</v>
      </c>
    </row>
    <row r="148" spans="5:26" x14ac:dyDescent="0.15">
      <c r="E148" s="46"/>
      <c r="F148" s="28"/>
      <c r="G148" s="29"/>
      <c r="H148" s="29"/>
      <c r="I148" s="48" t="str">
        <f t="shared" si="44"/>
        <v/>
      </c>
      <c r="J148" s="48" t="str">
        <f t="shared" si="45"/>
        <v/>
      </c>
      <c r="K148" s="49" t="str">
        <f t="shared" si="46"/>
        <v/>
      </c>
      <c r="L148" s="11"/>
      <c r="M148" s="11"/>
      <c r="N148" s="78"/>
      <c r="O148" s="31" t="str">
        <f t="shared" si="33"/>
        <v>F</v>
      </c>
      <c r="P148" s="11">
        <f t="shared" si="34"/>
        <v>-23.287315649149274</v>
      </c>
      <c r="Q148" s="11"/>
      <c r="R148" s="38">
        <f t="shared" si="35"/>
        <v>0</v>
      </c>
      <c r="S148" s="30">
        <f t="shared" si="36"/>
        <v>0</v>
      </c>
      <c r="T148" s="30">
        <f t="shared" si="37"/>
        <v>0</v>
      </c>
      <c r="U148" s="34"/>
      <c r="V148" s="34"/>
      <c r="W148" s="34"/>
      <c r="X148" s="31">
        <f t="shared" si="38"/>
        <v>9.0359999999999996</v>
      </c>
      <c r="Y148" s="31">
        <f t="shared" si="39"/>
        <v>-184.49199999999999</v>
      </c>
      <c r="Z148" s="30">
        <f t="shared" si="40"/>
        <v>0</v>
      </c>
    </row>
    <row r="149" spans="5:26" x14ac:dyDescent="0.15">
      <c r="E149" s="46"/>
      <c r="F149" s="28"/>
      <c r="G149" s="29"/>
      <c r="H149" s="29"/>
      <c r="I149" s="48" t="str">
        <f t="shared" si="44"/>
        <v/>
      </c>
      <c r="J149" s="48" t="str">
        <f t="shared" si="45"/>
        <v/>
      </c>
      <c r="K149" s="49" t="str">
        <f t="shared" si="46"/>
        <v/>
      </c>
      <c r="L149" s="11"/>
      <c r="M149" s="11"/>
      <c r="N149" s="78"/>
      <c r="O149" s="31" t="str">
        <f t="shared" si="33"/>
        <v>F</v>
      </c>
      <c r="P149" s="11">
        <f t="shared" si="34"/>
        <v>-23.287315649149274</v>
      </c>
      <c r="Q149" s="11"/>
      <c r="R149" s="38">
        <f t="shared" si="35"/>
        <v>0</v>
      </c>
      <c r="S149" s="30">
        <f t="shared" si="36"/>
        <v>0</v>
      </c>
      <c r="T149" s="30">
        <f t="shared" si="37"/>
        <v>0</v>
      </c>
      <c r="U149" s="34"/>
      <c r="V149" s="34"/>
      <c r="W149" s="34"/>
      <c r="X149" s="31">
        <f t="shared" si="38"/>
        <v>9.0359999999999996</v>
      </c>
      <c r="Y149" s="31">
        <f t="shared" si="39"/>
        <v>-184.49199999999999</v>
      </c>
      <c r="Z149" s="30">
        <f t="shared" si="40"/>
        <v>0</v>
      </c>
    </row>
    <row r="150" spans="5:26" x14ac:dyDescent="0.15">
      <c r="E150" s="46"/>
      <c r="F150" s="28"/>
      <c r="G150" s="29"/>
      <c r="H150" s="29"/>
      <c r="I150" s="48" t="str">
        <f t="shared" si="44"/>
        <v/>
      </c>
      <c r="J150" s="48" t="str">
        <f t="shared" si="45"/>
        <v/>
      </c>
      <c r="K150" s="49" t="str">
        <f t="shared" si="46"/>
        <v/>
      </c>
      <c r="L150" s="11"/>
      <c r="M150" s="11"/>
      <c r="N150" s="78"/>
      <c r="O150" s="31" t="str">
        <f t="shared" si="33"/>
        <v>F</v>
      </c>
      <c r="P150" s="11">
        <f t="shared" si="34"/>
        <v>-23.287315649149274</v>
      </c>
      <c r="Q150" s="11"/>
      <c r="R150" s="38">
        <f t="shared" si="35"/>
        <v>0</v>
      </c>
      <c r="S150" s="30">
        <f t="shared" si="36"/>
        <v>0</v>
      </c>
      <c r="T150" s="30">
        <f t="shared" si="37"/>
        <v>0</v>
      </c>
      <c r="U150" s="34"/>
      <c r="V150" s="34"/>
      <c r="W150" s="34"/>
      <c r="X150" s="31">
        <f t="shared" si="38"/>
        <v>9.0359999999999996</v>
      </c>
      <c r="Y150" s="31">
        <f t="shared" si="39"/>
        <v>-184.49199999999999</v>
      </c>
      <c r="Z150" s="30">
        <f t="shared" si="40"/>
        <v>0</v>
      </c>
    </row>
    <row r="151" spans="5:26" x14ac:dyDescent="0.15">
      <c r="E151" s="46"/>
      <c r="F151" s="28"/>
      <c r="G151" s="29"/>
      <c r="H151" s="29"/>
      <c r="I151" s="48" t="str">
        <f t="shared" si="44"/>
        <v/>
      </c>
      <c r="J151" s="48" t="str">
        <f t="shared" si="45"/>
        <v/>
      </c>
      <c r="K151" s="49" t="str">
        <f t="shared" si="46"/>
        <v/>
      </c>
      <c r="L151" s="11"/>
      <c r="M151" s="11"/>
      <c r="N151" s="78"/>
      <c r="O151" s="31" t="str">
        <f t="shared" si="33"/>
        <v>F</v>
      </c>
      <c r="P151" s="11">
        <f t="shared" si="34"/>
        <v>-23.287315649149274</v>
      </c>
      <c r="Q151" s="11"/>
      <c r="R151" s="38">
        <f t="shared" si="35"/>
        <v>0</v>
      </c>
      <c r="S151" s="30">
        <f t="shared" si="36"/>
        <v>0</v>
      </c>
      <c r="T151" s="30">
        <f t="shared" si="37"/>
        <v>0</v>
      </c>
      <c r="U151" s="34"/>
      <c r="V151" s="34"/>
      <c r="W151" s="34"/>
      <c r="X151" s="31">
        <f t="shared" si="38"/>
        <v>9.0359999999999996</v>
      </c>
      <c r="Y151" s="31">
        <f t="shared" si="39"/>
        <v>-184.49199999999999</v>
      </c>
      <c r="Z151" s="30">
        <f t="shared" si="40"/>
        <v>0</v>
      </c>
    </row>
    <row r="152" spans="5:26" x14ac:dyDescent="0.15">
      <c r="E152" s="46"/>
      <c r="F152" s="28"/>
      <c r="G152" s="29"/>
      <c r="H152" s="29"/>
      <c r="I152" s="48" t="str">
        <f t="shared" si="44"/>
        <v/>
      </c>
      <c r="J152" s="48" t="str">
        <f t="shared" si="45"/>
        <v/>
      </c>
      <c r="K152" s="49" t="str">
        <f t="shared" si="46"/>
        <v/>
      </c>
      <c r="L152" s="11"/>
      <c r="M152" s="11"/>
      <c r="N152" s="78"/>
      <c r="O152" s="31" t="str">
        <f t="shared" si="33"/>
        <v>F</v>
      </c>
      <c r="P152" s="11">
        <f t="shared" si="34"/>
        <v>-23.287315649149274</v>
      </c>
      <c r="Q152" s="11"/>
      <c r="R152" s="38">
        <f t="shared" si="35"/>
        <v>0</v>
      </c>
      <c r="S152" s="30">
        <f t="shared" si="36"/>
        <v>0</v>
      </c>
      <c r="T152" s="30">
        <f t="shared" si="37"/>
        <v>0</v>
      </c>
      <c r="U152" s="34"/>
      <c r="V152" s="34"/>
      <c r="W152" s="34"/>
      <c r="X152" s="31">
        <f t="shared" si="38"/>
        <v>9.0359999999999996</v>
      </c>
      <c r="Y152" s="31">
        <f t="shared" si="39"/>
        <v>-184.49199999999999</v>
      </c>
      <c r="Z152" s="30">
        <f t="shared" si="40"/>
        <v>0</v>
      </c>
    </row>
    <row r="153" spans="5:26" x14ac:dyDescent="0.15">
      <c r="E153" s="46"/>
      <c r="F153" s="28"/>
      <c r="G153" s="29"/>
      <c r="H153" s="29"/>
      <c r="I153" s="48" t="str">
        <f t="shared" si="44"/>
        <v/>
      </c>
      <c r="J153" s="48" t="str">
        <f t="shared" si="45"/>
        <v/>
      </c>
      <c r="K153" s="49" t="str">
        <f t="shared" si="46"/>
        <v/>
      </c>
      <c r="L153" s="11"/>
      <c r="M153" s="11"/>
      <c r="N153" s="78"/>
      <c r="O153" s="31" t="str">
        <f t="shared" si="33"/>
        <v>F</v>
      </c>
      <c r="P153" s="11">
        <f t="shared" si="34"/>
        <v>-23.287315649149274</v>
      </c>
      <c r="Q153" s="11"/>
      <c r="R153" s="38">
        <f t="shared" si="35"/>
        <v>0</v>
      </c>
      <c r="S153" s="30">
        <f t="shared" si="36"/>
        <v>0</v>
      </c>
      <c r="T153" s="30">
        <f t="shared" si="37"/>
        <v>0</v>
      </c>
      <c r="U153" s="34"/>
      <c r="V153" s="34"/>
      <c r="W153" s="34"/>
      <c r="X153" s="31">
        <f t="shared" si="38"/>
        <v>9.0359999999999996</v>
      </c>
      <c r="Y153" s="31">
        <f t="shared" si="39"/>
        <v>-184.49199999999999</v>
      </c>
      <c r="Z153" s="30">
        <f t="shared" si="40"/>
        <v>0</v>
      </c>
    </row>
    <row r="154" spans="5:26" x14ac:dyDescent="0.15">
      <c r="E154" s="46"/>
      <c r="F154" s="28"/>
      <c r="G154" s="29"/>
      <c r="H154" s="29"/>
      <c r="I154" s="48" t="str">
        <f t="shared" si="44"/>
        <v/>
      </c>
      <c r="J154" s="48" t="str">
        <f t="shared" si="45"/>
        <v/>
      </c>
      <c r="K154" s="49" t="str">
        <f t="shared" si="46"/>
        <v/>
      </c>
      <c r="L154" s="11"/>
      <c r="M154" s="11"/>
      <c r="N154" s="78"/>
      <c r="O154" s="31" t="str">
        <f t="shared" si="33"/>
        <v>F</v>
      </c>
      <c r="P154" s="11">
        <f t="shared" si="34"/>
        <v>-23.287315649149274</v>
      </c>
      <c r="Q154" s="11"/>
      <c r="R154" s="38">
        <f t="shared" si="35"/>
        <v>0</v>
      </c>
      <c r="S154" s="30">
        <f t="shared" si="36"/>
        <v>0</v>
      </c>
      <c r="T154" s="30">
        <f t="shared" si="37"/>
        <v>0</v>
      </c>
      <c r="U154" s="34"/>
      <c r="V154" s="34"/>
      <c r="W154" s="34"/>
      <c r="X154" s="31">
        <f t="shared" si="38"/>
        <v>9.0359999999999996</v>
      </c>
      <c r="Y154" s="31">
        <f t="shared" si="39"/>
        <v>-184.49199999999999</v>
      </c>
      <c r="Z154" s="30">
        <f t="shared" si="40"/>
        <v>0</v>
      </c>
    </row>
    <row r="155" spans="5:26" x14ac:dyDescent="0.15">
      <c r="E155" s="46"/>
      <c r="F155" s="28"/>
      <c r="G155" s="29"/>
      <c r="H155" s="29"/>
      <c r="I155" s="48" t="str">
        <f t="shared" si="44"/>
        <v/>
      </c>
      <c r="J155" s="48" t="str">
        <f t="shared" si="45"/>
        <v/>
      </c>
      <c r="K155" s="49" t="str">
        <f t="shared" si="46"/>
        <v/>
      </c>
      <c r="L155" s="11"/>
      <c r="M155" s="11"/>
      <c r="N155" s="78"/>
      <c r="O155" s="31" t="str">
        <f t="shared" si="33"/>
        <v>F</v>
      </c>
      <c r="P155" s="11">
        <f t="shared" si="34"/>
        <v>-23.287315649149274</v>
      </c>
      <c r="Q155" s="11"/>
      <c r="R155" s="38">
        <f t="shared" si="35"/>
        <v>0</v>
      </c>
      <c r="S155" s="30">
        <f t="shared" si="36"/>
        <v>0</v>
      </c>
      <c r="T155" s="30">
        <f t="shared" si="37"/>
        <v>0</v>
      </c>
      <c r="U155" s="34"/>
      <c r="V155" s="34"/>
      <c r="W155" s="34"/>
      <c r="X155" s="31">
        <f t="shared" si="38"/>
        <v>9.0359999999999996</v>
      </c>
      <c r="Y155" s="31">
        <f t="shared" si="39"/>
        <v>-184.49199999999999</v>
      </c>
      <c r="Z155" s="30">
        <f t="shared" si="40"/>
        <v>0</v>
      </c>
    </row>
    <row r="156" spans="5:26" x14ac:dyDescent="0.15">
      <c r="E156" s="46"/>
      <c r="F156" s="28"/>
      <c r="G156" s="29"/>
      <c r="H156" s="29"/>
      <c r="I156" s="48" t="str">
        <f t="shared" si="44"/>
        <v/>
      </c>
      <c r="J156" s="48" t="str">
        <f t="shared" si="45"/>
        <v/>
      </c>
      <c r="K156" s="49" t="str">
        <f t="shared" si="46"/>
        <v/>
      </c>
      <c r="L156" s="11"/>
      <c r="M156" s="11"/>
      <c r="N156" s="78"/>
      <c r="O156" s="31" t="str">
        <f t="shared" si="33"/>
        <v>F</v>
      </c>
      <c r="P156" s="11">
        <f t="shared" si="34"/>
        <v>-23.287315649149274</v>
      </c>
      <c r="Q156" s="11"/>
      <c r="R156" s="38">
        <f t="shared" si="35"/>
        <v>0</v>
      </c>
      <c r="S156" s="30">
        <f t="shared" si="36"/>
        <v>0</v>
      </c>
      <c r="T156" s="30">
        <f t="shared" si="37"/>
        <v>0</v>
      </c>
      <c r="U156" s="34"/>
      <c r="V156" s="34"/>
      <c r="W156" s="34"/>
      <c r="X156" s="31">
        <f t="shared" si="38"/>
        <v>9.0359999999999996</v>
      </c>
      <c r="Y156" s="31">
        <f t="shared" si="39"/>
        <v>-184.49199999999999</v>
      </c>
      <c r="Z156" s="30">
        <f t="shared" si="40"/>
        <v>0</v>
      </c>
    </row>
    <row r="157" spans="5:26" x14ac:dyDescent="0.15">
      <c r="E157" s="46"/>
      <c r="F157" s="28"/>
      <c r="G157" s="29"/>
      <c r="H157" s="29"/>
      <c r="I157" s="48" t="str">
        <f t="shared" si="44"/>
        <v/>
      </c>
      <c r="J157" s="48" t="str">
        <f t="shared" si="45"/>
        <v/>
      </c>
      <c r="K157" s="49" t="str">
        <f t="shared" si="46"/>
        <v/>
      </c>
      <c r="L157" s="11"/>
      <c r="M157" s="11"/>
      <c r="N157" s="78"/>
      <c r="O157" s="31" t="str">
        <f t="shared" si="33"/>
        <v>F</v>
      </c>
      <c r="P157" s="11">
        <f t="shared" si="34"/>
        <v>-23.287315649149274</v>
      </c>
      <c r="Q157" s="11"/>
      <c r="R157" s="38">
        <f t="shared" si="35"/>
        <v>0</v>
      </c>
      <c r="S157" s="30">
        <f t="shared" si="36"/>
        <v>0</v>
      </c>
      <c r="T157" s="30">
        <f t="shared" si="37"/>
        <v>0</v>
      </c>
      <c r="U157" s="34"/>
      <c r="V157" s="34"/>
      <c r="W157" s="34"/>
      <c r="X157" s="31">
        <f t="shared" si="38"/>
        <v>9.0359999999999996</v>
      </c>
      <c r="Y157" s="31">
        <f t="shared" si="39"/>
        <v>-184.49199999999999</v>
      </c>
      <c r="Z157" s="30">
        <f t="shared" si="40"/>
        <v>0</v>
      </c>
    </row>
    <row r="158" spans="5:26" x14ac:dyDescent="0.15">
      <c r="E158" s="46"/>
      <c r="F158" s="28"/>
      <c r="G158" s="29"/>
      <c r="H158" s="29"/>
      <c r="I158" s="48" t="str">
        <f t="shared" si="44"/>
        <v/>
      </c>
      <c r="J158" s="48" t="str">
        <f t="shared" si="45"/>
        <v/>
      </c>
      <c r="K158" s="49" t="str">
        <f t="shared" si="46"/>
        <v/>
      </c>
      <c r="L158" s="11"/>
      <c r="M158" s="11"/>
      <c r="N158" s="78"/>
      <c r="O158" s="31" t="str">
        <f t="shared" si="33"/>
        <v>F</v>
      </c>
      <c r="P158" s="11">
        <f t="shared" si="34"/>
        <v>-23.287315649149274</v>
      </c>
      <c r="Q158" s="11"/>
      <c r="R158" s="38">
        <f t="shared" si="35"/>
        <v>0</v>
      </c>
      <c r="S158" s="30">
        <f t="shared" si="36"/>
        <v>0</v>
      </c>
      <c r="T158" s="30">
        <f t="shared" si="37"/>
        <v>0</v>
      </c>
      <c r="U158" s="34"/>
      <c r="V158" s="34"/>
      <c r="W158" s="34"/>
      <c r="X158" s="31">
        <f t="shared" si="38"/>
        <v>9.0359999999999996</v>
      </c>
      <c r="Y158" s="31">
        <f t="shared" si="39"/>
        <v>-184.49199999999999</v>
      </c>
      <c r="Z158" s="30">
        <f t="shared" si="40"/>
        <v>0</v>
      </c>
    </row>
    <row r="159" spans="5:26" x14ac:dyDescent="0.15">
      <c r="E159" s="46"/>
      <c r="F159" s="28"/>
      <c r="G159" s="29"/>
      <c r="H159" s="29"/>
      <c r="I159" s="48" t="str">
        <f t="shared" si="44"/>
        <v/>
      </c>
      <c r="J159" s="48" t="str">
        <f t="shared" si="45"/>
        <v/>
      </c>
      <c r="K159" s="49" t="str">
        <f t="shared" si="46"/>
        <v/>
      </c>
      <c r="L159" s="11"/>
      <c r="M159" s="11"/>
      <c r="N159" s="78"/>
      <c r="O159" s="31" t="str">
        <f t="shared" si="33"/>
        <v>F</v>
      </c>
      <c r="P159" s="11">
        <f t="shared" si="34"/>
        <v>-23.287315649149274</v>
      </c>
      <c r="Q159" s="11"/>
      <c r="R159" s="38">
        <f t="shared" si="35"/>
        <v>0</v>
      </c>
      <c r="S159" s="30">
        <f t="shared" si="36"/>
        <v>0</v>
      </c>
      <c r="T159" s="30">
        <f t="shared" si="37"/>
        <v>0</v>
      </c>
      <c r="U159" s="34"/>
      <c r="V159" s="34"/>
      <c r="W159" s="34"/>
      <c r="X159" s="31">
        <f t="shared" si="38"/>
        <v>9.0359999999999996</v>
      </c>
      <c r="Y159" s="31">
        <f t="shared" si="39"/>
        <v>-184.49199999999999</v>
      </c>
      <c r="Z159" s="30">
        <f t="shared" si="40"/>
        <v>0</v>
      </c>
    </row>
    <row r="160" spans="5:26" x14ac:dyDescent="0.15">
      <c r="E160" s="46"/>
      <c r="F160" s="28"/>
      <c r="G160" s="29"/>
      <c r="H160" s="29"/>
      <c r="I160" s="48" t="str">
        <f t="shared" si="44"/>
        <v/>
      </c>
      <c r="J160" s="48" t="str">
        <f t="shared" si="45"/>
        <v/>
      </c>
      <c r="K160" s="49" t="str">
        <f t="shared" si="46"/>
        <v/>
      </c>
      <c r="L160" s="11"/>
      <c r="M160" s="11"/>
      <c r="N160" s="78"/>
      <c r="O160" s="31" t="str">
        <f t="shared" si="33"/>
        <v>F</v>
      </c>
      <c r="P160" s="11">
        <f t="shared" si="34"/>
        <v>-23.287315649149274</v>
      </c>
      <c r="Q160" s="11"/>
      <c r="R160" s="38">
        <f t="shared" si="35"/>
        <v>0</v>
      </c>
      <c r="S160" s="30">
        <f t="shared" si="36"/>
        <v>0</v>
      </c>
      <c r="T160" s="30">
        <f t="shared" si="37"/>
        <v>0</v>
      </c>
      <c r="U160" s="34"/>
      <c r="V160" s="34"/>
      <c r="W160" s="34"/>
      <c r="X160" s="31">
        <f t="shared" si="38"/>
        <v>9.0359999999999996</v>
      </c>
      <c r="Y160" s="31">
        <f t="shared" si="39"/>
        <v>-184.49199999999999</v>
      </c>
      <c r="Z160" s="30">
        <f t="shared" si="40"/>
        <v>0</v>
      </c>
    </row>
    <row r="161" spans="5:26" x14ac:dyDescent="0.15">
      <c r="E161" s="46"/>
      <c r="F161" s="28"/>
      <c r="G161" s="29"/>
      <c r="H161" s="29"/>
      <c r="I161" s="48" t="str">
        <f t="shared" si="44"/>
        <v/>
      </c>
      <c r="J161" s="48" t="str">
        <f t="shared" si="45"/>
        <v/>
      </c>
      <c r="K161" s="49" t="str">
        <f t="shared" si="46"/>
        <v/>
      </c>
      <c r="L161" s="11"/>
      <c r="M161" s="11"/>
      <c r="N161" s="78"/>
      <c r="O161" s="31" t="str">
        <f t="shared" si="33"/>
        <v>F</v>
      </c>
      <c r="P161" s="11">
        <f t="shared" si="34"/>
        <v>-23.287315649149274</v>
      </c>
      <c r="Q161" s="11"/>
      <c r="R161" s="38">
        <f t="shared" si="35"/>
        <v>0</v>
      </c>
      <c r="S161" s="30">
        <f t="shared" si="36"/>
        <v>0</v>
      </c>
      <c r="T161" s="30">
        <f t="shared" si="37"/>
        <v>0</v>
      </c>
      <c r="U161" s="34"/>
      <c r="V161" s="34"/>
      <c r="W161" s="34"/>
      <c r="X161" s="31">
        <f t="shared" si="38"/>
        <v>9.0359999999999996</v>
      </c>
      <c r="Y161" s="31">
        <f t="shared" si="39"/>
        <v>-184.49199999999999</v>
      </c>
      <c r="Z161" s="30">
        <f t="shared" si="40"/>
        <v>0</v>
      </c>
    </row>
    <row r="162" spans="5:26" x14ac:dyDescent="0.15">
      <c r="E162" s="46"/>
      <c r="F162" s="28"/>
      <c r="G162" s="29"/>
      <c r="H162" s="29"/>
      <c r="I162" s="48" t="str">
        <f t="shared" si="44"/>
        <v/>
      </c>
      <c r="J162" s="48" t="str">
        <f t="shared" si="45"/>
        <v/>
      </c>
      <c r="K162" s="49" t="str">
        <f t="shared" si="46"/>
        <v/>
      </c>
      <c r="L162" s="11"/>
      <c r="M162" s="11"/>
      <c r="N162" s="78"/>
      <c r="O162" s="31" t="str">
        <f t="shared" si="33"/>
        <v>F</v>
      </c>
      <c r="P162" s="11">
        <f t="shared" si="34"/>
        <v>-23.287315649149274</v>
      </c>
      <c r="Q162" s="11"/>
      <c r="R162" s="38">
        <f t="shared" si="35"/>
        <v>0</v>
      </c>
      <c r="S162" s="30">
        <f t="shared" si="36"/>
        <v>0</v>
      </c>
      <c r="T162" s="30">
        <f t="shared" si="37"/>
        <v>0</v>
      </c>
      <c r="U162" s="34"/>
      <c r="V162" s="34"/>
      <c r="W162" s="34"/>
      <c r="X162" s="31">
        <f t="shared" si="38"/>
        <v>9.0359999999999996</v>
      </c>
      <c r="Y162" s="31">
        <f t="shared" si="39"/>
        <v>-184.49199999999999</v>
      </c>
      <c r="Z162" s="30">
        <f t="shared" si="40"/>
        <v>0</v>
      </c>
    </row>
    <row r="163" spans="5:26" x14ac:dyDescent="0.15">
      <c r="E163" s="46"/>
      <c r="F163" s="28"/>
      <c r="G163" s="29"/>
      <c r="H163" s="29"/>
      <c r="I163" s="48" t="str">
        <f t="shared" si="44"/>
        <v/>
      </c>
      <c r="J163" s="48" t="str">
        <f t="shared" si="45"/>
        <v/>
      </c>
      <c r="K163" s="49" t="str">
        <f t="shared" si="46"/>
        <v/>
      </c>
      <c r="L163" s="11"/>
      <c r="M163" s="11"/>
      <c r="N163" s="78"/>
      <c r="O163" s="31" t="str">
        <f t="shared" si="33"/>
        <v>F</v>
      </c>
      <c r="P163" s="11">
        <f t="shared" si="34"/>
        <v>-23.287315649149274</v>
      </c>
      <c r="Q163" s="11"/>
      <c r="R163" s="38">
        <f t="shared" si="35"/>
        <v>0</v>
      </c>
      <c r="S163" s="30">
        <f t="shared" si="36"/>
        <v>0</v>
      </c>
      <c r="T163" s="30">
        <f t="shared" si="37"/>
        <v>0</v>
      </c>
      <c r="U163" s="34"/>
      <c r="V163" s="34"/>
      <c r="W163" s="34"/>
      <c r="X163" s="31">
        <f t="shared" si="38"/>
        <v>9.0359999999999996</v>
      </c>
      <c r="Y163" s="31">
        <f t="shared" si="39"/>
        <v>-184.49199999999999</v>
      </c>
      <c r="Z163" s="30">
        <f t="shared" si="40"/>
        <v>0</v>
      </c>
    </row>
    <row r="164" spans="5:26" x14ac:dyDescent="0.15">
      <c r="E164" s="46"/>
      <c r="F164" s="28"/>
      <c r="G164" s="29"/>
      <c r="H164" s="29"/>
      <c r="I164" s="48" t="str">
        <f t="shared" si="44"/>
        <v/>
      </c>
      <c r="J164" s="48" t="str">
        <f t="shared" si="45"/>
        <v/>
      </c>
      <c r="K164" s="49" t="str">
        <f t="shared" si="46"/>
        <v/>
      </c>
      <c r="L164" s="11"/>
      <c r="M164" s="11"/>
      <c r="N164" s="78"/>
      <c r="O164" s="31" t="str">
        <f t="shared" si="33"/>
        <v>F</v>
      </c>
      <c r="P164" s="11">
        <f t="shared" si="34"/>
        <v>-23.287315649149274</v>
      </c>
      <c r="Q164" s="11"/>
      <c r="R164" s="38">
        <f t="shared" si="35"/>
        <v>0</v>
      </c>
      <c r="S164" s="30">
        <f t="shared" si="36"/>
        <v>0</v>
      </c>
      <c r="T164" s="30">
        <f t="shared" si="37"/>
        <v>0</v>
      </c>
      <c r="U164" s="34"/>
      <c r="V164" s="34"/>
      <c r="W164" s="34"/>
      <c r="X164" s="31">
        <f t="shared" si="38"/>
        <v>9.0359999999999996</v>
      </c>
      <c r="Y164" s="31">
        <f t="shared" si="39"/>
        <v>-184.49199999999999</v>
      </c>
      <c r="Z164" s="30">
        <f t="shared" si="40"/>
        <v>0</v>
      </c>
    </row>
    <row r="165" spans="5:26" x14ac:dyDescent="0.15">
      <c r="E165" s="46"/>
      <c r="F165" s="28"/>
      <c r="G165" s="29"/>
      <c r="H165" s="29"/>
      <c r="I165" s="48" t="str">
        <f t="shared" si="44"/>
        <v/>
      </c>
      <c r="J165" s="48" t="str">
        <f t="shared" si="45"/>
        <v/>
      </c>
      <c r="K165" s="49" t="str">
        <f t="shared" si="46"/>
        <v/>
      </c>
      <c r="L165" s="11"/>
      <c r="M165" s="11"/>
      <c r="N165" s="78"/>
      <c r="O165" s="31" t="str">
        <f t="shared" si="33"/>
        <v>F</v>
      </c>
      <c r="P165" s="11">
        <f t="shared" si="34"/>
        <v>-23.287315649149274</v>
      </c>
      <c r="Q165" s="11"/>
      <c r="R165" s="38">
        <f t="shared" si="35"/>
        <v>0</v>
      </c>
      <c r="S165" s="30">
        <f t="shared" si="36"/>
        <v>0</v>
      </c>
      <c r="T165" s="30">
        <f t="shared" si="37"/>
        <v>0</v>
      </c>
      <c r="U165" s="34"/>
      <c r="V165" s="34"/>
      <c r="W165" s="34"/>
      <c r="X165" s="31">
        <f t="shared" si="38"/>
        <v>9.0359999999999996</v>
      </c>
      <c r="Y165" s="31">
        <f t="shared" si="39"/>
        <v>-184.49199999999999</v>
      </c>
      <c r="Z165" s="30">
        <f t="shared" si="40"/>
        <v>0</v>
      </c>
    </row>
    <row r="166" spans="5:26" x14ac:dyDescent="0.15">
      <c r="E166" s="46"/>
      <c r="F166" s="28"/>
      <c r="G166" s="29"/>
      <c r="H166" s="29"/>
      <c r="I166" s="48" t="str">
        <f t="shared" si="44"/>
        <v/>
      </c>
      <c r="J166" s="48" t="str">
        <f t="shared" si="45"/>
        <v/>
      </c>
      <c r="K166" s="49" t="str">
        <f t="shared" si="46"/>
        <v/>
      </c>
      <c r="L166" s="11"/>
      <c r="M166" s="11"/>
      <c r="N166" s="78"/>
      <c r="O166" s="31" t="str">
        <f t="shared" si="33"/>
        <v>F</v>
      </c>
      <c r="P166" s="11">
        <f t="shared" si="34"/>
        <v>-23.287315649149274</v>
      </c>
      <c r="Q166" s="11"/>
      <c r="R166" s="38">
        <f t="shared" si="35"/>
        <v>0</v>
      </c>
      <c r="S166" s="30">
        <f t="shared" si="36"/>
        <v>0</v>
      </c>
      <c r="T166" s="30">
        <f t="shared" si="37"/>
        <v>0</v>
      </c>
      <c r="U166" s="34"/>
      <c r="V166" s="34"/>
      <c r="W166" s="34"/>
      <c r="X166" s="31">
        <f t="shared" si="38"/>
        <v>9.0359999999999996</v>
      </c>
      <c r="Y166" s="31">
        <f t="shared" si="39"/>
        <v>-184.49199999999999</v>
      </c>
      <c r="Z166" s="30">
        <f t="shared" si="40"/>
        <v>0</v>
      </c>
    </row>
    <row r="167" spans="5:26" x14ac:dyDescent="0.15">
      <c r="E167" s="46"/>
      <c r="F167" s="28"/>
      <c r="G167" s="29"/>
      <c r="H167" s="29"/>
      <c r="I167" s="48" t="str">
        <f t="shared" si="44"/>
        <v/>
      </c>
      <c r="J167" s="48" t="str">
        <f t="shared" si="45"/>
        <v/>
      </c>
      <c r="K167" s="49" t="str">
        <f t="shared" si="46"/>
        <v/>
      </c>
      <c r="L167" s="11"/>
      <c r="M167" s="11"/>
      <c r="N167" s="78"/>
      <c r="O167" s="31" t="str">
        <f t="shared" si="33"/>
        <v>F</v>
      </c>
      <c r="P167" s="11">
        <f t="shared" si="34"/>
        <v>-23.287315649149274</v>
      </c>
      <c r="Q167" s="11"/>
      <c r="R167" s="38">
        <f t="shared" si="35"/>
        <v>0</v>
      </c>
      <c r="S167" s="30">
        <f t="shared" si="36"/>
        <v>0</v>
      </c>
      <c r="T167" s="30">
        <f t="shared" si="37"/>
        <v>0</v>
      </c>
      <c r="U167" s="34"/>
      <c r="V167" s="34"/>
      <c r="W167" s="34"/>
      <c r="X167" s="31">
        <f t="shared" si="38"/>
        <v>9.0359999999999996</v>
      </c>
      <c r="Y167" s="31">
        <f t="shared" si="39"/>
        <v>-184.49199999999999</v>
      </c>
      <c r="Z167" s="30">
        <f t="shared" si="40"/>
        <v>0</v>
      </c>
    </row>
    <row r="168" spans="5:26" x14ac:dyDescent="0.15">
      <c r="E168" s="46"/>
      <c r="F168" s="28"/>
      <c r="G168" s="29"/>
      <c r="H168" s="29"/>
      <c r="I168" s="48" t="str">
        <f t="shared" si="44"/>
        <v/>
      </c>
      <c r="J168" s="48" t="str">
        <f t="shared" si="45"/>
        <v/>
      </c>
      <c r="K168" s="49" t="str">
        <f t="shared" si="46"/>
        <v/>
      </c>
      <c r="L168" s="11"/>
      <c r="M168" s="11"/>
      <c r="N168" s="78"/>
      <c r="O168" s="31" t="str">
        <f t="shared" si="33"/>
        <v>F</v>
      </c>
      <c r="P168" s="11">
        <f t="shared" si="34"/>
        <v>-23.287315649149274</v>
      </c>
      <c r="Q168" s="11"/>
      <c r="R168" s="38">
        <f t="shared" si="35"/>
        <v>0</v>
      </c>
      <c r="S168" s="30">
        <f t="shared" si="36"/>
        <v>0</v>
      </c>
      <c r="T168" s="30">
        <f t="shared" si="37"/>
        <v>0</v>
      </c>
      <c r="U168" s="34"/>
      <c r="V168" s="34"/>
      <c r="W168" s="34"/>
      <c r="X168" s="31">
        <f t="shared" si="38"/>
        <v>9.0359999999999996</v>
      </c>
      <c r="Y168" s="31">
        <f t="shared" si="39"/>
        <v>-184.49199999999999</v>
      </c>
      <c r="Z168" s="30">
        <f t="shared" si="40"/>
        <v>0</v>
      </c>
    </row>
    <row r="169" spans="5:26" x14ac:dyDescent="0.15">
      <c r="E169" s="46"/>
      <c r="F169" s="28"/>
      <c r="G169" s="29"/>
      <c r="H169" s="29"/>
      <c r="I169" s="48" t="str">
        <f t="shared" si="44"/>
        <v/>
      </c>
      <c r="J169" s="48" t="str">
        <f t="shared" si="45"/>
        <v/>
      </c>
      <c r="K169" s="49" t="str">
        <f t="shared" si="46"/>
        <v/>
      </c>
      <c r="L169" s="11"/>
      <c r="M169" s="11"/>
      <c r="N169" s="78"/>
      <c r="O169" s="31" t="str">
        <f t="shared" si="33"/>
        <v>F</v>
      </c>
      <c r="P169" s="11">
        <f t="shared" si="34"/>
        <v>-23.287315649149274</v>
      </c>
      <c r="Q169" s="11"/>
      <c r="R169" s="38">
        <f t="shared" si="35"/>
        <v>0</v>
      </c>
      <c r="S169" s="30">
        <f t="shared" si="36"/>
        <v>0</v>
      </c>
      <c r="T169" s="30">
        <f t="shared" si="37"/>
        <v>0</v>
      </c>
      <c r="U169" s="34"/>
      <c r="V169" s="34"/>
      <c r="W169" s="34"/>
      <c r="X169" s="31">
        <f t="shared" si="38"/>
        <v>9.0359999999999996</v>
      </c>
      <c r="Y169" s="31">
        <f t="shared" si="39"/>
        <v>-184.49199999999999</v>
      </c>
      <c r="Z169" s="30">
        <f t="shared" si="40"/>
        <v>0</v>
      </c>
    </row>
    <row r="170" spans="5:26" x14ac:dyDescent="0.15">
      <c r="E170" s="46"/>
      <c r="F170" s="28"/>
      <c r="G170" s="29"/>
      <c r="H170" s="29"/>
      <c r="I170" s="48" t="str">
        <f t="shared" si="44"/>
        <v/>
      </c>
      <c r="J170" s="48" t="str">
        <f t="shared" si="45"/>
        <v/>
      </c>
      <c r="K170" s="49" t="str">
        <f t="shared" si="46"/>
        <v/>
      </c>
      <c r="L170" s="11"/>
      <c r="M170" s="11"/>
      <c r="N170" s="78"/>
      <c r="O170" s="31" t="str">
        <f t="shared" si="33"/>
        <v>F</v>
      </c>
      <c r="P170" s="11">
        <f t="shared" si="34"/>
        <v>-23.287315649149274</v>
      </c>
      <c r="Q170" s="11"/>
      <c r="R170" s="38">
        <f t="shared" si="35"/>
        <v>0</v>
      </c>
      <c r="S170" s="30">
        <f t="shared" si="36"/>
        <v>0</v>
      </c>
      <c r="T170" s="30">
        <f t="shared" si="37"/>
        <v>0</v>
      </c>
      <c r="U170" s="34"/>
      <c r="V170" s="34"/>
      <c r="W170" s="34"/>
      <c r="X170" s="31">
        <f t="shared" si="38"/>
        <v>9.0359999999999996</v>
      </c>
      <c r="Y170" s="31">
        <f t="shared" si="39"/>
        <v>-184.49199999999999</v>
      </c>
      <c r="Z170" s="30">
        <f t="shared" si="40"/>
        <v>0</v>
      </c>
    </row>
    <row r="171" spans="5:26" x14ac:dyDescent="0.15">
      <c r="E171" s="46"/>
      <c r="F171" s="28"/>
      <c r="G171" s="29"/>
      <c r="H171" s="29"/>
      <c r="I171" s="48" t="str">
        <f t="shared" si="44"/>
        <v/>
      </c>
      <c r="J171" s="48" t="str">
        <f t="shared" si="45"/>
        <v/>
      </c>
      <c r="K171" s="49" t="str">
        <f t="shared" si="46"/>
        <v/>
      </c>
      <c r="L171" s="11"/>
      <c r="M171" s="11"/>
      <c r="N171" s="78"/>
      <c r="O171" s="31" t="str">
        <f t="shared" si="33"/>
        <v>F</v>
      </c>
      <c r="P171" s="11">
        <f t="shared" si="34"/>
        <v>-23.287315649149274</v>
      </c>
      <c r="Q171" s="11"/>
      <c r="R171" s="38">
        <f t="shared" si="35"/>
        <v>0</v>
      </c>
      <c r="S171" s="30">
        <f t="shared" si="36"/>
        <v>0</v>
      </c>
      <c r="T171" s="30">
        <f t="shared" si="37"/>
        <v>0</v>
      </c>
      <c r="U171" s="34"/>
      <c r="V171" s="34"/>
      <c r="W171" s="34"/>
      <c r="X171" s="31">
        <f t="shared" si="38"/>
        <v>9.0359999999999996</v>
      </c>
      <c r="Y171" s="31">
        <f t="shared" si="39"/>
        <v>-184.49199999999999</v>
      </c>
      <c r="Z171" s="30">
        <f t="shared" si="40"/>
        <v>0</v>
      </c>
    </row>
    <row r="172" spans="5:26" x14ac:dyDescent="0.15">
      <c r="E172" s="46"/>
      <c r="F172" s="28"/>
      <c r="G172" s="29"/>
      <c r="H172" s="29"/>
      <c r="I172" s="48" t="str">
        <f t="shared" si="44"/>
        <v/>
      </c>
      <c r="J172" s="48" t="str">
        <f t="shared" si="45"/>
        <v/>
      </c>
      <c r="K172" s="49" t="str">
        <f t="shared" si="46"/>
        <v/>
      </c>
      <c r="L172" s="11"/>
      <c r="M172" s="11"/>
      <c r="N172" s="78"/>
      <c r="O172" s="31" t="str">
        <f t="shared" si="33"/>
        <v>F</v>
      </c>
      <c r="P172" s="11">
        <f t="shared" si="34"/>
        <v>-23.287315649149274</v>
      </c>
      <c r="Q172" s="11"/>
      <c r="R172" s="38">
        <f t="shared" si="35"/>
        <v>0</v>
      </c>
      <c r="S172" s="30">
        <f t="shared" si="36"/>
        <v>0</v>
      </c>
      <c r="T172" s="30">
        <f t="shared" si="37"/>
        <v>0</v>
      </c>
      <c r="U172" s="34"/>
      <c r="V172" s="34"/>
      <c r="W172" s="34"/>
      <c r="X172" s="31">
        <f t="shared" si="38"/>
        <v>9.0359999999999996</v>
      </c>
      <c r="Y172" s="31">
        <f t="shared" si="39"/>
        <v>-184.49199999999999</v>
      </c>
      <c r="Z172" s="30">
        <f t="shared" si="40"/>
        <v>0</v>
      </c>
    </row>
    <row r="173" spans="5:26" x14ac:dyDescent="0.15">
      <c r="E173" s="46"/>
      <c r="F173" s="28"/>
      <c r="G173" s="29"/>
      <c r="H173" s="29"/>
      <c r="I173" s="48" t="str">
        <f t="shared" si="44"/>
        <v/>
      </c>
      <c r="J173" s="48" t="str">
        <f t="shared" si="45"/>
        <v/>
      </c>
      <c r="K173" s="49" t="str">
        <f t="shared" si="46"/>
        <v/>
      </c>
      <c r="L173" s="11"/>
      <c r="M173" s="11"/>
      <c r="N173" s="78"/>
      <c r="O173" s="31" t="str">
        <f t="shared" si="33"/>
        <v>F</v>
      </c>
      <c r="P173" s="11">
        <f t="shared" si="34"/>
        <v>-23.287315649149274</v>
      </c>
      <c r="Q173" s="11"/>
      <c r="R173" s="38">
        <f t="shared" si="35"/>
        <v>0</v>
      </c>
      <c r="S173" s="30">
        <f t="shared" si="36"/>
        <v>0</v>
      </c>
      <c r="T173" s="30">
        <f t="shared" si="37"/>
        <v>0</v>
      </c>
      <c r="U173" s="34"/>
      <c r="V173" s="34"/>
      <c r="W173" s="34"/>
      <c r="X173" s="31">
        <f t="shared" si="38"/>
        <v>9.0359999999999996</v>
      </c>
      <c r="Y173" s="31">
        <f t="shared" si="39"/>
        <v>-184.49199999999999</v>
      </c>
      <c r="Z173" s="30">
        <f t="shared" si="40"/>
        <v>0</v>
      </c>
    </row>
    <row r="174" spans="5:26" x14ac:dyDescent="0.15">
      <c r="E174" s="46"/>
      <c r="F174" s="28"/>
      <c r="G174" s="29"/>
      <c r="H174" s="29"/>
      <c r="I174" s="48" t="str">
        <f t="shared" si="44"/>
        <v/>
      </c>
      <c r="J174" s="48" t="str">
        <f t="shared" si="45"/>
        <v/>
      </c>
      <c r="K174" s="49" t="str">
        <f t="shared" si="46"/>
        <v/>
      </c>
      <c r="L174" s="11"/>
      <c r="M174" s="11"/>
      <c r="N174" s="78"/>
      <c r="O174" s="31" t="str">
        <f t="shared" si="33"/>
        <v>F</v>
      </c>
      <c r="P174" s="11">
        <f t="shared" si="34"/>
        <v>-23.287315649149274</v>
      </c>
      <c r="Q174" s="11"/>
      <c r="R174" s="38">
        <f t="shared" si="35"/>
        <v>0</v>
      </c>
      <c r="S174" s="30">
        <f t="shared" si="36"/>
        <v>0</v>
      </c>
      <c r="T174" s="30">
        <f t="shared" si="37"/>
        <v>0</v>
      </c>
      <c r="U174" s="34"/>
      <c r="V174" s="34"/>
      <c r="W174" s="34"/>
      <c r="X174" s="31">
        <f t="shared" si="38"/>
        <v>9.0359999999999996</v>
      </c>
      <c r="Y174" s="31">
        <f t="shared" si="39"/>
        <v>-184.49199999999999</v>
      </c>
      <c r="Z174" s="30">
        <f t="shared" si="40"/>
        <v>0</v>
      </c>
    </row>
    <row r="175" spans="5:26" x14ac:dyDescent="0.15">
      <c r="E175" s="46"/>
      <c r="F175" s="28"/>
      <c r="G175" s="29"/>
      <c r="H175" s="29"/>
      <c r="I175" s="48" t="str">
        <f t="shared" si="44"/>
        <v/>
      </c>
      <c r="J175" s="48" t="str">
        <f t="shared" si="45"/>
        <v/>
      </c>
      <c r="K175" s="49" t="str">
        <f t="shared" si="46"/>
        <v/>
      </c>
      <c r="L175" s="11"/>
      <c r="M175" s="11"/>
      <c r="N175" s="78"/>
      <c r="O175" s="31" t="str">
        <f t="shared" si="33"/>
        <v>F</v>
      </c>
      <c r="P175" s="11">
        <f t="shared" si="34"/>
        <v>-23.287315649149274</v>
      </c>
      <c r="Q175" s="11"/>
      <c r="R175" s="38">
        <f t="shared" si="35"/>
        <v>0</v>
      </c>
      <c r="S175" s="30">
        <f t="shared" si="36"/>
        <v>0</v>
      </c>
      <c r="T175" s="30">
        <f t="shared" si="37"/>
        <v>0</v>
      </c>
      <c r="U175" s="34"/>
      <c r="V175" s="34"/>
      <c r="W175" s="34"/>
      <c r="X175" s="31">
        <f t="shared" si="38"/>
        <v>9.0359999999999996</v>
      </c>
      <c r="Y175" s="31">
        <f t="shared" si="39"/>
        <v>-184.49199999999999</v>
      </c>
      <c r="Z175" s="30">
        <f t="shared" si="40"/>
        <v>0</v>
      </c>
    </row>
    <row r="176" spans="5:26" x14ac:dyDescent="0.15">
      <c r="E176" s="46"/>
      <c r="F176" s="28"/>
      <c r="G176" s="29"/>
      <c r="H176" s="29"/>
      <c r="I176" s="48" t="str">
        <f t="shared" si="44"/>
        <v/>
      </c>
      <c r="J176" s="48" t="str">
        <f t="shared" si="45"/>
        <v/>
      </c>
      <c r="K176" s="49" t="str">
        <f t="shared" si="46"/>
        <v/>
      </c>
      <c r="L176" s="11"/>
      <c r="M176" s="11"/>
      <c r="N176" s="78"/>
      <c r="O176" s="31" t="str">
        <f t="shared" si="33"/>
        <v>F</v>
      </c>
      <c r="P176" s="11">
        <f t="shared" si="34"/>
        <v>-23.287315649149274</v>
      </c>
      <c r="Q176" s="11"/>
      <c r="R176" s="38">
        <f t="shared" si="35"/>
        <v>0</v>
      </c>
      <c r="S176" s="30">
        <f t="shared" si="36"/>
        <v>0</v>
      </c>
      <c r="T176" s="30">
        <f t="shared" si="37"/>
        <v>0</v>
      </c>
      <c r="U176" s="34"/>
      <c r="V176" s="34"/>
      <c r="W176" s="34"/>
      <c r="X176" s="31">
        <f t="shared" si="38"/>
        <v>9.0359999999999996</v>
      </c>
      <c r="Y176" s="31">
        <f t="shared" si="39"/>
        <v>-184.49199999999999</v>
      </c>
      <c r="Z176" s="30">
        <f t="shared" si="40"/>
        <v>0</v>
      </c>
    </row>
    <row r="177" spans="5:26" x14ac:dyDescent="0.15">
      <c r="E177" s="46"/>
      <c r="F177" s="28"/>
      <c r="G177" s="29"/>
      <c r="H177" s="29"/>
      <c r="I177" s="48" t="str">
        <f t="shared" si="44"/>
        <v/>
      </c>
      <c r="J177" s="48" t="str">
        <f t="shared" si="45"/>
        <v/>
      </c>
      <c r="K177" s="49" t="str">
        <f t="shared" si="46"/>
        <v/>
      </c>
      <c r="L177" s="11"/>
      <c r="M177" s="11"/>
      <c r="N177" s="78"/>
      <c r="O177" s="31" t="str">
        <f t="shared" si="33"/>
        <v>F</v>
      </c>
      <c r="P177" s="11">
        <f t="shared" si="34"/>
        <v>-23.287315649149274</v>
      </c>
      <c r="Q177" s="11"/>
      <c r="R177" s="38">
        <f t="shared" si="35"/>
        <v>0</v>
      </c>
      <c r="S177" s="30">
        <f t="shared" si="36"/>
        <v>0</v>
      </c>
      <c r="T177" s="30">
        <f t="shared" si="37"/>
        <v>0</v>
      </c>
      <c r="U177" s="34"/>
      <c r="V177" s="34"/>
      <c r="W177" s="34"/>
      <c r="X177" s="31">
        <f t="shared" si="38"/>
        <v>9.0359999999999996</v>
      </c>
      <c r="Y177" s="31">
        <f t="shared" si="39"/>
        <v>-184.49199999999999</v>
      </c>
      <c r="Z177" s="30">
        <f t="shared" si="40"/>
        <v>0</v>
      </c>
    </row>
    <row r="178" spans="5:26" x14ac:dyDescent="0.15">
      <c r="E178" s="46"/>
      <c r="F178" s="28"/>
      <c r="G178" s="29"/>
      <c r="H178" s="29"/>
      <c r="I178" s="48" t="str">
        <f t="shared" si="44"/>
        <v/>
      </c>
      <c r="J178" s="48" t="str">
        <f t="shared" si="45"/>
        <v/>
      </c>
      <c r="K178" s="49" t="str">
        <f t="shared" si="46"/>
        <v/>
      </c>
      <c r="L178" s="11"/>
      <c r="M178" s="11"/>
      <c r="N178" s="78"/>
      <c r="O178" s="31" t="str">
        <f t="shared" si="33"/>
        <v>F</v>
      </c>
      <c r="P178" s="11">
        <f t="shared" si="34"/>
        <v>-23.287315649149274</v>
      </c>
      <c r="Q178" s="11"/>
      <c r="R178" s="38">
        <f t="shared" si="35"/>
        <v>0</v>
      </c>
      <c r="S178" s="30">
        <f t="shared" si="36"/>
        <v>0</v>
      </c>
      <c r="T178" s="30">
        <f t="shared" si="37"/>
        <v>0</v>
      </c>
      <c r="U178" s="34"/>
      <c r="V178" s="34"/>
      <c r="W178" s="34"/>
      <c r="X178" s="31">
        <f t="shared" si="38"/>
        <v>9.0359999999999996</v>
      </c>
      <c r="Y178" s="31">
        <f t="shared" si="39"/>
        <v>-184.49199999999999</v>
      </c>
      <c r="Z178" s="30">
        <f t="shared" si="40"/>
        <v>0</v>
      </c>
    </row>
    <row r="179" spans="5:26" x14ac:dyDescent="0.15">
      <c r="E179" s="46"/>
      <c r="F179" s="28"/>
      <c r="G179" s="29"/>
      <c r="H179" s="29"/>
      <c r="I179" s="48" t="str">
        <f t="shared" si="44"/>
        <v/>
      </c>
      <c r="J179" s="48" t="str">
        <f t="shared" si="45"/>
        <v/>
      </c>
      <c r="K179" s="49" t="str">
        <f t="shared" si="46"/>
        <v/>
      </c>
      <c r="L179" s="11"/>
      <c r="M179" s="11"/>
      <c r="N179" s="78"/>
      <c r="O179" s="31" t="str">
        <f t="shared" si="33"/>
        <v>F</v>
      </c>
      <c r="P179" s="11">
        <f t="shared" si="34"/>
        <v>-23.287315649149274</v>
      </c>
      <c r="Q179" s="11"/>
      <c r="R179" s="38">
        <f t="shared" si="35"/>
        <v>0</v>
      </c>
      <c r="S179" s="30">
        <f t="shared" si="36"/>
        <v>0</v>
      </c>
      <c r="T179" s="30">
        <f t="shared" si="37"/>
        <v>0</v>
      </c>
      <c r="U179" s="34"/>
      <c r="V179" s="34"/>
      <c r="W179" s="34"/>
      <c r="X179" s="31">
        <f t="shared" si="38"/>
        <v>9.0359999999999996</v>
      </c>
      <c r="Y179" s="31">
        <f t="shared" si="39"/>
        <v>-184.49199999999999</v>
      </c>
      <c r="Z179" s="30">
        <f t="shared" si="40"/>
        <v>0</v>
      </c>
    </row>
    <row r="180" spans="5:26" x14ac:dyDescent="0.15">
      <c r="E180" s="46"/>
      <c r="F180" s="28"/>
      <c r="G180" s="29"/>
      <c r="H180" s="29"/>
      <c r="I180" s="48" t="str">
        <f t="shared" si="44"/>
        <v/>
      </c>
      <c r="J180" s="48" t="str">
        <f t="shared" si="45"/>
        <v/>
      </c>
      <c r="K180" s="49" t="str">
        <f t="shared" si="46"/>
        <v/>
      </c>
      <c r="L180" s="11"/>
      <c r="M180" s="11"/>
      <c r="N180" s="78"/>
      <c r="O180" s="31" t="str">
        <f t="shared" si="33"/>
        <v>F</v>
      </c>
      <c r="P180" s="11">
        <f t="shared" si="34"/>
        <v>-23.287315649149274</v>
      </c>
      <c r="Q180" s="11"/>
      <c r="R180" s="38">
        <f t="shared" si="35"/>
        <v>0</v>
      </c>
      <c r="S180" s="30">
        <f t="shared" si="36"/>
        <v>0</v>
      </c>
      <c r="T180" s="30">
        <f t="shared" si="37"/>
        <v>0</v>
      </c>
      <c r="U180" s="34"/>
      <c r="V180" s="34"/>
      <c r="W180" s="34"/>
      <c r="X180" s="31">
        <f t="shared" si="38"/>
        <v>9.0359999999999996</v>
      </c>
      <c r="Y180" s="31">
        <f t="shared" si="39"/>
        <v>-184.49199999999999</v>
      </c>
      <c r="Z180" s="30">
        <f t="shared" si="40"/>
        <v>0</v>
      </c>
    </row>
    <row r="181" spans="5:26" x14ac:dyDescent="0.15">
      <c r="E181" s="46"/>
      <c r="F181" s="28"/>
      <c r="G181" s="29"/>
      <c r="H181" s="29"/>
      <c r="I181" s="48" t="str">
        <f t="shared" si="44"/>
        <v/>
      </c>
      <c r="J181" s="48" t="str">
        <f t="shared" si="45"/>
        <v/>
      </c>
      <c r="K181" s="49" t="str">
        <f t="shared" si="46"/>
        <v/>
      </c>
      <c r="L181" s="11"/>
      <c r="M181" s="11"/>
      <c r="N181" s="78"/>
      <c r="O181" s="31" t="str">
        <f t="shared" si="33"/>
        <v>F</v>
      </c>
      <c r="P181" s="11">
        <f t="shared" si="34"/>
        <v>-23.287315649149274</v>
      </c>
      <c r="Q181" s="11"/>
      <c r="R181" s="38">
        <f t="shared" si="35"/>
        <v>0</v>
      </c>
      <c r="S181" s="30">
        <f t="shared" si="36"/>
        <v>0</v>
      </c>
      <c r="T181" s="30">
        <f t="shared" si="37"/>
        <v>0</v>
      </c>
      <c r="U181" s="34"/>
      <c r="V181" s="34"/>
      <c r="W181" s="34"/>
      <c r="X181" s="31">
        <f t="shared" si="38"/>
        <v>9.0359999999999996</v>
      </c>
      <c r="Y181" s="31">
        <f t="shared" si="39"/>
        <v>-184.49199999999999</v>
      </c>
      <c r="Z181" s="30">
        <f t="shared" si="40"/>
        <v>0</v>
      </c>
    </row>
    <row r="182" spans="5:26" x14ac:dyDescent="0.15">
      <c r="E182" s="46"/>
      <c r="F182" s="28"/>
      <c r="G182" s="29"/>
      <c r="H182" s="29"/>
      <c r="I182" s="48" t="str">
        <f t="shared" si="44"/>
        <v/>
      </c>
      <c r="J182" s="48" t="str">
        <f t="shared" si="45"/>
        <v/>
      </c>
      <c r="K182" s="49" t="str">
        <f t="shared" si="46"/>
        <v/>
      </c>
      <c r="L182" s="11"/>
      <c r="M182" s="11"/>
      <c r="N182" s="78"/>
      <c r="O182" s="31" t="str">
        <f t="shared" si="33"/>
        <v>F</v>
      </c>
      <c r="P182" s="11">
        <f t="shared" si="34"/>
        <v>-23.287315649149274</v>
      </c>
      <c r="Q182" s="11"/>
      <c r="R182" s="38">
        <f t="shared" si="35"/>
        <v>0</v>
      </c>
      <c r="S182" s="30">
        <f t="shared" si="36"/>
        <v>0</v>
      </c>
      <c r="T182" s="30">
        <f t="shared" si="37"/>
        <v>0</v>
      </c>
      <c r="U182" s="34"/>
      <c r="V182" s="34"/>
      <c r="W182" s="34"/>
      <c r="X182" s="31">
        <f t="shared" si="38"/>
        <v>9.0359999999999996</v>
      </c>
      <c r="Y182" s="31">
        <f t="shared" si="39"/>
        <v>-184.49199999999999</v>
      </c>
      <c r="Z182" s="30">
        <f t="shared" si="40"/>
        <v>0</v>
      </c>
    </row>
    <row r="183" spans="5:26" x14ac:dyDescent="0.15">
      <c r="E183" s="46"/>
      <c r="F183" s="28"/>
      <c r="G183" s="29"/>
      <c r="H183" s="29"/>
      <c r="I183" s="48" t="str">
        <f t="shared" si="44"/>
        <v/>
      </c>
      <c r="J183" s="48" t="str">
        <f t="shared" si="45"/>
        <v/>
      </c>
      <c r="K183" s="49" t="str">
        <f t="shared" si="46"/>
        <v/>
      </c>
      <c r="L183" s="11"/>
      <c r="M183" s="11"/>
      <c r="N183" s="78"/>
      <c r="O183" s="31" t="str">
        <f t="shared" si="33"/>
        <v>F</v>
      </c>
      <c r="P183" s="11">
        <f t="shared" si="34"/>
        <v>-23.287315649149274</v>
      </c>
      <c r="Q183" s="11"/>
      <c r="R183" s="38">
        <f t="shared" si="35"/>
        <v>0</v>
      </c>
      <c r="S183" s="30">
        <f t="shared" si="36"/>
        <v>0</v>
      </c>
      <c r="T183" s="30">
        <f t="shared" si="37"/>
        <v>0</v>
      </c>
      <c r="U183" s="34"/>
      <c r="V183" s="34"/>
      <c r="W183" s="34"/>
      <c r="X183" s="31">
        <f t="shared" si="38"/>
        <v>9.0359999999999996</v>
      </c>
      <c r="Y183" s="31">
        <f t="shared" si="39"/>
        <v>-184.49199999999999</v>
      </c>
      <c r="Z183" s="30">
        <f t="shared" si="40"/>
        <v>0</v>
      </c>
    </row>
    <row r="184" spans="5:26" x14ac:dyDescent="0.15">
      <c r="E184" s="46"/>
      <c r="F184" s="28"/>
      <c r="G184" s="29"/>
      <c r="H184" s="29"/>
      <c r="I184" s="48" t="str">
        <f t="shared" si="44"/>
        <v/>
      </c>
      <c r="J184" s="48" t="str">
        <f t="shared" si="45"/>
        <v/>
      </c>
      <c r="K184" s="49" t="str">
        <f t="shared" si="46"/>
        <v/>
      </c>
      <c r="L184" s="11"/>
      <c r="M184" s="11"/>
      <c r="N184" s="78"/>
      <c r="O184" s="31" t="str">
        <f t="shared" si="33"/>
        <v>F</v>
      </c>
      <c r="P184" s="11">
        <f t="shared" si="34"/>
        <v>-23.287315649149274</v>
      </c>
      <c r="Q184" s="11"/>
      <c r="R184" s="38">
        <f t="shared" si="35"/>
        <v>0</v>
      </c>
      <c r="S184" s="30">
        <f t="shared" si="36"/>
        <v>0</v>
      </c>
      <c r="T184" s="30">
        <f t="shared" si="37"/>
        <v>0</v>
      </c>
      <c r="U184" s="34"/>
      <c r="V184" s="34"/>
      <c r="W184" s="34"/>
      <c r="X184" s="31">
        <f t="shared" si="38"/>
        <v>9.0359999999999996</v>
      </c>
      <c r="Y184" s="31">
        <f t="shared" si="39"/>
        <v>-184.49199999999999</v>
      </c>
      <c r="Z184" s="30">
        <f t="shared" si="40"/>
        <v>0</v>
      </c>
    </row>
    <row r="185" spans="5:26" x14ac:dyDescent="0.15">
      <c r="E185" s="46"/>
      <c r="F185" s="28"/>
      <c r="G185" s="29"/>
      <c r="H185" s="29"/>
      <c r="I185" s="48" t="str">
        <f t="shared" si="44"/>
        <v/>
      </c>
      <c r="J185" s="48" t="str">
        <f t="shared" si="45"/>
        <v/>
      </c>
      <c r="K185" s="49" t="str">
        <f t="shared" si="46"/>
        <v/>
      </c>
      <c r="L185" s="11"/>
      <c r="M185" s="11"/>
      <c r="N185" s="78"/>
      <c r="O185" s="31" t="str">
        <f t="shared" si="33"/>
        <v>F</v>
      </c>
      <c r="P185" s="11">
        <f t="shared" si="34"/>
        <v>-23.287315649149274</v>
      </c>
      <c r="Q185" s="11"/>
      <c r="R185" s="38">
        <f t="shared" si="35"/>
        <v>0</v>
      </c>
      <c r="S185" s="30">
        <f t="shared" si="36"/>
        <v>0</v>
      </c>
      <c r="T185" s="30">
        <f t="shared" si="37"/>
        <v>0</v>
      </c>
      <c r="U185" s="34"/>
      <c r="V185" s="34"/>
      <c r="W185" s="34"/>
      <c r="X185" s="31">
        <f t="shared" si="38"/>
        <v>9.0359999999999996</v>
      </c>
      <c r="Y185" s="31">
        <f t="shared" si="39"/>
        <v>-184.49199999999999</v>
      </c>
      <c r="Z185" s="30">
        <f t="shared" si="40"/>
        <v>0</v>
      </c>
    </row>
    <row r="186" spans="5:26" x14ac:dyDescent="0.15">
      <c r="E186" s="46"/>
      <c r="F186" s="28"/>
      <c r="G186" s="29"/>
      <c r="H186" s="29"/>
      <c r="I186" s="48" t="str">
        <f t="shared" si="44"/>
        <v/>
      </c>
      <c r="J186" s="48" t="str">
        <f t="shared" si="45"/>
        <v/>
      </c>
      <c r="K186" s="49" t="str">
        <f t="shared" si="46"/>
        <v/>
      </c>
      <c r="L186" s="11"/>
      <c r="M186" s="11"/>
      <c r="N186" s="78"/>
      <c r="O186" s="31" t="str">
        <f t="shared" si="33"/>
        <v>F</v>
      </c>
      <c r="P186" s="11">
        <f t="shared" si="34"/>
        <v>-23.287315649149274</v>
      </c>
      <c r="Q186" s="11"/>
      <c r="R186" s="38">
        <f t="shared" si="35"/>
        <v>0</v>
      </c>
      <c r="S186" s="30">
        <f t="shared" si="36"/>
        <v>0</v>
      </c>
      <c r="T186" s="30">
        <f t="shared" si="37"/>
        <v>0</v>
      </c>
      <c r="U186" s="34"/>
      <c r="V186" s="34"/>
      <c r="W186" s="34"/>
      <c r="X186" s="31">
        <f t="shared" si="38"/>
        <v>9.0359999999999996</v>
      </c>
      <c r="Y186" s="31">
        <f t="shared" si="39"/>
        <v>-184.49199999999999</v>
      </c>
      <c r="Z186" s="30">
        <f t="shared" si="40"/>
        <v>0</v>
      </c>
    </row>
    <row r="187" spans="5:26" x14ac:dyDescent="0.15">
      <c r="E187" s="46"/>
      <c r="F187" s="28"/>
      <c r="G187" s="29"/>
      <c r="H187" s="29"/>
      <c r="I187" s="48" t="str">
        <f t="shared" si="44"/>
        <v/>
      </c>
      <c r="J187" s="48" t="str">
        <f t="shared" si="45"/>
        <v/>
      </c>
      <c r="K187" s="49" t="str">
        <f t="shared" si="46"/>
        <v/>
      </c>
      <c r="L187" s="11"/>
      <c r="M187" s="11"/>
      <c r="N187" s="78"/>
      <c r="O187" s="31" t="str">
        <f t="shared" si="33"/>
        <v>F</v>
      </c>
      <c r="P187" s="11">
        <f t="shared" si="34"/>
        <v>-23.287315649149274</v>
      </c>
      <c r="Q187" s="11"/>
      <c r="R187" s="38">
        <f t="shared" si="35"/>
        <v>0</v>
      </c>
      <c r="S187" s="30">
        <f t="shared" si="36"/>
        <v>0</v>
      </c>
      <c r="T187" s="30">
        <f t="shared" si="37"/>
        <v>0</v>
      </c>
      <c r="U187" s="34"/>
      <c r="V187" s="34"/>
      <c r="W187" s="34"/>
      <c r="X187" s="31">
        <f t="shared" si="38"/>
        <v>9.0359999999999996</v>
      </c>
      <c r="Y187" s="31">
        <f t="shared" si="39"/>
        <v>-184.49199999999999</v>
      </c>
      <c r="Z187" s="30">
        <f t="shared" si="40"/>
        <v>0</v>
      </c>
    </row>
    <row r="188" spans="5:26" x14ac:dyDescent="0.15">
      <c r="E188" s="46"/>
      <c r="F188" s="28"/>
      <c r="G188" s="29"/>
      <c r="H188" s="29"/>
      <c r="I188" s="48" t="str">
        <f t="shared" si="44"/>
        <v/>
      </c>
      <c r="J188" s="48" t="str">
        <f t="shared" si="45"/>
        <v/>
      </c>
      <c r="K188" s="49" t="str">
        <f t="shared" si="46"/>
        <v/>
      </c>
      <c r="L188" s="11"/>
      <c r="M188" s="11"/>
      <c r="N188" s="78"/>
      <c r="O188" s="31" t="str">
        <f t="shared" si="33"/>
        <v>F</v>
      </c>
      <c r="P188" s="11">
        <f t="shared" si="34"/>
        <v>-23.287315649149274</v>
      </c>
      <c r="Q188" s="11"/>
      <c r="R188" s="38">
        <f t="shared" si="35"/>
        <v>0</v>
      </c>
      <c r="S188" s="30">
        <f t="shared" si="36"/>
        <v>0</v>
      </c>
      <c r="T188" s="30">
        <f t="shared" si="37"/>
        <v>0</v>
      </c>
      <c r="U188" s="34"/>
      <c r="V188" s="34"/>
      <c r="W188" s="34"/>
      <c r="X188" s="31">
        <f t="shared" si="38"/>
        <v>9.0359999999999996</v>
      </c>
      <c r="Y188" s="31">
        <f t="shared" si="39"/>
        <v>-184.49199999999999</v>
      </c>
      <c r="Z188" s="30">
        <f t="shared" si="40"/>
        <v>0</v>
      </c>
    </row>
    <row r="189" spans="5:26" x14ac:dyDescent="0.15">
      <c r="E189" s="46"/>
      <c r="F189" s="28"/>
      <c r="G189" s="29"/>
      <c r="H189" s="29"/>
      <c r="I189" s="48" t="str">
        <f t="shared" si="44"/>
        <v/>
      </c>
      <c r="J189" s="48" t="str">
        <f t="shared" si="45"/>
        <v/>
      </c>
      <c r="K189" s="49" t="str">
        <f t="shared" si="46"/>
        <v/>
      </c>
      <c r="L189" s="11"/>
      <c r="M189" s="11"/>
      <c r="N189" s="78"/>
      <c r="O189" s="31" t="str">
        <f t="shared" si="33"/>
        <v>F</v>
      </c>
      <c r="P189" s="11">
        <f t="shared" si="34"/>
        <v>-23.287315649149274</v>
      </c>
      <c r="Q189" s="11"/>
      <c r="R189" s="38">
        <f t="shared" si="35"/>
        <v>0</v>
      </c>
      <c r="S189" s="30">
        <f t="shared" si="36"/>
        <v>0</v>
      </c>
      <c r="T189" s="30">
        <f t="shared" si="37"/>
        <v>0</v>
      </c>
      <c r="U189" s="34"/>
      <c r="V189" s="34"/>
      <c r="W189" s="34"/>
      <c r="X189" s="31">
        <f t="shared" si="38"/>
        <v>9.0359999999999996</v>
      </c>
      <c r="Y189" s="31">
        <f t="shared" si="39"/>
        <v>-184.49199999999999</v>
      </c>
      <c r="Z189" s="30">
        <f t="shared" si="40"/>
        <v>0</v>
      </c>
    </row>
    <row r="190" spans="5:26" x14ac:dyDescent="0.15">
      <c r="E190" s="46"/>
      <c r="F190" s="28"/>
      <c r="G190" s="29"/>
      <c r="H190" s="29"/>
      <c r="I190" s="48" t="str">
        <f t="shared" si="44"/>
        <v/>
      </c>
      <c r="J190" s="48" t="str">
        <f t="shared" si="45"/>
        <v/>
      </c>
      <c r="K190" s="49" t="str">
        <f t="shared" si="46"/>
        <v/>
      </c>
      <c r="L190" s="11"/>
      <c r="M190" s="11"/>
      <c r="N190" s="78"/>
      <c r="O190" s="31" t="str">
        <f t="shared" si="33"/>
        <v>F</v>
      </c>
      <c r="P190" s="11">
        <f t="shared" si="34"/>
        <v>-23.287315649149274</v>
      </c>
      <c r="Q190" s="11"/>
      <c r="R190" s="38">
        <f t="shared" si="35"/>
        <v>0</v>
      </c>
      <c r="S190" s="30">
        <f t="shared" si="36"/>
        <v>0</v>
      </c>
      <c r="T190" s="30">
        <f t="shared" si="37"/>
        <v>0</v>
      </c>
      <c r="U190" s="34"/>
      <c r="V190" s="34"/>
      <c r="W190" s="34"/>
      <c r="X190" s="31">
        <f t="shared" si="38"/>
        <v>9.0359999999999996</v>
      </c>
      <c r="Y190" s="31">
        <f t="shared" si="39"/>
        <v>-184.49199999999999</v>
      </c>
      <c r="Z190" s="30">
        <f t="shared" si="40"/>
        <v>0</v>
      </c>
    </row>
    <row r="191" spans="5:26" x14ac:dyDescent="0.15">
      <c r="E191" s="46"/>
      <c r="F191" s="28"/>
      <c r="G191" s="29"/>
      <c r="H191" s="29"/>
      <c r="I191" s="48" t="str">
        <f t="shared" si="44"/>
        <v/>
      </c>
      <c r="J191" s="48" t="str">
        <f t="shared" si="45"/>
        <v/>
      </c>
      <c r="K191" s="49" t="str">
        <f t="shared" si="46"/>
        <v/>
      </c>
      <c r="L191" s="11"/>
      <c r="M191" s="11"/>
      <c r="N191" s="78"/>
      <c r="O191" s="31" t="str">
        <f t="shared" si="33"/>
        <v>F</v>
      </c>
      <c r="P191" s="11">
        <f t="shared" si="34"/>
        <v>-23.287315649149274</v>
      </c>
      <c r="Q191" s="11"/>
      <c r="R191" s="38">
        <f t="shared" si="35"/>
        <v>0</v>
      </c>
      <c r="S191" s="30">
        <f t="shared" si="36"/>
        <v>0</v>
      </c>
      <c r="T191" s="30">
        <f t="shared" si="37"/>
        <v>0</v>
      </c>
      <c r="U191" s="34"/>
      <c r="V191" s="34"/>
      <c r="W191" s="34"/>
      <c r="X191" s="31">
        <f t="shared" si="38"/>
        <v>9.0359999999999996</v>
      </c>
      <c r="Y191" s="31">
        <f t="shared" si="39"/>
        <v>-184.49199999999999</v>
      </c>
      <c r="Z191" s="30">
        <f t="shared" si="40"/>
        <v>0</v>
      </c>
    </row>
    <row r="192" spans="5:26" x14ac:dyDescent="0.15">
      <c r="E192" s="46"/>
      <c r="F192" s="28"/>
      <c r="G192" s="29"/>
      <c r="H192" s="29"/>
      <c r="I192" s="48" t="str">
        <f t="shared" si="44"/>
        <v/>
      </c>
      <c r="J192" s="48" t="str">
        <f t="shared" si="45"/>
        <v/>
      </c>
      <c r="K192" s="49" t="str">
        <f t="shared" si="46"/>
        <v/>
      </c>
      <c r="L192" s="11"/>
      <c r="M192" s="11"/>
      <c r="N192" s="78"/>
      <c r="O192" s="31" t="str">
        <f t="shared" si="33"/>
        <v>F</v>
      </c>
      <c r="P192" s="11">
        <f t="shared" si="34"/>
        <v>-23.287315649149274</v>
      </c>
      <c r="Q192" s="11"/>
      <c r="R192" s="38">
        <f t="shared" si="35"/>
        <v>0</v>
      </c>
      <c r="S192" s="30">
        <f t="shared" si="36"/>
        <v>0</v>
      </c>
      <c r="T192" s="30">
        <f t="shared" si="37"/>
        <v>0</v>
      </c>
      <c r="U192" s="34"/>
      <c r="V192" s="34"/>
      <c r="W192" s="34"/>
      <c r="X192" s="31">
        <f t="shared" si="38"/>
        <v>9.0359999999999996</v>
      </c>
      <c r="Y192" s="31">
        <f t="shared" si="39"/>
        <v>-184.49199999999999</v>
      </c>
      <c r="Z192" s="30">
        <f t="shared" si="40"/>
        <v>0</v>
      </c>
    </row>
    <row r="193" spans="5:26" x14ac:dyDescent="0.15">
      <c r="E193" s="46"/>
      <c r="F193" s="28"/>
      <c r="G193" s="29"/>
      <c r="H193" s="29"/>
      <c r="I193" s="48" t="str">
        <f t="shared" si="44"/>
        <v/>
      </c>
      <c r="J193" s="48" t="str">
        <f t="shared" si="45"/>
        <v/>
      </c>
      <c r="K193" s="49" t="str">
        <f t="shared" si="46"/>
        <v/>
      </c>
      <c r="L193" s="11"/>
      <c r="M193" s="11"/>
      <c r="N193" s="78"/>
      <c r="O193" s="31" t="str">
        <f t="shared" si="33"/>
        <v>F</v>
      </c>
      <c r="P193" s="11">
        <f t="shared" si="34"/>
        <v>-23.287315649149274</v>
      </c>
      <c r="Q193" s="11"/>
      <c r="R193" s="38">
        <f t="shared" si="35"/>
        <v>0</v>
      </c>
      <c r="S193" s="30">
        <f t="shared" si="36"/>
        <v>0</v>
      </c>
      <c r="T193" s="30">
        <f t="shared" si="37"/>
        <v>0</v>
      </c>
      <c r="U193" s="34"/>
      <c r="V193" s="34"/>
      <c r="W193" s="34"/>
      <c r="X193" s="31">
        <f t="shared" si="38"/>
        <v>9.0359999999999996</v>
      </c>
      <c r="Y193" s="31">
        <f t="shared" si="39"/>
        <v>-184.49199999999999</v>
      </c>
      <c r="Z193" s="30">
        <f t="shared" si="40"/>
        <v>0</v>
      </c>
    </row>
    <row r="194" spans="5:26" x14ac:dyDescent="0.15">
      <c r="E194" s="46"/>
      <c r="F194" s="28"/>
      <c r="G194" s="29"/>
      <c r="H194" s="29"/>
      <c r="I194" s="48" t="str">
        <f t="shared" si="44"/>
        <v/>
      </c>
      <c r="J194" s="48" t="str">
        <f t="shared" si="45"/>
        <v/>
      </c>
      <c r="K194" s="49" t="str">
        <f t="shared" si="46"/>
        <v/>
      </c>
      <c r="L194" s="11"/>
      <c r="M194" s="11"/>
      <c r="N194" s="78"/>
      <c r="O194" s="31" t="str">
        <f t="shared" si="33"/>
        <v>F</v>
      </c>
      <c r="P194" s="11">
        <f t="shared" si="34"/>
        <v>-23.287315649149274</v>
      </c>
      <c r="Q194" s="11"/>
      <c r="R194" s="38">
        <f t="shared" ref="R194:R248" si="47">DATEDIF($F$127,F194,"Y")</f>
        <v>0</v>
      </c>
      <c r="S194" s="30">
        <f t="shared" ref="S194:S248" si="48">DATEDIF($F$127,F194,"YM")</f>
        <v>0</v>
      </c>
      <c r="T194" s="30">
        <f t="shared" ref="T194:T248" si="49">DATEDIF($F$127,F194,"Y")+DATEDIF($F$127,F194,"YD")/(365+IF(MOD(YEAR(DATE(YEAR(F194)-1,MONTH($F$127),DAY($F$127))),4)=0,IF(DATE(YEAR(DATE(YEAR(F194)-1,MONTH($F$127),DAY($F$127))),2,29)&gt;=DATE(YEAR(F194)-1,MONTH($F$127),DAY($F$127)),1,0),0)+IF(MOD(YEAR(F194),4)=0,IF(DATE(YEAR(F194),2,29)&lt;=F194,1,0),0))</f>
        <v>0</v>
      </c>
      <c r="U194" s="34"/>
      <c r="V194" s="34"/>
      <c r="W194" s="34"/>
      <c r="X194" s="31">
        <f t="shared" si="38"/>
        <v>9.0359999999999996</v>
      </c>
      <c r="Y194" s="31">
        <f t="shared" si="39"/>
        <v>-184.49199999999999</v>
      </c>
      <c r="Z194" s="30">
        <f t="shared" si="40"/>
        <v>0</v>
      </c>
    </row>
    <row r="195" spans="5:26" x14ac:dyDescent="0.15">
      <c r="E195" s="46"/>
      <c r="F195" s="28"/>
      <c r="G195" s="29"/>
      <c r="H195" s="29"/>
      <c r="I195" s="48" t="str">
        <f t="shared" si="44"/>
        <v/>
      </c>
      <c r="J195" s="48" t="str">
        <f t="shared" si="45"/>
        <v/>
      </c>
      <c r="K195" s="49" t="str">
        <f t="shared" si="46"/>
        <v/>
      </c>
      <c r="L195" s="11"/>
      <c r="M195" s="11"/>
      <c r="N195" s="78"/>
      <c r="O195" s="31" t="str">
        <f t="shared" ref="O195:O248" si="50">+O194</f>
        <v>F</v>
      </c>
      <c r="P195" s="11">
        <f t="shared" ref="P195:P248" si="51">IF(T195&gt;17.583,"*",(G195-(INDEX(IF(O195="F",Hfemalemean,Hmalemean),S195+1,R195+1)))/(INDEX(IF(O195="F",Hfemalesd,Hmalesd),S195+1,R195+1)))</f>
        <v>-23.287315649149274</v>
      </c>
      <c r="Q195" s="11"/>
      <c r="R195" s="38">
        <f t="shared" si="47"/>
        <v>0</v>
      </c>
      <c r="S195" s="30">
        <f t="shared" si="48"/>
        <v>0</v>
      </c>
      <c r="T195" s="30">
        <f t="shared" si="49"/>
        <v>0</v>
      </c>
      <c r="U195" s="34"/>
      <c r="V195" s="34"/>
      <c r="W195" s="34"/>
      <c r="X195" s="31">
        <f t="shared" ref="X195:X248" si="52">IF(O195="M",2.06*10^-3*G195^2-0.1166*G195+6.5273,2.49*10^-3*G195^2-0.1858*G195+9.036)</f>
        <v>9.0359999999999996</v>
      </c>
      <c r="Y195" s="31">
        <f t="shared" ref="Y195:Y248" si="53">((G195/100)^3*INDEX(itoOI,IF(O195="M",0,3)+IF(G195&lt;140,1,IF(G195&lt;=149,2,3)),1)+(G195/100)^2*INDEX(itoOI,IF(O195="M",0,3)+IF(G195&lt;140,1,IF(G195&lt;=149,2,3)),2)+(G195/100)*INDEX(itoOI,IF(O195="M",0,3)+IF(G195&lt;140,1,IF(G195&lt;=149,2,3)),3)+INDEX(itoOI,IF(O195="M",0,3)+IF(G195&lt;140,1,IF(G195&lt;=149,2,3)),4))</f>
        <v>-184.49199999999999</v>
      </c>
      <c r="Z195" s="30">
        <f t="shared" ref="Z195:Z248" si="54">22*G195^2/10000</f>
        <v>0</v>
      </c>
    </row>
    <row r="196" spans="5:26" x14ac:dyDescent="0.15">
      <c r="E196" s="46"/>
      <c r="F196" s="28"/>
      <c r="G196" s="29"/>
      <c r="H196" s="29"/>
      <c r="I196" s="48" t="str">
        <f t="shared" si="44"/>
        <v/>
      </c>
      <c r="J196" s="48" t="str">
        <f t="shared" si="45"/>
        <v/>
      </c>
      <c r="K196" s="49" t="str">
        <f t="shared" si="46"/>
        <v/>
      </c>
      <c r="L196" s="11"/>
      <c r="M196" s="11"/>
      <c r="N196" s="78"/>
      <c r="O196" s="31" t="str">
        <f t="shared" si="50"/>
        <v>F</v>
      </c>
      <c r="P196" s="11">
        <f t="shared" si="51"/>
        <v>-23.287315649149274</v>
      </c>
      <c r="Q196" s="11"/>
      <c r="R196" s="38">
        <f t="shared" si="47"/>
        <v>0</v>
      </c>
      <c r="S196" s="30">
        <f t="shared" si="48"/>
        <v>0</v>
      </c>
      <c r="T196" s="30">
        <f t="shared" si="49"/>
        <v>0</v>
      </c>
      <c r="U196" s="34"/>
      <c r="V196" s="34"/>
      <c r="W196" s="34"/>
      <c r="X196" s="31">
        <f t="shared" si="52"/>
        <v>9.0359999999999996</v>
      </c>
      <c r="Y196" s="31">
        <f t="shared" si="53"/>
        <v>-184.49199999999999</v>
      </c>
      <c r="Z196" s="30">
        <f t="shared" si="54"/>
        <v>0</v>
      </c>
    </row>
    <row r="197" spans="5:26" x14ac:dyDescent="0.15">
      <c r="E197" s="46"/>
      <c r="F197" s="28"/>
      <c r="G197" s="29"/>
      <c r="H197" s="29"/>
      <c r="I197" s="48" t="str">
        <f t="shared" si="44"/>
        <v/>
      </c>
      <c r="J197" s="48" t="str">
        <f t="shared" si="45"/>
        <v/>
      </c>
      <c r="K197" s="49" t="str">
        <f t="shared" si="46"/>
        <v/>
      </c>
      <c r="L197" s="11"/>
      <c r="M197" s="11"/>
      <c r="N197" s="78"/>
      <c r="O197" s="31" t="str">
        <f t="shared" si="50"/>
        <v>F</v>
      </c>
      <c r="P197" s="11">
        <f t="shared" si="51"/>
        <v>-23.287315649149274</v>
      </c>
      <c r="Q197" s="11"/>
      <c r="R197" s="38">
        <f t="shared" si="47"/>
        <v>0</v>
      </c>
      <c r="S197" s="30">
        <f t="shared" si="48"/>
        <v>0</v>
      </c>
      <c r="T197" s="30">
        <f t="shared" si="49"/>
        <v>0</v>
      </c>
      <c r="U197" s="34"/>
      <c r="V197" s="34"/>
      <c r="W197" s="34"/>
      <c r="X197" s="31">
        <f t="shared" si="52"/>
        <v>9.0359999999999996</v>
      </c>
      <c r="Y197" s="31">
        <f t="shared" si="53"/>
        <v>-184.49199999999999</v>
      </c>
      <c r="Z197" s="30">
        <f t="shared" si="54"/>
        <v>0</v>
      </c>
    </row>
    <row r="198" spans="5:26" x14ac:dyDescent="0.15">
      <c r="E198" s="46"/>
      <c r="F198" s="28"/>
      <c r="G198" s="29"/>
      <c r="H198" s="29"/>
      <c r="I198" s="48" t="str">
        <f t="shared" ref="I198:I224" si="55">IF(COUNTA($F$127,$H$127,F198:H198)=5,P198,"")</f>
        <v/>
      </c>
      <c r="J198" s="48" t="str">
        <f t="shared" ref="J198:J224" si="56">IF(COUNTA($F$127,$H$127,F198:H198)=5,IF(T198&lt;6,"*",IF(T198&gt;=17.583,"*",(H198-G198*INDEX(IF(O198="F",muratafemale,muratamale),R198-4,1)-INDEX(IF(O198="F",muratafemale,muratamale),R198-4,2))/(G198*INDEX(IF(O198="F",muratafemale,muratamale),R198-4,1)+INDEX(IF(O198="F",muratafemale,muratamale),R198-4,2))*100)),"")</f>
        <v/>
      </c>
      <c r="K198" s="49" t="str">
        <f t="shared" ref="K198:K224" si="57">IF(COUNTA($F$127,$H$127,F198:H198)=5,IF(OR(T198&lt;1,G198&lt;70),"*",IF(G198&gt;=IF(O198="M",181,174),(H198-Z198)/Z198*100,IF(G198&lt;101,(H198-X198)/X198*100,IF(T198&lt;6,(H198-X198)/X198*100,IF(T198&gt;=17.583,(H198-Z198)/Z198*100,(H198-Y198)/Y198*100))))),"")</f>
        <v/>
      </c>
      <c r="L198" s="11"/>
      <c r="M198" s="11"/>
      <c r="N198" s="78"/>
      <c r="O198" s="31" t="str">
        <f t="shared" si="50"/>
        <v>F</v>
      </c>
      <c r="P198" s="11">
        <f t="shared" si="51"/>
        <v>-23.287315649149274</v>
      </c>
      <c r="Q198" s="11"/>
      <c r="R198" s="38">
        <f t="shared" si="47"/>
        <v>0</v>
      </c>
      <c r="S198" s="30">
        <f t="shared" si="48"/>
        <v>0</v>
      </c>
      <c r="T198" s="30">
        <f t="shared" si="49"/>
        <v>0</v>
      </c>
      <c r="U198" s="34"/>
      <c r="V198" s="34"/>
      <c r="W198" s="34"/>
      <c r="X198" s="31">
        <f t="shared" si="52"/>
        <v>9.0359999999999996</v>
      </c>
      <c r="Y198" s="31">
        <f t="shared" si="53"/>
        <v>-184.49199999999999</v>
      </c>
      <c r="Z198" s="30">
        <f t="shared" si="54"/>
        <v>0</v>
      </c>
    </row>
    <row r="199" spans="5:26" x14ac:dyDescent="0.15">
      <c r="E199" s="46"/>
      <c r="F199" s="28"/>
      <c r="G199" s="29"/>
      <c r="H199" s="29"/>
      <c r="I199" s="48" t="str">
        <f t="shared" si="55"/>
        <v/>
      </c>
      <c r="J199" s="48" t="str">
        <f t="shared" si="56"/>
        <v/>
      </c>
      <c r="K199" s="49" t="str">
        <f t="shared" si="57"/>
        <v/>
      </c>
      <c r="L199" s="11"/>
      <c r="M199" s="11"/>
      <c r="N199" s="78"/>
      <c r="O199" s="31" t="str">
        <f t="shared" si="50"/>
        <v>F</v>
      </c>
      <c r="P199" s="11">
        <f t="shared" si="51"/>
        <v>-23.287315649149274</v>
      </c>
      <c r="Q199" s="11"/>
      <c r="R199" s="38">
        <f t="shared" si="47"/>
        <v>0</v>
      </c>
      <c r="S199" s="30">
        <f t="shared" si="48"/>
        <v>0</v>
      </c>
      <c r="T199" s="30">
        <f t="shared" si="49"/>
        <v>0</v>
      </c>
      <c r="U199" s="34"/>
      <c r="V199" s="34"/>
      <c r="W199" s="34"/>
      <c r="X199" s="31">
        <f t="shared" si="52"/>
        <v>9.0359999999999996</v>
      </c>
      <c r="Y199" s="31">
        <f t="shared" si="53"/>
        <v>-184.49199999999999</v>
      </c>
      <c r="Z199" s="30">
        <f t="shared" si="54"/>
        <v>0</v>
      </c>
    </row>
    <row r="200" spans="5:26" x14ac:dyDescent="0.15">
      <c r="E200" s="46"/>
      <c r="F200" s="28"/>
      <c r="G200" s="29"/>
      <c r="H200" s="29"/>
      <c r="I200" s="48" t="str">
        <f t="shared" si="55"/>
        <v/>
      </c>
      <c r="J200" s="48" t="str">
        <f t="shared" si="56"/>
        <v/>
      </c>
      <c r="K200" s="49" t="str">
        <f t="shared" si="57"/>
        <v/>
      </c>
      <c r="L200" s="11"/>
      <c r="M200" s="11"/>
      <c r="N200" s="78"/>
      <c r="O200" s="31" t="str">
        <f t="shared" si="50"/>
        <v>F</v>
      </c>
      <c r="P200" s="11">
        <f t="shared" si="51"/>
        <v>-23.287315649149274</v>
      </c>
      <c r="Q200" s="11"/>
      <c r="R200" s="38">
        <f t="shared" si="47"/>
        <v>0</v>
      </c>
      <c r="S200" s="30">
        <f t="shared" si="48"/>
        <v>0</v>
      </c>
      <c r="T200" s="30">
        <f t="shared" si="49"/>
        <v>0</v>
      </c>
      <c r="U200" s="34"/>
      <c r="V200" s="34"/>
      <c r="W200" s="34"/>
      <c r="X200" s="31">
        <f t="shared" si="52"/>
        <v>9.0359999999999996</v>
      </c>
      <c r="Y200" s="31">
        <f t="shared" si="53"/>
        <v>-184.49199999999999</v>
      </c>
      <c r="Z200" s="30">
        <f t="shared" si="54"/>
        <v>0</v>
      </c>
    </row>
    <row r="201" spans="5:26" x14ac:dyDescent="0.15">
      <c r="E201" s="46"/>
      <c r="F201" s="28"/>
      <c r="G201" s="29"/>
      <c r="H201" s="29"/>
      <c r="I201" s="48" t="str">
        <f t="shared" si="55"/>
        <v/>
      </c>
      <c r="J201" s="48" t="str">
        <f t="shared" si="56"/>
        <v/>
      </c>
      <c r="K201" s="49" t="str">
        <f t="shared" si="57"/>
        <v/>
      </c>
      <c r="L201" s="11"/>
      <c r="M201" s="11"/>
      <c r="N201" s="78"/>
      <c r="O201" s="31" t="str">
        <f t="shared" si="50"/>
        <v>F</v>
      </c>
      <c r="P201" s="11">
        <f t="shared" si="51"/>
        <v>-23.287315649149274</v>
      </c>
      <c r="Q201" s="11"/>
      <c r="R201" s="38">
        <f t="shared" si="47"/>
        <v>0</v>
      </c>
      <c r="S201" s="30">
        <f t="shared" si="48"/>
        <v>0</v>
      </c>
      <c r="T201" s="30">
        <f t="shared" si="49"/>
        <v>0</v>
      </c>
      <c r="U201" s="34"/>
      <c r="V201" s="34"/>
      <c r="W201" s="34"/>
      <c r="X201" s="31">
        <f t="shared" si="52"/>
        <v>9.0359999999999996</v>
      </c>
      <c r="Y201" s="31">
        <f t="shared" si="53"/>
        <v>-184.49199999999999</v>
      </c>
      <c r="Z201" s="30">
        <f t="shared" si="54"/>
        <v>0</v>
      </c>
    </row>
    <row r="202" spans="5:26" x14ac:dyDescent="0.15">
      <c r="E202" s="46"/>
      <c r="F202" s="28"/>
      <c r="G202" s="29"/>
      <c r="H202" s="29"/>
      <c r="I202" s="48" t="str">
        <f t="shared" si="55"/>
        <v/>
      </c>
      <c r="J202" s="48" t="str">
        <f t="shared" si="56"/>
        <v/>
      </c>
      <c r="K202" s="49" t="str">
        <f t="shared" si="57"/>
        <v/>
      </c>
      <c r="L202" s="11"/>
      <c r="M202" s="11"/>
      <c r="N202" s="78"/>
      <c r="O202" s="31" t="str">
        <f t="shared" si="50"/>
        <v>F</v>
      </c>
      <c r="P202" s="11">
        <f t="shared" si="51"/>
        <v>-23.287315649149274</v>
      </c>
      <c r="Q202" s="11"/>
      <c r="R202" s="38">
        <f t="shared" si="47"/>
        <v>0</v>
      </c>
      <c r="S202" s="30">
        <f t="shared" si="48"/>
        <v>0</v>
      </c>
      <c r="T202" s="30">
        <f t="shared" si="49"/>
        <v>0</v>
      </c>
      <c r="U202" s="34"/>
      <c r="V202" s="34"/>
      <c r="W202" s="34"/>
      <c r="X202" s="31">
        <f t="shared" si="52"/>
        <v>9.0359999999999996</v>
      </c>
      <c r="Y202" s="31">
        <f t="shared" si="53"/>
        <v>-184.49199999999999</v>
      </c>
      <c r="Z202" s="30">
        <f t="shared" si="54"/>
        <v>0</v>
      </c>
    </row>
    <row r="203" spans="5:26" x14ac:dyDescent="0.15">
      <c r="E203" s="46"/>
      <c r="F203" s="28"/>
      <c r="G203" s="29"/>
      <c r="H203" s="29"/>
      <c r="I203" s="48" t="str">
        <f t="shared" si="55"/>
        <v/>
      </c>
      <c r="J203" s="48" t="str">
        <f t="shared" si="56"/>
        <v/>
      </c>
      <c r="K203" s="49" t="str">
        <f t="shared" si="57"/>
        <v/>
      </c>
      <c r="L203" s="11"/>
      <c r="M203" s="11"/>
      <c r="N203" s="78"/>
      <c r="O203" s="31" t="str">
        <f t="shared" si="50"/>
        <v>F</v>
      </c>
      <c r="P203" s="11">
        <f t="shared" si="51"/>
        <v>-23.287315649149274</v>
      </c>
      <c r="Q203" s="11"/>
      <c r="R203" s="38">
        <f t="shared" si="47"/>
        <v>0</v>
      </c>
      <c r="S203" s="30">
        <f t="shared" si="48"/>
        <v>0</v>
      </c>
      <c r="T203" s="30">
        <f t="shared" si="49"/>
        <v>0</v>
      </c>
      <c r="U203" s="34"/>
      <c r="V203" s="34"/>
      <c r="W203" s="34"/>
      <c r="X203" s="31">
        <f t="shared" si="52"/>
        <v>9.0359999999999996</v>
      </c>
      <c r="Y203" s="31">
        <f t="shared" si="53"/>
        <v>-184.49199999999999</v>
      </c>
      <c r="Z203" s="30">
        <f t="shared" si="54"/>
        <v>0</v>
      </c>
    </row>
    <row r="204" spans="5:26" x14ac:dyDescent="0.15">
      <c r="E204" s="46"/>
      <c r="F204" s="28"/>
      <c r="G204" s="29"/>
      <c r="H204" s="29"/>
      <c r="I204" s="48" t="str">
        <f t="shared" si="55"/>
        <v/>
      </c>
      <c r="J204" s="48" t="str">
        <f t="shared" si="56"/>
        <v/>
      </c>
      <c r="K204" s="49" t="str">
        <f t="shared" si="57"/>
        <v/>
      </c>
      <c r="L204" s="11"/>
      <c r="M204" s="11"/>
      <c r="N204" s="78"/>
      <c r="O204" s="31" t="str">
        <f t="shared" si="50"/>
        <v>F</v>
      </c>
      <c r="P204" s="11">
        <f t="shared" si="51"/>
        <v>-23.287315649149274</v>
      </c>
      <c r="Q204" s="11"/>
      <c r="R204" s="38">
        <f t="shared" si="47"/>
        <v>0</v>
      </c>
      <c r="S204" s="30">
        <f t="shared" si="48"/>
        <v>0</v>
      </c>
      <c r="T204" s="30">
        <f t="shared" si="49"/>
        <v>0</v>
      </c>
      <c r="U204" s="34"/>
      <c r="V204" s="34"/>
      <c r="W204" s="34"/>
      <c r="X204" s="31">
        <f t="shared" si="52"/>
        <v>9.0359999999999996</v>
      </c>
      <c r="Y204" s="31">
        <f t="shared" si="53"/>
        <v>-184.49199999999999</v>
      </c>
      <c r="Z204" s="30">
        <f t="shared" si="54"/>
        <v>0</v>
      </c>
    </row>
    <row r="205" spans="5:26" x14ac:dyDescent="0.15">
      <c r="E205" s="46"/>
      <c r="F205" s="28"/>
      <c r="G205" s="29"/>
      <c r="H205" s="29"/>
      <c r="I205" s="48" t="str">
        <f t="shared" si="55"/>
        <v/>
      </c>
      <c r="J205" s="48" t="str">
        <f t="shared" si="56"/>
        <v/>
      </c>
      <c r="K205" s="49" t="str">
        <f t="shared" si="57"/>
        <v/>
      </c>
      <c r="L205" s="11"/>
      <c r="M205" s="11"/>
      <c r="N205" s="78"/>
      <c r="O205" s="31" t="str">
        <f t="shared" si="50"/>
        <v>F</v>
      </c>
      <c r="P205" s="11">
        <f t="shared" si="51"/>
        <v>-23.287315649149274</v>
      </c>
      <c r="Q205" s="11"/>
      <c r="R205" s="38">
        <f t="shared" si="47"/>
        <v>0</v>
      </c>
      <c r="S205" s="30">
        <f t="shared" si="48"/>
        <v>0</v>
      </c>
      <c r="T205" s="30">
        <f t="shared" si="49"/>
        <v>0</v>
      </c>
      <c r="U205" s="34"/>
      <c r="V205" s="34"/>
      <c r="W205" s="34"/>
      <c r="X205" s="31">
        <f t="shared" si="52"/>
        <v>9.0359999999999996</v>
      </c>
      <c r="Y205" s="31">
        <f t="shared" si="53"/>
        <v>-184.49199999999999</v>
      </c>
      <c r="Z205" s="30">
        <f t="shared" si="54"/>
        <v>0</v>
      </c>
    </row>
    <row r="206" spans="5:26" x14ac:dyDescent="0.15">
      <c r="E206" s="46"/>
      <c r="F206" s="28"/>
      <c r="G206" s="29"/>
      <c r="H206" s="29"/>
      <c r="I206" s="48" t="str">
        <f t="shared" si="55"/>
        <v/>
      </c>
      <c r="J206" s="48" t="str">
        <f t="shared" si="56"/>
        <v/>
      </c>
      <c r="K206" s="49" t="str">
        <f t="shared" si="57"/>
        <v/>
      </c>
      <c r="L206" s="11"/>
      <c r="M206" s="11"/>
      <c r="N206" s="78"/>
      <c r="O206" s="31" t="str">
        <f t="shared" si="50"/>
        <v>F</v>
      </c>
      <c r="P206" s="11">
        <f t="shared" si="51"/>
        <v>-23.287315649149274</v>
      </c>
      <c r="Q206" s="11"/>
      <c r="R206" s="38">
        <f t="shared" si="47"/>
        <v>0</v>
      </c>
      <c r="S206" s="30">
        <f t="shared" si="48"/>
        <v>0</v>
      </c>
      <c r="T206" s="30">
        <f t="shared" si="49"/>
        <v>0</v>
      </c>
      <c r="U206" s="34"/>
      <c r="V206" s="34"/>
      <c r="W206" s="34"/>
      <c r="X206" s="31">
        <f t="shared" si="52"/>
        <v>9.0359999999999996</v>
      </c>
      <c r="Y206" s="31">
        <f t="shared" si="53"/>
        <v>-184.49199999999999</v>
      </c>
      <c r="Z206" s="30">
        <f t="shared" si="54"/>
        <v>0</v>
      </c>
    </row>
    <row r="207" spans="5:26" x14ac:dyDescent="0.15">
      <c r="E207" s="46"/>
      <c r="F207" s="28"/>
      <c r="G207" s="29"/>
      <c r="H207" s="29"/>
      <c r="I207" s="48" t="str">
        <f t="shared" si="55"/>
        <v/>
      </c>
      <c r="J207" s="48" t="str">
        <f t="shared" si="56"/>
        <v/>
      </c>
      <c r="K207" s="49" t="str">
        <f t="shared" si="57"/>
        <v/>
      </c>
      <c r="L207" s="11"/>
      <c r="M207" s="11"/>
      <c r="N207" s="78"/>
      <c r="O207" s="31" t="str">
        <f t="shared" si="50"/>
        <v>F</v>
      </c>
      <c r="P207" s="11">
        <f t="shared" si="51"/>
        <v>-23.287315649149274</v>
      </c>
      <c r="Q207" s="11"/>
      <c r="R207" s="38">
        <f t="shared" si="47"/>
        <v>0</v>
      </c>
      <c r="S207" s="30">
        <f t="shared" si="48"/>
        <v>0</v>
      </c>
      <c r="T207" s="30">
        <f t="shared" si="49"/>
        <v>0</v>
      </c>
      <c r="U207" s="34"/>
      <c r="V207" s="34"/>
      <c r="W207" s="34"/>
      <c r="X207" s="31">
        <f t="shared" si="52"/>
        <v>9.0359999999999996</v>
      </c>
      <c r="Y207" s="31">
        <f t="shared" si="53"/>
        <v>-184.49199999999999</v>
      </c>
      <c r="Z207" s="30">
        <f t="shared" si="54"/>
        <v>0</v>
      </c>
    </row>
    <row r="208" spans="5:26" x14ac:dyDescent="0.15">
      <c r="E208" s="46"/>
      <c r="F208" s="28"/>
      <c r="G208" s="29"/>
      <c r="H208" s="29"/>
      <c r="I208" s="48" t="str">
        <f t="shared" si="55"/>
        <v/>
      </c>
      <c r="J208" s="48" t="str">
        <f t="shared" si="56"/>
        <v/>
      </c>
      <c r="K208" s="49" t="str">
        <f t="shared" si="57"/>
        <v/>
      </c>
      <c r="L208" s="11"/>
      <c r="M208" s="11"/>
      <c r="N208" s="78"/>
      <c r="O208" s="31" t="str">
        <f t="shared" si="50"/>
        <v>F</v>
      </c>
      <c r="P208" s="11">
        <f t="shared" si="51"/>
        <v>-23.287315649149274</v>
      </c>
      <c r="Q208" s="11"/>
      <c r="R208" s="38">
        <f t="shared" si="47"/>
        <v>0</v>
      </c>
      <c r="S208" s="30">
        <f t="shared" si="48"/>
        <v>0</v>
      </c>
      <c r="T208" s="30">
        <f t="shared" si="49"/>
        <v>0</v>
      </c>
      <c r="U208" s="34"/>
      <c r="V208" s="34"/>
      <c r="W208" s="34"/>
      <c r="X208" s="31">
        <f t="shared" si="52"/>
        <v>9.0359999999999996</v>
      </c>
      <c r="Y208" s="31">
        <f t="shared" si="53"/>
        <v>-184.49199999999999</v>
      </c>
      <c r="Z208" s="30">
        <f t="shared" si="54"/>
        <v>0</v>
      </c>
    </row>
    <row r="209" spans="5:26" x14ac:dyDescent="0.15">
      <c r="E209" s="46"/>
      <c r="F209" s="28"/>
      <c r="G209" s="29"/>
      <c r="H209" s="29"/>
      <c r="I209" s="48" t="str">
        <f t="shared" si="55"/>
        <v/>
      </c>
      <c r="J209" s="48" t="str">
        <f t="shared" si="56"/>
        <v/>
      </c>
      <c r="K209" s="49" t="str">
        <f t="shared" si="57"/>
        <v/>
      </c>
      <c r="L209" s="11"/>
      <c r="M209" s="11"/>
      <c r="N209" s="78"/>
      <c r="O209" s="31" t="str">
        <f t="shared" si="50"/>
        <v>F</v>
      </c>
      <c r="P209" s="11">
        <f t="shared" si="51"/>
        <v>-23.287315649149274</v>
      </c>
      <c r="Q209" s="11"/>
      <c r="R209" s="38">
        <f t="shared" si="47"/>
        <v>0</v>
      </c>
      <c r="S209" s="30">
        <f t="shared" si="48"/>
        <v>0</v>
      </c>
      <c r="T209" s="30">
        <f t="shared" si="49"/>
        <v>0</v>
      </c>
      <c r="U209" s="34"/>
      <c r="V209" s="34"/>
      <c r="W209" s="34"/>
      <c r="X209" s="31">
        <f t="shared" si="52"/>
        <v>9.0359999999999996</v>
      </c>
      <c r="Y209" s="31">
        <f t="shared" si="53"/>
        <v>-184.49199999999999</v>
      </c>
      <c r="Z209" s="30">
        <f t="shared" si="54"/>
        <v>0</v>
      </c>
    </row>
    <row r="210" spans="5:26" x14ac:dyDescent="0.15">
      <c r="E210" s="46"/>
      <c r="F210" s="28"/>
      <c r="G210" s="29"/>
      <c r="H210" s="29"/>
      <c r="I210" s="48" t="str">
        <f t="shared" si="55"/>
        <v/>
      </c>
      <c r="J210" s="48" t="str">
        <f t="shared" si="56"/>
        <v/>
      </c>
      <c r="K210" s="49" t="str">
        <f t="shared" si="57"/>
        <v/>
      </c>
      <c r="L210" s="11"/>
      <c r="M210" s="11"/>
      <c r="N210" s="78"/>
      <c r="O210" s="31" t="str">
        <f t="shared" si="50"/>
        <v>F</v>
      </c>
      <c r="P210" s="11">
        <f t="shared" si="51"/>
        <v>-23.287315649149274</v>
      </c>
      <c r="Q210" s="11"/>
      <c r="R210" s="38">
        <f t="shared" si="47"/>
        <v>0</v>
      </c>
      <c r="S210" s="30">
        <f t="shared" si="48"/>
        <v>0</v>
      </c>
      <c r="T210" s="30">
        <f t="shared" si="49"/>
        <v>0</v>
      </c>
      <c r="U210" s="34"/>
      <c r="V210" s="34"/>
      <c r="W210" s="34"/>
      <c r="X210" s="31">
        <f t="shared" si="52"/>
        <v>9.0359999999999996</v>
      </c>
      <c r="Y210" s="31">
        <f t="shared" si="53"/>
        <v>-184.49199999999999</v>
      </c>
      <c r="Z210" s="30">
        <f t="shared" si="54"/>
        <v>0</v>
      </c>
    </row>
    <row r="211" spans="5:26" x14ac:dyDescent="0.15">
      <c r="E211" s="46"/>
      <c r="F211" s="28"/>
      <c r="G211" s="29"/>
      <c r="H211" s="29"/>
      <c r="I211" s="48" t="str">
        <f t="shared" si="55"/>
        <v/>
      </c>
      <c r="J211" s="48" t="str">
        <f t="shared" si="56"/>
        <v/>
      </c>
      <c r="K211" s="49" t="str">
        <f t="shared" si="57"/>
        <v/>
      </c>
      <c r="L211" s="11"/>
      <c r="M211" s="11"/>
      <c r="N211" s="78"/>
      <c r="O211" s="31" t="str">
        <f t="shared" si="50"/>
        <v>F</v>
      </c>
      <c r="P211" s="11">
        <f t="shared" si="51"/>
        <v>-23.287315649149274</v>
      </c>
      <c r="Q211" s="11"/>
      <c r="R211" s="38">
        <f t="shared" si="47"/>
        <v>0</v>
      </c>
      <c r="S211" s="30">
        <f t="shared" si="48"/>
        <v>0</v>
      </c>
      <c r="T211" s="30">
        <f t="shared" si="49"/>
        <v>0</v>
      </c>
      <c r="U211" s="34"/>
      <c r="V211" s="34"/>
      <c r="W211" s="34"/>
      <c r="X211" s="31">
        <f t="shared" si="52"/>
        <v>9.0359999999999996</v>
      </c>
      <c r="Y211" s="31">
        <f t="shared" si="53"/>
        <v>-184.49199999999999</v>
      </c>
      <c r="Z211" s="30">
        <f t="shared" si="54"/>
        <v>0</v>
      </c>
    </row>
    <row r="212" spans="5:26" x14ac:dyDescent="0.15">
      <c r="E212" s="46"/>
      <c r="F212" s="28"/>
      <c r="G212" s="29"/>
      <c r="H212" s="29"/>
      <c r="I212" s="48" t="str">
        <f t="shared" si="55"/>
        <v/>
      </c>
      <c r="J212" s="48" t="str">
        <f t="shared" si="56"/>
        <v/>
      </c>
      <c r="K212" s="49" t="str">
        <f t="shared" si="57"/>
        <v/>
      </c>
      <c r="L212" s="11"/>
      <c r="M212" s="11"/>
      <c r="N212" s="78"/>
      <c r="O212" s="31" t="str">
        <f t="shared" si="50"/>
        <v>F</v>
      </c>
      <c r="P212" s="11">
        <f t="shared" si="51"/>
        <v>-23.287315649149274</v>
      </c>
      <c r="Q212" s="11"/>
      <c r="R212" s="38">
        <f t="shared" si="47"/>
        <v>0</v>
      </c>
      <c r="S212" s="30">
        <f t="shared" si="48"/>
        <v>0</v>
      </c>
      <c r="T212" s="30">
        <f t="shared" si="49"/>
        <v>0</v>
      </c>
      <c r="U212" s="34"/>
      <c r="V212" s="34"/>
      <c r="W212" s="34"/>
      <c r="X212" s="31">
        <f t="shared" si="52"/>
        <v>9.0359999999999996</v>
      </c>
      <c r="Y212" s="31">
        <f t="shared" si="53"/>
        <v>-184.49199999999999</v>
      </c>
      <c r="Z212" s="30">
        <f t="shared" si="54"/>
        <v>0</v>
      </c>
    </row>
    <row r="213" spans="5:26" x14ac:dyDescent="0.15">
      <c r="E213" s="46"/>
      <c r="F213" s="28"/>
      <c r="G213" s="29"/>
      <c r="H213" s="29"/>
      <c r="I213" s="48" t="str">
        <f t="shared" si="55"/>
        <v/>
      </c>
      <c r="J213" s="48" t="str">
        <f t="shared" si="56"/>
        <v/>
      </c>
      <c r="K213" s="49" t="str">
        <f t="shared" si="57"/>
        <v/>
      </c>
      <c r="L213" s="11"/>
      <c r="M213" s="11"/>
      <c r="N213" s="78"/>
      <c r="O213" s="31" t="str">
        <f t="shared" si="50"/>
        <v>F</v>
      </c>
      <c r="P213" s="11">
        <f t="shared" si="51"/>
        <v>-23.287315649149274</v>
      </c>
      <c r="Q213" s="11"/>
      <c r="R213" s="38">
        <f t="shared" si="47"/>
        <v>0</v>
      </c>
      <c r="S213" s="30">
        <f t="shared" si="48"/>
        <v>0</v>
      </c>
      <c r="T213" s="30">
        <f t="shared" si="49"/>
        <v>0</v>
      </c>
      <c r="U213" s="34"/>
      <c r="V213" s="34"/>
      <c r="W213" s="34"/>
      <c r="X213" s="31">
        <f t="shared" si="52"/>
        <v>9.0359999999999996</v>
      </c>
      <c r="Y213" s="31">
        <f t="shared" si="53"/>
        <v>-184.49199999999999</v>
      </c>
      <c r="Z213" s="30">
        <f t="shared" si="54"/>
        <v>0</v>
      </c>
    </row>
    <row r="214" spans="5:26" x14ac:dyDescent="0.15">
      <c r="E214" s="46"/>
      <c r="F214" s="28"/>
      <c r="G214" s="29"/>
      <c r="H214" s="29"/>
      <c r="I214" s="48" t="str">
        <f t="shared" si="55"/>
        <v/>
      </c>
      <c r="J214" s="48" t="str">
        <f t="shared" si="56"/>
        <v/>
      </c>
      <c r="K214" s="49" t="str">
        <f t="shared" si="57"/>
        <v/>
      </c>
      <c r="L214" s="11"/>
      <c r="M214" s="11"/>
      <c r="N214" s="78"/>
      <c r="O214" s="31" t="str">
        <f t="shared" si="50"/>
        <v>F</v>
      </c>
      <c r="P214" s="11">
        <f t="shared" si="51"/>
        <v>-23.287315649149274</v>
      </c>
      <c r="Q214" s="11"/>
      <c r="R214" s="38">
        <f t="shared" si="47"/>
        <v>0</v>
      </c>
      <c r="S214" s="30">
        <f t="shared" si="48"/>
        <v>0</v>
      </c>
      <c r="T214" s="30">
        <f t="shared" si="49"/>
        <v>0</v>
      </c>
      <c r="U214" s="34"/>
      <c r="V214" s="34"/>
      <c r="W214" s="34"/>
      <c r="X214" s="31">
        <f t="shared" si="52"/>
        <v>9.0359999999999996</v>
      </c>
      <c r="Y214" s="31">
        <f t="shared" si="53"/>
        <v>-184.49199999999999</v>
      </c>
      <c r="Z214" s="30">
        <f t="shared" si="54"/>
        <v>0</v>
      </c>
    </row>
    <row r="215" spans="5:26" x14ac:dyDescent="0.15">
      <c r="E215" s="46"/>
      <c r="F215" s="28"/>
      <c r="G215" s="29"/>
      <c r="H215" s="29"/>
      <c r="I215" s="48" t="str">
        <f t="shared" si="55"/>
        <v/>
      </c>
      <c r="J215" s="48" t="str">
        <f t="shared" si="56"/>
        <v/>
      </c>
      <c r="K215" s="49" t="str">
        <f t="shared" si="57"/>
        <v/>
      </c>
      <c r="L215" s="11"/>
      <c r="M215" s="11"/>
      <c r="N215" s="78"/>
      <c r="O215" s="31" t="str">
        <f t="shared" si="50"/>
        <v>F</v>
      </c>
      <c r="P215" s="11">
        <f t="shared" si="51"/>
        <v>-23.287315649149274</v>
      </c>
      <c r="Q215" s="11"/>
      <c r="R215" s="38">
        <f t="shared" si="47"/>
        <v>0</v>
      </c>
      <c r="S215" s="30">
        <f t="shared" si="48"/>
        <v>0</v>
      </c>
      <c r="T215" s="30">
        <f t="shared" si="49"/>
        <v>0</v>
      </c>
      <c r="U215" s="34"/>
      <c r="V215" s="34"/>
      <c r="W215" s="34"/>
      <c r="X215" s="31">
        <f t="shared" si="52"/>
        <v>9.0359999999999996</v>
      </c>
      <c r="Y215" s="31">
        <f t="shared" si="53"/>
        <v>-184.49199999999999</v>
      </c>
      <c r="Z215" s="30">
        <f t="shared" si="54"/>
        <v>0</v>
      </c>
    </row>
    <row r="216" spans="5:26" x14ac:dyDescent="0.15">
      <c r="E216" s="46"/>
      <c r="F216" s="28"/>
      <c r="G216" s="29"/>
      <c r="H216" s="29"/>
      <c r="I216" s="48" t="str">
        <f t="shared" si="55"/>
        <v/>
      </c>
      <c r="J216" s="48" t="str">
        <f t="shared" si="56"/>
        <v/>
      </c>
      <c r="K216" s="49" t="str">
        <f t="shared" si="57"/>
        <v/>
      </c>
      <c r="L216" s="11"/>
      <c r="M216" s="11"/>
      <c r="N216" s="78"/>
      <c r="O216" s="31" t="str">
        <f t="shared" si="50"/>
        <v>F</v>
      </c>
      <c r="P216" s="11">
        <f t="shared" si="51"/>
        <v>-23.287315649149274</v>
      </c>
      <c r="Q216" s="11"/>
      <c r="R216" s="38">
        <f t="shared" si="47"/>
        <v>0</v>
      </c>
      <c r="S216" s="30">
        <f t="shared" si="48"/>
        <v>0</v>
      </c>
      <c r="T216" s="30">
        <f t="shared" si="49"/>
        <v>0</v>
      </c>
      <c r="U216" s="34"/>
      <c r="V216" s="34"/>
      <c r="W216" s="34"/>
      <c r="X216" s="31">
        <f t="shared" si="52"/>
        <v>9.0359999999999996</v>
      </c>
      <c r="Y216" s="31">
        <f t="shared" si="53"/>
        <v>-184.49199999999999</v>
      </c>
      <c r="Z216" s="30">
        <f t="shared" si="54"/>
        <v>0</v>
      </c>
    </row>
    <row r="217" spans="5:26" x14ac:dyDescent="0.15">
      <c r="E217" s="46"/>
      <c r="F217" s="28"/>
      <c r="G217" s="29"/>
      <c r="H217" s="29"/>
      <c r="I217" s="48" t="str">
        <f t="shared" si="55"/>
        <v/>
      </c>
      <c r="J217" s="48" t="str">
        <f t="shared" si="56"/>
        <v/>
      </c>
      <c r="K217" s="49" t="str">
        <f t="shared" si="57"/>
        <v/>
      </c>
      <c r="L217" s="11"/>
      <c r="M217" s="11"/>
      <c r="N217" s="78"/>
      <c r="O217" s="31" t="str">
        <f t="shared" si="50"/>
        <v>F</v>
      </c>
      <c r="P217" s="11">
        <f t="shared" si="51"/>
        <v>-23.287315649149274</v>
      </c>
      <c r="Q217" s="11"/>
      <c r="R217" s="38">
        <f t="shared" si="47"/>
        <v>0</v>
      </c>
      <c r="S217" s="30">
        <f t="shared" si="48"/>
        <v>0</v>
      </c>
      <c r="T217" s="30">
        <f t="shared" si="49"/>
        <v>0</v>
      </c>
      <c r="U217" s="34"/>
      <c r="V217" s="34"/>
      <c r="W217" s="34"/>
      <c r="X217" s="31">
        <f t="shared" si="52"/>
        <v>9.0359999999999996</v>
      </c>
      <c r="Y217" s="31">
        <f t="shared" si="53"/>
        <v>-184.49199999999999</v>
      </c>
      <c r="Z217" s="30">
        <f t="shared" si="54"/>
        <v>0</v>
      </c>
    </row>
    <row r="218" spans="5:26" x14ac:dyDescent="0.15">
      <c r="E218" s="46"/>
      <c r="F218" s="28"/>
      <c r="G218" s="29"/>
      <c r="H218" s="29"/>
      <c r="I218" s="48" t="str">
        <f t="shared" si="55"/>
        <v/>
      </c>
      <c r="J218" s="48" t="str">
        <f t="shared" si="56"/>
        <v/>
      </c>
      <c r="K218" s="49" t="str">
        <f t="shared" si="57"/>
        <v/>
      </c>
      <c r="L218" s="11"/>
      <c r="M218" s="11"/>
      <c r="N218" s="78"/>
      <c r="O218" s="31" t="str">
        <f t="shared" si="50"/>
        <v>F</v>
      </c>
      <c r="P218" s="11">
        <f t="shared" si="51"/>
        <v>-23.287315649149274</v>
      </c>
      <c r="Q218" s="11"/>
      <c r="R218" s="38">
        <f t="shared" si="47"/>
        <v>0</v>
      </c>
      <c r="S218" s="30">
        <f t="shared" si="48"/>
        <v>0</v>
      </c>
      <c r="T218" s="30">
        <f t="shared" si="49"/>
        <v>0</v>
      </c>
      <c r="U218" s="34"/>
      <c r="V218" s="34"/>
      <c r="W218" s="34"/>
      <c r="X218" s="31">
        <f t="shared" si="52"/>
        <v>9.0359999999999996</v>
      </c>
      <c r="Y218" s="31">
        <f t="shared" si="53"/>
        <v>-184.49199999999999</v>
      </c>
      <c r="Z218" s="30">
        <f t="shared" si="54"/>
        <v>0</v>
      </c>
    </row>
    <row r="219" spans="5:26" x14ac:dyDescent="0.15">
      <c r="E219" s="46"/>
      <c r="F219" s="28"/>
      <c r="G219" s="29"/>
      <c r="H219" s="29"/>
      <c r="I219" s="48" t="str">
        <f t="shared" si="55"/>
        <v/>
      </c>
      <c r="J219" s="48" t="str">
        <f t="shared" si="56"/>
        <v/>
      </c>
      <c r="K219" s="49" t="str">
        <f t="shared" si="57"/>
        <v/>
      </c>
      <c r="L219" s="11"/>
      <c r="M219" s="11"/>
      <c r="N219" s="78"/>
      <c r="O219" s="31" t="str">
        <f t="shared" si="50"/>
        <v>F</v>
      </c>
      <c r="P219" s="11">
        <f t="shared" si="51"/>
        <v>-23.287315649149274</v>
      </c>
      <c r="Q219" s="11"/>
      <c r="R219" s="38">
        <f t="shared" si="47"/>
        <v>0</v>
      </c>
      <c r="S219" s="30">
        <f t="shared" si="48"/>
        <v>0</v>
      </c>
      <c r="T219" s="30">
        <f t="shared" si="49"/>
        <v>0</v>
      </c>
      <c r="U219" s="34"/>
      <c r="V219" s="34"/>
      <c r="W219" s="34"/>
      <c r="X219" s="31">
        <f t="shared" si="52"/>
        <v>9.0359999999999996</v>
      </c>
      <c r="Y219" s="31">
        <f t="shared" si="53"/>
        <v>-184.49199999999999</v>
      </c>
      <c r="Z219" s="30">
        <f t="shared" si="54"/>
        <v>0</v>
      </c>
    </row>
    <row r="220" spans="5:26" x14ac:dyDescent="0.15">
      <c r="E220" s="46"/>
      <c r="F220" s="28"/>
      <c r="G220" s="29"/>
      <c r="H220" s="29"/>
      <c r="I220" s="48" t="str">
        <f t="shared" si="55"/>
        <v/>
      </c>
      <c r="J220" s="48" t="str">
        <f t="shared" si="56"/>
        <v/>
      </c>
      <c r="K220" s="49" t="str">
        <f t="shared" si="57"/>
        <v/>
      </c>
      <c r="L220" s="11"/>
      <c r="M220" s="11"/>
      <c r="N220" s="78"/>
      <c r="O220" s="31" t="str">
        <f t="shared" si="50"/>
        <v>F</v>
      </c>
      <c r="P220" s="11">
        <f t="shared" si="51"/>
        <v>-23.287315649149274</v>
      </c>
      <c r="Q220" s="11"/>
      <c r="R220" s="38">
        <f t="shared" si="47"/>
        <v>0</v>
      </c>
      <c r="S220" s="30">
        <f t="shared" si="48"/>
        <v>0</v>
      </c>
      <c r="T220" s="30">
        <f t="shared" si="49"/>
        <v>0</v>
      </c>
      <c r="U220" s="34"/>
      <c r="V220" s="34"/>
      <c r="W220" s="34"/>
      <c r="X220" s="31">
        <f t="shared" si="52"/>
        <v>9.0359999999999996</v>
      </c>
      <c r="Y220" s="31">
        <f t="shared" si="53"/>
        <v>-184.49199999999999</v>
      </c>
      <c r="Z220" s="30">
        <f t="shared" si="54"/>
        <v>0</v>
      </c>
    </row>
    <row r="221" spans="5:26" x14ac:dyDescent="0.15">
      <c r="E221" s="46"/>
      <c r="F221" s="28"/>
      <c r="G221" s="29"/>
      <c r="H221" s="29"/>
      <c r="I221" s="48" t="str">
        <f t="shared" si="55"/>
        <v/>
      </c>
      <c r="J221" s="48" t="str">
        <f t="shared" si="56"/>
        <v/>
      </c>
      <c r="K221" s="49" t="str">
        <f t="shared" si="57"/>
        <v/>
      </c>
      <c r="L221" s="11"/>
      <c r="M221" s="11"/>
      <c r="N221" s="78"/>
      <c r="O221" s="31" t="str">
        <f t="shared" si="50"/>
        <v>F</v>
      </c>
      <c r="P221" s="11">
        <f t="shared" si="51"/>
        <v>-23.287315649149274</v>
      </c>
      <c r="Q221" s="11"/>
      <c r="R221" s="38">
        <f t="shared" si="47"/>
        <v>0</v>
      </c>
      <c r="S221" s="30">
        <f t="shared" si="48"/>
        <v>0</v>
      </c>
      <c r="T221" s="30">
        <f t="shared" si="49"/>
        <v>0</v>
      </c>
      <c r="U221" s="34"/>
      <c r="V221" s="34"/>
      <c r="W221" s="34"/>
      <c r="X221" s="31">
        <f t="shared" si="52"/>
        <v>9.0359999999999996</v>
      </c>
      <c r="Y221" s="31">
        <f t="shared" si="53"/>
        <v>-184.49199999999999</v>
      </c>
      <c r="Z221" s="30">
        <f t="shared" si="54"/>
        <v>0</v>
      </c>
    </row>
    <row r="222" spans="5:26" x14ac:dyDescent="0.15">
      <c r="E222" s="46"/>
      <c r="F222" s="28"/>
      <c r="G222" s="29"/>
      <c r="H222" s="29"/>
      <c r="I222" s="48" t="str">
        <f t="shared" si="55"/>
        <v/>
      </c>
      <c r="J222" s="48" t="str">
        <f t="shared" si="56"/>
        <v/>
      </c>
      <c r="K222" s="49" t="str">
        <f t="shared" si="57"/>
        <v/>
      </c>
      <c r="L222" s="11"/>
      <c r="M222" s="11"/>
      <c r="N222" s="78"/>
      <c r="O222" s="31" t="str">
        <f t="shared" si="50"/>
        <v>F</v>
      </c>
      <c r="P222" s="11">
        <f t="shared" si="51"/>
        <v>-23.287315649149274</v>
      </c>
      <c r="Q222" s="11"/>
      <c r="R222" s="38">
        <f t="shared" si="47"/>
        <v>0</v>
      </c>
      <c r="S222" s="30">
        <f t="shared" si="48"/>
        <v>0</v>
      </c>
      <c r="T222" s="30">
        <f t="shared" si="49"/>
        <v>0</v>
      </c>
      <c r="U222" s="34"/>
      <c r="V222" s="34"/>
      <c r="W222" s="34"/>
      <c r="X222" s="31">
        <f t="shared" si="52"/>
        <v>9.0359999999999996</v>
      </c>
      <c r="Y222" s="31">
        <f t="shared" si="53"/>
        <v>-184.49199999999999</v>
      </c>
      <c r="Z222" s="30">
        <f t="shared" si="54"/>
        <v>0</v>
      </c>
    </row>
    <row r="223" spans="5:26" x14ac:dyDescent="0.15">
      <c r="E223" s="46"/>
      <c r="F223" s="28"/>
      <c r="G223" s="29"/>
      <c r="H223" s="29"/>
      <c r="I223" s="48" t="str">
        <f t="shared" si="55"/>
        <v/>
      </c>
      <c r="J223" s="48" t="str">
        <f t="shared" si="56"/>
        <v/>
      </c>
      <c r="K223" s="49" t="str">
        <f t="shared" si="57"/>
        <v/>
      </c>
      <c r="L223" s="11"/>
      <c r="M223" s="11"/>
      <c r="N223" s="78"/>
      <c r="O223" s="31" t="str">
        <f t="shared" si="50"/>
        <v>F</v>
      </c>
      <c r="P223" s="11">
        <f t="shared" si="51"/>
        <v>-23.287315649149274</v>
      </c>
      <c r="Q223" s="11"/>
      <c r="R223" s="38">
        <f t="shared" si="47"/>
        <v>0</v>
      </c>
      <c r="S223" s="30">
        <f t="shared" si="48"/>
        <v>0</v>
      </c>
      <c r="T223" s="30">
        <f t="shared" si="49"/>
        <v>0</v>
      </c>
      <c r="U223" s="34"/>
      <c r="V223" s="34"/>
      <c r="W223" s="34"/>
      <c r="X223" s="31">
        <f t="shared" si="52"/>
        <v>9.0359999999999996</v>
      </c>
      <c r="Y223" s="31">
        <f t="shared" si="53"/>
        <v>-184.49199999999999</v>
      </c>
      <c r="Z223" s="30">
        <f t="shared" si="54"/>
        <v>0</v>
      </c>
    </row>
    <row r="224" spans="5:26" x14ac:dyDescent="0.15">
      <c r="E224" s="46"/>
      <c r="F224" s="28"/>
      <c r="G224" s="29"/>
      <c r="H224" s="29"/>
      <c r="I224" s="48" t="str">
        <f t="shared" si="55"/>
        <v/>
      </c>
      <c r="J224" s="48" t="str">
        <f t="shared" si="56"/>
        <v/>
      </c>
      <c r="K224" s="49" t="str">
        <f t="shared" si="57"/>
        <v/>
      </c>
      <c r="L224" s="11"/>
      <c r="M224" s="11"/>
      <c r="N224" s="78"/>
      <c r="O224" s="31" t="str">
        <f t="shared" si="50"/>
        <v>F</v>
      </c>
      <c r="P224" s="11">
        <f t="shared" si="51"/>
        <v>-23.287315649149274</v>
      </c>
      <c r="Q224" s="11"/>
      <c r="R224" s="38">
        <f t="shared" si="47"/>
        <v>0</v>
      </c>
      <c r="S224" s="30">
        <f t="shared" si="48"/>
        <v>0</v>
      </c>
      <c r="T224" s="30">
        <f t="shared" si="49"/>
        <v>0</v>
      </c>
      <c r="U224" s="34"/>
      <c r="V224" s="34"/>
      <c r="W224" s="34"/>
      <c r="X224" s="31">
        <f t="shared" si="52"/>
        <v>9.0359999999999996</v>
      </c>
      <c r="Y224" s="31">
        <f t="shared" si="53"/>
        <v>-184.49199999999999</v>
      </c>
      <c r="Z224" s="30">
        <f t="shared" si="54"/>
        <v>0</v>
      </c>
    </row>
    <row r="225" spans="5:26" x14ac:dyDescent="0.15">
      <c r="E225" s="46"/>
      <c r="F225" s="28"/>
      <c r="G225" s="29"/>
      <c r="H225" s="29"/>
      <c r="I225" s="48" t="str">
        <f t="shared" si="41"/>
        <v/>
      </c>
      <c r="J225" s="48" t="str">
        <f t="shared" si="42"/>
        <v/>
      </c>
      <c r="K225" s="49" t="str">
        <f t="shared" si="43"/>
        <v/>
      </c>
      <c r="L225" s="11"/>
      <c r="M225" s="11"/>
      <c r="N225" s="78"/>
      <c r="O225" s="31" t="str">
        <f t="shared" si="50"/>
        <v>F</v>
      </c>
      <c r="P225" s="11">
        <f t="shared" si="51"/>
        <v>-23.287315649149274</v>
      </c>
      <c r="Q225" s="11"/>
      <c r="R225" s="38">
        <f t="shared" si="47"/>
        <v>0</v>
      </c>
      <c r="S225" s="30">
        <f t="shared" si="48"/>
        <v>0</v>
      </c>
      <c r="T225" s="30">
        <f t="shared" si="49"/>
        <v>0</v>
      </c>
      <c r="U225" s="34"/>
      <c r="V225" s="34"/>
      <c r="W225" s="34"/>
      <c r="X225" s="31">
        <f t="shared" si="52"/>
        <v>9.0359999999999996</v>
      </c>
      <c r="Y225" s="31">
        <f t="shared" si="53"/>
        <v>-184.49199999999999</v>
      </c>
      <c r="Z225" s="30">
        <f t="shared" si="54"/>
        <v>0</v>
      </c>
    </row>
    <row r="226" spans="5:26" x14ac:dyDescent="0.15">
      <c r="E226" s="46"/>
      <c r="F226" s="28"/>
      <c r="G226" s="29"/>
      <c r="H226" s="29"/>
      <c r="I226" s="48" t="str">
        <f t="shared" si="41"/>
        <v/>
      </c>
      <c r="J226" s="48" t="str">
        <f t="shared" si="42"/>
        <v/>
      </c>
      <c r="K226" s="49" t="str">
        <f t="shared" si="43"/>
        <v/>
      </c>
      <c r="L226" s="11"/>
      <c r="M226" s="11"/>
      <c r="N226" s="78"/>
      <c r="O226" s="31" t="str">
        <f t="shared" si="50"/>
        <v>F</v>
      </c>
      <c r="P226" s="11">
        <f t="shared" si="51"/>
        <v>-23.287315649149274</v>
      </c>
      <c r="Q226" s="11"/>
      <c r="R226" s="38">
        <f t="shared" si="47"/>
        <v>0</v>
      </c>
      <c r="S226" s="30">
        <f t="shared" si="48"/>
        <v>0</v>
      </c>
      <c r="T226" s="30">
        <f t="shared" si="49"/>
        <v>0</v>
      </c>
      <c r="U226" s="34"/>
      <c r="V226" s="34"/>
      <c r="W226" s="34"/>
      <c r="X226" s="31">
        <f t="shared" si="52"/>
        <v>9.0359999999999996</v>
      </c>
      <c r="Y226" s="31">
        <f t="shared" si="53"/>
        <v>-184.49199999999999</v>
      </c>
      <c r="Z226" s="30">
        <f t="shared" si="54"/>
        <v>0</v>
      </c>
    </row>
    <row r="227" spans="5:26" x14ac:dyDescent="0.15">
      <c r="E227" s="46"/>
      <c r="F227" s="28"/>
      <c r="G227" s="29"/>
      <c r="H227" s="29"/>
      <c r="I227" s="48" t="str">
        <f t="shared" si="41"/>
        <v/>
      </c>
      <c r="J227" s="48" t="str">
        <f t="shared" si="42"/>
        <v/>
      </c>
      <c r="K227" s="49" t="str">
        <f t="shared" si="43"/>
        <v/>
      </c>
      <c r="L227" s="11"/>
      <c r="M227" s="11"/>
      <c r="N227" s="78"/>
      <c r="O227" s="31" t="str">
        <f t="shared" si="50"/>
        <v>F</v>
      </c>
      <c r="P227" s="11">
        <f t="shared" si="51"/>
        <v>-23.287315649149274</v>
      </c>
      <c r="Q227" s="11"/>
      <c r="R227" s="38">
        <f t="shared" si="47"/>
        <v>0</v>
      </c>
      <c r="S227" s="30">
        <f t="shared" si="48"/>
        <v>0</v>
      </c>
      <c r="T227" s="30">
        <f t="shared" si="49"/>
        <v>0</v>
      </c>
      <c r="U227" s="34"/>
      <c r="V227" s="34"/>
      <c r="W227" s="34"/>
      <c r="X227" s="31">
        <f t="shared" si="52"/>
        <v>9.0359999999999996</v>
      </c>
      <c r="Y227" s="31">
        <f t="shared" si="53"/>
        <v>-184.49199999999999</v>
      </c>
      <c r="Z227" s="30">
        <f t="shared" si="54"/>
        <v>0</v>
      </c>
    </row>
    <row r="228" spans="5:26" x14ac:dyDescent="0.15">
      <c r="E228" s="46"/>
      <c r="F228" s="28"/>
      <c r="G228" s="29"/>
      <c r="H228" s="29"/>
      <c r="I228" s="48" t="str">
        <f t="shared" si="41"/>
        <v/>
      </c>
      <c r="J228" s="48" t="str">
        <f t="shared" si="42"/>
        <v/>
      </c>
      <c r="K228" s="49" t="str">
        <f t="shared" si="43"/>
        <v/>
      </c>
      <c r="L228" s="11"/>
      <c r="M228" s="11"/>
      <c r="N228" s="78"/>
      <c r="O228" s="31" t="str">
        <f t="shared" si="50"/>
        <v>F</v>
      </c>
      <c r="P228" s="11">
        <f t="shared" si="51"/>
        <v>-23.287315649149274</v>
      </c>
      <c r="Q228" s="11"/>
      <c r="R228" s="38">
        <f t="shared" si="47"/>
        <v>0</v>
      </c>
      <c r="S228" s="30">
        <f t="shared" si="48"/>
        <v>0</v>
      </c>
      <c r="T228" s="30">
        <f t="shared" si="49"/>
        <v>0</v>
      </c>
      <c r="U228" s="34"/>
      <c r="V228" s="34"/>
      <c r="W228" s="34"/>
      <c r="X228" s="31">
        <f t="shared" si="52"/>
        <v>9.0359999999999996</v>
      </c>
      <c r="Y228" s="31">
        <f t="shared" si="53"/>
        <v>-184.49199999999999</v>
      </c>
      <c r="Z228" s="30">
        <f t="shared" si="54"/>
        <v>0</v>
      </c>
    </row>
    <row r="229" spans="5:26" x14ac:dyDescent="0.15">
      <c r="E229" s="46"/>
      <c r="F229" s="28"/>
      <c r="G229" s="29"/>
      <c r="H229" s="29"/>
      <c r="I229" s="48" t="str">
        <f t="shared" si="41"/>
        <v/>
      </c>
      <c r="J229" s="48" t="str">
        <f t="shared" si="42"/>
        <v/>
      </c>
      <c r="K229" s="49" t="str">
        <f t="shared" si="43"/>
        <v/>
      </c>
      <c r="L229" s="11"/>
      <c r="M229" s="11"/>
      <c r="N229" s="78"/>
      <c r="O229" s="31" t="str">
        <f t="shared" si="50"/>
        <v>F</v>
      </c>
      <c r="P229" s="11">
        <f t="shared" si="51"/>
        <v>-23.287315649149274</v>
      </c>
      <c r="Q229" s="11"/>
      <c r="R229" s="38">
        <f t="shared" si="47"/>
        <v>0</v>
      </c>
      <c r="S229" s="30">
        <f t="shared" si="48"/>
        <v>0</v>
      </c>
      <c r="T229" s="30">
        <f t="shared" si="49"/>
        <v>0</v>
      </c>
      <c r="U229" s="34"/>
      <c r="V229" s="34"/>
      <c r="W229" s="34"/>
      <c r="X229" s="31">
        <f t="shared" si="52"/>
        <v>9.0359999999999996</v>
      </c>
      <c r="Y229" s="31">
        <f t="shared" si="53"/>
        <v>-184.49199999999999</v>
      </c>
      <c r="Z229" s="30">
        <f t="shared" si="54"/>
        <v>0</v>
      </c>
    </row>
    <row r="230" spans="5:26" x14ac:dyDescent="0.15">
      <c r="E230" s="46"/>
      <c r="F230" s="28"/>
      <c r="G230" s="29"/>
      <c r="H230" s="29"/>
      <c r="I230" s="48" t="str">
        <f t="shared" si="41"/>
        <v/>
      </c>
      <c r="J230" s="48" t="str">
        <f t="shared" si="42"/>
        <v/>
      </c>
      <c r="K230" s="49" t="str">
        <f t="shared" si="43"/>
        <v/>
      </c>
      <c r="L230" s="11"/>
      <c r="M230" s="11"/>
      <c r="N230" s="78"/>
      <c r="O230" s="31" t="str">
        <f t="shared" si="50"/>
        <v>F</v>
      </c>
      <c r="P230" s="11">
        <f t="shared" si="51"/>
        <v>-23.287315649149274</v>
      </c>
      <c r="Q230" s="11"/>
      <c r="R230" s="38">
        <f t="shared" si="47"/>
        <v>0</v>
      </c>
      <c r="S230" s="30">
        <f t="shared" si="48"/>
        <v>0</v>
      </c>
      <c r="T230" s="30">
        <f t="shared" si="49"/>
        <v>0</v>
      </c>
      <c r="U230" s="34"/>
      <c r="V230" s="34"/>
      <c r="W230" s="34"/>
      <c r="X230" s="31">
        <f t="shared" si="52"/>
        <v>9.0359999999999996</v>
      </c>
      <c r="Y230" s="31">
        <f t="shared" si="53"/>
        <v>-184.49199999999999</v>
      </c>
      <c r="Z230" s="30">
        <f t="shared" si="54"/>
        <v>0</v>
      </c>
    </row>
    <row r="231" spans="5:26" x14ac:dyDescent="0.15">
      <c r="E231" s="46"/>
      <c r="F231" s="28"/>
      <c r="G231" s="29"/>
      <c r="H231" s="29"/>
      <c r="I231" s="48" t="str">
        <f t="shared" si="41"/>
        <v/>
      </c>
      <c r="J231" s="48" t="str">
        <f t="shared" si="42"/>
        <v/>
      </c>
      <c r="K231" s="49" t="str">
        <f t="shared" si="43"/>
        <v/>
      </c>
      <c r="L231" s="11"/>
      <c r="M231" s="11"/>
      <c r="N231" s="78"/>
      <c r="O231" s="31" t="str">
        <f t="shared" si="50"/>
        <v>F</v>
      </c>
      <c r="P231" s="11">
        <f t="shared" si="51"/>
        <v>-23.287315649149274</v>
      </c>
      <c r="Q231" s="11"/>
      <c r="R231" s="38">
        <f t="shared" si="47"/>
        <v>0</v>
      </c>
      <c r="S231" s="30">
        <f t="shared" si="48"/>
        <v>0</v>
      </c>
      <c r="T231" s="30">
        <f t="shared" si="49"/>
        <v>0</v>
      </c>
      <c r="U231" s="34"/>
      <c r="V231" s="34"/>
      <c r="W231" s="34"/>
      <c r="X231" s="31">
        <f t="shared" si="52"/>
        <v>9.0359999999999996</v>
      </c>
      <c r="Y231" s="31">
        <f t="shared" si="53"/>
        <v>-184.49199999999999</v>
      </c>
      <c r="Z231" s="30">
        <f t="shared" si="54"/>
        <v>0</v>
      </c>
    </row>
    <row r="232" spans="5:26" x14ac:dyDescent="0.15">
      <c r="E232" s="46"/>
      <c r="F232" s="28"/>
      <c r="G232" s="29"/>
      <c r="H232" s="29"/>
      <c r="I232" s="48" t="str">
        <f t="shared" si="41"/>
        <v/>
      </c>
      <c r="J232" s="48" t="str">
        <f t="shared" si="42"/>
        <v/>
      </c>
      <c r="K232" s="49" t="str">
        <f t="shared" si="43"/>
        <v/>
      </c>
      <c r="L232" s="11"/>
      <c r="M232" s="11"/>
      <c r="N232" s="78"/>
      <c r="O232" s="31" t="str">
        <f t="shared" si="50"/>
        <v>F</v>
      </c>
      <c r="P232" s="11">
        <f t="shared" si="51"/>
        <v>-23.287315649149274</v>
      </c>
      <c r="Q232" s="11"/>
      <c r="R232" s="38">
        <f t="shared" si="47"/>
        <v>0</v>
      </c>
      <c r="S232" s="30">
        <f t="shared" si="48"/>
        <v>0</v>
      </c>
      <c r="T232" s="30">
        <f t="shared" si="49"/>
        <v>0</v>
      </c>
      <c r="U232" s="34"/>
      <c r="V232" s="34"/>
      <c r="W232" s="34"/>
      <c r="X232" s="31">
        <f t="shared" si="52"/>
        <v>9.0359999999999996</v>
      </c>
      <c r="Y232" s="31">
        <f t="shared" si="53"/>
        <v>-184.49199999999999</v>
      </c>
      <c r="Z232" s="30">
        <f t="shared" si="54"/>
        <v>0</v>
      </c>
    </row>
    <row r="233" spans="5:26" x14ac:dyDescent="0.15">
      <c r="E233" s="46"/>
      <c r="F233" s="28"/>
      <c r="G233" s="29"/>
      <c r="H233" s="29"/>
      <c r="I233" s="48" t="str">
        <f t="shared" si="41"/>
        <v/>
      </c>
      <c r="J233" s="48" t="str">
        <f t="shared" si="42"/>
        <v/>
      </c>
      <c r="K233" s="49" t="str">
        <f t="shared" si="43"/>
        <v/>
      </c>
      <c r="L233" s="11"/>
      <c r="M233" s="11"/>
      <c r="N233" s="78"/>
      <c r="O233" s="31" t="str">
        <f t="shared" si="50"/>
        <v>F</v>
      </c>
      <c r="P233" s="11">
        <f t="shared" si="51"/>
        <v>-23.287315649149274</v>
      </c>
      <c r="Q233" s="11"/>
      <c r="R233" s="38">
        <f t="shared" si="47"/>
        <v>0</v>
      </c>
      <c r="S233" s="30">
        <f t="shared" si="48"/>
        <v>0</v>
      </c>
      <c r="T233" s="30">
        <f t="shared" si="49"/>
        <v>0</v>
      </c>
      <c r="U233" s="34"/>
      <c r="V233" s="34"/>
      <c r="W233" s="34"/>
      <c r="X233" s="31">
        <f t="shared" si="52"/>
        <v>9.0359999999999996</v>
      </c>
      <c r="Y233" s="31">
        <f t="shared" si="53"/>
        <v>-184.49199999999999</v>
      </c>
      <c r="Z233" s="30">
        <f t="shared" si="54"/>
        <v>0</v>
      </c>
    </row>
    <row r="234" spans="5:26" x14ac:dyDescent="0.15">
      <c r="E234" s="46"/>
      <c r="F234" s="28"/>
      <c r="G234" s="29"/>
      <c r="H234" s="29"/>
      <c r="I234" s="48" t="str">
        <f t="shared" si="41"/>
        <v/>
      </c>
      <c r="J234" s="48" t="str">
        <f t="shared" si="42"/>
        <v/>
      </c>
      <c r="K234" s="49" t="str">
        <f t="shared" si="43"/>
        <v/>
      </c>
      <c r="L234" s="11"/>
      <c r="M234" s="11"/>
      <c r="N234" s="78"/>
      <c r="O234" s="31" t="str">
        <f t="shared" si="50"/>
        <v>F</v>
      </c>
      <c r="P234" s="11">
        <f t="shared" si="51"/>
        <v>-23.287315649149274</v>
      </c>
      <c r="Q234" s="11"/>
      <c r="R234" s="38">
        <f t="shared" si="47"/>
        <v>0</v>
      </c>
      <c r="S234" s="30">
        <f t="shared" si="48"/>
        <v>0</v>
      </c>
      <c r="T234" s="30">
        <f t="shared" si="49"/>
        <v>0</v>
      </c>
      <c r="U234" s="34"/>
      <c r="V234" s="34"/>
      <c r="W234" s="34"/>
      <c r="X234" s="31">
        <f t="shared" si="52"/>
        <v>9.0359999999999996</v>
      </c>
      <c r="Y234" s="31">
        <f t="shared" si="53"/>
        <v>-184.49199999999999</v>
      </c>
      <c r="Z234" s="30">
        <f t="shared" si="54"/>
        <v>0</v>
      </c>
    </row>
    <row r="235" spans="5:26" x14ac:dyDescent="0.15">
      <c r="E235" s="46"/>
      <c r="F235" s="28"/>
      <c r="G235" s="29"/>
      <c r="H235" s="29"/>
      <c r="I235" s="48" t="str">
        <f t="shared" si="41"/>
        <v/>
      </c>
      <c r="J235" s="48" t="str">
        <f t="shared" si="42"/>
        <v/>
      </c>
      <c r="K235" s="49" t="str">
        <f t="shared" si="43"/>
        <v/>
      </c>
      <c r="L235" s="11"/>
      <c r="M235" s="11"/>
      <c r="N235" s="78"/>
      <c r="O235" s="31" t="str">
        <f t="shared" si="50"/>
        <v>F</v>
      </c>
      <c r="P235" s="11">
        <f t="shared" si="51"/>
        <v>-23.287315649149274</v>
      </c>
      <c r="Q235" s="11"/>
      <c r="R235" s="38">
        <f t="shared" si="47"/>
        <v>0</v>
      </c>
      <c r="S235" s="30">
        <f t="shared" si="48"/>
        <v>0</v>
      </c>
      <c r="T235" s="30">
        <f t="shared" si="49"/>
        <v>0</v>
      </c>
      <c r="U235" s="34"/>
      <c r="V235" s="34"/>
      <c r="W235" s="34"/>
      <c r="X235" s="31">
        <f t="shared" si="52"/>
        <v>9.0359999999999996</v>
      </c>
      <c r="Y235" s="31">
        <f t="shared" si="53"/>
        <v>-184.49199999999999</v>
      </c>
      <c r="Z235" s="30">
        <f t="shared" si="54"/>
        <v>0</v>
      </c>
    </row>
    <row r="236" spans="5:26" x14ac:dyDescent="0.15">
      <c r="E236" s="46"/>
      <c r="F236" s="28"/>
      <c r="G236" s="29"/>
      <c r="H236" s="29"/>
      <c r="I236" s="48" t="str">
        <f t="shared" si="41"/>
        <v/>
      </c>
      <c r="J236" s="48" t="str">
        <f t="shared" si="42"/>
        <v/>
      </c>
      <c r="K236" s="49" t="str">
        <f t="shared" si="43"/>
        <v/>
      </c>
      <c r="L236" s="11"/>
      <c r="M236" s="11"/>
      <c r="N236" s="78"/>
      <c r="O236" s="31" t="str">
        <f t="shared" si="50"/>
        <v>F</v>
      </c>
      <c r="P236" s="11">
        <f t="shared" si="51"/>
        <v>-23.287315649149274</v>
      </c>
      <c r="Q236" s="11"/>
      <c r="R236" s="38">
        <f t="shared" si="47"/>
        <v>0</v>
      </c>
      <c r="S236" s="30">
        <f t="shared" si="48"/>
        <v>0</v>
      </c>
      <c r="T236" s="30">
        <f t="shared" si="49"/>
        <v>0</v>
      </c>
      <c r="U236" s="34"/>
      <c r="V236" s="34"/>
      <c r="W236" s="34"/>
      <c r="X236" s="31">
        <f t="shared" si="52"/>
        <v>9.0359999999999996</v>
      </c>
      <c r="Y236" s="31">
        <f t="shared" si="53"/>
        <v>-184.49199999999999</v>
      </c>
      <c r="Z236" s="30">
        <f t="shared" si="54"/>
        <v>0</v>
      </c>
    </row>
    <row r="237" spans="5:26" x14ac:dyDescent="0.15">
      <c r="E237" s="46"/>
      <c r="F237" s="28"/>
      <c r="G237" s="29"/>
      <c r="H237" s="29"/>
      <c r="I237" s="48" t="str">
        <f t="shared" si="41"/>
        <v/>
      </c>
      <c r="J237" s="48" t="str">
        <f t="shared" si="42"/>
        <v/>
      </c>
      <c r="K237" s="49" t="str">
        <f t="shared" si="43"/>
        <v/>
      </c>
      <c r="L237" s="11"/>
      <c r="M237" s="11"/>
      <c r="N237" s="78"/>
      <c r="O237" s="31" t="str">
        <f t="shared" si="50"/>
        <v>F</v>
      </c>
      <c r="P237" s="11">
        <f t="shared" si="51"/>
        <v>-23.287315649149274</v>
      </c>
      <c r="Q237" s="11"/>
      <c r="R237" s="38">
        <f t="shared" si="47"/>
        <v>0</v>
      </c>
      <c r="S237" s="30">
        <f t="shared" si="48"/>
        <v>0</v>
      </c>
      <c r="T237" s="30">
        <f t="shared" si="49"/>
        <v>0</v>
      </c>
      <c r="U237" s="34"/>
      <c r="V237" s="34"/>
      <c r="W237" s="34"/>
      <c r="X237" s="31">
        <f t="shared" si="52"/>
        <v>9.0359999999999996</v>
      </c>
      <c r="Y237" s="31">
        <f t="shared" si="53"/>
        <v>-184.49199999999999</v>
      </c>
      <c r="Z237" s="30">
        <f t="shared" si="54"/>
        <v>0</v>
      </c>
    </row>
    <row r="238" spans="5:26" x14ac:dyDescent="0.15">
      <c r="E238" s="46"/>
      <c r="F238" s="28"/>
      <c r="G238" s="29"/>
      <c r="H238" s="29"/>
      <c r="I238" s="48" t="str">
        <f t="shared" si="41"/>
        <v/>
      </c>
      <c r="J238" s="48" t="str">
        <f t="shared" si="42"/>
        <v/>
      </c>
      <c r="K238" s="49" t="str">
        <f t="shared" si="43"/>
        <v/>
      </c>
      <c r="L238" s="11"/>
      <c r="M238" s="11"/>
      <c r="N238" s="78"/>
      <c r="O238" s="31" t="str">
        <f t="shared" si="50"/>
        <v>F</v>
      </c>
      <c r="P238" s="11">
        <f t="shared" si="51"/>
        <v>-23.287315649149274</v>
      </c>
      <c r="Q238" s="11"/>
      <c r="R238" s="38">
        <f t="shared" si="47"/>
        <v>0</v>
      </c>
      <c r="S238" s="30">
        <f t="shared" si="48"/>
        <v>0</v>
      </c>
      <c r="T238" s="30">
        <f t="shared" si="49"/>
        <v>0</v>
      </c>
      <c r="U238" s="34"/>
      <c r="V238" s="34"/>
      <c r="W238" s="34"/>
      <c r="X238" s="31">
        <f t="shared" si="52"/>
        <v>9.0359999999999996</v>
      </c>
      <c r="Y238" s="31">
        <f t="shared" si="53"/>
        <v>-184.49199999999999</v>
      </c>
      <c r="Z238" s="30">
        <f t="shared" si="54"/>
        <v>0</v>
      </c>
    </row>
    <row r="239" spans="5:26" x14ac:dyDescent="0.15">
      <c r="E239" s="46"/>
      <c r="F239" s="28"/>
      <c r="G239" s="29"/>
      <c r="H239" s="29"/>
      <c r="I239" s="48" t="str">
        <f t="shared" si="41"/>
        <v/>
      </c>
      <c r="J239" s="48" t="str">
        <f t="shared" si="42"/>
        <v/>
      </c>
      <c r="K239" s="49" t="str">
        <f t="shared" si="43"/>
        <v/>
      </c>
      <c r="L239" s="11"/>
      <c r="M239" s="11"/>
      <c r="N239" s="78"/>
      <c r="O239" s="31" t="str">
        <f t="shared" si="50"/>
        <v>F</v>
      </c>
      <c r="P239" s="11">
        <f t="shared" si="51"/>
        <v>-23.287315649149274</v>
      </c>
      <c r="Q239" s="11"/>
      <c r="R239" s="38">
        <f t="shared" si="47"/>
        <v>0</v>
      </c>
      <c r="S239" s="30">
        <f t="shared" si="48"/>
        <v>0</v>
      </c>
      <c r="T239" s="30">
        <f t="shared" si="49"/>
        <v>0</v>
      </c>
      <c r="U239" s="34"/>
      <c r="V239" s="34"/>
      <c r="W239" s="34"/>
      <c r="X239" s="31">
        <f t="shared" si="52"/>
        <v>9.0359999999999996</v>
      </c>
      <c r="Y239" s="31">
        <f t="shared" si="53"/>
        <v>-184.49199999999999</v>
      </c>
      <c r="Z239" s="30">
        <f t="shared" si="54"/>
        <v>0</v>
      </c>
    </row>
    <row r="240" spans="5:26" x14ac:dyDescent="0.15">
      <c r="E240" s="46"/>
      <c r="F240" s="28"/>
      <c r="G240" s="29"/>
      <c r="H240" s="29"/>
      <c r="I240" s="48" t="str">
        <f t="shared" si="41"/>
        <v/>
      </c>
      <c r="J240" s="48" t="str">
        <f t="shared" si="42"/>
        <v/>
      </c>
      <c r="K240" s="49" t="str">
        <f t="shared" si="43"/>
        <v/>
      </c>
      <c r="L240" s="11"/>
      <c r="M240" s="11"/>
      <c r="N240" s="78"/>
      <c r="O240" s="31" t="str">
        <f t="shared" si="50"/>
        <v>F</v>
      </c>
      <c r="P240" s="11">
        <f t="shared" si="51"/>
        <v>-23.287315649149274</v>
      </c>
      <c r="Q240" s="11"/>
      <c r="R240" s="38">
        <f t="shared" si="47"/>
        <v>0</v>
      </c>
      <c r="S240" s="30">
        <f t="shared" si="48"/>
        <v>0</v>
      </c>
      <c r="T240" s="30">
        <f t="shared" si="49"/>
        <v>0</v>
      </c>
      <c r="U240" s="34"/>
      <c r="V240" s="34"/>
      <c r="W240" s="34"/>
      <c r="X240" s="31">
        <f t="shared" si="52"/>
        <v>9.0359999999999996</v>
      </c>
      <c r="Y240" s="31">
        <f t="shared" si="53"/>
        <v>-184.49199999999999</v>
      </c>
      <c r="Z240" s="30">
        <f t="shared" si="54"/>
        <v>0</v>
      </c>
    </row>
    <row r="241" spans="4:26" x14ac:dyDescent="0.15">
      <c r="E241" s="46"/>
      <c r="F241" s="28"/>
      <c r="G241" s="29"/>
      <c r="H241" s="29"/>
      <c r="I241" s="48" t="str">
        <f t="shared" si="41"/>
        <v/>
      </c>
      <c r="J241" s="48" t="str">
        <f t="shared" si="42"/>
        <v/>
      </c>
      <c r="K241" s="49" t="str">
        <f t="shared" si="43"/>
        <v/>
      </c>
      <c r="L241" s="11"/>
      <c r="M241" s="11"/>
      <c r="N241" s="78"/>
      <c r="O241" s="31" t="str">
        <f t="shared" si="50"/>
        <v>F</v>
      </c>
      <c r="P241" s="11">
        <f t="shared" si="51"/>
        <v>-23.287315649149274</v>
      </c>
      <c r="Q241" s="11"/>
      <c r="R241" s="38">
        <f t="shared" si="47"/>
        <v>0</v>
      </c>
      <c r="S241" s="30">
        <f t="shared" si="48"/>
        <v>0</v>
      </c>
      <c r="T241" s="30">
        <f t="shared" si="49"/>
        <v>0</v>
      </c>
      <c r="U241" s="34"/>
      <c r="V241" s="34"/>
      <c r="W241" s="34"/>
      <c r="X241" s="31">
        <f t="shared" si="52"/>
        <v>9.0359999999999996</v>
      </c>
      <c r="Y241" s="31">
        <f t="shared" si="53"/>
        <v>-184.49199999999999</v>
      </c>
      <c r="Z241" s="30">
        <f t="shared" si="54"/>
        <v>0</v>
      </c>
    </row>
    <row r="242" spans="4:26" x14ac:dyDescent="0.15">
      <c r="E242" s="46"/>
      <c r="F242" s="28"/>
      <c r="G242" s="29"/>
      <c r="H242" s="29"/>
      <c r="I242" s="48" t="str">
        <f t="shared" si="41"/>
        <v/>
      </c>
      <c r="J242" s="48" t="str">
        <f t="shared" si="42"/>
        <v/>
      </c>
      <c r="K242" s="49" t="str">
        <f t="shared" si="43"/>
        <v/>
      </c>
      <c r="L242" s="11"/>
      <c r="M242" s="11"/>
      <c r="N242" s="78"/>
      <c r="O242" s="31" t="str">
        <f t="shared" si="50"/>
        <v>F</v>
      </c>
      <c r="P242" s="11">
        <f t="shared" si="51"/>
        <v>-23.287315649149274</v>
      </c>
      <c r="Q242" s="11"/>
      <c r="R242" s="38">
        <f t="shared" si="47"/>
        <v>0</v>
      </c>
      <c r="S242" s="30">
        <f t="shared" si="48"/>
        <v>0</v>
      </c>
      <c r="T242" s="30">
        <f t="shared" si="49"/>
        <v>0</v>
      </c>
      <c r="U242" s="34"/>
      <c r="V242" s="34"/>
      <c r="W242" s="34"/>
      <c r="X242" s="31">
        <f t="shared" si="52"/>
        <v>9.0359999999999996</v>
      </c>
      <c r="Y242" s="31">
        <f t="shared" si="53"/>
        <v>-184.49199999999999</v>
      </c>
      <c r="Z242" s="30">
        <f t="shared" si="54"/>
        <v>0</v>
      </c>
    </row>
    <row r="243" spans="4:26" x14ac:dyDescent="0.15">
      <c r="E243" s="46"/>
      <c r="F243" s="28"/>
      <c r="G243" s="29"/>
      <c r="H243" s="29"/>
      <c r="I243" s="48" t="str">
        <f t="shared" si="41"/>
        <v/>
      </c>
      <c r="J243" s="48" t="str">
        <f t="shared" si="42"/>
        <v/>
      </c>
      <c r="K243" s="49" t="str">
        <f t="shared" si="43"/>
        <v/>
      </c>
      <c r="L243" s="11"/>
      <c r="M243" s="11"/>
      <c r="N243" s="78"/>
      <c r="O243" s="31" t="str">
        <f t="shared" si="50"/>
        <v>F</v>
      </c>
      <c r="P243" s="11">
        <f>IF(T243&gt;17.583,"*",(G243-(INDEX(IF(O243="F",Hfemalemean,Hmalemean),S243+1,R243+1)))/(INDEX(IF(O243="F",Hfemalesd,Hmalesd),S243+1,R243+1)))</f>
        <v>-23.287315649149274</v>
      </c>
      <c r="Q243" s="11"/>
      <c r="R243" s="38">
        <f t="shared" si="47"/>
        <v>0</v>
      </c>
      <c r="S243" s="30">
        <f t="shared" si="48"/>
        <v>0</v>
      </c>
      <c r="T243" s="30">
        <f t="shared" si="49"/>
        <v>0</v>
      </c>
      <c r="U243" s="34"/>
      <c r="V243" s="34"/>
      <c r="W243" s="34"/>
      <c r="X243" s="31">
        <f t="shared" si="52"/>
        <v>9.0359999999999996</v>
      </c>
      <c r="Y243" s="31">
        <f t="shared" si="53"/>
        <v>-184.49199999999999</v>
      </c>
      <c r="Z243" s="30">
        <f t="shared" si="54"/>
        <v>0</v>
      </c>
    </row>
    <row r="244" spans="4:26" x14ac:dyDescent="0.15">
      <c r="E244" s="46"/>
      <c r="F244" s="28"/>
      <c r="G244" s="29"/>
      <c r="H244" s="29"/>
      <c r="I244" s="48" t="str">
        <f t="shared" si="41"/>
        <v/>
      </c>
      <c r="J244" s="48" t="str">
        <f t="shared" si="42"/>
        <v/>
      </c>
      <c r="K244" s="49" t="str">
        <f t="shared" si="43"/>
        <v/>
      </c>
      <c r="L244" s="11"/>
      <c r="M244" s="11"/>
      <c r="N244" s="78"/>
      <c r="O244" s="31" t="str">
        <f t="shared" si="50"/>
        <v>F</v>
      </c>
      <c r="P244" s="11">
        <f t="shared" si="51"/>
        <v>-23.287315649149274</v>
      </c>
      <c r="Q244" s="11"/>
      <c r="R244" s="38">
        <f t="shared" si="47"/>
        <v>0</v>
      </c>
      <c r="S244" s="30">
        <f t="shared" si="48"/>
        <v>0</v>
      </c>
      <c r="T244" s="30">
        <f t="shared" si="49"/>
        <v>0</v>
      </c>
      <c r="U244" s="34"/>
      <c r="V244" s="34"/>
      <c r="W244" s="34"/>
      <c r="X244" s="31">
        <f t="shared" si="52"/>
        <v>9.0359999999999996</v>
      </c>
      <c r="Y244" s="31">
        <f t="shared" si="53"/>
        <v>-184.49199999999999</v>
      </c>
      <c r="Z244" s="30">
        <f t="shared" si="54"/>
        <v>0</v>
      </c>
    </row>
    <row r="245" spans="4:26" x14ac:dyDescent="0.15">
      <c r="E245" s="46"/>
      <c r="F245" s="28"/>
      <c r="G245" s="29"/>
      <c r="H245" s="29"/>
      <c r="I245" s="48" t="str">
        <f t="shared" si="41"/>
        <v/>
      </c>
      <c r="J245" s="48" t="str">
        <f t="shared" si="42"/>
        <v/>
      </c>
      <c r="K245" s="49" t="str">
        <f t="shared" si="43"/>
        <v/>
      </c>
      <c r="L245" s="11"/>
      <c r="M245" s="11"/>
      <c r="N245" s="78"/>
      <c r="O245" s="31" t="str">
        <f t="shared" si="50"/>
        <v>F</v>
      </c>
      <c r="P245" s="11">
        <f t="shared" si="51"/>
        <v>-23.287315649149274</v>
      </c>
      <c r="Q245" s="11"/>
      <c r="R245" s="38">
        <f t="shared" si="47"/>
        <v>0</v>
      </c>
      <c r="S245" s="30">
        <f t="shared" si="48"/>
        <v>0</v>
      </c>
      <c r="T245" s="30">
        <f t="shared" si="49"/>
        <v>0</v>
      </c>
      <c r="U245" s="34"/>
      <c r="V245" s="34"/>
      <c r="W245" s="34"/>
      <c r="X245" s="31">
        <f t="shared" si="52"/>
        <v>9.0359999999999996</v>
      </c>
      <c r="Y245" s="31">
        <f t="shared" si="53"/>
        <v>-184.49199999999999</v>
      </c>
      <c r="Z245" s="30">
        <f t="shared" si="54"/>
        <v>0</v>
      </c>
    </row>
    <row r="246" spans="4:26" x14ac:dyDescent="0.15">
      <c r="E246" s="46"/>
      <c r="F246" s="28"/>
      <c r="G246" s="29"/>
      <c r="H246" s="29"/>
      <c r="I246" s="48" t="str">
        <f t="shared" si="41"/>
        <v/>
      </c>
      <c r="J246" s="48" t="str">
        <f t="shared" si="42"/>
        <v/>
      </c>
      <c r="K246" s="49" t="str">
        <f t="shared" si="43"/>
        <v/>
      </c>
      <c r="L246" s="11"/>
      <c r="M246" s="11"/>
      <c r="N246" s="78"/>
      <c r="O246" s="31" t="str">
        <f t="shared" si="50"/>
        <v>F</v>
      </c>
      <c r="P246" s="11">
        <f t="shared" si="51"/>
        <v>-23.287315649149274</v>
      </c>
      <c r="Q246" s="11"/>
      <c r="R246" s="38">
        <f t="shared" si="47"/>
        <v>0</v>
      </c>
      <c r="S246" s="30">
        <f t="shared" si="48"/>
        <v>0</v>
      </c>
      <c r="T246" s="30">
        <f t="shared" si="49"/>
        <v>0</v>
      </c>
      <c r="U246" s="34"/>
      <c r="V246" s="34"/>
      <c r="W246" s="34"/>
      <c r="X246" s="31">
        <f t="shared" si="52"/>
        <v>9.0359999999999996</v>
      </c>
      <c r="Y246" s="31">
        <f t="shared" si="53"/>
        <v>-184.49199999999999</v>
      </c>
      <c r="Z246" s="30">
        <f t="shared" si="54"/>
        <v>0</v>
      </c>
    </row>
    <row r="247" spans="4:26" x14ac:dyDescent="0.15">
      <c r="E247" s="46"/>
      <c r="F247" s="28"/>
      <c r="G247" s="29"/>
      <c r="H247" s="29"/>
      <c r="I247" s="48" t="str">
        <f t="shared" si="41"/>
        <v/>
      </c>
      <c r="J247" s="48" t="str">
        <f t="shared" si="42"/>
        <v/>
      </c>
      <c r="K247" s="49" t="str">
        <f t="shared" si="43"/>
        <v/>
      </c>
      <c r="L247" s="11"/>
      <c r="M247" s="11"/>
      <c r="N247" s="78"/>
      <c r="O247" s="31" t="str">
        <f t="shared" si="50"/>
        <v>F</v>
      </c>
      <c r="P247" s="11">
        <f t="shared" si="51"/>
        <v>-23.287315649149274</v>
      </c>
      <c r="Q247" s="11"/>
      <c r="R247" s="38">
        <f t="shared" si="47"/>
        <v>0</v>
      </c>
      <c r="S247" s="30">
        <f t="shared" si="48"/>
        <v>0</v>
      </c>
      <c r="T247" s="30">
        <f t="shared" si="49"/>
        <v>0</v>
      </c>
      <c r="U247" s="34"/>
      <c r="V247" s="34"/>
      <c r="W247" s="34"/>
      <c r="X247" s="31">
        <f t="shared" si="52"/>
        <v>9.0359999999999996</v>
      </c>
      <c r="Y247" s="31">
        <f t="shared" si="53"/>
        <v>-184.49199999999999</v>
      </c>
      <c r="Z247" s="30">
        <f t="shared" si="54"/>
        <v>0</v>
      </c>
    </row>
    <row r="248" spans="4:26" ht="14.25" thickBot="1" x14ac:dyDescent="0.2">
      <c r="E248" s="50"/>
      <c r="F248" s="64"/>
      <c r="G248" s="51"/>
      <c r="H248" s="51"/>
      <c r="I248" s="52" t="str">
        <f>IF(COUNTA($F$127,$H$127,F248:H248)=5,P248,"")</f>
        <v/>
      </c>
      <c r="J248" s="52" t="str">
        <f t="shared" si="42"/>
        <v/>
      </c>
      <c r="K248" s="53" t="str">
        <f t="shared" si="43"/>
        <v/>
      </c>
      <c r="L248" s="11"/>
      <c r="M248" s="11"/>
      <c r="N248" s="78"/>
      <c r="O248" s="31" t="str">
        <f t="shared" si="50"/>
        <v>F</v>
      </c>
      <c r="P248" s="11">
        <f t="shared" si="51"/>
        <v>-23.287315649149274</v>
      </c>
      <c r="Q248" s="11"/>
      <c r="R248" s="38">
        <f t="shared" si="47"/>
        <v>0</v>
      </c>
      <c r="S248" s="30">
        <f t="shared" si="48"/>
        <v>0</v>
      </c>
      <c r="T248" s="30">
        <f t="shared" si="49"/>
        <v>0</v>
      </c>
      <c r="U248" s="34"/>
      <c r="V248" s="34"/>
      <c r="W248" s="34"/>
      <c r="X248" s="31">
        <f t="shared" si="52"/>
        <v>9.0359999999999996</v>
      </c>
      <c r="Y248" s="31">
        <f t="shared" si="53"/>
        <v>-184.49199999999999</v>
      </c>
      <c r="Z248" s="30">
        <f t="shared" si="54"/>
        <v>0</v>
      </c>
    </row>
    <row r="249" spans="4:26" ht="14.25" thickBot="1" x14ac:dyDescent="0.2"/>
    <row r="250" spans="4:26" ht="23.25" customHeight="1" x14ac:dyDescent="0.15">
      <c r="D250" s="72">
        <v>3</v>
      </c>
      <c r="E250" s="42" t="s">
        <v>20</v>
      </c>
      <c r="F250" s="65"/>
      <c r="G250" s="66" t="s">
        <v>115</v>
      </c>
      <c r="H250" s="90"/>
      <c r="I250" s="90"/>
      <c r="J250" s="66"/>
      <c r="K250" s="67"/>
    </row>
    <row r="251" spans="4:26" ht="27.75" customHeight="1" x14ac:dyDescent="0.15">
      <c r="E251" s="43" t="s">
        <v>54</v>
      </c>
      <c r="F251" s="63"/>
      <c r="G251" s="44" t="s">
        <v>75</v>
      </c>
      <c r="H251" s="59"/>
      <c r="I251" s="41"/>
      <c r="J251" s="41"/>
      <c r="K251" s="68"/>
    </row>
    <row r="252" spans="4:26" ht="42" customHeight="1" x14ac:dyDescent="0.15">
      <c r="E252" s="46"/>
      <c r="F252" s="7" t="s">
        <v>30</v>
      </c>
      <c r="G252" s="8" t="s">
        <v>29</v>
      </c>
      <c r="H252" s="8" t="s">
        <v>28</v>
      </c>
      <c r="I252" s="7" t="s">
        <v>123</v>
      </c>
      <c r="J252" s="7" t="s">
        <v>124</v>
      </c>
      <c r="K252" s="47" t="s">
        <v>125</v>
      </c>
      <c r="L252" s="10"/>
      <c r="M252" s="10"/>
      <c r="N252" s="7"/>
      <c r="O252" s="7" t="s">
        <v>31</v>
      </c>
      <c r="P252" s="9" t="s">
        <v>23</v>
      </c>
      <c r="Q252" s="9"/>
      <c r="R252" s="36" t="s">
        <v>21</v>
      </c>
      <c r="S252" s="35" t="s">
        <v>22</v>
      </c>
      <c r="T252" s="35" t="s">
        <v>47</v>
      </c>
      <c r="U252" s="35"/>
      <c r="V252" s="35"/>
      <c r="W252" s="35"/>
      <c r="X252" s="37" t="s">
        <v>45</v>
      </c>
      <c r="Y252" s="37" t="s">
        <v>46</v>
      </c>
      <c r="Z252" s="30" t="s">
        <v>78</v>
      </c>
    </row>
    <row r="253" spans="4:26" x14ac:dyDescent="0.15">
      <c r="E253" s="46"/>
      <c r="F253" s="28"/>
      <c r="G253" s="29"/>
      <c r="H253" s="29"/>
      <c r="I253" s="48" t="str">
        <f>IF(COUNTA($F$251,$H$251,F253:H253)=5,P253,"")</f>
        <v/>
      </c>
      <c r="J253" s="48" t="str">
        <f>IF(COUNTA($F$251,$H$251,F253:H253)=5,IF(T253&lt;6,"*",IF(T253&gt;=17.583,"*",(H253-G253*INDEX(IF(O253="F",muratafemale,muratamale),R253-4,1)-INDEX(IF(O253="F",muratafemale,muratamale),R253-4,2))/(G253*INDEX(IF(O253="F",muratafemale,muratamale),R253-4,1)+INDEX(IF(O253="F",muratafemale,muratamale),R253-4,2))*100)),"")</f>
        <v/>
      </c>
      <c r="K253" s="49" t="str">
        <f>IF(COUNTA($F$251,$H$251,F253:H253)=5,IF(OR(T253&lt;1,G253&lt;70),"*",IF(G253&gt;=IF(O253="M",181,174),(H253-Z253)/Z253*100,IF(G253&lt;101,(H253-X253)/X253*100,IF(T253&lt;6,(H253-X253)/X253*100,IF(T253&gt;=17.583,(H253-Z253)/Z253*100,(H253-Y253)/Y253*100))))),"")</f>
        <v/>
      </c>
      <c r="L253" s="11"/>
      <c r="M253" s="11"/>
      <c r="N253" s="78"/>
      <c r="O253" s="31" t="str">
        <f>IF(OR(+$H$251="男",+$H$251="M"),"M","F")</f>
        <v>F</v>
      </c>
      <c r="P253" s="11">
        <f t="shared" ref="P253:P254" si="58">IF(T253&gt;17.583,"*",(G253-(INDEX(IF(O253="F",Hfemalemean,Hmalemean),S253+1,R253+1)))/(INDEX(IF(O253="F",Hfemalesd,Hmalesd),S253+1,R253+1)))</f>
        <v>-23.287315649149274</v>
      </c>
      <c r="Q253" s="11"/>
      <c r="R253" s="38">
        <f>DATEDIF($F$251,F253,"Y")</f>
        <v>0</v>
      </c>
      <c r="S253" s="30">
        <f>DATEDIF($F$251,F253,"YM")</f>
        <v>0</v>
      </c>
      <c r="T253" s="30">
        <f>DATEDIF($F$251,F253,"Y")+DATEDIF($F$251,F253,"YD")/(365+IF(MOD(YEAR(DATE(YEAR(F253)-1,MONTH($F$251),DAY($F$251))),4)=0,IF(DATE(YEAR(DATE(YEAR(F253)-1,MONTH($F$251),DAY($F$251))),2,29)&gt;=DATE(YEAR(F253)-1,MONTH($F$251),DAY($F$251)),1,0),0)+IF(MOD(YEAR(F253),4)=0,IF(DATE(YEAR(F253),2,29)&lt;=F253,1,0),0))</f>
        <v>0</v>
      </c>
      <c r="U253" s="34"/>
      <c r="V253" s="34"/>
      <c r="W253" s="34"/>
      <c r="X253" s="31">
        <f t="shared" ref="X253:X254" si="59">IF(O253="M",2.06*10^-3*G253^2-0.1166*G253+6.5273,2.49*10^-3*G253^2-0.1858*G253+9.036)</f>
        <v>9.0359999999999996</v>
      </c>
      <c r="Y253" s="31">
        <f t="shared" ref="Y253:Y254" si="60">((G253/100)^3*INDEX(itoOI,IF(O253="M",0,3)+IF(G253&lt;140,1,IF(G253&lt;=149,2,3)),1)+(G253/100)^2*INDEX(itoOI,IF(O253="M",0,3)+IF(G253&lt;140,1,IF(G253&lt;=149,2,3)),2)+(G253/100)*INDEX(itoOI,IF(O253="M",0,3)+IF(G253&lt;140,1,IF(G253&lt;=149,2,3)),3)+INDEX(itoOI,IF(O253="M",0,3)+IF(G253&lt;140,1,IF(G253&lt;=149,2,3)),4))</f>
        <v>-184.49199999999999</v>
      </c>
      <c r="Z253" s="30">
        <f t="shared" ref="Z253:Z254" si="61">22*G253^2/10000</f>
        <v>0</v>
      </c>
    </row>
    <row r="254" spans="4:26" x14ac:dyDescent="0.15">
      <c r="E254" s="46"/>
      <c r="F254" s="28"/>
      <c r="G254" s="29"/>
      <c r="H254" s="29"/>
      <c r="I254" s="48" t="str">
        <f>IF(COUNTA($F$251,$H$251,F254:H254)=5,P254,"")</f>
        <v/>
      </c>
      <c r="J254" s="48" t="str">
        <f>IF(COUNTA($F$251,$H$251,F254:H254)=5,IF(T254&lt;6,"*",IF(T254&gt;=17.583,"*",(H254-G254*INDEX(IF(O254="F",muratafemale,muratamale),R254-4,1)-INDEX(IF(O254="F",muratafemale,muratamale),R254-4,2))/(G254*INDEX(IF(O254="F",muratafemale,muratamale),R254-4,1)+INDEX(IF(O254="F",muratafemale,muratamale),R254-4,2))*100)),"")</f>
        <v/>
      </c>
      <c r="K254" s="49" t="str">
        <f>IF(COUNTA($F$251,$H$251,F254:H254)=5,IF(OR(T254&lt;1,G254&lt;70),"*",IF(G254&gt;=IF(O254="M",181,174),(H254-Z254)/Z254*100,IF(G254&lt;101,(H254-X254)/X254*100,IF(T254&lt;6,(H254-X254)/X254*100,IF(T254&gt;=17.583,(H254-Z254)/Z254*100,(H254-Y254)/Y254*100))))),"")</f>
        <v/>
      </c>
      <c r="L254" s="11"/>
      <c r="M254" s="11"/>
      <c r="N254" s="78"/>
      <c r="O254" s="31" t="str">
        <f>+O253</f>
        <v>F</v>
      </c>
      <c r="P254" s="11">
        <f t="shared" si="58"/>
        <v>-23.287315649149274</v>
      </c>
      <c r="Q254" s="11"/>
      <c r="R254" s="38">
        <f>DATEDIF($F$251,F254,"Y")</f>
        <v>0</v>
      </c>
      <c r="S254" s="30">
        <f>DATEDIF($F$251,F254,"YM")</f>
        <v>0</v>
      </c>
      <c r="T254" s="30">
        <f t="shared" ref="T254:T317" si="62">DATEDIF($F$251,F254,"Y")+DATEDIF($F$251,F254,"YD")/(365+IF(MOD(YEAR(DATE(YEAR(F254)-1,MONTH($F$251),DAY($F$251))),4)=0,IF(DATE(YEAR(DATE(YEAR(F254)-1,MONTH($F$251),DAY($F$251))),2,29)&gt;=DATE(YEAR(F254)-1,MONTH($F$251),DAY($F$251)),1,0),0)+IF(MOD(YEAR(F254),4)=0,IF(DATE(YEAR(F254),2,29)&lt;=F254,1,0),0))</f>
        <v>0</v>
      </c>
      <c r="U254" s="34"/>
      <c r="V254" s="34"/>
      <c r="W254" s="34"/>
      <c r="X254" s="31">
        <f t="shared" si="59"/>
        <v>9.0359999999999996</v>
      </c>
      <c r="Y254" s="31">
        <f t="shared" si="60"/>
        <v>-184.49199999999999</v>
      </c>
      <c r="Z254" s="30">
        <f t="shared" si="61"/>
        <v>0</v>
      </c>
    </row>
    <row r="255" spans="4:26" x14ac:dyDescent="0.15">
      <c r="E255" s="46"/>
      <c r="F255" s="28"/>
      <c r="G255" s="29"/>
      <c r="H255" s="29"/>
      <c r="I255" s="48" t="str">
        <f>IF(COUNTA($F$251,$H$251,F255:H255)=5,P255,"")</f>
        <v/>
      </c>
      <c r="J255" s="48" t="str">
        <f>IF(COUNTA($F$251,$H$251,F255:H255)=5,IF(T255&lt;6,"*",IF(T255&gt;=17.583,"*",(H255-G255*INDEX(IF(O255="F",muratafemale,muratamale),R255-4,1)-INDEX(IF(O255="F",muratafemale,muratamale),R255-4,2))/(G255*INDEX(IF(O255="F",muratafemale,muratamale),R255-4,1)+INDEX(IF(O255="F",muratafemale,muratamale),R255-4,2))*100)),"")</f>
        <v/>
      </c>
      <c r="K255" s="49" t="str">
        <f>IF(COUNTA($F$251,$H$251,F255:H255)=5,IF(OR(T255&lt;1,G255&lt;70),"*",IF(G255&gt;=IF(O255="M",181,174),(H255-Z255)/Z255*100,IF(G255&lt;101,(H255-X255)/X255*100,IF(T255&lt;6,(H255-X255)/X255*100,IF(T255&gt;=17.583,(H255-Z255)/Z255*100,(H255-Y255)/Y255*100))))),"")</f>
        <v/>
      </c>
      <c r="N255" s="78"/>
      <c r="O255" s="31" t="str">
        <f t="shared" ref="O255:O318" si="63">+O254</f>
        <v>F</v>
      </c>
      <c r="P255" s="11">
        <f t="shared" ref="P255:P318" si="64">IF(T255&gt;17.583,"*",(G255-(INDEX(IF(O255="F",Hfemalemean,Hmalemean),S255+1,R255+1)))/(INDEX(IF(O255="F",Hfemalesd,Hmalesd),S255+1,R255+1)))</f>
        <v>-23.287315649149274</v>
      </c>
      <c r="Q255" s="11"/>
      <c r="R255" s="38">
        <f>DATEDIF($F$251,F255,"Y")</f>
        <v>0</v>
      </c>
      <c r="S255" s="30">
        <f t="shared" ref="S255:S317" si="65">DATEDIF($F$251,F255,"YM")</f>
        <v>0</v>
      </c>
      <c r="T255" s="30">
        <f t="shared" si="62"/>
        <v>0</v>
      </c>
      <c r="U255" s="34"/>
      <c r="V255" s="34"/>
      <c r="W255" s="34"/>
      <c r="X255" s="31">
        <f t="shared" ref="X255:X318" si="66">IF(O255="M",2.06*10^-3*G255^2-0.1166*G255+6.5273,2.49*10^-3*G255^2-0.1858*G255+9.036)</f>
        <v>9.0359999999999996</v>
      </c>
      <c r="Y255" s="31">
        <f t="shared" ref="Y255:Y318" si="67">((G255/100)^3*INDEX(itoOI,IF(O255="M",0,3)+IF(G255&lt;140,1,IF(G255&lt;=149,2,3)),1)+(G255/100)^2*INDEX(itoOI,IF(O255="M",0,3)+IF(G255&lt;140,1,IF(G255&lt;=149,2,3)),2)+(G255/100)*INDEX(itoOI,IF(O255="M",0,3)+IF(G255&lt;140,1,IF(G255&lt;=149,2,3)),3)+INDEX(itoOI,IF(O255="M",0,3)+IF(G255&lt;140,1,IF(G255&lt;=149,2,3)),4))</f>
        <v>-184.49199999999999</v>
      </c>
      <c r="Z255" s="30">
        <f t="shared" ref="Z255:Z318" si="68">22*G255^2/10000</f>
        <v>0</v>
      </c>
    </row>
    <row r="256" spans="4:26" x14ac:dyDescent="0.15">
      <c r="E256" s="46"/>
      <c r="F256" s="28"/>
      <c r="G256" s="29"/>
      <c r="H256" s="29"/>
      <c r="I256" s="48" t="str">
        <f t="shared" ref="I256:I371" si="69">IF(COUNTA($F$251,$H$251,F256:H256)=5,P256,"")</f>
        <v/>
      </c>
      <c r="J256" s="48" t="str">
        <f t="shared" ref="J256:J372" si="70">IF(COUNTA($F$251,$H$251,F256:H256)=5,IF(T256&lt;6,"*",IF(T256&gt;=17.583,"*",(H256-G256*INDEX(IF(O256="F",muratafemale,muratamale),R256-4,1)-INDEX(IF(O256="F",muratafemale,muratamale),R256-4,2))/(G256*INDEX(IF(O256="F",muratafemale,muratamale),R256-4,1)+INDEX(IF(O256="F",muratafemale,muratamale),R256-4,2))*100)),"")</f>
        <v/>
      </c>
      <c r="K256" s="49" t="str">
        <f t="shared" ref="K256:K372" si="71">IF(COUNTA($F$251,$H$251,F256:H256)=5,IF(OR(T256&lt;1,G256&lt;70),"*",IF(G256&gt;=IF(O256="M",181,174),(H256-Z256)/Z256*100,IF(G256&lt;101,(H256-X256)/X256*100,IF(T256&lt;6,(H256-X256)/X256*100,IF(T256&gt;=17.583,(H256-Z256)/Z256*100,(H256-Y256)/Y256*100))))),"")</f>
        <v/>
      </c>
      <c r="L256" s="11"/>
      <c r="M256" s="11"/>
      <c r="N256" s="78"/>
      <c r="O256" s="31" t="str">
        <f t="shared" si="63"/>
        <v>F</v>
      </c>
      <c r="P256" s="11">
        <f t="shared" si="64"/>
        <v>-23.287315649149274</v>
      </c>
      <c r="Q256" s="11"/>
      <c r="R256" s="38">
        <f>DATEDIF($F$251,F256,"Y")</f>
        <v>0</v>
      </c>
      <c r="S256" s="30">
        <f t="shared" si="65"/>
        <v>0</v>
      </c>
      <c r="T256" s="30">
        <f t="shared" si="62"/>
        <v>0</v>
      </c>
      <c r="U256" s="34"/>
      <c r="V256" s="34"/>
      <c r="W256" s="34"/>
      <c r="X256" s="31">
        <f t="shared" si="66"/>
        <v>9.0359999999999996</v>
      </c>
      <c r="Y256" s="31">
        <f t="shared" si="67"/>
        <v>-184.49199999999999</v>
      </c>
      <c r="Z256" s="30">
        <f t="shared" si="68"/>
        <v>0</v>
      </c>
    </row>
    <row r="257" spans="5:26" x14ac:dyDescent="0.15">
      <c r="E257" s="46"/>
      <c r="F257" s="28"/>
      <c r="G257" s="29"/>
      <c r="H257" s="29"/>
      <c r="I257" s="48" t="str">
        <f t="shared" si="69"/>
        <v/>
      </c>
      <c r="J257" s="48" t="str">
        <f t="shared" si="70"/>
        <v/>
      </c>
      <c r="K257" s="49" t="str">
        <f t="shared" si="71"/>
        <v/>
      </c>
      <c r="L257" s="11"/>
      <c r="M257" s="11"/>
      <c r="N257" s="78"/>
      <c r="O257" s="31" t="str">
        <f t="shared" si="63"/>
        <v>F</v>
      </c>
      <c r="P257" s="11">
        <f t="shared" si="64"/>
        <v>-23.287315649149274</v>
      </c>
      <c r="Q257" s="11"/>
      <c r="R257" s="38">
        <f t="shared" ref="R257:R317" si="72">DATEDIF($F$251,F257,"Y")</f>
        <v>0</v>
      </c>
      <c r="S257" s="30">
        <f t="shared" si="65"/>
        <v>0</v>
      </c>
      <c r="T257" s="30">
        <f t="shared" si="62"/>
        <v>0</v>
      </c>
      <c r="U257" s="34"/>
      <c r="V257" s="34"/>
      <c r="W257" s="34"/>
      <c r="X257" s="31">
        <f t="shared" si="66"/>
        <v>9.0359999999999996</v>
      </c>
      <c r="Y257" s="31">
        <f t="shared" si="67"/>
        <v>-184.49199999999999</v>
      </c>
      <c r="Z257" s="30">
        <f t="shared" si="68"/>
        <v>0</v>
      </c>
    </row>
    <row r="258" spans="5:26" x14ac:dyDescent="0.15">
      <c r="E258" s="46"/>
      <c r="F258" s="28"/>
      <c r="G258" s="29"/>
      <c r="H258" s="29"/>
      <c r="I258" s="48" t="str">
        <f t="shared" si="69"/>
        <v/>
      </c>
      <c r="J258" s="48" t="str">
        <f t="shared" si="70"/>
        <v/>
      </c>
      <c r="K258" s="49" t="str">
        <f t="shared" si="71"/>
        <v/>
      </c>
      <c r="L258" s="11"/>
      <c r="M258" s="11"/>
      <c r="N258" s="78"/>
      <c r="O258" s="31" t="str">
        <f t="shared" si="63"/>
        <v>F</v>
      </c>
      <c r="P258" s="11">
        <f t="shared" si="64"/>
        <v>-23.287315649149274</v>
      </c>
      <c r="Q258" s="11"/>
      <c r="R258" s="38">
        <f t="shared" si="72"/>
        <v>0</v>
      </c>
      <c r="S258" s="30">
        <f t="shared" si="65"/>
        <v>0</v>
      </c>
      <c r="T258" s="30">
        <f t="shared" si="62"/>
        <v>0</v>
      </c>
      <c r="U258" s="34"/>
      <c r="V258" s="34"/>
      <c r="W258" s="34"/>
      <c r="X258" s="31">
        <f t="shared" si="66"/>
        <v>9.0359999999999996</v>
      </c>
      <c r="Y258" s="31">
        <f t="shared" si="67"/>
        <v>-184.49199999999999</v>
      </c>
      <c r="Z258" s="30">
        <f t="shared" si="68"/>
        <v>0</v>
      </c>
    </row>
    <row r="259" spans="5:26" x14ac:dyDescent="0.15">
      <c r="E259" s="46"/>
      <c r="F259" s="28"/>
      <c r="G259" s="29"/>
      <c r="H259" s="29"/>
      <c r="I259" s="48" t="str">
        <f t="shared" si="69"/>
        <v/>
      </c>
      <c r="J259" s="48" t="str">
        <f t="shared" si="70"/>
        <v/>
      </c>
      <c r="K259" s="49" t="str">
        <f t="shared" si="71"/>
        <v/>
      </c>
      <c r="L259" s="11"/>
      <c r="M259" s="11"/>
      <c r="N259" s="78"/>
      <c r="O259" s="31" t="str">
        <f t="shared" si="63"/>
        <v>F</v>
      </c>
      <c r="P259" s="11">
        <f t="shared" si="64"/>
        <v>-23.287315649149274</v>
      </c>
      <c r="Q259" s="11"/>
      <c r="R259" s="38">
        <f t="shared" si="72"/>
        <v>0</v>
      </c>
      <c r="S259" s="30">
        <f t="shared" si="65"/>
        <v>0</v>
      </c>
      <c r="T259" s="30">
        <f t="shared" si="62"/>
        <v>0</v>
      </c>
      <c r="U259" s="34"/>
      <c r="V259" s="34"/>
      <c r="W259" s="34"/>
      <c r="X259" s="31">
        <f t="shared" si="66"/>
        <v>9.0359999999999996</v>
      </c>
      <c r="Y259" s="31">
        <f t="shared" si="67"/>
        <v>-184.49199999999999</v>
      </c>
      <c r="Z259" s="30">
        <f t="shared" si="68"/>
        <v>0</v>
      </c>
    </row>
    <row r="260" spans="5:26" x14ac:dyDescent="0.15">
      <c r="E260" s="46"/>
      <c r="F260" s="28"/>
      <c r="G260" s="29"/>
      <c r="H260" s="29"/>
      <c r="I260" s="48" t="str">
        <f t="shared" si="69"/>
        <v/>
      </c>
      <c r="J260" s="48" t="str">
        <f t="shared" si="70"/>
        <v/>
      </c>
      <c r="K260" s="49" t="str">
        <f t="shared" si="71"/>
        <v/>
      </c>
      <c r="L260" s="11"/>
      <c r="M260" s="11"/>
      <c r="N260" s="78"/>
      <c r="O260" s="31" t="str">
        <f t="shared" si="63"/>
        <v>F</v>
      </c>
      <c r="P260" s="11">
        <f t="shared" si="64"/>
        <v>-23.287315649149274</v>
      </c>
      <c r="Q260" s="11"/>
      <c r="R260" s="38">
        <f t="shared" si="72"/>
        <v>0</v>
      </c>
      <c r="S260" s="30">
        <f t="shared" si="65"/>
        <v>0</v>
      </c>
      <c r="T260" s="30">
        <f t="shared" si="62"/>
        <v>0</v>
      </c>
      <c r="U260" s="34"/>
      <c r="V260" s="34"/>
      <c r="W260" s="34"/>
      <c r="X260" s="31">
        <f t="shared" si="66"/>
        <v>9.0359999999999996</v>
      </c>
      <c r="Y260" s="31">
        <f t="shared" si="67"/>
        <v>-184.49199999999999</v>
      </c>
      <c r="Z260" s="30">
        <f t="shared" si="68"/>
        <v>0</v>
      </c>
    </row>
    <row r="261" spans="5:26" x14ac:dyDescent="0.15">
      <c r="E261" s="46"/>
      <c r="F261" s="28"/>
      <c r="G261" s="29"/>
      <c r="H261" s="29"/>
      <c r="I261" s="48" t="str">
        <f t="shared" si="69"/>
        <v/>
      </c>
      <c r="J261" s="48" t="str">
        <f t="shared" si="70"/>
        <v/>
      </c>
      <c r="K261" s="49" t="str">
        <f t="shared" si="71"/>
        <v/>
      </c>
      <c r="L261" s="11"/>
      <c r="M261" s="11"/>
      <c r="N261" s="78"/>
      <c r="O261" s="31" t="str">
        <f t="shared" si="63"/>
        <v>F</v>
      </c>
      <c r="P261" s="11">
        <f t="shared" si="64"/>
        <v>-23.287315649149274</v>
      </c>
      <c r="Q261" s="11"/>
      <c r="R261" s="38">
        <f t="shared" si="72"/>
        <v>0</v>
      </c>
      <c r="S261" s="30">
        <f t="shared" si="65"/>
        <v>0</v>
      </c>
      <c r="T261" s="30">
        <f t="shared" si="62"/>
        <v>0</v>
      </c>
      <c r="U261" s="34"/>
      <c r="V261" s="34"/>
      <c r="W261" s="34"/>
      <c r="X261" s="31">
        <f t="shared" si="66"/>
        <v>9.0359999999999996</v>
      </c>
      <c r="Y261" s="31">
        <f t="shared" si="67"/>
        <v>-184.49199999999999</v>
      </c>
      <c r="Z261" s="30">
        <f t="shared" si="68"/>
        <v>0</v>
      </c>
    </row>
    <row r="262" spans="5:26" x14ac:dyDescent="0.15">
      <c r="E262" s="46"/>
      <c r="F262" s="28"/>
      <c r="G262" s="29"/>
      <c r="H262" s="29"/>
      <c r="I262" s="48" t="str">
        <f t="shared" si="69"/>
        <v/>
      </c>
      <c r="J262" s="48" t="str">
        <f t="shared" si="70"/>
        <v/>
      </c>
      <c r="K262" s="49" t="str">
        <f t="shared" si="71"/>
        <v/>
      </c>
      <c r="L262" s="11"/>
      <c r="M262" s="11"/>
      <c r="N262" s="78"/>
      <c r="O262" s="31" t="str">
        <f t="shared" si="63"/>
        <v>F</v>
      </c>
      <c r="P262" s="11">
        <f t="shared" si="64"/>
        <v>-23.287315649149274</v>
      </c>
      <c r="Q262" s="11"/>
      <c r="R262" s="38">
        <f t="shared" si="72"/>
        <v>0</v>
      </c>
      <c r="S262" s="30">
        <f t="shared" si="65"/>
        <v>0</v>
      </c>
      <c r="T262" s="30">
        <f t="shared" si="62"/>
        <v>0</v>
      </c>
      <c r="U262" s="34"/>
      <c r="V262" s="34"/>
      <c r="W262" s="34"/>
      <c r="X262" s="31">
        <f t="shared" si="66"/>
        <v>9.0359999999999996</v>
      </c>
      <c r="Y262" s="31">
        <f t="shared" si="67"/>
        <v>-184.49199999999999</v>
      </c>
      <c r="Z262" s="30">
        <f t="shared" si="68"/>
        <v>0</v>
      </c>
    </row>
    <row r="263" spans="5:26" x14ac:dyDescent="0.15">
      <c r="E263" s="46"/>
      <c r="F263" s="28"/>
      <c r="G263" s="29"/>
      <c r="H263" s="29"/>
      <c r="I263" s="48" t="str">
        <f t="shared" si="69"/>
        <v/>
      </c>
      <c r="J263" s="48" t="str">
        <f t="shared" si="70"/>
        <v/>
      </c>
      <c r="K263" s="49" t="str">
        <f t="shared" si="71"/>
        <v/>
      </c>
      <c r="L263" s="11"/>
      <c r="M263" s="11"/>
      <c r="N263" s="78"/>
      <c r="O263" s="31" t="str">
        <f t="shared" si="63"/>
        <v>F</v>
      </c>
      <c r="P263" s="11">
        <f t="shared" si="64"/>
        <v>-23.287315649149274</v>
      </c>
      <c r="Q263" s="11"/>
      <c r="R263" s="38">
        <f t="shared" si="72"/>
        <v>0</v>
      </c>
      <c r="S263" s="30">
        <f t="shared" si="65"/>
        <v>0</v>
      </c>
      <c r="T263" s="30">
        <f t="shared" si="62"/>
        <v>0</v>
      </c>
      <c r="U263" s="34"/>
      <c r="V263" s="34"/>
      <c r="W263" s="34"/>
      <c r="X263" s="31">
        <f t="shared" si="66"/>
        <v>9.0359999999999996</v>
      </c>
      <c r="Y263" s="31">
        <f t="shared" si="67"/>
        <v>-184.49199999999999</v>
      </c>
      <c r="Z263" s="30">
        <f t="shared" si="68"/>
        <v>0</v>
      </c>
    </row>
    <row r="264" spans="5:26" x14ac:dyDescent="0.15">
      <c r="E264" s="46"/>
      <c r="F264" s="28"/>
      <c r="G264" s="29"/>
      <c r="H264" s="29"/>
      <c r="I264" s="48" t="str">
        <f t="shared" si="69"/>
        <v/>
      </c>
      <c r="J264" s="48" t="str">
        <f t="shared" si="70"/>
        <v/>
      </c>
      <c r="K264" s="49" t="str">
        <f t="shared" si="71"/>
        <v/>
      </c>
      <c r="L264" s="11"/>
      <c r="M264" s="11"/>
      <c r="N264" s="78"/>
      <c r="O264" s="31" t="str">
        <f t="shared" si="63"/>
        <v>F</v>
      </c>
      <c r="P264" s="11">
        <f t="shared" si="64"/>
        <v>-23.287315649149274</v>
      </c>
      <c r="Q264" s="11"/>
      <c r="R264" s="38">
        <f t="shared" si="72"/>
        <v>0</v>
      </c>
      <c r="S264" s="30">
        <f t="shared" si="65"/>
        <v>0</v>
      </c>
      <c r="T264" s="30">
        <f t="shared" si="62"/>
        <v>0</v>
      </c>
      <c r="U264" s="34"/>
      <c r="V264" s="34"/>
      <c r="W264" s="34"/>
      <c r="X264" s="31">
        <f t="shared" si="66"/>
        <v>9.0359999999999996</v>
      </c>
      <c r="Y264" s="31">
        <f t="shared" si="67"/>
        <v>-184.49199999999999</v>
      </c>
      <c r="Z264" s="30">
        <f t="shared" si="68"/>
        <v>0</v>
      </c>
    </row>
    <row r="265" spans="5:26" x14ac:dyDescent="0.15">
      <c r="E265" s="46"/>
      <c r="F265" s="28"/>
      <c r="G265" s="29"/>
      <c r="H265" s="29"/>
      <c r="I265" s="48" t="str">
        <f t="shared" si="69"/>
        <v/>
      </c>
      <c r="J265" s="48" t="str">
        <f t="shared" si="70"/>
        <v/>
      </c>
      <c r="K265" s="49" t="str">
        <f t="shared" si="71"/>
        <v/>
      </c>
      <c r="L265" s="11"/>
      <c r="M265" s="11"/>
      <c r="N265" s="78"/>
      <c r="O265" s="31" t="str">
        <f t="shared" si="63"/>
        <v>F</v>
      </c>
      <c r="P265" s="11">
        <f t="shared" si="64"/>
        <v>-23.287315649149274</v>
      </c>
      <c r="Q265" s="11"/>
      <c r="R265" s="38">
        <f t="shared" si="72"/>
        <v>0</v>
      </c>
      <c r="S265" s="30">
        <f t="shared" si="65"/>
        <v>0</v>
      </c>
      <c r="T265" s="30">
        <f t="shared" si="62"/>
        <v>0</v>
      </c>
      <c r="U265" s="34"/>
      <c r="V265" s="34"/>
      <c r="W265" s="34"/>
      <c r="X265" s="31">
        <f t="shared" si="66"/>
        <v>9.0359999999999996</v>
      </c>
      <c r="Y265" s="31">
        <f t="shared" si="67"/>
        <v>-184.49199999999999</v>
      </c>
      <c r="Z265" s="30">
        <f t="shared" si="68"/>
        <v>0</v>
      </c>
    </row>
    <row r="266" spans="5:26" x14ac:dyDescent="0.15">
      <c r="E266" s="46"/>
      <c r="F266" s="28"/>
      <c r="G266" s="29"/>
      <c r="H266" s="29"/>
      <c r="I266" s="48" t="str">
        <f t="shared" si="69"/>
        <v/>
      </c>
      <c r="J266" s="48" t="str">
        <f t="shared" si="70"/>
        <v/>
      </c>
      <c r="K266" s="49" t="str">
        <f t="shared" si="71"/>
        <v/>
      </c>
      <c r="L266" s="11"/>
      <c r="M266" s="11"/>
      <c r="N266" s="78"/>
      <c r="O266" s="31" t="str">
        <f t="shared" si="63"/>
        <v>F</v>
      </c>
      <c r="P266" s="11">
        <f t="shared" si="64"/>
        <v>-23.287315649149274</v>
      </c>
      <c r="Q266" s="11"/>
      <c r="R266" s="38">
        <f t="shared" si="72"/>
        <v>0</v>
      </c>
      <c r="S266" s="30">
        <f t="shared" si="65"/>
        <v>0</v>
      </c>
      <c r="T266" s="30">
        <f t="shared" si="62"/>
        <v>0</v>
      </c>
      <c r="U266" s="34"/>
      <c r="V266" s="34"/>
      <c r="W266" s="34"/>
      <c r="X266" s="31">
        <f t="shared" si="66"/>
        <v>9.0359999999999996</v>
      </c>
      <c r="Y266" s="31">
        <f t="shared" si="67"/>
        <v>-184.49199999999999</v>
      </c>
      <c r="Z266" s="30">
        <f t="shared" si="68"/>
        <v>0</v>
      </c>
    </row>
    <row r="267" spans="5:26" x14ac:dyDescent="0.15">
      <c r="E267" s="46"/>
      <c r="F267" s="28"/>
      <c r="G267" s="29"/>
      <c r="H267" s="29"/>
      <c r="I267" s="48" t="str">
        <f t="shared" si="69"/>
        <v/>
      </c>
      <c r="J267" s="48" t="str">
        <f t="shared" si="70"/>
        <v/>
      </c>
      <c r="K267" s="49" t="str">
        <f t="shared" si="71"/>
        <v/>
      </c>
      <c r="L267" s="11"/>
      <c r="M267" s="11"/>
      <c r="N267" s="78"/>
      <c r="O267" s="31" t="str">
        <f t="shared" si="63"/>
        <v>F</v>
      </c>
      <c r="P267" s="11">
        <f t="shared" si="64"/>
        <v>-23.287315649149274</v>
      </c>
      <c r="Q267" s="11"/>
      <c r="R267" s="38">
        <f t="shared" si="72"/>
        <v>0</v>
      </c>
      <c r="S267" s="30">
        <f t="shared" si="65"/>
        <v>0</v>
      </c>
      <c r="T267" s="30">
        <f t="shared" si="62"/>
        <v>0</v>
      </c>
      <c r="U267" s="34"/>
      <c r="V267" s="34"/>
      <c r="W267" s="34"/>
      <c r="X267" s="31">
        <f t="shared" si="66"/>
        <v>9.0359999999999996</v>
      </c>
      <c r="Y267" s="31">
        <f t="shared" si="67"/>
        <v>-184.49199999999999</v>
      </c>
      <c r="Z267" s="30">
        <f t="shared" si="68"/>
        <v>0</v>
      </c>
    </row>
    <row r="268" spans="5:26" x14ac:dyDescent="0.15">
      <c r="E268" s="46"/>
      <c r="F268" s="28"/>
      <c r="G268" s="29"/>
      <c r="H268" s="29"/>
      <c r="I268" s="48" t="str">
        <f t="shared" si="69"/>
        <v/>
      </c>
      <c r="J268" s="48" t="str">
        <f t="shared" si="70"/>
        <v/>
      </c>
      <c r="K268" s="49" t="str">
        <f t="shared" si="71"/>
        <v/>
      </c>
      <c r="L268" s="11"/>
      <c r="M268" s="11"/>
      <c r="N268" s="78"/>
      <c r="O268" s="31" t="str">
        <f t="shared" si="63"/>
        <v>F</v>
      </c>
      <c r="P268" s="11">
        <f t="shared" si="64"/>
        <v>-23.287315649149274</v>
      </c>
      <c r="Q268" s="11"/>
      <c r="R268" s="38">
        <f t="shared" si="72"/>
        <v>0</v>
      </c>
      <c r="S268" s="30">
        <f t="shared" si="65"/>
        <v>0</v>
      </c>
      <c r="T268" s="30">
        <f t="shared" si="62"/>
        <v>0</v>
      </c>
      <c r="U268" s="34"/>
      <c r="V268" s="34"/>
      <c r="W268" s="34"/>
      <c r="X268" s="31">
        <f t="shared" si="66"/>
        <v>9.0359999999999996</v>
      </c>
      <c r="Y268" s="31">
        <f t="shared" si="67"/>
        <v>-184.49199999999999</v>
      </c>
      <c r="Z268" s="30">
        <f t="shared" si="68"/>
        <v>0</v>
      </c>
    </row>
    <row r="269" spans="5:26" x14ac:dyDescent="0.15">
      <c r="E269" s="46"/>
      <c r="F269" s="28"/>
      <c r="G269" s="29"/>
      <c r="H269" s="29"/>
      <c r="I269" s="48" t="str">
        <f t="shared" si="69"/>
        <v/>
      </c>
      <c r="J269" s="48" t="str">
        <f t="shared" si="70"/>
        <v/>
      </c>
      <c r="K269" s="49" t="str">
        <f t="shared" si="71"/>
        <v/>
      </c>
      <c r="L269" s="11"/>
      <c r="M269" s="11"/>
      <c r="N269" s="78"/>
      <c r="O269" s="31" t="str">
        <f t="shared" si="63"/>
        <v>F</v>
      </c>
      <c r="P269" s="11">
        <f t="shared" si="64"/>
        <v>-23.287315649149274</v>
      </c>
      <c r="Q269" s="11"/>
      <c r="R269" s="38">
        <f t="shared" si="72"/>
        <v>0</v>
      </c>
      <c r="S269" s="30">
        <f t="shared" si="65"/>
        <v>0</v>
      </c>
      <c r="T269" s="30">
        <f t="shared" si="62"/>
        <v>0</v>
      </c>
      <c r="U269" s="34"/>
      <c r="V269" s="34"/>
      <c r="W269" s="34"/>
      <c r="X269" s="31">
        <f t="shared" si="66"/>
        <v>9.0359999999999996</v>
      </c>
      <c r="Y269" s="31">
        <f t="shared" si="67"/>
        <v>-184.49199999999999</v>
      </c>
      <c r="Z269" s="30">
        <f t="shared" si="68"/>
        <v>0</v>
      </c>
    </row>
    <row r="270" spans="5:26" x14ac:dyDescent="0.15">
      <c r="E270" s="46"/>
      <c r="F270" s="28"/>
      <c r="G270" s="29"/>
      <c r="H270" s="29"/>
      <c r="I270" s="48" t="str">
        <f t="shared" ref="I270:I333" si="73">IF(COUNTA($F$251,$H$251,F270:H270)=5,P270,"")</f>
        <v/>
      </c>
      <c r="J270" s="48" t="str">
        <f t="shared" ref="J270:J333" si="74">IF(COUNTA($F$251,$H$251,F270:H270)=5,IF(T270&lt;6,"*",IF(T270&gt;=17.583,"*",(H270-G270*INDEX(IF(O270="F",muratafemale,muratamale),R270-4,1)-INDEX(IF(O270="F",muratafemale,muratamale),R270-4,2))/(G270*INDEX(IF(O270="F",muratafemale,muratamale),R270-4,1)+INDEX(IF(O270="F",muratafemale,muratamale),R270-4,2))*100)),"")</f>
        <v/>
      </c>
      <c r="K270" s="49" t="str">
        <f t="shared" ref="K270:K333" si="75">IF(COUNTA($F$251,$H$251,F270:H270)=5,IF(OR(T270&lt;1,G270&lt;70),"*",IF(G270&gt;=IF(O270="M",181,174),(H270-Z270)/Z270*100,IF(G270&lt;101,(H270-X270)/X270*100,IF(T270&lt;6,(H270-X270)/X270*100,IF(T270&gt;=17.583,(H270-Z270)/Z270*100,(H270-Y270)/Y270*100))))),"")</f>
        <v/>
      </c>
      <c r="L270" s="11"/>
      <c r="M270" s="11"/>
      <c r="N270" s="78"/>
      <c r="O270" s="31" t="str">
        <f t="shared" si="63"/>
        <v>F</v>
      </c>
      <c r="P270" s="11">
        <f t="shared" si="64"/>
        <v>-23.287315649149274</v>
      </c>
      <c r="Q270" s="11"/>
      <c r="R270" s="38">
        <f t="shared" si="72"/>
        <v>0</v>
      </c>
      <c r="S270" s="30">
        <f t="shared" si="65"/>
        <v>0</v>
      </c>
      <c r="T270" s="30">
        <f t="shared" si="62"/>
        <v>0</v>
      </c>
      <c r="U270" s="34"/>
      <c r="V270" s="34"/>
      <c r="W270" s="34"/>
      <c r="X270" s="31">
        <f t="shared" si="66"/>
        <v>9.0359999999999996</v>
      </c>
      <c r="Y270" s="31">
        <f t="shared" si="67"/>
        <v>-184.49199999999999</v>
      </c>
      <c r="Z270" s="30">
        <f t="shared" si="68"/>
        <v>0</v>
      </c>
    </row>
    <row r="271" spans="5:26" x14ac:dyDescent="0.15">
      <c r="E271" s="46"/>
      <c r="F271" s="28"/>
      <c r="G271" s="29"/>
      <c r="H271" s="29"/>
      <c r="I271" s="48" t="str">
        <f t="shared" si="73"/>
        <v/>
      </c>
      <c r="J271" s="48" t="str">
        <f t="shared" si="74"/>
        <v/>
      </c>
      <c r="K271" s="49" t="str">
        <f t="shared" si="75"/>
        <v/>
      </c>
      <c r="L271" s="11"/>
      <c r="M271" s="11"/>
      <c r="N271" s="78"/>
      <c r="O271" s="31" t="str">
        <f t="shared" si="63"/>
        <v>F</v>
      </c>
      <c r="P271" s="11">
        <f t="shared" si="64"/>
        <v>-23.287315649149274</v>
      </c>
      <c r="Q271" s="11"/>
      <c r="R271" s="38">
        <f t="shared" si="72"/>
        <v>0</v>
      </c>
      <c r="S271" s="30">
        <f t="shared" si="65"/>
        <v>0</v>
      </c>
      <c r="T271" s="30">
        <f t="shared" si="62"/>
        <v>0</v>
      </c>
      <c r="U271" s="34"/>
      <c r="V271" s="34"/>
      <c r="W271" s="34"/>
      <c r="X271" s="31">
        <f t="shared" si="66"/>
        <v>9.0359999999999996</v>
      </c>
      <c r="Y271" s="31">
        <f t="shared" si="67"/>
        <v>-184.49199999999999</v>
      </c>
      <c r="Z271" s="30">
        <f t="shared" si="68"/>
        <v>0</v>
      </c>
    </row>
    <row r="272" spans="5:26" x14ac:dyDescent="0.15">
      <c r="E272" s="46"/>
      <c r="F272" s="28"/>
      <c r="G272" s="29"/>
      <c r="H272" s="29"/>
      <c r="I272" s="48" t="str">
        <f t="shared" si="73"/>
        <v/>
      </c>
      <c r="J272" s="48" t="str">
        <f t="shared" si="74"/>
        <v/>
      </c>
      <c r="K272" s="49" t="str">
        <f t="shared" si="75"/>
        <v/>
      </c>
      <c r="L272" s="11"/>
      <c r="M272" s="11"/>
      <c r="N272" s="78"/>
      <c r="O272" s="31" t="str">
        <f t="shared" si="63"/>
        <v>F</v>
      </c>
      <c r="P272" s="11">
        <f t="shared" si="64"/>
        <v>-23.287315649149274</v>
      </c>
      <c r="Q272" s="11"/>
      <c r="R272" s="38">
        <f t="shared" si="72"/>
        <v>0</v>
      </c>
      <c r="S272" s="30">
        <f t="shared" si="65"/>
        <v>0</v>
      </c>
      <c r="T272" s="30">
        <f t="shared" si="62"/>
        <v>0</v>
      </c>
      <c r="U272" s="34"/>
      <c r="V272" s="34"/>
      <c r="W272" s="34"/>
      <c r="X272" s="31">
        <f t="shared" si="66"/>
        <v>9.0359999999999996</v>
      </c>
      <c r="Y272" s="31">
        <f t="shared" si="67"/>
        <v>-184.49199999999999</v>
      </c>
      <c r="Z272" s="30">
        <f t="shared" si="68"/>
        <v>0</v>
      </c>
    </row>
    <row r="273" spans="5:26" x14ac:dyDescent="0.15">
      <c r="E273" s="46"/>
      <c r="F273" s="28"/>
      <c r="G273" s="29"/>
      <c r="H273" s="29"/>
      <c r="I273" s="48" t="str">
        <f t="shared" si="73"/>
        <v/>
      </c>
      <c r="J273" s="48" t="str">
        <f t="shared" si="74"/>
        <v/>
      </c>
      <c r="K273" s="49" t="str">
        <f t="shared" si="75"/>
        <v/>
      </c>
      <c r="L273" s="11"/>
      <c r="M273" s="11"/>
      <c r="N273" s="78"/>
      <c r="O273" s="31" t="str">
        <f t="shared" si="63"/>
        <v>F</v>
      </c>
      <c r="P273" s="11">
        <f t="shared" si="64"/>
        <v>-23.287315649149274</v>
      </c>
      <c r="Q273" s="11"/>
      <c r="R273" s="38">
        <f t="shared" si="72"/>
        <v>0</v>
      </c>
      <c r="S273" s="30">
        <f t="shared" si="65"/>
        <v>0</v>
      </c>
      <c r="T273" s="30">
        <f t="shared" si="62"/>
        <v>0</v>
      </c>
      <c r="U273" s="34"/>
      <c r="V273" s="34"/>
      <c r="W273" s="34"/>
      <c r="X273" s="31">
        <f t="shared" si="66"/>
        <v>9.0359999999999996</v>
      </c>
      <c r="Y273" s="31">
        <f t="shared" si="67"/>
        <v>-184.49199999999999</v>
      </c>
      <c r="Z273" s="30">
        <f t="shared" si="68"/>
        <v>0</v>
      </c>
    </row>
    <row r="274" spans="5:26" x14ac:dyDescent="0.15">
      <c r="E274" s="46"/>
      <c r="F274" s="28"/>
      <c r="G274" s="29"/>
      <c r="H274" s="29"/>
      <c r="I274" s="48" t="str">
        <f t="shared" si="73"/>
        <v/>
      </c>
      <c r="J274" s="48" t="str">
        <f t="shared" si="74"/>
        <v/>
      </c>
      <c r="K274" s="49" t="str">
        <f t="shared" si="75"/>
        <v/>
      </c>
      <c r="L274" s="11"/>
      <c r="M274" s="11"/>
      <c r="N274" s="78"/>
      <c r="O274" s="31" t="str">
        <f t="shared" si="63"/>
        <v>F</v>
      </c>
      <c r="P274" s="11">
        <f t="shared" si="64"/>
        <v>-23.287315649149274</v>
      </c>
      <c r="Q274" s="11"/>
      <c r="R274" s="38">
        <f t="shared" si="72"/>
        <v>0</v>
      </c>
      <c r="S274" s="30">
        <f t="shared" si="65"/>
        <v>0</v>
      </c>
      <c r="T274" s="30">
        <f t="shared" si="62"/>
        <v>0</v>
      </c>
      <c r="U274" s="34"/>
      <c r="V274" s="34"/>
      <c r="W274" s="34"/>
      <c r="X274" s="31">
        <f t="shared" si="66"/>
        <v>9.0359999999999996</v>
      </c>
      <c r="Y274" s="31">
        <f t="shared" si="67"/>
        <v>-184.49199999999999</v>
      </c>
      <c r="Z274" s="30">
        <f t="shared" si="68"/>
        <v>0</v>
      </c>
    </row>
    <row r="275" spans="5:26" x14ac:dyDescent="0.15">
      <c r="E275" s="46"/>
      <c r="F275" s="28"/>
      <c r="G275" s="29"/>
      <c r="H275" s="29"/>
      <c r="I275" s="48" t="str">
        <f t="shared" si="73"/>
        <v/>
      </c>
      <c r="J275" s="48" t="str">
        <f t="shared" si="74"/>
        <v/>
      </c>
      <c r="K275" s="49" t="str">
        <f t="shared" si="75"/>
        <v/>
      </c>
      <c r="L275" s="11"/>
      <c r="M275" s="11"/>
      <c r="N275" s="78"/>
      <c r="O275" s="31" t="str">
        <f t="shared" si="63"/>
        <v>F</v>
      </c>
      <c r="P275" s="11">
        <f t="shared" si="64"/>
        <v>-23.287315649149274</v>
      </c>
      <c r="Q275" s="11"/>
      <c r="R275" s="38">
        <f t="shared" si="72"/>
        <v>0</v>
      </c>
      <c r="S275" s="30">
        <f t="shared" si="65"/>
        <v>0</v>
      </c>
      <c r="T275" s="30">
        <f t="shared" si="62"/>
        <v>0</v>
      </c>
      <c r="U275" s="34"/>
      <c r="V275" s="34"/>
      <c r="W275" s="34"/>
      <c r="X275" s="31">
        <f t="shared" si="66"/>
        <v>9.0359999999999996</v>
      </c>
      <c r="Y275" s="31">
        <f t="shared" si="67"/>
        <v>-184.49199999999999</v>
      </c>
      <c r="Z275" s="30">
        <f t="shared" si="68"/>
        <v>0</v>
      </c>
    </row>
    <row r="276" spans="5:26" x14ac:dyDescent="0.15">
      <c r="E276" s="46"/>
      <c r="F276" s="28"/>
      <c r="G276" s="29"/>
      <c r="H276" s="29"/>
      <c r="I276" s="48" t="str">
        <f t="shared" si="73"/>
        <v/>
      </c>
      <c r="J276" s="48" t="str">
        <f t="shared" si="74"/>
        <v/>
      </c>
      <c r="K276" s="49" t="str">
        <f t="shared" si="75"/>
        <v/>
      </c>
      <c r="L276" s="11"/>
      <c r="M276" s="11"/>
      <c r="N276" s="78"/>
      <c r="O276" s="31" t="str">
        <f t="shared" si="63"/>
        <v>F</v>
      </c>
      <c r="P276" s="11">
        <f t="shared" si="64"/>
        <v>-23.287315649149274</v>
      </c>
      <c r="Q276" s="11"/>
      <c r="R276" s="38">
        <f t="shared" si="72"/>
        <v>0</v>
      </c>
      <c r="S276" s="30">
        <f t="shared" si="65"/>
        <v>0</v>
      </c>
      <c r="T276" s="30">
        <f t="shared" si="62"/>
        <v>0</v>
      </c>
      <c r="U276" s="34"/>
      <c r="V276" s="34"/>
      <c r="W276" s="34"/>
      <c r="X276" s="31">
        <f t="shared" si="66"/>
        <v>9.0359999999999996</v>
      </c>
      <c r="Y276" s="31">
        <f t="shared" si="67"/>
        <v>-184.49199999999999</v>
      </c>
      <c r="Z276" s="30">
        <f t="shared" si="68"/>
        <v>0</v>
      </c>
    </row>
    <row r="277" spans="5:26" x14ac:dyDescent="0.15">
      <c r="E277" s="46"/>
      <c r="F277" s="28"/>
      <c r="G277" s="29"/>
      <c r="H277" s="29"/>
      <c r="I277" s="48" t="str">
        <f t="shared" si="73"/>
        <v/>
      </c>
      <c r="J277" s="48" t="str">
        <f t="shared" si="74"/>
        <v/>
      </c>
      <c r="K277" s="49" t="str">
        <f t="shared" si="75"/>
        <v/>
      </c>
      <c r="L277" s="11"/>
      <c r="M277" s="11"/>
      <c r="N277" s="78"/>
      <c r="O277" s="31" t="str">
        <f t="shared" si="63"/>
        <v>F</v>
      </c>
      <c r="P277" s="11">
        <f t="shared" si="64"/>
        <v>-23.287315649149274</v>
      </c>
      <c r="Q277" s="11"/>
      <c r="R277" s="38">
        <f t="shared" si="72"/>
        <v>0</v>
      </c>
      <c r="S277" s="30">
        <f t="shared" si="65"/>
        <v>0</v>
      </c>
      <c r="T277" s="30">
        <f t="shared" si="62"/>
        <v>0</v>
      </c>
      <c r="U277" s="34"/>
      <c r="V277" s="34"/>
      <c r="W277" s="34"/>
      <c r="X277" s="31">
        <f t="shared" si="66"/>
        <v>9.0359999999999996</v>
      </c>
      <c r="Y277" s="31">
        <f t="shared" si="67"/>
        <v>-184.49199999999999</v>
      </c>
      <c r="Z277" s="30">
        <f t="shared" si="68"/>
        <v>0</v>
      </c>
    </row>
    <row r="278" spans="5:26" x14ac:dyDescent="0.15">
      <c r="E278" s="46"/>
      <c r="F278" s="28"/>
      <c r="G278" s="29"/>
      <c r="H278" s="29"/>
      <c r="I278" s="48" t="str">
        <f t="shared" si="73"/>
        <v/>
      </c>
      <c r="J278" s="48" t="str">
        <f t="shared" si="74"/>
        <v/>
      </c>
      <c r="K278" s="49" t="str">
        <f t="shared" si="75"/>
        <v/>
      </c>
      <c r="L278" s="11"/>
      <c r="M278" s="11"/>
      <c r="N278" s="78"/>
      <c r="O278" s="31" t="str">
        <f t="shared" si="63"/>
        <v>F</v>
      </c>
      <c r="P278" s="11">
        <f t="shared" si="64"/>
        <v>-23.287315649149274</v>
      </c>
      <c r="Q278" s="11"/>
      <c r="R278" s="38">
        <f t="shared" si="72"/>
        <v>0</v>
      </c>
      <c r="S278" s="30">
        <f t="shared" si="65"/>
        <v>0</v>
      </c>
      <c r="T278" s="30">
        <f t="shared" si="62"/>
        <v>0</v>
      </c>
      <c r="U278" s="34"/>
      <c r="V278" s="34"/>
      <c r="W278" s="34"/>
      <c r="X278" s="31">
        <f t="shared" si="66"/>
        <v>9.0359999999999996</v>
      </c>
      <c r="Y278" s="31">
        <f t="shared" si="67"/>
        <v>-184.49199999999999</v>
      </c>
      <c r="Z278" s="30">
        <f t="shared" si="68"/>
        <v>0</v>
      </c>
    </row>
    <row r="279" spans="5:26" x14ac:dyDescent="0.15">
      <c r="E279" s="46"/>
      <c r="F279" s="28"/>
      <c r="G279" s="29"/>
      <c r="H279" s="29"/>
      <c r="I279" s="48" t="str">
        <f t="shared" si="73"/>
        <v/>
      </c>
      <c r="J279" s="48" t="str">
        <f t="shared" si="74"/>
        <v/>
      </c>
      <c r="K279" s="49" t="str">
        <f t="shared" si="75"/>
        <v/>
      </c>
      <c r="L279" s="11"/>
      <c r="M279" s="11"/>
      <c r="N279" s="78"/>
      <c r="O279" s="31" t="str">
        <f t="shared" si="63"/>
        <v>F</v>
      </c>
      <c r="P279" s="11">
        <f t="shared" si="64"/>
        <v>-23.287315649149274</v>
      </c>
      <c r="Q279" s="11"/>
      <c r="R279" s="38">
        <f t="shared" si="72"/>
        <v>0</v>
      </c>
      <c r="S279" s="30">
        <f t="shared" si="65"/>
        <v>0</v>
      </c>
      <c r="T279" s="30">
        <f t="shared" si="62"/>
        <v>0</v>
      </c>
      <c r="U279" s="34"/>
      <c r="V279" s="34"/>
      <c r="W279" s="34"/>
      <c r="X279" s="31">
        <f t="shared" si="66"/>
        <v>9.0359999999999996</v>
      </c>
      <c r="Y279" s="31">
        <f t="shared" si="67"/>
        <v>-184.49199999999999</v>
      </c>
      <c r="Z279" s="30">
        <f t="shared" si="68"/>
        <v>0</v>
      </c>
    </row>
    <row r="280" spans="5:26" x14ac:dyDescent="0.15">
      <c r="E280" s="46"/>
      <c r="F280" s="28"/>
      <c r="G280" s="29"/>
      <c r="H280" s="29"/>
      <c r="I280" s="48" t="str">
        <f t="shared" si="73"/>
        <v/>
      </c>
      <c r="J280" s="48" t="str">
        <f t="shared" si="74"/>
        <v/>
      </c>
      <c r="K280" s="49" t="str">
        <f t="shared" si="75"/>
        <v/>
      </c>
      <c r="L280" s="11"/>
      <c r="M280" s="11"/>
      <c r="N280" s="78"/>
      <c r="O280" s="31" t="str">
        <f t="shared" si="63"/>
        <v>F</v>
      </c>
      <c r="P280" s="11">
        <f t="shared" si="64"/>
        <v>-23.287315649149274</v>
      </c>
      <c r="Q280" s="11"/>
      <c r="R280" s="38">
        <f t="shared" si="72"/>
        <v>0</v>
      </c>
      <c r="S280" s="30">
        <f t="shared" si="65"/>
        <v>0</v>
      </c>
      <c r="T280" s="30">
        <f t="shared" si="62"/>
        <v>0</v>
      </c>
      <c r="U280" s="34"/>
      <c r="V280" s="34"/>
      <c r="W280" s="34"/>
      <c r="X280" s="31">
        <f t="shared" si="66"/>
        <v>9.0359999999999996</v>
      </c>
      <c r="Y280" s="31">
        <f t="shared" si="67"/>
        <v>-184.49199999999999</v>
      </c>
      <c r="Z280" s="30">
        <f t="shared" si="68"/>
        <v>0</v>
      </c>
    </row>
    <row r="281" spans="5:26" x14ac:dyDescent="0.15">
      <c r="E281" s="46"/>
      <c r="F281" s="28"/>
      <c r="G281" s="29"/>
      <c r="H281" s="29"/>
      <c r="I281" s="48" t="str">
        <f t="shared" si="73"/>
        <v/>
      </c>
      <c r="J281" s="48" t="str">
        <f t="shared" si="74"/>
        <v/>
      </c>
      <c r="K281" s="49" t="str">
        <f t="shared" si="75"/>
        <v/>
      </c>
      <c r="L281" s="11"/>
      <c r="M281" s="11"/>
      <c r="N281" s="78"/>
      <c r="O281" s="31" t="str">
        <f t="shared" si="63"/>
        <v>F</v>
      </c>
      <c r="P281" s="11">
        <f t="shared" si="64"/>
        <v>-23.287315649149274</v>
      </c>
      <c r="Q281" s="11"/>
      <c r="R281" s="38">
        <f t="shared" si="72"/>
        <v>0</v>
      </c>
      <c r="S281" s="30">
        <f t="shared" si="65"/>
        <v>0</v>
      </c>
      <c r="T281" s="30">
        <f t="shared" si="62"/>
        <v>0</v>
      </c>
      <c r="U281" s="34"/>
      <c r="V281" s="34"/>
      <c r="W281" s="34"/>
      <c r="X281" s="31">
        <f t="shared" si="66"/>
        <v>9.0359999999999996</v>
      </c>
      <c r="Y281" s="31">
        <f t="shared" si="67"/>
        <v>-184.49199999999999</v>
      </c>
      <c r="Z281" s="30">
        <f t="shared" si="68"/>
        <v>0</v>
      </c>
    </row>
    <row r="282" spans="5:26" x14ac:dyDescent="0.15">
      <c r="E282" s="46"/>
      <c r="F282" s="28"/>
      <c r="G282" s="29"/>
      <c r="H282" s="29"/>
      <c r="I282" s="48" t="str">
        <f t="shared" si="73"/>
        <v/>
      </c>
      <c r="J282" s="48" t="str">
        <f t="shared" si="74"/>
        <v/>
      </c>
      <c r="K282" s="49" t="str">
        <f t="shared" si="75"/>
        <v/>
      </c>
      <c r="L282" s="11"/>
      <c r="M282" s="11"/>
      <c r="N282" s="78"/>
      <c r="O282" s="31" t="str">
        <f t="shared" si="63"/>
        <v>F</v>
      </c>
      <c r="P282" s="11">
        <f t="shared" si="64"/>
        <v>-23.287315649149274</v>
      </c>
      <c r="Q282" s="11"/>
      <c r="R282" s="38">
        <f t="shared" si="72"/>
        <v>0</v>
      </c>
      <c r="S282" s="30">
        <f t="shared" si="65"/>
        <v>0</v>
      </c>
      <c r="T282" s="30">
        <f t="shared" si="62"/>
        <v>0</v>
      </c>
      <c r="U282" s="34"/>
      <c r="V282" s="34"/>
      <c r="W282" s="34"/>
      <c r="X282" s="31">
        <f t="shared" si="66"/>
        <v>9.0359999999999996</v>
      </c>
      <c r="Y282" s="31">
        <f t="shared" si="67"/>
        <v>-184.49199999999999</v>
      </c>
      <c r="Z282" s="30">
        <f t="shared" si="68"/>
        <v>0</v>
      </c>
    </row>
    <row r="283" spans="5:26" x14ac:dyDescent="0.15">
      <c r="E283" s="46"/>
      <c r="F283" s="28"/>
      <c r="G283" s="29"/>
      <c r="H283" s="29"/>
      <c r="I283" s="48" t="str">
        <f t="shared" si="73"/>
        <v/>
      </c>
      <c r="J283" s="48" t="str">
        <f t="shared" si="74"/>
        <v/>
      </c>
      <c r="K283" s="49" t="str">
        <f t="shared" si="75"/>
        <v/>
      </c>
      <c r="L283" s="11"/>
      <c r="M283" s="11"/>
      <c r="N283" s="78"/>
      <c r="O283" s="31" t="str">
        <f t="shared" si="63"/>
        <v>F</v>
      </c>
      <c r="P283" s="11">
        <f t="shared" si="64"/>
        <v>-23.287315649149274</v>
      </c>
      <c r="Q283" s="11"/>
      <c r="R283" s="38">
        <f t="shared" si="72"/>
        <v>0</v>
      </c>
      <c r="S283" s="30">
        <f t="shared" si="65"/>
        <v>0</v>
      </c>
      <c r="T283" s="30">
        <f t="shared" si="62"/>
        <v>0</v>
      </c>
      <c r="U283" s="34"/>
      <c r="V283" s="34"/>
      <c r="W283" s="34"/>
      <c r="X283" s="31">
        <f t="shared" si="66"/>
        <v>9.0359999999999996</v>
      </c>
      <c r="Y283" s="31">
        <f t="shared" si="67"/>
        <v>-184.49199999999999</v>
      </c>
      <c r="Z283" s="30">
        <f t="shared" si="68"/>
        <v>0</v>
      </c>
    </row>
    <row r="284" spans="5:26" x14ac:dyDescent="0.15">
      <c r="E284" s="46"/>
      <c r="F284" s="28"/>
      <c r="G284" s="29"/>
      <c r="H284" s="29"/>
      <c r="I284" s="48" t="str">
        <f t="shared" si="73"/>
        <v/>
      </c>
      <c r="J284" s="48" t="str">
        <f t="shared" si="74"/>
        <v/>
      </c>
      <c r="K284" s="49" t="str">
        <f t="shared" si="75"/>
        <v/>
      </c>
      <c r="L284" s="11"/>
      <c r="M284" s="11"/>
      <c r="N284" s="78"/>
      <c r="O284" s="31" t="str">
        <f t="shared" si="63"/>
        <v>F</v>
      </c>
      <c r="P284" s="11">
        <f t="shared" si="64"/>
        <v>-23.287315649149274</v>
      </c>
      <c r="Q284" s="11"/>
      <c r="R284" s="38">
        <f t="shared" si="72"/>
        <v>0</v>
      </c>
      <c r="S284" s="30">
        <f t="shared" si="65"/>
        <v>0</v>
      </c>
      <c r="T284" s="30">
        <f t="shared" si="62"/>
        <v>0</v>
      </c>
      <c r="U284" s="34"/>
      <c r="V284" s="34"/>
      <c r="W284" s="34"/>
      <c r="X284" s="31">
        <f t="shared" si="66"/>
        <v>9.0359999999999996</v>
      </c>
      <c r="Y284" s="31">
        <f t="shared" si="67"/>
        <v>-184.49199999999999</v>
      </c>
      <c r="Z284" s="30">
        <f t="shared" si="68"/>
        <v>0</v>
      </c>
    </row>
    <row r="285" spans="5:26" x14ac:dyDescent="0.15">
      <c r="E285" s="46"/>
      <c r="F285" s="28"/>
      <c r="G285" s="29"/>
      <c r="H285" s="29"/>
      <c r="I285" s="48" t="str">
        <f t="shared" si="73"/>
        <v/>
      </c>
      <c r="J285" s="48" t="str">
        <f t="shared" si="74"/>
        <v/>
      </c>
      <c r="K285" s="49" t="str">
        <f t="shared" si="75"/>
        <v/>
      </c>
      <c r="L285" s="11"/>
      <c r="M285" s="11"/>
      <c r="N285" s="78"/>
      <c r="O285" s="31" t="str">
        <f t="shared" si="63"/>
        <v>F</v>
      </c>
      <c r="P285" s="11">
        <f t="shared" si="64"/>
        <v>-23.287315649149274</v>
      </c>
      <c r="Q285" s="11"/>
      <c r="R285" s="38">
        <f t="shared" si="72"/>
        <v>0</v>
      </c>
      <c r="S285" s="30">
        <f t="shared" si="65"/>
        <v>0</v>
      </c>
      <c r="T285" s="30">
        <f t="shared" si="62"/>
        <v>0</v>
      </c>
      <c r="U285" s="34"/>
      <c r="V285" s="34"/>
      <c r="W285" s="34"/>
      <c r="X285" s="31">
        <f t="shared" si="66"/>
        <v>9.0359999999999996</v>
      </c>
      <c r="Y285" s="31">
        <f t="shared" si="67"/>
        <v>-184.49199999999999</v>
      </c>
      <c r="Z285" s="30">
        <f t="shared" si="68"/>
        <v>0</v>
      </c>
    </row>
    <row r="286" spans="5:26" x14ac:dyDescent="0.15">
      <c r="E286" s="46"/>
      <c r="F286" s="28"/>
      <c r="G286" s="29"/>
      <c r="H286" s="29"/>
      <c r="I286" s="48" t="str">
        <f t="shared" si="73"/>
        <v/>
      </c>
      <c r="J286" s="48" t="str">
        <f t="shared" si="74"/>
        <v/>
      </c>
      <c r="K286" s="49" t="str">
        <f t="shared" si="75"/>
        <v/>
      </c>
      <c r="L286" s="11"/>
      <c r="M286" s="11"/>
      <c r="N286" s="78"/>
      <c r="O286" s="31" t="str">
        <f t="shared" si="63"/>
        <v>F</v>
      </c>
      <c r="P286" s="11">
        <f t="shared" si="64"/>
        <v>-23.287315649149274</v>
      </c>
      <c r="Q286" s="11"/>
      <c r="R286" s="38">
        <f t="shared" si="72"/>
        <v>0</v>
      </c>
      <c r="S286" s="30">
        <f t="shared" si="65"/>
        <v>0</v>
      </c>
      <c r="T286" s="30">
        <f t="shared" si="62"/>
        <v>0</v>
      </c>
      <c r="U286" s="34"/>
      <c r="V286" s="34"/>
      <c r="W286" s="34"/>
      <c r="X286" s="31">
        <f t="shared" si="66"/>
        <v>9.0359999999999996</v>
      </c>
      <c r="Y286" s="31">
        <f t="shared" si="67"/>
        <v>-184.49199999999999</v>
      </c>
      <c r="Z286" s="30">
        <f t="shared" si="68"/>
        <v>0</v>
      </c>
    </row>
    <row r="287" spans="5:26" x14ac:dyDescent="0.15">
      <c r="E287" s="46"/>
      <c r="F287" s="28"/>
      <c r="G287" s="29"/>
      <c r="H287" s="29"/>
      <c r="I287" s="48" t="str">
        <f t="shared" si="73"/>
        <v/>
      </c>
      <c r="J287" s="48" t="str">
        <f t="shared" si="74"/>
        <v/>
      </c>
      <c r="K287" s="49" t="str">
        <f t="shared" si="75"/>
        <v/>
      </c>
      <c r="L287" s="11"/>
      <c r="M287" s="11"/>
      <c r="N287" s="78"/>
      <c r="O287" s="31" t="str">
        <f t="shared" si="63"/>
        <v>F</v>
      </c>
      <c r="P287" s="11">
        <f t="shared" si="64"/>
        <v>-23.287315649149274</v>
      </c>
      <c r="Q287" s="11"/>
      <c r="R287" s="38">
        <f t="shared" si="72"/>
        <v>0</v>
      </c>
      <c r="S287" s="30">
        <f t="shared" si="65"/>
        <v>0</v>
      </c>
      <c r="T287" s="30">
        <f t="shared" si="62"/>
        <v>0</v>
      </c>
      <c r="U287" s="34"/>
      <c r="V287" s="34"/>
      <c r="W287" s="34"/>
      <c r="X287" s="31">
        <f t="shared" si="66"/>
        <v>9.0359999999999996</v>
      </c>
      <c r="Y287" s="31">
        <f t="shared" si="67"/>
        <v>-184.49199999999999</v>
      </c>
      <c r="Z287" s="30">
        <f t="shared" si="68"/>
        <v>0</v>
      </c>
    </row>
    <row r="288" spans="5:26" x14ac:dyDescent="0.15">
      <c r="E288" s="46"/>
      <c r="F288" s="28"/>
      <c r="G288" s="29"/>
      <c r="H288" s="29"/>
      <c r="I288" s="48" t="str">
        <f t="shared" si="73"/>
        <v/>
      </c>
      <c r="J288" s="48" t="str">
        <f t="shared" si="74"/>
        <v/>
      </c>
      <c r="K288" s="49" t="str">
        <f t="shared" si="75"/>
        <v/>
      </c>
      <c r="L288" s="11"/>
      <c r="M288" s="11"/>
      <c r="N288" s="78"/>
      <c r="O288" s="31" t="str">
        <f t="shared" si="63"/>
        <v>F</v>
      </c>
      <c r="P288" s="11">
        <f t="shared" si="64"/>
        <v>-23.287315649149274</v>
      </c>
      <c r="Q288" s="11"/>
      <c r="R288" s="38">
        <f t="shared" si="72"/>
        <v>0</v>
      </c>
      <c r="S288" s="30">
        <f t="shared" si="65"/>
        <v>0</v>
      </c>
      <c r="T288" s="30">
        <f t="shared" si="62"/>
        <v>0</v>
      </c>
      <c r="U288" s="34"/>
      <c r="V288" s="34"/>
      <c r="W288" s="34"/>
      <c r="X288" s="31">
        <f t="shared" si="66"/>
        <v>9.0359999999999996</v>
      </c>
      <c r="Y288" s="31">
        <f t="shared" si="67"/>
        <v>-184.49199999999999</v>
      </c>
      <c r="Z288" s="30">
        <f t="shared" si="68"/>
        <v>0</v>
      </c>
    </row>
    <row r="289" spans="5:26" x14ac:dyDescent="0.15">
      <c r="E289" s="46"/>
      <c r="F289" s="28"/>
      <c r="G289" s="29"/>
      <c r="H289" s="29"/>
      <c r="I289" s="48" t="str">
        <f t="shared" si="73"/>
        <v/>
      </c>
      <c r="J289" s="48" t="str">
        <f t="shared" si="74"/>
        <v/>
      </c>
      <c r="K289" s="49" t="str">
        <f t="shared" si="75"/>
        <v/>
      </c>
      <c r="L289" s="11"/>
      <c r="M289" s="11"/>
      <c r="N289" s="78"/>
      <c r="O289" s="31" t="str">
        <f t="shared" si="63"/>
        <v>F</v>
      </c>
      <c r="P289" s="11">
        <f t="shared" si="64"/>
        <v>-23.287315649149274</v>
      </c>
      <c r="Q289" s="11"/>
      <c r="R289" s="38">
        <f t="shared" si="72"/>
        <v>0</v>
      </c>
      <c r="S289" s="30">
        <f t="shared" si="65"/>
        <v>0</v>
      </c>
      <c r="T289" s="30">
        <f t="shared" si="62"/>
        <v>0</v>
      </c>
      <c r="U289" s="34"/>
      <c r="V289" s="34"/>
      <c r="W289" s="34"/>
      <c r="X289" s="31">
        <f t="shared" si="66"/>
        <v>9.0359999999999996</v>
      </c>
      <c r="Y289" s="31">
        <f t="shared" si="67"/>
        <v>-184.49199999999999</v>
      </c>
      <c r="Z289" s="30">
        <f t="shared" si="68"/>
        <v>0</v>
      </c>
    </row>
    <row r="290" spans="5:26" x14ac:dyDescent="0.15">
      <c r="E290" s="46"/>
      <c r="F290" s="28"/>
      <c r="G290" s="29"/>
      <c r="H290" s="29"/>
      <c r="I290" s="48" t="str">
        <f t="shared" si="73"/>
        <v/>
      </c>
      <c r="J290" s="48" t="str">
        <f t="shared" si="74"/>
        <v/>
      </c>
      <c r="K290" s="49" t="str">
        <f t="shared" si="75"/>
        <v/>
      </c>
      <c r="L290" s="11"/>
      <c r="M290" s="11"/>
      <c r="N290" s="78"/>
      <c r="O290" s="31" t="str">
        <f t="shared" si="63"/>
        <v>F</v>
      </c>
      <c r="P290" s="11">
        <f t="shared" si="64"/>
        <v>-23.287315649149274</v>
      </c>
      <c r="Q290" s="11"/>
      <c r="R290" s="38">
        <f t="shared" si="72"/>
        <v>0</v>
      </c>
      <c r="S290" s="30">
        <f t="shared" si="65"/>
        <v>0</v>
      </c>
      <c r="T290" s="30">
        <f t="shared" si="62"/>
        <v>0</v>
      </c>
      <c r="U290" s="34"/>
      <c r="V290" s="34"/>
      <c r="W290" s="34"/>
      <c r="X290" s="31">
        <f t="shared" si="66"/>
        <v>9.0359999999999996</v>
      </c>
      <c r="Y290" s="31">
        <f t="shared" si="67"/>
        <v>-184.49199999999999</v>
      </c>
      <c r="Z290" s="30">
        <f t="shared" si="68"/>
        <v>0</v>
      </c>
    </row>
    <row r="291" spans="5:26" x14ac:dyDescent="0.15">
      <c r="E291" s="46"/>
      <c r="F291" s="28"/>
      <c r="G291" s="29"/>
      <c r="H291" s="29"/>
      <c r="I291" s="48" t="str">
        <f t="shared" si="73"/>
        <v/>
      </c>
      <c r="J291" s="48" t="str">
        <f t="shared" si="74"/>
        <v/>
      </c>
      <c r="K291" s="49" t="str">
        <f t="shared" si="75"/>
        <v/>
      </c>
      <c r="L291" s="11"/>
      <c r="M291" s="11"/>
      <c r="N291" s="78"/>
      <c r="O291" s="31" t="str">
        <f t="shared" si="63"/>
        <v>F</v>
      </c>
      <c r="P291" s="11">
        <f t="shared" si="64"/>
        <v>-23.287315649149274</v>
      </c>
      <c r="Q291" s="11"/>
      <c r="R291" s="38">
        <f t="shared" si="72"/>
        <v>0</v>
      </c>
      <c r="S291" s="30">
        <f t="shared" si="65"/>
        <v>0</v>
      </c>
      <c r="T291" s="30">
        <f t="shared" si="62"/>
        <v>0</v>
      </c>
      <c r="U291" s="34"/>
      <c r="V291" s="34"/>
      <c r="W291" s="34"/>
      <c r="X291" s="31">
        <f t="shared" si="66"/>
        <v>9.0359999999999996</v>
      </c>
      <c r="Y291" s="31">
        <f t="shared" si="67"/>
        <v>-184.49199999999999</v>
      </c>
      <c r="Z291" s="30">
        <f t="shared" si="68"/>
        <v>0</v>
      </c>
    </row>
    <row r="292" spans="5:26" x14ac:dyDescent="0.15">
      <c r="E292" s="46"/>
      <c r="F292" s="28"/>
      <c r="G292" s="29"/>
      <c r="H292" s="29"/>
      <c r="I292" s="48" t="str">
        <f t="shared" si="73"/>
        <v/>
      </c>
      <c r="J292" s="48" t="str">
        <f t="shared" si="74"/>
        <v/>
      </c>
      <c r="K292" s="49" t="str">
        <f t="shared" si="75"/>
        <v/>
      </c>
      <c r="L292" s="11"/>
      <c r="M292" s="11"/>
      <c r="N292" s="78"/>
      <c r="O292" s="31" t="str">
        <f t="shared" si="63"/>
        <v>F</v>
      </c>
      <c r="P292" s="11">
        <f t="shared" si="64"/>
        <v>-23.287315649149274</v>
      </c>
      <c r="Q292" s="11"/>
      <c r="R292" s="38">
        <f t="shared" si="72"/>
        <v>0</v>
      </c>
      <c r="S292" s="30">
        <f t="shared" si="65"/>
        <v>0</v>
      </c>
      <c r="T292" s="30">
        <f t="shared" si="62"/>
        <v>0</v>
      </c>
      <c r="U292" s="34"/>
      <c r="V292" s="34"/>
      <c r="W292" s="34"/>
      <c r="X292" s="31">
        <f t="shared" si="66"/>
        <v>9.0359999999999996</v>
      </c>
      <c r="Y292" s="31">
        <f t="shared" si="67"/>
        <v>-184.49199999999999</v>
      </c>
      <c r="Z292" s="30">
        <f t="shared" si="68"/>
        <v>0</v>
      </c>
    </row>
    <row r="293" spans="5:26" x14ac:dyDescent="0.15">
      <c r="E293" s="46"/>
      <c r="F293" s="28"/>
      <c r="G293" s="29"/>
      <c r="H293" s="29"/>
      <c r="I293" s="48" t="str">
        <f t="shared" si="73"/>
        <v/>
      </c>
      <c r="J293" s="48" t="str">
        <f t="shared" si="74"/>
        <v/>
      </c>
      <c r="K293" s="49" t="str">
        <f t="shared" si="75"/>
        <v/>
      </c>
      <c r="L293" s="11"/>
      <c r="M293" s="11"/>
      <c r="N293" s="78"/>
      <c r="O293" s="31" t="str">
        <f t="shared" si="63"/>
        <v>F</v>
      </c>
      <c r="P293" s="11">
        <f t="shared" si="64"/>
        <v>-23.287315649149274</v>
      </c>
      <c r="Q293" s="11"/>
      <c r="R293" s="38">
        <f t="shared" si="72"/>
        <v>0</v>
      </c>
      <c r="S293" s="30">
        <f t="shared" si="65"/>
        <v>0</v>
      </c>
      <c r="T293" s="30">
        <f t="shared" si="62"/>
        <v>0</v>
      </c>
      <c r="U293" s="34"/>
      <c r="V293" s="34"/>
      <c r="W293" s="34"/>
      <c r="X293" s="31">
        <f t="shared" si="66"/>
        <v>9.0359999999999996</v>
      </c>
      <c r="Y293" s="31">
        <f t="shared" si="67"/>
        <v>-184.49199999999999</v>
      </c>
      <c r="Z293" s="30">
        <f t="shared" si="68"/>
        <v>0</v>
      </c>
    </row>
    <row r="294" spans="5:26" x14ac:dyDescent="0.15">
      <c r="E294" s="46"/>
      <c r="F294" s="28"/>
      <c r="G294" s="29"/>
      <c r="H294" s="29"/>
      <c r="I294" s="48" t="str">
        <f t="shared" si="73"/>
        <v/>
      </c>
      <c r="J294" s="48" t="str">
        <f t="shared" si="74"/>
        <v/>
      </c>
      <c r="K294" s="49" t="str">
        <f t="shared" si="75"/>
        <v/>
      </c>
      <c r="L294" s="11"/>
      <c r="M294" s="11"/>
      <c r="N294" s="78"/>
      <c r="O294" s="31" t="str">
        <f t="shared" si="63"/>
        <v>F</v>
      </c>
      <c r="P294" s="11">
        <f t="shared" si="64"/>
        <v>-23.287315649149274</v>
      </c>
      <c r="Q294" s="11"/>
      <c r="R294" s="38">
        <f t="shared" si="72"/>
        <v>0</v>
      </c>
      <c r="S294" s="30">
        <f t="shared" si="65"/>
        <v>0</v>
      </c>
      <c r="T294" s="30">
        <f t="shared" si="62"/>
        <v>0</v>
      </c>
      <c r="U294" s="34"/>
      <c r="V294" s="34"/>
      <c r="W294" s="34"/>
      <c r="X294" s="31">
        <f t="shared" si="66"/>
        <v>9.0359999999999996</v>
      </c>
      <c r="Y294" s="31">
        <f t="shared" si="67"/>
        <v>-184.49199999999999</v>
      </c>
      <c r="Z294" s="30">
        <f t="shared" si="68"/>
        <v>0</v>
      </c>
    </row>
    <row r="295" spans="5:26" x14ac:dyDescent="0.15">
      <c r="E295" s="46"/>
      <c r="F295" s="28"/>
      <c r="G295" s="29"/>
      <c r="H295" s="29"/>
      <c r="I295" s="48" t="str">
        <f t="shared" si="73"/>
        <v/>
      </c>
      <c r="J295" s="48" t="str">
        <f t="shared" si="74"/>
        <v/>
      </c>
      <c r="K295" s="49" t="str">
        <f t="shared" si="75"/>
        <v/>
      </c>
      <c r="L295" s="11"/>
      <c r="M295" s="11"/>
      <c r="N295" s="78"/>
      <c r="O295" s="31" t="str">
        <f t="shared" si="63"/>
        <v>F</v>
      </c>
      <c r="P295" s="11">
        <f t="shared" si="64"/>
        <v>-23.287315649149274</v>
      </c>
      <c r="Q295" s="11"/>
      <c r="R295" s="38">
        <f t="shared" si="72"/>
        <v>0</v>
      </c>
      <c r="S295" s="30">
        <f t="shared" si="65"/>
        <v>0</v>
      </c>
      <c r="T295" s="30">
        <f t="shared" si="62"/>
        <v>0</v>
      </c>
      <c r="U295" s="34"/>
      <c r="V295" s="34"/>
      <c r="W295" s="34"/>
      <c r="X295" s="31">
        <f t="shared" si="66"/>
        <v>9.0359999999999996</v>
      </c>
      <c r="Y295" s="31">
        <f t="shared" si="67"/>
        <v>-184.49199999999999</v>
      </c>
      <c r="Z295" s="30">
        <f t="shared" si="68"/>
        <v>0</v>
      </c>
    </row>
    <row r="296" spans="5:26" x14ac:dyDescent="0.15">
      <c r="E296" s="46"/>
      <c r="F296" s="28"/>
      <c r="G296" s="29"/>
      <c r="H296" s="29"/>
      <c r="I296" s="48" t="str">
        <f t="shared" si="73"/>
        <v/>
      </c>
      <c r="J296" s="48" t="str">
        <f t="shared" si="74"/>
        <v/>
      </c>
      <c r="K296" s="49" t="str">
        <f t="shared" si="75"/>
        <v/>
      </c>
      <c r="L296" s="11"/>
      <c r="M296" s="11"/>
      <c r="N296" s="78"/>
      <c r="O296" s="31" t="str">
        <f t="shared" si="63"/>
        <v>F</v>
      </c>
      <c r="P296" s="11">
        <f t="shared" si="64"/>
        <v>-23.287315649149274</v>
      </c>
      <c r="Q296" s="11"/>
      <c r="R296" s="38">
        <f t="shared" si="72"/>
        <v>0</v>
      </c>
      <c r="S296" s="30">
        <f t="shared" si="65"/>
        <v>0</v>
      </c>
      <c r="T296" s="30">
        <f t="shared" si="62"/>
        <v>0</v>
      </c>
      <c r="U296" s="34"/>
      <c r="V296" s="34"/>
      <c r="W296" s="34"/>
      <c r="X296" s="31">
        <f t="shared" si="66"/>
        <v>9.0359999999999996</v>
      </c>
      <c r="Y296" s="31">
        <f t="shared" si="67"/>
        <v>-184.49199999999999</v>
      </c>
      <c r="Z296" s="30">
        <f t="shared" si="68"/>
        <v>0</v>
      </c>
    </row>
    <row r="297" spans="5:26" x14ac:dyDescent="0.15">
      <c r="E297" s="46"/>
      <c r="F297" s="28"/>
      <c r="G297" s="29"/>
      <c r="H297" s="29"/>
      <c r="I297" s="48" t="str">
        <f t="shared" si="73"/>
        <v/>
      </c>
      <c r="J297" s="48" t="str">
        <f t="shared" si="74"/>
        <v/>
      </c>
      <c r="K297" s="49" t="str">
        <f t="shared" si="75"/>
        <v/>
      </c>
      <c r="L297" s="11"/>
      <c r="M297" s="11"/>
      <c r="N297" s="78"/>
      <c r="O297" s="31" t="str">
        <f t="shared" si="63"/>
        <v>F</v>
      </c>
      <c r="P297" s="11">
        <f t="shared" si="64"/>
        <v>-23.287315649149274</v>
      </c>
      <c r="Q297" s="11"/>
      <c r="R297" s="38">
        <f t="shared" si="72"/>
        <v>0</v>
      </c>
      <c r="S297" s="30">
        <f t="shared" si="65"/>
        <v>0</v>
      </c>
      <c r="T297" s="30">
        <f t="shared" si="62"/>
        <v>0</v>
      </c>
      <c r="U297" s="34"/>
      <c r="V297" s="34"/>
      <c r="W297" s="34"/>
      <c r="X297" s="31">
        <f t="shared" si="66"/>
        <v>9.0359999999999996</v>
      </c>
      <c r="Y297" s="31">
        <f t="shared" si="67"/>
        <v>-184.49199999999999</v>
      </c>
      <c r="Z297" s="30">
        <f t="shared" si="68"/>
        <v>0</v>
      </c>
    </row>
    <row r="298" spans="5:26" x14ac:dyDescent="0.15">
      <c r="E298" s="46"/>
      <c r="F298" s="28"/>
      <c r="G298" s="29"/>
      <c r="H298" s="29"/>
      <c r="I298" s="48" t="str">
        <f t="shared" si="73"/>
        <v/>
      </c>
      <c r="J298" s="48" t="str">
        <f t="shared" si="74"/>
        <v/>
      </c>
      <c r="K298" s="49" t="str">
        <f t="shared" si="75"/>
        <v/>
      </c>
      <c r="L298" s="11"/>
      <c r="M298" s="11"/>
      <c r="N298" s="78"/>
      <c r="O298" s="31" t="str">
        <f t="shared" si="63"/>
        <v>F</v>
      </c>
      <c r="P298" s="11">
        <f t="shared" si="64"/>
        <v>-23.287315649149274</v>
      </c>
      <c r="Q298" s="11"/>
      <c r="R298" s="38">
        <f t="shared" si="72"/>
        <v>0</v>
      </c>
      <c r="S298" s="30">
        <f t="shared" si="65"/>
        <v>0</v>
      </c>
      <c r="T298" s="30">
        <f t="shared" si="62"/>
        <v>0</v>
      </c>
      <c r="U298" s="34"/>
      <c r="V298" s="34"/>
      <c r="W298" s="34"/>
      <c r="X298" s="31">
        <f t="shared" si="66"/>
        <v>9.0359999999999996</v>
      </c>
      <c r="Y298" s="31">
        <f t="shared" si="67"/>
        <v>-184.49199999999999</v>
      </c>
      <c r="Z298" s="30">
        <f t="shared" si="68"/>
        <v>0</v>
      </c>
    </row>
    <row r="299" spans="5:26" x14ac:dyDescent="0.15">
      <c r="E299" s="46"/>
      <c r="F299" s="28"/>
      <c r="G299" s="29"/>
      <c r="H299" s="29"/>
      <c r="I299" s="48" t="str">
        <f t="shared" si="73"/>
        <v/>
      </c>
      <c r="J299" s="48" t="str">
        <f t="shared" si="74"/>
        <v/>
      </c>
      <c r="K299" s="49" t="str">
        <f t="shared" si="75"/>
        <v/>
      </c>
      <c r="L299" s="11"/>
      <c r="M299" s="11"/>
      <c r="N299" s="78"/>
      <c r="O299" s="31" t="str">
        <f t="shared" si="63"/>
        <v>F</v>
      </c>
      <c r="P299" s="11">
        <f t="shared" si="64"/>
        <v>-23.287315649149274</v>
      </c>
      <c r="Q299" s="11"/>
      <c r="R299" s="38">
        <f t="shared" si="72"/>
        <v>0</v>
      </c>
      <c r="S299" s="30">
        <f t="shared" si="65"/>
        <v>0</v>
      </c>
      <c r="T299" s="30">
        <f t="shared" si="62"/>
        <v>0</v>
      </c>
      <c r="U299" s="34"/>
      <c r="V299" s="34"/>
      <c r="W299" s="34"/>
      <c r="X299" s="31">
        <f t="shared" si="66"/>
        <v>9.0359999999999996</v>
      </c>
      <c r="Y299" s="31">
        <f t="shared" si="67"/>
        <v>-184.49199999999999</v>
      </c>
      <c r="Z299" s="30">
        <f t="shared" si="68"/>
        <v>0</v>
      </c>
    </row>
    <row r="300" spans="5:26" x14ac:dyDescent="0.15">
      <c r="E300" s="46"/>
      <c r="F300" s="28"/>
      <c r="G300" s="29"/>
      <c r="H300" s="29"/>
      <c r="I300" s="48" t="str">
        <f t="shared" si="73"/>
        <v/>
      </c>
      <c r="J300" s="48" t="str">
        <f t="shared" si="74"/>
        <v/>
      </c>
      <c r="K300" s="49" t="str">
        <f t="shared" si="75"/>
        <v/>
      </c>
      <c r="L300" s="11"/>
      <c r="M300" s="11"/>
      <c r="N300" s="78"/>
      <c r="O300" s="31" t="str">
        <f t="shared" si="63"/>
        <v>F</v>
      </c>
      <c r="P300" s="11">
        <f t="shared" si="64"/>
        <v>-23.287315649149274</v>
      </c>
      <c r="Q300" s="11"/>
      <c r="R300" s="38">
        <f t="shared" si="72"/>
        <v>0</v>
      </c>
      <c r="S300" s="30">
        <f t="shared" si="65"/>
        <v>0</v>
      </c>
      <c r="T300" s="30">
        <f t="shared" si="62"/>
        <v>0</v>
      </c>
      <c r="U300" s="34"/>
      <c r="V300" s="34"/>
      <c r="W300" s="34"/>
      <c r="X300" s="31">
        <f t="shared" si="66"/>
        <v>9.0359999999999996</v>
      </c>
      <c r="Y300" s="31">
        <f t="shared" si="67"/>
        <v>-184.49199999999999</v>
      </c>
      <c r="Z300" s="30">
        <f t="shared" si="68"/>
        <v>0</v>
      </c>
    </row>
    <row r="301" spans="5:26" x14ac:dyDescent="0.15">
      <c r="E301" s="46"/>
      <c r="F301" s="28"/>
      <c r="G301" s="29"/>
      <c r="H301" s="29"/>
      <c r="I301" s="48" t="str">
        <f t="shared" si="73"/>
        <v/>
      </c>
      <c r="J301" s="48" t="str">
        <f t="shared" si="74"/>
        <v/>
      </c>
      <c r="K301" s="49" t="str">
        <f t="shared" si="75"/>
        <v/>
      </c>
      <c r="L301" s="11"/>
      <c r="M301" s="11"/>
      <c r="N301" s="78"/>
      <c r="O301" s="31" t="str">
        <f t="shared" si="63"/>
        <v>F</v>
      </c>
      <c r="P301" s="11">
        <f t="shared" si="64"/>
        <v>-23.287315649149274</v>
      </c>
      <c r="Q301" s="11"/>
      <c r="R301" s="38">
        <f t="shared" si="72"/>
        <v>0</v>
      </c>
      <c r="S301" s="30">
        <f t="shared" si="65"/>
        <v>0</v>
      </c>
      <c r="T301" s="30">
        <f t="shared" si="62"/>
        <v>0</v>
      </c>
      <c r="U301" s="34"/>
      <c r="V301" s="34"/>
      <c r="W301" s="34"/>
      <c r="X301" s="31">
        <f t="shared" si="66"/>
        <v>9.0359999999999996</v>
      </c>
      <c r="Y301" s="31">
        <f t="shared" si="67"/>
        <v>-184.49199999999999</v>
      </c>
      <c r="Z301" s="30">
        <f t="shared" si="68"/>
        <v>0</v>
      </c>
    </row>
    <row r="302" spans="5:26" x14ac:dyDescent="0.15">
      <c r="E302" s="46"/>
      <c r="F302" s="28"/>
      <c r="G302" s="29"/>
      <c r="H302" s="29"/>
      <c r="I302" s="48" t="str">
        <f t="shared" si="73"/>
        <v/>
      </c>
      <c r="J302" s="48" t="str">
        <f t="shared" si="74"/>
        <v/>
      </c>
      <c r="K302" s="49" t="str">
        <f t="shared" si="75"/>
        <v/>
      </c>
      <c r="L302" s="11"/>
      <c r="M302" s="11"/>
      <c r="N302" s="78"/>
      <c r="O302" s="31" t="str">
        <f t="shared" si="63"/>
        <v>F</v>
      </c>
      <c r="P302" s="11">
        <f t="shared" si="64"/>
        <v>-23.287315649149274</v>
      </c>
      <c r="Q302" s="11"/>
      <c r="R302" s="38">
        <f t="shared" si="72"/>
        <v>0</v>
      </c>
      <c r="S302" s="30">
        <f t="shared" si="65"/>
        <v>0</v>
      </c>
      <c r="T302" s="30">
        <f t="shared" si="62"/>
        <v>0</v>
      </c>
      <c r="U302" s="34"/>
      <c r="V302" s="34"/>
      <c r="W302" s="34"/>
      <c r="X302" s="31">
        <f t="shared" si="66"/>
        <v>9.0359999999999996</v>
      </c>
      <c r="Y302" s="31">
        <f t="shared" si="67"/>
        <v>-184.49199999999999</v>
      </c>
      <c r="Z302" s="30">
        <f t="shared" si="68"/>
        <v>0</v>
      </c>
    </row>
    <row r="303" spans="5:26" x14ac:dyDescent="0.15">
      <c r="E303" s="46"/>
      <c r="F303" s="28"/>
      <c r="G303" s="29"/>
      <c r="H303" s="29"/>
      <c r="I303" s="48" t="str">
        <f t="shared" si="73"/>
        <v/>
      </c>
      <c r="J303" s="48" t="str">
        <f t="shared" si="74"/>
        <v/>
      </c>
      <c r="K303" s="49" t="str">
        <f t="shared" si="75"/>
        <v/>
      </c>
      <c r="L303" s="11"/>
      <c r="M303" s="11"/>
      <c r="N303" s="78"/>
      <c r="O303" s="31" t="str">
        <f t="shared" si="63"/>
        <v>F</v>
      </c>
      <c r="P303" s="11">
        <f t="shared" si="64"/>
        <v>-23.287315649149274</v>
      </c>
      <c r="Q303" s="11"/>
      <c r="R303" s="38">
        <f t="shared" si="72"/>
        <v>0</v>
      </c>
      <c r="S303" s="30">
        <f t="shared" si="65"/>
        <v>0</v>
      </c>
      <c r="T303" s="30">
        <f t="shared" si="62"/>
        <v>0</v>
      </c>
      <c r="U303" s="34"/>
      <c r="V303" s="34"/>
      <c r="W303" s="34"/>
      <c r="X303" s="31">
        <f t="shared" si="66"/>
        <v>9.0359999999999996</v>
      </c>
      <c r="Y303" s="31">
        <f t="shared" si="67"/>
        <v>-184.49199999999999</v>
      </c>
      <c r="Z303" s="30">
        <f t="shared" si="68"/>
        <v>0</v>
      </c>
    </row>
    <row r="304" spans="5:26" x14ac:dyDescent="0.15">
      <c r="E304" s="46"/>
      <c r="F304" s="28"/>
      <c r="G304" s="29"/>
      <c r="H304" s="29"/>
      <c r="I304" s="48" t="str">
        <f t="shared" si="73"/>
        <v/>
      </c>
      <c r="J304" s="48" t="str">
        <f t="shared" si="74"/>
        <v/>
      </c>
      <c r="K304" s="49" t="str">
        <f t="shared" si="75"/>
        <v/>
      </c>
      <c r="L304" s="11"/>
      <c r="M304" s="11"/>
      <c r="N304" s="78"/>
      <c r="O304" s="31" t="str">
        <f t="shared" si="63"/>
        <v>F</v>
      </c>
      <c r="P304" s="11">
        <f t="shared" si="64"/>
        <v>-23.287315649149274</v>
      </c>
      <c r="Q304" s="11"/>
      <c r="R304" s="38">
        <f t="shared" si="72"/>
        <v>0</v>
      </c>
      <c r="S304" s="30">
        <f t="shared" si="65"/>
        <v>0</v>
      </c>
      <c r="T304" s="30">
        <f t="shared" si="62"/>
        <v>0</v>
      </c>
      <c r="U304" s="34"/>
      <c r="V304" s="34"/>
      <c r="W304" s="34"/>
      <c r="X304" s="31">
        <f t="shared" si="66"/>
        <v>9.0359999999999996</v>
      </c>
      <c r="Y304" s="31">
        <f t="shared" si="67"/>
        <v>-184.49199999999999</v>
      </c>
      <c r="Z304" s="30">
        <f t="shared" si="68"/>
        <v>0</v>
      </c>
    </row>
    <row r="305" spans="5:26" x14ac:dyDescent="0.15">
      <c r="E305" s="46"/>
      <c r="F305" s="28"/>
      <c r="G305" s="29"/>
      <c r="H305" s="29"/>
      <c r="I305" s="48" t="str">
        <f t="shared" si="73"/>
        <v/>
      </c>
      <c r="J305" s="48" t="str">
        <f t="shared" si="74"/>
        <v/>
      </c>
      <c r="K305" s="49" t="str">
        <f t="shared" si="75"/>
        <v/>
      </c>
      <c r="L305" s="11"/>
      <c r="M305" s="11"/>
      <c r="N305" s="78"/>
      <c r="O305" s="31" t="str">
        <f t="shared" si="63"/>
        <v>F</v>
      </c>
      <c r="P305" s="11">
        <f t="shared" si="64"/>
        <v>-23.287315649149274</v>
      </c>
      <c r="Q305" s="11"/>
      <c r="R305" s="38">
        <f t="shared" si="72"/>
        <v>0</v>
      </c>
      <c r="S305" s="30">
        <f t="shared" si="65"/>
        <v>0</v>
      </c>
      <c r="T305" s="30">
        <f t="shared" si="62"/>
        <v>0</v>
      </c>
      <c r="U305" s="34"/>
      <c r="V305" s="34"/>
      <c r="W305" s="34"/>
      <c r="X305" s="31">
        <f t="shared" si="66"/>
        <v>9.0359999999999996</v>
      </c>
      <c r="Y305" s="31">
        <f t="shared" si="67"/>
        <v>-184.49199999999999</v>
      </c>
      <c r="Z305" s="30">
        <f t="shared" si="68"/>
        <v>0</v>
      </c>
    </row>
    <row r="306" spans="5:26" x14ac:dyDescent="0.15">
      <c r="E306" s="46"/>
      <c r="F306" s="28"/>
      <c r="G306" s="29"/>
      <c r="H306" s="29"/>
      <c r="I306" s="48" t="str">
        <f t="shared" si="73"/>
        <v/>
      </c>
      <c r="J306" s="48" t="str">
        <f t="shared" si="74"/>
        <v/>
      </c>
      <c r="K306" s="49" t="str">
        <f t="shared" si="75"/>
        <v/>
      </c>
      <c r="L306" s="11"/>
      <c r="M306" s="11"/>
      <c r="N306" s="78"/>
      <c r="O306" s="31" t="str">
        <f t="shared" si="63"/>
        <v>F</v>
      </c>
      <c r="P306" s="11">
        <f t="shared" si="64"/>
        <v>-23.287315649149274</v>
      </c>
      <c r="Q306" s="11"/>
      <c r="R306" s="38">
        <f t="shared" si="72"/>
        <v>0</v>
      </c>
      <c r="S306" s="30">
        <f t="shared" si="65"/>
        <v>0</v>
      </c>
      <c r="T306" s="30">
        <f t="shared" si="62"/>
        <v>0</v>
      </c>
      <c r="U306" s="34"/>
      <c r="V306" s="34"/>
      <c r="W306" s="34"/>
      <c r="X306" s="31">
        <f t="shared" si="66"/>
        <v>9.0359999999999996</v>
      </c>
      <c r="Y306" s="31">
        <f t="shared" si="67"/>
        <v>-184.49199999999999</v>
      </c>
      <c r="Z306" s="30">
        <f t="shared" si="68"/>
        <v>0</v>
      </c>
    </row>
    <row r="307" spans="5:26" x14ac:dyDescent="0.15">
      <c r="E307" s="46"/>
      <c r="F307" s="28"/>
      <c r="G307" s="29"/>
      <c r="H307" s="29"/>
      <c r="I307" s="48" t="str">
        <f t="shared" si="73"/>
        <v/>
      </c>
      <c r="J307" s="48" t="str">
        <f t="shared" si="74"/>
        <v/>
      </c>
      <c r="K307" s="49" t="str">
        <f t="shared" si="75"/>
        <v/>
      </c>
      <c r="L307" s="11"/>
      <c r="M307" s="11"/>
      <c r="N307" s="78"/>
      <c r="O307" s="31" t="str">
        <f t="shared" si="63"/>
        <v>F</v>
      </c>
      <c r="P307" s="11">
        <f t="shared" si="64"/>
        <v>-23.287315649149274</v>
      </c>
      <c r="Q307" s="11"/>
      <c r="R307" s="38">
        <f t="shared" si="72"/>
        <v>0</v>
      </c>
      <c r="S307" s="30">
        <f t="shared" si="65"/>
        <v>0</v>
      </c>
      <c r="T307" s="30">
        <f t="shared" si="62"/>
        <v>0</v>
      </c>
      <c r="U307" s="34"/>
      <c r="V307" s="34"/>
      <c r="W307" s="34"/>
      <c r="X307" s="31">
        <f t="shared" si="66"/>
        <v>9.0359999999999996</v>
      </c>
      <c r="Y307" s="31">
        <f t="shared" si="67"/>
        <v>-184.49199999999999</v>
      </c>
      <c r="Z307" s="30">
        <f t="shared" si="68"/>
        <v>0</v>
      </c>
    </row>
    <row r="308" spans="5:26" x14ac:dyDescent="0.15">
      <c r="E308" s="46"/>
      <c r="F308" s="28"/>
      <c r="G308" s="29"/>
      <c r="H308" s="29"/>
      <c r="I308" s="48" t="str">
        <f t="shared" si="73"/>
        <v/>
      </c>
      <c r="J308" s="48" t="str">
        <f t="shared" si="74"/>
        <v/>
      </c>
      <c r="K308" s="49" t="str">
        <f t="shared" si="75"/>
        <v/>
      </c>
      <c r="L308" s="11"/>
      <c r="M308" s="11"/>
      <c r="N308" s="78"/>
      <c r="O308" s="31" t="str">
        <f t="shared" si="63"/>
        <v>F</v>
      </c>
      <c r="P308" s="11">
        <f t="shared" si="64"/>
        <v>-23.287315649149274</v>
      </c>
      <c r="Q308" s="11"/>
      <c r="R308" s="38">
        <f t="shared" si="72"/>
        <v>0</v>
      </c>
      <c r="S308" s="30">
        <f t="shared" si="65"/>
        <v>0</v>
      </c>
      <c r="T308" s="30">
        <f t="shared" si="62"/>
        <v>0</v>
      </c>
      <c r="U308" s="34"/>
      <c r="V308" s="34"/>
      <c r="W308" s="34"/>
      <c r="X308" s="31">
        <f t="shared" si="66"/>
        <v>9.0359999999999996</v>
      </c>
      <c r="Y308" s="31">
        <f t="shared" si="67"/>
        <v>-184.49199999999999</v>
      </c>
      <c r="Z308" s="30">
        <f t="shared" si="68"/>
        <v>0</v>
      </c>
    </row>
    <row r="309" spans="5:26" x14ac:dyDescent="0.15">
      <c r="E309" s="46"/>
      <c r="F309" s="28"/>
      <c r="G309" s="29"/>
      <c r="H309" s="29"/>
      <c r="I309" s="48" t="str">
        <f t="shared" si="73"/>
        <v/>
      </c>
      <c r="J309" s="48" t="str">
        <f t="shared" si="74"/>
        <v/>
      </c>
      <c r="K309" s="49" t="str">
        <f t="shared" si="75"/>
        <v/>
      </c>
      <c r="L309" s="11"/>
      <c r="M309" s="11"/>
      <c r="N309" s="78"/>
      <c r="O309" s="31" t="str">
        <f t="shared" si="63"/>
        <v>F</v>
      </c>
      <c r="P309" s="11">
        <f t="shared" si="64"/>
        <v>-23.287315649149274</v>
      </c>
      <c r="Q309" s="11"/>
      <c r="R309" s="38">
        <f t="shared" si="72"/>
        <v>0</v>
      </c>
      <c r="S309" s="30">
        <f t="shared" si="65"/>
        <v>0</v>
      </c>
      <c r="T309" s="30">
        <f t="shared" si="62"/>
        <v>0</v>
      </c>
      <c r="U309" s="34"/>
      <c r="V309" s="34"/>
      <c r="W309" s="34"/>
      <c r="X309" s="31">
        <f t="shared" si="66"/>
        <v>9.0359999999999996</v>
      </c>
      <c r="Y309" s="31">
        <f t="shared" si="67"/>
        <v>-184.49199999999999</v>
      </c>
      <c r="Z309" s="30">
        <f t="shared" si="68"/>
        <v>0</v>
      </c>
    </row>
    <row r="310" spans="5:26" x14ac:dyDescent="0.15">
      <c r="E310" s="46"/>
      <c r="F310" s="28"/>
      <c r="G310" s="29"/>
      <c r="H310" s="29"/>
      <c r="I310" s="48" t="str">
        <f t="shared" si="73"/>
        <v/>
      </c>
      <c r="J310" s="48" t="str">
        <f t="shared" si="74"/>
        <v/>
      </c>
      <c r="K310" s="49" t="str">
        <f t="shared" si="75"/>
        <v/>
      </c>
      <c r="L310" s="11"/>
      <c r="M310" s="11"/>
      <c r="N310" s="78"/>
      <c r="O310" s="31" t="str">
        <f t="shared" si="63"/>
        <v>F</v>
      </c>
      <c r="P310" s="11">
        <f t="shared" si="64"/>
        <v>-23.287315649149274</v>
      </c>
      <c r="Q310" s="11"/>
      <c r="R310" s="38">
        <f t="shared" si="72"/>
        <v>0</v>
      </c>
      <c r="S310" s="30">
        <f t="shared" si="65"/>
        <v>0</v>
      </c>
      <c r="T310" s="30">
        <f t="shared" si="62"/>
        <v>0</v>
      </c>
      <c r="U310" s="34"/>
      <c r="V310" s="34"/>
      <c r="W310" s="34"/>
      <c r="X310" s="31">
        <f t="shared" si="66"/>
        <v>9.0359999999999996</v>
      </c>
      <c r="Y310" s="31">
        <f t="shared" si="67"/>
        <v>-184.49199999999999</v>
      </c>
      <c r="Z310" s="30">
        <f t="shared" si="68"/>
        <v>0</v>
      </c>
    </row>
    <row r="311" spans="5:26" x14ac:dyDescent="0.15">
      <c r="E311" s="46"/>
      <c r="F311" s="28"/>
      <c r="G311" s="29"/>
      <c r="H311" s="29"/>
      <c r="I311" s="48" t="str">
        <f t="shared" si="73"/>
        <v/>
      </c>
      <c r="J311" s="48" t="str">
        <f t="shared" si="74"/>
        <v/>
      </c>
      <c r="K311" s="49" t="str">
        <f t="shared" si="75"/>
        <v/>
      </c>
      <c r="L311" s="11"/>
      <c r="M311" s="11"/>
      <c r="N311" s="78"/>
      <c r="O311" s="31" t="str">
        <f t="shared" si="63"/>
        <v>F</v>
      </c>
      <c r="P311" s="11">
        <f t="shared" si="64"/>
        <v>-23.287315649149274</v>
      </c>
      <c r="Q311" s="11"/>
      <c r="R311" s="38">
        <f t="shared" si="72"/>
        <v>0</v>
      </c>
      <c r="S311" s="30">
        <f t="shared" si="65"/>
        <v>0</v>
      </c>
      <c r="T311" s="30">
        <f t="shared" si="62"/>
        <v>0</v>
      </c>
      <c r="U311" s="34"/>
      <c r="V311" s="34"/>
      <c r="W311" s="34"/>
      <c r="X311" s="31">
        <f t="shared" si="66"/>
        <v>9.0359999999999996</v>
      </c>
      <c r="Y311" s="31">
        <f t="shared" si="67"/>
        <v>-184.49199999999999</v>
      </c>
      <c r="Z311" s="30">
        <f t="shared" si="68"/>
        <v>0</v>
      </c>
    </row>
    <row r="312" spans="5:26" x14ac:dyDescent="0.15">
      <c r="E312" s="46"/>
      <c r="F312" s="28"/>
      <c r="G312" s="29"/>
      <c r="H312" s="29"/>
      <c r="I312" s="48" t="str">
        <f t="shared" si="73"/>
        <v/>
      </c>
      <c r="J312" s="48" t="str">
        <f t="shared" si="74"/>
        <v/>
      </c>
      <c r="K312" s="49" t="str">
        <f t="shared" si="75"/>
        <v/>
      </c>
      <c r="L312" s="11"/>
      <c r="M312" s="11"/>
      <c r="N312" s="78"/>
      <c r="O312" s="31" t="str">
        <f t="shared" si="63"/>
        <v>F</v>
      </c>
      <c r="P312" s="11">
        <f t="shared" si="64"/>
        <v>-23.287315649149274</v>
      </c>
      <c r="Q312" s="11"/>
      <c r="R312" s="38">
        <f t="shared" si="72"/>
        <v>0</v>
      </c>
      <c r="S312" s="30">
        <f t="shared" si="65"/>
        <v>0</v>
      </c>
      <c r="T312" s="30">
        <f t="shared" si="62"/>
        <v>0</v>
      </c>
      <c r="U312" s="34"/>
      <c r="V312" s="34"/>
      <c r="W312" s="34"/>
      <c r="X312" s="31">
        <f t="shared" si="66"/>
        <v>9.0359999999999996</v>
      </c>
      <c r="Y312" s="31">
        <f t="shared" si="67"/>
        <v>-184.49199999999999</v>
      </c>
      <c r="Z312" s="30">
        <f t="shared" si="68"/>
        <v>0</v>
      </c>
    </row>
    <row r="313" spans="5:26" x14ac:dyDescent="0.15">
      <c r="E313" s="46"/>
      <c r="F313" s="28"/>
      <c r="G313" s="29"/>
      <c r="H313" s="29"/>
      <c r="I313" s="48" t="str">
        <f t="shared" si="73"/>
        <v/>
      </c>
      <c r="J313" s="48" t="str">
        <f t="shared" si="74"/>
        <v/>
      </c>
      <c r="K313" s="49" t="str">
        <f t="shared" si="75"/>
        <v/>
      </c>
      <c r="L313" s="11"/>
      <c r="M313" s="11"/>
      <c r="N313" s="78"/>
      <c r="O313" s="31" t="str">
        <f t="shared" si="63"/>
        <v>F</v>
      </c>
      <c r="P313" s="11">
        <f t="shared" si="64"/>
        <v>-23.287315649149274</v>
      </c>
      <c r="Q313" s="11"/>
      <c r="R313" s="38">
        <f t="shared" si="72"/>
        <v>0</v>
      </c>
      <c r="S313" s="30">
        <f t="shared" si="65"/>
        <v>0</v>
      </c>
      <c r="T313" s="30">
        <f t="shared" si="62"/>
        <v>0</v>
      </c>
      <c r="U313" s="34"/>
      <c r="V313" s="34"/>
      <c r="W313" s="34"/>
      <c r="X313" s="31">
        <f t="shared" si="66"/>
        <v>9.0359999999999996</v>
      </c>
      <c r="Y313" s="31">
        <f t="shared" si="67"/>
        <v>-184.49199999999999</v>
      </c>
      <c r="Z313" s="30">
        <f t="shared" si="68"/>
        <v>0</v>
      </c>
    </row>
    <row r="314" spans="5:26" x14ac:dyDescent="0.15">
      <c r="E314" s="46"/>
      <c r="F314" s="28"/>
      <c r="G314" s="29"/>
      <c r="H314" s="29"/>
      <c r="I314" s="48" t="str">
        <f t="shared" si="73"/>
        <v/>
      </c>
      <c r="J314" s="48" t="str">
        <f t="shared" si="74"/>
        <v/>
      </c>
      <c r="K314" s="49" t="str">
        <f t="shared" si="75"/>
        <v/>
      </c>
      <c r="L314" s="11"/>
      <c r="M314" s="11"/>
      <c r="N314" s="78"/>
      <c r="O314" s="31" t="str">
        <f t="shared" si="63"/>
        <v>F</v>
      </c>
      <c r="P314" s="11">
        <f t="shared" si="64"/>
        <v>-23.287315649149274</v>
      </c>
      <c r="Q314" s="11"/>
      <c r="R314" s="38">
        <f t="shared" si="72"/>
        <v>0</v>
      </c>
      <c r="S314" s="30">
        <f t="shared" si="65"/>
        <v>0</v>
      </c>
      <c r="T314" s="30">
        <f t="shared" si="62"/>
        <v>0</v>
      </c>
      <c r="U314" s="34"/>
      <c r="V314" s="34"/>
      <c r="W314" s="34"/>
      <c r="X314" s="31">
        <f t="shared" si="66"/>
        <v>9.0359999999999996</v>
      </c>
      <c r="Y314" s="31">
        <f t="shared" si="67"/>
        <v>-184.49199999999999</v>
      </c>
      <c r="Z314" s="30">
        <f t="shared" si="68"/>
        <v>0</v>
      </c>
    </row>
    <row r="315" spans="5:26" x14ac:dyDescent="0.15">
      <c r="E315" s="46"/>
      <c r="F315" s="28"/>
      <c r="G315" s="29"/>
      <c r="H315" s="29"/>
      <c r="I315" s="48" t="str">
        <f t="shared" si="73"/>
        <v/>
      </c>
      <c r="J315" s="48" t="str">
        <f t="shared" si="74"/>
        <v/>
      </c>
      <c r="K315" s="49" t="str">
        <f t="shared" si="75"/>
        <v/>
      </c>
      <c r="L315" s="11"/>
      <c r="M315" s="11"/>
      <c r="N315" s="78"/>
      <c r="O315" s="31" t="str">
        <f t="shared" si="63"/>
        <v>F</v>
      </c>
      <c r="P315" s="11">
        <f t="shared" si="64"/>
        <v>-23.287315649149274</v>
      </c>
      <c r="Q315" s="11"/>
      <c r="R315" s="38">
        <f t="shared" si="72"/>
        <v>0</v>
      </c>
      <c r="S315" s="30">
        <f t="shared" si="65"/>
        <v>0</v>
      </c>
      <c r="T315" s="30">
        <f t="shared" si="62"/>
        <v>0</v>
      </c>
      <c r="U315" s="34"/>
      <c r="V315" s="34"/>
      <c r="W315" s="34"/>
      <c r="X315" s="31">
        <f t="shared" si="66"/>
        <v>9.0359999999999996</v>
      </c>
      <c r="Y315" s="31">
        <f t="shared" si="67"/>
        <v>-184.49199999999999</v>
      </c>
      <c r="Z315" s="30">
        <f t="shared" si="68"/>
        <v>0</v>
      </c>
    </row>
    <row r="316" spans="5:26" x14ac:dyDescent="0.15">
      <c r="E316" s="46"/>
      <c r="F316" s="28"/>
      <c r="G316" s="29"/>
      <c r="H316" s="29"/>
      <c r="I316" s="48" t="str">
        <f t="shared" si="73"/>
        <v/>
      </c>
      <c r="J316" s="48" t="str">
        <f t="shared" si="74"/>
        <v/>
      </c>
      <c r="K316" s="49" t="str">
        <f t="shared" si="75"/>
        <v/>
      </c>
      <c r="L316" s="11"/>
      <c r="M316" s="11"/>
      <c r="N316" s="78"/>
      <c r="O316" s="31" t="str">
        <f t="shared" si="63"/>
        <v>F</v>
      </c>
      <c r="P316" s="11">
        <f t="shared" si="64"/>
        <v>-23.287315649149274</v>
      </c>
      <c r="Q316" s="11"/>
      <c r="R316" s="38">
        <f t="shared" si="72"/>
        <v>0</v>
      </c>
      <c r="S316" s="30">
        <f t="shared" si="65"/>
        <v>0</v>
      </c>
      <c r="T316" s="30">
        <f t="shared" si="62"/>
        <v>0</v>
      </c>
      <c r="U316" s="34"/>
      <c r="V316" s="34"/>
      <c r="W316" s="34"/>
      <c r="X316" s="31">
        <f t="shared" si="66"/>
        <v>9.0359999999999996</v>
      </c>
      <c r="Y316" s="31">
        <f t="shared" si="67"/>
        <v>-184.49199999999999</v>
      </c>
      <c r="Z316" s="30">
        <f t="shared" si="68"/>
        <v>0</v>
      </c>
    </row>
    <row r="317" spans="5:26" x14ac:dyDescent="0.15">
      <c r="E317" s="46"/>
      <c r="F317" s="28"/>
      <c r="G317" s="29"/>
      <c r="H317" s="29"/>
      <c r="I317" s="48" t="str">
        <f t="shared" si="73"/>
        <v/>
      </c>
      <c r="J317" s="48" t="str">
        <f t="shared" si="74"/>
        <v/>
      </c>
      <c r="K317" s="49" t="str">
        <f t="shared" si="75"/>
        <v/>
      </c>
      <c r="L317" s="11"/>
      <c r="M317" s="11"/>
      <c r="N317" s="78"/>
      <c r="O317" s="31" t="str">
        <f t="shared" si="63"/>
        <v>F</v>
      </c>
      <c r="P317" s="11">
        <f t="shared" si="64"/>
        <v>-23.287315649149274</v>
      </c>
      <c r="Q317" s="11"/>
      <c r="R317" s="38">
        <f t="shared" si="72"/>
        <v>0</v>
      </c>
      <c r="S317" s="30">
        <f t="shared" si="65"/>
        <v>0</v>
      </c>
      <c r="T317" s="30">
        <f t="shared" si="62"/>
        <v>0</v>
      </c>
      <c r="U317" s="34"/>
      <c r="V317" s="34"/>
      <c r="W317" s="34"/>
      <c r="X317" s="31">
        <f t="shared" si="66"/>
        <v>9.0359999999999996</v>
      </c>
      <c r="Y317" s="31">
        <f t="shared" si="67"/>
        <v>-184.49199999999999</v>
      </c>
      <c r="Z317" s="30">
        <f t="shared" si="68"/>
        <v>0</v>
      </c>
    </row>
    <row r="318" spans="5:26" x14ac:dyDescent="0.15">
      <c r="E318" s="46"/>
      <c r="F318" s="28"/>
      <c r="G318" s="29"/>
      <c r="H318" s="29"/>
      <c r="I318" s="48" t="str">
        <f t="shared" si="73"/>
        <v/>
      </c>
      <c r="J318" s="48" t="str">
        <f t="shared" si="74"/>
        <v/>
      </c>
      <c r="K318" s="49" t="str">
        <f t="shared" si="75"/>
        <v/>
      </c>
      <c r="L318" s="11"/>
      <c r="M318" s="11"/>
      <c r="N318" s="78"/>
      <c r="O318" s="31" t="str">
        <f t="shared" si="63"/>
        <v>F</v>
      </c>
      <c r="P318" s="11">
        <f t="shared" si="64"/>
        <v>-23.287315649149274</v>
      </c>
      <c r="Q318" s="11"/>
      <c r="R318" s="38">
        <f t="shared" ref="R318:R372" si="76">DATEDIF($F$251,F318,"Y")</f>
        <v>0</v>
      </c>
      <c r="S318" s="30">
        <f t="shared" ref="S318:S372" si="77">DATEDIF($F$251,F318,"YM")</f>
        <v>0</v>
      </c>
      <c r="T318" s="30">
        <f t="shared" ref="T318:T372" si="78">DATEDIF($F$251,F318,"Y")+DATEDIF($F$251,F318,"YD")/(365+IF(MOD(YEAR(DATE(YEAR(F318)-1,MONTH($F$251),DAY($F$251))),4)=0,IF(DATE(YEAR(DATE(YEAR(F318)-1,MONTH($F$251),DAY($F$251))),2,29)&gt;=DATE(YEAR(F318)-1,MONTH($F$251),DAY($F$251)),1,0),0)+IF(MOD(YEAR(F318),4)=0,IF(DATE(YEAR(F318),2,29)&lt;=F318,1,0),0))</f>
        <v>0</v>
      </c>
      <c r="U318" s="34"/>
      <c r="V318" s="34"/>
      <c r="W318" s="34"/>
      <c r="X318" s="31">
        <f t="shared" si="66"/>
        <v>9.0359999999999996</v>
      </c>
      <c r="Y318" s="31">
        <f t="shared" si="67"/>
        <v>-184.49199999999999</v>
      </c>
      <c r="Z318" s="30">
        <f t="shared" si="68"/>
        <v>0</v>
      </c>
    </row>
    <row r="319" spans="5:26" x14ac:dyDescent="0.15">
      <c r="E319" s="46"/>
      <c r="F319" s="28"/>
      <c r="G319" s="29"/>
      <c r="H319" s="29"/>
      <c r="I319" s="48" t="str">
        <f t="shared" si="73"/>
        <v/>
      </c>
      <c r="J319" s="48" t="str">
        <f t="shared" si="74"/>
        <v/>
      </c>
      <c r="K319" s="49" t="str">
        <f t="shared" si="75"/>
        <v/>
      </c>
      <c r="L319" s="11"/>
      <c r="M319" s="11"/>
      <c r="N319" s="78"/>
      <c r="O319" s="31" t="str">
        <f t="shared" ref="O319:O372" si="79">+O318</f>
        <v>F</v>
      </c>
      <c r="P319" s="11">
        <f t="shared" ref="P319:P372" si="80">IF(T319&gt;17.583,"*",(G319-(INDEX(IF(O319="F",Hfemalemean,Hmalemean),S319+1,R319+1)))/(INDEX(IF(O319="F",Hfemalesd,Hmalesd),S319+1,R319+1)))</f>
        <v>-23.287315649149274</v>
      </c>
      <c r="Q319" s="11"/>
      <c r="R319" s="38">
        <f t="shared" si="76"/>
        <v>0</v>
      </c>
      <c r="S319" s="30">
        <f t="shared" si="77"/>
        <v>0</v>
      </c>
      <c r="T319" s="30">
        <f t="shared" si="78"/>
        <v>0</v>
      </c>
      <c r="U319" s="34"/>
      <c r="V319" s="34"/>
      <c r="W319" s="34"/>
      <c r="X319" s="31">
        <f t="shared" ref="X319:X372" si="81">IF(O319="M",2.06*10^-3*G319^2-0.1166*G319+6.5273,2.49*10^-3*G319^2-0.1858*G319+9.036)</f>
        <v>9.0359999999999996</v>
      </c>
      <c r="Y319" s="31">
        <f t="shared" ref="Y319:Y372" si="82">((G319/100)^3*INDEX(itoOI,IF(O319="M",0,3)+IF(G319&lt;140,1,IF(G319&lt;=149,2,3)),1)+(G319/100)^2*INDEX(itoOI,IF(O319="M",0,3)+IF(G319&lt;140,1,IF(G319&lt;=149,2,3)),2)+(G319/100)*INDEX(itoOI,IF(O319="M",0,3)+IF(G319&lt;140,1,IF(G319&lt;=149,2,3)),3)+INDEX(itoOI,IF(O319="M",0,3)+IF(G319&lt;140,1,IF(G319&lt;=149,2,3)),4))</f>
        <v>-184.49199999999999</v>
      </c>
      <c r="Z319" s="30">
        <f t="shared" ref="Z319:Z372" si="83">22*G319^2/10000</f>
        <v>0</v>
      </c>
    </row>
    <row r="320" spans="5:26" x14ac:dyDescent="0.15">
      <c r="E320" s="46"/>
      <c r="F320" s="28"/>
      <c r="G320" s="29"/>
      <c r="H320" s="29"/>
      <c r="I320" s="48" t="str">
        <f t="shared" si="73"/>
        <v/>
      </c>
      <c r="J320" s="48" t="str">
        <f t="shared" si="74"/>
        <v/>
      </c>
      <c r="K320" s="49" t="str">
        <f t="shared" si="75"/>
        <v/>
      </c>
      <c r="L320" s="11"/>
      <c r="M320" s="11"/>
      <c r="N320" s="78"/>
      <c r="O320" s="31" t="str">
        <f t="shared" si="79"/>
        <v>F</v>
      </c>
      <c r="P320" s="11">
        <f t="shared" si="80"/>
        <v>-23.287315649149274</v>
      </c>
      <c r="Q320" s="11"/>
      <c r="R320" s="38">
        <f t="shared" si="76"/>
        <v>0</v>
      </c>
      <c r="S320" s="30">
        <f t="shared" si="77"/>
        <v>0</v>
      </c>
      <c r="T320" s="30">
        <f t="shared" si="78"/>
        <v>0</v>
      </c>
      <c r="U320" s="34"/>
      <c r="V320" s="34"/>
      <c r="W320" s="34"/>
      <c r="X320" s="31">
        <f t="shared" si="81"/>
        <v>9.0359999999999996</v>
      </c>
      <c r="Y320" s="31">
        <f t="shared" si="82"/>
        <v>-184.49199999999999</v>
      </c>
      <c r="Z320" s="30">
        <f t="shared" si="83"/>
        <v>0</v>
      </c>
    </row>
    <row r="321" spans="5:26" x14ac:dyDescent="0.15">
      <c r="E321" s="46"/>
      <c r="F321" s="28"/>
      <c r="G321" s="29"/>
      <c r="H321" s="29"/>
      <c r="I321" s="48" t="str">
        <f t="shared" si="73"/>
        <v/>
      </c>
      <c r="J321" s="48" t="str">
        <f t="shared" si="74"/>
        <v/>
      </c>
      <c r="K321" s="49" t="str">
        <f t="shared" si="75"/>
        <v/>
      </c>
      <c r="L321" s="11"/>
      <c r="M321" s="11"/>
      <c r="N321" s="78"/>
      <c r="O321" s="31" t="str">
        <f t="shared" si="79"/>
        <v>F</v>
      </c>
      <c r="P321" s="11">
        <f t="shared" si="80"/>
        <v>-23.287315649149274</v>
      </c>
      <c r="Q321" s="11"/>
      <c r="R321" s="38">
        <f t="shared" si="76"/>
        <v>0</v>
      </c>
      <c r="S321" s="30">
        <f t="shared" si="77"/>
        <v>0</v>
      </c>
      <c r="T321" s="30">
        <f t="shared" si="78"/>
        <v>0</v>
      </c>
      <c r="U321" s="34"/>
      <c r="V321" s="34"/>
      <c r="W321" s="34"/>
      <c r="X321" s="31">
        <f t="shared" si="81"/>
        <v>9.0359999999999996</v>
      </c>
      <c r="Y321" s="31">
        <f t="shared" si="82"/>
        <v>-184.49199999999999</v>
      </c>
      <c r="Z321" s="30">
        <f t="shared" si="83"/>
        <v>0</v>
      </c>
    </row>
    <row r="322" spans="5:26" x14ac:dyDescent="0.15">
      <c r="E322" s="46"/>
      <c r="F322" s="28"/>
      <c r="G322" s="29"/>
      <c r="H322" s="29"/>
      <c r="I322" s="48" t="str">
        <f t="shared" si="73"/>
        <v/>
      </c>
      <c r="J322" s="48" t="str">
        <f t="shared" si="74"/>
        <v/>
      </c>
      <c r="K322" s="49" t="str">
        <f t="shared" si="75"/>
        <v/>
      </c>
      <c r="L322" s="11"/>
      <c r="M322" s="11"/>
      <c r="N322" s="78"/>
      <c r="O322" s="31" t="str">
        <f t="shared" si="79"/>
        <v>F</v>
      </c>
      <c r="P322" s="11">
        <f t="shared" si="80"/>
        <v>-23.287315649149274</v>
      </c>
      <c r="Q322" s="11"/>
      <c r="R322" s="38">
        <f t="shared" si="76"/>
        <v>0</v>
      </c>
      <c r="S322" s="30">
        <f t="shared" si="77"/>
        <v>0</v>
      </c>
      <c r="T322" s="30">
        <f t="shared" si="78"/>
        <v>0</v>
      </c>
      <c r="U322" s="34"/>
      <c r="V322" s="34"/>
      <c r="W322" s="34"/>
      <c r="X322" s="31">
        <f t="shared" si="81"/>
        <v>9.0359999999999996</v>
      </c>
      <c r="Y322" s="31">
        <f t="shared" si="82"/>
        <v>-184.49199999999999</v>
      </c>
      <c r="Z322" s="30">
        <f t="shared" si="83"/>
        <v>0</v>
      </c>
    </row>
    <row r="323" spans="5:26" x14ac:dyDescent="0.15">
      <c r="E323" s="46"/>
      <c r="F323" s="28"/>
      <c r="G323" s="29"/>
      <c r="H323" s="29"/>
      <c r="I323" s="48" t="str">
        <f t="shared" si="73"/>
        <v/>
      </c>
      <c r="J323" s="48" t="str">
        <f t="shared" si="74"/>
        <v/>
      </c>
      <c r="K323" s="49" t="str">
        <f t="shared" si="75"/>
        <v/>
      </c>
      <c r="L323" s="11"/>
      <c r="M323" s="11"/>
      <c r="N323" s="78"/>
      <c r="O323" s="31" t="str">
        <f t="shared" si="79"/>
        <v>F</v>
      </c>
      <c r="P323" s="11">
        <f t="shared" si="80"/>
        <v>-23.287315649149274</v>
      </c>
      <c r="Q323" s="11"/>
      <c r="R323" s="38">
        <f t="shared" si="76"/>
        <v>0</v>
      </c>
      <c r="S323" s="30">
        <f t="shared" si="77"/>
        <v>0</v>
      </c>
      <c r="T323" s="30">
        <f t="shared" si="78"/>
        <v>0</v>
      </c>
      <c r="U323" s="34"/>
      <c r="V323" s="34"/>
      <c r="W323" s="34"/>
      <c r="X323" s="31">
        <f t="shared" si="81"/>
        <v>9.0359999999999996</v>
      </c>
      <c r="Y323" s="31">
        <f t="shared" si="82"/>
        <v>-184.49199999999999</v>
      </c>
      <c r="Z323" s="30">
        <f t="shared" si="83"/>
        <v>0</v>
      </c>
    </row>
    <row r="324" spans="5:26" x14ac:dyDescent="0.15">
      <c r="E324" s="46"/>
      <c r="F324" s="28"/>
      <c r="G324" s="29"/>
      <c r="H324" s="29"/>
      <c r="I324" s="48" t="str">
        <f t="shared" si="73"/>
        <v/>
      </c>
      <c r="J324" s="48" t="str">
        <f t="shared" si="74"/>
        <v/>
      </c>
      <c r="K324" s="49" t="str">
        <f t="shared" si="75"/>
        <v/>
      </c>
      <c r="L324" s="11"/>
      <c r="M324" s="11"/>
      <c r="N324" s="78"/>
      <c r="O324" s="31" t="str">
        <f t="shared" si="79"/>
        <v>F</v>
      </c>
      <c r="P324" s="11">
        <f t="shared" si="80"/>
        <v>-23.287315649149274</v>
      </c>
      <c r="Q324" s="11"/>
      <c r="R324" s="38">
        <f t="shared" si="76"/>
        <v>0</v>
      </c>
      <c r="S324" s="30">
        <f t="shared" si="77"/>
        <v>0</v>
      </c>
      <c r="T324" s="30">
        <f t="shared" si="78"/>
        <v>0</v>
      </c>
      <c r="U324" s="34"/>
      <c r="V324" s="34"/>
      <c r="W324" s="34"/>
      <c r="X324" s="31">
        <f t="shared" si="81"/>
        <v>9.0359999999999996</v>
      </c>
      <c r="Y324" s="31">
        <f t="shared" si="82"/>
        <v>-184.49199999999999</v>
      </c>
      <c r="Z324" s="30">
        <f t="shared" si="83"/>
        <v>0</v>
      </c>
    </row>
    <row r="325" spans="5:26" x14ac:dyDescent="0.15">
      <c r="E325" s="46"/>
      <c r="F325" s="28"/>
      <c r="G325" s="29"/>
      <c r="H325" s="29"/>
      <c r="I325" s="48" t="str">
        <f t="shared" si="73"/>
        <v/>
      </c>
      <c r="J325" s="48" t="str">
        <f t="shared" si="74"/>
        <v/>
      </c>
      <c r="K325" s="49" t="str">
        <f t="shared" si="75"/>
        <v/>
      </c>
      <c r="L325" s="11"/>
      <c r="M325" s="11"/>
      <c r="N325" s="78"/>
      <c r="O325" s="31" t="str">
        <f t="shared" si="79"/>
        <v>F</v>
      </c>
      <c r="P325" s="11">
        <f t="shared" si="80"/>
        <v>-23.287315649149274</v>
      </c>
      <c r="Q325" s="11"/>
      <c r="R325" s="38">
        <f t="shared" si="76"/>
        <v>0</v>
      </c>
      <c r="S325" s="30">
        <f t="shared" si="77"/>
        <v>0</v>
      </c>
      <c r="T325" s="30">
        <f t="shared" si="78"/>
        <v>0</v>
      </c>
      <c r="U325" s="34"/>
      <c r="V325" s="34"/>
      <c r="W325" s="34"/>
      <c r="X325" s="31">
        <f t="shared" si="81"/>
        <v>9.0359999999999996</v>
      </c>
      <c r="Y325" s="31">
        <f t="shared" si="82"/>
        <v>-184.49199999999999</v>
      </c>
      <c r="Z325" s="30">
        <f t="shared" si="83"/>
        <v>0</v>
      </c>
    </row>
    <row r="326" spans="5:26" x14ac:dyDescent="0.15">
      <c r="E326" s="46"/>
      <c r="F326" s="28"/>
      <c r="G326" s="29"/>
      <c r="H326" s="29"/>
      <c r="I326" s="48" t="str">
        <f t="shared" si="73"/>
        <v/>
      </c>
      <c r="J326" s="48" t="str">
        <f t="shared" si="74"/>
        <v/>
      </c>
      <c r="K326" s="49" t="str">
        <f t="shared" si="75"/>
        <v/>
      </c>
      <c r="L326" s="11"/>
      <c r="M326" s="11"/>
      <c r="N326" s="78"/>
      <c r="O326" s="31" t="str">
        <f t="shared" si="79"/>
        <v>F</v>
      </c>
      <c r="P326" s="11">
        <f t="shared" si="80"/>
        <v>-23.287315649149274</v>
      </c>
      <c r="Q326" s="11"/>
      <c r="R326" s="38">
        <f t="shared" si="76"/>
        <v>0</v>
      </c>
      <c r="S326" s="30">
        <f t="shared" si="77"/>
        <v>0</v>
      </c>
      <c r="T326" s="30">
        <f t="shared" si="78"/>
        <v>0</v>
      </c>
      <c r="U326" s="34"/>
      <c r="V326" s="34"/>
      <c r="W326" s="34"/>
      <c r="X326" s="31">
        <f t="shared" si="81"/>
        <v>9.0359999999999996</v>
      </c>
      <c r="Y326" s="31">
        <f t="shared" si="82"/>
        <v>-184.49199999999999</v>
      </c>
      <c r="Z326" s="30">
        <f t="shared" si="83"/>
        <v>0</v>
      </c>
    </row>
    <row r="327" spans="5:26" x14ac:dyDescent="0.15">
      <c r="E327" s="46"/>
      <c r="F327" s="28"/>
      <c r="G327" s="29"/>
      <c r="H327" s="29"/>
      <c r="I327" s="48" t="str">
        <f t="shared" si="73"/>
        <v/>
      </c>
      <c r="J327" s="48" t="str">
        <f t="shared" si="74"/>
        <v/>
      </c>
      <c r="K327" s="49" t="str">
        <f t="shared" si="75"/>
        <v/>
      </c>
      <c r="L327" s="11"/>
      <c r="M327" s="11"/>
      <c r="N327" s="78"/>
      <c r="O327" s="31" t="str">
        <f t="shared" si="79"/>
        <v>F</v>
      </c>
      <c r="P327" s="11">
        <f t="shared" si="80"/>
        <v>-23.287315649149274</v>
      </c>
      <c r="Q327" s="11"/>
      <c r="R327" s="38">
        <f t="shared" si="76"/>
        <v>0</v>
      </c>
      <c r="S327" s="30">
        <f t="shared" si="77"/>
        <v>0</v>
      </c>
      <c r="T327" s="30">
        <f t="shared" si="78"/>
        <v>0</v>
      </c>
      <c r="U327" s="34"/>
      <c r="V327" s="34"/>
      <c r="W327" s="34"/>
      <c r="X327" s="31">
        <f t="shared" si="81"/>
        <v>9.0359999999999996</v>
      </c>
      <c r="Y327" s="31">
        <f t="shared" si="82"/>
        <v>-184.49199999999999</v>
      </c>
      <c r="Z327" s="30">
        <f t="shared" si="83"/>
        <v>0</v>
      </c>
    </row>
    <row r="328" spans="5:26" x14ac:dyDescent="0.15">
      <c r="E328" s="46"/>
      <c r="F328" s="28"/>
      <c r="G328" s="29"/>
      <c r="H328" s="29"/>
      <c r="I328" s="48" t="str">
        <f t="shared" si="73"/>
        <v/>
      </c>
      <c r="J328" s="48" t="str">
        <f t="shared" si="74"/>
        <v/>
      </c>
      <c r="K328" s="49" t="str">
        <f t="shared" si="75"/>
        <v/>
      </c>
      <c r="L328" s="11"/>
      <c r="M328" s="11"/>
      <c r="N328" s="78"/>
      <c r="O328" s="31" t="str">
        <f t="shared" si="79"/>
        <v>F</v>
      </c>
      <c r="P328" s="11">
        <f t="shared" si="80"/>
        <v>-23.287315649149274</v>
      </c>
      <c r="Q328" s="11"/>
      <c r="R328" s="38">
        <f t="shared" si="76"/>
        <v>0</v>
      </c>
      <c r="S328" s="30">
        <f t="shared" si="77"/>
        <v>0</v>
      </c>
      <c r="T328" s="30">
        <f t="shared" si="78"/>
        <v>0</v>
      </c>
      <c r="U328" s="34"/>
      <c r="V328" s="34"/>
      <c r="W328" s="34"/>
      <c r="X328" s="31">
        <f t="shared" si="81"/>
        <v>9.0359999999999996</v>
      </c>
      <c r="Y328" s="31">
        <f t="shared" si="82"/>
        <v>-184.49199999999999</v>
      </c>
      <c r="Z328" s="30">
        <f t="shared" si="83"/>
        <v>0</v>
      </c>
    </row>
    <row r="329" spans="5:26" x14ac:dyDescent="0.15">
      <c r="E329" s="46"/>
      <c r="F329" s="28"/>
      <c r="G329" s="29"/>
      <c r="H329" s="29"/>
      <c r="I329" s="48" t="str">
        <f t="shared" si="73"/>
        <v/>
      </c>
      <c r="J329" s="48" t="str">
        <f t="shared" si="74"/>
        <v/>
      </c>
      <c r="K329" s="49" t="str">
        <f t="shared" si="75"/>
        <v/>
      </c>
      <c r="L329" s="11"/>
      <c r="M329" s="11"/>
      <c r="N329" s="78"/>
      <c r="O329" s="31" t="str">
        <f t="shared" si="79"/>
        <v>F</v>
      </c>
      <c r="P329" s="11">
        <f t="shared" si="80"/>
        <v>-23.287315649149274</v>
      </c>
      <c r="Q329" s="11"/>
      <c r="R329" s="38">
        <f t="shared" si="76"/>
        <v>0</v>
      </c>
      <c r="S329" s="30">
        <f t="shared" si="77"/>
        <v>0</v>
      </c>
      <c r="T329" s="30">
        <f t="shared" si="78"/>
        <v>0</v>
      </c>
      <c r="U329" s="34"/>
      <c r="V329" s="34"/>
      <c r="W329" s="34"/>
      <c r="X329" s="31">
        <f t="shared" si="81"/>
        <v>9.0359999999999996</v>
      </c>
      <c r="Y329" s="31">
        <f t="shared" si="82"/>
        <v>-184.49199999999999</v>
      </c>
      <c r="Z329" s="30">
        <f t="shared" si="83"/>
        <v>0</v>
      </c>
    </row>
    <row r="330" spans="5:26" x14ac:dyDescent="0.15">
      <c r="E330" s="46"/>
      <c r="F330" s="28"/>
      <c r="G330" s="29"/>
      <c r="H330" s="29"/>
      <c r="I330" s="48" t="str">
        <f t="shared" si="73"/>
        <v/>
      </c>
      <c r="J330" s="48" t="str">
        <f t="shared" si="74"/>
        <v/>
      </c>
      <c r="K330" s="49" t="str">
        <f t="shared" si="75"/>
        <v/>
      </c>
      <c r="L330" s="11"/>
      <c r="M330" s="11"/>
      <c r="N330" s="78"/>
      <c r="O330" s="31" t="str">
        <f t="shared" si="79"/>
        <v>F</v>
      </c>
      <c r="P330" s="11">
        <f t="shared" si="80"/>
        <v>-23.287315649149274</v>
      </c>
      <c r="Q330" s="11"/>
      <c r="R330" s="38">
        <f t="shared" si="76"/>
        <v>0</v>
      </c>
      <c r="S330" s="30">
        <f t="shared" si="77"/>
        <v>0</v>
      </c>
      <c r="T330" s="30">
        <f t="shared" si="78"/>
        <v>0</v>
      </c>
      <c r="U330" s="34"/>
      <c r="V330" s="34"/>
      <c r="W330" s="34"/>
      <c r="X330" s="31">
        <f t="shared" si="81"/>
        <v>9.0359999999999996</v>
      </c>
      <c r="Y330" s="31">
        <f t="shared" si="82"/>
        <v>-184.49199999999999</v>
      </c>
      <c r="Z330" s="30">
        <f t="shared" si="83"/>
        <v>0</v>
      </c>
    </row>
    <row r="331" spans="5:26" x14ac:dyDescent="0.15">
      <c r="E331" s="46"/>
      <c r="F331" s="28"/>
      <c r="G331" s="29"/>
      <c r="H331" s="29"/>
      <c r="I331" s="48" t="str">
        <f t="shared" si="73"/>
        <v/>
      </c>
      <c r="J331" s="48" t="str">
        <f t="shared" si="74"/>
        <v/>
      </c>
      <c r="K331" s="49" t="str">
        <f t="shared" si="75"/>
        <v/>
      </c>
      <c r="L331" s="11"/>
      <c r="M331" s="11"/>
      <c r="N331" s="78"/>
      <c r="O331" s="31" t="str">
        <f t="shared" si="79"/>
        <v>F</v>
      </c>
      <c r="P331" s="11">
        <f t="shared" si="80"/>
        <v>-23.287315649149274</v>
      </c>
      <c r="Q331" s="11"/>
      <c r="R331" s="38">
        <f t="shared" si="76"/>
        <v>0</v>
      </c>
      <c r="S331" s="30">
        <f t="shared" si="77"/>
        <v>0</v>
      </c>
      <c r="T331" s="30">
        <f t="shared" si="78"/>
        <v>0</v>
      </c>
      <c r="U331" s="34"/>
      <c r="V331" s="34"/>
      <c r="W331" s="34"/>
      <c r="X331" s="31">
        <f t="shared" si="81"/>
        <v>9.0359999999999996</v>
      </c>
      <c r="Y331" s="31">
        <f t="shared" si="82"/>
        <v>-184.49199999999999</v>
      </c>
      <c r="Z331" s="30">
        <f t="shared" si="83"/>
        <v>0</v>
      </c>
    </row>
    <row r="332" spans="5:26" x14ac:dyDescent="0.15">
      <c r="E332" s="46"/>
      <c r="F332" s="28"/>
      <c r="G332" s="29"/>
      <c r="H332" s="29"/>
      <c r="I332" s="48" t="str">
        <f t="shared" si="73"/>
        <v/>
      </c>
      <c r="J332" s="48" t="str">
        <f t="shared" si="74"/>
        <v/>
      </c>
      <c r="K332" s="49" t="str">
        <f t="shared" si="75"/>
        <v/>
      </c>
      <c r="L332" s="11"/>
      <c r="M332" s="11"/>
      <c r="N332" s="78"/>
      <c r="O332" s="31" t="str">
        <f t="shared" si="79"/>
        <v>F</v>
      </c>
      <c r="P332" s="11">
        <f t="shared" si="80"/>
        <v>-23.287315649149274</v>
      </c>
      <c r="Q332" s="11"/>
      <c r="R332" s="38">
        <f t="shared" si="76"/>
        <v>0</v>
      </c>
      <c r="S332" s="30">
        <f t="shared" si="77"/>
        <v>0</v>
      </c>
      <c r="T332" s="30">
        <f t="shared" si="78"/>
        <v>0</v>
      </c>
      <c r="U332" s="34"/>
      <c r="V332" s="34"/>
      <c r="W332" s="34"/>
      <c r="X332" s="31">
        <f t="shared" si="81"/>
        <v>9.0359999999999996</v>
      </c>
      <c r="Y332" s="31">
        <f t="shared" si="82"/>
        <v>-184.49199999999999</v>
      </c>
      <c r="Z332" s="30">
        <f t="shared" si="83"/>
        <v>0</v>
      </c>
    </row>
    <row r="333" spans="5:26" x14ac:dyDescent="0.15">
      <c r="E333" s="46"/>
      <c r="F333" s="28"/>
      <c r="G333" s="29"/>
      <c r="H333" s="29"/>
      <c r="I333" s="48" t="str">
        <f t="shared" si="73"/>
        <v/>
      </c>
      <c r="J333" s="48" t="str">
        <f t="shared" si="74"/>
        <v/>
      </c>
      <c r="K333" s="49" t="str">
        <f t="shared" si="75"/>
        <v/>
      </c>
      <c r="L333" s="11"/>
      <c r="M333" s="11"/>
      <c r="N333" s="78"/>
      <c r="O333" s="31" t="str">
        <f t="shared" si="79"/>
        <v>F</v>
      </c>
      <c r="P333" s="11">
        <f t="shared" si="80"/>
        <v>-23.287315649149274</v>
      </c>
      <c r="Q333" s="11"/>
      <c r="R333" s="38">
        <f t="shared" si="76"/>
        <v>0</v>
      </c>
      <c r="S333" s="30">
        <f t="shared" si="77"/>
        <v>0</v>
      </c>
      <c r="T333" s="30">
        <f t="shared" si="78"/>
        <v>0</v>
      </c>
      <c r="U333" s="34"/>
      <c r="V333" s="34"/>
      <c r="W333" s="34"/>
      <c r="X333" s="31">
        <f t="shared" si="81"/>
        <v>9.0359999999999996</v>
      </c>
      <c r="Y333" s="31">
        <f t="shared" si="82"/>
        <v>-184.49199999999999</v>
      </c>
      <c r="Z333" s="30">
        <f t="shared" si="83"/>
        <v>0</v>
      </c>
    </row>
    <row r="334" spans="5:26" x14ac:dyDescent="0.15">
      <c r="E334" s="46"/>
      <c r="F334" s="28"/>
      <c r="G334" s="29"/>
      <c r="H334" s="29"/>
      <c r="I334" s="48" t="str">
        <f t="shared" ref="I334:I360" si="84">IF(COUNTA($F$251,$H$251,F334:H334)=5,P334,"")</f>
        <v/>
      </c>
      <c r="J334" s="48" t="str">
        <f t="shared" ref="J334:J360" si="85">IF(COUNTA($F$251,$H$251,F334:H334)=5,IF(T334&lt;6,"*",IF(T334&gt;=17.583,"*",(H334-G334*INDEX(IF(O334="F",muratafemale,muratamale),R334-4,1)-INDEX(IF(O334="F",muratafemale,muratamale),R334-4,2))/(G334*INDEX(IF(O334="F",muratafemale,muratamale),R334-4,1)+INDEX(IF(O334="F",muratafemale,muratamale),R334-4,2))*100)),"")</f>
        <v/>
      </c>
      <c r="K334" s="49" t="str">
        <f t="shared" ref="K334:K360" si="86">IF(COUNTA($F$251,$H$251,F334:H334)=5,IF(OR(T334&lt;1,G334&lt;70),"*",IF(G334&gt;=IF(O334="M",181,174),(H334-Z334)/Z334*100,IF(G334&lt;101,(H334-X334)/X334*100,IF(T334&lt;6,(H334-X334)/X334*100,IF(T334&gt;=17.583,(H334-Z334)/Z334*100,(H334-Y334)/Y334*100))))),"")</f>
        <v/>
      </c>
      <c r="L334" s="11"/>
      <c r="M334" s="11"/>
      <c r="N334" s="78"/>
      <c r="O334" s="31" t="str">
        <f t="shared" si="79"/>
        <v>F</v>
      </c>
      <c r="P334" s="11">
        <f t="shared" si="80"/>
        <v>-23.287315649149274</v>
      </c>
      <c r="Q334" s="11"/>
      <c r="R334" s="38">
        <f t="shared" si="76"/>
        <v>0</v>
      </c>
      <c r="S334" s="30">
        <f t="shared" si="77"/>
        <v>0</v>
      </c>
      <c r="T334" s="30">
        <f t="shared" si="78"/>
        <v>0</v>
      </c>
      <c r="U334" s="34"/>
      <c r="V334" s="34"/>
      <c r="W334" s="34"/>
      <c r="X334" s="31">
        <f t="shared" si="81"/>
        <v>9.0359999999999996</v>
      </c>
      <c r="Y334" s="31">
        <f t="shared" si="82"/>
        <v>-184.49199999999999</v>
      </c>
      <c r="Z334" s="30">
        <f t="shared" si="83"/>
        <v>0</v>
      </c>
    </row>
    <row r="335" spans="5:26" x14ac:dyDescent="0.15">
      <c r="E335" s="46"/>
      <c r="F335" s="28"/>
      <c r="G335" s="29"/>
      <c r="H335" s="29"/>
      <c r="I335" s="48" t="str">
        <f t="shared" si="84"/>
        <v/>
      </c>
      <c r="J335" s="48" t="str">
        <f t="shared" si="85"/>
        <v/>
      </c>
      <c r="K335" s="49" t="str">
        <f t="shared" si="86"/>
        <v/>
      </c>
      <c r="L335" s="11"/>
      <c r="M335" s="11"/>
      <c r="N335" s="78"/>
      <c r="O335" s="31" t="str">
        <f t="shared" si="79"/>
        <v>F</v>
      </c>
      <c r="P335" s="11">
        <f t="shared" si="80"/>
        <v>-23.287315649149274</v>
      </c>
      <c r="Q335" s="11"/>
      <c r="R335" s="38">
        <f t="shared" si="76"/>
        <v>0</v>
      </c>
      <c r="S335" s="30">
        <f t="shared" si="77"/>
        <v>0</v>
      </c>
      <c r="T335" s="30">
        <f t="shared" si="78"/>
        <v>0</v>
      </c>
      <c r="U335" s="34"/>
      <c r="V335" s="34"/>
      <c r="W335" s="34"/>
      <c r="X335" s="31">
        <f t="shared" si="81"/>
        <v>9.0359999999999996</v>
      </c>
      <c r="Y335" s="31">
        <f t="shared" si="82"/>
        <v>-184.49199999999999</v>
      </c>
      <c r="Z335" s="30">
        <f t="shared" si="83"/>
        <v>0</v>
      </c>
    </row>
    <row r="336" spans="5:26" x14ac:dyDescent="0.15">
      <c r="E336" s="46"/>
      <c r="F336" s="28"/>
      <c r="G336" s="29"/>
      <c r="H336" s="29"/>
      <c r="I336" s="48" t="str">
        <f t="shared" si="84"/>
        <v/>
      </c>
      <c r="J336" s="48" t="str">
        <f t="shared" si="85"/>
        <v/>
      </c>
      <c r="K336" s="49" t="str">
        <f t="shared" si="86"/>
        <v/>
      </c>
      <c r="L336" s="11"/>
      <c r="M336" s="11"/>
      <c r="N336" s="78"/>
      <c r="O336" s="31" t="str">
        <f t="shared" si="79"/>
        <v>F</v>
      </c>
      <c r="P336" s="11">
        <f t="shared" si="80"/>
        <v>-23.287315649149274</v>
      </c>
      <c r="Q336" s="11"/>
      <c r="R336" s="38">
        <f t="shared" si="76"/>
        <v>0</v>
      </c>
      <c r="S336" s="30">
        <f t="shared" si="77"/>
        <v>0</v>
      </c>
      <c r="T336" s="30">
        <f t="shared" si="78"/>
        <v>0</v>
      </c>
      <c r="U336" s="34"/>
      <c r="V336" s="34"/>
      <c r="W336" s="34"/>
      <c r="X336" s="31">
        <f t="shared" si="81"/>
        <v>9.0359999999999996</v>
      </c>
      <c r="Y336" s="31">
        <f t="shared" si="82"/>
        <v>-184.49199999999999</v>
      </c>
      <c r="Z336" s="30">
        <f t="shared" si="83"/>
        <v>0</v>
      </c>
    </row>
    <row r="337" spans="5:26" x14ac:dyDescent="0.15">
      <c r="E337" s="46"/>
      <c r="F337" s="28"/>
      <c r="G337" s="29"/>
      <c r="H337" s="29"/>
      <c r="I337" s="48" t="str">
        <f t="shared" si="84"/>
        <v/>
      </c>
      <c r="J337" s="48" t="str">
        <f t="shared" si="85"/>
        <v/>
      </c>
      <c r="K337" s="49" t="str">
        <f t="shared" si="86"/>
        <v/>
      </c>
      <c r="L337" s="11"/>
      <c r="M337" s="11"/>
      <c r="N337" s="78"/>
      <c r="O337" s="31" t="str">
        <f t="shared" si="79"/>
        <v>F</v>
      </c>
      <c r="P337" s="11">
        <f t="shared" si="80"/>
        <v>-23.287315649149274</v>
      </c>
      <c r="Q337" s="11"/>
      <c r="R337" s="38">
        <f t="shared" si="76"/>
        <v>0</v>
      </c>
      <c r="S337" s="30">
        <f t="shared" si="77"/>
        <v>0</v>
      </c>
      <c r="T337" s="30">
        <f t="shared" si="78"/>
        <v>0</v>
      </c>
      <c r="U337" s="34"/>
      <c r="V337" s="34"/>
      <c r="W337" s="34"/>
      <c r="X337" s="31">
        <f t="shared" si="81"/>
        <v>9.0359999999999996</v>
      </c>
      <c r="Y337" s="31">
        <f t="shared" si="82"/>
        <v>-184.49199999999999</v>
      </c>
      <c r="Z337" s="30">
        <f t="shared" si="83"/>
        <v>0</v>
      </c>
    </row>
    <row r="338" spans="5:26" x14ac:dyDescent="0.15">
      <c r="E338" s="46"/>
      <c r="F338" s="28"/>
      <c r="G338" s="29"/>
      <c r="H338" s="29"/>
      <c r="I338" s="48" t="str">
        <f t="shared" si="84"/>
        <v/>
      </c>
      <c r="J338" s="48" t="str">
        <f t="shared" si="85"/>
        <v/>
      </c>
      <c r="K338" s="49" t="str">
        <f t="shared" si="86"/>
        <v/>
      </c>
      <c r="L338" s="11"/>
      <c r="M338" s="11"/>
      <c r="N338" s="78"/>
      <c r="O338" s="31" t="str">
        <f t="shared" si="79"/>
        <v>F</v>
      </c>
      <c r="P338" s="11">
        <f t="shared" si="80"/>
        <v>-23.287315649149274</v>
      </c>
      <c r="Q338" s="11"/>
      <c r="R338" s="38">
        <f t="shared" si="76"/>
        <v>0</v>
      </c>
      <c r="S338" s="30">
        <f t="shared" si="77"/>
        <v>0</v>
      </c>
      <c r="T338" s="30">
        <f t="shared" si="78"/>
        <v>0</v>
      </c>
      <c r="U338" s="34"/>
      <c r="V338" s="34"/>
      <c r="W338" s="34"/>
      <c r="X338" s="31">
        <f t="shared" si="81"/>
        <v>9.0359999999999996</v>
      </c>
      <c r="Y338" s="31">
        <f t="shared" si="82"/>
        <v>-184.49199999999999</v>
      </c>
      <c r="Z338" s="30">
        <f t="shared" si="83"/>
        <v>0</v>
      </c>
    </row>
    <row r="339" spans="5:26" x14ac:dyDescent="0.15">
      <c r="E339" s="46"/>
      <c r="F339" s="28"/>
      <c r="G339" s="29"/>
      <c r="H339" s="29"/>
      <c r="I339" s="48" t="str">
        <f t="shared" si="84"/>
        <v/>
      </c>
      <c r="J339" s="48" t="str">
        <f t="shared" si="85"/>
        <v/>
      </c>
      <c r="K339" s="49" t="str">
        <f t="shared" si="86"/>
        <v/>
      </c>
      <c r="L339" s="11"/>
      <c r="M339" s="11"/>
      <c r="N339" s="78"/>
      <c r="O339" s="31" t="str">
        <f t="shared" si="79"/>
        <v>F</v>
      </c>
      <c r="P339" s="11">
        <f t="shared" si="80"/>
        <v>-23.287315649149274</v>
      </c>
      <c r="Q339" s="11"/>
      <c r="R339" s="38">
        <f t="shared" si="76"/>
        <v>0</v>
      </c>
      <c r="S339" s="30">
        <f t="shared" si="77"/>
        <v>0</v>
      </c>
      <c r="T339" s="30">
        <f t="shared" si="78"/>
        <v>0</v>
      </c>
      <c r="U339" s="34"/>
      <c r="V339" s="34"/>
      <c r="W339" s="34"/>
      <c r="X339" s="31">
        <f t="shared" si="81"/>
        <v>9.0359999999999996</v>
      </c>
      <c r="Y339" s="31">
        <f t="shared" si="82"/>
        <v>-184.49199999999999</v>
      </c>
      <c r="Z339" s="30">
        <f t="shared" si="83"/>
        <v>0</v>
      </c>
    </row>
    <row r="340" spans="5:26" x14ac:dyDescent="0.15">
      <c r="E340" s="46"/>
      <c r="F340" s="28"/>
      <c r="G340" s="29"/>
      <c r="H340" s="29"/>
      <c r="I340" s="48" t="str">
        <f t="shared" si="84"/>
        <v/>
      </c>
      <c r="J340" s="48" t="str">
        <f t="shared" si="85"/>
        <v/>
      </c>
      <c r="K340" s="49" t="str">
        <f t="shared" si="86"/>
        <v/>
      </c>
      <c r="L340" s="11"/>
      <c r="M340" s="11"/>
      <c r="N340" s="78"/>
      <c r="O340" s="31" t="str">
        <f t="shared" si="79"/>
        <v>F</v>
      </c>
      <c r="P340" s="11">
        <f t="shared" si="80"/>
        <v>-23.287315649149274</v>
      </c>
      <c r="Q340" s="11"/>
      <c r="R340" s="38">
        <f t="shared" si="76"/>
        <v>0</v>
      </c>
      <c r="S340" s="30">
        <f t="shared" si="77"/>
        <v>0</v>
      </c>
      <c r="T340" s="30">
        <f t="shared" si="78"/>
        <v>0</v>
      </c>
      <c r="U340" s="34"/>
      <c r="V340" s="34"/>
      <c r="W340" s="34"/>
      <c r="X340" s="31">
        <f t="shared" si="81"/>
        <v>9.0359999999999996</v>
      </c>
      <c r="Y340" s="31">
        <f t="shared" si="82"/>
        <v>-184.49199999999999</v>
      </c>
      <c r="Z340" s="30">
        <f t="shared" si="83"/>
        <v>0</v>
      </c>
    </row>
    <row r="341" spans="5:26" x14ac:dyDescent="0.15">
      <c r="E341" s="46"/>
      <c r="F341" s="28"/>
      <c r="G341" s="29"/>
      <c r="H341" s="29"/>
      <c r="I341" s="48" t="str">
        <f t="shared" si="84"/>
        <v/>
      </c>
      <c r="J341" s="48" t="str">
        <f t="shared" si="85"/>
        <v/>
      </c>
      <c r="K341" s="49" t="str">
        <f t="shared" si="86"/>
        <v/>
      </c>
      <c r="L341" s="11"/>
      <c r="M341" s="11"/>
      <c r="N341" s="78"/>
      <c r="O341" s="31" t="str">
        <f t="shared" si="79"/>
        <v>F</v>
      </c>
      <c r="P341" s="11">
        <f t="shared" si="80"/>
        <v>-23.287315649149274</v>
      </c>
      <c r="Q341" s="11"/>
      <c r="R341" s="38">
        <f t="shared" si="76"/>
        <v>0</v>
      </c>
      <c r="S341" s="30">
        <f t="shared" si="77"/>
        <v>0</v>
      </c>
      <c r="T341" s="30">
        <f t="shared" si="78"/>
        <v>0</v>
      </c>
      <c r="U341" s="34"/>
      <c r="V341" s="34"/>
      <c r="W341" s="34"/>
      <c r="X341" s="31">
        <f t="shared" si="81"/>
        <v>9.0359999999999996</v>
      </c>
      <c r="Y341" s="31">
        <f t="shared" si="82"/>
        <v>-184.49199999999999</v>
      </c>
      <c r="Z341" s="30">
        <f t="shared" si="83"/>
        <v>0</v>
      </c>
    </row>
    <row r="342" spans="5:26" x14ac:dyDescent="0.15">
      <c r="E342" s="46"/>
      <c r="F342" s="28"/>
      <c r="G342" s="29"/>
      <c r="H342" s="29"/>
      <c r="I342" s="48" t="str">
        <f t="shared" si="84"/>
        <v/>
      </c>
      <c r="J342" s="48" t="str">
        <f t="shared" si="85"/>
        <v/>
      </c>
      <c r="K342" s="49" t="str">
        <f t="shared" si="86"/>
        <v/>
      </c>
      <c r="L342" s="11"/>
      <c r="M342" s="11"/>
      <c r="N342" s="78"/>
      <c r="O342" s="31" t="str">
        <f t="shared" si="79"/>
        <v>F</v>
      </c>
      <c r="P342" s="11">
        <f t="shared" si="80"/>
        <v>-23.287315649149274</v>
      </c>
      <c r="Q342" s="11"/>
      <c r="R342" s="38">
        <f t="shared" si="76"/>
        <v>0</v>
      </c>
      <c r="S342" s="30">
        <f t="shared" si="77"/>
        <v>0</v>
      </c>
      <c r="T342" s="30">
        <f t="shared" si="78"/>
        <v>0</v>
      </c>
      <c r="U342" s="34"/>
      <c r="V342" s="34"/>
      <c r="W342" s="34"/>
      <c r="X342" s="31">
        <f t="shared" si="81"/>
        <v>9.0359999999999996</v>
      </c>
      <c r="Y342" s="31">
        <f t="shared" si="82"/>
        <v>-184.49199999999999</v>
      </c>
      <c r="Z342" s="30">
        <f t="shared" si="83"/>
        <v>0</v>
      </c>
    </row>
    <row r="343" spans="5:26" x14ac:dyDescent="0.15">
      <c r="E343" s="46"/>
      <c r="F343" s="28"/>
      <c r="G343" s="29"/>
      <c r="H343" s="29"/>
      <c r="I343" s="48" t="str">
        <f t="shared" si="84"/>
        <v/>
      </c>
      <c r="J343" s="48" t="str">
        <f t="shared" si="85"/>
        <v/>
      </c>
      <c r="K343" s="49" t="str">
        <f t="shared" si="86"/>
        <v/>
      </c>
      <c r="L343" s="11"/>
      <c r="M343" s="11"/>
      <c r="N343" s="78"/>
      <c r="O343" s="31" t="str">
        <f t="shared" si="79"/>
        <v>F</v>
      </c>
      <c r="P343" s="11">
        <f t="shared" si="80"/>
        <v>-23.287315649149274</v>
      </c>
      <c r="Q343" s="11"/>
      <c r="R343" s="38">
        <f t="shared" si="76"/>
        <v>0</v>
      </c>
      <c r="S343" s="30">
        <f t="shared" si="77"/>
        <v>0</v>
      </c>
      <c r="T343" s="30">
        <f t="shared" si="78"/>
        <v>0</v>
      </c>
      <c r="U343" s="34"/>
      <c r="V343" s="34"/>
      <c r="W343" s="34"/>
      <c r="X343" s="31">
        <f t="shared" si="81"/>
        <v>9.0359999999999996</v>
      </c>
      <c r="Y343" s="31">
        <f t="shared" si="82"/>
        <v>-184.49199999999999</v>
      </c>
      <c r="Z343" s="30">
        <f t="shared" si="83"/>
        <v>0</v>
      </c>
    </row>
    <row r="344" spans="5:26" x14ac:dyDescent="0.15">
      <c r="E344" s="46"/>
      <c r="F344" s="28"/>
      <c r="G344" s="29"/>
      <c r="H344" s="29"/>
      <c r="I344" s="48" t="str">
        <f t="shared" si="84"/>
        <v/>
      </c>
      <c r="J344" s="48" t="str">
        <f t="shared" si="85"/>
        <v/>
      </c>
      <c r="K344" s="49" t="str">
        <f t="shared" si="86"/>
        <v/>
      </c>
      <c r="L344" s="11"/>
      <c r="M344" s="11"/>
      <c r="N344" s="78"/>
      <c r="O344" s="31" t="str">
        <f t="shared" si="79"/>
        <v>F</v>
      </c>
      <c r="P344" s="11">
        <f t="shared" si="80"/>
        <v>-23.287315649149274</v>
      </c>
      <c r="Q344" s="11"/>
      <c r="R344" s="38">
        <f t="shared" si="76"/>
        <v>0</v>
      </c>
      <c r="S344" s="30">
        <f t="shared" si="77"/>
        <v>0</v>
      </c>
      <c r="T344" s="30">
        <f t="shared" si="78"/>
        <v>0</v>
      </c>
      <c r="U344" s="34"/>
      <c r="V344" s="34"/>
      <c r="W344" s="34"/>
      <c r="X344" s="31">
        <f t="shared" si="81"/>
        <v>9.0359999999999996</v>
      </c>
      <c r="Y344" s="31">
        <f t="shared" si="82"/>
        <v>-184.49199999999999</v>
      </c>
      <c r="Z344" s="30">
        <f t="shared" si="83"/>
        <v>0</v>
      </c>
    </row>
    <row r="345" spans="5:26" x14ac:dyDescent="0.15">
      <c r="E345" s="46"/>
      <c r="F345" s="28"/>
      <c r="G345" s="29"/>
      <c r="H345" s="29"/>
      <c r="I345" s="48" t="str">
        <f t="shared" si="84"/>
        <v/>
      </c>
      <c r="J345" s="48" t="str">
        <f t="shared" si="85"/>
        <v/>
      </c>
      <c r="K345" s="49" t="str">
        <f t="shared" si="86"/>
        <v/>
      </c>
      <c r="L345" s="11"/>
      <c r="M345" s="11"/>
      <c r="N345" s="78"/>
      <c r="O345" s="31" t="str">
        <f t="shared" si="79"/>
        <v>F</v>
      </c>
      <c r="P345" s="11">
        <f t="shared" si="80"/>
        <v>-23.287315649149274</v>
      </c>
      <c r="Q345" s="11"/>
      <c r="R345" s="38">
        <f t="shared" si="76"/>
        <v>0</v>
      </c>
      <c r="S345" s="30">
        <f t="shared" si="77"/>
        <v>0</v>
      </c>
      <c r="T345" s="30">
        <f t="shared" si="78"/>
        <v>0</v>
      </c>
      <c r="U345" s="34"/>
      <c r="V345" s="34"/>
      <c r="W345" s="34"/>
      <c r="X345" s="31">
        <f t="shared" si="81"/>
        <v>9.0359999999999996</v>
      </c>
      <c r="Y345" s="31">
        <f t="shared" si="82"/>
        <v>-184.49199999999999</v>
      </c>
      <c r="Z345" s="30">
        <f t="shared" si="83"/>
        <v>0</v>
      </c>
    </row>
    <row r="346" spans="5:26" x14ac:dyDescent="0.15">
      <c r="E346" s="46"/>
      <c r="F346" s="28"/>
      <c r="G346" s="29"/>
      <c r="H346" s="29"/>
      <c r="I346" s="48" t="str">
        <f t="shared" si="84"/>
        <v/>
      </c>
      <c r="J346" s="48" t="str">
        <f t="shared" si="85"/>
        <v/>
      </c>
      <c r="K346" s="49" t="str">
        <f t="shared" si="86"/>
        <v/>
      </c>
      <c r="L346" s="11"/>
      <c r="M346" s="11"/>
      <c r="N346" s="78"/>
      <c r="O346" s="31" t="str">
        <f t="shared" si="79"/>
        <v>F</v>
      </c>
      <c r="P346" s="11">
        <f t="shared" si="80"/>
        <v>-23.287315649149274</v>
      </c>
      <c r="Q346" s="11"/>
      <c r="R346" s="38">
        <f t="shared" si="76"/>
        <v>0</v>
      </c>
      <c r="S346" s="30">
        <f t="shared" si="77"/>
        <v>0</v>
      </c>
      <c r="T346" s="30">
        <f t="shared" si="78"/>
        <v>0</v>
      </c>
      <c r="U346" s="34"/>
      <c r="V346" s="34"/>
      <c r="W346" s="34"/>
      <c r="X346" s="31">
        <f t="shared" si="81"/>
        <v>9.0359999999999996</v>
      </c>
      <c r="Y346" s="31">
        <f t="shared" si="82"/>
        <v>-184.49199999999999</v>
      </c>
      <c r="Z346" s="30">
        <f t="shared" si="83"/>
        <v>0</v>
      </c>
    </row>
    <row r="347" spans="5:26" x14ac:dyDescent="0.15">
      <c r="E347" s="46"/>
      <c r="F347" s="28"/>
      <c r="G347" s="29"/>
      <c r="H347" s="29"/>
      <c r="I347" s="48" t="str">
        <f t="shared" si="84"/>
        <v/>
      </c>
      <c r="J347" s="48" t="str">
        <f t="shared" si="85"/>
        <v/>
      </c>
      <c r="K347" s="49" t="str">
        <f t="shared" si="86"/>
        <v/>
      </c>
      <c r="L347" s="11"/>
      <c r="M347" s="11"/>
      <c r="N347" s="78"/>
      <c r="O347" s="31" t="str">
        <f t="shared" si="79"/>
        <v>F</v>
      </c>
      <c r="P347" s="11">
        <f t="shared" si="80"/>
        <v>-23.287315649149274</v>
      </c>
      <c r="Q347" s="11"/>
      <c r="R347" s="38">
        <f t="shared" si="76"/>
        <v>0</v>
      </c>
      <c r="S347" s="30">
        <f t="shared" si="77"/>
        <v>0</v>
      </c>
      <c r="T347" s="30">
        <f t="shared" si="78"/>
        <v>0</v>
      </c>
      <c r="U347" s="34"/>
      <c r="V347" s="34"/>
      <c r="W347" s="34"/>
      <c r="X347" s="31">
        <f t="shared" si="81"/>
        <v>9.0359999999999996</v>
      </c>
      <c r="Y347" s="31">
        <f t="shared" si="82"/>
        <v>-184.49199999999999</v>
      </c>
      <c r="Z347" s="30">
        <f t="shared" si="83"/>
        <v>0</v>
      </c>
    </row>
    <row r="348" spans="5:26" x14ac:dyDescent="0.15">
      <c r="E348" s="46"/>
      <c r="F348" s="28"/>
      <c r="G348" s="29"/>
      <c r="H348" s="29"/>
      <c r="I348" s="48" t="str">
        <f t="shared" si="84"/>
        <v/>
      </c>
      <c r="J348" s="48" t="str">
        <f t="shared" si="85"/>
        <v/>
      </c>
      <c r="K348" s="49" t="str">
        <f t="shared" si="86"/>
        <v/>
      </c>
      <c r="L348" s="11"/>
      <c r="M348" s="11"/>
      <c r="N348" s="78"/>
      <c r="O348" s="31" t="str">
        <f t="shared" si="79"/>
        <v>F</v>
      </c>
      <c r="P348" s="11">
        <f t="shared" si="80"/>
        <v>-23.287315649149274</v>
      </c>
      <c r="Q348" s="11"/>
      <c r="R348" s="38">
        <f t="shared" si="76"/>
        <v>0</v>
      </c>
      <c r="S348" s="30">
        <f t="shared" si="77"/>
        <v>0</v>
      </c>
      <c r="T348" s="30">
        <f t="shared" si="78"/>
        <v>0</v>
      </c>
      <c r="U348" s="34"/>
      <c r="V348" s="34"/>
      <c r="W348" s="34"/>
      <c r="X348" s="31">
        <f t="shared" si="81"/>
        <v>9.0359999999999996</v>
      </c>
      <c r="Y348" s="31">
        <f t="shared" si="82"/>
        <v>-184.49199999999999</v>
      </c>
      <c r="Z348" s="30">
        <f t="shared" si="83"/>
        <v>0</v>
      </c>
    </row>
    <row r="349" spans="5:26" x14ac:dyDescent="0.15">
      <c r="E349" s="46"/>
      <c r="F349" s="28"/>
      <c r="G349" s="29"/>
      <c r="H349" s="29"/>
      <c r="I349" s="48" t="str">
        <f t="shared" si="84"/>
        <v/>
      </c>
      <c r="J349" s="48" t="str">
        <f t="shared" si="85"/>
        <v/>
      </c>
      <c r="K349" s="49" t="str">
        <f t="shared" si="86"/>
        <v/>
      </c>
      <c r="L349" s="11"/>
      <c r="M349" s="11"/>
      <c r="N349" s="78"/>
      <c r="O349" s="31" t="str">
        <f t="shared" si="79"/>
        <v>F</v>
      </c>
      <c r="P349" s="11">
        <f t="shared" si="80"/>
        <v>-23.287315649149274</v>
      </c>
      <c r="Q349" s="11"/>
      <c r="R349" s="38">
        <f t="shared" si="76"/>
        <v>0</v>
      </c>
      <c r="S349" s="30">
        <f t="shared" si="77"/>
        <v>0</v>
      </c>
      <c r="T349" s="30">
        <f t="shared" si="78"/>
        <v>0</v>
      </c>
      <c r="U349" s="34"/>
      <c r="V349" s="34"/>
      <c r="W349" s="34"/>
      <c r="X349" s="31">
        <f t="shared" si="81"/>
        <v>9.0359999999999996</v>
      </c>
      <c r="Y349" s="31">
        <f t="shared" si="82"/>
        <v>-184.49199999999999</v>
      </c>
      <c r="Z349" s="30">
        <f t="shared" si="83"/>
        <v>0</v>
      </c>
    </row>
    <row r="350" spans="5:26" x14ac:dyDescent="0.15">
      <c r="E350" s="46"/>
      <c r="F350" s="28"/>
      <c r="G350" s="29"/>
      <c r="H350" s="29"/>
      <c r="I350" s="48" t="str">
        <f t="shared" si="84"/>
        <v/>
      </c>
      <c r="J350" s="48" t="str">
        <f t="shared" si="85"/>
        <v/>
      </c>
      <c r="K350" s="49" t="str">
        <f t="shared" si="86"/>
        <v/>
      </c>
      <c r="L350" s="11"/>
      <c r="M350" s="11"/>
      <c r="N350" s="78"/>
      <c r="O350" s="31" t="str">
        <f t="shared" si="79"/>
        <v>F</v>
      </c>
      <c r="P350" s="11">
        <f t="shared" si="80"/>
        <v>-23.287315649149274</v>
      </c>
      <c r="Q350" s="11"/>
      <c r="R350" s="38">
        <f t="shared" si="76"/>
        <v>0</v>
      </c>
      <c r="S350" s="30">
        <f t="shared" si="77"/>
        <v>0</v>
      </c>
      <c r="T350" s="30">
        <f t="shared" si="78"/>
        <v>0</v>
      </c>
      <c r="U350" s="34"/>
      <c r="V350" s="34"/>
      <c r="W350" s="34"/>
      <c r="X350" s="31">
        <f t="shared" si="81"/>
        <v>9.0359999999999996</v>
      </c>
      <c r="Y350" s="31">
        <f t="shared" si="82"/>
        <v>-184.49199999999999</v>
      </c>
      <c r="Z350" s="30">
        <f t="shared" si="83"/>
        <v>0</v>
      </c>
    </row>
    <row r="351" spans="5:26" x14ac:dyDescent="0.15">
      <c r="E351" s="46"/>
      <c r="F351" s="28"/>
      <c r="G351" s="29"/>
      <c r="H351" s="29"/>
      <c r="I351" s="48" t="str">
        <f t="shared" si="84"/>
        <v/>
      </c>
      <c r="J351" s="48" t="str">
        <f t="shared" si="85"/>
        <v/>
      </c>
      <c r="K351" s="49" t="str">
        <f t="shared" si="86"/>
        <v/>
      </c>
      <c r="L351" s="11"/>
      <c r="M351" s="11"/>
      <c r="N351" s="78"/>
      <c r="O351" s="31" t="str">
        <f t="shared" si="79"/>
        <v>F</v>
      </c>
      <c r="P351" s="11">
        <f t="shared" si="80"/>
        <v>-23.287315649149274</v>
      </c>
      <c r="Q351" s="11"/>
      <c r="R351" s="38">
        <f t="shared" si="76"/>
        <v>0</v>
      </c>
      <c r="S351" s="30">
        <f t="shared" si="77"/>
        <v>0</v>
      </c>
      <c r="T351" s="30">
        <f t="shared" si="78"/>
        <v>0</v>
      </c>
      <c r="U351" s="34"/>
      <c r="V351" s="34"/>
      <c r="W351" s="34"/>
      <c r="X351" s="31">
        <f t="shared" si="81"/>
        <v>9.0359999999999996</v>
      </c>
      <c r="Y351" s="31">
        <f t="shared" si="82"/>
        <v>-184.49199999999999</v>
      </c>
      <c r="Z351" s="30">
        <f t="shared" si="83"/>
        <v>0</v>
      </c>
    </row>
    <row r="352" spans="5:26" x14ac:dyDescent="0.15">
      <c r="E352" s="46"/>
      <c r="F352" s="28"/>
      <c r="G352" s="29"/>
      <c r="H352" s="29"/>
      <c r="I352" s="48" t="str">
        <f t="shared" si="84"/>
        <v/>
      </c>
      <c r="J352" s="48" t="str">
        <f t="shared" si="85"/>
        <v/>
      </c>
      <c r="K352" s="49" t="str">
        <f t="shared" si="86"/>
        <v/>
      </c>
      <c r="L352" s="11"/>
      <c r="M352" s="11"/>
      <c r="N352" s="78"/>
      <c r="O352" s="31" t="str">
        <f t="shared" si="79"/>
        <v>F</v>
      </c>
      <c r="P352" s="11">
        <f t="shared" si="80"/>
        <v>-23.287315649149274</v>
      </c>
      <c r="Q352" s="11"/>
      <c r="R352" s="38">
        <f t="shared" si="76"/>
        <v>0</v>
      </c>
      <c r="S352" s="30">
        <f t="shared" si="77"/>
        <v>0</v>
      </c>
      <c r="T352" s="30">
        <f t="shared" si="78"/>
        <v>0</v>
      </c>
      <c r="U352" s="34"/>
      <c r="V352" s="34"/>
      <c r="W352" s="34"/>
      <c r="X352" s="31">
        <f t="shared" si="81"/>
        <v>9.0359999999999996</v>
      </c>
      <c r="Y352" s="31">
        <f t="shared" si="82"/>
        <v>-184.49199999999999</v>
      </c>
      <c r="Z352" s="30">
        <f t="shared" si="83"/>
        <v>0</v>
      </c>
    </row>
    <row r="353" spans="5:26" x14ac:dyDescent="0.15">
      <c r="E353" s="46"/>
      <c r="F353" s="28"/>
      <c r="G353" s="29"/>
      <c r="H353" s="29"/>
      <c r="I353" s="48" t="str">
        <f t="shared" si="84"/>
        <v/>
      </c>
      <c r="J353" s="48" t="str">
        <f t="shared" si="85"/>
        <v/>
      </c>
      <c r="K353" s="49" t="str">
        <f t="shared" si="86"/>
        <v/>
      </c>
      <c r="L353" s="11"/>
      <c r="M353" s="11"/>
      <c r="N353" s="78"/>
      <c r="O353" s="31" t="str">
        <f t="shared" si="79"/>
        <v>F</v>
      </c>
      <c r="P353" s="11">
        <f t="shared" si="80"/>
        <v>-23.287315649149274</v>
      </c>
      <c r="Q353" s="11"/>
      <c r="R353" s="38">
        <f t="shared" si="76"/>
        <v>0</v>
      </c>
      <c r="S353" s="30">
        <f t="shared" si="77"/>
        <v>0</v>
      </c>
      <c r="T353" s="30">
        <f t="shared" si="78"/>
        <v>0</v>
      </c>
      <c r="U353" s="34"/>
      <c r="V353" s="34"/>
      <c r="W353" s="34"/>
      <c r="X353" s="31">
        <f t="shared" si="81"/>
        <v>9.0359999999999996</v>
      </c>
      <c r="Y353" s="31">
        <f t="shared" si="82"/>
        <v>-184.49199999999999</v>
      </c>
      <c r="Z353" s="30">
        <f t="shared" si="83"/>
        <v>0</v>
      </c>
    </row>
    <row r="354" spans="5:26" x14ac:dyDescent="0.15">
      <c r="E354" s="46"/>
      <c r="F354" s="28"/>
      <c r="G354" s="29"/>
      <c r="H354" s="29"/>
      <c r="I354" s="48" t="str">
        <f t="shared" si="84"/>
        <v/>
      </c>
      <c r="J354" s="48" t="str">
        <f t="shared" si="85"/>
        <v/>
      </c>
      <c r="K354" s="49" t="str">
        <f t="shared" si="86"/>
        <v/>
      </c>
      <c r="L354" s="11"/>
      <c r="M354" s="11"/>
      <c r="N354" s="78"/>
      <c r="O354" s="31" t="str">
        <f t="shared" si="79"/>
        <v>F</v>
      </c>
      <c r="P354" s="11">
        <f t="shared" si="80"/>
        <v>-23.287315649149274</v>
      </c>
      <c r="Q354" s="11"/>
      <c r="R354" s="38">
        <f t="shared" si="76"/>
        <v>0</v>
      </c>
      <c r="S354" s="30">
        <f t="shared" si="77"/>
        <v>0</v>
      </c>
      <c r="T354" s="30">
        <f t="shared" si="78"/>
        <v>0</v>
      </c>
      <c r="U354" s="34"/>
      <c r="V354" s="34"/>
      <c r="W354" s="34"/>
      <c r="X354" s="31">
        <f t="shared" si="81"/>
        <v>9.0359999999999996</v>
      </c>
      <c r="Y354" s="31">
        <f t="shared" si="82"/>
        <v>-184.49199999999999</v>
      </c>
      <c r="Z354" s="30">
        <f t="shared" si="83"/>
        <v>0</v>
      </c>
    </row>
    <row r="355" spans="5:26" x14ac:dyDescent="0.15">
      <c r="E355" s="46"/>
      <c r="F355" s="28"/>
      <c r="G355" s="29"/>
      <c r="H355" s="29"/>
      <c r="I355" s="48" t="str">
        <f t="shared" si="84"/>
        <v/>
      </c>
      <c r="J355" s="48" t="str">
        <f t="shared" si="85"/>
        <v/>
      </c>
      <c r="K355" s="49" t="str">
        <f t="shared" si="86"/>
        <v/>
      </c>
      <c r="L355" s="11"/>
      <c r="M355" s="11"/>
      <c r="N355" s="78"/>
      <c r="O355" s="31" t="str">
        <f t="shared" si="79"/>
        <v>F</v>
      </c>
      <c r="P355" s="11">
        <f t="shared" si="80"/>
        <v>-23.287315649149274</v>
      </c>
      <c r="Q355" s="11"/>
      <c r="R355" s="38">
        <f t="shared" si="76"/>
        <v>0</v>
      </c>
      <c r="S355" s="30">
        <f t="shared" si="77"/>
        <v>0</v>
      </c>
      <c r="T355" s="30">
        <f t="shared" si="78"/>
        <v>0</v>
      </c>
      <c r="U355" s="34"/>
      <c r="V355" s="34"/>
      <c r="W355" s="34"/>
      <c r="X355" s="31">
        <f t="shared" si="81"/>
        <v>9.0359999999999996</v>
      </c>
      <c r="Y355" s="31">
        <f t="shared" si="82"/>
        <v>-184.49199999999999</v>
      </c>
      <c r="Z355" s="30">
        <f t="shared" si="83"/>
        <v>0</v>
      </c>
    </row>
    <row r="356" spans="5:26" x14ac:dyDescent="0.15">
      <c r="E356" s="46"/>
      <c r="F356" s="28"/>
      <c r="G356" s="29"/>
      <c r="H356" s="29"/>
      <c r="I356" s="48" t="str">
        <f t="shared" si="84"/>
        <v/>
      </c>
      <c r="J356" s="48" t="str">
        <f t="shared" si="85"/>
        <v/>
      </c>
      <c r="K356" s="49" t="str">
        <f t="shared" si="86"/>
        <v/>
      </c>
      <c r="L356" s="11"/>
      <c r="M356" s="11"/>
      <c r="N356" s="78"/>
      <c r="O356" s="31" t="str">
        <f t="shared" si="79"/>
        <v>F</v>
      </c>
      <c r="P356" s="11">
        <f t="shared" si="80"/>
        <v>-23.287315649149274</v>
      </c>
      <c r="Q356" s="11"/>
      <c r="R356" s="38">
        <f t="shared" si="76"/>
        <v>0</v>
      </c>
      <c r="S356" s="30">
        <f t="shared" si="77"/>
        <v>0</v>
      </c>
      <c r="T356" s="30">
        <f t="shared" si="78"/>
        <v>0</v>
      </c>
      <c r="U356" s="34"/>
      <c r="V356" s="34"/>
      <c r="W356" s="34"/>
      <c r="X356" s="31">
        <f t="shared" si="81"/>
        <v>9.0359999999999996</v>
      </c>
      <c r="Y356" s="31">
        <f t="shared" si="82"/>
        <v>-184.49199999999999</v>
      </c>
      <c r="Z356" s="30">
        <f t="shared" si="83"/>
        <v>0</v>
      </c>
    </row>
    <row r="357" spans="5:26" x14ac:dyDescent="0.15">
      <c r="E357" s="46"/>
      <c r="F357" s="28"/>
      <c r="G357" s="29"/>
      <c r="H357" s="29"/>
      <c r="I357" s="48" t="str">
        <f t="shared" si="84"/>
        <v/>
      </c>
      <c r="J357" s="48" t="str">
        <f t="shared" si="85"/>
        <v/>
      </c>
      <c r="K357" s="49" t="str">
        <f t="shared" si="86"/>
        <v/>
      </c>
      <c r="L357" s="11"/>
      <c r="M357" s="11"/>
      <c r="N357" s="78"/>
      <c r="O357" s="31" t="str">
        <f t="shared" si="79"/>
        <v>F</v>
      </c>
      <c r="P357" s="11">
        <f t="shared" si="80"/>
        <v>-23.287315649149274</v>
      </c>
      <c r="Q357" s="11"/>
      <c r="R357" s="38">
        <f t="shared" si="76"/>
        <v>0</v>
      </c>
      <c r="S357" s="30">
        <f t="shared" si="77"/>
        <v>0</v>
      </c>
      <c r="T357" s="30">
        <f t="shared" si="78"/>
        <v>0</v>
      </c>
      <c r="U357" s="34"/>
      <c r="V357" s="34"/>
      <c r="W357" s="34"/>
      <c r="X357" s="31">
        <f t="shared" si="81"/>
        <v>9.0359999999999996</v>
      </c>
      <c r="Y357" s="31">
        <f t="shared" si="82"/>
        <v>-184.49199999999999</v>
      </c>
      <c r="Z357" s="30">
        <f t="shared" si="83"/>
        <v>0</v>
      </c>
    </row>
    <row r="358" spans="5:26" x14ac:dyDescent="0.15">
      <c r="E358" s="46"/>
      <c r="F358" s="28"/>
      <c r="G358" s="29"/>
      <c r="H358" s="29"/>
      <c r="I358" s="48" t="str">
        <f t="shared" si="84"/>
        <v/>
      </c>
      <c r="J358" s="48" t="str">
        <f t="shared" si="85"/>
        <v/>
      </c>
      <c r="K358" s="49" t="str">
        <f t="shared" si="86"/>
        <v/>
      </c>
      <c r="L358" s="11"/>
      <c r="M358" s="11"/>
      <c r="N358" s="78"/>
      <c r="O358" s="31" t="str">
        <f t="shared" si="79"/>
        <v>F</v>
      </c>
      <c r="P358" s="11">
        <f t="shared" si="80"/>
        <v>-23.287315649149274</v>
      </c>
      <c r="Q358" s="11"/>
      <c r="R358" s="38">
        <f t="shared" si="76"/>
        <v>0</v>
      </c>
      <c r="S358" s="30">
        <f t="shared" si="77"/>
        <v>0</v>
      </c>
      <c r="T358" s="30">
        <f t="shared" si="78"/>
        <v>0</v>
      </c>
      <c r="U358" s="34"/>
      <c r="V358" s="34"/>
      <c r="W358" s="34"/>
      <c r="X358" s="31">
        <f t="shared" si="81"/>
        <v>9.0359999999999996</v>
      </c>
      <c r="Y358" s="31">
        <f t="shared" si="82"/>
        <v>-184.49199999999999</v>
      </c>
      <c r="Z358" s="30">
        <f t="shared" si="83"/>
        <v>0</v>
      </c>
    </row>
    <row r="359" spans="5:26" x14ac:dyDescent="0.15">
      <c r="E359" s="46"/>
      <c r="F359" s="28"/>
      <c r="G359" s="29"/>
      <c r="H359" s="29"/>
      <c r="I359" s="48" t="str">
        <f t="shared" si="84"/>
        <v/>
      </c>
      <c r="J359" s="48" t="str">
        <f t="shared" si="85"/>
        <v/>
      </c>
      <c r="K359" s="49" t="str">
        <f t="shared" si="86"/>
        <v/>
      </c>
      <c r="L359" s="11"/>
      <c r="M359" s="11"/>
      <c r="N359" s="78"/>
      <c r="O359" s="31" t="str">
        <f t="shared" si="79"/>
        <v>F</v>
      </c>
      <c r="P359" s="11">
        <f t="shared" si="80"/>
        <v>-23.287315649149274</v>
      </c>
      <c r="Q359" s="11"/>
      <c r="R359" s="38">
        <f t="shared" si="76"/>
        <v>0</v>
      </c>
      <c r="S359" s="30">
        <f t="shared" si="77"/>
        <v>0</v>
      </c>
      <c r="T359" s="30">
        <f t="shared" si="78"/>
        <v>0</v>
      </c>
      <c r="U359" s="34"/>
      <c r="V359" s="34"/>
      <c r="W359" s="34"/>
      <c r="X359" s="31">
        <f t="shared" si="81"/>
        <v>9.0359999999999996</v>
      </c>
      <c r="Y359" s="31">
        <f t="shared" si="82"/>
        <v>-184.49199999999999</v>
      </c>
      <c r="Z359" s="30">
        <f t="shared" si="83"/>
        <v>0</v>
      </c>
    </row>
    <row r="360" spans="5:26" x14ac:dyDescent="0.15">
      <c r="E360" s="46"/>
      <c r="F360" s="28"/>
      <c r="G360" s="29"/>
      <c r="H360" s="29"/>
      <c r="I360" s="48" t="str">
        <f t="shared" si="84"/>
        <v/>
      </c>
      <c r="J360" s="48" t="str">
        <f t="shared" si="85"/>
        <v/>
      </c>
      <c r="K360" s="49" t="str">
        <f t="shared" si="86"/>
        <v/>
      </c>
      <c r="L360" s="11"/>
      <c r="M360" s="11"/>
      <c r="N360" s="78"/>
      <c r="O360" s="31" t="str">
        <f t="shared" si="79"/>
        <v>F</v>
      </c>
      <c r="P360" s="11">
        <f t="shared" si="80"/>
        <v>-23.287315649149274</v>
      </c>
      <c r="Q360" s="11"/>
      <c r="R360" s="38">
        <f t="shared" si="76"/>
        <v>0</v>
      </c>
      <c r="S360" s="30">
        <f t="shared" si="77"/>
        <v>0</v>
      </c>
      <c r="T360" s="30">
        <f t="shared" si="78"/>
        <v>0</v>
      </c>
      <c r="U360" s="34"/>
      <c r="V360" s="34"/>
      <c r="W360" s="34"/>
      <c r="X360" s="31">
        <f t="shared" si="81"/>
        <v>9.0359999999999996</v>
      </c>
      <c r="Y360" s="31">
        <f t="shared" si="82"/>
        <v>-184.49199999999999</v>
      </c>
      <c r="Z360" s="30">
        <f t="shared" si="83"/>
        <v>0</v>
      </c>
    </row>
    <row r="361" spans="5:26" x14ac:dyDescent="0.15">
      <c r="E361" s="46"/>
      <c r="F361" s="28"/>
      <c r="G361" s="29"/>
      <c r="H361" s="29"/>
      <c r="I361" s="48" t="str">
        <f t="shared" si="69"/>
        <v/>
      </c>
      <c r="J361" s="48" t="str">
        <f t="shared" si="70"/>
        <v/>
      </c>
      <c r="K361" s="49" t="str">
        <f t="shared" si="71"/>
        <v/>
      </c>
      <c r="L361" s="11"/>
      <c r="M361" s="11"/>
      <c r="N361" s="78"/>
      <c r="O361" s="31" t="str">
        <f t="shared" si="79"/>
        <v>F</v>
      </c>
      <c r="P361" s="11">
        <f t="shared" si="80"/>
        <v>-23.287315649149274</v>
      </c>
      <c r="Q361" s="11"/>
      <c r="R361" s="38">
        <f t="shared" si="76"/>
        <v>0</v>
      </c>
      <c r="S361" s="30">
        <f t="shared" si="77"/>
        <v>0</v>
      </c>
      <c r="T361" s="30">
        <f t="shared" si="78"/>
        <v>0</v>
      </c>
      <c r="U361" s="34"/>
      <c r="V361" s="34"/>
      <c r="W361" s="34"/>
      <c r="X361" s="31">
        <f t="shared" si="81"/>
        <v>9.0359999999999996</v>
      </c>
      <c r="Y361" s="31">
        <f t="shared" si="82"/>
        <v>-184.49199999999999</v>
      </c>
      <c r="Z361" s="30">
        <f t="shared" si="83"/>
        <v>0</v>
      </c>
    </row>
    <row r="362" spans="5:26" x14ac:dyDescent="0.15">
      <c r="E362" s="46"/>
      <c r="F362" s="28"/>
      <c r="G362" s="29"/>
      <c r="H362" s="29"/>
      <c r="I362" s="48" t="str">
        <f t="shared" si="69"/>
        <v/>
      </c>
      <c r="J362" s="48" t="str">
        <f t="shared" si="70"/>
        <v/>
      </c>
      <c r="K362" s="49" t="str">
        <f t="shared" si="71"/>
        <v/>
      </c>
      <c r="L362" s="11"/>
      <c r="M362" s="11"/>
      <c r="N362" s="78"/>
      <c r="O362" s="31" t="str">
        <f t="shared" si="79"/>
        <v>F</v>
      </c>
      <c r="P362" s="11">
        <f t="shared" si="80"/>
        <v>-23.287315649149274</v>
      </c>
      <c r="Q362" s="11"/>
      <c r="R362" s="38">
        <f t="shared" si="76"/>
        <v>0</v>
      </c>
      <c r="S362" s="30">
        <f t="shared" si="77"/>
        <v>0</v>
      </c>
      <c r="T362" s="30">
        <f t="shared" si="78"/>
        <v>0</v>
      </c>
      <c r="U362" s="34"/>
      <c r="V362" s="34"/>
      <c r="W362" s="34"/>
      <c r="X362" s="31">
        <f t="shared" si="81"/>
        <v>9.0359999999999996</v>
      </c>
      <c r="Y362" s="31">
        <f t="shared" si="82"/>
        <v>-184.49199999999999</v>
      </c>
      <c r="Z362" s="30">
        <f t="shared" si="83"/>
        <v>0</v>
      </c>
    </row>
    <row r="363" spans="5:26" x14ac:dyDescent="0.15">
      <c r="E363" s="46"/>
      <c r="F363" s="28"/>
      <c r="G363" s="29"/>
      <c r="H363" s="29"/>
      <c r="I363" s="48" t="str">
        <f t="shared" si="69"/>
        <v/>
      </c>
      <c r="J363" s="48" t="str">
        <f t="shared" si="70"/>
        <v/>
      </c>
      <c r="K363" s="49" t="str">
        <f t="shared" si="71"/>
        <v/>
      </c>
      <c r="L363" s="11"/>
      <c r="M363" s="11"/>
      <c r="N363" s="78"/>
      <c r="O363" s="31" t="str">
        <f t="shared" si="79"/>
        <v>F</v>
      </c>
      <c r="P363" s="11">
        <f t="shared" si="80"/>
        <v>-23.287315649149274</v>
      </c>
      <c r="Q363" s="11"/>
      <c r="R363" s="38">
        <f t="shared" si="76"/>
        <v>0</v>
      </c>
      <c r="S363" s="30">
        <f t="shared" si="77"/>
        <v>0</v>
      </c>
      <c r="T363" s="30">
        <f t="shared" si="78"/>
        <v>0</v>
      </c>
      <c r="U363" s="34"/>
      <c r="V363" s="34"/>
      <c r="W363" s="34"/>
      <c r="X363" s="31">
        <f t="shared" si="81"/>
        <v>9.0359999999999996</v>
      </c>
      <c r="Y363" s="31">
        <f t="shared" si="82"/>
        <v>-184.49199999999999</v>
      </c>
      <c r="Z363" s="30">
        <f t="shared" si="83"/>
        <v>0</v>
      </c>
    </row>
    <row r="364" spans="5:26" x14ac:dyDescent="0.15">
      <c r="E364" s="46"/>
      <c r="F364" s="28"/>
      <c r="G364" s="29"/>
      <c r="H364" s="29"/>
      <c r="I364" s="48" t="str">
        <f t="shared" si="69"/>
        <v/>
      </c>
      <c r="J364" s="48" t="str">
        <f t="shared" si="70"/>
        <v/>
      </c>
      <c r="K364" s="49" t="str">
        <f t="shared" si="71"/>
        <v/>
      </c>
      <c r="L364" s="11"/>
      <c r="M364" s="11"/>
      <c r="N364" s="78"/>
      <c r="O364" s="31" t="str">
        <f t="shared" si="79"/>
        <v>F</v>
      </c>
      <c r="P364" s="11">
        <f t="shared" si="80"/>
        <v>-23.287315649149274</v>
      </c>
      <c r="Q364" s="11"/>
      <c r="R364" s="38">
        <f t="shared" si="76"/>
        <v>0</v>
      </c>
      <c r="S364" s="30">
        <f t="shared" si="77"/>
        <v>0</v>
      </c>
      <c r="T364" s="30">
        <f t="shared" si="78"/>
        <v>0</v>
      </c>
      <c r="U364" s="34"/>
      <c r="V364" s="34"/>
      <c r="W364" s="34"/>
      <c r="X364" s="31">
        <f t="shared" si="81"/>
        <v>9.0359999999999996</v>
      </c>
      <c r="Y364" s="31">
        <f t="shared" si="82"/>
        <v>-184.49199999999999</v>
      </c>
      <c r="Z364" s="30">
        <f t="shared" si="83"/>
        <v>0</v>
      </c>
    </row>
    <row r="365" spans="5:26" x14ac:dyDescent="0.15">
      <c r="E365" s="46"/>
      <c r="F365" s="28"/>
      <c r="G365" s="29"/>
      <c r="H365" s="29"/>
      <c r="I365" s="48" t="str">
        <f t="shared" si="69"/>
        <v/>
      </c>
      <c r="J365" s="48" t="str">
        <f t="shared" si="70"/>
        <v/>
      </c>
      <c r="K365" s="49" t="str">
        <f t="shared" si="71"/>
        <v/>
      </c>
      <c r="L365" s="11"/>
      <c r="M365" s="11"/>
      <c r="N365" s="78"/>
      <c r="O365" s="31" t="str">
        <f t="shared" si="79"/>
        <v>F</v>
      </c>
      <c r="P365" s="11">
        <f t="shared" si="80"/>
        <v>-23.287315649149274</v>
      </c>
      <c r="Q365" s="11"/>
      <c r="R365" s="38">
        <f t="shared" si="76"/>
        <v>0</v>
      </c>
      <c r="S365" s="30">
        <f t="shared" si="77"/>
        <v>0</v>
      </c>
      <c r="T365" s="30">
        <f t="shared" si="78"/>
        <v>0</v>
      </c>
      <c r="U365" s="34"/>
      <c r="V365" s="34"/>
      <c r="W365" s="34"/>
      <c r="X365" s="31">
        <f t="shared" si="81"/>
        <v>9.0359999999999996</v>
      </c>
      <c r="Y365" s="31">
        <f t="shared" si="82"/>
        <v>-184.49199999999999</v>
      </c>
      <c r="Z365" s="30">
        <f t="shared" si="83"/>
        <v>0</v>
      </c>
    </row>
    <row r="366" spans="5:26" x14ac:dyDescent="0.15">
      <c r="E366" s="46"/>
      <c r="F366" s="28"/>
      <c r="G366" s="29"/>
      <c r="H366" s="29"/>
      <c r="I366" s="48" t="str">
        <f t="shared" si="69"/>
        <v/>
      </c>
      <c r="J366" s="48" t="str">
        <f t="shared" si="70"/>
        <v/>
      </c>
      <c r="K366" s="49" t="str">
        <f t="shared" si="71"/>
        <v/>
      </c>
      <c r="L366" s="11"/>
      <c r="M366" s="11"/>
      <c r="N366" s="78"/>
      <c r="O366" s="31" t="str">
        <f t="shared" si="79"/>
        <v>F</v>
      </c>
      <c r="P366" s="11">
        <f t="shared" si="80"/>
        <v>-23.287315649149274</v>
      </c>
      <c r="Q366" s="11"/>
      <c r="R366" s="38">
        <f t="shared" si="76"/>
        <v>0</v>
      </c>
      <c r="S366" s="30">
        <f t="shared" si="77"/>
        <v>0</v>
      </c>
      <c r="T366" s="30">
        <f t="shared" si="78"/>
        <v>0</v>
      </c>
      <c r="U366" s="34"/>
      <c r="V366" s="34"/>
      <c r="W366" s="34"/>
      <c r="X366" s="31">
        <f t="shared" si="81"/>
        <v>9.0359999999999996</v>
      </c>
      <c r="Y366" s="31">
        <f t="shared" si="82"/>
        <v>-184.49199999999999</v>
      </c>
      <c r="Z366" s="30">
        <f t="shared" si="83"/>
        <v>0</v>
      </c>
    </row>
    <row r="367" spans="5:26" x14ac:dyDescent="0.15">
      <c r="E367" s="46"/>
      <c r="F367" s="28"/>
      <c r="G367" s="29"/>
      <c r="H367" s="29"/>
      <c r="I367" s="48" t="str">
        <f t="shared" si="69"/>
        <v/>
      </c>
      <c r="J367" s="48" t="str">
        <f t="shared" si="70"/>
        <v/>
      </c>
      <c r="K367" s="49" t="str">
        <f t="shared" si="71"/>
        <v/>
      </c>
      <c r="L367" s="11"/>
      <c r="M367" s="11"/>
      <c r="N367" s="78"/>
      <c r="O367" s="31" t="str">
        <f t="shared" si="79"/>
        <v>F</v>
      </c>
      <c r="P367" s="11">
        <f t="shared" si="80"/>
        <v>-23.287315649149274</v>
      </c>
      <c r="Q367" s="11"/>
      <c r="R367" s="38">
        <f t="shared" si="76"/>
        <v>0</v>
      </c>
      <c r="S367" s="30">
        <f t="shared" si="77"/>
        <v>0</v>
      </c>
      <c r="T367" s="30">
        <f t="shared" si="78"/>
        <v>0</v>
      </c>
      <c r="U367" s="34"/>
      <c r="V367" s="34"/>
      <c r="W367" s="34"/>
      <c r="X367" s="31">
        <f t="shared" si="81"/>
        <v>9.0359999999999996</v>
      </c>
      <c r="Y367" s="31">
        <f t="shared" si="82"/>
        <v>-184.49199999999999</v>
      </c>
      <c r="Z367" s="30">
        <f t="shared" si="83"/>
        <v>0</v>
      </c>
    </row>
    <row r="368" spans="5:26" x14ac:dyDescent="0.15">
      <c r="E368" s="46"/>
      <c r="F368" s="28"/>
      <c r="G368" s="29"/>
      <c r="H368" s="29"/>
      <c r="I368" s="48" t="str">
        <f t="shared" si="69"/>
        <v/>
      </c>
      <c r="J368" s="48" t="str">
        <f t="shared" si="70"/>
        <v/>
      </c>
      <c r="K368" s="49" t="str">
        <f t="shared" si="71"/>
        <v/>
      </c>
      <c r="L368" s="11"/>
      <c r="M368" s="11"/>
      <c r="N368" s="78"/>
      <c r="O368" s="31" t="str">
        <f t="shared" si="79"/>
        <v>F</v>
      </c>
      <c r="P368" s="11">
        <f t="shared" si="80"/>
        <v>-23.287315649149274</v>
      </c>
      <c r="Q368" s="11"/>
      <c r="R368" s="38">
        <f t="shared" si="76"/>
        <v>0</v>
      </c>
      <c r="S368" s="30">
        <f t="shared" si="77"/>
        <v>0</v>
      </c>
      <c r="T368" s="30">
        <f t="shared" si="78"/>
        <v>0</v>
      </c>
      <c r="U368" s="34"/>
      <c r="V368" s="34"/>
      <c r="W368" s="34"/>
      <c r="X368" s="31">
        <f t="shared" si="81"/>
        <v>9.0359999999999996</v>
      </c>
      <c r="Y368" s="31">
        <f t="shared" si="82"/>
        <v>-184.49199999999999</v>
      </c>
      <c r="Z368" s="30">
        <f t="shared" si="83"/>
        <v>0</v>
      </c>
    </row>
    <row r="369" spans="4:26" x14ac:dyDescent="0.15">
      <c r="E369" s="46"/>
      <c r="F369" s="28"/>
      <c r="G369" s="29"/>
      <c r="H369" s="29"/>
      <c r="I369" s="48" t="str">
        <f t="shared" si="69"/>
        <v/>
      </c>
      <c r="J369" s="48" t="str">
        <f t="shared" si="70"/>
        <v/>
      </c>
      <c r="K369" s="49" t="str">
        <f t="shared" si="71"/>
        <v/>
      </c>
      <c r="L369" s="11"/>
      <c r="M369" s="11"/>
      <c r="N369" s="78"/>
      <c r="O369" s="31" t="str">
        <f t="shared" si="79"/>
        <v>F</v>
      </c>
      <c r="P369" s="11">
        <f t="shared" si="80"/>
        <v>-23.287315649149274</v>
      </c>
      <c r="Q369" s="11"/>
      <c r="R369" s="38">
        <f t="shared" si="76"/>
        <v>0</v>
      </c>
      <c r="S369" s="30">
        <f t="shared" si="77"/>
        <v>0</v>
      </c>
      <c r="T369" s="30">
        <f t="shared" si="78"/>
        <v>0</v>
      </c>
      <c r="U369" s="34"/>
      <c r="V369" s="34"/>
      <c r="W369" s="34"/>
      <c r="X369" s="31">
        <f t="shared" si="81"/>
        <v>9.0359999999999996</v>
      </c>
      <c r="Y369" s="31">
        <f t="shared" si="82"/>
        <v>-184.49199999999999</v>
      </c>
      <c r="Z369" s="30">
        <f t="shared" si="83"/>
        <v>0</v>
      </c>
    </row>
    <row r="370" spans="4:26" x14ac:dyDescent="0.15">
      <c r="E370" s="46"/>
      <c r="F370" s="28"/>
      <c r="G370" s="29"/>
      <c r="H370" s="29"/>
      <c r="I370" s="48" t="str">
        <f t="shared" si="69"/>
        <v/>
      </c>
      <c r="J370" s="48" t="str">
        <f t="shared" si="70"/>
        <v/>
      </c>
      <c r="K370" s="49" t="str">
        <f t="shared" si="71"/>
        <v/>
      </c>
      <c r="L370" s="11"/>
      <c r="M370" s="11"/>
      <c r="N370" s="78"/>
      <c r="O370" s="31" t="str">
        <f t="shared" si="79"/>
        <v>F</v>
      </c>
      <c r="P370" s="11">
        <f t="shared" si="80"/>
        <v>-23.287315649149274</v>
      </c>
      <c r="Q370" s="11"/>
      <c r="R370" s="38">
        <f t="shared" si="76"/>
        <v>0</v>
      </c>
      <c r="S370" s="30">
        <f t="shared" si="77"/>
        <v>0</v>
      </c>
      <c r="T370" s="30">
        <f t="shared" si="78"/>
        <v>0</v>
      </c>
      <c r="U370" s="34"/>
      <c r="V370" s="34"/>
      <c r="W370" s="34"/>
      <c r="X370" s="31">
        <f t="shared" si="81"/>
        <v>9.0359999999999996</v>
      </c>
      <c r="Y370" s="31">
        <f t="shared" si="82"/>
        <v>-184.49199999999999</v>
      </c>
      <c r="Z370" s="30">
        <f t="shared" si="83"/>
        <v>0</v>
      </c>
    </row>
    <row r="371" spans="4:26" x14ac:dyDescent="0.15">
      <c r="E371" s="46"/>
      <c r="F371" s="28"/>
      <c r="G371" s="29"/>
      <c r="H371" s="29"/>
      <c r="I371" s="48" t="str">
        <f t="shared" si="69"/>
        <v/>
      </c>
      <c r="J371" s="48" t="str">
        <f t="shared" si="70"/>
        <v/>
      </c>
      <c r="K371" s="49" t="str">
        <f t="shared" si="71"/>
        <v/>
      </c>
      <c r="L371" s="11"/>
      <c r="M371" s="11"/>
      <c r="N371" s="78"/>
      <c r="O371" s="31" t="str">
        <f t="shared" si="79"/>
        <v>F</v>
      </c>
      <c r="P371" s="11">
        <f t="shared" si="80"/>
        <v>-23.287315649149274</v>
      </c>
      <c r="Q371" s="11"/>
      <c r="R371" s="38">
        <f t="shared" si="76"/>
        <v>0</v>
      </c>
      <c r="S371" s="30">
        <f t="shared" si="77"/>
        <v>0</v>
      </c>
      <c r="T371" s="30">
        <f t="shared" si="78"/>
        <v>0</v>
      </c>
      <c r="U371" s="34"/>
      <c r="V371" s="34"/>
      <c r="W371" s="34"/>
      <c r="X371" s="31">
        <f t="shared" si="81"/>
        <v>9.0359999999999996</v>
      </c>
      <c r="Y371" s="31">
        <f t="shared" si="82"/>
        <v>-184.49199999999999</v>
      </c>
      <c r="Z371" s="30">
        <f t="shared" si="83"/>
        <v>0</v>
      </c>
    </row>
    <row r="372" spans="4:26" ht="14.25" thickBot="1" x14ac:dyDescent="0.2">
      <c r="E372" s="50"/>
      <c r="F372" s="64"/>
      <c r="G372" s="51"/>
      <c r="H372" s="51"/>
      <c r="I372" s="52" t="str">
        <f>IF(COUNTA($F$251,$H$251,F372:H372)=5,P372,"")</f>
        <v/>
      </c>
      <c r="J372" s="52" t="str">
        <f t="shared" si="70"/>
        <v/>
      </c>
      <c r="K372" s="53" t="str">
        <f t="shared" si="71"/>
        <v/>
      </c>
      <c r="L372" s="11"/>
      <c r="M372" s="11"/>
      <c r="N372" s="78"/>
      <c r="O372" s="31" t="str">
        <f t="shared" si="79"/>
        <v>F</v>
      </c>
      <c r="P372" s="11">
        <f t="shared" si="80"/>
        <v>-23.287315649149274</v>
      </c>
      <c r="Q372" s="11"/>
      <c r="R372" s="38">
        <f t="shared" si="76"/>
        <v>0</v>
      </c>
      <c r="S372" s="30">
        <f t="shared" si="77"/>
        <v>0</v>
      </c>
      <c r="T372" s="30">
        <f t="shared" si="78"/>
        <v>0</v>
      </c>
      <c r="U372" s="34"/>
      <c r="V372" s="34"/>
      <c r="W372" s="34"/>
      <c r="X372" s="31">
        <f t="shared" si="81"/>
        <v>9.0359999999999996</v>
      </c>
      <c r="Y372" s="31">
        <f t="shared" si="82"/>
        <v>-184.49199999999999</v>
      </c>
      <c r="Z372" s="30">
        <f t="shared" si="83"/>
        <v>0</v>
      </c>
    </row>
    <row r="373" spans="4:26" ht="14.25" thickBot="1" x14ac:dyDescent="0.2"/>
    <row r="374" spans="4:26" ht="23.25" customHeight="1" x14ac:dyDescent="0.15">
      <c r="D374" s="72">
        <v>4</v>
      </c>
      <c r="E374" s="42" t="s">
        <v>20</v>
      </c>
      <c r="F374" s="65"/>
      <c r="G374" s="66" t="s">
        <v>115</v>
      </c>
      <c r="H374" s="90"/>
      <c r="I374" s="90"/>
      <c r="J374" s="66"/>
      <c r="K374" s="67"/>
    </row>
    <row r="375" spans="4:26" ht="27.75" customHeight="1" x14ac:dyDescent="0.15">
      <c r="E375" s="43" t="s">
        <v>54</v>
      </c>
      <c r="F375" s="63"/>
      <c r="G375" s="44" t="s">
        <v>75</v>
      </c>
      <c r="H375" s="59"/>
      <c r="I375" s="41"/>
      <c r="J375" s="41"/>
      <c r="K375" s="68"/>
    </row>
    <row r="376" spans="4:26" ht="42" customHeight="1" x14ac:dyDescent="0.15">
      <c r="E376" s="46"/>
      <c r="F376" s="7" t="s">
        <v>30</v>
      </c>
      <c r="G376" s="8" t="s">
        <v>29</v>
      </c>
      <c r="H376" s="8" t="s">
        <v>28</v>
      </c>
      <c r="I376" s="7" t="s">
        <v>123</v>
      </c>
      <c r="J376" s="7" t="s">
        <v>124</v>
      </c>
      <c r="K376" s="47" t="s">
        <v>125</v>
      </c>
      <c r="L376" s="10"/>
      <c r="M376" s="10"/>
      <c r="N376" s="7"/>
      <c r="O376" s="7" t="s">
        <v>31</v>
      </c>
      <c r="P376" s="9" t="s">
        <v>23</v>
      </c>
      <c r="Q376" s="9"/>
      <c r="R376" s="36" t="s">
        <v>21</v>
      </c>
      <c r="S376" s="35" t="s">
        <v>22</v>
      </c>
      <c r="T376" s="35" t="s">
        <v>47</v>
      </c>
      <c r="U376" s="35"/>
      <c r="V376" s="35"/>
      <c r="W376" s="35"/>
      <c r="X376" s="37" t="s">
        <v>45</v>
      </c>
      <c r="Y376" s="37" t="s">
        <v>46</v>
      </c>
      <c r="Z376" s="30" t="s">
        <v>78</v>
      </c>
    </row>
    <row r="377" spans="4:26" x14ac:dyDescent="0.15">
      <c r="E377" s="46"/>
      <c r="F377" s="28"/>
      <c r="G377" s="29"/>
      <c r="H377" s="29"/>
      <c r="I377" s="48" t="str">
        <f>IF(COUNTA($F$375,$H$375,F377:H377)=5,P377,"")</f>
        <v/>
      </c>
      <c r="J377" s="48" t="str">
        <f>IF(COUNTA($F$375,$H$375,F377:H377)=5,IF(T377&lt;6,"*",IF(T377&gt;=17.583,"*",(H377-G377*INDEX(IF(O377="F",muratafemale,muratamale),R377-4,1)-INDEX(IF(O377="F",muratafemale,muratamale),R377-4,2))/(G377*INDEX(IF(O377="F",muratafemale,muratamale),R377-4,1)+INDEX(IF(O377="F",muratafemale,muratamale),R377-4,2))*100)),"")</f>
        <v/>
      </c>
      <c r="K377" s="49" t="str">
        <f>IF(COUNTA($F$375,$H$375,F377:H377)=5,IF(OR(T377&lt;1,G377&lt;70),"*",IF(G377&gt;=IF(O377="M",181,174),(H377-Z377)/Z377*100,IF(G377&lt;101,(H377-X377)/X377*100,IF(T377&lt;6,(H377-X377)/X377*100,IF(T377&gt;=17.583,(H377-Z377)/Z377*100,(H377-Y377)/Y377*100))))),"")</f>
        <v/>
      </c>
      <c r="L377" s="11"/>
      <c r="M377" s="11"/>
      <c r="N377" s="78"/>
      <c r="O377" s="31" t="str">
        <f>IF(OR(+$H$375="男",+$H$375="M"),"M","F")</f>
        <v>F</v>
      </c>
      <c r="P377" s="11">
        <f t="shared" ref="P377:P378" si="87">IF(T377&gt;17.583,"*",(G377-(INDEX(IF(O377="F",Hfemalemean,Hmalemean),S377+1,R377+1)))/(INDEX(IF(O377="F",Hfemalesd,Hmalesd),S377+1,R377+1)))</f>
        <v>-23.287315649149274</v>
      </c>
      <c r="Q377" s="11"/>
      <c r="R377" s="38">
        <f>DATEDIF($F$375,F377,"Y")</f>
        <v>0</v>
      </c>
      <c r="S377" s="30">
        <f>DATEDIF($F$375,F377,"YM")</f>
        <v>0</v>
      </c>
      <c r="T377" s="30">
        <f>DATEDIF($F$375,F377,"Y")+DATEDIF($F$375,F377,"YD")/(365+IF(MOD(YEAR(DATE(YEAR(F377)-1,MONTH($F$375),DAY($F$375))),4)=0,IF(DATE(YEAR(DATE(YEAR(F377)-1,MONTH($F$375),DAY($F$375))),2,29)&gt;=DATE(YEAR(F377)-1,MONTH($F$375),DAY($F$375)),1,0),0)+IF(MOD(YEAR(F377),4)=0,IF(DATE(YEAR(F377),2,29)&lt;=F377,1,0),0))</f>
        <v>0</v>
      </c>
      <c r="U377" s="34"/>
      <c r="V377" s="34"/>
      <c r="W377" s="34"/>
      <c r="X377" s="31">
        <f t="shared" ref="X377:X378" si="88">IF(O377="M",2.06*10^-3*G377^2-0.1166*G377+6.5273,2.49*10^-3*G377^2-0.1858*G377+9.036)</f>
        <v>9.0359999999999996</v>
      </c>
      <c r="Y377" s="31">
        <f t="shared" ref="Y377:Y378" si="89">((G377/100)^3*INDEX(itoOI,IF(O377="M",0,3)+IF(G377&lt;140,1,IF(G377&lt;=149,2,3)),1)+(G377/100)^2*INDEX(itoOI,IF(O377="M",0,3)+IF(G377&lt;140,1,IF(G377&lt;=149,2,3)),2)+(G377/100)*INDEX(itoOI,IF(O377="M",0,3)+IF(G377&lt;140,1,IF(G377&lt;=149,2,3)),3)+INDEX(itoOI,IF(O377="M",0,3)+IF(G377&lt;140,1,IF(G377&lt;=149,2,3)),4))</f>
        <v>-184.49199999999999</v>
      </c>
      <c r="Z377" s="30">
        <f t="shared" ref="Z377:Z378" si="90">22*G377^2/10000</f>
        <v>0</v>
      </c>
    </row>
    <row r="378" spans="4:26" x14ac:dyDescent="0.15">
      <c r="E378" s="46"/>
      <c r="F378" s="28"/>
      <c r="G378" s="29"/>
      <c r="H378" s="29"/>
      <c r="I378" s="48" t="str">
        <f>IF(COUNTA($F$375,$H$375,F378:H378)=5,P378,"")</f>
        <v/>
      </c>
      <c r="J378" s="48" t="str">
        <f>IF(COUNTA($F$375,$H$375,F378:H378)=5,IF(T378&lt;6,"*",IF(T378&gt;=17.583,"*",(H378-G378*INDEX(IF(O378="F",muratafemale,muratamale),R378-4,1)-INDEX(IF(O378="F",muratafemale,muratamale),R378-4,2))/(G378*INDEX(IF(O378="F",muratafemale,muratamale),R378-4,1)+INDEX(IF(O378="F",muratafemale,muratamale),R378-4,2))*100)),"")</f>
        <v/>
      </c>
      <c r="K378" s="49" t="str">
        <f>IF(COUNTA($F$375,$H$375,F378:H378)=5,IF(OR(T378&lt;1,G378&lt;70),"*",IF(G378&gt;=IF(O378="M",181,174),(H378-Z378)/Z378*100,IF(G378&lt;101,(H378-X378)/X378*100,IF(T378&lt;6,(H378-X378)/X378*100,IF(T378&gt;=17.583,(H378-Z378)/Z378*100,(H378-Y378)/Y378*100))))),"")</f>
        <v/>
      </c>
      <c r="L378" s="11"/>
      <c r="M378" s="11"/>
      <c r="N378" s="78"/>
      <c r="O378" s="31" t="str">
        <f>+O377</f>
        <v>F</v>
      </c>
      <c r="P378" s="11">
        <f t="shared" si="87"/>
        <v>-23.287315649149274</v>
      </c>
      <c r="Q378" s="11"/>
      <c r="R378" s="38">
        <f>DATEDIF($F$375,F378,"Y")</f>
        <v>0</v>
      </c>
      <c r="S378" s="30">
        <f>DATEDIF($F$375,F378,"YM")</f>
        <v>0</v>
      </c>
      <c r="T378" s="30">
        <f>DATEDIF($F$375,F378,"Y")+DATEDIF($F$375,F378,"YD")/(365+IF(MOD(YEAR(DATE(YEAR(F378)-1,MONTH($F$375),DAY($F$375))),4)=0,IF(DATE(YEAR(DATE(YEAR(F378)-1,MONTH($F$375),DAY($F$375))),2,29)&gt;=DATE(YEAR(F378)-1,MONTH($F$375),DAY($F$375)),1,0),0)+IF(MOD(YEAR(F378),4)=0,IF(DATE(YEAR(F378),2,29)&lt;=F378,1,0),0))</f>
        <v>0</v>
      </c>
      <c r="U378" s="34"/>
      <c r="V378" s="34"/>
      <c r="W378" s="34"/>
      <c r="X378" s="31">
        <f t="shared" si="88"/>
        <v>9.0359999999999996</v>
      </c>
      <c r="Y378" s="31">
        <f t="shared" si="89"/>
        <v>-184.49199999999999</v>
      </c>
      <c r="Z378" s="30">
        <f t="shared" si="90"/>
        <v>0</v>
      </c>
    </row>
    <row r="379" spans="4:26" x14ac:dyDescent="0.15">
      <c r="E379" s="46"/>
      <c r="F379" s="28"/>
      <c r="G379" s="29"/>
      <c r="H379" s="29"/>
      <c r="I379" s="48" t="str">
        <f t="shared" ref="I379:I496" si="91">IF(COUNTA($F$375,$H$375,F379:H379)=5,P379,"")</f>
        <v/>
      </c>
      <c r="J379" s="48" t="str">
        <f t="shared" ref="J379:J496" si="92">IF(COUNTA($F$375,$H$375,F379:H379)=5,IF(T379&lt;6,"*",IF(T379&gt;=17.583,"*",(H379-G379*INDEX(IF(O379="F",muratafemale,muratamale),R379-4,1)-INDEX(IF(O379="F",muratafemale,muratamale),R379-4,2))/(G379*INDEX(IF(O379="F",muratafemale,muratamale),R379-4,1)+INDEX(IF(O379="F",muratafemale,muratamale),R379-4,2))*100)),"")</f>
        <v/>
      </c>
      <c r="K379" s="49" t="str">
        <f>IF(COUNTA($F$375,$H$375,F379:H379)=5,IF(OR(T379&lt;1,G379&lt;70),"*",IF(G379&gt;=IF(O379="M",181,174),(H379-Z379)/Z379*100,IF(G379&lt;101,(H379-X379)/X379*100,IF(T379&lt;6,(H379-X379)/X379*100,IF(T379&gt;=17.583,(H379-Z379)/Z379*100,(H379-Y379)/Y379*100))))),"")</f>
        <v/>
      </c>
      <c r="N379" s="78"/>
      <c r="O379" s="31" t="str">
        <f t="shared" ref="O379:O442" si="93">+O378</f>
        <v>F</v>
      </c>
      <c r="P379" s="11">
        <f t="shared" ref="P379:P442" si="94">IF(T379&gt;17.583,"*",(G379-(INDEX(IF(O379="F",Hfemalemean,Hmalemean),S379+1,R379+1)))/(INDEX(IF(O379="F",Hfemalesd,Hmalesd),S379+1,R379+1)))</f>
        <v>-23.287315649149274</v>
      </c>
      <c r="Q379" s="11"/>
      <c r="R379" s="38">
        <f>DATEDIF($F$375,F379,"Y")</f>
        <v>0</v>
      </c>
      <c r="S379" s="30">
        <f t="shared" ref="S379:S441" si="95">DATEDIF($F$375,F379,"YM")</f>
        <v>0</v>
      </c>
      <c r="T379" s="30">
        <f t="shared" ref="T379:T441" si="96">DATEDIF($F$375,F379,"Y")+DATEDIF($F$375,F379,"YD")/(365+IF(MOD(YEAR(DATE(YEAR(F379)-1,MONTH($F$375),DAY($F$375))),4)=0,IF(DATE(YEAR(DATE(YEAR(F379)-1,MONTH($F$375),DAY($F$375))),2,29)&gt;=DATE(YEAR(F379)-1,MONTH($F$375),DAY($F$375)),1,0),0)+IF(MOD(YEAR(F379),4)=0,IF(DATE(YEAR(F379),2,29)&lt;=F379,1,0),0))</f>
        <v>0</v>
      </c>
      <c r="U379" s="34"/>
      <c r="V379" s="34"/>
      <c r="W379" s="34"/>
      <c r="X379" s="31">
        <f t="shared" ref="X379:X442" si="97">IF(O379="M",2.06*10^-3*G379^2-0.1166*G379+6.5273,2.49*10^-3*G379^2-0.1858*G379+9.036)</f>
        <v>9.0359999999999996</v>
      </c>
      <c r="Y379" s="31">
        <f t="shared" ref="Y379:Y442" si="98">((G379/100)^3*INDEX(itoOI,IF(O379="M",0,3)+IF(G379&lt;140,1,IF(G379&lt;=149,2,3)),1)+(G379/100)^2*INDEX(itoOI,IF(O379="M",0,3)+IF(G379&lt;140,1,IF(G379&lt;=149,2,3)),2)+(G379/100)*INDEX(itoOI,IF(O379="M",0,3)+IF(G379&lt;140,1,IF(G379&lt;=149,2,3)),3)+INDEX(itoOI,IF(O379="M",0,3)+IF(G379&lt;140,1,IF(G379&lt;=149,2,3)),4))</f>
        <v>-184.49199999999999</v>
      </c>
      <c r="Z379" s="30">
        <f t="shared" ref="Z379:Z442" si="99">22*G379^2/10000</f>
        <v>0</v>
      </c>
    </row>
    <row r="380" spans="4:26" x14ac:dyDescent="0.15">
      <c r="E380" s="46"/>
      <c r="F380" s="28"/>
      <c r="G380" s="29"/>
      <c r="H380" s="29"/>
      <c r="I380" s="48" t="str">
        <f t="shared" si="91"/>
        <v/>
      </c>
      <c r="J380" s="48" t="str">
        <f t="shared" si="92"/>
        <v/>
      </c>
      <c r="K380" s="49" t="str">
        <f t="shared" ref="K380:K496" si="100">IF(COUNTA($F$375,$H$375,F380:H380)=5,IF(OR(T380&lt;1,G380&lt;70),"*",IF(G380&gt;=IF(O380="M",181,174),(H380-Z380)/Z380*100,IF(G380&lt;101,(H380-X380)/X380*100,IF(T380&lt;6,(H380-X380)/X380*100,IF(T380&gt;=17.583,(H380-Z380)/Z380*100,(H380-Y380)/Y380*100))))),"")</f>
        <v/>
      </c>
      <c r="L380" s="11"/>
      <c r="M380" s="11"/>
      <c r="N380" s="78"/>
      <c r="O380" s="31" t="str">
        <f t="shared" si="93"/>
        <v>F</v>
      </c>
      <c r="P380" s="11">
        <f t="shared" si="94"/>
        <v>-23.287315649149274</v>
      </c>
      <c r="Q380" s="11"/>
      <c r="R380" s="38">
        <f t="shared" ref="R380:R441" si="101">DATEDIF($F$375,F380,"Y")</f>
        <v>0</v>
      </c>
      <c r="S380" s="30">
        <f t="shared" si="95"/>
        <v>0</v>
      </c>
      <c r="T380" s="30">
        <f t="shared" si="96"/>
        <v>0</v>
      </c>
      <c r="U380" s="34"/>
      <c r="V380" s="34"/>
      <c r="W380" s="34"/>
      <c r="X380" s="31">
        <f t="shared" si="97"/>
        <v>9.0359999999999996</v>
      </c>
      <c r="Y380" s="31">
        <f t="shared" si="98"/>
        <v>-184.49199999999999</v>
      </c>
      <c r="Z380" s="30">
        <f t="shared" si="99"/>
        <v>0</v>
      </c>
    </row>
    <row r="381" spans="4:26" x14ac:dyDescent="0.15">
      <c r="E381" s="46"/>
      <c r="F381" s="28"/>
      <c r="G381" s="29"/>
      <c r="H381" s="29"/>
      <c r="I381" s="48" t="str">
        <f t="shared" si="91"/>
        <v/>
      </c>
      <c r="J381" s="48" t="str">
        <f t="shared" si="92"/>
        <v/>
      </c>
      <c r="K381" s="49" t="str">
        <f t="shared" si="100"/>
        <v/>
      </c>
      <c r="L381" s="11"/>
      <c r="M381" s="11"/>
      <c r="N381" s="78"/>
      <c r="O381" s="31" t="str">
        <f t="shared" si="93"/>
        <v>F</v>
      </c>
      <c r="P381" s="11">
        <f t="shared" si="94"/>
        <v>-23.287315649149274</v>
      </c>
      <c r="Q381" s="11"/>
      <c r="R381" s="38">
        <f t="shared" si="101"/>
        <v>0</v>
      </c>
      <c r="S381" s="30">
        <f t="shared" si="95"/>
        <v>0</v>
      </c>
      <c r="T381" s="30">
        <f t="shared" si="96"/>
        <v>0</v>
      </c>
      <c r="U381" s="34"/>
      <c r="V381" s="34"/>
      <c r="W381" s="34"/>
      <c r="X381" s="31">
        <f t="shared" si="97"/>
        <v>9.0359999999999996</v>
      </c>
      <c r="Y381" s="31">
        <f t="shared" si="98"/>
        <v>-184.49199999999999</v>
      </c>
      <c r="Z381" s="30">
        <f t="shared" si="99"/>
        <v>0</v>
      </c>
    </row>
    <row r="382" spans="4:26" x14ac:dyDescent="0.15">
      <c r="E382" s="46"/>
      <c r="F382" s="28"/>
      <c r="G382" s="29"/>
      <c r="H382" s="29"/>
      <c r="I382" s="48" t="str">
        <f t="shared" si="91"/>
        <v/>
      </c>
      <c r="J382" s="48" t="str">
        <f t="shared" si="92"/>
        <v/>
      </c>
      <c r="K382" s="49" t="str">
        <f t="shared" si="100"/>
        <v/>
      </c>
      <c r="L382" s="11"/>
      <c r="M382" s="11"/>
      <c r="N382" s="78"/>
      <c r="O382" s="31" t="str">
        <f t="shared" si="93"/>
        <v>F</v>
      </c>
      <c r="P382" s="11">
        <f t="shared" si="94"/>
        <v>-23.287315649149274</v>
      </c>
      <c r="Q382" s="11"/>
      <c r="R382" s="38">
        <f t="shared" si="101"/>
        <v>0</v>
      </c>
      <c r="S382" s="30">
        <f t="shared" si="95"/>
        <v>0</v>
      </c>
      <c r="T382" s="30">
        <f t="shared" si="96"/>
        <v>0</v>
      </c>
      <c r="U382" s="34"/>
      <c r="V382" s="34"/>
      <c r="W382" s="34"/>
      <c r="X382" s="31">
        <f t="shared" si="97"/>
        <v>9.0359999999999996</v>
      </c>
      <c r="Y382" s="31">
        <f t="shared" si="98"/>
        <v>-184.49199999999999</v>
      </c>
      <c r="Z382" s="30">
        <f t="shared" si="99"/>
        <v>0</v>
      </c>
    </row>
    <row r="383" spans="4:26" x14ac:dyDescent="0.15">
      <c r="E383" s="46"/>
      <c r="F383" s="28"/>
      <c r="G383" s="29"/>
      <c r="H383" s="29"/>
      <c r="I383" s="48" t="str">
        <f t="shared" si="91"/>
        <v/>
      </c>
      <c r="J383" s="48" t="str">
        <f t="shared" si="92"/>
        <v/>
      </c>
      <c r="K383" s="49" t="str">
        <f t="shared" si="100"/>
        <v/>
      </c>
      <c r="L383" s="11"/>
      <c r="M383" s="11"/>
      <c r="N383" s="78"/>
      <c r="O383" s="31" t="str">
        <f t="shared" si="93"/>
        <v>F</v>
      </c>
      <c r="P383" s="11">
        <f t="shared" si="94"/>
        <v>-23.287315649149274</v>
      </c>
      <c r="Q383" s="11"/>
      <c r="R383" s="38">
        <f t="shared" si="101"/>
        <v>0</v>
      </c>
      <c r="S383" s="30">
        <f t="shared" si="95"/>
        <v>0</v>
      </c>
      <c r="T383" s="30">
        <f t="shared" si="96"/>
        <v>0</v>
      </c>
      <c r="U383" s="34"/>
      <c r="V383" s="34"/>
      <c r="W383" s="34"/>
      <c r="X383" s="31">
        <f t="shared" si="97"/>
        <v>9.0359999999999996</v>
      </c>
      <c r="Y383" s="31">
        <f t="shared" si="98"/>
        <v>-184.49199999999999</v>
      </c>
      <c r="Z383" s="30">
        <f t="shared" si="99"/>
        <v>0</v>
      </c>
    </row>
    <row r="384" spans="4:26" x14ac:dyDescent="0.15">
      <c r="E384" s="46"/>
      <c r="F384" s="28"/>
      <c r="G384" s="29"/>
      <c r="H384" s="29"/>
      <c r="I384" s="48" t="str">
        <f t="shared" si="91"/>
        <v/>
      </c>
      <c r="J384" s="48" t="str">
        <f t="shared" si="92"/>
        <v/>
      </c>
      <c r="K384" s="49" t="str">
        <f t="shared" si="100"/>
        <v/>
      </c>
      <c r="L384" s="11"/>
      <c r="M384" s="11"/>
      <c r="N384" s="78"/>
      <c r="O384" s="31" t="str">
        <f t="shared" si="93"/>
        <v>F</v>
      </c>
      <c r="P384" s="11">
        <f t="shared" si="94"/>
        <v>-23.287315649149274</v>
      </c>
      <c r="Q384" s="11"/>
      <c r="R384" s="38">
        <f t="shared" si="101"/>
        <v>0</v>
      </c>
      <c r="S384" s="30">
        <f t="shared" si="95"/>
        <v>0</v>
      </c>
      <c r="T384" s="30">
        <f t="shared" si="96"/>
        <v>0</v>
      </c>
      <c r="U384" s="34"/>
      <c r="V384" s="34"/>
      <c r="W384" s="34"/>
      <c r="X384" s="31">
        <f t="shared" si="97"/>
        <v>9.0359999999999996</v>
      </c>
      <c r="Y384" s="31">
        <f t="shared" si="98"/>
        <v>-184.49199999999999</v>
      </c>
      <c r="Z384" s="30">
        <f t="shared" si="99"/>
        <v>0</v>
      </c>
    </row>
    <row r="385" spans="5:26" x14ac:dyDescent="0.15">
      <c r="E385" s="46"/>
      <c r="F385" s="28"/>
      <c r="G385" s="29"/>
      <c r="H385" s="29"/>
      <c r="I385" s="48" t="str">
        <f t="shared" si="91"/>
        <v/>
      </c>
      <c r="J385" s="48" t="str">
        <f t="shared" si="92"/>
        <v/>
      </c>
      <c r="K385" s="49" t="str">
        <f t="shared" si="100"/>
        <v/>
      </c>
      <c r="L385" s="11"/>
      <c r="M385" s="11"/>
      <c r="N385" s="78"/>
      <c r="O385" s="31" t="str">
        <f t="shared" si="93"/>
        <v>F</v>
      </c>
      <c r="P385" s="11">
        <f t="shared" si="94"/>
        <v>-23.287315649149274</v>
      </c>
      <c r="Q385" s="11"/>
      <c r="R385" s="38">
        <f t="shared" si="101"/>
        <v>0</v>
      </c>
      <c r="S385" s="30">
        <f t="shared" si="95"/>
        <v>0</v>
      </c>
      <c r="T385" s="30">
        <f t="shared" si="96"/>
        <v>0</v>
      </c>
      <c r="U385" s="34"/>
      <c r="V385" s="34"/>
      <c r="W385" s="34"/>
      <c r="X385" s="31">
        <f t="shared" si="97"/>
        <v>9.0359999999999996</v>
      </c>
      <c r="Y385" s="31">
        <f t="shared" si="98"/>
        <v>-184.49199999999999</v>
      </c>
      <c r="Z385" s="30">
        <f t="shared" si="99"/>
        <v>0</v>
      </c>
    </row>
    <row r="386" spans="5:26" x14ac:dyDescent="0.15">
      <c r="E386" s="46"/>
      <c r="F386" s="28"/>
      <c r="G386" s="29"/>
      <c r="H386" s="29"/>
      <c r="I386" s="48" t="str">
        <f t="shared" si="91"/>
        <v/>
      </c>
      <c r="J386" s="48" t="str">
        <f t="shared" si="92"/>
        <v/>
      </c>
      <c r="K386" s="49" t="str">
        <f t="shared" si="100"/>
        <v/>
      </c>
      <c r="L386" s="11"/>
      <c r="M386" s="11"/>
      <c r="N386" s="78"/>
      <c r="O386" s="31" t="str">
        <f t="shared" si="93"/>
        <v>F</v>
      </c>
      <c r="P386" s="11">
        <f t="shared" si="94"/>
        <v>-23.287315649149274</v>
      </c>
      <c r="Q386" s="11"/>
      <c r="R386" s="38">
        <f t="shared" si="101"/>
        <v>0</v>
      </c>
      <c r="S386" s="30">
        <f t="shared" si="95"/>
        <v>0</v>
      </c>
      <c r="T386" s="30">
        <f t="shared" si="96"/>
        <v>0</v>
      </c>
      <c r="U386" s="34"/>
      <c r="V386" s="34"/>
      <c r="W386" s="34"/>
      <c r="X386" s="31">
        <f t="shared" si="97"/>
        <v>9.0359999999999996</v>
      </c>
      <c r="Y386" s="31">
        <f t="shared" si="98"/>
        <v>-184.49199999999999</v>
      </c>
      <c r="Z386" s="30">
        <f t="shared" si="99"/>
        <v>0</v>
      </c>
    </row>
    <row r="387" spans="5:26" x14ac:dyDescent="0.15">
      <c r="E387" s="46"/>
      <c r="F387" s="28"/>
      <c r="G387" s="29"/>
      <c r="H387" s="29"/>
      <c r="I387" s="48" t="str">
        <f t="shared" si="91"/>
        <v/>
      </c>
      <c r="J387" s="48" t="str">
        <f t="shared" si="92"/>
        <v/>
      </c>
      <c r="K387" s="49" t="str">
        <f t="shared" si="100"/>
        <v/>
      </c>
      <c r="L387" s="11"/>
      <c r="M387" s="11"/>
      <c r="N387" s="78"/>
      <c r="O387" s="31" t="str">
        <f t="shared" si="93"/>
        <v>F</v>
      </c>
      <c r="P387" s="11">
        <f t="shared" si="94"/>
        <v>-23.287315649149274</v>
      </c>
      <c r="Q387" s="11"/>
      <c r="R387" s="38">
        <f t="shared" si="101"/>
        <v>0</v>
      </c>
      <c r="S387" s="30">
        <f t="shared" si="95"/>
        <v>0</v>
      </c>
      <c r="T387" s="30">
        <f t="shared" si="96"/>
        <v>0</v>
      </c>
      <c r="U387" s="34"/>
      <c r="V387" s="34"/>
      <c r="W387" s="34"/>
      <c r="X387" s="31">
        <f t="shared" si="97"/>
        <v>9.0359999999999996</v>
      </c>
      <c r="Y387" s="31">
        <f t="shared" si="98"/>
        <v>-184.49199999999999</v>
      </c>
      <c r="Z387" s="30">
        <f t="shared" si="99"/>
        <v>0</v>
      </c>
    </row>
    <row r="388" spans="5:26" x14ac:dyDescent="0.15">
      <c r="E388" s="46"/>
      <c r="F388" s="28"/>
      <c r="G388" s="29"/>
      <c r="H388" s="29"/>
      <c r="I388" s="48" t="str">
        <f t="shared" ref="I388:I451" si="102">IF(COUNTA($F$375,$H$375,F388:H388)=5,P388,"")</f>
        <v/>
      </c>
      <c r="J388" s="48" t="str">
        <f t="shared" ref="J388:J451" si="103">IF(COUNTA($F$375,$H$375,F388:H388)=5,IF(T388&lt;6,"*",IF(T388&gt;=17.583,"*",(H388-G388*INDEX(IF(O388="F",muratafemale,muratamale),R388-4,1)-INDEX(IF(O388="F",muratafemale,muratamale),R388-4,2))/(G388*INDEX(IF(O388="F",muratafemale,muratamale),R388-4,1)+INDEX(IF(O388="F",muratafemale,muratamale),R388-4,2))*100)),"")</f>
        <v/>
      </c>
      <c r="K388" s="49" t="str">
        <f t="shared" ref="K388:K451" si="104">IF(COUNTA($F$375,$H$375,F388:H388)=5,IF(OR(T388&lt;1,G388&lt;70),"*",IF(G388&gt;=IF(O388="M",181,174),(H388-Z388)/Z388*100,IF(G388&lt;101,(H388-X388)/X388*100,IF(T388&lt;6,(H388-X388)/X388*100,IF(T388&gt;=17.583,(H388-Z388)/Z388*100,(H388-Y388)/Y388*100))))),"")</f>
        <v/>
      </c>
      <c r="L388" s="11"/>
      <c r="M388" s="11"/>
      <c r="N388" s="78"/>
      <c r="O388" s="31" t="str">
        <f t="shared" si="93"/>
        <v>F</v>
      </c>
      <c r="P388" s="11">
        <f t="shared" si="94"/>
        <v>-23.287315649149274</v>
      </c>
      <c r="Q388" s="11"/>
      <c r="R388" s="38">
        <f t="shared" si="101"/>
        <v>0</v>
      </c>
      <c r="S388" s="30">
        <f t="shared" si="95"/>
        <v>0</v>
      </c>
      <c r="T388" s="30">
        <f t="shared" si="96"/>
        <v>0</v>
      </c>
      <c r="U388" s="34"/>
      <c r="V388" s="34"/>
      <c r="W388" s="34"/>
      <c r="X388" s="31">
        <f t="shared" si="97"/>
        <v>9.0359999999999996</v>
      </c>
      <c r="Y388" s="31">
        <f t="shared" si="98"/>
        <v>-184.49199999999999</v>
      </c>
      <c r="Z388" s="30">
        <f t="shared" si="99"/>
        <v>0</v>
      </c>
    </row>
    <row r="389" spans="5:26" x14ac:dyDescent="0.15">
      <c r="E389" s="46"/>
      <c r="F389" s="28"/>
      <c r="G389" s="29"/>
      <c r="H389" s="29"/>
      <c r="I389" s="48" t="str">
        <f t="shared" si="102"/>
        <v/>
      </c>
      <c r="J389" s="48" t="str">
        <f t="shared" si="103"/>
        <v/>
      </c>
      <c r="K389" s="49" t="str">
        <f t="shared" si="104"/>
        <v/>
      </c>
      <c r="L389" s="11"/>
      <c r="M389" s="11"/>
      <c r="N389" s="78"/>
      <c r="O389" s="31" t="str">
        <f t="shared" si="93"/>
        <v>F</v>
      </c>
      <c r="P389" s="11">
        <f t="shared" si="94"/>
        <v>-23.287315649149274</v>
      </c>
      <c r="Q389" s="11"/>
      <c r="R389" s="38">
        <f t="shared" si="101"/>
        <v>0</v>
      </c>
      <c r="S389" s="30">
        <f t="shared" si="95"/>
        <v>0</v>
      </c>
      <c r="T389" s="30">
        <f t="shared" si="96"/>
        <v>0</v>
      </c>
      <c r="U389" s="34"/>
      <c r="V389" s="34"/>
      <c r="W389" s="34"/>
      <c r="X389" s="31">
        <f t="shared" si="97"/>
        <v>9.0359999999999996</v>
      </c>
      <c r="Y389" s="31">
        <f t="shared" si="98"/>
        <v>-184.49199999999999</v>
      </c>
      <c r="Z389" s="30">
        <f t="shared" si="99"/>
        <v>0</v>
      </c>
    </row>
    <row r="390" spans="5:26" x14ac:dyDescent="0.15">
      <c r="E390" s="46"/>
      <c r="F390" s="28"/>
      <c r="G390" s="29"/>
      <c r="H390" s="29"/>
      <c r="I390" s="48" t="str">
        <f t="shared" si="102"/>
        <v/>
      </c>
      <c r="J390" s="48" t="str">
        <f t="shared" si="103"/>
        <v/>
      </c>
      <c r="K390" s="49" t="str">
        <f t="shared" si="104"/>
        <v/>
      </c>
      <c r="L390" s="11"/>
      <c r="M390" s="11"/>
      <c r="N390" s="78"/>
      <c r="O390" s="31" t="str">
        <f t="shared" si="93"/>
        <v>F</v>
      </c>
      <c r="P390" s="11">
        <f t="shared" si="94"/>
        <v>-23.287315649149274</v>
      </c>
      <c r="Q390" s="11"/>
      <c r="R390" s="38">
        <f t="shared" si="101"/>
        <v>0</v>
      </c>
      <c r="S390" s="30">
        <f t="shared" si="95"/>
        <v>0</v>
      </c>
      <c r="T390" s="30">
        <f t="shared" si="96"/>
        <v>0</v>
      </c>
      <c r="U390" s="34"/>
      <c r="V390" s="34"/>
      <c r="W390" s="34"/>
      <c r="X390" s="31">
        <f t="shared" si="97"/>
        <v>9.0359999999999996</v>
      </c>
      <c r="Y390" s="31">
        <f t="shared" si="98"/>
        <v>-184.49199999999999</v>
      </c>
      <c r="Z390" s="30">
        <f t="shared" si="99"/>
        <v>0</v>
      </c>
    </row>
    <row r="391" spans="5:26" x14ac:dyDescent="0.15">
      <c r="E391" s="46"/>
      <c r="F391" s="28"/>
      <c r="G391" s="29"/>
      <c r="H391" s="29"/>
      <c r="I391" s="48" t="str">
        <f t="shared" si="102"/>
        <v/>
      </c>
      <c r="J391" s="48" t="str">
        <f t="shared" si="103"/>
        <v/>
      </c>
      <c r="K391" s="49" t="str">
        <f t="shared" si="104"/>
        <v/>
      </c>
      <c r="L391" s="11"/>
      <c r="M391" s="11"/>
      <c r="N391" s="78"/>
      <c r="O391" s="31" t="str">
        <f t="shared" si="93"/>
        <v>F</v>
      </c>
      <c r="P391" s="11">
        <f t="shared" si="94"/>
        <v>-23.287315649149274</v>
      </c>
      <c r="Q391" s="11"/>
      <c r="R391" s="38">
        <f t="shared" si="101"/>
        <v>0</v>
      </c>
      <c r="S391" s="30">
        <f t="shared" si="95"/>
        <v>0</v>
      </c>
      <c r="T391" s="30">
        <f t="shared" si="96"/>
        <v>0</v>
      </c>
      <c r="U391" s="34"/>
      <c r="V391" s="34"/>
      <c r="W391" s="34"/>
      <c r="X391" s="31">
        <f t="shared" si="97"/>
        <v>9.0359999999999996</v>
      </c>
      <c r="Y391" s="31">
        <f t="shared" si="98"/>
        <v>-184.49199999999999</v>
      </c>
      <c r="Z391" s="30">
        <f t="shared" si="99"/>
        <v>0</v>
      </c>
    </row>
    <row r="392" spans="5:26" x14ac:dyDescent="0.15">
      <c r="E392" s="46"/>
      <c r="F392" s="28"/>
      <c r="G392" s="29"/>
      <c r="H392" s="29"/>
      <c r="I392" s="48" t="str">
        <f t="shared" si="102"/>
        <v/>
      </c>
      <c r="J392" s="48" t="str">
        <f t="shared" si="103"/>
        <v/>
      </c>
      <c r="K392" s="49" t="str">
        <f t="shared" si="104"/>
        <v/>
      </c>
      <c r="L392" s="11"/>
      <c r="M392" s="11"/>
      <c r="N392" s="78"/>
      <c r="O392" s="31" t="str">
        <f t="shared" si="93"/>
        <v>F</v>
      </c>
      <c r="P392" s="11">
        <f t="shared" si="94"/>
        <v>-23.287315649149274</v>
      </c>
      <c r="Q392" s="11"/>
      <c r="R392" s="38">
        <f t="shared" si="101"/>
        <v>0</v>
      </c>
      <c r="S392" s="30">
        <f t="shared" si="95"/>
        <v>0</v>
      </c>
      <c r="T392" s="30">
        <f t="shared" si="96"/>
        <v>0</v>
      </c>
      <c r="U392" s="34"/>
      <c r="V392" s="34"/>
      <c r="W392" s="34"/>
      <c r="X392" s="31">
        <f t="shared" si="97"/>
        <v>9.0359999999999996</v>
      </c>
      <c r="Y392" s="31">
        <f t="shared" si="98"/>
        <v>-184.49199999999999</v>
      </c>
      <c r="Z392" s="30">
        <f t="shared" si="99"/>
        <v>0</v>
      </c>
    </row>
    <row r="393" spans="5:26" x14ac:dyDescent="0.15">
      <c r="E393" s="46"/>
      <c r="F393" s="28"/>
      <c r="G393" s="29"/>
      <c r="H393" s="29"/>
      <c r="I393" s="48" t="str">
        <f t="shared" si="102"/>
        <v/>
      </c>
      <c r="J393" s="48" t="str">
        <f t="shared" si="103"/>
        <v/>
      </c>
      <c r="K393" s="49" t="str">
        <f t="shared" si="104"/>
        <v/>
      </c>
      <c r="L393" s="11"/>
      <c r="M393" s="11"/>
      <c r="N393" s="78"/>
      <c r="O393" s="31" t="str">
        <f t="shared" si="93"/>
        <v>F</v>
      </c>
      <c r="P393" s="11">
        <f t="shared" si="94"/>
        <v>-23.287315649149274</v>
      </c>
      <c r="Q393" s="11"/>
      <c r="R393" s="38">
        <f t="shared" si="101"/>
        <v>0</v>
      </c>
      <c r="S393" s="30">
        <f t="shared" si="95"/>
        <v>0</v>
      </c>
      <c r="T393" s="30">
        <f t="shared" si="96"/>
        <v>0</v>
      </c>
      <c r="U393" s="34"/>
      <c r="V393" s="34"/>
      <c r="W393" s="34"/>
      <c r="X393" s="31">
        <f t="shared" si="97"/>
        <v>9.0359999999999996</v>
      </c>
      <c r="Y393" s="31">
        <f t="shared" si="98"/>
        <v>-184.49199999999999</v>
      </c>
      <c r="Z393" s="30">
        <f t="shared" si="99"/>
        <v>0</v>
      </c>
    </row>
    <row r="394" spans="5:26" x14ac:dyDescent="0.15">
      <c r="E394" s="46"/>
      <c r="F394" s="28"/>
      <c r="G394" s="29"/>
      <c r="H394" s="29"/>
      <c r="I394" s="48" t="str">
        <f t="shared" si="102"/>
        <v/>
      </c>
      <c r="J394" s="48" t="str">
        <f t="shared" si="103"/>
        <v/>
      </c>
      <c r="K394" s="49" t="str">
        <f t="shared" si="104"/>
        <v/>
      </c>
      <c r="L394" s="11"/>
      <c r="M394" s="11"/>
      <c r="N394" s="78"/>
      <c r="O394" s="31" t="str">
        <f t="shared" si="93"/>
        <v>F</v>
      </c>
      <c r="P394" s="11">
        <f t="shared" si="94"/>
        <v>-23.287315649149274</v>
      </c>
      <c r="Q394" s="11"/>
      <c r="R394" s="38">
        <f t="shared" si="101"/>
        <v>0</v>
      </c>
      <c r="S394" s="30">
        <f t="shared" si="95"/>
        <v>0</v>
      </c>
      <c r="T394" s="30">
        <f t="shared" si="96"/>
        <v>0</v>
      </c>
      <c r="U394" s="34"/>
      <c r="V394" s="34"/>
      <c r="W394" s="34"/>
      <c r="X394" s="31">
        <f t="shared" si="97"/>
        <v>9.0359999999999996</v>
      </c>
      <c r="Y394" s="31">
        <f t="shared" si="98"/>
        <v>-184.49199999999999</v>
      </c>
      <c r="Z394" s="30">
        <f t="shared" si="99"/>
        <v>0</v>
      </c>
    </row>
    <row r="395" spans="5:26" x14ac:dyDescent="0.15">
      <c r="E395" s="46"/>
      <c r="F395" s="28"/>
      <c r="G395" s="29"/>
      <c r="H395" s="29"/>
      <c r="I395" s="48" t="str">
        <f t="shared" si="102"/>
        <v/>
      </c>
      <c r="J395" s="48" t="str">
        <f t="shared" si="103"/>
        <v/>
      </c>
      <c r="K395" s="49" t="str">
        <f t="shared" si="104"/>
        <v/>
      </c>
      <c r="L395" s="11"/>
      <c r="M395" s="11"/>
      <c r="N395" s="78"/>
      <c r="O395" s="31" t="str">
        <f t="shared" si="93"/>
        <v>F</v>
      </c>
      <c r="P395" s="11">
        <f t="shared" si="94"/>
        <v>-23.287315649149274</v>
      </c>
      <c r="Q395" s="11"/>
      <c r="R395" s="38">
        <f t="shared" si="101"/>
        <v>0</v>
      </c>
      <c r="S395" s="30">
        <f t="shared" si="95"/>
        <v>0</v>
      </c>
      <c r="T395" s="30">
        <f t="shared" si="96"/>
        <v>0</v>
      </c>
      <c r="U395" s="34"/>
      <c r="V395" s="34"/>
      <c r="W395" s="34"/>
      <c r="X395" s="31">
        <f t="shared" si="97"/>
        <v>9.0359999999999996</v>
      </c>
      <c r="Y395" s="31">
        <f t="shared" si="98"/>
        <v>-184.49199999999999</v>
      </c>
      <c r="Z395" s="30">
        <f t="shared" si="99"/>
        <v>0</v>
      </c>
    </row>
    <row r="396" spans="5:26" x14ac:dyDescent="0.15">
      <c r="E396" s="46"/>
      <c r="F396" s="28"/>
      <c r="G396" s="29"/>
      <c r="H396" s="29"/>
      <c r="I396" s="48" t="str">
        <f t="shared" si="102"/>
        <v/>
      </c>
      <c r="J396" s="48" t="str">
        <f t="shared" si="103"/>
        <v/>
      </c>
      <c r="K396" s="49" t="str">
        <f t="shared" si="104"/>
        <v/>
      </c>
      <c r="L396" s="11"/>
      <c r="M396" s="11"/>
      <c r="N396" s="78"/>
      <c r="O396" s="31" t="str">
        <f t="shared" si="93"/>
        <v>F</v>
      </c>
      <c r="P396" s="11">
        <f t="shared" si="94"/>
        <v>-23.287315649149274</v>
      </c>
      <c r="Q396" s="11"/>
      <c r="R396" s="38">
        <f t="shared" si="101"/>
        <v>0</v>
      </c>
      <c r="S396" s="30">
        <f t="shared" si="95"/>
        <v>0</v>
      </c>
      <c r="T396" s="30">
        <f t="shared" si="96"/>
        <v>0</v>
      </c>
      <c r="U396" s="34"/>
      <c r="V396" s="34"/>
      <c r="W396" s="34"/>
      <c r="X396" s="31">
        <f t="shared" si="97"/>
        <v>9.0359999999999996</v>
      </c>
      <c r="Y396" s="31">
        <f t="shared" si="98"/>
        <v>-184.49199999999999</v>
      </c>
      <c r="Z396" s="30">
        <f t="shared" si="99"/>
        <v>0</v>
      </c>
    </row>
    <row r="397" spans="5:26" x14ac:dyDescent="0.15">
      <c r="E397" s="46"/>
      <c r="F397" s="28"/>
      <c r="G397" s="29"/>
      <c r="H397" s="29"/>
      <c r="I397" s="48" t="str">
        <f t="shared" si="102"/>
        <v/>
      </c>
      <c r="J397" s="48" t="str">
        <f t="shared" si="103"/>
        <v/>
      </c>
      <c r="K397" s="49" t="str">
        <f t="shared" si="104"/>
        <v/>
      </c>
      <c r="L397" s="11"/>
      <c r="M397" s="11"/>
      <c r="N397" s="78"/>
      <c r="O397" s="31" t="str">
        <f t="shared" si="93"/>
        <v>F</v>
      </c>
      <c r="P397" s="11">
        <f t="shared" si="94"/>
        <v>-23.287315649149274</v>
      </c>
      <c r="Q397" s="11"/>
      <c r="R397" s="38">
        <f t="shared" si="101"/>
        <v>0</v>
      </c>
      <c r="S397" s="30">
        <f t="shared" si="95"/>
        <v>0</v>
      </c>
      <c r="T397" s="30">
        <f t="shared" si="96"/>
        <v>0</v>
      </c>
      <c r="U397" s="34"/>
      <c r="V397" s="34"/>
      <c r="W397" s="34"/>
      <c r="X397" s="31">
        <f t="shared" si="97"/>
        <v>9.0359999999999996</v>
      </c>
      <c r="Y397" s="31">
        <f t="shared" si="98"/>
        <v>-184.49199999999999</v>
      </c>
      <c r="Z397" s="30">
        <f t="shared" si="99"/>
        <v>0</v>
      </c>
    </row>
    <row r="398" spans="5:26" x14ac:dyDescent="0.15">
      <c r="E398" s="46"/>
      <c r="F398" s="28"/>
      <c r="G398" s="29"/>
      <c r="H398" s="29"/>
      <c r="I398" s="48" t="str">
        <f t="shared" si="102"/>
        <v/>
      </c>
      <c r="J398" s="48" t="str">
        <f t="shared" si="103"/>
        <v/>
      </c>
      <c r="K398" s="49" t="str">
        <f t="shared" si="104"/>
        <v/>
      </c>
      <c r="L398" s="11"/>
      <c r="M398" s="11"/>
      <c r="N398" s="78"/>
      <c r="O398" s="31" t="str">
        <f t="shared" si="93"/>
        <v>F</v>
      </c>
      <c r="P398" s="11">
        <f t="shared" si="94"/>
        <v>-23.287315649149274</v>
      </c>
      <c r="Q398" s="11"/>
      <c r="R398" s="38">
        <f t="shared" si="101"/>
        <v>0</v>
      </c>
      <c r="S398" s="30">
        <f t="shared" si="95"/>
        <v>0</v>
      </c>
      <c r="T398" s="30">
        <f t="shared" si="96"/>
        <v>0</v>
      </c>
      <c r="U398" s="34"/>
      <c r="V398" s="34"/>
      <c r="W398" s="34"/>
      <c r="X398" s="31">
        <f t="shared" si="97"/>
        <v>9.0359999999999996</v>
      </c>
      <c r="Y398" s="31">
        <f t="shared" si="98"/>
        <v>-184.49199999999999</v>
      </c>
      <c r="Z398" s="30">
        <f t="shared" si="99"/>
        <v>0</v>
      </c>
    </row>
    <row r="399" spans="5:26" x14ac:dyDescent="0.15">
      <c r="E399" s="46"/>
      <c r="F399" s="28"/>
      <c r="G399" s="29"/>
      <c r="H399" s="29"/>
      <c r="I399" s="48" t="str">
        <f t="shared" si="102"/>
        <v/>
      </c>
      <c r="J399" s="48" t="str">
        <f t="shared" si="103"/>
        <v/>
      </c>
      <c r="K399" s="49" t="str">
        <f t="shared" si="104"/>
        <v/>
      </c>
      <c r="L399" s="11"/>
      <c r="M399" s="11"/>
      <c r="N399" s="78"/>
      <c r="O399" s="31" t="str">
        <f t="shared" si="93"/>
        <v>F</v>
      </c>
      <c r="P399" s="11">
        <f t="shared" si="94"/>
        <v>-23.287315649149274</v>
      </c>
      <c r="Q399" s="11"/>
      <c r="R399" s="38">
        <f t="shared" si="101"/>
        <v>0</v>
      </c>
      <c r="S399" s="30">
        <f t="shared" si="95"/>
        <v>0</v>
      </c>
      <c r="T399" s="30">
        <f t="shared" si="96"/>
        <v>0</v>
      </c>
      <c r="U399" s="34"/>
      <c r="V399" s="34"/>
      <c r="W399" s="34"/>
      <c r="X399" s="31">
        <f t="shared" si="97"/>
        <v>9.0359999999999996</v>
      </c>
      <c r="Y399" s="31">
        <f t="shared" si="98"/>
        <v>-184.49199999999999</v>
      </c>
      <c r="Z399" s="30">
        <f t="shared" si="99"/>
        <v>0</v>
      </c>
    </row>
    <row r="400" spans="5:26" x14ac:dyDescent="0.15">
      <c r="E400" s="46"/>
      <c r="F400" s="28"/>
      <c r="G400" s="29"/>
      <c r="H400" s="29"/>
      <c r="I400" s="48" t="str">
        <f t="shared" si="102"/>
        <v/>
      </c>
      <c r="J400" s="48" t="str">
        <f t="shared" si="103"/>
        <v/>
      </c>
      <c r="K400" s="49" t="str">
        <f t="shared" si="104"/>
        <v/>
      </c>
      <c r="L400" s="11"/>
      <c r="M400" s="11"/>
      <c r="N400" s="78"/>
      <c r="O400" s="31" t="str">
        <f t="shared" si="93"/>
        <v>F</v>
      </c>
      <c r="P400" s="11">
        <f t="shared" si="94"/>
        <v>-23.287315649149274</v>
      </c>
      <c r="Q400" s="11"/>
      <c r="R400" s="38">
        <f t="shared" si="101"/>
        <v>0</v>
      </c>
      <c r="S400" s="30">
        <f t="shared" si="95"/>
        <v>0</v>
      </c>
      <c r="T400" s="30">
        <f t="shared" si="96"/>
        <v>0</v>
      </c>
      <c r="U400" s="34"/>
      <c r="V400" s="34"/>
      <c r="W400" s="34"/>
      <c r="X400" s="31">
        <f t="shared" si="97"/>
        <v>9.0359999999999996</v>
      </c>
      <c r="Y400" s="31">
        <f t="shared" si="98"/>
        <v>-184.49199999999999</v>
      </c>
      <c r="Z400" s="30">
        <f t="shared" si="99"/>
        <v>0</v>
      </c>
    </row>
    <row r="401" spans="5:26" x14ac:dyDescent="0.15">
      <c r="E401" s="46"/>
      <c r="F401" s="28"/>
      <c r="G401" s="29"/>
      <c r="H401" s="29"/>
      <c r="I401" s="48" t="str">
        <f t="shared" si="102"/>
        <v/>
      </c>
      <c r="J401" s="48" t="str">
        <f t="shared" si="103"/>
        <v/>
      </c>
      <c r="K401" s="49" t="str">
        <f t="shared" si="104"/>
        <v/>
      </c>
      <c r="L401" s="11"/>
      <c r="M401" s="11"/>
      <c r="N401" s="78"/>
      <c r="O401" s="31" t="str">
        <f t="shared" si="93"/>
        <v>F</v>
      </c>
      <c r="P401" s="11">
        <f t="shared" si="94"/>
        <v>-23.287315649149274</v>
      </c>
      <c r="Q401" s="11"/>
      <c r="R401" s="38">
        <f t="shared" si="101"/>
        <v>0</v>
      </c>
      <c r="S401" s="30">
        <f t="shared" si="95"/>
        <v>0</v>
      </c>
      <c r="T401" s="30">
        <f t="shared" si="96"/>
        <v>0</v>
      </c>
      <c r="U401" s="34"/>
      <c r="V401" s="34"/>
      <c r="W401" s="34"/>
      <c r="X401" s="31">
        <f t="shared" si="97"/>
        <v>9.0359999999999996</v>
      </c>
      <c r="Y401" s="31">
        <f t="shared" si="98"/>
        <v>-184.49199999999999</v>
      </c>
      <c r="Z401" s="30">
        <f t="shared" si="99"/>
        <v>0</v>
      </c>
    </row>
    <row r="402" spans="5:26" x14ac:dyDescent="0.15">
      <c r="E402" s="46"/>
      <c r="F402" s="28"/>
      <c r="G402" s="29"/>
      <c r="H402" s="29"/>
      <c r="I402" s="48" t="str">
        <f t="shared" si="102"/>
        <v/>
      </c>
      <c r="J402" s="48" t="str">
        <f t="shared" si="103"/>
        <v/>
      </c>
      <c r="K402" s="49" t="str">
        <f t="shared" si="104"/>
        <v/>
      </c>
      <c r="L402" s="11"/>
      <c r="M402" s="11"/>
      <c r="N402" s="78"/>
      <c r="O402" s="31" t="str">
        <f t="shared" si="93"/>
        <v>F</v>
      </c>
      <c r="P402" s="11">
        <f t="shared" si="94"/>
        <v>-23.287315649149274</v>
      </c>
      <c r="Q402" s="11"/>
      <c r="R402" s="38">
        <f t="shared" si="101"/>
        <v>0</v>
      </c>
      <c r="S402" s="30">
        <f t="shared" si="95"/>
        <v>0</v>
      </c>
      <c r="T402" s="30">
        <f t="shared" si="96"/>
        <v>0</v>
      </c>
      <c r="U402" s="34"/>
      <c r="V402" s="34"/>
      <c r="W402" s="34"/>
      <c r="X402" s="31">
        <f t="shared" si="97"/>
        <v>9.0359999999999996</v>
      </c>
      <c r="Y402" s="31">
        <f t="shared" si="98"/>
        <v>-184.49199999999999</v>
      </c>
      <c r="Z402" s="30">
        <f t="shared" si="99"/>
        <v>0</v>
      </c>
    </row>
    <row r="403" spans="5:26" x14ac:dyDescent="0.15">
      <c r="E403" s="46"/>
      <c r="F403" s="28"/>
      <c r="G403" s="29"/>
      <c r="H403" s="29"/>
      <c r="I403" s="48" t="str">
        <f t="shared" si="102"/>
        <v/>
      </c>
      <c r="J403" s="48" t="str">
        <f t="shared" si="103"/>
        <v/>
      </c>
      <c r="K403" s="49" t="str">
        <f t="shared" si="104"/>
        <v/>
      </c>
      <c r="L403" s="11"/>
      <c r="M403" s="11"/>
      <c r="N403" s="78"/>
      <c r="O403" s="31" t="str">
        <f t="shared" si="93"/>
        <v>F</v>
      </c>
      <c r="P403" s="11">
        <f t="shared" si="94"/>
        <v>-23.287315649149274</v>
      </c>
      <c r="Q403" s="11"/>
      <c r="R403" s="38">
        <f t="shared" si="101"/>
        <v>0</v>
      </c>
      <c r="S403" s="30">
        <f t="shared" si="95"/>
        <v>0</v>
      </c>
      <c r="T403" s="30">
        <f t="shared" si="96"/>
        <v>0</v>
      </c>
      <c r="U403" s="34"/>
      <c r="V403" s="34"/>
      <c r="W403" s="34"/>
      <c r="X403" s="31">
        <f t="shared" si="97"/>
        <v>9.0359999999999996</v>
      </c>
      <c r="Y403" s="31">
        <f t="shared" si="98"/>
        <v>-184.49199999999999</v>
      </c>
      <c r="Z403" s="30">
        <f t="shared" si="99"/>
        <v>0</v>
      </c>
    </row>
    <row r="404" spans="5:26" x14ac:dyDescent="0.15">
      <c r="E404" s="46"/>
      <c r="F404" s="28"/>
      <c r="G404" s="29"/>
      <c r="H404" s="29"/>
      <c r="I404" s="48" t="str">
        <f t="shared" si="102"/>
        <v/>
      </c>
      <c r="J404" s="48" t="str">
        <f t="shared" si="103"/>
        <v/>
      </c>
      <c r="K404" s="49" t="str">
        <f t="shared" si="104"/>
        <v/>
      </c>
      <c r="L404" s="11"/>
      <c r="M404" s="11"/>
      <c r="N404" s="78"/>
      <c r="O404" s="31" t="str">
        <f t="shared" si="93"/>
        <v>F</v>
      </c>
      <c r="P404" s="11">
        <f t="shared" si="94"/>
        <v>-23.287315649149274</v>
      </c>
      <c r="Q404" s="11"/>
      <c r="R404" s="38">
        <f t="shared" si="101"/>
        <v>0</v>
      </c>
      <c r="S404" s="30">
        <f t="shared" si="95"/>
        <v>0</v>
      </c>
      <c r="T404" s="30">
        <f t="shared" si="96"/>
        <v>0</v>
      </c>
      <c r="U404" s="34"/>
      <c r="V404" s="34"/>
      <c r="W404" s="34"/>
      <c r="X404" s="31">
        <f t="shared" si="97"/>
        <v>9.0359999999999996</v>
      </c>
      <c r="Y404" s="31">
        <f t="shared" si="98"/>
        <v>-184.49199999999999</v>
      </c>
      <c r="Z404" s="30">
        <f t="shared" si="99"/>
        <v>0</v>
      </c>
    </row>
    <row r="405" spans="5:26" x14ac:dyDescent="0.15">
      <c r="E405" s="46"/>
      <c r="F405" s="28"/>
      <c r="G405" s="29"/>
      <c r="H405" s="29"/>
      <c r="I405" s="48" t="str">
        <f t="shared" si="102"/>
        <v/>
      </c>
      <c r="J405" s="48" t="str">
        <f t="shared" si="103"/>
        <v/>
      </c>
      <c r="K405" s="49" t="str">
        <f t="shared" si="104"/>
        <v/>
      </c>
      <c r="L405" s="11"/>
      <c r="M405" s="11"/>
      <c r="N405" s="78"/>
      <c r="O405" s="31" t="str">
        <f t="shared" si="93"/>
        <v>F</v>
      </c>
      <c r="P405" s="11">
        <f t="shared" si="94"/>
        <v>-23.287315649149274</v>
      </c>
      <c r="Q405" s="11"/>
      <c r="R405" s="38">
        <f t="shared" si="101"/>
        <v>0</v>
      </c>
      <c r="S405" s="30">
        <f t="shared" si="95"/>
        <v>0</v>
      </c>
      <c r="T405" s="30">
        <f t="shared" si="96"/>
        <v>0</v>
      </c>
      <c r="U405" s="34"/>
      <c r="V405" s="34"/>
      <c r="W405" s="34"/>
      <c r="X405" s="31">
        <f t="shared" si="97"/>
        <v>9.0359999999999996</v>
      </c>
      <c r="Y405" s="31">
        <f t="shared" si="98"/>
        <v>-184.49199999999999</v>
      </c>
      <c r="Z405" s="30">
        <f t="shared" si="99"/>
        <v>0</v>
      </c>
    </row>
    <row r="406" spans="5:26" x14ac:dyDescent="0.15">
      <c r="E406" s="46"/>
      <c r="F406" s="28"/>
      <c r="G406" s="29"/>
      <c r="H406" s="29"/>
      <c r="I406" s="48" t="str">
        <f t="shared" si="102"/>
        <v/>
      </c>
      <c r="J406" s="48" t="str">
        <f t="shared" si="103"/>
        <v/>
      </c>
      <c r="K406" s="49" t="str">
        <f t="shared" si="104"/>
        <v/>
      </c>
      <c r="L406" s="11"/>
      <c r="M406" s="11"/>
      <c r="N406" s="78"/>
      <c r="O406" s="31" t="str">
        <f t="shared" si="93"/>
        <v>F</v>
      </c>
      <c r="P406" s="11">
        <f t="shared" si="94"/>
        <v>-23.287315649149274</v>
      </c>
      <c r="Q406" s="11"/>
      <c r="R406" s="38">
        <f t="shared" si="101"/>
        <v>0</v>
      </c>
      <c r="S406" s="30">
        <f t="shared" si="95"/>
        <v>0</v>
      </c>
      <c r="T406" s="30">
        <f t="shared" si="96"/>
        <v>0</v>
      </c>
      <c r="U406" s="34"/>
      <c r="V406" s="34"/>
      <c r="W406" s="34"/>
      <c r="X406" s="31">
        <f t="shared" si="97"/>
        <v>9.0359999999999996</v>
      </c>
      <c r="Y406" s="31">
        <f t="shared" si="98"/>
        <v>-184.49199999999999</v>
      </c>
      <c r="Z406" s="30">
        <f t="shared" si="99"/>
        <v>0</v>
      </c>
    </row>
    <row r="407" spans="5:26" x14ac:dyDescent="0.15">
      <c r="E407" s="46"/>
      <c r="F407" s="28"/>
      <c r="G407" s="29"/>
      <c r="H407" s="29"/>
      <c r="I407" s="48" t="str">
        <f t="shared" si="102"/>
        <v/>
      </c>
      <c r="J407" s="48" t="str">
        <f t="shared" si="103"/>
        <v/>
      </c>
      <c r="K407" s="49" t="str">
        <f t="shared" si="104"/>
        <v/>
      </c>
      <c r="L407" s="11"/>
      <c r="M407" s="11"/>
      <c r="N407" s="78"/>
      <c r="O407" s="31" t="str">
        <f t="shared" si="93"/>
        <v>F</v>
      </c>
      <c r="P407" s="11">
        <f t="shared" si="94"/>
        <v>-23.287315649149274</v>
      </c>
      <c r="Q407" s="11"/>
      <c r="R407" s="38">
        <f t="shared" si="101"/>
        <v>0</v>
      </c>
      <c r="S407" s="30">
        <f t="shared" si="95"/>
        <v>0</v>
      </c>
      <c r="T407" s="30">
        <f t="shared" si="96"/>
        <v>0</v>
      </c>
      <c r="U407" s="34"/>
      <c r="V407" s="34"/>
      <c r="W407" s="34"/>
      <c r="X407" s="31">
        <f t="shared" si="97"/>
        <v>9.0359999999999996</v>
      </c>
      <c r="Y407" s="31">
        <f t="shared" si="98"/>
        <v>-184.49199999999999</v>
      </c>
      <c r="Z407" s="30">
        <f t="shared" si="99"/>
        <v>0</v>
      </c>
    </row>
    <row r="408" spans="5:26" x14ac:dyDescent="0.15">
      <c r="E408" s="46"/>
      <c r="F408" s="28"/>
      <c r="G408" s="29"/>
      <c r="H408" s="29"/>
      <c r="I408" s="48" t="str">
        <f t="shared" si="102"/>
        <v/>
      </c>
      <c r="J408" s="48" t="str">
        <f t="shared" si="103"/>
        <v/>
      </c>
      <c r="K408" s="49" t="str">
        <f t="shared" si="104"/>
        <v/>
      </c>
      <c r="L408" s="11"/>
      <c r="M408" s="11"/>
      <c r="N408" s="78"/>
      <c r="O408" s="31" t="str">
        <f t="shared" si="93"/>
        <v>F</v>
      </c>
      <c r="P408" s="11">
        <f t="shared" si="94"/>
        <v>-23.287315649149274</v>
      </c>
      <c r="Q408" s="11"/>
      <c r="R408" s="38">
        <f t="shared" si="101"/>
        <v>0</v>
      </c>
      <c r="S408" s="30">
        <f t="shared" si="95"/>
        <v>0</v>
      </c>
      <c r="T408" s="30">
        <f t="shared" si="96"/>
        <v>0</v>
      </c>
      <c r="U408" s="34"/>
      <c r="V408" s="34"/>
      <c r="W408" s="34"/>
      <c r="X408" s="31">
        <f t="shared" si="97"/>
        <v>9.0359999999999996</v>
      </c>
      <c r="Y408" s="31">
        <f t="shared" si="98"/>
        <v>-184.49199999999999</v>
      </c>
      <c r="Z408" s="30">
        <f t="shared" si="99"/>
        <v>0</v>
      </c>
    </row>
    <row r="409" spans="5:26" x14ac:dyDescent="0.15">
      <c r="E409" s="46"/>
      <c r="F409" s="28"/>
      <c r="G409" s="29"/>
      <c r="H409" s="29"/>
      <c r="I409" s="48" t="str">
        <f t="shared" si="102"/>
        <v/>
      </c>
      <c r="J409" s="48" t="str">
        <f t="shared" si="103"/>
        <v/>
      </c>
      <c r="K409" s="49" t="str">
        <f t="shared" si="104"/>
        <v/>
      </c>
      <c r="L409" s="11"/>
      <c r="M409" s="11"/>
      <c r="N409" s="78"/>
      <c r="O409" s="31" t="str">
        <f t="shared" si="93"/>
        <v>F</v>
      </c>
      <c r="P409" s="11">
        <f t="shared" si="94"/>
        <v>-23.287315649149274</v>
      </c>
      <c r="Q409" s="11"/>
      <c r="R409" s="38">
        <f t="shared" si="101"/>
        <v>0</v>
      </c>
      <c r="S409" s="30">
        <f t="shared" si="95"/>
        <v>0</v>
      </c>
      <c r="T409" s="30">
        <f t="shared" si="96"/>
        <v>0</v>
      </c>
      <c r="U409" s="34"/>
      <c r="V409" s="34"/>
      <c r="W409" s="34"/>
      <c r="X409" s="31">
        <f t="shared" si="97"/>
        <v>9.0359999999999996</v>
      </c>
      <c r="Y409" s="31">
        <f t="shared" si="98"/>
        <v>-184.49199999999999</v>
      </c>
      <c r="Z409" s="30">
        <f t="shared" si="99"/>
        <v>0</v>
      </c>
    </row>
    <row r="410" spans="5:26" x14ac:dyDescent="0.15">
      <c r="E410" s="46"/>
      <c r="F410" s="28"/>
      <c r="G410" s="29"/>
      <c r="H410" s="29"/>
      <c r="I410" s="48" t="str">
        <f t="shared" si="102"/>
        <v/>
      </c>
      <c r="J410" s="48" t="str">
        <f t="shared" si="103"/>
        <v/>
      </c>
      <c r="K410" s="49" t="str">
        <f t="shared" si="104"/>
        <v/>
      </c>
      <c r="L410" s="11"/>
      <c r="M410" s="11"/>
      <c r="N410" s="78"/>
      <c r="O410" s="31" t="str">
        <f t="shared" si="93"/>
        <v>F</v>
      </c>
      <c r="P410" s="11">
        <f t="shared" si="94"/>
        <v>-23.287315649149274</v>
      </c>
      <c r="Q410" s="11"/>
      <c r="R410" s="38">
        <f t="shared" si="101"/>
        <v>0</v>
      </c>
      <c r="S410" s="30">
        <f t="shared" si="95"/>
        <v>0</v>
      </c>
      <c r="T410" s="30">
        <f t="shared" si="96"/>
        <v>0</v>
      </c>
      <c r="U410" s="34"/>
      <c r="V410" s="34"/>
      <c r="W410" s="34"/>
      <c r="X410" s="31">
        <f t="shared" si="97"/>
        <v>9.0359999999999996</v>
      </c>
      <c r="Y410" s="31">
        <f t="shared" si="98"/>
        <v>-184.49199999999999</v>
      </c>
      <c r="Z410" s="30">
        <f t="shared" si="99"/>
        <v>0</v>
      </c>
    </row>
    <row r="411" spans="5:26" x14ac:dyDescent="0.15">
      <c r="E411" s="46"/>
      <c r="F411" s="28"/>
      <c r="G411" s="29"/>
      <c r="H411" s="29"/>
      <c r="I411" s="48" t="str">
        <f t="shared" si="102"/>
        <v/>
      </c>
      <c r="J411" s="48" t="str">
        <f t="shared" si="103"/>
        <v/>
      </c>
      <c r="K411" s="49" t="str">
        <f t="shared" si="104"/>
        <v/>
      </c>
      <c r="L411" s="11"/>
      <c r="M411" s="11"/>
      <c r="N411" s="78"/>
      <c r="O411" s="31" t="str">
        <f t="shared" si="93"/>
        <v>F</v>
      </c>
      <c r="P411" s="11">
        <f t="shared" si="94"/>
        <v>-23.287315649149274</v>
      </c>
      <c r="Q411" s="11"/>
      <c r="R411" s="38">
        <f t="shared" si="101"/>
        <v>0</v>
      </c>
      <c r="S411" s="30">
        <f t="shared" si="95"/>
        <v>0</v>
      </c>
      <c r="T411" s="30">
        <f t="shared" si="96"/>
        <v>0</v>
      </c>
      <c r="U411" s="34"/>
      <c r="V411" s="34"/>
      <c r="W411" s="34"/>
      <c r="X411" s="31">
        <f t="shared" si="97"/>
        <v>9.0359999999999996</v>
      </c>
      <c r="Y411" s="31">
        <f t="shared" si="98"/>
        <v>-184.49199999999999</v>
      </c>
      <c r="Z411" s="30">
        <f t="shared" si="99"/>
        <v>0</v>
      </c>
    </row>
    <row r="412" spans="5:26" x14ac:dyDescent="0.15">
      <c r="E412" s="46"/>
      <c r="F412" s="28"/>
      <c r="G412" s="29"/>
      <c r="H412" s="29"/>
      <c r="I412" s="48" t="str">
        <f t="shared" si="102"/>
        <v/>
      </c>
      <c r="J412" s="48" t="str">
        <f t="shared" si="103"/>
        <v/>
      </c>
      <c r="K412" s="49" t="str">
        <f t="shared" si="104"/>
        <v/>
      </c>
      <c r="L412" s="11"/>
      <c r="M412" s="11"/>
      <c r="N412" s="78"/>
      <c r="O412" s="31" t="str">
        <f t="shared" si="93"/>
        <v>F</v>
      </c>
      <c r="P412" s="11">
        <f t="shared" si="94"/>
        <v>-23.287315649149274</v>
      </c>
      <c r="Q412" s="11"/>
      <c r="R412" s="38">
        <f t="shared" si="101"/>
        <v>0</v>
      </c>
      <c r="S412" s="30">
        <f t="shared" si="95"/>
        <v>0</v>
      </c>
      <c r="T412" s="30">
        <f t="shared" si="96"/>
        <v>0</v>
      </c>
      <c r="U412" s="34"/>
      <c r="V412" s="34"/>
      <c r="W412" s="34"/>
      <c r="X412" s="31">
        <f t="shared" si="97"/>
        <v>9.0359999999999996</v>
      </c>
      <c r="Y412" s="31">
        <f t="shared" si="98"/>
        <v>-184.49199999999999</v>
      </c>
      <c r="Z412" s="30">
        <f t="shared" si="99"/>
        <v>0</v>
      </c>
    </row>
    <row r="413" spans="5:26" x14ac:dyDescent="0.15">
      <c r="E413" s="46"/>
      <c r="F413" s="28"/>
      <c r="G413" s="29"/>
      <c r="H413" s="29"/>
      <c r="I413" s="48" t="str">
        <f t="shared" si="102"/>
        <v/>
      </c>
      <c r="J413" s="48" t="str">
        <f t="shared" si="103"/>
        <v/>
      </c>
      <c r="K413" s="49" t="str">
        <f t="shared" si="104"/>
        <v/>
      </c>
      <c r="L413" s="11"/>
      <c r="M413" s="11"/>
      <c r="N413" s="78"/>
      <c r="O413" s="31" t="str">
        <f t="shared" si="93"/>
        <v>F</v>
      </c>
      <c r="P413" s="11">
        <f t="shared" si="94"/>
        <v>-23.287315649149274</v>
      </c>
      <c r="Q413" s="11"/>
      <c r="R413" s="38">
        <f t="shared" si="101"/>
        <v>0</v>
      </c>
      <c r="S413" s="30">
        <f t="shared" si="95"/>
        <v>0</v>
      </c>
      <c r="T413" s="30">
        <f t="shared" si="96"/>
        <v>0</v>
      </c>
      <c r="U413" s="34"/>
      <c r="V413" s="34"/>
      <c r="W413" s="34"/>
      <c r="X413" s="31">
        <f t="shared" si="97"/>
        <v>9.0359999999999996</v>
      </c>
      <c r="Y413" s="31">
        <f t="shared" si="98"/>
        <v>-184.49199999999999</v>
      </c>
      <c r="Z413" s="30">
        <f t="shared" si="99"/>
        <v>0</v>
      </c>
    </row>
    <row r="414" spans="5:26" x14ac:dyDescent="0.15">
      <c r="E414" s="46"/>
      <c r="F414" s="28"/>
      <c r="G414" s="29"/>
      <c r="H414" s="29"/>
      <c r="I414" s="48" t="str">
        <f t="shared" si="102"/>
        <v/>
      </c>
      <c r="J414" s="48" t="str">
        <f t="shared" si="103"/>
        <v/>
      </c>
      <c r="K414" s="49" t="str">
        <f t="shared" si="104"/>
        <v/>
      </c>
      <c r="L414" s="11"/>
      <c r="M414" s="11"/>
      <c r="N414" s="78"/>
      <c r="O414" s="31" t="str">
        <f t="shared" si="93"/>
        <v>F</v>
      </c>
      <c r="P414" s="11">
        <f t="shared" si="94"/>
        <v>-23.287315649149274</v>
      </c>
      <c r="Q414" s="11"/>
      <c r="R414" s="38">
        <f t="shared" si="101"/>
        <v>0</v>
      </c>
      <c r="S414" s="30">
        <f t="shared" si="95"/>
        <v>0</v>
      </c>
      <c r="T414" s="30">
        <f t="shared" si="96"/>
        <v>0</v>
      </c>
      <c r="U414" s="34"/>
      <c r="V414" s="34"/>
      <c r="W414" s="34"/>
      <c r="X414" s="31">
        <f t="shared" si="97"/>
        <v>9.0359999999999996</v>
      </c>
      <c r="Y414" s="31">
        <f t="shared" si="98"/>
        <v>-184.49199999999999</v>
      </c>
      <c r="Z414" s="30">
        <f t="shared" si="99"/>
        <v>0</v>
      </c>
    </row>
    <row r="415" spans="5:26" x14ac:dyDescent="0.15">
      <c r="E415" s="46"/>
      <c r="F415" s="28"/>
      <c r="G415" s="29"/>
      <c r="H415" s="29"/>
      <c r="I415" s="48" t="str">
        <f t="shared" si="102"/>
        <v/>
      </c>
      <c r="J415" s="48" t="str">
        <f t="shared" si="103"/>
        <v/>
      </c>
      <c r="K415" s="49" t="str">
        <f t="shared" si="104"/>
        <v/>
      </c>
      <c r="L415" s="11"/>
      <c r="M415" s="11"/>
      <c r="N415" s="78"/>
      <c r="O415" s="31" t="str">
        <f t="shared" si="93"/>
        <v>F</v>
      </c>
      <c r="P415" s="11">
        <f t="shared" si="94"/>
        <v>-23.287315649149274</v>
      </c>
      <c r="Q415" s="11"/>
      <c r="R415" s="38">
        <f t="shared" si="101"/>
        <v>0</v>
      </c>
      <c r="S415" s="30">
        <f t="shared" si="95"/>
        <v>0</v>
      </c>
      <c r="T415" s="30">
        <f t="shared" si="96"/>
        <v>0</v>
      </c>
      <c r="U415" s="34"/>
      <c r="V415" s="34"/>
      <c r="W415" s="34"/>
      <c r="X415" s="31">
        <f t="shared" si="97"/>
        <v>9.0359999999999996</v>
      </c>
      <c r="Y415" s="31">
        <f t="shared" si="98"/>
        <v>-184.49199999999999</v>
      </c>
      <c r="Z415" s="30">
        <f t="shared" si="99"/>
        <v>0</v>
      </c>
    </row>
    <row r="416" spans="5:26" x14ac:dyDescent="0.15">
      <c r="E416" s="46"/>
      <c r="F416" s="28"/>
      <c r="G416" s="29"/>
      <c r="H416" s="29"/>
      <c r="I416" s="48" t="str">
        <f t="shared" si="102"/>
        <v/>
      </c>
      <c r="J416" s="48" t="str">
        <f t="shared" si="103"/>
        <v/>
      </c>
      <c r="K416" s="49" t="str">
        <f t="shared" si="104"/>
        <v/>
      </c>
      <c r="L416" s="11"/>
      <c r="M416" s="11"/>
      <c r="N416" s="78"/>
      <c r="O416" s="31" t="str">
        <f t="shared" si="93"/>
        <v>F</v>
      </c>
      <c r="P416" s="11">
        <f t="shared" si="94"/>
        <v>-23.287315649149274</v>
      </c>
      <c r="Q416" s="11"/>
      <c r="R416" s="38">
        <f t="shared" si="101"/>
        <v>0</v>
      </c>
      <c r="S416" s="30">
        <f t="shared" si="95"/>
        <v>0</v>
      </c>
      <c r="T416" s="30">
        <f t="shared" si="96"/>
        <v>0</v>
      </c>
      <c r="U416" s="34"/>
      <c r="V416" s="34"/>
      <c r="W416" s="34"/>
      <c r="X416" s="31">
        <f t="shared" si="97"/>
        <v>9.0359999999999996</v>
      </c>
      <c r="Y416" s="31">
        <f t="shared" si="98"/>
        <v>-184.49199999999999</v>
      </c>
      <c r="Z416" s="30">
        <f t="shared" si="99"/>
        <v>0</v>
      </c>
    </row>
    <row r="417" spans="5:26" x14ac:dyDescent="0.15">
      <c r="E417" s="46"/>
      <c r="F417" s="28"/>
      <c r="G417" s="29"/>
      <c r="H417" s="29"/>
      <c r="I417" s="48" t="str">
        <f t="shared" si="102"/>
        <v/>
      </c>
      <c r="J417" s="48" t="str">
        <f t="shared" si="103"/>
        <v/>
      </c>
      <c r="K417" s="49" t="str">
        <f t="shared" si="104"/>
        <v/>
      </c>
      <c r="L417" s="11"/>
      <c r="M417" s="11"/>
      <c r="N417" s="78"/>
      <c r="O417" s="31" t="str">
        <f t="shared" si="93"/>
        <v>F</v>
      </c>
      <c r="P417" s="11">
        <f t="shared" si="94"/>
        <v>-23.287315649149274</v>
      </c>
      <c r="Q417" s="11"/>
      <c r="R417" s="38">
        <f t="shared" si="101"/>
        <v>0</v>
      </c>
      <c r="S417" s="30">
        <f t="shared" si="95"/>
        <v>0</v>
      </c>
      <c r="T417" s="30">
        <f t="shared" si="96"/>
        <v>0</v>
      </c>
      <c r="U417" s="34"/>
      <c r="V417" s="34"/>
      <c r="W417" s="34"/>
      <c r="X417" s="31">
        <f t="shared" si="97"/>
        <v>9.0359999999999996</v>
      </c>
      <c r="Y417" s="31">
        <f t="shared" si="98"/>
        <v>-184.49199999999999</v>
      </c>
      <c r="Z417" s="30">
        <f t="shared" si="99"/>
        <v>0</v>
      </c>
    </row>
    <row r="418" spans="5:26" x14ac:dyDescent="0.15">
      <c r="E418" s="46"/>
      <c r="F418" s="28"/>
      <c r="G418" s="29"/>
      <c r="H418" s="29"/>
      <c r="I418" s="48" t="str">
        <f t="shared" si="102"/>
        <v/>
      </c>
      <c r="J418" s="48" t="str">
        <f t="shared" si="103"/>
        <v/>
      </c>
      <c r="K418" s="49" t="str">
        <f t="shared" si="104"/>
        <v/>
      </c>
      <c r="L418" s="11"/>
      <c r="M418" s="11"/>
      <c r="N418" s="78"/>
      <c r="O418" s="31" t="str">
        <f t="shared" si="93"/>
        <v>F</v>
      </c>
      <c r="P418" s="11">
        <f t="shared" si="94"/>
        <v>-23.287315649149274</v>
      </c>
      <c r="Q418" s="11"/>
      <c r="R418" s="38">
        <f t="shared" si="101"/>
        <v>0</v>
      </c>
      <c r="S418" s="30">
        <f t="shared" si="95"/>
        <v>0</v>
      </c>
      <c r="T418" s="30">
        <f t="shared" si="96"/>
        <v>0</v>
      </c>
      <c r="U418" s="34"/>
      <c r="V418" s="34"/>
      <c r="W418" s="34"/>
      <c r="X418" s="31">
        <f t="shared" si="97"/>
        <v>9.0359999999999996</v>
      </c>
      <c r="Y418" s="31">
        <f t="shared" si="98"/>
        <v>-184.49199999999999</v>
      </c>
      <c r="Z418" s="30">
        <f t="shared" si="99"/>
        <v>0</v>
      </c>
    </row>
    <row r="419" spans="5:26" x14ac:dyDescent="0.15">
      <c r="E419" s="46"/>
      <c r="F419" s="28"/>
      <c r="G419" s="29"/>
      <c r="H419" s="29"/>
      <c r="I419" s="48" t="str">
        <f t="shared" si="102"/>
        <v/>
      </c>
      <c r="J419" s="48" t="str">
        <f t="shared" si="103"/>
        <v/>
      </c>
      <c r="K419" s="49" t="str">
        <f t="shared" si="104"/>
        <v/>
      </c>
      <c r="L419" s="11"/>
      <c r="M419" s="11"/>
      <c r="N419" s="78"/>
      <c r="O419" s="31" t="str">
        <f t="shared" si="93"/>
        <v>F</v>
      </c>
      <c r="P419" s="11">
        <f t="shared" si="94"/>
        <v>-23.287315649149274</v>
      </c>
      <c r="Q419" s="11"/>
      <c r="R419" s="38">
        <f t="shared" si="101"/>
        <v>0</v>
      </c>
      <c r="S419" s="30">
        <f t="shared" si="95"/>
        <v>0</v>
      </c>
      <c r="T419" s="30">
        <f t="shared" si="96"/>
        <v>0</v>
      </c>
      <c r="U419" s="34"/>
      <c r="V419" s="34"/>
      <c r="W419" s="34"/>
      <c r="X419" s="31">
        <f t="shared" si="97"/>
        <v>9.0359999999999996</v>
      </c>
      <c r="Y419" s="31">
        <f t="shared" si="98"/>
        <v>-184.49199999999999</v>
      </c>
      <c r="Z419" s="30">
        <f t="shared" si="99"/>
        <v>0</v>
      </c>
    </row>
    <row r="420" spans="5:26" x14ac:dyDescent="0.15">
      <c r="E420" s="46"/>
      <c r="F420" s="28"/>
      <c r="G420" s="29"/>
      <c r="H420" s="29"/>
      <c r="I420" s="48" t="str">
        <f t="shared" si="102"/>
        <v/>
      </c>
      <c r="J420" s="48" t="str">
        <f t="shared" si="103"/>
        <v/>
      </c>
      <c r="K420" s="49" t="str">
        <f t="shared" si="104"/>
        <v/>
      </c>
      <c r="L420" s="11"/>
      <c r="M420" s="11"/>
      <c r="N420" s="78"/>
      <c r="O420" s="31" t="str">
        <f t="shared" si="93"/>
        <v>F</v>
      </c>
      <c r="P420" s="11">
        <f t="shared" si="94"/>
        <v>-23.287315649149274</v>
      </c>
      <c r="Q420" s="11"/>
      <c r="R420" s="38">
        <f t="shared" si="101"/>
        <v>0</v>
      </c>
      <c r="S420" s="30">
        <f t="shared" si="95"/>
        <v>0</v>
      </c>
      <c r="T420" s="30">
        <f t="shared" si="96"/>
        <v>0</v>
      </c>
      <c r="U420" s="34"/>
      <c r="V420" s="34"/>
      <c r="W420" s="34"/>
      <c r="X420" s="31">
        <f t="shared" si="97"/>
        <v>9.0359999999999996</v>
      </c>
      <c r="Y420" s="31">
        <f t="shared" si="98"/>
        <v>-184.49199999999999</v>
      </c>
      <c r="Z420" s="30">
        <f t="shared" si="99"/>
        <v>0</v>
      </c>
    </row>
    <row r="421" spans="5:26" x14ac:dyDescent="0.15">
      <c r="E421" s="46"/>
      <c r="F421" s="28"/>
      <c r="G421" s="29"/>
      <c r="H421" s="29"/>
      <c r="I421" s="48" t="str">
        <f t="shared" si="102"/>
        <v/>
      </c>
      <c r="J421" s="48" t="str">
        <f t="shared" si="103"/>
        <v/>
      </c>
      <c r="K421" s="49" t="str">
        <f t="shared" si="104"/>
        <v/>
      </c>
      <c r="L421" s="11"/>
      <c r="M421" s="11"/>
      <c r="N421" s="78"/>
      <c r="O421" s="31" t="str">
        <f t="shared" si="93"/>
        <v>F</v>
      </c>
      <c r="P421" s="11">
        <f t="shared" si="94"/>
        <v>-23.287315649149274</v>
      </c>
      <c r="Q421" s="11"/>
      <c r="R421" s="38">
        <f t="shared" si="101"/>
        <v>0</v>
      </c>
      <c r="S421" s="30">
        <f t="shared" si="95"/>
        <v>0</v>
      </c>
      <c r="T421" s="30">
        <f t="shared" si="96"/>
        <v>0</v>
      </c>
      <c r="U421" s="34"/>
      <c r="V421" s="34"/>
      <c r="W421" s="34"/>
      <c r="X421" s="31">
        <f t="shared" si="97"/>
        <v>9.0359999999999996</v>
      </c>
      <c r="Y421" s="31">
        <f t="shared" si="98"/>
        <v>-184.49199999999999</v>
      </c>
      <c r="Z421" s="30">
        <f t="shared" si="99"/>
        <v>0</v>
      </c>
    </row>
    <row r="422" spans="5:26" x14ac:dyDescent="0.15">
      <c r="E422" s="46"/>
      <c r="F422" s="28"/>
      <c r="G422" s="29"/>
      <c r="H422" s="29"/>
      <c r="I422" s="48" t="str">
        <f t="shared" si="102"/>
        <v/>
      </c>
      <c r="J422" s="48" t="str">
        <f t="shared" si="103"/>
        <v/>
      </c>
      <c r="K422" s="49" t="str">
        <f t="shared" si="104"/>
        <v/>
      </c>
      <c r="L422" s="11"/>
      <c r="M422" s="11"/>
      <c r="N422" s="78"/>
      <c r="O422" s="31" t="str">
        <f t="shared" si="93"/>
        <v>F</v>
      </c>
      <c r="P422" s="11">
        <f t="shared" si="94"/>
        <v>-23.287315649149274</v>
      </c>
      <c r="Q422" s="11"/>
      <c r="R422" s="38">
        <f t="shared" si="101"/>
        <v>0</v>
      </c>
      <c r="S422" s="30">
        <f t="shared" si="95"/>
        <v>0</v>
      </c>
      <c r="T422" s="30">
        <f t="shared" si="96"/>
        <v>0</v>
      </c>
      <c r="U422" s="34"/>
      <c r="V422" s="34"/>
      <c r="W422" s="34"/>
      <c r="X422" s="31">
        <f t="shared" si="97"/>
        <v>9.0359999999999996</v>
      </c>
      <c r="Y422" s="31">
        <f t="shared" si="98"/>
        <v>-184.49199999999999</v>
      </c>
      <c r="Z422" s="30">
        <f t="shared" si="99"/>
        <v>0</v>
      </c>
    </row>
    <row r="423" spans="5:26" x14ac:dyDescent="0.15">
      <c r="E423" s="46"/>
      <c r="F423" s="28"/>
      <c r="G423" s="29"/>
      <c r="H423" s="29"/>
      <c r="I423" s="48" t="str">
        <f t="shared" si="102"/>
        <v/>
      </c>
      <c r="J423" s="48" t="str">
        <f t="shared" si="103"/>
        <v/>
      </c>
      <c r="K423" s="49" t="str">
        <f t="shared" si="104"/>
        <v/>
      </c>
      <c r="L423" s="11"/>
      <c r="M423" s="11"/>
      <c r="N423" s="78"/>
      <c r="O423" s="31" t="str">
        <f t="shared" si="93"/>
        <v>F</v>
      </c>
      <c r="P423" s="11">
        <f t="shared" si="94"/>
        <v>-23.287315649149274</v>
      </c>
      <c r="Q423" s="11"/>
      <c r="R423" s="38">
        <f t="shared" si="101"/>
        <v>0</v>
      </c>
      <c r="S423" s="30">
        <f t="shared" si="95"/>
        <v>0</v>
      </c>
      <c r="T423" s="30">
        <f t="shared" si="96"/>
        <v>0</v>
      </c>
      <c r="U423" s="34"/>
      <c r="V423" s="34"/>
      <c r="W423" s="34"/>
      <c r="X423" s="31">
        <f t="shared" si="97"/>
        <v>9.0359999999999996</v>
      </c>
      <c r="Y423" s="31">
        <f t="shared" si="98"/>
        <v>-184.49199999999999</v>
      </c>
      <c r="Z423" s="30">
        <f t="shared" si="99"/>
        <v>0</v>
      </c>
    </row>
    <row r="424" spans="5:26" x14ac:dyDescent="0.15">
      <c r="E424" s="46"/>
      <c r="F424" s="28"/>
      <c r="G424" s="29"/>
      <c r="H424" s="29"/>
      <c r="I424" s="48" t="str">
        <f t="shared" si="102"/>
        <v/>
      </c>
      <c r="J424" s="48" t="str">
        <f t="shared" si="103"/>
        <v/>
      </c>
      <c r="K424" s="49" t="str">
        <f t="shared" si="104"/>
        <v/>
      </c>
      <c r="L424" s="11"/>
      <c r="M424" s="11"/>
      <c r="N424" s="78"/>
      <c r="O424" s="31" t="str">
        <f t="shared" si="93"/>
        <v>F</v>
      </c>
      <c r="P424" s="11">
        <f t="shared" si="94"/>
        <v>-23.287315649149274</v>
      </c>
      <c r="Q424" s="11"/>
      <c r="R424" s="38">
        <f t="shared" si="101"/>
        <v>0</v>
      </c>
      <c r="S424" s="30">
        <f t="shared" si="95"/>
        <v>0</v>
      </c>
      <c r="T424" s="30">
        <f t="shared" si="96"/>
        <v>0</v>
      </c>
      <c r="U424" s="34"/>
      <c r="V424" s="34"/>
      <c r="W424" s="34"/>
      <c r="X424" s="31">
        <f t="shared" si="97"/>
        <v>9.0359999999999996</v>
      </c>
      <c r="Y424" s="31">
        <f t="shared" si="98"/>
        <v>-184.49199999999999</v>
      </c>
      <c r="Z424" s="30">
        <f t="shared" si="99"/>
        <v>0</v>
      </c>
    </row>
    <row r="425" spans="5:26" x14ac:dyDescent="0.15">
      <c r="E425" s="46"/>
      <c r="F425" s="28"/>
      <c r="G425" s="29"/>
      <c r="H425" s="29"/>
      <c r="I425" s="48" t="str">
        <f t="shared" si="102"/>
        <v/>
      </c>
      <c r="J425" s="48" t="str">
        <f t="shared" si="103"/>
        <v/>
      </c>
      <c r="K425" s="49" t="str">
        <f t="shared" si="104"/>
        <v/>
      </c>
      <c r="L425" s="11"/>
      <c r="M425" s="11"/>
      <c r="N425" s="78"/>
      <c r="O425" s="31" t="str">
        <f t="shared" si="93"/>
        <v>F</v>
      </c>
      <c r="P425" s="11">
        <f t="shared" si="94"/>
        <v>-23.287315649149274</v>
      </c>
      <c r="Q425" s="11"/>
      <c r="R425" s="38">
        <f t="shared" si="101"/>
        <v>0</v>
      </c>
      <c r="S425" s="30">
        <f t="shared" si="95"/>
        <v>0</v>
      </c>
      <c r="T425" s="30">
        <f t="shared" si="96"/>
        <v>0</v>
      </c>
      <c r="U425" s="34"/>
      <c r="V425" s="34"/>
      <c r="W425" s="34"/>
      <c r="X425" s="31">
        <f t="shared" si="97"/>
        <v>9.0359999999999996</v>
      </c>
      <c r="Y425" s="31">
        <f t="shared" si="98"/>
        <v>-184.49199999999999</v>
      </c>
      <c r="Z425" s="30">
        <f t="shared" si="99"/>
        <v>0</v>
      </c>
    </row>
    <row r="426" spans="5:26" x14ac:dyDescent="0.15">
      <c r="E426" s="46"/>
      <c r="F426" s="28"/>
      <c r="G426" s="29"/>
      <c r="H426" s="29"/>
      <c r="I426" s="48" t="str">
        <f t="shared" si="102"/>
        <v/>
      </c>
      <c r="J426" s="48" t="str">
        <f t="shared" si="103"/>
        <v/>
      </c>
      <c r="K426" s="49" t="str">
        <f t="shared" si="104"/>
        <v/>
      </c>
      <c r="L426" s="11"/>
      <c r="M426" s="11"/>
      <c r="N426" s="78"/>
      <c r="O426" s="31" t="str">
        <f t="shared" si="93"/>
        <v>F</v>
      </c>
      <c r="P426" s="11">
        <f t="shared" si="94"/>
        <v>-23.287315649149274</v>
      </c>
      <c r="Q426" s="11"/>
      <c r="R426" s="38">
        <f t="shared" si="101"/>
        <v>0</v>
      </c>
      <c r="S426" s="30">
        <f t="shared" si="95"/>
        <v>0</v>
      </c>
      <c r="T426" s="30">
        <f t="shared" si="96"/>
        <v>0</v>
      </c>
      <c r="U426" s="34"/>
      <c r="V426" s="34"/>
      <c r="W426" s="34"/>
      <c r="X426" s="31">
        <f t="shared" si="97"/>
        <v>9.0359999999999996</v>
      </c>
      <c r="Y426" s="31">
        <f t="shared" si="98"/>
        <v>-184.49199999999999</v>
      </c>
      <c r="Z426" s="30">
        <f t="shared" si="99"/>
        <v>0</v>
      </c>
    </row>
    <row r="427" spans="5:26" x14ac:dyDescent="0.15">
      <c r="E427" s="46"/>
      <c r="F427" s="28"/>
      <c r="G427" s="29"/>
      <c r="H427" s="29"/>
      <c r="I427" s="48" t="str">
        <f t="shared" si="102"/>
        <v/>
      </c>
      <c r="J427" s="48" t="str">
        <f t="shared" si="103"/>
        <v/>
      </c>
      <c r="K427" s="49" t="str">
        <f t="shared" si="104"/>
        <v/>
      </c>
      <c r="L427" s="11"/>
      <c r="M427" s="11"/>
      <c r="N427" s="78"/>
      <c r="O427" s="31" t="str">
        <f t="shared" si="93"/>
        <v>F</v>
      </c>
      <c r="P427" s="11">
        <f t="shared" si="94"/>
        <v>-23.287315649149274</v>
      </c>
      <c r="Q427" s="11"/>
      <c r="R427" s="38">
        <f t="shared" si="101"/>
        <v>0</v>
      </c>
      <c r="S427" s="30">
        <f t="shared" si="95"/>
        <v>0</v>
      </c>
      <c r="T427" s="30">
        <f t="shared" si="96"/>
        <v>0</v>
      </c>
      <c r="U427" s="34"/>
      <c r="V427" s="34"/>
      <c r="W427" s="34"/>
      <c r="X427" s="31">
        <f t="shared" si="97"/>
        <v>9.0359999999999996</v>
      </c>
      <c r="Y427" s="31">
        <f t="shared" si="98"/>
        <v>-184.49199999999999</v>
      </c>
      <c r="Z427" s="30">
        <f t="shared" si="99"/>
        <v>0</v>
      </c>
    </row>
    <row r="428" spans="5:26" x14ac:dyDescent="0.15">
      <c r="E428" s="46"/>
      <c r="F428" s="28"/>
      <c r="G428" s="29"/>
      <c r="H428" s="29"/>
      <c r="I428" s="48" t="str">
        <f t="shared" si="102"/>
        <v/>
      </c>
      <c r="J428" s="48" t="str">
        <f t="shared" si="103"/>
        <v/>
      </c>
      <c r="K428" s="49" t="str">
        <f t="shared" si="104"/>
        <v/>
      </c>
      <c r="L428" s="11"/>
      <c r="M428" s="11"/>
      <c r="N428" s="78"/>
      <c r="O428" s="31" t="str">
        <f t="shared" si="93"/>
        <v>F</v>
      </c>
      <c r="P428" s="11">
        <f t="shared" si="94"/>
        <v>-23.287315649149274</v>
      </c>
      <c r="Q428" s="11"/>
      <c r="R428" s="38">
        <f t="shared" si="101"/>
        <v>0</v>
      </c>
      <c r="S428" s="30">
        <f t="shared" si="95"/>
        <v>0</v>
      </c>
      <c r="T428" s="30">
        <f t="shared" si="96"/>
        <v>0</v>
      </c>
      <c r="U428" s="34"/>
      <c r="V428" s="34"/>
      <c r="W428" s="34"/>
      <c r="X428" s="31">
        <f t="shared" si="97"/>
        <v>9.0359999999999996</v>
      </c>
      <c r="Y428" s="31">
        <f t="shared" si="98"/>
        <v>-184.49199999999999</v>
      </c>
      <c r="Z428" s="30">
        <f t="shared" si="99"/>
        <v>0</v>
      </c>
    </row>
    <row r="429" spans="5:26" x14ac:dyDescent="0.15">
      <c r="E429" s="46"/>
      <c r="F429" s="28"/>
      <c r="G429" s="29"/>
      <c r="H429" s="29"/>
      <c r="I429" s="48" t="str">
        <f t="shared" si="102"/>
        <v/>
      </c>
      <c r="J429" s="48" t="str">
        <f t="shared" si="103"/>
        <v/>
      </c>
      <c r="K429" s="49" t="str">
        <f t="shared" si="104"/>
        <v/>
      </c>
      <c r="L429" s="11"/>
      <c r="M429" s="11"/>
      <c r="N429" s="78"/>
      <c r="O429" s="31" t="str">
        <f t="shared" si="93"/>
        <v>F</v>
      </c>
      <c r="P429" s="11">
        <f t="shared" si="94"/>
        <v>-23.287315649149274</v>
      </c>
      <c r="Q429" s="11"/>
      <c r="R429" s="38">
        <f t="shared" si="101"/>
        <v>0</v>
      </c>
      <c r="S429" s="30">
        <f t="shared" si="95"/>
        <v>0</v>
      </c>
      <c r="T429" s="30">
        <f t="shared" si="96"/>
        <v>0</v>
      </c>
      <c r="U429" s="34"/>
      <c r="V429" s="34"/>
      <c r="W429" s="34"/>
      <c r="X429" s="31">
        <f t="shared" si="97"/>
        <v>9.0359999999999996</v>
      </c>
      <c r="Y429" s="31">
        <f t="shared" si="98"/>
        <v>-184.49199999999999</v>
      </c>
      <c r="Z429" s="30">
        <f t="shared" si="99"/>
        <v>0</v>
      </c>
    </row>
    <row r="430" spans="5:26" x14ac:dyDescent="0.15">
      <c r="E430" s="46"/>
      <c r="F430" s="28"/>
      <c r="G430" s="29"/>
      <c r="H430" s="29"/>
      <c r="I430" s="48" t="str">
        <f t="shared" si="102"/>
        <v/>
      </c>
      <c r="J430" s="48" t="str">
        <f t="shared" si="103"/>
        <v/>
      </c>
      <c r="K430" s="49" t="str">
        <f t="shared" si="104"/>
        <v/>
      </c>
      <c r="L430" s="11"/>
      <c r="M430" s="11"/>
      <c r="N430" s="78"/>
      <c r="O430" s="31" t="str">
        <f t="shared" si="93"/>
        <v>F</v>
      </c>
      <c r="P430" s="11">
        <f t="shared" si="94"/>
        <v>-23.287315649149274</v>
      </c>
      <c r="Q430" s="11"/>
      <c r="R430" s="38">
        <f t="shared" si="101"/>
        <v>0</v>
      </c>
      <c r="S430" s="30">
        <f t="shared" si="95"/>
        <v>0</v>
      </c>
      <c r="T430" s="30">
        <f t="shared" si="96"/>
        <v>0</v>
      </c>
      <c r="U430" s="34"/>
      <c r="V430" s="34"/>
      <c r="W430" s="34"/>
      <c r="X430" s="31">
        <f t="shared" si="97"/>
        <v>9.0359999999999996</v>
      </c>
      <c r="Y430" s="31">
        <f t="shared" si="98"/>
        <v>-184.49199999999999</v>
      </c>
      <c r="Z430" s="30">
        <f t="shared" si="99"/>
        <v>0</v>
      </c>
    </row>
    <row r="431" spans="5:26" x14ac:dyDescent="0.15">
      <c r="E431" s="46"/>
      <c r="F431" s="28"/>
      <c r="G431" s="29"/>
      <c r="H431" s="29"/>
      <c r="I431" s="48" t="str">
        <f t="shared" si="102"/>
        <v/>
      </c>
      <c r="J431" s="48" t="str">
        <f t="shared" si="103"/>
        <v/>
      </c>
      <c r="K431" s="49" t="str">
        <f t="shared" si="104"/>
        <v/>
      </c>
      <c r="L431" s="11"/>
      <c r="M431" s="11"/>
      <c r="N431" s="78"/>
      <c r="O431" s="31" t="str">
        <f t="shared" si="93"/>
        <v>F</v>
      </c>
      <c r="P431" s="11">
        <f t="shared" si="94"/>
        <v>-23.287315649149274</v>
      </c>
      <c r="Q431" s="11"/>
      <c r="R431" s="38">
        <f t="shared" si="101"/>
        <v>0</v>
      </c>
      <c r="S431" s="30">
        <f t="shared" si="95"/>
        <v>0</v>
      </c>
      <c r="T431" s="30">
        <f t="shared" si="96"/>
        <v>0</v>
      </c>
      <c r="U431" s="34"/>
      <c r="V431" s="34"/>
      <c r="W431" s="34"/>
      <c r="X431" s="31">
        <f t="shared" si="97"/>
        <v>9.0359999999999996</v>
      </c>
      <c r="Y431" s="31">
        <f t="shared" si="98"/>
        <v>-184.49199999999999</v>
      </c>
      <c r="Z431" s="30">
        <f t="shared" si="99"/>
        <v>0</v>
      </c>
    </row>
    <row r="432" spans="5:26" x14ac:dyDescent="0.15">
      <c r="E432" s="46"/>
      <c r="F432" s="28"/>
      <c r="G432" s="29"/>
      <c r="H432" s="29"/>
      <c r="I432" s="48" t="str">
        <f t="shared" si="102"/>
        <v/>
      </c>
      <c r="J432" s="48" t="str">
        <f t="shared" si="103"/>
        <v/>
      </c>
      <c r="K432" s="49" t="str">
        <f t="shared" si="104"/>
        <v/>
      </c>
      <c r="L432" s="11"/>
      <c r="M432" s="11"/>
      <c r="N432" s="78"/>
      <c r="O432" s="31" t="str">
        <f t="shared" si="93"/>
        <v>F</v>
      </c>
      <c r="P432" s="11">
        <f t="shared" si="94"/>
        <v>-23.287315649149274</v>
      </c>
      <c r="Q432" s="11"/>
      <c r="R432" s="38">
        <f t="shared" si="101"/>
        <v>0</v>
      </c>
      <c r="S432" s="30">
        <f t="shared" si="95"/>
        <v>0</v>
      </c>
      <c r="T432" s="30">
        <f t="shared" si="96"/>
        <v>0</v>
      </c>
      <c r="U432" s="34"/>
      <c r="V432" s="34"/>
      <c r="W432" s="34"/>
      <c r="X432" s="31">
        <f t="shared" si="97"/>
        <v>9.0359999999999996</v>
      </c>
      <c r="Y432" s="31">
        <f t="shared" si="98"/>
        <v>-184.49199999999999</v>
      </c>
      <c r="Z432" s="30">
        <f t="shared" si="99"/>
        <v>0</v>
      </c>
    </row>
    <row r="433" spans="5:26" x14ac:dyDescent="0.15">
      <c r="E433" s="46"/>
      <c r="F433" s="28"/>
      <c r="G433" s="29"/>
      <c r="H433" s="29"/>
      <c r="I433" s="48" t="str">
        <f t="shared" si="102"/>
        <v/>
      </c>
      <c r="J433" s="48" t="str">
        <f t="shared" si="103"/>
        <v/>
      </c>
      <c r="K433" s="49" t="str">
        <f t="shared" si="104"/>
        <v/>
      </c>
      <c r="L433" s="11"/>
      <c r="M433" s="11"/>
      <c r="N433" s="78"/>
      <c r="O433" s="31" t="str">
        <f t="shared" si="93"/>
        <v>F</v>
      </c>
      <c r="P433" s="11">
        <f t="shared" si="94"/>
        <v>-23.287315649149274</v>
      </c>
      <c r="Q433" s="11"/>
      <c r="R433" s="38">
        <f t="shared" si="101"/>
        <v>0</v>
      </c>
      <c r="S433" s="30">
        <f t="shared" si="95"/>
        <v>0</v>
      </c>
      <c r="T433" s="30">
        <f t="shared" si="96"/>
        <v>0</v>
      </c>
      <c r="U433" s="34"/>
      <c r="V433" s="34"/>
      <c r="W433" s="34"/>
      <c r="X433" s="31">
        <f t="shared" si="97"/>
        <v>9.0359999999999996</v>
      </c>
      <c r="Y433" s="31">
        <f t="shared" si="98"/>
        <v>-184.49199999999999</v>
      </c>
      <c r="Z433" s="30">
        <f t="shared" si="99"/>
        <v>0</v>
      </c>
    </row>
    <row r="434" spans="5:26" x14ac:dyDescent="0.15">
      <c r="E434" s="46"/>
      <c r="F434" s="28"/>
      <c r="G434" s="29"/>
      <c r="H434" s="29"/>
      <c r="I434" s="48" t="str">
        <f t="shared" si="102"/>
        <v/>
      </c>
      <c r="J434" s="48" t="str">
        <f t="shared" si="103"/>
        <v/>
      </c>
      <c r="K434" s="49" t="str">
        <f t="shared" si="104"/>
        <v/>
      </c>
      <c r="L434" s="11"/>
      <c r="M434" s="11"/>
      <c r="N434" s="78"/>
      <c r="O434" s="31" t="str">
        <f t="shared" si="93"/>
        <v>F</v>
      </c>
      <c r="P434" s="11">
        <f t="shared" si="94"/>
        <v>-23.287315649149274</v>
      </c>
      <c r="Q434" s="11"/>
      <c r="R434" s="38">
        <f t="shared" si="101"/>
        <v>0</v>
      </c>
      <c r="S434" s="30">
        <f t="shared" si="95"/>
        <v>0</v>
      </c>
      <c r="T434" s="30">
        <f t="shared" si="96"/>
        <v>0</v>
      </c>
      <c r="U434" s="34"/>
      <c r="V434" s="34"/>
      <c r="W434" s="34"/>
      <c r="X434" s="31">
        <f t="shared" si="97"/>
        <v>9.0359999999999996</v>
      </c>
      <c r="Y434" s="31">
        <f t="shared" si="98"/>
        <v>-184.49199999999999</v>
      </c>
      <c r="Z434" s="30">
        <f t="shared" si="99"/>
        <v>0</v>
      </c>
    </row>
    <row r="435" spans="5:26" x14ac:dyDescent="0.15">
      <c r="E435" s="46"/>
      <c r="F435" s="28"/>
      <c r="G435" s="29"/>
      <c r="H435" s="29"/>
      <c r="I435" s="48" t="str">
        <f t="shared" si="102"/>
        <v/>
      </c>
      <c r="J435" s="48" t="str">
        <f t="shared" si="103"/>
        <v/>
      </c>
      <c r="K435" s="49" t="str">
        <f t="shared" si="104"/>
        <v/>
      </c>
      <c r="L435" s="11"/>
      <c r="M435" s="11"/>
      <c r="N435" s="78"/>
      <c r="O435" s="31" t="str">
        <f t="shared" si="93"/>
        <v>F</v>
      </c>
      <c r="P435" s="11">
        <f t="shared" si="94"/>
        <v>-23.287315649149274</v>
      </c>
      <c r="Q435" s="11"/>
      <c r="R435" s="38">
        <f t="shared" si="101"/>
        <v>0</v>
      </c>
      <c r="S435" s="30">
        <f t="shared" si="95"/>
        <v>0</v>
      </c>
      <c r="T435" s="30">
        <f t="shared" si="96"/>
        <v>0</v>
      </c>
      <c r="U435" s="34"/>
      <c r="V435" s="34"/>
      <c r="W435" s="34"/>
      <c r="X435" s="31">
        <f t="shared" si="97"/>
        <v>9.0359999999999996</v>
      </c>
      <c r="Y435" s="31">
        <f t="shared" si="98"/>
        <v>-184.49199999999999</v>
      </c>
      <c r="Z435" s="30">
        <f t="shared" si="99"/>
        <v>0</v>
      </c>
    </row>
    <row r="436" spans="5:26" x14ac:dyDescent="0.15">
      <c r="E436" s="46"/>
      <c r="F436" s="28"/>
      <c r="G436" s="29"/>
      <c r="H436" s="29"/>
      <c r="I436" s="48" t="str">
        <f t="shared" si="102"/>
        <v/>
      </c>
      <c r="J436" s="48" t="str">
        <f t="shared" si="103"/>
        <v/>
      </c>
      <c r="K436" s="49" t="str">
        <f t="shared" si="104"/>
        <v/>
      </c>
      <c r="L436" s="11"/>
      <c r="M436" s="11"/>
      <c r="N436" s="78"/>
      <c r="O436" s="31" t="str">
        <f t="shared" si="93"/>
        <v>F</v>
      </c>
      <c r="P436" s="11">
        <f t="shared" si="94"/>
        <v>-23.287315649149274</v>
      </c>
      <c r="Q436" s="11"/>
      <c r="R436" s="38">
        <f t="shared" si="101"/>
        <v>0</v>
      </c>
      <c r="S436" s="30">
        <f t="shared" si="95"/>
        <v>0</v>
      </c>
      <c r="T436" s="30">
        <f t="shared" si="96"/>
        <v>0</v>
      </c>
      <c r="U436" s="34"/>
      <c r="V436" s="34"/>
      <c r="W436" s="34"/>
      <c r="X436" s="31">
        <f t="shared" si="97"/>
        <v>9.0359999999999996</v>
      </c>
      <c r="Y436" s="31">
        <f t="shared" si="98"/>
        <v>-184.49199999999999</v>
      </c>
      <c r="Z436" s="30">
        <f t="shared" si="99"/>
        <v>0</v>
      </c>
    </row>
    <row r="437" spans="5:26" x14ac:dyDescent="0.15">
      <c r="E437" s="46"/>
      <c r="F437" s="28"/>
      <c r="G437" s="29"/>
      <c r="H437" s="29"/>
      <c r="I437" s="48" t="str">
        <f t="shared" si="102"/>
        <v/>
      </c>
      <c r="J437" s="48" t="str">
        <f t="shared" si="103"/>
        <v/>
      </c>
      <c r="K437" s="49" t="str">
        <f t="shared" si="104"/>
        <v/>
      </c>
      <c r="L437" s="11"/>
      <c r="M437" s="11"/>
      <c r="N437" s="78"/>
      <c r="O437" s="31" t="str">
        <f t="shared" si="93"/>
        <v>F</v>
      </c>
      <c r="P437" s="11">
        <f t="shared" si="94"/>
        <v>-23.287315649149274</v>
      </c>
      <c r="Q437" s="11"/>
      <c r="R437" s="38">
        <f t="shared" si="101"/>
        <v>0</v>
      </c>
      <c r="S437" s="30">
        <f t="shared" si="95"/>
        <v>0</v>
      </c>
      <c r="T437" s="30">
        <f t="shared" si="96"/>
        <v>0</v>
      </c>
      <c r="U437" s="34"/>
      <c r="V437" s="34"/>
      <c r="W437" s="34"/>
      <c r="X437" s="31">
        <f t="shared" si="97"/>
        <v>9.0359999999999996</v>
      </c>
      <c r="Y437" s="31">
        <f t="shared" si="98"/>
        <v>-184.49199999999999</v>
      </c>
      <c r="Z437" s="30">
        <f t="shared" si="99"/>
        <v>0</v>
      </c>
    </row>
    <row r="438" spans="5:26" x14ac:dyDescent="0.15">
      <c r="E438" s="46"/>
      <c r="F438" s="28"/>
      <c r="G438" s="29"/>
      <c r="H438" s="29"/>
      <c r="I438" s="48" t="str">
        <f t="shared" si="102"/>
        <v/>
      </c>
      <c r="J438" s="48" t="str">
        <f t="shared" si="103"/>
        <v/>
      </c>
      <c r="K438" s="49" t="str">
        <f t="shared" si="104"/>
        <v/>
      </c>
      <c r="L438" s="11"/>
      <c r="M438" s="11"/>
      <c r="N438" s="78"/>
      <c r="O438" s="31" t="str">
        <f t="shared" si="93"/>
        <v>F</v>
      </c>
      <c r="P438" s="11">
        <f t="shared" si="94"/>
        <v>-23.287315649149274</v>
      </c>
      <c r="Q438" s="11"/>
      <c r="R438" s="38">
        <f t="shared" si="101"/>
        <v>0</v>
      </c>
      <c r="S438" s="30">
        <f t="shared" si="95"/>
        <v>0</v>
      </c>
      <c r="T438" s="30">
        <f t="shared" si="96"/>
        <v>0</v>
      </c>
      <c r="U438" s="34"/>
      <c r="V438" s="34"/>
      <c r="W438" s="34"/>
      <c r="X438" s="31">
        <f t="shared" si="97"/>
        <v>9.0359999999999996</v>
      </c>
      <c r="Y438" s="31">
        <f t="shared" si="98"/>
        <v>-184.49199999999999</v>
      </c>
      <c r="Z438" s="30">
        <f t="shared" si="99"/>
        <v>0</v>
      </c>
    </row>
    <row r="439" spans="5:26" x14ac:dyDescent="0.15">
      <c r="E439" s="46"/>
      <c r="F439" s="28"/>
      <c r="G439" s="29"/>
      <c r="H439" s="29"/>
      <c r="I439" s="48" t="str">
        <f t="shared" si="102"/>
        <v/>
      </c>
      <c r="J439" s="48" t="str">
        <f t="shared" si="103"/>
        <v/>
      </c>
      <c r="K439" s="49" t="str">
        <f t="shared" si="104"/>
        <v/>
      </c>
      <c r="L439" s="11"/>
      <c r="M439" s="11"/>
      <c r="N439" s="78"/>
      <c r="O439" s="31" t="str">
        <f t="shared" si="93"/>
        <v>F</v>
      </c>
      <c r="P439" s="11">
        <f t="shared" si="94"/>
        <v>-23.287315649149274</v>
      </c>
      <c r="Q439" s="11"/>
      <c r="R439" s="38">
        <f t="shared" si="101"/>
        <v>0</v>
      </c>
      <c r="S439" s="30">
        <f t="shared" si="95"/>
        <v>0</v>
      </c>
      <c r="T439" s="30">
        <f t="shared" si="96"/>
        <v>0</v>
      </c>
      <c r="U439" s="34"/>
      <c r="V439" s="34"/>
      <c r="W439" s="34"/>
      <c r="X439" s="31">
        <f t="shared" si="97"/>
        <v>9.0359999999999996</v>
      </c>
      <c r="Y439" s="31">
        <f t="shared" si="98"/>
        <v>-184.49199999999999</v>
      </c>
      <c r="Z439" s="30">
        <f t="shared" si="99"/>
        <v>0</v>
      </c>
    </row>
    <row r="440" spans="5:26" x14ac:dyDescent="0.15">
      <c r="E440" s="46"/>
      <c r="F440" s="28"/>
      <c r="G440" s="29"/>
      <c r="H440" s="29"/>
      <c r="I440" s="48" t="str">
        <f t="shared" si="102"/>
        <v/>
      </c>
      <c r="J440" s="48" t="str">
        <f t="shared" si="103"/>
        <v/>
      </c>
      <c r="K440" s="49" t="str">
        <f t="shared" si="104"/>
        <v/>
      </c>
      <c r="L440" s="11"/>
      <c r="M440" s="11"/>
      <c r="N440" s="78"/>
      <c r="O440" s="31" t="str">
        <f t="shared" si="93"/>
        <v>F</v>
      </c>
      <c r="P440" s="11">
        <f t="shared" si="94"/>
        <v>-23.287315649149274</v>
      </c>
      <c r="Q440" s="11"/>
      <c r="R440" s="38">
        <f t="shared" si="101"/>
        <v>0</v>
      </c>
      <c r="S440" s="30">
        <f t="shared" si="95"/>
        <v>0</v>
      </c>
      <c r="T440" s="30">
        <f t="shared" si="96"/>
        <v>0</v>
      </c>
      <c r="U440" s="34"/>
      <c r="V440" s="34"/>
      <c r="W440" s="34"/>
      <c r="X440" s="31">
        <f t="shared" si="97"/>
        <v>9.0359999999999996</v>
      </c>
      <c r="Y440" s="31">
        <f t="shared" si="98"/>
        <v>-184.49199999999999</v>
      </c>
      <c r="Z440" s="30">
        <f t="shared" si="99"/>
        <v>0</v>
      </c>
    </row>
    <row r="441" spans="5:26" x14ac:dyDescent="0.15">
      <c r="E441" s="46"/>
      <c r="F441" s="28"/>
      <c r="G441" s="29"/>
      <c r="H441" s="29"/>
      <c r="I441" s="48" t="str">
        <f t="shared" si="102"/>
        <v/>
      </c>
      <c r="J441" s="48" t="str">
        <f t="shared" si="103"/>
        <v/>
      </c>
      <c r="K441" s="49" t="str">
        <f t="shared" si="104"/>
        <v/>
      </c>
      <c r="L441" s="11"/>
      <c r="M441" s="11"/>
      <c r="N441" s="78"/>
      <c r="O441" s="31" t="str">
        <f t="shared" si="93"/>
        <v>F</v>
      </c>
      <c r="P441" s="11">
        <f t="shared" si="94"/>
        <v>-23.287315649149274</v>
      </c>
      <c r="Q441" s="11"/>
      <c r="R441" s="38">
        <f t="shared" si="101"/>
        <v>0</v>
      </c>
      <c r="S441" s="30">
        <f t="shared" si="95"/>
        <v>0</v>
      </c>
      <c r="T441" s="30">
        <f t="shared" si="96"/>
        <v>0</v>
      </c>
      <c r="U441" s="34"/>
      <c r="V441" s="34"/>
      <c r="W441" s="34"/>
      <c r="X441" s="31">
        <f t="shared" si="97"/>
        <v>9.0359999999999996</v>
      </c>
      <c r="Y441" s="31">
        <f t="shared" si="98"/>
        <v>-184.49199999999999</v>
      </c>
      <c r="Z441" s="30">
        <f t="shared" si="99"/>
        <v>0</v>
      </c>
    </row>
    <row r="442" spans="5:26" x14ac:dyDescent="0.15">
      <c r="E442" s="46"/>
      <c r="F442" s="28"/>
      <c r="G442" s="29"/>
      <c r="H442" s="29"/>
      <c r="I442" s="48" t="str">
        <f t="shared" si="102"/>
        <v/>
      </c>
      <c r="J442" s="48" t="str">
        <f t="shared" si="103"/>
        <v/>
      </c>
      <c r="K442" s="49" t="str">
        <f t="shared" si="104"/>
        <v/>
      </c>
      <c r="L442" s="11"/>
      <c r="M442" s="11"/>
      <c r="N442" s="78"/>
      <c r="O442" s="31" t="str">
        <f t="shared" si="93"/>
        <v>F</v>
      </c>
      <c r="P442" s="11">
        <f t="shared" si="94"/>
        <v>-23.287315649149274</v>
      </c>
      <c r="Q442" s="11"/>
      <c r="R442" s="38">
        <f t="shared" ref="R442:R496" si="105">DATEDIF($F$375,F442,"Y")</f>
        <v>0</v>
      </c>
      <c r="S442" s="30">
        <f t="shared" ref="S442:S496" si="106">DATEDIF($F$375,F442,"YM")</f>
        <v>0</v>
      </c>
      <c r="T442" s="30">
        <f t="shared" ref="T442:T496" si="107">DATEDIF($F$375,F442,"Y")+DATEDIF($F$375,F442,"YD")/(365+IF(MOD(YEAR(DATE(YEAR(F442)-1,MONTH($F$375),DAY($F$375))),4)=0,IF(DATE(YEAR(DATE(YEAR(F442)-1,MONTH($F$375),DAY($F$375))),2,29)&gt;=DATE(YEAR(F442)-1,MONTH($F$375),DAY($F$375)),1,0),0)+IF(MOD(YEAR(F442),4)=0,IF(DATE(YEAR(F442),2,29)&lt;=F442,1,0),0))</f>
        <v>0</v>
      </c>
      <c r="U442" s="34"/>
      <c r="V442" s="34"/>
      <c r="W442" s="34"/>
      <c r="X442" s="31">
        <f t="shared" si="97"/>
        <v>9.0359999999999996</v>
      </c>
      <c r="Y442" s="31">
        <f t="shared" si="98"/>
        <v>-184.49199999999999</v>
      </c>
      <c r="Z442" s="30">
        <f t="shared" si="99"/>
        <v>0</v>
      </c>
    </row>
    <row r="443" spans="5:26" x14ac:dyDescent="0.15">
      <c r="E443" s="46"/>
      <c r="F443" s="28"/>
      <c r="G443" s="29"/>
      <c r="H443" s="29"/>
      <c r="I443" s="48" t="str">
        <f t="shared" si="102"/>
        <v/>
      </c>
      <c r="J443" s="48" t="str">
        <f t="shared" si="103"/>
        <v/>
      </c>
      <c r="K443" s="49" t="str">
        <f t="shared" si="104"/>
        <v/>
      </c>
      <c r="L443" s="11"/>
      <c r="M443" s="11"/>
      <c r="N443" s="78"/>
      <c r="O443" s="31" t="str">
        <f t="shared" ref="O443:O496" si="108">+O442</f>
        <v>F</v>
      </c>
      <c r="P443" s="11">
        <f t="shared" ref="P443:P496" si="109">IF(T443&gt;17.583,"*",(G443-(INDEX(IF(O443="F",Hfemalemean,Hmalemean),S443+1,R443+1)))/(INDEX(IF(O443="F",Hfemalesd,Hmalesd),S443+1,R443+1)))</f>
        <v>-23.287315649149274</v>
      </c>
      <c r="Q443" s="11"/>
      <c r="R443" s="38">
        <f t="shared" si="105"/>
        <v>0</v>
      </c>
      <c r="S443" s="30">
        <f t="shared" si="106"/>
        <v>0</v>
      </c>
      <c r="T443" s="30">
        <f t="shared" si="107"/>
        <v>0</v>
      </c>
      <c r="U443" s="34"/>
      <c r="V443" s="34"/>
      <c r="W443" s="34"/>
      <c r="X443" s="31">
        <f t="shared" ref="X443:X496" si="110">IF(O443="M",2.06*10^-3*G443^2-0.1166*G443+6.5273,2.49*10^-3*G443^2-0.1858*G443+9.036)</f>
        <v>9.0359999999999996</v>
      </c>
      <c r="Y443" s="31">
        <f t="shared" ref="Y443:Y496" si="111">((G443/100)^3*INDEX(itoOI,IF(O443="M",0,3)+IF(G443&lt;140,1,IF(G443&lt;=149,2,3)),1)+(G443/100)^2*INDEX(itoOI,IF(O443="M",0,3)+IF(G443&lt;140,1,IF(G443&lt;=149,2,3)),2)+(G443/100)*INDEX(itoOI,IF(O443="M",0,3)+IF(G443&lt;140,1,IF(G443&lt;=149,2,3)),3)+INDEX(itoOI,IF(O443="M",0,3)+IF(G443&lt;140,1,IF(G443&lt;=149,2,3)),4))</f>
        <v>-184.49199999999999</v>
      </c>
      <c r="Z443" s="30">
        <f t="shared" ref="Z443:Z496" si="112">22*G443^2/10000</f>
        <v>0</v>
      </c>
    </row>
    <row r="444" spans="5:26" x14ac:dyDescent="0.15">
      <c r="E444" s="46"/>
      <c r="F444" s="28"/>
      <c r="G444" s="29"/>
      <c r="H444" s="29"/>
      <c r="I444" s="48" t="str">
        <f t="shared" si="102"/>
        <v/>
      </c>
      <c r="J444" s="48" t="str">
        <f t="shared" si="103"/>
        <v/>
      </c>
      <c r="K444" s="49" t="str">
        <f t="shared" si="104"/>
        <v/>
      </c>
      <c r="L444" s="11"/>
      <c r="M444" s="11"/>
      <c r="N444" s="78"/>
      <c r="O444" s="31" t="str">
        <f t="shared" si="108"/>
        <v>F</v>
      </c>
      <c r="P444" s="11">
        <f t="shared" si="109"/>
        <v>-23.287315649149274</v>
      </c>
      <c r="Q444" s="11"/>
      <c r="R444" s="38">
        <f t="shared" si="105"/>
        <v>0</v>
      </c>
      <c r="S444" s="30">
        <f t="shared" si="106"/>
        <v>0</v>
      </c>
      <c r="T444" s="30">
        <f t="shared" si="107"/>
        <v>0</v>
      </c>
      <c r="U444" s="34"/>
      <c r="V444" s="34"/>
      <c r="W444" s="34"/>
      <c r="X444" s="31">
        <f t="shared" si="110"/>
        <v>9.0359999999999996</v>
      </c>
      <c r="Y444" s="31">
        <f t="shared" si="111"/>
        <v>-184.49199999999999</v>
      </c>
      <c r="Z444" s="30">
        <f t="shared" si="112"/>
        <v>0</v>
      </c>
    </row>
    <row r="445" spans="5:26" x14ac:dyDescent="0.15">
      <c r="E445" s="46"/>
      <c r="F445" s="28"/>
      <c r="G445" s="29"/>
      <c r="H445" s="29"/>
      <c r="I445" s="48" t="str">
        <f t="shared" si="102"/>
        <v/>
      </c>
      <c r="J445" s="48" t="str">
        <f t="shared" si="103"/>
        <v/>
      </c>
      <c r="K445" s="49" t="str">
        <f t="shared" si="104"/>
        <v/>
      </c>
      <c r="L445" s="11"/>
      <c r="M445" s="11"/>
      <c r="N445" s="78"/>
      <c r="O445" s="31" t="str">
        <f t="shared" si="108"/>
        <v>F</v>
      </c>
      <c r="P445" s="11">
        <f t="shared" si="109"/>
        <v>-23.287315649149274</v>
      </c>
      <c r="Q445" s="11"/>
      <c r="R445" s="38">
        <f t="shared" si="105"/>
        <v>0</v>
      </c>
      <c r="S445" s="30">
        <f t="shared" si="106"/>
        <v>0</v>
      </c>
      <c r="T445" s="30">
        <f t="shared" si="107"/>
        <v>0</v>
      </c>
      <c r="U445" s="34"/>
      <c r="V445" s="34"/>
      <c r="W445" s="34"/>
      <c r="X445" s="31">
        <f t="shared" si="110"/>
        <v>9.0359999999999996</v>
      </c>
      <c r="Y445" s="31">
        <f t="shared" si="111"/>
        <v>-184.49199999999999</v>
      </c>
      <c r="Z445" s="30">
        <f t="shared" si="112"/>
        <v>0</v>
      </c>
    </row>
    <row r="446" spans="5:26" x14ac:dyDescent="0.15">
      <c r="E446" s="46"/>
      <c r="F446" s="28"/>
      <c r="G446" s="29"/>
      <c r="H446" s="29"/>
      <c r="I446" s="48" t="str">
        <f t="shared" si="102"/>
        <v/>
      </c>
      <c r="J446" s="48" t="str">
        <f t="shared" si="103"/>
        <v/>
      </c>
      <c r="K446" s="49" t="str">
        <f t="shared" si="104"/>
        <v/>
      </c>
      <c r="L446" s="11"/>
      <c r="M446" s="11"/>
      <c r="N446" s="78"/>
      <c r="O446" s="31" t="str">
        <f t="shared" si="108"/>
        <v>F</v>
      </c>
      <c r="P446" s="11">
        <f t="shared" si="109"/>
        <v>-23.287315649149274</v>
      </c>
      <c r="Q446" s="11"/>
      <c r="R446" s="38">
        <f t="shared" si="105"/>
        <v>0</v>
      </c>
      <c r="S446" s="30">
        <f t="shared" si="106"/>
        <v>0</v>
      </c>
      <c r="T446" s="30">
        <f t="shared" si="107"/>
        <v>0</v>
      </c>
      <c r="U446" s="34"/>
      <c r="V446" s="34"/>
      <c r="W446" s="34"/>
      <c r="X446" s="31">
        <f t="shared" si="110"/>
        <v>9.0359999999999996</v>
      </c>
      <c r="Y446" s="31">
        <f t="shared" si="111"/>
        <v>-184.49199999999999</v>
      </c>
      <c r="Z446" s="30">
        <f t="shared" si="112"/>
        <v>0</v>
      </c>
    </row>
    <row r="447" spans="5:26" x14ac:dyDescent="0.15">
      <c r="E447" s="46"/>
      <c r="F447" s="28"/>
      <c r="G447" s="29"/>
      <c r="H447" s="29"/>
      <c r="I447" s="48" t="str">
        <f t="shared" si="102"/>
        <v/>
      </c>
      <c r="J447" s="48" t="str">
        <f t="shared" si="103"/>
        <v/>
      </c>
      <c r="K447" s="49" t="str">
        <f t="shared" si="104"/>
        <v/>
      </c>
      <c r="L447" s="11"/>
      <c r="M447" s="11"/>
      <c r="N447" s="78"/>
      <c r="O447" s="31" t="str">
        <f t="shared" si="108"/>
        <v>F</v>
      </c>
      <c r="P447" s="11">
        <f t="shared" si="109"/>
        <v>-23.287315649149274</v>
      </c>
      <c r="Q447" s="11"/>
      <c r="R447" s="38">
        <f t="shared" si="105"/>
        <v>0</v>
      </c>
      <c r="S447" s="30">
        <f t="shared" si="106"/>
        <v>0</v>
      </c>
      <c r="T447" s="30">
        <f t="shared" si="107"/>
        <v>0</v>
      </c>
      <c r="U447" s="34"/>
      <c r="V447" s="34"/>
      <c r="W447" s="34"/>
      <c r="X447" s="31">
        <f t="shared" si="110"/>
        <v>9.0359999999999996</v>
      </c>
      <c r="Y447" s="31">
        <f t="shared" si="111"/>
        <v>-184.49199999999999</v>
      </c>
      <c r="Z447" s="30">
        <f t="shared" si="112"/>
        <v>0</v>
      </c>
    </row>
    <row r="448" spans="5:26" x14ac:dyDescent="0.15">
      <c r="E448" s="46"/>
      <c r="F448" s="28"/>
      <c r="G448" s="29"/>
      <c r="H448" s="29"/>
      <c r="I448" s="48" t="str">
        <f t="shared" si="102"/>
        <v/>
      </c>
      <c r="J448" s="48" t="str">
        <f t="shared" si="103"/>
        <v/>
      </c>
      <c r="K448" s="49" t="str">
        <f t="shared" si="104"/>
        <v/>
      </c>
      <c r="L448" s="11"/>
      <c r="M448" s="11"/>
      <c r="N448" s="78"/>
      <c r="O448" s="31" t="str">
        <f t="shared" si="108"/>
        <v>F</v>
      </c>
      <c r="P448" s="11">
        <f t="shared" si="109"/>
        <v>-23.287315649149274</v>
      </c>
      <c r="Q448" s="11"/>
      <c r="R448" s="38">
        <f t="shared" si="105"/>
        <v>0</v>
      </c>
      <c r="S448" s="30">
        <f t="shared" si="106"/>
        <v>0</v>
      </c>
      <c r="T448" s="30">
        <f t="shared" si="107"/>
        <v>0</v>
      </c>
      <c r="U448" s="34"/>
      <c r="V448" s="34"/>
      <c r="W448" s="34"/>
      <c r="X448" s="31">
        <f t="shared" si="110"/>
        <v>9.0359999999999996</v>
      </c>
      <c r="Y448" s="31">
        <f t="shared" si="111"/>
        <v>-184.49199999999999</v>
      </c>
      <c r="Z448" s="30">
        <f t="shared" si="112"/>
        <v>0</v>
      </c>
    </row>
    <row r="449" spans="5:26" x14ac:dyDescent="0.15">
      <c r="E449" s="46"/>
      <c r="F449" s="28"/>
      <c r="G449" s="29"/>
      <c r="H449" s="29"/>
      <c r="I449" s="48" t="str">
        <f t="shared" si="102"/>
        <v/>
      </c>
      <c r="J449" s="48" t="str">
        <f t="shared" si="103"/>
        <v/>
      </c>
      <c r="K449" s="49" t="str">
        <f t="shared" si="104"/>
        <v/>
      </c>
      <c r="L449" s="11"/>
      <c r="M449" s="11"/>
      <c r="N449" s="78"/>
      <c r="O449" s="31" t="str">
        <f t="shared" si="108"/>
        <v>F</v>
      </c>
      <c r="P449" s="11">
        <f t="shared" si="109"/>
        <v>-23.287315649149274</v>
      </c>
      <c r="Q449" s="11"/>
      <c r="R449" s="38">
        <f t="shared" si="105"/>
        <v>0</v>
      </c>
      <c r="S449" s="30">
        <f t="shared" si="106"/>
        <v>0</v>
      </c>
      <c r="T449" s="30">
        <f t="shared" si="107"/>
        <v>0</v>
      </c>
      <c r="U449" s="34"/>
      <c r="V449" s="34"/>
      <c r="W449" s="34"/>
      <c r="X449" s="31">
        <f t="shared" si="110"/>
        <v>9.0359999999999996</v>
      </c>
      <c r="Y449" s="31">
        <f t="shared" si="111"/>
        <v>-184.49199999999999</v>
      </c>
      <c r="Z449" s="30">
        <f t="shared" si="112"/>
        <v>0</v>
      </c>
    </row>
    <row r="450" spans="5:26" x14ac:dyDescent="0.15">
      <c r="E450" s="46"/>
      <c r="F450" s="28"/>
      <c r="G450" s="29"/>
      <c r="H450" s="29"/>
      <c r="I450" s="48" t="str">
        <f t="shared" si="102"/>
        <v/>
      </c>
      <c r="J450" s="48" t="str">
        <f t="shared" si="103"/>
        <v/>
      </c>
      <c r="K450" s="49" t="str">
        <f t="shared" si="104"/>
        <v/>
      </c>
      <c r="L450" s="11"/>
      <c r="M450" s="11"/>
      <c r="N450" s="78"/>
      <c r="O450" s="31" t="str">
        <f t="shared" si="108"/>
        <v>F</v>
      </c>
      <c r="P450" s="11">
        <f t="shared" si="109"/>
        <v>-23.287315649149274</v>
      </c>
      <c r="Q450" s="11"/>
      <c r="R450" s="38">
        <f t="shared" si="105"/>
        <v>0</v>
      </c>
      <c r="S450" s="30">
        <f t="shared" si="106"/>
        <v>0</v>
      </c>
      <c r="T450" s="30">
        <f t="shared" si="107"/>
        <v>0</v>
      </c>
      <c r="U450" s="34"/>
      <c r="V450" s="34"/>
      <c r="W450" s="34"/>
      <c r="X450" s="31">
        <f t="shared" si="110"/>
        <v>9.0359999999999996</v>
      </c>
      <c r="Y450" s="31">
        <f t="shared" si="111"/>
        <v>-184.49199999999999</v>
      </c>
      <c r="Z450" s="30">
        <f t="shared" si="112"/>
        <v>0</v>
      </c>
    </row>
    <row r="451" spans="5:26" x14ac:dyDescent="0.15">
      <c r="E451" s="46"/>
      <c r="F451" s="28"/>
      <c r="G451" s="29"/>
      <c r="H451" s="29"/>
      <c r="I451" s="48" t="str">
        <f t="shared" si="102"/>
        <v/>
      </c>
      <c r="J451" s="48" t="str">
        <f t="shared" si="103"/>
        <v/>
      </c>
      <c r="K451" s="49" t="str">
        <f t="shared" si="104"/>
        <v/>
      </c>
      <c r="L451" s="11"/>
      <c r="M451" s="11"/>
      <c r="N451" s="78"/>
      <c r="O451" s="31" t="str">
        <f t="shared" si="108"/>
        <v>F</v>
      </c>
      <c r="P451" s="11">
        <f t="shared" si="109"/>
        <v>-23.287315649149274</v>
      </c>
      <c r="Q451" s="11"/>
      <c r="R451" s="38">
        <f t="shared" si="105"/>
        <v>0</v>
      </c>
      <c r="S451" s="30">
        <f t="shared" si="106"/>
        <v>0</v>
      </c>
      <c r="T451" s="30">
        <f t="shared" si="107"/>
        <v>0</v>
      </c>
      <c r="U451" s="34"/>
      <c r="V451" s="34"/>
      <c r="W451" s="34"/>
      <c r="X451" s="31">
        <f t="shared" si="110"/>
        <v>9.0359999999999996</v>
      </c>
      <c r="Y451" s="31">
        <f t="shared" si="111"/>
        <v>-184.49199999999999</v>
      </c>
      <c r="Z451" s="30">
        <f t="shared" si="112"/>
        <v>0</v>
      </c>
    </row>
    <row r="452" spans="5:26" x14ac:dyDescent="0.15">
      <c r="E452" s="46"/>
      <c r="F452" s="28"/>
      <c r="G452" s="29"/>
      <c r="H452" s="29"/>
      <c r="I452" s="48" t="str">
        <f t="shared" ref="I452:I478" si="113">IF(COUNTA($F$375,$H$375,F452:H452)=5,P452,"")</f>
        <v/>
      </c>
      <c r="J452" s="48" t="str">
        <f t="shared" ref="J452:J478" si="114">IF(COUNTA($F$375,$H$375,F452:H452)=5,IF(T452&lt;6,"*",IF(T452&gt;=17.583,"*",(H452-G452*INDEX(IF(O452="F",muratafemale,muratamale),R452-4,1)-INDEX(IF(O452="F",muratafemale,muratamale),R452-4,2))/(G452*INDEX(IF(O452="F",muratafemale,muratamale),R452-4,1)+INDEX(IF(O452="F",muratafemale,muratamale),R452-4,2))*100)),"")</f>
        <v/>
      </c>
      <c r="K452" s="49" t="str">
        <f t="shared" ref="K452:K478" si="115">IF(COUNTA($F$375,$H$375,F452:H452)=5,IF(OR(T452&lt;1,G452&lt;70),"*",IF(G452&gt;=IF(O452="M",181,174),(H452-Z452)/Z452*100,IF(G452&lt;101,(H452-X452)/X452*100,IF(T452&lt;6,(H452-X452)/X452*100,IF(T452&gt;=17.583,(H452-Z452)/Z452*100,(H452-Y452)/Y452*100))))),"")</f>
        <v/>
      </c>
      <c r="L452" s="11"/>
      <c r="M452" s="11"/>
      <c r="N452" s="78"/>
      <c r="O452" s="31" t="str">
        <f t="shared" si="108"/>
        <v>F</v>
      </c>
      <c r="P452" s="11">
        <f t="shared" si="109"/>
        <v>-23.287315649149274</v>
      </c>
      <c r="Q452" s="11"/>
      <c r="R452" s="38">
        <f t="shared" si="105"/>
        <v>0</v>
      </c>
      <c r="S452" s="30">
        <f t="shared" si="106"/>
        <v>0</v>
      </c>
      <c r="T452" s="30">
        <f t="shared" si="107"/>
        <v>0</v>
      </c>
      <c r="U452" s="34"/>
      <c r="V452" s="34"/>
      <c r="W452" s="34"/>
      <c r="X452" s="31">
        <f t="shared" si="110"/>
        <v>9.0359999999999996</v>
      </c>
      <c r="Y452" s="31">
        <f t="shared" si="111"/>
        <v>-184.49199999999999</v>
      </c>
      <c r="Z452" s="30">
        <f t="shared" si="112"/>
        <v>0</v>
      </c>
    </row>
    <row r="453" spans="5:26" x14ac:dyDescent="0.15">
      <c r="E453" s="46"/>
      <c r="F453" s="28"/>
      <c r="G453" s="29"/>
      <c r="H453" s="29"/>
      <c r="I453" s="48" t="str">
        <f t="shared" si="113"/>
        <v/>
      </c>
      <c r="J453" s="48" t="str">
        <f t="shared" si="114"/>
        <v/>
      </c>
      <c r="K453" s="49" t="str">
        <f t="shared" si="115"/>
        <v/>
      </c>
      <c r="L453" s="11"/>
      <c r="M453" s="11"/>
      <c r="N453" s="78"/>
      <c r="O453" s="31" t="str">
        <f t="shared" si="108"/>
        <v>F</v>
      </c>
      <c r="P453" s="11">
        <f t="shared" si="109"/>
        <v>-23.287315649149274</v>
      </c>
      <c r="Q453" s="11"/>
      <c r="R453" s="38">
        <f t="shared" si="105"/>
        <v>0</v>
      </c>
      <c r="S453" s="30">
        <f t="shared" si="106"/>
        <v>0</v>
      </c>
      <c r="T453" s="30">
        <f t="shared" si="107"/>
        <v>0</v>
      </c>
      <c r="U453" s="34"/>
      <c r="V453" s="34"/>
      <c r="W453" s="34"/>
      <c r="X453" s="31">
        <f t="shared" si="110"/>
        <v>9.0359999999999996</v>
      </c>
      <c r="Y453" s="31">
        <f t="shared" si="111"/>
        <v>-184.49199999999999</v>
      </c>
      <c r="Z453" s="30">
        <f t="shared" si="112"/>
        <v>0</v>
      </c>
    </row>
    <row r="454" spans="5:26" x14ac:dyDescent="0.15">
      <c r="E454" s="46"/>
      <c r="F454" s="28"/>
      <c r="G454" s="29"/>
      <c r="H454" s="29"/>
      <c r="I454" s="48" t="str">
        <f t="shared" si="113"/>
        <v/>
      </c>
      <c r="J454" s="48" t="str">
        <f t="shared" si="114"/>
        <v/>
      </c>
      <c r="K454" s="49" t="str">
        <f t="shared" si="115"/>
        <v/>
      </c>
      <c r="L454" s="11"/>
      <c r="M454" s="11"/>
      <c r="N454" s="78"/>
      <c r="O454" s="31" t="str">
        <f t="shared" si="108"/>
        <v>F</v>
      </c>
      <c r="P454" s="11">
        <f t="shared" si="109"/>
        <v>-23.287315649149274</v>
      </c>
      <c r="Q454" s="11"/>
      <c r="R454" s="38">
        <f t="shared" si="105"/>
        <v>0</v>
      </c>
      <c r="S454" s="30">
        <f t="shared" si="106"/>
        <v>0</v>
      </c>
      <c r="T454" s="30">
        <f t="shared" si="107"/>
        <v>0</v>
      </c>
      <c r="U454" s="34"/>
      <c r="V454" s="34"/>
      <c r="W454" s="34"/>
      <c r="X454" s="31">
        <f t="shared" si="110"/>
        <v>9.0359999999999996</v>
      </c>
      <c r="Y454" s="31">
        <f t="shared" si="111"/>
        <v>-184.49199999999999</v>
      </c>
      <c r="Z454" s="30">
        <f t="shared" si="112"/>
        <v>0</v>
      </c>
    </row>
    <row r="455" spans="5:26" x14ac:dyDescent="0.15">
      <c r="E455" s="46"/>
      <c r="F455" s="28"/>
      <c r="G455" s="29"/>
      <c r="H455" s="29"/>
      <c r="I455" s="48" t="str">
        <f t="shared" si="113"/>
        <v/>
      </c>
      <c r="J455" s="48" t="str">
        <f t="shared" si="114"/>
        <v/>
      </c>
      <c r="K455" s="49" t="str">
        <f t="shared" si="115"/>
        <v/>
      </c>
      <c r="L455" s="11"/>
      <c r="M455" s="11"/>
      <c r="N455" s="78"/>
      <c r="O455" s="31" t="str">
        <f t="shared" si="108"/>
        <v>F</v>
      </c>
      <c r="P455" s="11">
        <f t="shared" si="109"/>
        <v>-23.287315649149274</v>
      </c>
      <c r="Q455" s="11"/>
      <c r="R455" s="38">
        <f t="shared" si="105"/>
        <v>0</v>
      </c>
      <c r="S455" s="30">
        <f t="shared" si="106"/>
        <v>0</v>
      </c>
      <c r="T455" s="30">
        <f t="shared" si="107"/>
        <v>0</v>
      </c>
      <c r="U455" s="34"/>
      <c r="V455" s="34"/>
      <c r="W455" s="34"/>
      <c r="X455" s="31">
        <f t="shared" si="110"/>
        <v>9.0359999999999996</v>
      </c>
      <c r="Y455" s="31">
        <f t="shared" si="111"/>
        <v>-184.49199999999999</v>
      </c>
      <c r="Z455" s="30">
        <f t="shared" si="112"/>
        <v>0</v>
      </c>
    </row>
    <row r="456" spans="5:26" x14ac:dyDescent="0.15">
      <c r="E456" s="46"/>
      <c r="F456" s="28"/>
      <c r="G456" s="29"/>
      <c r="H456" s="29"/>
      <c r="I456" s="48" t="str">
        <f t="shared" si="113"/>
        <v/>
      </c>
      <c r="J456" s="48" t="str">
        <f t="shared" si="114"/>
        <v/>
      </c>
      <c r="K456" s="49" t="str">
        <f t="shared" si="115"/>
        <v/>
      </c>
      <c r="L456" s="11"/>
      <c r="M456" s="11"/>
      <c r="N456" s="78"/>
      <c r="O456" s="31" t="str">
        <f t="shared" si="108"/>
        <v>F</v>
      </c>
      <c r="P456" s="11">
        <f t="shared" si="109"/>
        <v>-23.287315649149274</v>
      </c>
      <c r="Q456" s="11"/>
      <c r="R456" s="38">
        <f t="shared" si="105"/>
        <v>0</v>
      </c>
      <c r="S456" s="30">
        <f t="shared" si="106"/>
        <v>0</v>
      </c>
      <c r="T456" s="30">
        <f t="shared" si="107"/>
        <v>0</v>
      </c>
      <c r="U456" s="34"/>
      <c r="V456" s="34"/>
      <c r="W456" s="34"/>
      <c r="X456" s="31">
        <f t="shared" si="110"/>
        <v>9.0359999999999996</v>
      </c>
      <c r="Y456" s="31">
        <f t="shared" si="111"/>
        <v>-184.49199999999999</v>
      </c>
      <c r="Z456" s="30">
        <f t="shared" si="112"/>
        <v>0</v>
      </c>
    </row>
    <row r="457" spans="5:26" x14ac:dyDescent="0.15">
      <c r="E457" s="46"/>
      <c r="F457" s="28"/>
      <c r="G457" s="29"/>
      <c r="H457" s="29"/>
      <c r="I457" s="48" t="str">
        <f t="shared" si="113"/>
        <v/>
      </c>
      <c r="J457" s="48" t="str">
        <f t="shared" si="114"/>
        <v/>
      </c>
      <c r="K457" s="49" t="str">
        <f t="shared" si="115"/>
        <v/>
      </c>
      <c r="L457" s="11"/>
      <c r="M457" s="11"/>
      <c r="N457" s="78"/>
      <c r="O457" s="31" t="str">
        <f t="shared" si="108"/>
        <v>F</v>
      </c>
      <c r="P457" s="11">
        <f t="shared" si="109"/>
        <v>-23.287315649149274</v>
      </c>
      <c r="Q457" s="11"/>
      <c r="R457" s="38">
        <f t="shared" si="105"/>
        <v>0</v>
      </c>
      <c r="S457" s="30">
        <f t="shared" si="106"/>
        <v>0</v>
      </c>
      <c r="T457" s="30">
        <f t="shared" si="107"/>
        <v>0</v>
      </c>
      <c r="U457" s="34"/>
      <c r="V457" s="34"/>
      <c r="W457" s="34"/>
      <c r="X457" s="31">
        <f t="shared" si="110"/>
        <v>9.0359999999999996</v>
      </c>
      <c r="Y457" s="31">
        <f t="shared" si="111"/>
        <v>-184.49199999999999</v>
      </c>
      <c r="Z457" s="30">
        <f t="shared" si="112"/>
        <v>0</v>
      </c>
    </row>
    <row r="458" spans="5:26" x14ac:dyDescent="0.15">
      <c r="E458" s="46"/>
      <c r="F458" s="28"/>
      <c r="G458" s="29"/>
      <c r="H458" s="29"/>
      <c r="I458" s="48" t="str">
        <f t="shared" si="113"/>
        <v/>
      </c>
      <c r="J458" s="48" t="str">
        <f t="shared" si="114"/>
        <v/>
      </c>
      <c r="K458" s="49" t="str">
        <f t="shared" si="115"/>
        <v/>
      </c>
      <c r="L458" s="11"/>
      <c r="M458" s="11"/>
      <c r="N458" s="78"/>
      <c r="O458" s="31" t="str">
        <f t="shared" si="108"/>
        <v>F</v>
      </c>
      <c r="P458" s="11">
        <f t="shared" si="109"/>
        <v>-23.287315649149274</v>
      </c>
      <c r="Q458" s="11"/>
      <c r="R458" s="38">
        <f t="shared" si="105"/>
        <v>0</v>
      </c>
      <c r="S458" s="30">
        <f t="shared" si="106"/>
        <v>0</v>
      </c>
      <c r="T458" s="30">
        <f t="shared" si="107"/>
        <v>0</v>
      </c>
      <c r="U458" s="34"/>
      <c r="V458" s="34"/>
      <c r="W458" s="34"/>
      <c r="X458" s="31">
        <f t="shared" si="110"/>
        <v>9.0359999999999996</v>
      </c>
      <c r="Y458" s="31">
        <f t="shared" si="111"/>
        <v>-184.49199999999999</v>
      </c>
      <c r="Z458" s="30">
        <f t="shared" si="112"/>
        <v>0</v>
      </c>
    </row>
    <row r="459" spans="5:26" x14ac:dyDescent="0.15">
      <c r="E459" s="46"/>
      <c r="F459" s="28"/>
      <c r="G459" s="29"/>
      <c r="H459" s="29"/>
      <c r="I459" s="48" t="str">
        <f t="shared" si="113"/>
        <v/>
      </c>
      <c r="J459" s="48" t="str">
        <f t="shared" si="114"/>
        <v/>
      </c>
      <c r="K459" s="49" t="str">
        <f t="shared" si="115"/>
        <v/>
      </c>
      <c r="L459" s="11"/>
      <c r="M459" s="11"/>
      <c r="N459" s="78"/>
      <c r="O459" s="31" t="str">
        <f t="shared" si="108"/>
        <v>F</v>
      </c>
      <c r="P459" s="11">
        <f t="shared" si="109"/>
        <v>-23.287315649149274</v>
      </c>
      <c r="Q459" s="11"/>
      <c r="R459" s="38">
        <f t="shared" si="105"/>
        <v>0</v>
      </c>
      <c r="S459" s="30">
        <f t="shared" si="106"/>
        <v>0</v>
      </c>
      <c r="T459" s="30">
        <f t="shared" si="107"/>
        <v>0</v>
      </c>
      <c r="U459" s="34"/>
      <c r="V459" s="34"/>
      <c r="W459" s="34"/>
      <c r="X459" s="31">
        <f t="shared" si="110"/>
        <v>9.0359999999999996</v>
      </c>
      <c r="Y459" s="31">
        <f t="shared" si="111"/>
        <v>-184.49199999999999</v>
      </c>
      <c r="Z459" s="30">
        <f t="shared" si="112"/>
        <v>0</v>
      </c>
    </row>
    <row r="460" spans="5:26" x14ac:dyDescent="0.15">
      <c r="E460" s="46"/>
      <c r="F460" s="28"/>
      <c r="G460" s="29"/>
      <c r="H460" s="29"/>
      <c r="I460" s="48" t="str">
        <f t="shared" si="113"/>
        <v/>
      </c>
      <c r="J460" s="48" t="str">
        <f t="shared" si="114"/>
        <v/>
      </c>
      <c r="K460" s="49" t="str">
        <f t="shared" si="115"/>
        <v/>
      </c>
      <c r="L460" s="11"/>
      <c r="M460" s="11"/>
      <c r="N460" s="78"/>
      <c r="O460" s="31" t="str">
        <f t="shared" si="108"/>
        <v>F</v>
      </c>
      <c r="P460" s="11">
        <f t="shared" si="109"/>
        <v>-23.287315649149274</v>
      </c>
      <c r="Q460" s="11"/>
      <c r="R460" s="38">
        <f t="shared" si="105"/>
        <v>0</v>
      </c>
      <c r="S460" s="30">
        <f t="shared" si="106"/>
        <v>0</v>
      </c>
      <c r="T460" s="30">
        <f t="shared" si="107"/>
        <v>0</v>
      </c>
      <c r="U460" s="34"/>
      <c r="V460" s="34"/>
      <c r="W460" s="34"/>
      <c r="X460" s="31">
        <f t="shared" si="110"/>
        <v>9.0359999999999996</v>
      </c>
      <c r="Y460" s="31">
        <f t="shared" si="111"/>
        <v>-184.49199999999999</v>
      </c>
      <c r="Z460" s="30">
        <f t="shared" si="112"/>
        <v>0</v>
      </c>
    </row>
    <row r="461" spans="5:26" x14ac:dyDescent="0.15">
      <c r="E461" s="46"/>
      <c r="F461" s="28"/>
      <c r="G461" s="29"/>
      <c r="H461" s="29"/>
      <c r="I461" s="48" t="str">
        <f t="shared" si="113"/>
        <v/>
      </c>
      <c r="J461" s="48" t="str">
        <f t="shared" si="114"/>
        <v/>
      </c>
      <c r="K461" s="49" t="str">
        <f t="shared" si="115"/>
        <v/>
      </c>
      <c r="L461" s="11"/>
      <c r="M461" s="11"/>
      <c r="N461" s="78"/>
      <c r="O461" s="31" t="str">
        <f t="shared" si="108"/>
        <v>F</v>
      </c>
      <c r="P461" s="11">
        <f t="shared" si="109"/>
        <v>-23.287315649149274</v>
      </c>
      <c r="Q461" s="11"/>
      <c r="R461" s="38">
        <f t="shared" si="105"/>
        <v>0</v>
      </c>
      <c r="S461" s="30">
        <f t="shared" si="106"/>
        <v>0</v>
      </c>
      <c r="T461" s="30">
        <f t="shared" si="107"/>
        <v>0</v>
      </c>
      <c r="U461" s="34"/>
      <c r="V461" s="34"/>
      <c r="W461" s="34"/>
      <c r="X461" s="31">
        <f t="shared" si="110"/>
        <v>9.0359999999999996</v>
      </c>
      <c r="Y461" s="31">
        <f t="shared" si="111"/>
        <v>-184.49199999999999</v>
      </c>
      <c r="Z461" s="30">
        <f t="shared" si="112"/>
        <v>0</v>
      </c>
    </row>
    <row r="462" spans="5:26" x14ac:dyDescent="0.15">
      <c r="E462" s="46"/>
      <c r="F462" s="28"/>
      <c r="G462" s="29"/>
      <c r="H462" s="29"/>
      <c r="I462" s="48" t="str">
        <f t="shared" si="113"/>
        <v/>
      </c>
      <c r="J462" s="48" t="str">
        <f t="shared" si="114"/>
        <v/>
      </c>
      <c r="K462" s="49" t="str">
        <f t="shared" si="115"/>
        <v/>
      </c>
      <c r="L462" s="11"/>
      <c r="M462" s="11"/>
      <c r="N462" s="78"/>
      <c r="O462" s="31" t="str">
        <f t="shared" si="108"/>
        <v>F</v>
      </c>
      <c r="P462" s="11">
        <f t="shared" si="109"/>
        <v>-23.287315649149274</v>
      </c>
      <c r="Q462" s="11"/>
      <c r="R462" s="38">
        <f t="shared" si="105"/>
        <v>0</v>
      </c>
      <c r="S462" s="30">
        <f t="shared" si="106"/>
        <v>0</v>
      </c>
      <c r="T462" s="30">
        <f t="shared" si="107"/>
        <v>0</v>
      </c>
      <c r="U462" s="34"/>
      <c r="V462" s="34"/>
      <c r="W462" s="34"/>
      <c r="X462" s="31">
        <f t="shared" si="110"/>
        <v>9.0359999999999996</v>
      </c>
      <c r="Y462" s="31">
        <f t="shared" si="111"/>
        <v>-184.49199999999999</v>
      </c>
      <c r="Z462" s="30">
        <f t="shared" si="112"/>
        <v>0</v>
      </c>
    </row>
    <row r="463" spans="5:26" x14ac:dyDescent="0.15">
      <c r="E463" s="46"/>
      <c r="F463" s="28"/>
      <c r="G463" s="29"/>
      <c r="H463" s="29"/>
      <c r="I463" s="48" t="str">
        <f t="shared" si="113"/>
        <v/>
      </c>
      <c r="J463" s="48" t="str">
        <f t="shared" si="114"/>
        <v/>
      </c>
      <c r="K463" s="49" t="str">
        <f t="shared" si="115"/>
        <v/>
      </c>
      <c r="L463" s="11"/>
      <c r="M463" s="11"/>
      <c r="N463" s="78"/>
      <c r="O463" s="31" t="str">
        <f t="shared" si="108"/>
        <v>F</v>
      </c>
      <c r="P463" s="11">
        <f t="shared" si="109"/>
        <v>-23.287315649149274</v>
      </c>
      <c r="Q463" s="11"/>
      <c r="R463" s="38">
        <f t="shared" si="105"/>
        <v>0</v>
      </c>
      <c r="S463" s="30">
        <f t="shared" si="106"/>
        <v>0</v>
      </c>
      <c r="T463" s="30">
        <f t="shared" si="107"/>
        <v>0</v>
      </c>
      <c r="U463" s="34"/>
      <c r="V463" s="34"/>
      <c r="W463" s="34"/>
      <c r="X463" s="31">
        <f t="shared" si="110"/>
        <v>9.0359999999999996</v>
      </c>
      <c r="Y463" s="31">
        <f t="shared" si="111"/>
        <v>-184.49199999999999</v>
      </c>
      <c r="Z463" s="30">
        <f t="shared" si="112"/>
        <v>0</v>
      </c>
    </row>
    <row r="464" spans="5:26" x14ac:dyDescent="0.15">
      <c r="E464" s="46"/>
      <c r="F464" s="28"/>
      <c r="G464" s="29"/>
      <c r="H464" s="29"/>
      <c r="I464" s="48" t="str">
        <f t="shared" si="113"/>
        <v/>
      </c>
      <c r="J464" s="48" t="str">
        <f t="shared" si="114"/>
        <v/>
      </c>
      <c r="K464" s="49" t="str">
        <f t="shared" si="115"/>
        <v/>
      </c>
      <c r="L464" s="11"/>
      <c r="M464" s="11"/>
      <c r="N464" s="78"/>
      <c r="O464" s="31" t="str">
        <f t="shared" si="108"/>
        <v>F</v>
      </c>
      <c r="P464" s="11">
        <f t="shared" si="109"/>
        <v>-23.287315649149274</v>
      </c>
      <c r="Q464" s="11"/>
      <c r="R464" s="38">
        <f t="shared" si="105"/>
        <v>0</v>
      </c>
      <c r="S464" s="30">
        <f t="shared" si="106"/>
        <v>0</v>
      </c>
      <c r="T464" s="30">
        <f t="shared" si="107"/>
        <v>0</v>
      </c>
      <c r="U464" s="34"/>
      <c r="V464" s="34"/>
      <c r="W464" s="34"/>
      <c r="X464" s="31">
        <f t="shared" si="110"/>
        <v>9.0359999999999996</v>
      </c>
      <c r="Y464" s="31">
        <f t="shared" si="111"/>
        <v>-184.49199999999999</v>
      </c>
      <c r="Z464" s="30">
        <f t="shared" si="112"/>
        <v>0</v>
      </c>
    </row>
    <row r="465" spans="5:26" x14ac:dyDescent="0.15">
      <c r="E465" s="46"/>
      <c r="F465" s="28"/>
      <c r="G465" s="29"/>
      <c r="H465" s="29"/>
      <c r="I465" s="48" t="str">
        <f t="shared" si="113"/>
        <v/>
      </c>
      <c r="J465" s="48" t="str">
        <f t="shared" si="114"/>
        <v/>
      </c>
      <c r="K465" s="49" t="str">
        <f t="shared" si="115"/>
        <v/>
      </c>
      <c r="L465" s="11"/>
      <c r="M465" s="11"/>
      <c r="N465" s="78"/>
      <c r="O465" s="31" t="str">
        <f t="shared" si="108"/>
        <v>F</v>
      </c>
      <c r="P465" s="11">
        <f t="shared" si="109"/>
        <v>-23.287315649149274</v>
      </c>
      <c r="Q465" s="11"/>
      <c r="R465" s="38">
        <f t="shared" si="105"/>
        <v>0</v>
      </c>
      <c r="S465" s="30">
        <f t="shared" si="106"/>
        <v>0</v>
      </c>
      <c r="T465" s="30">
        <f t="shared" si="107"/>
        <v>0</v>
      </c>
      <c r="U465" s="34"/>
      <c r="V465" s="34"/>
      <c r="W465" s="34"/>
      <c r="X465" s="31">
        <f t="shared" si="110"/>
        <v>9.0359999999999996</v>
      </c>
      <c r="Y465" s="31">
        <f t="shared" si="111"/>
        <v>-184.49199999999999</v>
      </c>
      <c r="Z465" s="30">
        <f t="shared" si="112"/>
        <v>0</v>
      </c>
    </row>
    <row r="466" spans="5:26" x14ac:dyDescent="0.15">
      <c r="E466" s="46"/>
      <c r="F466" s="28"/>
      <c r="G466" s="29"/>
      <c r="H466" s="29"/>
      <c r="I466" s="48" t="str">
        <f t="shared" si="113"/>
        <v/>
      </c>
      <c r="J466" s="48" t="str">
        <f t="shared" si="114"/>
        <v/>
      </c>
      <c r="K466" s="49" t="str">
        <f t="shared" si="115"/>
        <v/>
      </c>
      <c r="L466" s="11"/>
      <c r="M466" s="11"/>
      <c r="N466" s="78"/>
      <c r="O466" s="31" t="str">
        <f t="shared" si="108"/>
        <v>F</v>
      </c>
      <c r="P466" s="11">
        <f t="shared" si="109"/>
        <v>-23.287315649149274</v>
      </c>
      <c r="Q466" s="11"/>
      <c r="R466" s="38">
        <f t="shared" si="105"/>
        <v>0</v>
      </c>
      <c r="S466" s="30">
        <f t="shared" si="106"/>
        <v>0</v>
      </c>
      <c r="T466" s="30">
        <f t="shared" si="107"/>
        <v>0</v>
      </c>
      <c r="U466" s="34"/>
      <c r="V466" s="34"/>
      <c r="W466" s="34"/>
      <c r="X466" s="31">
        <f t="shared" si="110"/>
        <v>9.0359999999999996</v>
      </c>
      <c r="Y466" s="31">
        <f t="shared" si="111"/>
        <v>-184.49199999999999</v>
      </c>
      <c r="Z466" s="30">
        <f t="shared" si="112"/>
        <v>0</v>
      </c>
    </row>
    <row r="467" spans="5:26" x14ac:dyDescent="0.15">
      <c r="E467" s="46"/>
      <c r="F467" s="28"/>
      <c r="G467" s="29"/>
      <c r="H467" s="29"/>
      <c r="I467" s="48" t="str">
        <f t="shared" si="113"/>
        <v/>
      </c>
      <c r="J467" s="48" t="str">
        <f t="shared" si="114"/>
        <v/>
      </c>
      <c r="K467" s="49" t="str">
        <f t="shared" si="115"/>
        <v/>
      </c>
      <c r="L467" s="11"/>
      <c r="M467" s="11"/>
      <c r="N467" s="78"/>
      <c r="O467" s="31" t="str">
        <f t="shared" si="108"/>
        <v>F</v>
      </c>
      <c r="P467" s="11">
        <f t="shared" si="109"/>
        <v>-23.287315649149274</v>
      </c>
      <c r="Q467" s="11"/>
      <c r="R467" s="38">
        <f t="shared" si="105"/>
        <v>0</v>
      </c>
      <c r="S467" s="30">
        <f t="shared" si="106"/>
        <v>0</v>
      </c>
      <c r="T467" s="30">
        <f t="shared" si="107"/>
        <v>0</v>
      </c>
      <c r="U467" s="34"/>
      <c r="V467" s="34"/>
      <c r="W467" s="34"/>
      <c r="X467" s="31">
        <f t="shared" si="110"/>
        <v>9.0359999999999996</v>
      </c>
      <c r="Y467" s="31">
        <f t="shared" si="111"/>
        <v>-184.49199999999999</v>
      </c>
      <c r="Z467" s="30">
        <f t="shared" si="112"/>
        <v>0</v>
      </c>
    </row>
    <row r="468" spans="5:26" x14ac:dyDescent="0.15">
      <c r="E468" s="46"/>
      <c r="F468" s="28"/>
      <c r="G468" s="29"/>
      <c r="H468" s="29"/>
      <c r="I468" s="48" t="str">
        <f t="shared" si="113"/>
        <v/>
      </c>
      <c r="J468" s="48" t="str">
        <f t="shared" si="114"/>
        <v/>
      </c>
      <c r="K468" s="49" t="str">
        <f t="shared" si="115"/>
        <v/>
      </c>
      <c r="L468" s="11"/>
      <c r="M468" s="11"/>
      <c r="N468" s="78"/>
      <c r="O468" s="31" t="str">
        <f t="shared" si="108"/>
        <v>F</v>
      </c>
      <c r="P468" s="11">
        <f t="shared" si="109"/>
        <v>-23.287315649149274</v>
      </c>
      <c r="Q468" s="11"/>
      <c r="R468" s="38">
        <f t="shared" si="105"/>
        <v>0</v>
      </c>
      <c r="S468" s="30">
        <f t="shared" si="106"/>
        <v>0</v>
      </c>
      <c r="T468" s="30">
        <f t="shared" si="107"/>
        <v>0</v>
      </c>
      <c r="U468" s="34"/>
      <c r="V468" s="34"/>
      <c r="W468" s="34"/>
      <c r="X468" s="31">
        <f t="shared" si="110"/>
        <v>9.0359999999999996</v>
      </c>
      <c r="Y468" s="31">
        <f t="shared" si="111"/>
        <v>-184.49199999999999</v>
      </c>
      <c r="Z468" s="30">
        <f t="shared" si="112"/>
        <v>0</v>
      </c>
    </row>
    <row r="469" spans="5:26" x14ac:dyDescent="0.15">
      <c r="E469" s="46"/>
      <c r="F469" s="28"/>
      <c r="G469" s="29"/>
      <c r="H469" s="29"/>
      <c r="I469" s="48" t="str">
        <f t="shared" si="113"/>
        <v/>
      </c>
      <c r="J469" s="48" t="str">
        <f t="shared" si="114"/>
        <v/>
      </c>
      <c r="K469" s="49" t="str">
        <f t="shared" si="115"/>
        <v/>
      </c>
      <c r="L469" s="11"/>
      <c r="M469" s="11"/>
      <c r="N469" s="78"/>
      <c r="O469" s="31" t="str">
        <f t="shared" si="108"/>
        <v>F</v>
      </c>
      <c r="P469" s="11">
        <f t="shared" si="109"/>
        <v>-23.287315649149274</v>
      </c>
      <c r="Q469" s="11"/>
      <c r="R469" s="38">
        <f t="shared" si="105"/>
        <v>0</v>
      </c>
      <c r="S469" s="30">
        <f t="shared" si="106"/>
        <v>0</v>
      </c>
      <c r="T469" s="30">
        <f t="shared" si="107"/>
        <v>0</v>
      </c>
      <c r="U469" s="34"/>
      <c r="V469" s="34"/>
      <c r="W469" s="34"/>
      <c r="X469" s="31">
        <f t="shared" si="110"/>
        <v>9.0359999999999996</v>
      </c>
      <c r="Y469" s="31">
        <f t="shared" si="111"/>
        <v>-184.49199999999999</v>
      </c>
      <c r="Z469" s="30">
        <f t="shared" si="112"/>
        <v>0</v>
      </c>
    </row>
    <row r="470" spans="5:26" x14ac:dyDescent="0.15">
      <c r="E470" s="46"/>
      <c r="F470" s="28"/>
      <c r="G470" s="29"/>
      <c r="H470" s="29"/>
      <c r="I470" s="48" t="str">
        <f t="shared" si="113"/>
        <v/>
      </c>
      <c r="J470" s="48" t="str">
        <f t="shared" si="114"/>
        <v/>
      </c>
      <c r="K470" s="49" t="str">
        <f t="shared" si="115"/>
        <v/>
      </c>
      <c r="L470" s="11"/>
      <c r="M470" s="11"/>
      <c r="N470" s="78"/>
      <c r="O470" s="31" t="str">
        <f t="shared" si="108"/>
        <v>F</v>
      </c>
      <c r="P470" s="11">
        <f t="shared" si="109"/>
        <v>-23.287315649149274</v>
      </c>
      <c r="Q470" s="11"/>
      <c r="R470" s="38">
        <f t="shared" si="105"/>
        <v>0</v>
      </c>
      <c r="S470" s="30">
        <f t="shared" si="106"/>
        <v>0</v>
      </c>
      <c r="T470" s="30">
        <f t="shared" si="107"/>
        <v>0</v>
      </c>
      <c r="U470" s="34"/>
      <c r="V470" s="34"/>
      <c r="W470" s="34"/>
      <c r="X470" s="31">
        <f t="shared" si="110"/>
        <v>9.0359999999999996</v>
      </c>
      <c r="Y470" s="31">
        <f t="shared" si="111"/>
        <v>-184.49199999999999</v>
      </c>
      <c r="Z470" s="30">
        <f t="shared" si="112"/>
        <v>0</v>
      </c>
    </row>
    <row r="471" spans="5:26" x14ac:dyDescent="0.15">
      <c r="E471" s="46"/>
      <c r="F471" s="28"/>
      <c r="G471" s="29"/>
      <c r="H471" s="29"/>
      <c r="I471" s="48" t="str">
        <f t="shared" si="113"/>
        <v/>
      </c>
      <c r="J471" s="48" t="str">
        <f t="shared" si="114"/>
        <v/>
      </c>
      <c r="K471" s="49" t="str">
        <f t="shared" si="115"/>
        <v/>
      </c>
      <c r="L471" s="11"/>
      <c r="M471" s="11"/>
      <c r="N471" s="78"/>
      <c r="O471" s="31" t="str">
        <f t="shared" si="108"/>
        <v>F</v>
      </c>
      <c r="P471" s="11">
        <f t="shared" si="109"/>
        <v>-23.287315649149274</v>
      </c>
      <c r="Q471" s="11"/>
      <c r="R471" s="38">
        <f t="shared" si="105"/>
        <v>0</v>
      </c>
      <c r="S471" s="30">
        <f t="shared" si="106"/>
        <v>0</v>
      </c>
      <c r="T471" s="30">
        <f t="shared" si="107"/>
        <v>0</v>
      </c>
      <c r="U471" s="34"/>
      <c r="V471" s="34"/>
      <c r="W471" s="34"/>
      <c r="X471" s="31">
        <f t="shared" si="110"/>
        <v>9.0359999999999996</v>
      </c>
      <c r="Y471" s="31">
        <f t="shared" si="111"/>
        <v>-184.49199999999999</v>
      </c>
      <c r="Z471" s="30">
        <f t="shared" si="112"/>
        <v>0</v>
      </c>
    </row>
    <row r="472" spans="5:26" x14ac:dyDescent="0.15">
      <c r="E472" s="46"/>
      <c r="F472" s="28"/>
      <c r="G472" s="29"/>
      <c r="H472" s="29"/>
      <c r="I472" s="48" t="str">
        <f t="shared" si="113"/>
        <v/>
      </c>
      <c r="J472" s="48" t="str">
        <f t="shared" si="114"/>
        <v/>
      </c>
      <c r="K472" s="49" t="str">
        <f t="shared" si="115"/>
        <v/>
      </c>
      <c r="L472" s="11"/>
      <c r="M472" s="11"/>
      <c r="N472" s="78"/>
      <c r="O472" s="31" t="str">
        <f t="shared" si="108"/>
        <v>F</v>
      </c>
      <c r="P472" s="11">
        <f t="shared" si="109"/>
        <v>-23.287315649149274</v>
      </c>
      <c r="Q472" s="11"/>
      <c r="R472" s="38">
        <f t="shared" si="105"/>
        <v>0</v>
      </c>
      <c r="S472" s="30">
        <f t="shared" si="106"/>
        <v>0</v>
      </c>
      <c r="T472" s="30">
        <f t="shared" si="107"/>
        <v>0</v>
      </c>
      <c r="U472" s="34"/>
      <c r="V472" s="34"/>
      <c r="W472" s="34"/>
      <c r="X472" s="31">
        <f t="shared" si="110"/>
        <v>9.0359999999999996</v>
      </c>
      <c r="Y472" s="31">
        <f t="shared" si="111"/>
        <v>-184.49199999999999</v>
      </c>
      <c r="Z472" s="30">
        <f t="shared" si="112"/>
        <v>0</v>
      </c>
    </row>
    <row r="473" spans="5:26" x14ac:dyDescent="0.15">
      <c r="E473" s="46"/>
      <c r="F473" s="28"/>
      <c r="G473" s="29"/>
      <c r="H473" s="29"/>
      <c r="I473" s="48" t="str">
        <f t="shared" si="113"/>
        <v/>
      </c>
      <c r="J473" s="48" t="str">
        <f t="shared" si="114"/>
        <v/>
      </c>
      <c r="K473" s="49" t="str">
        <f t="shared" si="115"/>
        <v/>
      </c>
      <c r="L473" s="11"/>
      <c r="M473" s="11"/>
      <c r="N473" s="78"/>
      <c r="O473" s="31" t="str">
        <f t="shared" si="108"/>
        <v>F</v>
      </c>
      <c r="P473" s="11">
        <f t="shared" si="109"/>
        <v>-23.287315649149274</v>
      </c>
      <c r="Q473" s="11"/>
      <c r="R473" s="38">
        <f t="shared" si="105"/>
        <v>0</v>
      </c>
      <c r="S473" s="30">
        <f t="shared" si="106"/>
        <v>0</v>
      </c>
      <c r="T473" s="30">
        <f t="shared" si="107"/>
        <v>0</v>
      </c>
      <c r="U473" s="34"/>
      <c r="V473" s="34"/>
      <c r="W473" s="34"/>
      <c r="X473" s="31">
        <f t="shared" si="110"/>
        <v>9.0359999999999996</v>
      </c>
      <c r="Y473" s="31">
        <f t="shared" si="111"/>
        <v>-184.49199999999999</v>
      </c>
      <c r="Z473" s="30">
        <f t="shared" si="112"/>
        <v>0</v>
      </c>
    </row>
    <row r="474" spans="5:26" x14ac:dyDescent="0.15">
      <c r="E474" s="46"/>
      <c r="F474" s="28"/>
      <c r="G474" s="29"/>
      <c r="H474" s="29"/>
      <c r="I474" s="48" t="str">
        <f t="shared" si="113"/>
        <v/>
      </c>
      <c r="J474" s="48" t="str">
        <f t="shared" si="114"/>
        <v/>
      </c>
      <c r="K474" s="49" t="str">
        <f t="shared" si="115"/>
        <v/>
      </c>
      <c r="L474" s="11"/>
      <c r="M474" s="11"/>
      <c r="N474" s="78"/>
      <c r="O474" s="31" t="str">
        <f t="shared" si="108"/>
        <v>F</v>
      </c>
      <c r="P474" s="11">
        <f t="shared" si="109"/>
        <v>-23.287315649149274</v>
      </c>
      <c r="Q474" s="11"/>
      <c r="R474" s="38">
        <f t="shared" si="105"/>
        <v>0</v>
      </c>
      <c r="S474" s="30">
        <f t="shared" si="106"/>
        <v>0</v>
      </c>
      <c r="T474" s="30">
        <f t="shared" si="107"/>
        <v>0</v>
      </c>
      <c r="U474" s="34"/>
      <c r="V474" s="34"/>
      <c r="W474" s="34"/>
      <c r="X474" s="31">
        <f t="shared" si="110"/>
        <v>9.0359999999999996</v>
      </c>
      <c r="Y474" s="31">
        <f t="shared" si="111"/>
        <v>-184.49199999999999</v>
      </c>
      <c r="Z474" s="30">
        <f t="shared" si="112"/>
        <v>0</v>
      </c>
    </row>
    <row r="475" spans="5:26" x14ac:dyDescent="0.15">
      <c r="E475" s="46"/>
      <c r="F475" s="28"/>
      <c r="G475" s="29"/>
      <c r="H475" s="29"/>
      <c r="I475" s="48" t="str">
        <f t="shared" si="113"/>
        <v/>
      </c>
      <c r="J475" s="48" t="str">
        <f t="shared" si="114"/>
        <v/>
      </c>
      <c r="K475" s="49" t="str">
        <f t="shared" si="115"/>
        <v/>
      </c>
      <c r="L475" s="11"/>
      <c r="M475" s="11"/>
      <c r="N475" s="78"/>
      <c r="O475" s="31" t="str">
        <f t="shared" si="108"/>
        <v>F</v>
      </c>
      <c r="P475" s="11">
        <f t="shared" si="109"/>
        <v>-23.287315649149274</v>
      </c>
      <c r="Q475" s="11"/>
      <c r="R475" s="38">
        <f t="shared" si="105"/>
        <v>0</v>
      </c>
      <c r="S475" s="30">
        <f t="shared" si="106"/>
        <v>0</v>
      </c>
      <c r="T475" s="30">
        <f t="shared" si="107"/>
        <v>0</v>
      </c>
      <c r="U475" s="34"/>
      <c r="V475" s="34"/>
      <c r="W475" s="34"/>
      <c r="X475" s="31">
        <f t="shared" si="110"/>
        <v>9.0359999999999996</v>
      </c>
      <c r="Y475" s="31">
        <f t="shared" si="111"/>
        <v>-184.49199999999999</v>
      </c>
      <c r="Z475" s="30">
        <f t="shared" si="112"/>
        <v>0</v>
      </c>
    </row>
    <row r="476" spans="5:26" x14ac:dyDescent="0.15">
      <c r="E476" s="46"/>
      <c r="F476" s="28"/>
      <c r="G476" s="29"/>
      <c r="H476" s="29"/>
      <c r="I476" s="48" t="str">
        <f t="shared" si="113"/>
        <v/>
      </c>
      <c r="J476" s="48" t="str">
        <f t="shared" si="114"/>
        <v/>
      </c>
      <c r="K476" s="49" t="str">
        <f t="shared" si="115"/>
        <v/>
      </c>
      <c r="L476" s="11"/>
      <c r="M476" s="11"/>
      <c r="N476" s="78"/>
      <c r="O476" s="31" t="str">
        <f t="shared" si="108"/>
        <v>F</v>
      </c>
      <c r="P476" s="11">
        <f t="shared" si="109"/>
        <v>-23.287315649149274</v>
      </c>
      <c r="Q476" s="11"/>
      <c r="R476" s="38">
        <f t="shared" si="105"/>
        <v>0</v>
      </c>
      <c r="S476" s="30">
        <f t="shared" si="106"/>
        <v>0</v>
      </c>
      <c r="T476" s="30">
        <f t="shared" si="107"/>
        <v>0</v>
      </c>
      <c r="U476" s="34"/>
      <c r="V476" s="34"/>
      <c r="W476" s="34"/>
      <c r="X476" s="31">
        <f t="shared" si="110"/>
        <v>9.0359999999999996</v>
      </c>
      <c r="Y476" s="31">
        <f t="shared" si="111"/>
        <v>-184.49199999999999</v>
      </c>
      <c r="Z476" s="30">
        <f t="shared" si="112"/>
        <v>0</v>
      </c>
    </row>
    <row r="477" spans="5:26" x14ac:dyDescent="0.15">
      <c r="E477" s="46"/>
      <c r="F477" s="28"/>
      <c r="G477" s="29"/>
      <c r="H477" s="29"/>
      <c r="I477" s="48" t="str">
        <f t="shared" si="113"/>
        <v/>
      </c>
      <c r="J477" s="48" t="str">
        <f t="shared" si="114"/>
        <v/>
      </c>
      <c r="K477" s="49" t="str">
        <f t="shared" si="115"/>
        <v/>
      </c>
      <c r="L477" s="11"/>
      <c r="M477" s="11"/>
      <c r="N477" s="78"/>
      <c r="O477" s="31" t="str">
        <f t="shared" si="108"/>
        <v>F</v>
      </c>
      <c r="P477" s="11">
        <f t="shared" si="109"/>
        <v>-23.287315649149274</v>
      </c>
      <c r="Q477" s="11"/>
      <c r="R477" s="38">
        <f t="shared" si="105"/>
        <v>0</v>
      </c>
      <c r="S477" s="30">
        <f t="shared" si="106"/>
        <v>0</v>
      </c>
      <c r="T477" s="30">
        <f t="shared" si="107"/>
        <v>0</v>
      </c>
      <c r="U477" s="34"/>
      <c r="V477" s="34"/>
      <c r="W477" s="34"/>
      <c r="X477" s="31">
        <f t="shared" si="110"/>
        <v>9.0359999999999996</v>
      </c>
      <c r="Y477" s="31">
        <f t="shared" si="111"/>
        <v>-184.49199999999999</v>
      </c>
      <c r="Z477" s="30">
        <f t="shared" si="112"/>
        <v>0</v>
      </c>
    </row>
    <row r="478" spans="5:26" x14ac:dyDescent="0.15">
      <c r="E478" s="46"/>
      <c r="F478" s="28"/>
      <c r="G478" s="29"/>
      <c r="H478" s="29"/>
      <c r="I478" s="48" t="str">
        <f t="shared" si="113"/>
        <v/>
      </c>
      <c r="J478" s="48" t="str">
        <f t="shared" si="114"/>
        <v/>
      </c>
      <c r="K478" s="49" t="str">
        <f t="shared" si="115"/>
        <v/>
      </c>
      <c r="L478" s="11"/>
      <c r="M478" s="11"/>
      <c r="N478" s="78"/>
      <c r="O478" s="31" t="str">
        <f t="shared" si="108"/>
        <v>F</v>
      </c>
      <c r="P478" s="11">
        <f t="shared" si="109"/>
        <v>-23.287315649149274</v>
      </c>
      <c r="Q478" s="11"/>
      <c r="R478" s="38">
        <f t="shared" si="105"/>
        <v>0</v>
      </c>
      <c r="S478" s="30">
        <f t="shared" si="106"/>
        <v>0</v>
      </c>
      <c r="T478" s="30">
        <f t="shared" si="107"/>
        <v>0</v>
      </c>
      <c r="U478" s="34"/>
      <c r="V478" s="34"/>
      <c r="W478" s="34"/>
      <c r="X478" s="31">
        <f t="shared" si="110"/>
        <v>9.0359999999999996</v>
      </c>
      <c r="Y478" s="31">
        <f t="shared" si="111"/>
        <v>-184.49199999999999</v>
      </c>
      <c r="Z478" s="30">
        <f t="shared" si="112"/>
        <v>0</v>
      </c>
    </row>
    <row r="479" spans="5:26" x14ac:dyDescent="0.15">
      <c r="E479" s="46"/>
      <c r="F479" s="28"/>
      <c r="G479" s="29"/>
      <c r="H479" s="29"/>
      <c r="I479" s="48" t="str">
        <f t="shared" si="91"/>
        <v/>
      </c>
      <c r="J479" s="48" t="str">
        <f t="shared" si="92"/>
        <v/>
      </c>
      <c r="K479" s="49" t="str">
        <f t="shared" si="100"/>
        <v/>
      </c>
      <c r="L479" s="11"/>
      <c r="M479" s="11"/>
      <c r="N479" s="78"/>
      <c r="O479" s="31" t="str">
        <f t="shared" si="108"/>
        <v>F</v>
      </c>
      <c r="P479" s="11">
        <f t="shared" si="109"/>
        <v>-23.287315649149274</v>
      </c>
      <c r="Q479" s="11"/>
      <c r="R479" s="38">
        <f t="shared" si="105"/>
        <v>0</v>
      </c>
      <c r="S479" s="30">
        <f t="shared" si="106"/>
        <v>0</v>
      </c>
      <c r="T479" s="30">
        <f t="shared" si="107"/>
        <v>0</v>
      </c>
      <c r="U479" s="34"/>
      <c r="V479" s="34"/>
      <c r="W479" s="34"/>
      <c r="X479" s="31">
        <f t="shared" si="110"/>
        <v>9.0359999999999996</v>
      </c>
      <c r="Y479" s="31">
        <f t="shared" si="111"/>
        <v>-184.49199999999999</v>
      </c>
      <c r="Z479" s="30">
        <f t="shared" si="112"/>
        <v>0</v>
      </c>
    </row>
    <row r="480" spans="5:26" x14ac:dyDescent="0.15">
      <c r="E480" s="46"/>
      <c r="F480" s="28"/>
      <c r="G480" s="29"/>
      <c r="H480" s="29"/>
      <c r="I480" s="48" t="str">
        <f t="shared" si="91"/>
        <v/>
      </c>
      <c r="J480" s="48" t="str">
        <f t="shared" si="92"/>
        <v/>
      </c>
      <c r="K480" s="49" t="str">
        <f t="shared" si="100"/>
        <v/>
      </c>
      <c r="L480" s="11"/>
      <c r="M480" s="11"/>
      <c r="N480" s="78"/>
      <c r="O480" s="31" t="str">
        <f t="shared" si="108"/>
        <v>F</v>
      </c>
      <c r="P480" s="11">
        <f t="shared" si="109"/>
        <v>-23.287315649149274</v>
      </c>
      <c r="Q480" s="11"/>
      <c r="R480" s="38">
        <f t="shared" si="105"/>
        <v>0</v>
      </c>
      <c r="S480" s="30">
        <f t="shared" si="106"/>
        <v>0</v>
      </c>
      <c r="T480" s="30">
        <f t="shared" si="107"/>
        <v>0</v>
      </c>
      <c r="U480" s="34"/>
      <c r="V480" s="34"/>
      <c r="W480" s="34"/>
      <c r="X480" s="31">
        <f t="shared" si="110"/>
        <v>9.0359999999999996</v>
      </c>
      <c r="Y480" s="31">
        <f t="shared" si="111"/>
        <v>-184.49199999999999</v>
      </c>
      <c r="Z480" s="30">
        <f t="shared" si="112"/>
        <v>0</v>
      </c>
    </row>
    <row r="481" spans="5:26" x14ac:dyDescent="0.15">
      <c r="E481" s="46"/>
      <c r="F481" s="28"/>
      <c r="G481" s="29"/>
      <c r="H481" s="29"/>
      <c r="I481" s="48" t="str">
        <f t="shared" si="91"/>
        <v/>
      </c>
      <c r="J481" s="48" t="str">
        <f t="shared" si="92"/>
        <v/>
      </c>
      <c r="K481" s="49" t="str">
        <f t="shared" si="100"/>
        <v/>
      </c>
      <c r="L481" s="11"/>
      <c r="M481" s="11"/>
      <c r="N481" s="78"/>
      <c r="O481" s="31" t="str">
        <f t="shared" si="108"/>
        <v>F</v>
      </c>
      <c r="P481" s="11">
        <f t="shared" si="109"/>
        <v>-23.287315649149274</v>
      </c>
      <c r="Q481" s="11"/>
      <c r="R481" s="38">
        <f t="shared" si="105"/>
        <v>0</v>
      </c>
      <c r="S481" s="30">
        <f t="shared" si="106"/>
        <v>0</v>
      </c>
      <c r="T481" s="30">
        <f t="shared" si="107"/>
        <v>0</v>
      </c>
      <c r="U481" s="34"/>
      <c r="V481" s="34"/>
      <c r="W481" s="34"/>
      <c r="X481" s="31">
        <f t="shared" si="110"/>
        <v>9.0359999999999996</v>
      </c>
      <c r="Y481" s="31">
        <f t="shared" si="111"/>
        <v>-184.49199999999999</v>
      </c>
      <c r="Z481" s="30">
        <f t="shared" si="112"/>
        <v>0</v>
      </c>
    </row>
    <row r="482" spans="5:26" x14ac:dyDescent="0.15">
      <c r="E482" s="46"/>
      <c r="F482" s="28"/>
      <c r="G482" s="29"/>
      <c r="H482" s="29"/>
      <c r="I482" s="48" t="str">
        <f t="shared" si="91"/>
        <v/>
      </c>
      <c r="J482" s="48" t="str">
        <f t="shared" si="92"/>
        <v/>
      </c>
      <c r="K482" s="49" t="str">
        <f t="shared" si="100"/>
        <v/>
      </c>
      <c r="L482" s="11"/>
      <c r="M482" s="11"/>
      <c r="N482" s="78"/>
      <c r="O482" s="31" t="str">
        <f t="shared" si="108"/>
        <v>F</v>
      </c>
      <c r="P482" s="11">
        <f t="shared" si="109"/>
        <v>-23.287315649149274</v>
      </c>
      <c r="Q482" s="11"/>
      <c r="R482" s="38">
        <f t="shared" si="105"/>
        <v>0</v>
      </c>
      <c r="S482" s="30">
        <f t="shared" si="106"/>
        <v>0</v>
      </c>
      <c r="T482" s="30">
        <f t="shared" si="107"/>
        <v>0</v>
      </c>
      <c r="U482" s="34"/>
      <c r="V482" s="34"/>
      <c r="W482" s="34"/>
      <c r="X482" s="31">
        <f t="shared" si="110"/>
        <v>9.0359999999999996</v>
      </c>
      <c r="Y482" s="31">
        <f t="shared" si="111"/>
        <v>-184.49199999999999</v>
      </c>
      <c r="Z482" s="30">
        <f t="shared" si="112"/>
        <v>0</v>
      </c>
    </row>
    <row r="483" spans="5:26" x14ac:dyDescent="0.15">
      <c r="E483" s="46"/>
      <c r="F483" s="28"/>
      <c r="G483" s="29"/>
      <c r="H483" s="29"/>
      <c r="I483" s="48" t="str">
        <f t="shared" si="91"/>
        <v/>
      </c>
      <c r="J483" s="48" t="str">
        <f t="shared" si="92"/>
        <v/>
      </c>
      <c r="K483" s="49" t="str">
        <f t="shared" si="100"/>
        <v/>
      </c>
      <c r="L483" s="11"/>
      <c r="M483" s="11"/>
      <c r="N483" s="78"/>
      <c r="O483" s="31" t="str">
        <f t="shared" si="108"/>
        <v>F</v>
      </c>
      <c r="P483" s="11">
        <f t="shared" si="109"/>
        <v>-23.287315649149274</v>
      </c>
      <c r="Q483" s="11"/>
      <c r="R483" s="38">
        <f t="shared" si="105"/>
        <v>0</v>
      </c>
      <c r="S483" s="30">
        <f t="shared" si="106"/>
        <v>0</v>
      </c>
      <c r="T483" s="30">
        <f t="shared" si="107"/>
        <v>0</v>
      </c>
      <c r="U483" s="34"/>
      <c r="V483" s="34"/>
      <c r="W483" s="34"/>
      <c r="X483" s="31">
        <f t="shared" si="110"/>
        <v>9.0359999999999996</v>
      </c>
      <c r="Y483" s="31">
        <f t="shared" si="111"/>
        <v>-184.49199999999999</v>
      </c>
      <c r="Z483" s="30">
        <f t="shared" si="112"/>
        <v>0</v>
      </c>
    </row>
    <row r="484" spans="5:26" x14ac:dyDescent="0.15">
      <c r="E484" s="46"/>
      <c r="F484" s="28"/>
      <c r="G484" s="29"/>
      <c r="H484" s="29"/>
      <c r="I484" s="48" t="str">
        <f t="shared" si="91"/>
        <v/>
      </c>
      <c r="J484" s="48" t="str">
        <f t="shared" si="92"/>
        <v/>
      </c>
      <c r="K484" s="49" t="str">
        <f t="shared" si="100"/>
        <v/>
      </c>
      <c r="L484" s="11"/>
      <c r="M484" s="11"/>
      <c r="N484" s="78"/>
      <c r="O484" s="31" t="str">
        <f t="shared" si="108"/>
        <v>F</v>
      </c>
      <c r="P484" s="11">
        <f t="shared" si="109"/>
        <v>-23.287315649149274</v>
      </c>
      <c r="Q484" s="11"/>
      <c r="R484" s="38">
        <f t="shared" si="105"/>
        <v>0</v>
      </c>
      <c r="S484" s="30">
        <f t="shared" si="106"/>
        <v>0</v>
      </c>
      <c r="T484" s="30">
        <f t="shared" si="107"/>
        <v>0</v>
      </c>
      <c r="U484" s="34"/>
      <c r="V484" s="34"/>
      <c r="W484" s="34"/>
      <c r="X484" s="31">
        <f t="shared" si="110"/>
        <v>9.0359999999999996</v>
      </c>
      <c r="Y484" s="31">
        <f t="shared" si="111"/>
        <v>-184.49199999999999</v>
      </c>
      <c r="Z484" s="30">
        <f t="shared" si="112"/>
        <v>0</v>
      </c>
    </row>
    <row r="485" spans="5:26" x14ac:dyDescent="0.15">
      <c r="E485" s="46"/>
      <c r="F485" s="28"/>
      <c r="G485" s="29"/>
      <c r="H485" s="29"/>
      <c r="I485" s="48" t="str">
        <f t="shared" si="91"/>
        <v/>
      </c>
      <c r="J485" s="48" t="str">
        <f t="shared" si="92"/>
        <v/>
      </c>
      <c r="K485" s="49" t="str">
        <f t="shared" si="100"/>
        <v/>
      </c>
      <c r="L485" s="11"/>
      <c r="M485" s="11"/>
      <c r="N485" s="78"/>
      <c r="O485" s="31" t="str">
        <f t="shared" si="108"/>
        <v>F</v>
      </c>
      <c r="P485" s="11">
        <f t="shared" si="109"/>
        <v>-23.287315649149274</v>
      </c>
      <c r="Q485" s="11"/>
      <c r="R485" s="38">
        <f t="shared" si="105"/>
        <v>0</v>
      </c>
      <c r="S485" s="30">
        <f t="shared" si="106"/>
        <v>0</v>
      </c>
      <c r="T485" s="30">
        <f t="shared" si="107"/>
        <v>0</v>
      </c>
      <c r="U485" s="34"/>
      <c r="V485" s="34"/>
      <c r="W485" s="34"/>
      <c r="X485" s="31">
        <f t="shared" si="110"/>
        <v>9.0359999999999996</v>
      </c>
      <c r="Y485" s="31">
        <f t="shared" si="111"/>
        <v>-184.49199999999999</v>
      </c>
      <c r="Z485" s="30">
        <f t="shared" si="112"/>
        <v>0</v>
      </c>
    </row>
    <row r="486" spans="5:26" x14ac:dyDescent="0.15">
      <c r="E486" s="46"/>
      <c r="F486" s="28"/>
      <c r="G486" s="29"/>
      <c r="H486" s="29"/>
      <c r="I486" s="48" t="str">
        <f t="shared" si="91"/>
        <v/>
      </c>
      <c r="J486" s="48" t="str">
        <f t="shared" si="92"/>
        <v/>
      </c>
      <c r="K486" s="49" t="str">
        <f t="shared" si="100"/>
        <v/>
      </c>
      <c r="L486" s="11"/>
      <c r="M486" s="11"/>
      <c r="N486" s="78"/>
      <c r="O486" s="31" t="str">
        <f t="shared" si="108"/>
        <v>F</v>
      </c>
      <c r="P486" s="11">
        <f t="shared" si="109"/>
        <v>-23.287315649149274</v>
      </c>
      <c r="Q486" s="11"/>
      <c r="R486" s="38">
        <f t="shared" si="105"/>
        <v>0</v>
      </c>
      <c r="S486" s="30">
        <f t="shared" si="106"/>
        <v>0</v>
      </c>
      <c r="T486" s="30">
        <f t="shared" si="107"/>
        <v>0</v>
      </c>
      <c r="U486" s="34"/>
      <c r="V486" s="34"/>
      <c r="W486" s="34"/>
      <c r="X486" s="31">
        <f t="shared" si="110"/>
        <v>9.0359999999999996</v>
      </c>
      <c r="Y486" s="31">
        <f t="shared" si="111"/>
        <v>-184.49199999999999</v>
      </c>
      <c r="Z486" s="30">
        <f t="shared" si="112"/>
        <v>0</v>
      </c>
    </row>
    <row r="487" spans="5:26" x14ac:dyDescent="0.15">
      <c r="E487" s="46"/>
      <c r="F487" s="28"/>
      <c r="G487" s="29"/>
      <c r="H487" s="29"/>
      <c r="I487" s="48" t="str">
        <f t="shared" si="91"/>
        <v/>
      </c>
      <c r="J487" s="48" t="str">
        <f t="shared" si="92"/>
        <v/>
      </c>
      <c r="K487" s="49" t="str">
        <f t="shared" si="100"/>
        <v/>
      </c>
      <c r="L487" s="11"/>
      <c r="M487" s="11"/>
      <c r="N487" s="78"/>
      <c r="O487" s="31" t="str">
        <f t="shared" si="108"/>
        <v>F</v>
      </c>
      <c r="P487" s="11">
        <f t="shared" si="109"/>
        <v>-23.287315649149274</v>
      </c>
      <c r="Q487" s="11"/>
      <c r="R487" s="38">
        <f t="shared" si="105"/>
        <v>0</v>
      </c>
      <c r="S487" s="30">
        <f t="shared" si="106"/>
        <v>0</v>
      </c>
      <c r="T487" s="30">
        <f t="shared" si="107"/>
        <v>0</v>
      </c>
      <c r="U487" s="34"/>
      <c r="V487" s="34"/>
      <c r="W487" s="34"/>
      <c r="X487" s="31">
        <f t="shared" si="110"/>
        <v>9.0359999999999996</v>
      </c>
      <c r="Y487" s="31">
        <f t="shared" si="111"/>
        <v>-184.49199999999999</v>
      </c>
      <c r="Z487" s="30">
        <f t="shared" si="112"/>
        <v>0</v>
      </c>
    </row>
    <row r="488" spans="5:26" x14ac:dyDescent="0.15">
      <c r="E488" s="46"/>
      <c r="F488" s="28"/>
      <c r="G488" s="29"/>
      <c r="H488" s="29"/>
      <c r="I488" s="48" t="str">
        <f t="shared" si="91"/>
        <v/>
      </c>
      <c r="J488" s="48" t="str">
        <f t="shared" si="92"/>
        <v/>
      </c>
      <c r="K488" s="49" t="str">
        <f t="shared" si="100"/>
        <v/>
      </c>
      <c r="L488" s="11"/>
      <c r="M488" s="11"/>
      <c r="N488" s="78"/>
      <c r="O488" s="31" t="str">
        <f t="shared" si="108"/>
        <v>F</v>
      </c>
      <c r="P488" s="11">
        <f t="shared" si="109"/>
        <v>-23.287315649149274</v>
      </c>
      <c r="Q488" s="11"/>
      <c r="R488" s="38">
        <f t="shared" si="105"/>
        <v>0</v>
      </c>
      <c r="S488" s="30">
        <f t="shared" si="106"/>
        <v>0</v>
      </c>
      <c r="T488" s="30">
        <f t="shared" si="107"/>
        <v>0</v>
      </c>
      <c r="U488" s="34"/>
      <c r="V488" s="34"/>
      <c r="W488" s="34"/>
      <c r="X488" s="31">
        <f t="shared" si="110"/>
        <v>9.0359999999999996</v>
      </c>
      <c r="Y488" s="31">
        <f t="shared" si="111"/>
        <v>-184.49199999999999</v>
      </c>
      <c r="Z488" s="30">
        <f t="shared" si="112"/>
        <v>0</v>
      </c>
    </row>
    <row r="489" spans="5:26" x14ac:dyDescent="0.15">
      <c r="E489" s="46"/>
      <c r="F489" s="28"/>
      <c r="G489" s="29"/>
      <c r="H489" s="29"/>
      <c r="I489" s="48" t="str">
        <f t="shared" si="91"/>
        <v/>
      </c>
      <c r="J489" s="48" t="str">
        <f t="shared" si="92"/>
        <v/>
      </c>
      <c r="K489" s="49" t="str">
        <f t="shared" si="100"/>
        <v/>
      </c>
      <c r="L489" s="11"/>
      <c r="M489" s="11"/>
      <c r="N489" s="78"/>
      <c r="O489" s="31" t="str">
        <f t="shared" si="108"/>
        <v>F</v>
      </c>
      <c r="P489" s="11">
        <f t="shared" si="109"/>
        <v>-23.287315649149274</v>
      </c>
      <c r="Q489" s="11"/>
      <c r="R489" s="38">
        <f t="shared" si="105"/>
        <v>0</v>
      </c>
      <c r="S489" s="30">
        <f t="shared" si="106"/>
        <v>0</v>
      </c>
      <c r="T489" s="30">
        <f t="shared" si="107"/>
        <v>0</v>
      </c>
      <c r="U489" s="34"/>
      <c r="V489" s="34"/>
      <c r="W489" s="34"/>
      <c r="X489" s="31">
        <f t="shared" si="110"/>
        <v>9.0359999999999996</v>
      </c>
      <c r="Y489" s="31">
        <f t="shared" si="111"/>
        <v>-184.49199999999999</v>
      </c>
      <c r="Z489" s="30">
        <f t="shared" si="112"/>
        <v>0</v>
      </c>
    </row>
    <row r="490" spans="5:26" x14ac:dyDescent="0.15">
      <c r="E490" s="46"/>
      <c r="F490" s="28"/>
      <c r="G490" s="29"/>
      <c r="H490" s="29"/>
      <c r="I490" s="48" t="str">
        <f t="shared" si="91"/>
        <v/>
      </c>
      <c r="J490" s="48" t="str">
        <f t="shared" si="92"/>
        <v/>
      </c>
      <c r="K490" s="49" t="str">
        <f t="shared" si="100"/>
        <v/>
      </c>
      <c r="L490" s="11"/>
      <c r="M490" s="11"/>
      <c r="N490" s="78"/>
      <c r="O490" s="31" t="str">
        <f t="shared" si="108"/>
        <v>F</v>
      </c>
      <c r="P490" s="11">
        <f t="shared" si="109"/>
        <v>-23.287315649149274</v>
      </c>
      <c r="Q490" s="11"/>
      <c r="R490" s="38">
        <f t="shared" si="105"/>
        <v>0</v>
      </c>
      <c r="S490" s="30">
        <f t="shared" si="106"/>
        <v>0</v>
      </c>
      <c r="T490" s="30">
        <f t="shared" si="107"/>
        <v>0</v>
      </c>
      <c r="U490" s="34"/>
      <c r="V490" s="34"/>
      <c r="W490" s="34"/>
      <c r="X490" s="31">
        <f t="shared" si="110"/>
        <v>9.0359999999999996</v>
      </c>
      <c r="Y490" s="31">
        <f t="shared" si="111"/>
        <v>-184.49199999999999</v>
      </c>
      <c r="Z490" s="30">
        <f t="shared" si="112"/>
        <v>0</v>
      </c>
    </row>
    <row r="491" spans="5:26" x14ac:dyDescent="0.15">
      <c r="E491" s="46"/>
      <c r="F491" s="28"/>
      <c r="G491" s="29"/>
      <c r="H491" s="29"/>
      <c r="I491" s="48" t="str">
        <f t="shared" si="91"/>
        <v/>
      </c>
      <c r="J491" s="48" t="str">
        <f t="shared" si="92"/>
        <v/>
      </c>
      <c r="K491" s="49" t="str">
        <f t="shared" si="100"/>
        <v/>
      </c>
      <c r="L491" s="11"/>
      <c r="M491" s="11"/>
      <c r="N491" s="78"/>
      <c r="O491" s="31" t="str">
        <f t="shared" si="108"/>
        <v>F</v>
      </c>
      <c r="P491" s="11">
        <f t="shared" si="109"/>
        <v>-23.287315649149274</v>
      </c>
      <c r="Q491" s="11"/>
      <c r="R491" s="38">
        <f t="shared" si="105"/>
        <v>0</v>
      </c>
      <c r="S491" s="30">
        <f t="shared" si="106"/>
        <v>0</v>
      </c>
      <c r="T491" s="30">
        <f t="shared" si="107"/>
        <v>0</v>
      </c>
      <c r="U491" s="34"/>
      <c r="V491" s="34"/>
      <c r="W491" s="34"/>
      <c r="X491" s="31">
        <f t="shared" si="110"/>
        <v>9.0359999999999996</v>
      </c>
      <c r="Y491" s="31">
        <f t="shared" si="111"/>
        <v>-184.49199999999999</v>
      </c>
      <c r="Z491" s="30">
        <f t="shared" si="112"/>
        <v>0</v>
      </c>
    </row>
    <row r="492" spans="5:26" x14ac:dyDescent="0.15">
      <c r="E492" s="46"/>
      <c r="F492" s="28"/>
      <c r="G492" s="29"/>
      <c r="H492" s="29"/>
      <c r="I492" s="48" t="str">
        <f t="shared" si="91"/>
        <v/>
      </c>
      <c r="J492" s="48" t="str">
        <f t="shared" si="92"/>
        <v/>
      </c>
      <c r="K492" s="49" t="str">
        <f t="shared" si="100"/>
        <v/>
      </c>
      <c r="L492" s="11"/>
      <c r="M492" s="11"/>
      <c r="N492" s="78"/>
      <c r="O492" s="31" t="str">
        <f t="shared" si="108"/>
        <v>F</v>
      </c>
      <c r="P492" s="11">
        <f t="shared" si="109"/>
        <v>-23.287315649149274</v>
      </c>
      <c r="Q492" s="11"/>
      <c r="R492" s="38">
        <f t="shared" si="105"/>
        <v>0</v>
      </c>
      <c r="S492" s="30">
        <f t="shared" si="106"/>
        <v>0</v>
      </c>
      <c r="T492" s="30">
        <f t="shared" si="107"/>
        <v>0</v>
      </c>
      <c r="U492" s="34"/>
      <c r="V492" s="34"/>
      <c r="W492" s="34"/>
      <c r="X492" s="31">
        <f t="shared" si="110"/>
        <v>9.0359999999999996</v>
      </c>
      <c r="Y492" s="31">
        <f t="shared" si="111"/>
        <v>-184.49199999999999</v>
      </c>
      <c r="Z492" s="30">
        <f t="shared" si="112"/>
        <v>0</v>
      </c>
    </row>
    <row r="493" spans="5:26" x14ac:dyDescent="0.15">
      <c r="E493" s="46"/>
      <c r="F493" s="28"/>
      <c r="G493" s="29"/>
      <c r="H493" s="29"/>
      <c r="I493" s="48" t="str">
        <f t="shared" si="91"/>
        <v/>
      </c>
      <c r="J493" s="48" t="str">
        <f t="shared" si="92"/>
        <v/>
      </c>
      <c r="K493" s="49" t="str">
        <f t="shared" si="100"/>
        <v/>
      </c>
      <c r="L493" s="11"/>
      <c r="M493" s="11"/>
      <c r="N493" s="78"/>
      <c r="O493" s="31" t="str">
        <f t="shared" si="108"/>
        <v>F</v>
      </c>
      <c r="P493" s="11">
        <f t="shared" si="109"/>
        <v>-23.287315649149274</v>
      </c>
      <c r="Q493" s="11"/>
      <c r="R493" s="38">
        <f t="shared" si="105"/>
        <v>0</v>
      </c>
      <c r="S493" s="30">
        <f t="shared" si="106"/>
        <v>0</v>
      </c>
      <c r="T493" s="30">
        <f t="shared" si="107"/>
        <v>0</v>
      </c>
      <c r="U493" s="34"/>
      <c r="V493" s="34"/>
      <c r="W493" s="34"/>
      <c r="X493" s="31">
        <f t="shared" si="110"/>
        <v>9.0359999999999996</v>
      </c>
      <c r="Y493" s="31">
        <f t="shared" si="111"/>
        <v>-184.49199999999999</v>
      </c>
      <c r="Z493" s="30">
        <f t="shared" si="112"/>
        <v>0</v>
      </c>
    </row>
    <row r="494" spans="5:26" x14ac:dyDescent="0.15">
      <c r="E494" s="46"/>
      <c r="F494" s="28"/>
      <c r="G494" s="29"/>
      <c r="H494" s="29"/>
      <c r="I494" s="48" t="str">
        <f t="shared" si="91"/>
        <v/>
      </c>
      <c r="J494" s="48" t="str">
        <f t="shared" si="92"/>
        <v/>
      </c>
      <c r="K494" s="49" t="str">
        <f t="shared" si="100"/>
        <v/>
      </c>
      <c r="L494" s="11"/>
      <c r="M494" s="11"/>
      <c r="N494" s="78"/>
      <c r="O494" s="31" t="str">
        <f t="shared" si="108"/>
        <v>F</v>
      </c>
      <c r="P494" s="11">
        <f t="shared" si="109"/>
        <v>-23.287315649149274</v>
      </c>
      <c r="Q494" s="11"/>
      <c r="R494" s="38">
        <f t="shared" si="105"/>
        <v>0</v>
      </c>
      <c r="S494" s="30">
        <f t="shared" si="106"/>
        <v>0</v>
      </c>
      <c r="T494" s="30">
        <f t="shared" si="107"/>
        <v>0</v>
      </c>
      <c r="U494" s="34"/>
      <c r="V494" s="34"/>
      <c r="W494" s="34"/>
      <c r="X494" s="31">
        <f t="shared" si="110"/>
        <v>9.0359999999999996</v>
      </c>
      <c r="Y494" s="31">
        <f t="shared" si="111"/>
        <v>-184.49199999999999</v>
      </c>
      <c r="Z494" s="30">
        <f t="shared" si="112"/>
        <v>0</v>
      </c>
    </row>
    <row r="495" spans="5:26" x14ac:dyDescent="0.15">
      <c r="E495" s="46"/>
      <c r="F495" s="28"/>
      <c r="G495" s="29"/>
      <c r="H495" s="29"/>
      <c r="I495" s="48" t="str">
        <f t="shared" si="91"/>
        <v/>
      </c>
      <c r="J495" s="48" t="str">
        <f t="shared" si="92"/>
        <v/>
      </c>
      <c r="K495" s="49" t="str">
        <f t="shared" si="100"/>
        <v/>
      </c>
      <c r="L495" s="11"/>
      <c r="M495" s="11"/>
      <c r="N495" s="78"/>
      <c r="O495" s="31" t="str">
        <f t="shared" si="108"/>
        <v>F</v>
      </c>
      <c r="P495" s="11">
        <f t="shared" si="109"/>
        <v>-23.287315649149274</v>
      </c>
      <c r="Q495" s="11"/>
      <c r="R495" s="38">
        <f t="shared" si="105"/>
        <v>0</v>
      </c>
      <c r="S495" s="30">
        <f t="shared" si="106"/>
        <v>0</v>
      </c>
      <c r="T495" s="30">
        <f t="shared" si="107"/>
        <v>0</v>
      </c>
      <c r="U495" s="34"/>
      <c r="V495" s="34"/>
      <c r="W495" s="34"/>
      <c r="X495" s="31">
        <f t="shared" si="110"/>
        <v>9.0359999999999996</v>
      </c>
      <c r="Y495" s="31">
        <f t="shared" si="111"/>
        <v>-184.49199999999999</v>
      </c>
      <c r="Z495" s="30">
        <f t="shared" si="112"/>
        <v>0</v>
      </c>
    </row>
    <row r="496" spans="5:26" ht="14.25" thickBot="1" x14ac:dyDescent="0.2">
      <c r="E496" s="50"/>
      <c r="F496" s="64"/>
      <c r="G496" s="51"/>
      <c r="H496" s="51"/>
      <c r="I496" s="52" t="str">
        <f t="shared" si="91"/>
        <v/>
      </c>
      <c r="J496" s="52" t="str">
        <f t="shared" si="92"/>
        <v/>
      </c>
      <c r="K496" s="53" t="str">
        <f t="shared" si="100"/>
        <v/>
      </c>
      <c r="L496" s="11"/>
      <c r="M496" s="11"/>
      <c r="N496" s="78"/>
      <c r="O496" s="31" t="str">
        <f t="shared" si="108"/>
        <v>F</v>
      </c>
      <c r="P496" s="11">
        <f t="shared" si="109"/>
        <v>-23.287315649149274</v>
      </c>
      <c r="Q496" s="11"/>
      <c r="R496" s="38">
        <f t="shared" si="105"/>
        <v>0</v>
      </c>
      <c r="S496" s="30">
        <f t="shared" si="106"/>
        <v>0</v>
      </c>
      <c r="T496" s="30">
        <f t="shared" si="107"/>
        <v>0</v>
      </c>
      <c r="U496" s="34"/>
      <c r="V496" s="34"/>
      <c r="W496" s="34"/>
      <c r="X496" s="31">
        <f t="shared" si="110"/>
        <v>9.0359999999999996</v>
      </c>
      <c r="Y496" s="31">
        <f t="shared" si="111"/>
        <v>-184.49199999999999</v>
      </c>
      <c r="Z496" s="30">
        <f t="shared" si="112"/>
        <v>0</v>
      </c>
    </row>
    <row r="497" spans="4:26" ht="14.25" thickBot="1" x14ac:dyDescent="0.2"/>
    <row r="498" spans="4:26" ht="23.25" customHeight="1" x14ac:dyDescent="0.15">
      <c r="D498" s="72">
        <v>5</v>
      </c>
      <c r="E498" s="42" t="s">
        <v>20</v>
      </c>
      <c r="F498" s="65"/>
      <c r="G498" s="66" t="s">
        <v>115</v>
      </c>
      <c r="H498" s="90"/>
      <c r="I498" s="90"/>
      <c r="J498" s="66"/>
      <c r="K498" s="67"/>
    </row>
    <row r="499" spans="4:26" ht="27.75" customHeight="1" x14ac:dyDescent="0.15">
      <c r="E499" s="43" t="s">
        <v>54</v>
      </c>
      <c r="F499" s="63"/>
      <c r="G499" s="44" t="s">
        <v>75</v>
      </c>
      <c r="H499" s="59"/>
      <c r="I499" s="41"/>
      <c r="J499" s="41"/>
      <c r="K499" s="68"/>
    </row>
    <row r="500" spans="4:26" ht="42" customHeight="1" x14ac:dyDescent="0.15">
      <c r="E500" s="46"/>
      <c r="F500" s="7" t="s">
        <v>30</v>
      </c>
      <c r="G500" s="8" t="s">
        <v>29</v>
      </c>
      <c r="H500" s="8" t="s">
        <v>28</v>
      </c>
      <c r="I500" s="7" t="s">
        <v>123</v>
      </c>
      <c r="J500" s="7" t="s">
        <v>124</v>
      </c>
      <c r="K500" s="47" t="s">
        <v>125</v>
      </c>
      <c r="L500" s="10"/>
      <c r="M500" s="10"/>
      <c r="N500" s="7"/>
      <c r="O500" s="7" t="s">
        <v>31</v>
      </c>
      <c r="P500" s="9" t="s">
        <v>23</v>
      </c>
      <c r="Q500" s="9"/>
      <c r="R500" s="36" t="s">
        <v>21</v>
      </c>
      <c r="S500" s="35" t="s">
        <v>22</v>
      </c>
      <c r="T500" s="35" t="s">
        <v>47</v>
      </c>
      <c r="U500" s="35"/>
      <c r="V500" s="35"/>
      <c r="W500" s="35"/>
      <c r="X500" s="37" t="s">
        <v>45</v>
      </c>
      <c r="Y500" s="37" t="s">
        <v>46</v>
      </c>
      <c r="Z500" s="30" t="s">
        <v>78</v>
      </c>
    </row>
    <row r="501" spans="4:26" x14ac:dyDescent="0.15">
      <c r="E501" s="46"/>
      <c r="F501" s="28"/>
      <c r="G501" s="29"/>
      <c r="H501" s="29"/>
      <c r="I501" s="48" t="str">
        <f>IF(COUNTA($F$499,$H$499,F501:H501)=5,P501,"")</f>
        <v/>
      </c>
      <c r="J501" s="48" t="str">
        <f>IF(COUNTA($F$499,$H$499,F501:H501)=5,IF(T501&lt;6,"*",IF(T501&gt;=17.583,"*",(H501-G501*INDEX(IF(O501="F",muratafemale,muratamale),R501-4,1)-INDEX(IF(O501="F",muratafemale,muratamale),R501-4,2))/(G501*INDEX(IF(O501="F",muratafemale,muratamale),R501-4,1)+INDEX(IF(O501="F",muratafemale,muratamale),R501-4,2))*100)),"")</f>
        <v/>
      </c>
      <c r="K501" s="49" t="str">
        <f>IF(COUNTA($F$499,$H$499,F501:H501)=5,IF(OR(T501&lt;1,G501&lt;70),"*",IF(G501&gt;=IF(O501="M",181,174),(H501-Z501)/Z501*100,IF(G501&lt;101,(H501-X501)/X501*100,IF(T501&lt;6,(H501-X501)/X501*100,IF(T501&gt;=17.583,(H501-Z501)/Z501*100,(H501-Y501)/Y501*100))))),"")</f>
        <v/>
      </c>
      <c r="L501" s="11"/>
      <c r="M501" s="11"/>
      <c r="N501" s="78"/>
      <c r="O501" s="31" t="str">
        <f>IF(OR(+$H$499="男",+$H$499="M"),"M","F")</f>
        <v>F</v>
      </c>
      <c r="P501" s="11">
        <f t="shared" ref="P501:P502" si="116">IF(T501&gt;17.583,"*",(G501-(INDEX(IF(O501="F",Hfemalemean,Hmalemean),S501+1,R501+1)))/(INDEX(IF(O501="F",Hfemalesd,Hmalesd),S501+1,R501+1)))</f>
        <v>-23.287315649149274</v>
      </c>
      <c r="Q501" s="11"/>
      <c r="R501" s="38">
        <f>DATEDIF($F$499,F501,"Y")</f>
        <v>0</v>
      </c>
      <c r="S501" s="30">
        <f>DATEDIF($F$499,F501,"YM")</f>
        <v>0</v>
      </c>
      <c r="T501" s="30">
        <f>DATEDIF($F$499,F501,"Y")+DATEDIF($F$499,F501,"YD")/(365+IF(MOD(YEAR(DATE(YEAR(F501)-1,MONTH($F$499),DAY($F$499))),4)=0,IF(DATE(YEAR(DATE(YEAR(F501)-1,MONTH($F$499),DAY($F$499))),2,29)&gt;=DATE(YEAR(F501)-1,MONTH($F$499),DAY($F$499)),1,0),0)+IF(MOD(YEAR(F501),4)=0,IF(DATE(YEAR(F501),2,29)&lt;=F501,1,0),0))</f>
        <v>0</v>
      </c>
      <c r="U501" s="34"/>
      <c r="V501" s="34"/>
      <c r="W501" s="34"/>
      <c r="X501" s="31">
        <f t="shared" ref="X501:X502" si="117">IF(O501="M",2.06*10^-3*G501^2-0.1166*G501+6.5273,2.49*10^-3*G501^2-0.1858*G501+9.036)</f>
        <v>9.0359999999999996</v>
      </c>
      <c r="Y501" s="31">
        <f t="shared" ref="Y501:Y502" si="118">((G501/100)^3*INDEX(itoOI,IF(O501="M",0,3)+IF(G501&lt;140,1,IF(G501&lt;=149,2,3)),1)+(G501/100)^2*INDEX(itoOI,IF(O501="M",0,3)+IF(G501&lt;140,1,IF(G501&lt;=149,2,3)),2)+(G501/100)*INDEX(itoOI,IF(O501="M",0,3)+IF(G501&lt;140,1,IF(G501&lt;=149,2,3)),3)+INDEX(itoOI,IF(O501="M",0,3)+IF(G501&lt;140,1,IF(G501&lt;=149,2,3)),4))</f>
        <v>-184.49199999999999</v>
      </c>
      <c r="Z501" s="30">
        <f t="shared" ref="Z501:Z502" si="119">22*G501^2/10000</f>
        <v>0</v>
      </c>
    </row>
    <row r="502" spans="4:26" x14ac:dyDescent="0.15">
      <c r="E502" s="46"/>
      <c r="F502" s="28"/>
      <c r="G502" s="29"/>
      <c r="H502" s="29"/>
      <c r="I502" s="48" t="str">
        <f>IF(COUNTA($F$499,$H$499,F502:H502)=5,P502,"")</f>
        <v/>
      </c>
      <c r="J502" s="48" t="str">
        <f>IF(COUNTA($F$499,$H$499,F502:H502)=5,IF(T502&lt;6,"*",IF(T502&gt;=17.583,"*",(H502-G502*INDEX(IF(O502="F",muratafemale,muratamale),R502-4,1)-INDEX(IF(O502="F",muratafemale,muratamale),R502-4,2))/(G502*INDEX(IF(O502="F",muratafemale,muratamale),R502-4,1)+INDEX(IF(O502="F",muratafemale,muratamale),R502-4,2))*100)),"")</f>
        <v/>
      </c>
      <c r="K502" s="49" t="str">
        <f>IF(COUNTA($F$499,$H$499,F502:H502)=5,IF(OR(T502&lt;1,G502&lt;70),"*",IF(G502&gt;=IF(O502="M",181,174),(H502-Z502)/Z502*100,IF(G502&lt;101,(H502-X502)/X502*100,IF(T502&lt;6,(H502-X502)/X502*100,IF(T502&gt;=17.583,(H502-Z502)/Z502*100,(H502-Y502)/Y502*100))))),"")</f>
        <v/>
      </c>
      <c r="L502" s="11"/>
      <c r="M502" s="11"/>
      <c r="N502" s="78"/>
      <c r="O502" s="31" t="str">
        <f>+O501</f>
        <v>F</v>
      </c>
      <c r="P502" s="11">
        <f t="shared" si="116"/>
        <v>-23.287315649149274</v>
      </c>
      <c r="Q502" s="11"/>
      <c r="R502" s="38">
        <f>DATEDIF($F$499,F502,"Y")</f>
        <v>0</v>
      </c>
      <c r="S502" s="30">
        <f>DATEDIF($F$499,F502,"YM")</f>
        <v>0</v>
      </c>
      <c r="T502" s="30">
        <f>DATEDIF($F$499,F502,"Y")+DATEDIF($F$499,F502,"YD")/(365+IF(MOD(YEAR(DATE(YEAR(F502)-1,MONTH($F$499),DAY($F$499))),4)=0,IF(DATE(YEAR(DATE(YEAR(F502)-1,MONTH($F$499),DAY($F$499))),2,29)&gt;=DATE(YEAR(F502)-1,MONTH($F$499),DAY($F$499)),1,0),0)+IF(MOD(YEAR(F502),4)=0,IF(DATE(YEAR(F502),2,29)&lt;=F502,1,0),0))</f>
        <v>0</v>
      </c>
      <c r="U502" s="34"/>
      <c r="V502" s="34"/>
      <c r="W502" s="34"/>
      <c r="X502" s="31">
        <f t="shared" si="117"/>
        <v>9.0359999999999996</v>
      </c>
      <c r="Y502" s="31">
        <f t="shared" si="118"/>
        <v>-184.49199999999999</v>
      </c>
      <c r="Z502" s="30">
        <f t="shared" si="119"/>
        <v>0</v>
      </c>
    </row>
    <row r="503" spans="4:26" x14ac:dyDescent="0.15">
      <c r="E503" s="46"/>
      <c r="F503" s="28"/>
      <c r="G503" s="29"/>
      <c r="H503" s="29"/>
      <c r="I503" s="48" t="str">
        <f t="shared" ref="I503:I619" si="120">IF(COUNTA($F$499,$H$499,F503:H503)=5,P503,"")</f>
        <v/>
      </c>
      <c r="J503" s="48" t="str">
        <f>IF(COUNTA($F$499,$H$499,F503:H503)=5,IF(T503&lt;6,"*",IF(T503&gt;=17.583,"*",(H503-G503*INDEX(IF(O503="F",muratafemale,muratamale),R503-4,1)-INDEX(IF(O503="F",muratafemale,muratamale),R503-4,2))/(G503*INDEX(IF(O503="F",muratafemale,muratamale),R503-4,1)+INDEX(IF(O503="F",muratafemale,muratamale),R503-4,2))*100)),"")</f>
        <v/>
      </c>
      <c r="K503" s="49" t="str">
        <f>IF(COUNTA($F$499,$H$499,F503:H503)=5,IF(OR(T503&lt;1,G503&lt;70),"*",IF(G503&gt;=IF(O503="M",181,174),(H503-Z503)/Z503*100,IF(G503&lt;101,(H503-X503)/X503*100,IF(T503&lt;6,(H503-X503)/X503*100,IF(T503&gt;=17.583,(H503-Z503)/Z503*100,(H503-Y503)/Y503*100))))),"")</f>
        <v/>
      </c>
      <c r="N503" s="78"/>
      <c r="O503" s="31" t="str">
        <f t="shared" ref="O503:O566" si="121">+O502</f>
        <v>F</v>
      </c>
      <c r="P503" s="11">
        <f t="shared" ref="P503:P566" si="122">IF(T503&gt;17.583,"*",(G503-(INDEX(IF(O503="F",Hfemalemean,Hmalemean),S503+1,R503+1)))/(INDEX(IF(O503="F",Hfemalesd,Hmalesd),S503+1,R503+1)))</f>
        <v>-23.287315649149274</v>
      </c>
      <c r="Q503" s="11"/>
      <c r="R503" s="38">
        <f t="shared" ref="R503:R565" si="123">DATEDIF($F$499,F503,"Y")</f>
        <v>0</v>
      </c>
      <c r="S503" s="30">
        <f t="shared" ref="S503:S565" si="124">DATEDIF($F$499,F503,"YM")</f>
        <v>0</v>
      </c>
      <c r="T503" s="30">
        <f>DATEDIF($F$499,F503,"Y")+DATEDIF($F$499,F503,"YD")/(365+IF(MOD(YEAR(DATE(YEAR(F503)-1,MONTH($F$499),DAY($F$499))),4)=0,IF(DATE(YEAR(DATE(YEAR(F503)-1,MONTH($F$499),DAY($F$499))),2,29)&gt;=DATE(YEAR(F503)-1,MONTH($F$499),DAY($F$499)),1,0),0)+IF(MOD(YEAR(F503),4)=0,IF(DATE(YEAR(F503),2,29)&lt;=F503,1,0),0))</f>
        <v>0</v>
      </c>
      <c r="U503" s="34"/>
      <c r="V503" s="34"/>
      <c r="W503" s="34"/>
      <c r="X503" s="31">
        <f t="shared" ref="X503:X566" si="125">IF(O503="M",2.06*10^-3*G503^2-0.1166*G503+6.5273,2.49*10^-3*G503^2-0.1858*G503+9.036)</f>
        <v>9.0359999999999996</v>
      </c>
      <c r="Y503" s="31">
        <f t="shared" ref="Y503:Y566" si="126">((G503/100)^3*INDEX(itoOI,IF(O503="M",0,3)+IF(G503&lt;140,1,IF(G503&lt;=149,2,3)),1)+(G503/100)^2*INDEX(itoOI,IF(O503="M",0,3)+IF(G503&lt;140,1,IF(G503&lt;=149,2,3)),2)+(G503/100)*INDEX(itoOI,IF(O503="M",0,3)+IF(G503&lt;140,1,IF(G503&lt;=149,2,3)),3)+INDEX(itoOI,IF(O503="M",0,3)+IF(G503&lt;140,1,IF(G503&lt;=149,2,3)),4))</f>
        <v>-184.49199999999999</v>
      </c>
      <c r="Z503" s="30">
        <f t="shared" ref="Z503:Z566" si="127">22*G503^2/10000</f>
        <v>0</v>
      </c>
    </row>
    <row r="504" spans="4:26" x14ac:dyDescent="0.15">
      <c r="E504" s="46"/>
      <c r="F504" s="28"/>
      <c r="G504" s="29"/>
      <c r="H504" s="29"/>
      <c r="I504" s="48" t="str">
        <f t="shared" si="120"/>
        <v/>
      </c>
      <c r="J504" s="48" t="str">
        <f t="shared" ref="J504:J620" si="128">IF(COUNTA($F$499,$H$499,F504:H504)=5,IF(T504&lt;6,"*",IF(T504&gt;=17.583,"*",(H504-G504*INDEX(IF(O504="F",muratafemale,muratamale),R504-4,1)-INDEX(IF(O504="F",muratafemale,muratamale),R504-4,2))/(G504*INDEX(IF(O504="F",muratafemale,muratamale),R504-4,1)+INDEX(IF(O504="F",muratafemale,muratamale),R504-4,2))*100)),"")</f>
        <v/>
      </c>
      <c r="K504" s="49" t="str">
        <f t="shared" ref="K504:K620" si="129">IF(COUNTA($F$499,$H$499,F504:H504)=5,IF(OR(T504&lt;1,G504&lt;70),"*",IF(G504&gt;=IF(O504="M",181,174),(H504-Z504)/Z504*100,IF(G504&lt;101,(H504-X504)/X504*100,IF(T504&lt;6,(H504-X504)/X504*100,IF(T504&gt;=17.583,(H504-Z504)/Z504*100,(H504-Y504)/Y504*100))))),"")</f>
        <v/>
      </c>
      <c r="L504" s="11"/>
      <c r="M504" s="11"/>
      <c r="N504" s="78"/>
      <c r="O504" s="31" t="str">
        <f t="shared" si="121"/>
        <v>F</v>
      </c>
      <c r="P504" s="11">
        <f t="shared" si="122"/>
        <v>-23.287315649149274</v>
      </c>
      <c r="Q504" s="11"/>
      <c r="R504" s="38">
        <f t="shared" si="123"/>
        <v>0</v>
      </c>
      <c r="S504" s="30">
        <f t="shared" si="124"/>
        <v>0</v>
      </c>
      <c r="T504" s="30">
        <f t="shared" ref="T504:T565" si="130">DATEDIF($F$499,F504,"Y")+DATEDIF($F$499,F504,"YD")/(365+IF(MOD(YEAR(DATE(YEAR(F504)-1,MONTH($F$499),DAY($F$499))),4)=0,IF(DATE(YEAR(DATE(YEAR(F504)-1,MONTH($F$499),DAY($F$499))),2,29)&gt;=DATE(YEAR(F504)-1,MONTH($F$499),DAY($F$499)),1,0),0)+IF(MOD(YEAR(F504),4)=0,IF(DATE(YEAR(F504),2,29)&lt;=F504,1,0),0))</f>
        <v>0</v>
      </c>
      <c r="U504" s="34"/>
      <c r="V504" s="34"/>
      <c r="W504" s="34"/>
      <c r="X504" s="31">
        <f t="shared" si="125"/>
        <v>9.0359999999999996</v>
      </c>
      <c r="Y504" s="31">
        <f t="shared" si="126"/>
        <v>-184.49199999999999</v>
      </c>
      <c r="Z504" s="30">
        <f t="shared" si="127"/>
        <v>0</v>
      </c>
    </row>
    <row r="505" spans="4:26" x14ac:dyDescent="0.15">
      <c r="E505" s="46"/>
      <c r="F505" s="28"/>
      <c r="G505" s="29"/>
      <c r="H505" s="29"/>
      <c r="I505" s="48" t="str">
        <f t="shared" ref="I505:I568" si="131">IF(COUNTA($F$499,$H$499,F505:H505)=5,P505,"")</f>
        <v/>
      </c>
      <c r="J505" s="48" t="str">
        <f t="shared" ref="J505:J568" si="132">IF(COUNTA($F$499,$H$499,F505:H505)=5,IF(T505&lt;6,"*",IF(T505&gt;=17.583,"*",(H505-G505*INDEX(IF(O505="F",muratafemale,muratamale),R505-4,1)-INDEX(IF(O505="F",muratafemale,muratamale),R505-4,2))/(G505*INDEX(IF(O505="F",muratafemale,muratamale),R505-4,1)+INDEX(IF(O505="F",muratafemale,muratamale),R505-4,2))*100)),"")</f>
        <v/>
      </c>
      <c r="K505" s="49" t="str">
        <f t="shared" ref="K505:K568" si="133">IF(COUNTA($F$499,$H$499,F505:H505)=5,IF(OR(T505&lt;1,G505&lt;70),"*",IF(G505&gt;=IF(O505="M",181,174),(H505-Z505)/Z505*100,IF(G505&lt;101,(H505-X505)/X505*100,IF(T505&lt;6,(H505-X505)/X505*100,IF(T505&gt;=17.583,(H505-Z505)/Z505*100,(H505-Y505)/Y505*100))))),"")</f>
        <v/>
      </c>
      <c r="L505" s="11"/>
      <c r="M505" s="11"/>
      <c r="N505" s="78"/>
      <c r="O505" s="31" t="str">
        <f t="shared" si="121"/>
        <v>F</v>
      </c>
      <c r="P505" s="11">
        <f t="shared" si="122"/>
        <v>-23.287315649149274</v>
      </c>
      <c r="Q505" s="11"/>
      <c r="R505" s="38">
        <f t="shared" si="123"/>
        <v>0</v>
      </c>
      <c r="S505" s="30">
        <f t="shared" si="124"/>
        <v>0</v>
      </c>
      <c r="T505" s="30">
        <f t="shared" si="130"/>
        <v>0</v>
      </c>
      <c r="U505" s="34"/>
      <c r="V505" s="34"/>
      <c r="W505" s="34"/>
      <c r="X505" s="31">
        <f t="shared" si="125"/>
        <v>9.0359999999999996</v>
      </c>
      <c r="Y505" s="31">
        <f t="shared" si="126"/>
        <v>-184.49199999999999</v>
      </c>
      <c r="Z505" s="30">
        <f t="shared" si="127"/>
        <v>0</v>
      </c>
    </row>
    <row r="506" spans="4:26" x14ac:dyDescent="0.15">
      <c r="E506" s="46"/>
      <c r="F506" s="28"/>
      <c r="G506" s="29"/>
      <c r="H506" s="29"/>
      <c r="I506" s="48" t="str">
        <f t="shared" si="131"/>
        <v/>
      </c>
      <c r="J506" s="48" t="str">
        <f t="shared" si="132"/>
        <v/>
      </c>
      <c r="K506" s="49" t="str">
        <f t="shared" si="133"/>
        <v/>
      </c>
      <c r="L506" s="11"/>
      <c r="M506" s="11"/>
      <c r="N506" s="78"/>
      <c r="O506" s="31" t="str">
        <f t="shared" si="121"/>
        <v>F</v>
      </c>
      <c r="P506" s="11">
        <f t="shared" si="122"/>
        <v>-23.287315649149274</v>
      </c>
      <c r="Q506" s="11"/>
      <c r="R506" s="38">
        <f t="shared" si="123"/>
        <v>0</v>
      </c>
      <c r="S506" s="30">
        <f t="shared" si="124"/>
        <v>0</v>
      </c>
      <c r="T506" s="30">
        <f t="shared" si="130"/>
        <v>0</v>
      </c>
      <c r="U506" s="34"/>
      <c r="V506" s="34"/>
      <c r="W506" s="34"/>
      <c r="X506" s="31">
        <f t="shared" si="125"/>
        <v>9.0359999999999996</v>
      </c>
      <c r="Y506" s="31">
        <f t="shared" si="126"/>
        <v>-184.49199999999999</v>
      </c>
      <c r="Z506" s="30">
        <f t="shared" si="127"/>
        <v>0</v>
      </c>
    </row>
    <row r="507" spans="4:26" x14ac:dyDescent="0.15">
      <c r="E507" s="46"/>
      <c r="F507" s="28"/>
      <c r="G507" s="29"/>
      <c r="H507" s="29"/>
      <c r="I507" s="48" t="str">
        <f t="shared" si="131"/>
        <v/>
      </c>
      <c r="J507" s="48" t="str">
        <f t="shared" si="132"/>
        <v/>
      </c>
      <c r="K507" s="49" t="str">
        <f t="shared" si="133"/>
        <v/>
      </c>
      <c r="L507" s="11"/>
      <c r="M507" s="11"/>
      <c r="N507" s="78"/>
      <c r="O507" s="31" t="str">
        <f t="shared" si="121"/>
        <v>F</v>
      </c>
      <c r="P507" s="11">
        <f t="shared" si="122"/>
        <v>-23.287315649149274</v>
      </c>
      <c r="Q507" s="11"/>
      <c r="R507" s="38">
        <f t="shared" si="123"/>
        <v>0</v>
      </c>
      <c r="S507" s="30">
        <f t="shared" si="124"/>
        <v>0</v>
      </c>
      <c r="T507" s="30">
        <f t="shared" si="130"/>
        <v>0</v>
      </c>
      <c r="U507" s="34"/>
      <c r="V507" s="34"/>
      <c r="W507" s="34"/>
      <c r="X507" s="31">
        <f t="shared" si="125"/>
        <v>9.0359999999999996</v>
      </c>
      <c r="Y507" s="31">
        <f t="shared" si="126"/>
        <v>-184.49199999999999</v>
      </c>
      <c r="Z507" s="30">
        <f t="shared" si="127"/>
        <v>0</v>
      </c>
    </row>
    <row r="508" spans="4:26" x14ac:dyDescent="0.15">
      <c r="E508" s="46"/>
      <c r="F508" s="28"/>
      <c r="G508" s="29"/>
      <c r="H508" s="29"/>
      <c r="I508" s="48" t="str">
        <f t="shared" si="131"/>
        <v/>
      </c>
      <c r="J508" s="48" t="str">
        <f t="shared" si="132"/>
        <v/>
      </c>
      <c r="K508" s="49" t="str">
        <f t="shared" si="133"/>
        <v/>
      </c>
      <c r="L508" s="11"/>
      <c r="M508" s="11"/>
      <c r="N508" s="78"/>
      <c r="O508" s="31" t="str">
        <f t="shared" si="121"/>
        <v>F</v>
      </c>
      <c r="P508" s="11">
        <f t="shared" si="122"/>
        <v>-23.287315649149274</v>
      </c>
      <c r="Q508" s="11"/>
      <c r="R508" s="38">
        <f t="shared" si="123"/>
        <v>0</v>
      </c>
      <c r="S508" s="30">
        <f t="shared" si="124"/>
        <v>0</v>
      </c>
      <c r="T508" s="30">
        <f t="shared" si="130"/>
        <v>0</v>
      </c>
      <c r="U508" s="34"/>
      <c r="V508" s="34"/>
      <c r="W508" s="34"/>
      <c r="X508" s="31">
        <f t="shared" si="125"/>
        <v>9.0359999999999996</v>
      </c>
      <c r="Y508" s="31">
        <f t="shared" si="126"/>
        <v>-184.49199999999999</v>
      </c>
      <c r="Z508" s="30">
        <f t="shared" si="127"/>
        <v>0</v>
      </c>
    </row>
    <row r="509" spans="4:26" x14ac:dyDescent="0.15">
      <c r="E509" s="46"/>
      <c r="F509" s="28"/>
      <c r="G509" s="29"/>
      <c r="H509" s="29"/>
      <c r="I509" s="48" t="str">
        <f t="shared" si="131"/>
        <v/>
      </c>
      <c r="J509" s="48" t="str">
        <f t="shared" si="132"/>
        <v/>
      </c>
      <c r="K509" s="49" t="str">
        <f t="shared" si="133"/>
        <v/>
      </c>
      <c r="L509" s="11"/>
      <c r="M509" s="11"/>
      <c r="N509" s="78"/>
      <c r="O509" s="31" t="str">
        <f t="shared" si="121"/>
        <v>F</v>
      </c>
      <c r="P509" s="11">
        <f t="shared" si="122"/>
        <v>-23.287315649149274</v>
      </c>
      <c r="Q509" s="11"/>
      <c r="R509" s="38">
        <f t="shared" si="123"/>
        <v>0</v>
      </c>
      <c r="S509" s="30">
        <f t="shared" si="124"/>
        <v>0</v>
      </c>
      <c r="T509" s="30">
        <f t="shared" si="130"/>
        <v>0</v>
      </c>
      <c r="U509" s="34"/>
      <c r="V509" s="34"/>
      <c r="W509" s="34"/>
      <c r="X509" s="31">
        <f t="shared" si="125"/>
        <v>9.0359999999999996</v>
      </c>
      <c r="Y509" s="31">
        <f t="shared" si="126"/>
        <v>-184.49199999999999</v>
      </c>
      <c r="Z509" s="30">
        <f t="shared" si="127"/>
        <v>0</v>
      </c>
    </row>
    <row r="510" spans="4:26" x14ac:dyDescent="0.15">
      <c r="E510" s="46"/>
      <c r="F510" s="28"/>
      <c r="G510" s="29"/>
      <c r="H510" s="29"/>
      <c r="I510" s="48" t="str">
        <f t="shared" si="131"/>
        <v/>
      </c>
      <c r="J510" s="48" t="str">
        <f t="shared" si="132"/>
        <v/>
      </c>
      <c r="K510" s="49" t="str">
        <f t="shared" si="133"/>
        <v/>
      </c>
      <c r="L510" s="11"/>
      <c r="M510" s="11"/>
      <c r="N510" s="78"/>
      <c r="O510" s="31" t="str">
        <f t="shared" si="121"/>
        <v>F</v>
      </c>
      <c r="P510" s="11">
        <f t="shared" si="122"/>
        <v>-23.287315649149274</v>
      </c>
      <c r="Q510" s="11"/>
      <c r="R510" s="38">
        <f t="shared" si="123"/>
        <v>0</v>
      </c>
      <c r="S510" s="30">
        <f t="shared" si="124"/>
        <v>0</v>
      </c>
      <c r="T510" s="30">
        <f t="shared" si="130"/>
        <v>0</v>
      </c>
      <c r="U510" s="34"/>
      <c r="V510" s="34"/>
      <c r="W510" s="34"/>
      <c r="X510" s="31">
        <f t="shared" si="125"/>
        <v>9.0359999999999996</v>
      </c>
      <c r="Y510" s="31">
        <f t="shared" si="126"/>
        <v>-184.49199999999999</v>
      </c>
      <c r="Z510" s="30">
        <f t="shared" si="127"/>
        <v>0</v>
      </c>
    </row>
    <row r="511" spans="4:26" x14ac:dyDescent="0.15">
      <c r="E511" s="46"/>
      <c r="F511" s="28"/>
      <c r="G511" s="29"/>
      <c r="H511" s="29"/>
      <c r="I511" s="48" t="str">
        <f t="shared" si="131"/>
        <v/>
      </c>
      <c r="J511" s="48" t="str">
        <f t="shared" si="132"/>
        <v/>
      </c>
      <c r="K511" s="49" t="str">
        <f t="shared" si="133"/>
        <v/>
      </c>
      <c r="L511" s="11"/>
      <c r="M511" s="11"/>
      <c r="N511" s="78"/>
      <c r="O511" s="31" t="str">
        <f t="shared" si="121"/>
        <v>F</v>
      </c>
      <c r="P511" s="11">
        <f t="shared" si="122"/>
        <v>-23.287315649149274</v>
      </c>
      <c r="Q511" s="11"/>
      <c r="R511" s="38">
        <f t="shared" si="123"/>
        <v>0</v>
      </c>
      <c r="S511" s="30">
        <f t="shared" si="124"/>
        <v>0</v>
      </c>
      <c r="T511" s="30">
        <f t="shared" si="130"/>
        <v>0</v>
      </c>
      <c r="U511" s="34"/>
      <c r="V511" s="34"/>
      <c r="W511" s="34"/>
      <c r="X511" s="31">
        <f t="shared" si="125"/>
        <v>9.0359999999999996</v>
      </c>
      <c r="Y511" s="31">
        <f t="shared" si="126"/>
        <v>-184.49199999999999</v>
      </c>
      <c r="Z511" s="30">
        <f t="shared" si="127"/>
        <v>0</v>
      </c>
    </row>
    <row r="512" spans="4:26" x14ac:dyDescent="0.15">
      <c r="E512" s="46"/>
      <c r="F512" s="28"/>
      <c r="G512" s="29"/>
      <c r="H512" s="29"/>
      <c r="I512" s="48" t="str">
        <f t="shared" si="131"/>
        <v/>
      </c>
      <c r="J512" s="48" t="str">
        <f t="shared" si="132"/>
        <v/>
      </c>
      <c r="K512" s="49" t="str">
        <f t="shared" si="133"/>
        <v/>
      </c>
      <c r="L512" s="11"/>
      <c r="M512" s="11"/>
      <c r="N512" s="78"/>
      <c r="O512" s="31" t="str">
        <f t="shared" si="121"/>
        <v>F</v>
      </c>
      <c r="P512" s="11">
        <f t="shared" si="122"/>
        <v>-23.287315649149274</v>
      </c>
      <c r="Q512" s="11"/>
      <c r="R512" s="38">
        <f t="shared" si="123"/>
        <v>0</v>
      </c>
      <c r="S512" s="30">
        <f t="shared" si="124"/>
        <v>0</v>
      </c>
      <c r="T512" s="30">
        <f t="shared" si="130"/>
        <v>0</v>
      </c>
      <c r="U512" s="34"/>
      <c r="V512" s="34"/>
      <c r="W512" s="34"/>
      <c r="X512" s="31">
        <f t="shared" si="125"/>
        <v>9.0359999999999996</v>
      </c>
      <c r="Y512" s="31">
        <f t="shared" si="126"/>
        <v>-184.49199999999999</v>
      </c>
      <c r="Z512" s="30">
        <f t="shared" si="127"/>
        <v>0</v>
      </c>
    </row>
    <row r="513" spans="5:26" x14ac:dyDescent="0.15">
      <c r="E513" s="46"/>
      <c r="F513" s="28"/>
      <c r="G513" s="29"/>
      <c r="H513" s="29"/>
      <c r="I513" s="48" t="str">
        <f t="shared" si="131"/>
        <v/>
      </c>
      <c r="J513" s="48" t="str">
        <f t="shared" si="132"/>
        <v/>
      </c>
      <c r="K513" s="49" t="str">
        <f t="shared" si="133"/>
        <v/>
      </c>
      <c r="L513" s="11"/>
      <c r="M513" s="11"/>
      <c r="N513" s="78"/>
      <c r="O513" s="31" t="str">
        <f t="shared" si="121"/>
        <v>F</v>
      </c>
      <c r="P513" s="11">
        <f t="shared" si="122"/>
        <v>-23.287315649149274</v>
      </c>
      <c r="Q513" s="11"/>
      <c r="R513" s="38">
        <f t="shared" si="123"/>
        <v>0</v>
      </c>
      <c r="S513" s="30">
        <f t="shared" si="124"/>
        <v>0</v>
      </c>
      <c r="T513" s="30">
        <f t="shared" si="130"/>
        <v>0</v>
      </c>
      <c r="U513" s="34"/>
      <c r="V513" s="34"/>
      <c r="W513" s="34"/>
      <c r="X513" s="31">
        <f t="shared" si="125"/>
        <v>9.0359999999999996</v>
      </c>
      <c r="Y513" s="31">
        <f t="shared" si="126"/>
        <v>-184.49199999999999</v>
      </c>
      <c r="Z513" s="30">
        <f t="shared" si="127"/>
        <v>0</v>
      </c>
    </row>
    <row r="514" spans="5:26" x14ac:dyDescent="0.15">
      <c r="E514" s="46"/>
      <c r="F514" s="28"/>
      <c r="G514" s="29"/>
      <c r="H514" s="29"/>
      <c r="I514" s="48" t="str">
        <f t="shared" si="131"/>
        <v/>
      </c>
      <c r="J514" s="48" t="str">
        <f t="shared" si="132"/>
        <v/>
      </c>
      <c r="K514" s="49" t="str">
        <f t="shared" si="133"/>
        <v/>
      </c>
      <c r="L514" s="11"/>
      <c r="M514" s="11"/>
      <c r="N514" s="78"/>
      <c r="O514" s="31" t="str">
        <f t="shared" si="121"/>
        <v>F</v>
      </c>
      <c r="P514" s="11">
        <f t="shared" si="122"/>
        <v>-23.287315649149274</v>
      </c>
      <c r="Q514" s="11"/>
      <c r="R514" s="38">
        <f t="shared" si="123"/>
        <v>0</v>
      </c>
      <c r="S514" s="30">
        <f t="shared" si="124"/>
        <v>0</v>
      </c>
      <c r="T514" s="30">
        <f t="shared" si="130"/>
        <v>0</v>
      </c>
      <c r="U514" s="34"/>
      <c r="V514" s="34"/>
      <c r="W514" s="34"/>
      <c r="X514" s="31">
        <f t="shared" si="125"/>
        <v>9.0359999999999996</v>
      </c>
      <c r="Y514" s="31">
        <f t="shared" si="126"/>
        <v>-184.49199999999999</v>
      </c>
      <c r="Z514" s="30">
        <f t="shared" si="127"/>
        <v>0</v>
      </c>
    </row>
    <row r="515" spans="5:26" x14ac:dyDescent="0.15">
      <c r="E515" s="46"/>
      <c r="F515" s="28"/>
      <c r="G515" s="29"/>
      <c r="H515" s="29"/>
      <c r="I515" s="48" t="str">
        <f t="shared" si="131"/>
        <v/>
      </c>
      <c r="J515" s="48" t="str">
        <f t="shared" si="132"/>
        <v/>
      </c>
      <c r="K515" s="49" t="str">
        <f t="shared" si="133"/>
        <v/>
      </c>
      <c r="L515" s="11"/>
      <c r="M515" s="11"/>
      <c r="N515" s="78"/>
      <c r="O515" s="31" t="str">
        <f t="shared" si="121"/>
        <v>F</v>
      </c>
      <c r="P515" s="11">
        <f t="shared" si="122"/>
        <v>-23.287315649149274</v>
      </c>
      <c r="Q515" s="11"/>
      <c r="R515" s="38">
        <f t="shared" si="123"/>
        <v>0</v>
      </c>
      <c r="S515" s="30">
        <f t="shared" si="124"/>
        <v>0</v>
      </c>
      <c r="T515" s="30">
        <f t="shared" si="130"/>
        <v>0</v>
      </c>
      <c r="U515" s="34"/>
      <c r="V515" s="34"/>
      <c r="W515" s="34"/>
      <c r="X515" s="31">
        <f t="shared" si="125"/>
        <v>9.0359999999999996</v>
      </c>
      <c r="Y515" s="31">
        <f t="shared" si="126"/>
        <v>-184.49199999999999</v>
      </c>
      <c r="Z515" s="30">
        <f t="shared" si="127"/>
        <v>0</v>
      </c>
    </row>
    <row r="516" spans="5:26" x14ac:dyDescent="0.15">
      <c r="E516" s="46"/>
      <c r="F516" s="28"/>
      <c r="G516" s="29"/>
      <c r="H516" s="29"/>
      <c r="I516" s="48" t="str">
        <f t="shared" si="131"/>
        <v/>
      </c>
      <c r="J516" s="48" t="str">
        <f t="shared" si="132"/>
        <v/>
      </c>
      <c r="K516" s="49" t="str">
        <f t="shared" si="133"/>
        <v/>
      </c>
      <c r="L516" s="11"/>
      <c r="M516" s="11"/>
      <c r="N516" s="78"/>
      <c r="O516" s="31" t="str">
        <f t="shared" si="121"/>
        <v>F</v>
      </c>
      <c r="P516" s="11">
        <f t="shared" si="122"/>
        <v>-23.287315649149274</v>
      </c>
      <c r="Q516" s="11"/>
      <c r="R516" s="38">
        <f t="shared" si="123"/>
        <v>0</v>
      </c>
      <c r="S516" s="30">
        <f t="shared" si="124"/>
        <v>0</v>
      </c>
      <c r="T516" s="30">
        <f t="shared" si="130"/>
        <v>0</v>
      </c>
      <c r="U516" s="34"/>
      <c r="V516" s="34"/>
      <c r="W516" s="34"/>
      <c r="X516" s="31">
        <f t="shared" si="125"/>
        <v>9.0359999999999996</v>
      </c>
      <c r="Y516" s="31">
        <f t="shared" si="126"/>
        <v>-184.49199999999999</v>
      </c>
      <c r="Z516" s="30">
        <f t="shared" si="127"/>
        <v>0</v>
      </c>
    </row>
    <row r="517" spans="5:26" x14ac:dyDescent="0.15">
      <c r="E517" s="46"/>
      <c r="F517" s="28"/>
      <c r="G517" s="29"/>
      <c r="H517" s="29"/>
      <c r="I517" s="48" t="str">
        <f t="shared" si="131"/>
        <v/>
      </c>
      <c r="J517" s="48" t="str">
        <f t="shared" si="132"/>
        <v/>
      </c>
      <c r="K517" s="49" t="str">
        <f t="shared" si="133"/>
        <v/>
      </c>
      <c r="L517" s="11"/>
      <c r="M517" s="11"/>
      <c r="N517" s="78"/>
      <c r="O517" s="31" t="str">
        <f t="shared" si="121"/>
        <v>F</v>
      </c>
      <c r="P517" s="11">
        <f t="shared" si="122"/>
        <v>-23.287315649149274</v>
      </c>
      <c r="Q517" s="11"/>
      <c r="R517" s="38">
        <f t="shared" si="123"/>
        <v>0</v>
      </c>
      <c r="S517" s="30">
        <f t="shared" si="124"/>
        <v>0</v>
      </c>
      <c r="T517" s="30">
        <f t="shared" si="130"/>
        <v>0</v>
      </c>
      <c r="U517" s="34"/>
      <c r="V517" s="34"/>
      <c r="W517" s="34"/>
      <c r="X517" s="31">
        <f t="shared" si="125"/>
        <v>9.0359999999999996</v>
      </c>
      <c r="Y517" s="31">
        <f t="shared" si="126"/>
        <v>-184.49199999999999</v>
      </c>
      <c r="Z517" s="30">
        <f t="shared" si="127"/>
        <v>0</v>
      </c>
    </row>
    <row r="518" spans="5:26" x14ac:dyDescent="0.15">
      <c r="E518" s="46"/>
      <c r="F518" s="28"/>
      <c r="G518" s="29"/>
      <c r="H518" s="29"/>
      <c r="I518" s="48" t="str">
        <f t="shared" si="131"/>
        <v/>
      </c>
      <c r="J518" s="48" t="str">
        <f t="shared" si="132"/>
        <v/>
      </c>
      <c r="K518" s="49" t="str">
        <f t="shared" si="133"/>
        <v/>
      </c>
      <c r="L518" s="11"/>
      <c r="M518" s="11"/>
      <c r="N518" s="78"/>
      <c r="O518" s="31" t="str">
        <f t="shared" si="121"/>
        <v>F</v>
      </c>
      <c r="P518" s="11">
        <f t="shared" si="122"/>
        <v>-23.287315649149274</v>
      </c>
      <c r="Q518" s="11"/>
      <c r="R518" s="38">
        <f t="shared" si="123"/>
        <v>0</v>
      </c>
      <c r="S518" s="30">
        <f t="shared" si="124"/>
        <v>0</v>
      </c>
      <c r="T518" s="30">
        <f t="shared" si="130"/>
        <v>0</v>
      </c>
      <c r="U518" s="34"/>
      <c r="V518" s="34"/>
      <c r="W518" s="34"/>
      <c r="X518" s="31">
        <f t="shared" si="125"/>
        <v>9.0359999999999996</v>
      </c>
      <c r="Y518" s="31">
        <f t="shared" si="126"/>
        <v>-184.49199999999999</v>
      </c>
      <c r="Z518" s="30">
        <f t="shared" si="127"/>
        <v>0</v>
      </c>
    </row>
    <row r="519" spans="5:26" x14ac:dyDescent="0.15">
      <c r="E519" s="46"/>
      <c r="F519" s="28"/>
      <c r="G519" s="29"/>
      <c r="H519" s="29"/>
      <c r="I519" s="48" t="str">
        <f t="shared" si="131"/>
        <v/>
      </c>
      <c r="J519" s="48" t="str">
        <f t="shared" si="132"/>
        <v/>
      </c>
      <c r="K519" s="49" t="str">
        <f t="shared" si="133"/>
        <v/>
      </c>
      <c r="L519" s="11"/>
      <c r="M519" s="11"/>
      <c r="N519" s="78"/>
      <c r="O519" s="31" t="str">
        <f t="shared" si="121"/>
        <v>F</v>
      </c>
      <c r="P519" s="11">
        <f t="shared" si="122"/>
        <v>-23.287315649149274</v>
      </c>
      <c r="Q519" s="11"/>
      <c r="R519" s="38">
        <f t="shared" si="123"/>
        <v>0</v>
      </c>
      <c r="S519" s="30">
        <f t="shared" si="124"/>
        <v>0</v>
      </c>
      <c r="T519" s="30">
        <f t="shared" si="130"/>
        <v>0</v>
      </c>
      <c r="U519" s="34"/>
      <c r="V519" s="34"/>
      <c r="W519" s="34"/>
      <c r="X519" s="31">
        <f t="shared" si="125"/>
        <v>9.0359999999999996</v>
      </c>
      <c r="Y519" s="31">
        <f t="shared" si="126"/>
        <v>-184.49199999999999</v>
      </c>
      <c r="Z519" s="30">
        <f t="shared" si="127"/>
        <v>0</v>
      </c>
    </row>
    <row r="520" spans="5:26" x14ac:dyDescent="0.15">
      <c r="E520" s="46"/>
      <c r="F520" s="28"/>
      <c r="G520" s="29"/>
      <c r="H520" s="29"/>
      <c r="I520" s="48" t="str">
        <f t="shared" si="131"/>
        <v/>
      </c>
      <c r="J520" s="48" t="str">
        <f t="shared" si="132"/>
        <v/>
      </c>
      <c r="K520" s="49" t="str">
        <f t="shared" si="133"/>
        <v/>
      </c>
      <c r="L520" s="11"/>
      <c r="M520" s="11"/>
      <c r="N520" s="78"/>
      <c r="O520" s="31" t="str">
        <f t="shared" si="121"/>
        <v>F</v>
      </c>
      <c r="P520" s="11">
        <f t="shared" si="122"/>
        <v>-23.287315649149274</v>
      </c>
      <c r="Q520" s="11"/>
      <c r="R520" s="38">
        <f t="shared" si="123"/>
        <v>0</v>
      </c>
      <c r="S520" s="30">
        <f t="shared" si="124"/>
        <v>0</v>
      </c>
      <c r="T520" s="30">
        <f t="shared" si="130"/>
        <v>0</v>
      </c>
      <c r="U520" s="34"/>
      <c r="V520" s="34"/>
      <c r="W520" s="34"/>
      <c r="X520" s="31">
        <f t="shared" si="125"/>
        <v>9.0359999999999996</v>
      </c>
      <c r="Y520" s="31">
        <f t="shared" si="126"/>
        <v>-184.49199999999999</v>
      </c>
      <c r="Z520" s="30">
        <f t="shared" si="127"/>
        <v>0</v>
      </c>
    </row>
    <row r="521" spans="5:26" x14ac:dyDescent="0.15">
      <c r="E521" s="46"/>
      <c r="F521" s="28"/>
      <c r="G521" s="29"/>
      <c r="H521" s="29"/>
      <c r="I521" s="48" t="str">
        <f t="shared" si="131"/>
        <v/>
      </c>
      <c r="J521" s="48" t="str">
        <f t="shared" si="132"/>
        <v/>
      </c>
      <c r="K521" s="49" t="str">
        <f t="shared" si="133"/>
        <v/>
      </c>
      <c r="L521" s="11"/>
      <c r="M521" s="11"/>
      <c r="N521" s="78"/>
      <c r="O521" s="31" t="str">
        <f t="shared" si="121"/>
        <v>F</v>
      </c>
      <c r="P521" s="11">
        <f t="shared" si="122"/>
        <v>-23.287315649149274</v>
      </c>
      <c r="Q521" s="11"/>
      <c r="R521" s="38">
        <f t="shared" si="123"/>
        <v>0</v>
      </c>
      <c r="S521" s="30">
        <f t="shared" si="124"/>
        <v>0</v>
      </c>
      <c r="T521" s="30">
        <f t="shared" si="130"/>
        <v>0</v>
      </c>
      <c r="U521" s="34"/>
      <c r="V521" s="34"/>
      <c r="W521" s="34"/>
      <c r="X521" s="31">
        <f t="shared" si="125"/>
        <v>9.0359999999999996</v>
      </c>
      <c r="Y521" s="31">
        <f t="shared" si="126"/>
        <v>-184.49199999999999</v>
      </c>
      <c r="Z521" s="30">
        <f t="shared" si="127"/>
        <v>0</v>
      </c>
    </row>
    <row r="522" spans="5:26" x14ac:dyDescent="0.15">
      <c r="E522" s="46"/>
      <c r="F522" s="28"/>
      <c r="G522" s="29"/>
      <c r="H522" s="29"/>
      <c r="I522" s="48" t="str">
        <f t="shared" si="131"/>
        <v/>
      </c>
      <c r="J522" s="48" t="str">
        <f t="shared" si="132"/>
        <v/>
      </c>
      <c r="K522" s="49" t="str">
        <f t="shared" si="133"/>
        <v/>
      </c>
      <c r="L522" s="11"/>
      <c r="M522" s="11"/>
      <c r="N522" s="78"/>
      <c r="O522" s="31" t="str">
        <f t="shared" si="121"/>
        <v>F</v>
      </c>
      <c r="P522" s="11">
        <f t="shared" si="122"/>
        <v>-23.287315649149274</v>
      </c>
      <c r="Q522" s="11"/>
      <c r="R522" s="38">
        <f t="shared" si="123"/>
        <v>0</v>
      </c>
      <c r="S522" s="30">
        <f t="shared" si="124"/>
        <v>0</v>
      </c>
      <c r="T522" s="30">
        <f t="shared" si="130"/>
        <v>0</v>
      </c>
      <c r="U522" s="34"/>
      <c r="V522" s="34"/>
      <c r="W522" s="34"/>
      <c r="X522" s="31">
        <f t="shared" si="125"/>
        <v>9.0359999999999996</v>
      </c>
      <c r="Y522" s="31">
        <f t="shared" si="126"/>
        <v>-184.49199999999999</v>
      </c>
      <c r="Z522" s="30">
        <f t="shared" si="127"/>
        <v>0</v>
      </c>
    </row>
    <row r="523" spans="5:26" x14ac:dyDescent="0.15">
      <c r="E523" s="46"/>
      <c r="F523" s="28"/>
      <c r="G523" s="29"/>
      <c r="H523" s="29"/>
      <c r="I523" s="48" t="str">
        <f t="shared" si="131"/>
        <v/>
      </c>
      <c r="J523" s="48" t="str">
        <f t="shared" si="132"/>
        <v/>
      </c>
      <c r="K523" s="49" t="str">
        <f t="shared" si="133"/>
        <v/>
      </c>
      <c r="L523" s="11"/>
      <c r="M523" s="11"/>
      <c r="N523" s="78"/>
      <c r="O523" s="31" t="str">
        <f t="shared" si="121"/>
        <v>F</v>
      </c>
      <c r="P523" s="11">
        <f t="shared" si="122"/>
        <v>-23.287315649149274</v>
      </c>
      <c r="Q523" s="11"/>
      <c r="R523" s="38">
        <f t="shared" si="123"/>
        <v>0</v>
      </c>
      <c r="S523" s="30">
        <f t="shared" si="124"/>
        <v>0</v>
      </c>
      <c r="T523" s="30">
        <f t="shared" si="130"/>
        <v>0</v>
      </c>
      <c r="U523" s="34"/>
      <c r="V523" s="34"/>
      <c r="W523" s="34"/>
      <c r="X523" s="31">
        <f t="shared" si="125"/>
        <v>9.0359999999999996</v>
      </c>
      <c r="Y523" s="31">
        <f t="shared" si="126"/>
        <v>-184.49199999999999</v>
      </c>
      <c r="Z523" s="30">
        <f t="shared" si="127"/>
        <v>0</v>
      </c>
    </row>
    <row r="524" spans="5:26" x14ac:dyDescent="0.15">
      <c r="E524" s="46"/>
      <c r="F524" s="28"/>
      <c r="G524" s="29"/>
      <c r="H524" s="29"/>
      <c r="I524" s="48" t="str">
        <f t="shared" si="131"/>
        <v/>
      </c>
      <c r="J524" s="48" t="str">
        <f t="shared" si="132"/>
        <v/>
      </c>
      <c r="K524" s="49" t="str">
        <f t="shared" si="133"/>
        <v/>
      </c>
      <c r="L524" s="11"/>
      <c r="M524" s="11"/>
      <c r="N524" s="78"/>
      <c r="O524" s="31" t="str">
        <f t="shared" si="121"/>
        <v>F</v>
      </c>
      <c r="P524" s="11">
        <f t="shared" si="122"/>
        <v>-23.287315649149274</v>
      </c>
      <c r="Q524" s="11"/>
      <c r="R524" s="38">
        <f t="shared" si="123"/>
        <v>0</v>
      </c>
      <c r="S524" s="30">
        <f t="shared" si="124"/>
        <v>0</v>
      </c>
      <c r="T524" s="30">
        <f t="shared" si="130"/>
        <v>0</v>
      </c>
      <c r="U524" s="34"/>
      <c r="V524" s="34"/>
      <c r="W524" s="34"/>
      <c r="X524" s="31">
        <f t="shared" si="125"/>
        <v>9.0359999999999996</v>
      </c>
      <c r="Y524" s="31">
        <f t="shared" si="126"/>
        <v>-184.49199999999999</v>
      </c>
      <c r="Z524" s="30">
        <f t="shared" si="127"/>
        <v>0</v>
      </c>
    </row>
    <row r="525" spans="5:26" x14ac:dyDescent="0.15">
      <c r="E525" s="46"/>
      <c r="F525" s="28"/>
      <c r="G525" s="29"/>
      <c r="H525" s="29"/>
      <c r="I525" s="48" t="str">
        <f t="shared" si="131"/>
        <v/>
      </c>
      <c r="J525" s="48" t="str">
        <f t="shared" si="132"/>
        <v/>
      </c>
      <c r="K525" s="49" t="str">
        <f t="shared" si="133"/>
        <v/>
      </c>
      <c r="L525" s="11"/>
      <c r="M525" s="11"/>
      <c r="N525" s="78"/>
      <c r="O525" s="31" t="str">
        <f t="shared" si="121"/>
        <v>F</v>
      </c>
      <c r="P525" s="11">
        <f t="shared" si="122"/>
        <v>-23.287315649149274</v>
      </c>
      <c r="Q525" s="11"/>
      <c r="R525" s="38">
        <f t="shared" si="123"/>
        <v>0</v>
      </c>
      <c r="S525" s="30">
        <f t="shared" si="124"/>
        <v>0</v>
      </c>
      <c r="T525" s="30">
        <f t="shared" si="130"/>
        <v>0</v>
      </c>
      <c r="U525" s="34"/>
      <c r="V525" s="34"/>
      <c r="W525" s="34"/>
      <c r="X525" s="31">
        <f t="shared" si="125"/>
        <v>9.0359999999999996</v>
      </c>
      <c r="Y525" s="31">
        <f t="shared" si="126"/>
        <v>-184.49199999999999</v>
      </c>
      <c r="Z525" s="30">
        <f t="shared" si="127"/>
        <v>0</v>
      </c>
    </row>
    <row r="526" spans="5:26" x14ac:dyDescent="0.15">
      <c r="E526" s="46"/>
      <c r="F526" s="28"/>
      <c r="G526" s="29"/>
      <c r="H526" s="29"/>
      <c r="I526" s="48" t="str">
        <f t="shared" si="131"/>
        <v/>
      </c>
      <c r="J526" s="48" t="str">
        <f t="shared" si="132"/>
        <v/>
      </c>
      <c r="K526" s="49" t="str">
        <f t="shared" si="133"/>
        <v/>
      </c>
      <c r="L526" s="11"/>
      <c r="M526" s="11"/>
      <c r="N526" s="78"/>
      <c r="O526" s="31" t="str">
        <f t="shared" si="121"/>
        <v>F</v>
      </c>
      <c r="P526" s="11">
        <f t="shared" si="122"/>
        <v>-23.287315649149274</v>
      </c>
      <c r="Q526" s="11"/>
      <c r="R526" s="38">
        <f t="shared" si="123"/>
        <v>0</v>
      </c>
      <c r="S526" s="30">
        <f t="shared" si="124"/>
        <v>0</v>
      </c>
      <c r="T526" s="30">
        <f t="shared" si="130"/>
        <v>0</v>
      </c>
      <c r="U526" s="34"/>
      <c r="V526" s="34"/>
      <c r="W526" s="34"/>
      <c r="X526" s="31">
        <f t="shared" si="125"/>
        <v>9.0359999999999996</v>
      </c>
      <c r="Y526" s="31">
        <f t="shared" si="126"/>
        <v>-184.49199999999999</v>
      </c>
      <c r="Z526" s="30">
        <f t="shared" si="127"/>
        <v>0</v>
      </c>
    </row>
    <row r="527" spans="5:26" x14ac:dyDescent="0.15">
      <c r="E527" s="46"/>
      <c r="F527" s="28"/>
      <c r="G527" s="29"/>
      <c r="H527" s="29"/>
      <c r="I527" s="48" t="str">
        <f t="shared" si="131"/>
        <v/>
      </c>
      <c r="J527" s="48" t="str">
        <f t="shared" si="132"/>
        <v/>
      </c>
      <c r="K527" s="49" t="str">
        <f t="shared" si="133"/>
        <v/>
      </c>
      <c r="L527" s="11"/>
      <c r="M527" s="11"/>
      <c r="N527" s="78"/>
      <c r="O527" s="31" t="str">
        <f t="shared" si="121"/>
        <v>F</v>
      </c>
      <c r="P527" s="11">
        <f t="shared" si="122"/>
        <v>-23.287315649149274</v>
      </c>
      <c r="Q527" s="11"/>
      <c r="R527" s="38">
        <f t="shared" si="123"/>
        <v>0</v>
      </c>
      <c r="S527" s="30">
        <f t="shared" si="124"/>
        <v>0</v>
      </c>
      <c r="T527" s="30">
        <f t="shared" si="130"/>
        <v>0</v>
      </c>
      <c r="U527" s="34"/>
      <c r="V527" s="34"/>
      <c r="W527" s="34"/>
      <c r="X527" s="31">
        <f t="shared" si="125"/>
        <v>9.0359999999999996</v>
      </c>
      <c r="Y527" s="31">
        <f t="shared" si="126"/>
        <v>-184.49199999999999</v>
      </c>
      <c r="Z527" s="30">
        <f t="shared" si="127"/>
        <v>0</v>
      </c>
    </row>
    <row r="528" spans="5:26" x14ac:dyDescent="0.15">
      <c r="E528" s="46"/>
      <c r="F528" s="28"/>
      <c r="G528" s="29"/>
      <c r="H528" s="29"/>
      <c r="I528" s="48" t="str">
        <f t="shared" si="131"/>
        <v/>
      </c>
      <c r="J528" s="48" t="str">
        <f t="shared" si="132"/>
        <v/>
      </c>
      <c r="K528" s="49" t="str">
        <f t="shared" si="133"/>
        <v/>
      </c>
      <c r="L528" s="11"/>
      <c r="M528" s="11"/>
      <c r="N528" s="78"/>
      <c r="O528" s="31" t="str">
        <f t="shared" si="121"/>
        <v>F</v>
      </c>
      <c r="P528" s="11">
        <f t="shared" si="122"/>
        <v>-23.287315649149274</v>
      </c>
      <c r="Q528" s="11"/>
      <c r="R528" s="38">
        <f t="shared" si="123"/>
        <v>0</v>
      </c>
      <c r="S528" s="30">
        <f t="shared" si="124"/>
        <v>0</v>
      </c>
      <c r="T528" s="30">
        <f t="shared" si="130"/>
        <v>0</v>
      </c>
      <c r="U528" s="34"/>
      <c r="V528" s="34"/>
      <c r="W528" s="34"/>
      <c r="X528" s="31">
        <f t="shared" si="125"/>
        <v>9.0359999999999996</v>
      </c>
      <c r="Y528" s="31">
        <f t="shared" si="126"/>
        <v>-184.49199999999999</v>
      </c>
      <c r="Z528" s="30">
        <f t="shared" si="127"/>
        <v>0</v>
      </c>
    </row>
    <row r="529" spans="5:26" x14ac:dyDescent="0.15">
      <c r="E529" s="46"/>
      <c r="F529" s="28"/>
      <c r="G529" s="29"/>
      <c r="H529" s="29"/>
      <c r="I529" s="48" t="str">
        <f t="shared" si="131"/>
        <v/>
      </c>
      <c r="J529" s="48" t="str">
        <f t="shared" si="132"/>
        <v/>
      </c>
      <c r="K529" s="49" t="str">
        <f t="shared" si="133"/>
        <v/>
      </c>
      <c r="L529" s="11"/>
      <c r="M529" s="11"/>
      <c r="N529" s="78"/>
      <c r="O529" s="31" t="str">
        <f t="shared" si="121"/>
        <v>F</v>
      </c>
      <c r="P529" s="11">
        <f t="shared" si="122"/>
        <v>-23.287315649149274</v>
      </c>
      <c r="Q529" s="11"/>
      <c r="R529" s="38">
        <f t="shared" si="123"/>
        <v>0</v>
      </c>
      <c r="S529" s="30">
        <f t="shared" si="124"/>
        <v>0</v>
      </c>
      <c r="T529" s="30">
        <f t="shared" si="130"/>
        <v>0</v>
      </c>
      <c r="U529" s="34"/>
      <c r="V529" s="34"/>
      <c r="W529" s="34"/>
      <c r="X529" s="31">
        <f t="shared" si="125"/>
        <v>9.0359999999999996</v>
      </c>
      <c r="Y529" s="31">
        <f t="shared" si="126"/>
        <v>-184.49199999999999</v>
      </c>
      <c r="Z529" s="30">
        <f t="shared" si="127"/>
        <v>0</v>
      </c>
    </row>
    <row r="530" spans="5:26" x14ac:dyDescent="0.15">
      <c r="E530" s="46"/>
      <c r="F530" s="28"/>
      <c r="G530" s="29"/>
      <c r="H530" s="29"/>
      <c r="I530" s="48" t="str">
        <f t="shared" si="131"/>
        <v/>
      </c>
      <c r="J530" s="48" t="str">
        <f t="shared" si="132"/>
        <v/>
      </c>
      <c r="K530" s="49" t="str">
        <f t="shared" si="133"/>
        <v/>
      </c>
      <c r="L530" s="11"/>
      <c r="M530" s="11"/>
      <c r="N530" s="78"/>
      <c r="O530" s="31" t="str">
        <f t="shared" si="121"/>
        <v>F</v>
      </c>
      <c r="P530" s="11">
        <f t="shared" si="122"/>
        <v>-23.287315649149274</v>
      </c>
      <c r="Q530" s="11"/>
      <c r="R530" s="38">
        <f t="shared" si="123"/>
        <v>0</v>
      </c>
      <c r="S530" s="30">
        <f t="shared" si="124"/>
        <v>0</v>
      </c>
      <c r="T530" s="30">
        <f t="shared" si="130"/>
        <v>0</v>
      </c>
      <c r="U530" s="34"/>
      <c r="V530" s="34"/>
      <c r="W530" s="34"/>
      <c r="X530" s="31">
        <f t="shared" si="125"/>
        <v>9.0359999999999996</v>
      </c>
      <c r="Y530" s="31">
        <f t="shared" si="126"/>
        <v>-184.49199999999999</v>
      </c>
      <c r="Z530" s="30">
        <f t="shared" si="127"/>
        <v>0</v>
      </c>
    </row>
    <row r="531" spans="5:26" x14ac:dyDescent="0.15">
      <c r="E531" s="46"/>
      <c r="F531" s="28"/>
      <c r="G531" s="29"/>
      <c r="H531" s="29"/>
      <c r="I531" s="48" t="str">
        <f t="shared" si="131"/>
        <v/>
      </c>
      <c r="J531" s="48" t="str">
        <f t="shared" si="132"/>
        <v/>
      </c>
      <c r="K531" s="49" t="str">
        <f t="shared" si="133"/>
        <v/>
      </c>
      <c r="L531" s="11"/>
      <c r="M531" s="11"/>
      <c r="N531" s="78"/>
      <c r="O531" s="31" t="str">
        <f t="shared" si="121"/>
        <v>F</v>
      </c>
      <c r="P531" s="11">
        <f t="shared" si="122"/>
        <v>-23.287315649149274</v>
      </c>
      <c r="Q531" s="11"/>
      <c r="R531" s="38">
        <f t="shared" si="123"/>
        <v>0</v>
      </c>
      <c r="S531" s="30">
        <f t="shared" si="124"/>
        <v>0</v>
      </c>
      <c r="T531" s="30">
        <f t="shared" si="130"/>
        <v>0</v>
      </c>
      <c r="U531" s="34"/>
      <c r="V531" s="34"/>
      <c r="W531" s="34"/>
      <c r="X531" s="31">
        <f t="shared" si="125"/>
        <v>9.0359999999999996</v>
      </c>
      <c r="Y531" s="31">
        <f t="shared" si="126"/>
        <v>-184.49199999999999</v>
      </c>
      <c r="Z531" s="30">
        <f t="shared" si="127"/>
        <v>0</v>
      </c>
    </row>
    <row r="532" spans="5:26" x14ac:dyDescent="0.15">
      <c r="E532" s="46"/>
      <c r="F532" s="28"/>
      <c r="G532" s="29"/>
      <c r="H532" s="29"/>
      <c r="I532" s="48" t="str">
        <f t="shared" si="131"/>
        <v/>
      </c>
      <c r="J532" s="48" t="str">
        <f t="shared" si="132"/>
        <v/>
      </c>
      <c r="K532" s="49" t="str">
        <f t="shared" si="133"/>
        <v/>
      </c>
      <c r="L532" s="11"/>
      <c r="M532" s="11"/>
      <c r="N532" s="78"/>
      <c r="O532" s="31" t="str">
        <f t="shared" si="121"/>
        <v>F</v>
      </c>
      <c r="P532" s="11">
        <f t="shared" si="122"/>
        <v>-23.287315649149274</v>
      </c>
      <c r="Q532" s="11"/>
      <c r="R532" s="38">
        <f t="shared" si="123"/>
        <v>0</v>
      </c>
      <c r="S532" s="30">
        <f t="shared" si="124"/>
        <v>0</v>
      </c>
      <c r="T532" s="30">
        <f t="shared" si="130"/>
        <v>0</v>
      </c>
      <c r="U532" s="34"/>
      <c r="V532" s="34"/>
      <c r="W532" s="34"/>
      <c r="X532" s="31">
        <f t="shared" si="125"/>
        <v>9.0359999999999996</v>
      </c>
      <c r="Y532" s="31">
        <f t="shared" si="126"/>
        <v>-184.49199999999999</v>
      </c>
      <c r="Z532" s="30">
        <f t="shared" si="127"/>
        <v>0</v>
      </c>
    </row>
    <row r="533" spans="5:26" x14ac:dyDescent="0.15">
      <c r="E533" s="46"/>
      <c r="F533" s="28"/>
      <c r="G533" s="29"/>
      <c r="H533" s="29"/>
      <c r="I533" s="48" t="str">
        <f t="shared" si="131"/>
        <v/>
      </c>
      <c r="J533" s="48" t="str">
        <f t="shared" si="132"/>
        <v/>
      </c>
      <c r="K533" s="49" t="str">
        <f t="shared" si="133"/>
        <v/>
      </c>
      <c r="L533" s="11"/>
      <c r="M533" s="11"/>
      <c r="N533" s="78"/>
      <c r="O533" s="31" t="str">
        <f t="shared" si="121"/>
        <v>F</v>
      </c>
      <c r="P533" s="11">
        <f t="shared" si="122"/>
        <v>-23.287315649149274</v>
      </c>
      <c r="Q533" s="11"/>
      <c r="R533" s="38">
        <f t="shared" si="123"/>
        <v>0</v>
      </c>
      <c r="S533" s="30">
        <f t="shared" si="124"/>
        <v>0</v>
      </c>
      <c r="T533" s="30">
        <f t="shared" si="130"/>
        <v>0</v>
      </c>
      <c r="U533" s="34"/>
      <c r="V533" s="34"/>
      <c r="W533" s="34"/>
      <c r="X533" s="31">
        <f t="shared" si="125"/>
        <v>9.0359999999999996</v>
      </c>
      <c r="Y533" s="31">
        <f t="shared" si="126"/>
        <v>-184.49199999999999</v>
      </c>
      <c r="Z533" s="30">
        <f t="shared" si="127"/>
        <v>0</v>
      </c>
    </row>
    <row r="534" spans="5:26" x14ac:dyDescent="0.15">
      <c r="E534" s="46"/>
      <c r="F534" s="28"/>
      <c r="G534" s="29"/>
      <c r="H534" s="29"/>
      <c r="I534" s="48" t="str">
        <f t="shared" si="131"/>
        <v/>
      </c>
      <c r="J534" s="48" t="str">
        <f t="shared" si="132"/>
        <v/>
      </c>
      <c r="K534" s="49" t="str">
        <f t="shared" si="133"/>
        <v/>
      </c>
      <c r="L534" s="11"/>
      <c r="M534" s="11"/>
      <c r="N534" s="78"/>
      <c r="O534" s="31" t="str">
        <f t="shared" si="121"/>
        <v>F</v>
      </c>
      <c r="P534" s="11">
        <f t="shared" si="122"/>
        <v>-23.287315649149274</v>
      </c>
      <c r="Q534" s="11"/>
      <c r="R534" s="38">
        <f t="shared" si="123"/>
        <v>0</v>
      </c>
      <c r="S534" s="30">
        <f t="shared" si="124"/>
        <v>0</v>
      </c>
      <c r="T534" s="30">
        <f t="shared" si="130"/>
        <v>0</v>
      </c>
      <c r="U534" s="34"/>
      <c r="V534" s="34"/>
      <c r="W534" s="34"/>
      <c r="X534" s="31">
        <f t="shared" si="125"/>
        <v>9.0359999999999996</v>
      </c>
      <c r="Y534" s="31">
        <f t="shared" si="126"/>
        <v>-184.49199999999999</v>
      </c>
      <c r="Z534" s="30">
        <f t="shared" si="127"/>
        <v>0</v>
      </c>
    </row>
    <row r="535" spans="5:26" x14ac:dyDescent="0.15">
      <c r="E535" s="46"/>
      <c r="F535" s="28"/>
      <c r="G535" s="29"/>
      <c r="H535" s="29"/>
      <c r="I535" s="48" t="str">
        <f t="shared" si="131"/>
        <v/>
      </c>
      <c r="J535" s="48" t="str">
        <f t="shared" si="132"/>
        <v/>
      </c>
      <c r="K535" s="49" t="str">
        <f t="shared" si="133"/>
        <v/>
      </c>
      <c r="L535" s="11"/>
      <c r="M535" s="11"/>
      <c r="N535" s="78"/>
      <c r="O535" s="31" t="str">
        <f t="shared" si="121"/>
        <v>F</v>
      </c>
      <c r="P535" s="11">
        <f t="shared" si="122"/>
        <v>-23.287315649149274</v>
      </c>
      <c r="Q535" s="11"/>
      <c r="R535" s="38">
        <f t="shared" si="123"/>
        <v>0</v>
      </c>
      <c r="S535" s="30">
        <f t="shared" si="124"/>
        <v>0</v>
      </c>
      <c r="T535" s="30">
        <f t="shared" si="130"/>
        <v>0</v>
      </c>
      <c r="U535" s="34"/>
      <c r="V535" s="34"/>
      <c r="W535" s="34"/>
      <c r="X535" s="31">
        <f t="shared" si="125"/>
        <v>9.0359999999999996</v>
      </c>
      <c r="Y535" s="31">
        <f t="shared" si="126"/>
        <v>-184.49199999999999</v>
      </c>
      <c r="Z535" s="30">
        <f t="shared" si="127"/>
        <v>0</v>
      </c>
    </row>
    <row r="536" spans="5:26" x14ac:dyDescent="0.15">
      <c r="E536" s="46"/>
      <c r="F536" s="28"/>
      <c r="G536" s="29"/>
      <c r="H536" s="29"/>
      <c r="I536" s="48" t="str">
        <f t="shared" si="131"/>
        <v/>
      </c>
      <c r="J536" s="48" t="str">
        <f t="shared" si="132"/>
        <v/>
      </c>
      <c r="K536" s="49" t="str">
        <f t="shared" si="133"/>
        <v/>
      </c>
      <c r="L536" s="11"/>
      <c r="M536" s="11"/>
      <c r="N536" s="78"/>
      <c r="O536" s="31" t="str">
        <f t="shared" si="121"/>
        <v>F</v>
      </c>
      <c r="P536" s="11">
        <f t="shared" si="122"/>
        <v>-23.287315649149274</v>
      </c>
      <c r="Q536" s="11"/>
      <c r="R536" s="38">
        <f t="shared" si="123"/>
        <v>0</v>
      </c>
      <c r="S536" s="30">
        <f t="shared" si="124"/>
        <v>0</v>
      </c>
      <c r="T536" s="30">
        <f t="shared" si="130"/>
        <v>0</v>
      </c>
      <c r="U536" s="34"/>
      <c r="V536" s="34"/>
      <c r="W536" s="34"/>
      <c r="X536" s="31">
        <f t="shared" si="125"/>
        <v>9.0359999999999996</v>
      </c>
      <c r="Y536" s="31">
        <f t="shared" si="126"/>
        <v>-184.49199999999999</v>
      </c>
      <c r="Z536" s="30">
        <f t="shared" si="127"/>
        <v>0</v>
      </c>
    </row>
    <row r="537" spans="5:26" x14ac:dyDescent="0.15">
      <c r="E537" s="46"/>
      <c r="F537" s="28"/>
      <c r="G537" s="29"/>
      <c r="H537" s="29"/>
      <c r="I537" s="48" t="str">
        <f t="shared" si="131"/>
        <v/>
      </c>
      <c r="J537" s="48" t="str">
        <f t="shared" si="132"/>
        <v/>
      </c>
      <c r="K537" s="49" t="str">
        <f t="shared" si="133"/>
        <v/>
      </c>
      <c r="L537" s="11"/>
      <c r="M537" s="11"/>
      <c r="N537" s="78"/>
      <c r="O537" s="31" t="str">
        <f t="shared" si="121"/>
        <v>F</v>
      </c>
      <c r="P537" s="11">
        <f t="shared" si="122"/>
        <v>-23.287315649149274</v>
      </c>
      <c r="Q537" s="11"/>
      <c r="R537" s="38">
        <f t="shared" si="123"/>
        <v>0</v>
      </c>
      <c r="S537" s="30">
        <f t="shared" si="124"/>
        <v>0</v>
      </c>
      <c r="T537" s="30">
        <f t="shared" si="130"/>
        <v>0</v>
      </c>
      <c r="U537" s="34"/>
      <c r="V537" s="34"/>
      <c r="W537" s="34"/>
      <c r="X537" s="31">
        <f t="shared" si="125"/>
        <v>9.0359999999999996</v>
      </c>
      <c r="Y537" s="31">
        <f t="shared" si="126"/>
        <v>-184.49199999999999</v>
      </c>
      <c r="Z537" s="30">
        <f t="shared" si="127"/>
        <v>0</v>
      </c>
    </row>
    <row r="538" spans="5:26" x14ac:dyDescent="0.15">
      <c r="E538" s="46"/>
      <c r="F538" s="28"/>
      <c r="G538" s="29"/>
      <c r="H538" s="29"/>
      <c r="I538" s="48" t="str">
        <f t="shared" si="131"/>
        <v/>
      </c>
      <c r="J538" s="48" t="str">
        <f t="shared" si="132"/>
        <v/>
      </c>
      <c r="K538" s="49" t="str">
        <f t="shared" si="133"/>
        <v/>
      </c>
      <c r="L538" s="11"/>
      <c r="M538" s="11"/>
      <c r="N538" s="78"/>
      <c r="O538" s="31" t="str">
        <f t="shared" si="121"/>
        <v>F</v>
      </c>
      <c r="P538" s="11">
        <f t="shared" si="122"/>
        <v>-23.287315649149274</v>
      </c>
      <c r="Q538" s="11"/>
      <c r="R538" s="38">
        <f t="shared" si="123"/>
        <v>0</v>
      </c>
      <c r="S538" s="30">
        <f t="shared" si="124"/>
        <v>0</v>
      </c>
      <c r="T538" s="30">
        <f t="shared" si="130"/>
        <v>0</v>
      </c>
      <c r="U538" s="34"/>
      <c r="V538" s="34"/>
      <c r="W538" s="34"/>
      <c r="X538" s="31">
        <f t="shared" si="125"/>
        <v>9.0359999999999996</v>
      </c>
      <c r="Y538" s="31">
        <f t="shared" si="126"/>
        <v>-184.49199999999999</v>
      </c>
      <c r="Z538" s="30">
        <f t="shared" si="127"/>
        <v>0</v>
      </c>
    </row>
    <row r="539" spans="5:26" x14ac:dyDescent="0.15">
      <c r="E539" s="46"/>
      <c r="F539" s="28"/>
      <c r="G539" s="29"/>
      <c r="H539" s="29"/>
      <c r="I539" s="48" t="str">
        <f t="shared" si="131"/>
        <v/>
      </c>
      <c r="J539" s="48" t="str">
        <f t="shared" si="132"/>
        <v/>
      </c>
      <c r="K539" s="49" t="str">
        <f t="shared" si="133"/>
        <v/>
      </c>
      <c r="L539" s="11"/>
      <c r="M539" s="11"/>
      <c r="N539" s="78"/>
      <c r="O539" s="31" t="str">
        <f t="shared" si="121"/>
        <v>F</v>
      </c>
      <c r="P539" s="11">
        <f t="shared" si="122"/>
        <v>-23.287315649149274</v>
      </c>
      <c r="Q539" s="11"/>
      <c r="R539" s="38">
        <f t="shared" si="123"/>
        <v>0</v>
      </c>
      <c r="S539" s="30">
        <f t="shared" si="124"/>
        <v>0</v>
      </c>
      <c r="T539" s="30">
        <f t="shared" si="130"/>
        <v>0</v>
      </c>
      <c r="U539" s="34"/>
      <c r="V539" s="34"/>
      <c r="W539" s="34"/>
      <c r="X539" s="31">
        <f t="shared" si="125"/>
        <v>9.0359999999999996</v>
      </c>
      <c r="Y539" s="31">
        <f t="shared" si="126"/>
        <v>-184.49199999999999</v>
      </c>
      <c r="Z539" s="30">
        <f t="shared" si="127"/>
        <v>0</v>
      </c>
    </row>
    <row r="540" spans="5:26" x14ac:dyDescent="0.15">
      <c r="E540" s="46"/>
      <c r="F540" s="28"/>
      <c r="G540" s="29"/>
      <c r="H540" s="29"/>
      <c r="I540" s="48" t="str">
        <f t="shared" si="131"/>
        <v/>
      </c>
      <c r="J540" s="48" t="str">
        <f t="shared" si="132"/>
        <v/>
      </c>
      <c r="K540" s="49" t="str">
        <f t="shared" si="133"/>
        <v/>
      </c>
      <c r="L540" s="11"/>
      <c r="M540" s="11"/>
      <c r="N540" s="78"/>
      <c r="O540" s="31" t="str">
        <f t="shared" si="121"/>
        <v>F</v>
      </c>
      <c r="P540" s="11">
        <f t="shared" si="122"/>
        <v>-23.287315649149274</v>
      </c>
      <c r="Q540" s="11"/>
      <c r="R540" s="38">
        <f t="shared" si="123"/>
        <v>0</v>
      </c>
      <c r="S540" s="30">
        <f t="shared" si="124"/>
        <v>0</v>
      </c>
      <c r="T540" s="30">
        <f t="shared" si="130"/>
        <v>0</v>
      </c>
      <c r="U540" s="34"/>
      <c r="V540" s="34"/>
      <c r="W540" s="34"/>
      <c r="X540" s="31">
        <f t="shared" si="125"/>
        <v>9.0359999999999996</v>
      </c>
      <c r="Y540" s="31">
        <f t="shared" si="126"/>
        <v>-184.49199999999999</v>
      </c>
      <c r="Z540" s="30">
        <f t="shared" si="127"/>
        <v>0</v>
      </c>
    </row>
    <row r="541" spans="5:26" x14ac:dyDescent="0.15">
      <c r="E541" s="46"/>
      <c r="F541" s="28"/>
      <c r="G541" s="29"/>
      <c r="H541" s="29"/>
      <c r="I541" s="48" t="str">
        <f t="shared" si="131"/>
        <v/>
      </c>
      <c r="J541" s="48" t="str">
        <f t="shared" si="132"/>
        <v/>
      </c>
      <c r="K541" s="49" t="str">
        <f t="shared" si="133"/>
        <v/>
      </c>
      <c r="L541" s="11"/>
      <c r="M541" s="11"/>
      <c r="N541" s="78"/>
      <c r="O541" s="31" t="str">
        <f t="shared" si="121"/>
        <v>F</v>
      </c>
      <c r="P541" s="11">
        <f t="shared" si="122"/>
        <v>-23.287315649149274</v>
      </c>
      <c r="Q541" s="11"/>
      <c r="R541" s="38">
        <f t="shared" si="123"/>
        <v>0</v>
      </c>
      <c r="S541" s="30">
        <f t="shared" si="124"/>
        <v>0</v>
      </c>
      <c r="T541" s="30">
        <f t="shared" si="130"/>
        <v>0</v>
      </c>
      <c r="U541" s="34"/>
      <c r="V541" s="34"/>
      <c r="W541" s="34"/>
      <c r="X541" s="31">
        <f t="shared" si="125"/>
        <v>9.0359999999999996</v>
      </c>
      <c r="Y541" s="31">
        <f t="shared" si="126"/>
        <v>-184.49199999999999</v>
      </c>
      <c r="Z541" s="30">
        <f t="shared" si="127"/>
        <v>0</v>
      </c>
    </row>
    <row r="542" spans="5:26" x14ac:dyDescent="0.15">
      <c r="E542" s="46"/>
      <c r="F542" s="28"/>
      <c r="G542" s="29"/>
      <c r="H542" s="29"/>
      <c r="I542" s="48" t="str">
        <f t="shared" si="131"/>
        <v/>
      </c>
      <c r="J542" s="48" t="str">
        <f t="shared" si="132"/>
        <v/>
      </c>
      <c r="K542" s="49" t="str">
        <f t="shared" si="133"/>
        <v/>
      </c>
      <c r="L542" s="11"/>
      <c r="M542" s="11"/>
      <c r="N542" s="78"/>
      <c r="O542" s="31" t="str">
        <f t="shared" si="121"/>
        <v>F</v>
      </c>
      <c r="P542" s="11">
        <f t="shared" si="122"/>
        <v>-23.287315649149274</v>
      </c>
      <c r="Q542" s="11"/>
      <c r="R542" s="38">
        <f t="shared" si="123"/>
        <v>0</v>
      </c>
      <c r="S542" s="30">
        <f t="shared" si="124"/>
        <v>0</v>
      </c>
      <c r="T542" s="30">
        <f t="shared" si="130"/>
        <v>0</v>
      </c>
      <c r="U542" s="34"/>
      <c r="V542" s="34"/>
      <c r="W542" s="34"/>
      <c r="X542" s="31">
        <f t="shared" si="125"/>
        <v>9.0359999999999996</v>
      </c>
      <c r="Y542" s="31">
        <f t="shared" si="126"/>
        <v>-184.49199999999999</v>
      </c>
      <c r="Z542" s="30">
        <f t="shared" si="127"/>
        <v>0</v>
      </c>
    </row>
    <row r="543" spans="5:26" x14ac:dyDescent="0.15">
      <c r="E543" s="46"/>
      <c r="F543" s="28"/>
      <c r="G543" s="29"/>
      <c r="H543" s="29"/>
      <c r="I543" s="48" t="str">
        <f t="shared" si="131"/>
        <v/>
      </c>
      <c r="J543" s="48" t="str">
        <f t="shared" si="132"/>
        <v/>
      </c>
      <c r="K543" s="49" t="str">
        <f t="shared" si="133"/>
        <v/>
      </c>
      <c r="L543" s="11"/>
      <c r="M543" s="11"/>
      <c r="N543" s="78"/>
      <c r="O543" s="31" t="str">
        <f t="shared" si="121"/>
        <v>F</v>
      </c>
      <c r="P543" s="11">
        <f t="shared" si="122"/>
        <v>-23.287315649149274</v>
      </c>
      <c r="Q543" s="11"/>
      <c r="R543" s="38">
        <f t="shared" si="123"/>
        <v>0</v>
      </c>
      <c r="S543" s="30">
        <f t="shared" si="124"/>
        <v>0</v>
      </c>
      <c r="T543" s="30">
        <f t="shared" si="130"/>
        <v>0</v>
      </c>
      <c r="U543" s="34"/>
      <c r="V543" s="34"/>
      <c r="W543" s="34"/>
      <c r="X543" s="31">
        <f t="shared" si="125"/>
        <v>9.0359999999999996</v>
      </c>
      <c r="Y543" s="31">
        <f t="shared" si="126"/>
        <v>-184.49199999999999</v>
      </c>
      <c r="Z543" s="30">
        <f t="shared" si="127"/>
        <v>0</v>
      </c>
    </row>
    <row r="544" spans="5:26" x14ac:dyDescent="0.15">
      <c r="E544" s="46"/>
      <c r="F544" s="28"/>
      <c r="G544" s="29"/>
      <c r="H544" s="29"/>
      <c r="I544" s="48" t="str">
        <f t="shared" si="131"/>
        <v/>
      </c>
      <c r="J544" s="48" t="str">
        <f t="shared" si="132"/>
        <v/>
      </c>
      <c r="K544" s="49" t="str">
        <f t="shared" si="133"/>
        <v/>
      </c>
      <c r="L544" s="11"/>
      <c r="M544" s="11"/>
      <c r="N544" s="78"/>
      <c r="O544" s="31" t="str">
        <f t="shared" si="121"/>
        <v>F</v>
      </c>
      <c r="P544" s="11">
        <f t="shared" si="122"/>
        <v>-23.287315649149274</v>
      </c>
      <c r="Q544" s="11"/>
      <c r="R544" s="38">
        <f t="shared" si="123"/>
        <v>0</v>
      </c>
      <c r="S544" s="30">
        <f t="shared" si="124"/>
        <v>0</v>
      </c>
      <c r="T544" s="30">
        <f t="shared" si="130"/>
        <v>0</v>
      </c>
      <c r="U544" s="34"/>
      <c r="V544" s="34"/>
      <c r="W544" s="34"/>
      <c r="X544" s="31">
        <f t="shared" si="125"/>
        <v>9.0359999999999996</v>
      </c>
      <c r="Y544" s="31">
        <f t="shared" si="126"/>
        <v>-184.49199999999999</v>
      </c>
      <c r="Z544" s="30">
        <f t="shared" si="127"/>
        <v>0</v>
      </c>
    </row>
    <row r="545" spans="5:26" x14ac:dyDescent="0.15">
      <c r="E545" s="46"/>
      <c r="F545" s="28"/>
      <c r="G545" s="29"/>
      <c r="H545" s="29"/>
      <c r="I545" s="48" t="str">
        <f t="shared" si="131"/>
        <v/>
      </c>
      <c r="J545" s="48" t="str">
        <f t="shared" si="132"/>
        <v/>
      </c>
      <c r="K545" s="49" t="str">
        <f t="shared" si="133"/>
        <v/>
      </c>
      <c r="L545" s="11"/>
      <c r="M545" s="11"/>
      <c r="N545" s="78"/>
      <c r="O545" s="31" t="str">
        <f t="shared" si="121"/>
        <v>F</v>
      </c>
      <c r="P545" s="11">
        <f t="shared" si="122"/>
        <v>-23.287315649149274</v>
      </c>
      <c r="Q545" s="11"/>
      <c r="R545" s="38">
        <f t="shared" si="123"/>
        <v>0</v>
      </c>
      <c r="S545" s="30">
        <f t="shared" si="124"/>
        <v>0</v>
      </c>
      <c r="T545" s="30">
        <f t="shared" si="130"/>
        <v>0</v>
      </c>
      <c r="U545" s="34"/>
      <c r="V545" s="34"/>
      <c r="W545" s="34"/>
      <c r="X545" s="31">
        <f t="shared" si="125"/>
        <v>9.0359999999999996</v>
      </c>
      <c r="Y545" s="31">
        <f t="shared" si="126"/>
        <v>-184.49199999999999</v>
      </c>
      <c r="Z545" s="30">
        <f t="shared" si="127"/>
        <v>0</v>
      </c>
    </row>
    <row r="546" spans="5:26" x14ac:dyDescent="0.15">
      <c r="E546" s="46"/>
      <c r="F546" s="28"/>
      <c r="G546" s="29"/>
      <c r="H546" s="29"/>
      <c r="I546" s="48" t="str">
        <f t="shared" si="131"/>
        <v/>
      </c>
      <c r="J546" s="48" t="str">
        <f t="shared" si="132"/>
        <v/>
      </c>
      <c r="K546" s="49" t="str">
        <f t="shared" si="133"/>
        <v/>
      </c>
      <c r="L546" s="11"/>
      <c r="M546" s="11"/>
      <c r="N546" s="78"/>
      <c r="O546" s="31" t="str">
        <f t="shared" si="121"/>
        <v>F</v>
      </c>
      <c r="P546" s="11">
        <f t="shared" si="122"/>
        <v>-23.287315649149274</v>
      </c>
      <c r="Q546" s="11"/>
      <c r="R546" s="38">
        <f t="shared" si="123"/>
        <v>0</v>
      </c>
      <c r="S546" s="30">
        <f t="shared" si="124"/>
        <v>0</v>
      </c>
      <c r="T546" s="30">
        <f t="shared" si="130"/>
        <v>0</v>
      </c>
      <c r="U546" s="34"/>
      <c r="V546" s="34"/>
      <c r="W546" s="34"/>
      <c r="X546" s="31">
        <f t="shared" si="125"/>
        <v>9.0359999999999996</v>
      </c>
      <c r="Y546" s="31">
        <f t="shared" si="126"/>
        <v>-184.49199999999999</v>
      </c>
      <c r="Z546" s="30">
        <f t="shared" si="127"/>
        <v>0</v>
      </c>
    </row>
    <row r="547" spans="5:26" x14ac:dyDescent="0.15">
      <c r="E547" s="46"/>
      <c r="F547" s="28"/>
      <c r="G547" s="29"/>
      <c r="H547" s="29"/>
      <c r="I547" s="48" t="str">
        <f t="shared" si="131"/>
        <v/>
      </c>
      <c r="J547" s="48" t="str">
        <f t="shared" si="132"/>
        <v/>
      </c>
      <c r="K547" s="49" t="str">
        <f t="shared" si="133"/>
        <v/>
      </c>
      <c r="L547" s="11"/>
      <c r="M547" s="11"/>
      <c r="N547" s="78"/>
      <c r="O547" s="31" t="str">
        <f t="shared" si="121"/>
        <v>F</v>
      </c>
      <c r="P547" s="11">
        <f t="shared" si="122"/>
        <v>-23.287315649149274</v>
      </c>
      <c r="Q547" s="11"/>
      <c r="R547" s="38">
        <f t="shared" si="123"/>
        <v>0</v>
      </c>
      <c r="S547" s="30">
        <f t="shared" si="124"/>
        <v>0</v>
      </c>
      <c r="T547" s="30">
        <f t="shared" si="130"/>
        <v>0</v>
      </c>
      <c r="U547" s="34"/>
      <c r="V547" s="34"/>
      <c r="W547" s="34"/>
      <c r="X547" s="31">
        <f t="shared" si="125"/>
        <v>9.0359999999999996</v>
      </c>
      <c r="Y547" s="31">
        <f t="shared" si="126"/>
        <v>-184.49199999999999</v>
      </c>
      <c r="Z547" s="30">
        <f t="shared" si="127"/>
        <v>0</v>
      </c>
    </row>
    <row r="548" spans="5:26" x14ac:dyDescent="0.15">
      <c r="E548" s="46"/>
      <c r="F548" s="28"/>
      <c r="G548" s="29"/>
      <c r="H548" s="29"/>
      <c r="I548" s="48" t="str">
        <f t="shared" si="131"/>
        <v/>
      </c>
      <c r="J548" s="48" t="str">
        <f t="shared" si="132"/>
        <v/>
      </c>
      <c r="K548" s="49" t="str">
        <f t="shared" si="133"/>
        <v/>
      </c>
      <c r="L548" s="11"/>
      <c r="M548" s="11"/>
      <c r="N548" s="78"/>
      <c r="O548" s="31" t="str">
        <f t="shared" si="121"/>
        <v>F</v>
      </c>
      <c r="P548" s="11">
        <f t="shared" si="122"/>
        <v>-23.287315649149274</v>
      </c>
      <c r="Q548" s="11"/>
      <c r="R548" s="38">
        <f t="shared" si="123"/>
        <v>0</v>
      </c>
      <c r="S548" s="30">
        <f t="shared" si="124"/>
        <v>0</v>
      </c>
      <c r="T548" s="30">
        <f t="shared" si="130"/>
        <v>0</v>
      </c>
      <c r="U548" s="34"/>
      <c r="V548" s="34"/>
      <c r="W548" s="34"/>
      <c r="X548" s="31">
        <f t="shared" si="125"/>
        <v>9.0359999999999996</v>
      </c>
      <c r="Y548" s="31">
        <f t="shared" si="126"/>
        <v>-184.49199999999999</v>
      </c>
      <c r="Z548" s="30">
        <f t="shared" si="127"/>
        <v>0</v>
      </c>
    </row>
    <row r="549" spans="5:26" x14ac:dyDescent="0.15">
      <c r="E549" s="46"/>
      <c r="F549" s="28"/>
      <c r="G549" s="29"/>
      <c r="H549" s="29"/>
      <c r="I549" s="48" t="str">
        <f t="shared" si="131"/>
        <v/>
      </c>
      <c r="J549" s="48" t="str">
        <f t="shared" si="132"/>
        <v/>
      </c>
      <c r="K549" s="49" t="str">
        <f t="shared" si="133"/>
        <v/>
      </c>
      <c r="L549" s="11"/>
      <c r="M549" s="11"/>
      <c r="N549" s="78"/>
      <c r="O549" s="31" t="str">
        <f t="shared" si="121"/>
        <v>F</v>
      </c>
      <c r="P549" s="11">
        <f t="shared" si="122"/>
        <v>-23.287315649149274</v>
      </c>
      <c r="Q549" s="11"/>
      <c r="R549" s="38">
        <f t="shared" si="123"/>
        <v>0</v>
      </c>
      <c r="S549" s="30">
        <f t="shared" si="124"/>
        <v>0</v>
      </c>
      <c r="T549" s="30">
        <f t="shared" si="130"/>
        <v>0</v>
      </c>
      <c r="U549" s="34"/>
      <c r="V549" s="34"/>
      <c r="W549" s="34"/>
      <c r="X549" s="31">
        <f t="shared" si="125"/>
        <v>9.0359999999999996</v>
      </c>
      <c r="Y549" s="31">
        <f t="shared" si="126"/>
        <v>-184.49199999999999</v>
      </c>
      <c r="Z549" s="30">
        <f t="shared" si="127"/>
        <v>0</v>
      </c>
    </row>
    <row r="550" spans="5:26" x14ac:dyDescent="0.15">
      <c r="E550" s="46"/>
      <c r="F550" s="28"/>
      <c r="G550" s="29"/>
      <c r="H550" s="29"/>
      <c r="I550" s="48" t="str">
        <f t="shared" si="131"/>
        <v/>
      </c>
      <c r="J550" s="48" t="str">
        <f t="shared" si="132"/>
        <v/>
      </c>
      <c r="K550" s="49" t="str">
        <f t="shared" si="133"/>
        <v/>
      </c>
      <c r="L550" s="11"/>
      <c r="M550" s="11"/>
      <c r="N550" s="78"/>
      <c r="O550" s="31" t="str">
        <f t="shared" si="121"/>
        <v>F</v>
      </c>
      <c r="P550" s="11">
        <f t="shared" si="122"/>
        <v>-23.287315649149274</v>
      </c>
      <c r="Q550" s="11"/>
      <c r="R550" s="38">
        <f t="shared" si="123"/>
        <v>0</v>
      </c>
      <c r="S550" s="30">
        <f t="shared" si="124"/>
        <v>0</v>
      </c>
      <c r="T550" s="30">
        <f t="shared" si="130"/>
        <v>0</v>
      </c>
      <c r="U550" s="34"/>
      <c r="V550" s="34"/>
      <c r="W550" s="34"/>
      <c r="X550" s="31">
        <f t="shared" si="125"/>
        <v>9.0359999999999996</v>
      </c>
      <c r="Y550" s="31">
        <f t="shared" si="126"/>
        <v>-184.49199999999999</v>
      </c>
      <c r="Z550" s="30">
        <f t="shared" si="127"/>
        <v>0</v>
      </c>
    </row>
    <row r="551" spans="5:26" x14ac:dyDescent="0.15">
      <c r="E551" s="46"/>
      <c r="F551" s="28"/>
      <c r="G551" s="29"/>
      <c r="H551" s="29"/>
      <c r="I551" s="48" t="str">
        <f t="shared" si="131"/>
        <v/>
      </c>
      <c r="J551" s="48" t="str">
        <f t="shared" si="132"/>
        <v/>
      </c>
      <c r="K551" s="49" t="str">
        <f t="shared" si="133"/>
        <v/>
      </c>
      <c r="L551" s="11"/>
      <c r="M551" s="11"/>
      <c r="N551" s="78"/>
      <c r="O551" s="31" t="str">
        <f t="shared" si="121"/>
        <v>F</v>
      </c>
      <c r="P551" s="11">
        <f t="shared" si="122"/>
        <v>-23.287315649149274</v>
      </c>
      <c r="Q551" s="11"/>
      <c r="R551" s="38">
        <f t="shared" si="123"/>
        <v>0</v>
      </c>
      <c r="S551" s="30">
        <f t="shared" si="124"/>
        <v>0</v>
      </c>
      <c r="T551" s="30">
        <f t="shared" si="130"/>
        <v>0</v>
      </c>
      <c r="U551" s="34"/>
      <c r="V551" s="34"/>
      <c r="W551" s="34"/>
      <c r="X551" s="31">
        <f t="shared" si="125"/>
        <v>9.0359999999999996</v>
      </c>
      <c r="Y551" s="31">
        <f t="shared" si="126"/>
        <v>-184.49199999999999</v>
      </c>
      <c r="Z551" s="30">
        <f t="shared" si="127"/>
        <v>0</v>
      </c>
    </row>
    <row r="552" spans="5:26" x14ac:dyDescent="0.15">
      <c r="E552" s="46"/>
      <c r="F552" s="28"/>
      <c r="G552" s="29"/>
      <c r="H552" s="29"/>
      <c r="I552" s="48" t="str">
        <f t="shared" si="131"/>
        <v/>
      </c>
      <c r="J552" s="48" t="str">
        <f t="shared" si="132"/>
        <v/>
      </c>
      <c r="K552" s="49" t="str">
        <f t="shared" si="133"/>
        <v/>
      </c>
      <c r="L552" s="11"/>
      <c r="M552" s="11"/>
      <c r="N552" s="78"/>
      <c r="O552" s="31" t="str">
        <f t="shared" si="121"/>
        <v>F</v>
      </c>
      <c r="P552" s="11">
        <f t="shared" si="122"/>
        <v>-23.287315649149274</v>
      </c>
      <c r="Q552" s="11"/>
      <c r="R552" s="38">
        <f t="shared" si="123"/>
        <v>0</v>
      </c>
      <c r="S552" s="30">
        <f t="shared" si="124"/>
        <v>0</v>
      </c>
      <c r="T552" s="30">
        <f t="shared" si="130"/>
        <v>0</v>
      </c>
      <c r="U552" s="34"/>
      <c r="V552" s="34"/>
      <c r="W552" s="34"/>
      <c r="X552" s="31">
        <f t="shared" si="125"/>
        <v>9.0359999999999996</v>
      </c>
      <c r="Y552" s="31">
        <f t="shared" si="126"/>
        <v>-184.49199999999999</v>
      </c>
      <c r="Z552" s="30">
        <f t="shared" si="127"/>
        <v>0</v>
      </c>
    </row>
    <row r="553" spans="5:26" x14ac:dyDescent="0.15">
      <c r="E553" s="46"/>
      <c r="F553" s="28"/>
      <c r="G553" s="29"/>
      <c r="H553" s="29"/>
      <c r="I553" s="48" t="str">
        <f t="shared" si="131"/>
        <v/>
      </c>
      <c r="J553" s="48" t="str">
        <f t="shared" si="132"/>
        <v/>
      </c>
      <c r="K553" s="49" t="str">
        <f t="shared" si="133"/>
        <v/>
      </c>
      <c r="L553" s="11"/>
      <c r="M553" s="11"/>
      <c r="N553" s="78"/>
      <c r="O553" s="31" t="str">
        <f t="shared" si="121"/>
        <v>F</v>
      </c>
      <c r="P553" s="11">
        <f t="shared" si="122"/>
        <v>-23.287315649149274</v>
      </c>
      <c r="Q553" s="11"/>
      <c r="R553" s="38">
        <f t="shared" si="123"/>
        <v>0</v>
      </c>
      <c r="S553" s="30">
        <f t="shared" si="124"/>
        <v>0</v>
      </c>
      <c r="T553" s="30">
        <f t="shared" si="130"/>
        <v>0</v>
      </c>
      <c r="U553" s="34"/>
      <c r="V553" s="34"/>
      <c r="W553" s="34"/>
      <c r="X553" s="31">
        <f t="shared" si="125"/>
        <v>9.0359999999999996</v>
      </c>
      <c r="Y553" s="31">
        <f t="shared" si="126"/>
        <v>-184.49199999999999</v>
      </c>
      <c r="Z553" s="30">
        <f t="shared" si="127"/>
        <v>0</v>
      </c>
    </row>
    <row r="554" spans="5:26" x14ac:dyDescent="0.15">
      <c r="E554" s="46"/>
      <c r="F554" s="28"/>
      <c r="G554" s="29"/>
      <c r="H554" s="29"/>
      <c r="I554" s="48" t="str">
        <f t="shared" si="131"/>
        <v/>
      </c>
      <c r="J554" s="48" t="str">
        <f t="shared" si="132"/>
        <v/>
      </c>
      <c r="K554" s="49" t="str">
        <f t="shared" si="133"/>
        <v/>
      </c>
      <c r="L554" s="11"/>
      <c r="M554" s="11"/>
      <c r="N554" s="78"/>
      <c r="O554" s="31" t="str">
        <f t="shared" si="121"/>
        <v>F</v>
      </c>
      <c r="P554" s="11">
        <f t="shared" si="122"/>
        <v>-23.287315649149274</v>
      </c>
      <c r="Q554" s="11"/>
      <c r="R554" s="38">
        <f t="shared" si="123"/>
        <v>0</v>
      </c>
      <c r="S554" s="30">
        <f t="shared" si="124"/>
        <v>0</v>
      </c>
      <c r="T554" s="30">
        <f t="shared" si="130"/>
        <v>0</v>
      </c>
      <c r="U554" s="34"/>
      <c r="V554" s="34"/>
      <c r="W554" s="34"/>
      <c r="X554" s="31">
        <f t="shared" si="125"/>
        <v>9.0359999999999996</v>
      </c>
      <c r="Y554" s="31">
        <f t="shared" si="126"/>
        <v>-184.49199999999999</v>
      </c>
      <c r="Z554" s="30">
        <f t="shared" si="127"/>
        <v>0</v>
      </c>
    </row>
    <row r="555" spans="5:26" x14ac:dyDescent="0.15">
      <c r="E555" s="46"/>
      <c r="F555" s="28"/>
      <c r="G555" s="29"/>
      <c r="H555" s="29"/>
      <c r="I555" s="48" t="str">
        <f t="shared" si="131"/>
        <v/>
      </c>
      <c r="J555" s="48" t="str">
        <f t="shared" si="132"/>
        <v/>
      </c>
      <c r="K555" s="49" t="str">
        <f t="shared" si="133"/>
        <v/>
      </c>
      <c r="L555" s="11"/>
      <c r="M555" s="11"/>
      <c r="N555" s="78"/>
      <c r="O555" s="31" t="str">
        <f t="shared" si="121"/>
        <v>F</v>
      </c>
      <c r="P555" s="11">
        <f t="shared" si="122"/>
        <v>-23.287315649149274</v>
      </c>
      <c r="Q555" s="11"/>
      <c r="R555" s="38">
        <f t="shared" si="123"/>
        <v>0</v>
      </c>
      <c r="S555" s="30">
        <f t="shared" si="124"/>
        <v>0</v>
      </c>
      <c r="T555" s="30">
        <f t="shared" si="130"/>
        <v>0</v>
      </c>
      <c r="U555" s="34"/>
      <c r="V555" s="34"/>
      <c r="W555" s="34"/>
      <c r="X555" s="31">
        <f t="shared" si="125"/>
        <v>9.0359999999999996</v>
      </c>
      <c r="Y555" s="31">
        <f t="shared" si="126"/>
        <v>-184.49199999999999</v>
      </c>
      <c r="Z555" s="30">
        <f t="shared" si="127"/>
        <v>0</v>
      </c>
    </row>
    <row r="556" spans="5:26" x14ac:dyDescent="0.15">
      <c r="E556" s="46"/>
      <c r="F556" s="28"/>
      <c r="G556" s="29"/>
      <c r="H556" s="29"/>
      <c r="I556" s="48" t="str">
        <f t="shared" si="131"/>
        <v/>
      </c>
      <c r="J556" s="48" t="str">
        <f t="shared" si="132"/>
        <v/>
      </c>
      <c r="K556" s="49" t="str">
        <f t="shared" si="133"/>
        <v/>
      </c>
      <c r="L556" s="11"/>
      <c r="M556" s="11"/>
      <c r="N556" s="78"/>
      <c r="O556" s="31" t="str">
        <f t="shared" si="121"/>
        <v>F</v>
      </c>
      <c r="P556" s="11">
        <f t="shared" si="122"/>
        <v>-23.287315649149274</v>
      </c>
      <c r="Q556" s="11"/>
      <c r="R556" s="38">
        <f t="shared" si="123"/>
        <v>0</v>
      </c>
      <c r="S556" s="30">
        <f t="shared" si="124"/>
        <v>0</v>
      </c>
      <c r="T556" s="30">
        <f t="shared" si="130"/>
        <v>0</v>
      </c>
      <c r="U556" s="34"/>
      <c r="V556" s="34"/>
      <c r="W556" s="34"/>
      <c r="X556" s="31">
        <f t="shared" si="125"/>
        <v>9.0359999999999996</v>
      </c>
      <c r="Y556" s="31">
        <f t="shared" si="126"/>
        <v>-184.49199999999999</v>
      </c>
      <c r="Z556" s="30">
        <f t="shared" si="127"/>
        <v>0</v>
      </c>
    </row>
    <row r="557" spans="5:26" x14ac:dyDescent="0.15">
      <c r="E557" s="46"/>
      <c r="F557" s="28"/>
      <c r="G557" s="29"/>
      <c r="H557" s="29"/>
      <c r="I557" s="48" t="str">
        <f t="shared" si="131"/>
        <v/>
      </c>
      <c r="J557" s="48" t="str">
        <f t="shared" si="132"/>
        <v/>
      </c>
      <c r="K557" s="49" t="str">
        <f t="shared" si="133"/>
        <v/>
      </c>
      <c r="L557" s="11"/>
      <c r="M557" s="11"/>
      <c r="N557" s="78"/>
      <c r="O557" s="31" t="str">
        <f t="shared" si="121"/>
        <v>F</v>
      </c>
      <c r="P557" s="11">
        <f t="shared" si="122"/>
        <v>-23.287315649149274</v>
      </c>
      <c r="Q557" s="11"/>
      <c r="R557" s="38">
        <f t="shared" si="123"/>
        <v>0</v>
      </c>
      <c r="S557" s="30">
        <f t="shared" si="124"/>
        <v>0</v>
      </c>
      <c r="T557" s="30">
        <f t="shared" si="130"/>
        <v>0</v>
      </c>
      <c r="U557" s="34"/>
      <c r="V557" s="34"/>
      <c r="W557" s="34"/>
      <c r="X557" s="31">
        <f t="shared" si="125"/>
        <v>9.0359999999999996</v>
      </c>
      <c r="Y557" s="31">
        <f t="shared" si="126"/>
        <v>-184.49199999999999</v>
      </c>
      <c r="Z557" s="30">
        <f t="shared" si="127"/>
        <v>0</v>
      </c>
    </row>
    <row r="558" spans="5:26" x14ac:dyDescent="0.15">
      <c r="E558" s="46"/>
      <c r="F558" s="28"/>
      <c r="G558" s="29"/>
      <c r="H558" s="29"/>
      <c r="I558" s="48" t="str">
        <f t="shared" si="131"/>
        <v/>
      </c>
      <c r="J558" s="48" t="str">
        <f t="shared" si="132"/>
        <v/>
      </c>
      <c r="K558" s="49" t="str">
        <f t="shared" si="133"/>
        <v/>
      </c>
      <c r="L558" s="11"/>
      <c r="M558" s="11"/>
      <c r="N558" s="78"/>
      <c r="O558" s="31" t="str">
        <f t="shared" si="121"/>
        <v>F</v>
      </c>
      <c r="P558" s="11">
        <f t="shared" si="122"/>
        <v>-23.287315649149274</v>
      </c>
      <c r="Q558" s="11"/>
      <c r="R558" s="38">
        <f t="shared" si="123"/>
        <v>0</v>
      </c>
      <c r="S558" s="30">
        <f t="shared" si="124"/>
        <v>0</v>
      </c>
      <c r="T558" s="30">
        <f t="shared" si="130"/>
        <v>0</v>
      </c>
      <c r="U558" s="34"/>
      <c r="V558" s="34"/>
      <c r="W558" s="34"/>
      <c r="X558" s="31">
        <f t="shared" si="125"/>
        <v>9.0359999999999996</v>
      </c>
      <c r="Y558" s="31">
        <f t="shared" si="126"/>
        <v>-184.49199999999999</v>
      </c>
      <c r="Z558" s="30">
        <f t="shared" si="127"/>
        <v>0</v>
      </c>
    </row>
    <row r="559" spans="5:26" x14ac:dyDescent="0.15">
      <c r="E559" s="46"/>
      <c r="F559" s="28"/>
      <c r="G559" s="29"/>
      <c r="H559" s="29"/>
      <c r="I559" s="48" t="str">
        <f t="shared" si="131"/>
        <v/>
      </c>
      <c r="J559" s="48" t="str">
        <f t="shared" si="132"/>
        <v/>
      </c>
      <c r="K559" s="49" t="str">
        <f t="shared" si="133"/>
        <v/>
      </c>
      <c r="L559" s="11"/>
      <c r="M559" s="11"/>
      <c r="N559" s="78"/>
      <c r="O559" s="31" t="str">
        <f t="shared" si="121"/>
        <v>F</v>
      </c>
      <c r="P559" s="11">
        <f t="shared" si="122"/>
        <v>-23.287315649149274</v>
      </c>
      <c r="Q559" s="11"/>
      <c r="R559" s="38">
        <f t="shared" si="123"/>
        <v>0</v>
      </c>
      <c r="S559" s="30">
        <f t="shared" si="124"/>
        <v>0</v>
      </c>
      <c r="T559" s="30">
        <f t="shared" si="130"/>
        <v>0</v>
      </c>
      <c r="U559" s="34"/>
      <c r="V559" s="34"/>
      <c r="W559" s="34"/>
      <c r="X559" s="31">
        <f t="shared" si="125"/>
        <v>9.0359999999999996</v>
      </c>
      <c r="Y559" s="31">
        <f t="shared" si="126"/>
        <v>-184.49199999999999</v>
      </c>
      <c r="Z559" s="30">
        <f t="shared" si="127"/>
        <v>0</v>
      </c>
    </row>
    <row r="560" spans="5:26" x14ac:dyDescent="0.15">
      <c r="E560" s="46"/>
      <c r="F560" s="28"/>
      <c r="G560" s="29"/>
      <c r="H560" s="29"/>
      <c r="I560" s="48" t="str">
        <f t="shared" si="131"/>
        <v/>
      </c>
      <c r="J560" s="48" t="str">
        <f t="shared" si="132"/>
        <v/>
      </c>
      <c r="K560" s="49" t="str">
        <f t="shared" si="133"/>
        <v/>
      </c>
      <c r="L560" s="11"/>
      <c r="M560" s="11"/>
      <c r="N560" s="78"/>
      <c r="O560" s="31" t="str">
        <f t="shared" si="121"/>
        <v>F</v>
      </c>
      <c r="P560" s="11">
        <f t="shared" si="122"/>
        <v>-23.287315649149274</v>
      </c>
      <c r="Q560" s="11"/>
      <c r="R560" s="38">
        <f t="shared" si="123"/>
        <v>0</v>
      </c>
      <c r="S560" s="30">
        <f t="shared" si="124"/>
        <v>0</v>
      </c>
      <c r="T560" s="30">
        <f t="shared" si="130"/>
        <v>0</v>
      </c>
      <c r="U560" s="34"/>
      <c r="V560" s="34"/>
      <c r="W560" s="34"/>
      <c r="X560" s="31">
        <f t="shared" si="125"/>
        <v>9.0359999999999996</v>
      </c>
      <c r="Y560" s="31">
        <f t="shared" si="126"/>
        <v>-184.49199999999999</v>
      </c>
      <c r="Z560" s="30">
        <f t="shared" si="127"/>
        <v>0</v>
      </c>
    </row>
    <row r="561" spans="5:26" x14ac:dyDescent="0.15">
      <c r="E561" s="46"/>
      <c r="F561" s="28"/>
      <c r="G561" s="29"/>
      <c r="H561" s="29"/>
      <c r="I561" s="48" t="str">
        <f t="shared" si="131"/>
        <v/>
      </c>
      <c r="J561" s="48" t="str">
        <f t="shared" si="132"/>
        <v/>
      </c>
      <c r="K561" s="49" t="str">
        <f t="shared" si="133"/>
        <v/>
      </c>
      <c r="L561" s="11"/>
      <c r="M561" s="11"/>
      <c r="N561" s="78"/>
      <c r="O561" s="31" t="str">
        <f t="shared" si="121"/>
        <v>F</v>
      </c>
      <c r="P561" s="11">
        <f t="shared" si="122"/>
        <v>-23.287315649149274</v>
      </c>
      <c r="Q561" s="11"/>
      <c r="R561" s="38">
        <f t="shared" si="123"/>
        <v>0</v>
      </c>
      <c r="S561" s="30">
        <f t="shared" si="124"/>
        <v>0</v>
      </c>
      <c r="T561" s="30">
        <f t="shared" si="130"/>
        <v>0</v>
      </c>
      <c r="U561" s="34"/>
      <c r="V561" s="34"/>
      <c r="W561" s="34"/>
      <c r="X561" s="31">
        <f t="shared" si="125"/>
        <v>9.0359999999999996</v>
      </c>
      <c r="Y561" s="31">
        <f t="shared" si="126"/>
        <v>-184.49199999999999</v>
      </c>
      <c r="Z561" s="30">
        <f t="shared" si="127"/>
        <v>0</v>
      </c>
    </row>
    <row r="562" spans="5:26" x14ac:dyDescent="0.15">
      <c r="E562" s="46"/>
      <c r="F562" s="28"/>
      <c r="G562" s="29"/>
      <c r="H562" s="29"/>
      <c r="I562" s="48" t="str">
        <f t="shared" si="131"/>
        <v/>
      </c>
      <c r="J562" s="48" t="str">
        <f t="shared" si="132"/>
        <v/>
      </c>
      <c r="K562" s="49" t="str">
        <f t="shared" si="133"/>
        <v/>
      </c>
      <c r="L562" s="11"/>
      <c r="M562" s="11"/>
      <c r="N562" s="78"/>
      <c r="O562" s="31" t="str">
        <f t="shared" si="121"/>
        <v>F</v>
      </c>
      <c r="P562" s="11">
        <f t="shared" si="122"/>
        <v>-23.287315649149274</v>
      </c>
      <c r="Q562" s="11"/>
      <c r="R562" s="38">
        <f t="shared" si="123"/>
        <v>0</v>
      </c>
      <c r="S562" s="30">
        <f t="shared" si="124"/>
        <v>0</v>
      </c>
      <c r="T562" s="30">
        <f t="shared" si="130"/>
        <v>0</v>
      </c>
      <c r="U562" s="34"/>
      <c r="V562" s="34"/>
      <c r="W562" s="34"/>
      <c r="X562" s="31">
        <f t="shared" si="125"/>
        <v>9.0359999999999996</v>
      </c>
      <c r="Y562" s="31">
        <f t="shared" si="126"/>
        <v>-184.49199999999999</v>
      </c>
      <c r="Z562" s="30">
        <f t="shared" si="127"/>
        <v>0</v>
      </c>
    </row>
    <row r="563" spans="5:26" x14ac:dyDescent="0.15">
      <c r="E563" s="46"/>
      <c r="F563" s="28"/>
      <c r="G563" s="29"/>
      <c r="H563" s="29"/>
      <c r="I563" s="48" t="str">
        <f t="shared" si="131"/>
        <v/>
      </c>
      <c r="J563" s="48" t="str">
        <f t="shared" si="132"/>
        <v/>
      </c>
      <c r="K563" s="49" t="str">
        <f t="shared" si="133"/>
        <v/>
      </c>
      <c r="L563" s="11"/>
      <c r="M563" s="11"/>
      <c r="N563" s="78"/>
      <c r="O563" s="31" t="str">
        <f t="shared" si="121"/>
        <v>F</v>
      </c>
      <c r="P563" s="11">
        <f t="shared" si="122"/>
        <v>-23.287315649149274</v>
      </c>
      <c r="Q563" s="11"/>
      <c r="R563" s="38">
        <f t="shared" si="123"/>
        <v>0</v>
      </c>
      <c r="S563" s="30">
        <f t="shared" si="124"/>
        <v>0</v>
      </c>
      <c r="T563" s="30">
        <f t="shared" si="130"/>
        <v>0</v>
      </c>
      <c r="U563" s="34"/>
      <c r="V563" s="34"/>
      <c r="W563" s="34"/>
      <c r="X563" s="31">
        <f t="shared" si="125"/>
        <v>9.0359999999999996</v>
      </c>
      <c r="Y563" s="31">
        <f t="shared" si="126"/>
        <v>-184.49199999999999</v>
      </c>
      <c r="Z563" s="30">
        <f t="shared" si="127"/>
        <v>0</v>
      </c>
    </row>
    <row r="564" spans="5:26" x14ac:dyDescent="0.15">
      <c r="E564" s="46"/>
      <c r="F564" s="28"/>
      <c r="G564" s="29"/>
      <c r="H564" s="29"/>
      <c r="I564" s="48" t="str">
        <f t="shared" si="131"/>
        <v/>
      </c>
      <c r="J564" s="48" t="str">
        <f t="shared" si="132"/>
        <v/>
      </c>
      <c r="K564" s="49" t="str">
        <f t="shared" si="133"/>
        <v/>
      </c>
      <c r="L564" s="11"/>
      <c r="M564" s="11"/>
      <c r="N564" s="78"/>
      <c r="O564" s="31" t="str">
        <f t="shared" si="121"/>
        <v>F</v>
      </c>
      <c r="P564" s="11">
        <f t="shared" si="122"/>
        <v>-23.287315649149274</v>
      </c>
      <c r="Q564" s="11"/>
      <c r="R564" s="38">
        <f t="shared" si="123"/>
        <v>0</v>
      </c>
      <c r="S564" s="30">
        <f t="shared" si="124"/>
        <v>0</v>
      </c>
      <c r="T564" s="30">
        <f t="shared" si="130"/>
        <v>0</v>
      </c>
      <c r="U564" s="34"/>
      <c r="V564" s="34"/>
      <c r="W564" s="34"/>
      <c r="X564" s="31">
        <f t="shared" si="125"/>
        <v>9.0359999999999996</v>
      </c>
      <c r="Y564" s="31">
        <f t="shared" si="126"/>
        <v>-184.49199999999999</v>
      </c>
      <c r="Z564" s="30">
        <f t="shared" si="127"/>
        <v>0</v>
      </c>
    </row>
    <row r="565" spans="5:26" x14ac:dyDescent="0.15">
      <c r="E565" s="46"/>
      <c r="F565" s="28"/>
      <c r="G565" s="29"/>
      <c r="H565" s="29"/>
      <c r="I565" s="48" t="str">
        <f t="shared" si="131"/>
        <v/>
      </c>
      <c r="J565" s="48" t="str">
        <f t="shared" si="132"/>
        <v/>
      </c>
      <c r="K565" s="49" t="str">
        <f t="shared" si="133"/>
        <v/>
      </c>
      <c r="L565" s="11"/>
      <c r="M565" s="11"/>
      <c r="N565" s="78"/>
      <c r="O565" s="31" t="str">
        <f t="shared" si="121"/>
        <v>F</v>
      </c>
      <c r="P565" s="11">
        <f t="shared" si="122"/>
        <v>-23.287315649149274</v>
      </c>
      <c r="Q565" s="11"/>
      <c r="R565" s="38">
        <f t="shared" si="123"/>
        <v>0</v>
      </c>
      <c r="S565" s="30">
        <f t="shared" si="124"/>
        <v>0</v>
      </c>
      <c r="T565" s="30">
        <f t="shared" si="130"/>
        <v>0</v>
      </c>
      <c r="U565" s="34"/>
      <c r="V565" s="34"/>
      <c r="W565" s="34"/>
      <c r="X565" s="31">
        <f t="shared" si="125"/>
        <v>9.0359999999999996</v>
      </c>
      <c r="Y565" s="31">
        <f t="shared" si="126"/>
        <v>-184.49199999999999</v>
      </c>
      <c r="Z565" s="30">
        <f t="shared" si="127"/>
        <v>0</v>
      </c>
    </row>
    <row r="566" spans="5:26" x14ac:dyDescent="0.15">
      <c r="E566" s="46"/>
      <c r="F566" s="28"/>
      <c r="G566" s="29"/>
      <c r="H566" s="29"/>
      <c r="I566" s="48" t="str">
        <f t="shared" si="131"/>
        <v/>
      </c>
      <c r="J566" s="48" t="str">
        <f t="shared" si="132"/>
        <v/>
      </c>
      <c r="K566" s="49" t="str">
        <f t="shared" si="133"/>
        <v/>
      </c>
      <c r="L566" s="11"/>
      <c r="M566" s="11"/>
      <c r="N566" s="78"/>
      <c r="O566" s="31" t="str">
        <f t="shared" si="121"/>
        <v>F</v>
      </c>
      <c r="P566" s="11">
        <f t="shared" si="122"/>
        <v>-23.287315649149274</v>
      </c>
      <c r="Q566" s="11"/>
      <c r="R566" s="38">
        <f t="shared" ref="R566:R620" si="134">DATEDIF($F$499,F566,"Y")</f>
        <v>0</v>
      </c>
      <c r="S566" s="30">
        <f t="shared" ref="S566:S620" si="135">DATEDIF($F$499,F566,"YM")</f>
        <v>0</v>
      </c>
      <c r="T566" s="30">
        <f t="shared" ref="T566:T620" si="136">DATEDIF($F$499,F566,"Y")+DATEDIF($F$499,F566,"YD")/(365+IF(MOD(YEAR(DATE(YEAR(F566)-1,MONTH($F$499),DAY($F$499))),4)=0,IF(DATE(YEAR(DATE(YEAR(F566)-1,MONTH($F$499),DAY($F$499))),2,29)&gt;=DATE(YEAR(F566)-1,MONTH($F$499),DAY($F$499)),1,0),0)+IF(MOD(YEAR(F566),4)=0,IF(DATE(YEAR(F566),2,29)&lt;=F566,1,0),0))</f>
        <v>0</v>
      </c>
      <c r="U566" s="34"/>
      <c r="V566" s="34"/>
      <c r="W566" s="34"/>
      <c r="X566" s="31">
        <f t="shared" si="125"/>
        <v>9.0359999999999996</v>
      </c>
      <c r="Y566" s="31">
        <f t="shared" si="126"/>
        <v>-184.49199999999999</v>
      </c>
      <c r="Z566" s="30">
        <f t="shared" si="127"/>
        <v>0</v>
      </c>
    </row>
    <row r="567" spans="5:26" x14ac:dyDescent="0.15">
      <c r="E567" s="46"/>
      <c r="F567" s="28"/>
      <c r="G567" s="29"/>
      <c r="H567" s="29"/>
      <c r="I567" s="48" t="str">
        <f t="shared" si="131"/>
        <v/>
      </c>
      <c r="J567" s="48" t="str">
        <f t="shared" si="132"/>
        <v/>
      </c>
      <c r="K567" s="49" t="str">
        <f t="shared" si="133"/>
        <v/>
      </c>
      <c r="L567" s="11"/>
      <c r="M567" s="11"/>
      <c r="N567" s="78"/>
      <c r="O567" s="31" t="str">
        <f t="shared" ref="O567:O620" si="137">+O566</f>
        <v>F</v>
      </c>
      <c r="P567" s="11">
        <f t="shared" ref="P567:P620" si="138">IF(T567&gt;17.583,"*",(G567-(INDEX(IF(O567="F",Hfemalemean,Hmalemean),S567+1,R567+1)))/(INDEX(IF(O567="F",Hfemalesd,Hmalesd),S567+1,R567+1)))</f>
        <v>-23.287315649149274</v>
      </c>
      <c r="Q567" s="11"/>
      <c r="R567" s="38">
        <f t="shared" si="134"/>
        <v>0</v>
      </c>
      <c r="S567" s="30">
        <f t="shared" si="135"/>
        <v>0</v>
      </c>
      <c r="T567" s="30">
        <f t="shared" si="136"/>
        <v>0</v>
      </c>
      <c r="U567" s="34"/>
      <c r="V567" s="34"/>
      <c r="W567" s="34"/>
      <c r="X567" s="31">
        <f t="shared" ref="X567:X620" si="139">IF(O567="M",2.06*10^-3*G567^2-0.1166*G567+6.5273,2.49*10^-3*G567^2-0.1858*G567+9.036)</f>
        <v>9.0359999999999996</v>
      </c>
      <c r="Y567" s="31">
        <f t="shared" ref="Y567:Y620" si="140">((G567/100)^3*INDEX(itoOI,IF(O567="M",0,3)+IF(G567&lt;140,1,IF(G567&lt;=149,2,3)),1)+(G567/100)^2*INDEX(itoOI,IF(O567="M",0,3)+IF(G567&lt;140,1,IF(G567&lt;=149,2,3)),2)+(G567/100)*INDEX(itoOI,IF(O567="M",0,3)+IF(G567&lt;140,1,IF(G567&lt;=149,2,3)),3)+INDEX(itoOI,IF(O567="M",0,3)+IF(G567&lt;140,1,IF(G567&lt;=149,2,3)),4))</f>
        <v>-184.49199999999999</v>
      </c>
      <c r="Z567" s="30">
        <f t="shared" ref="Z567:Z620" si="141">22*G567^2/10000</f>
        <v>0</v>
      </c>
    </row>
    <row r="568" spans="5:26" x14ac:dyDescent="0.15">
      <c r="E568" s="46"/>
      <c r="F568" s="28"/>
      <c r="G568" s="29"/>
      <c r="H568" s="29"/>
      <c r="I568" s="48" t="str">
        <f t="shared" si="131"/>
        <v/>
      </c>
      <c r="J568" s="48" t="str">
        <f t="shared" si="132"/>
        <v/>
      </c>
      <c r="K568" s="49" t="str">
        <f t="shared" si="133"/>
        <v/>
      </c>
      <c r="L568" s="11"/>
      <c r="M568" s="11"/>
      <c r="N568" s="78"/>
      <c r="O568" s="31" t="str">
        <f t="shared" si="137"/>
        <v>F</v>
      </c>
      <c r="P568" s="11">
        <f t="shared" si="138"/>
        <v>-23.287315649149274</v>
      </c>
      <c r="Q568" s="11"/>
      <c r="R568" s="38">
        <f t="shared" si="134"/>
        <v>0</v>
      </c>
      <c r="S568" s="30">
        <f t="shared" si="135"/>
        <v>0</v>
      </c>
      <c r="T568" s="30">
        <f t="shared" si="136"/>
        <v>0</v>
      </c>
      <c r="U568" s="34"/>
      <c r="V568" s="34"/>
      <c r="W568" s="34"/>
      <c r="X568" s="31">
        <f t="shared" si="139"/>
        <v>9.0359999999999996</v>
      </c>
      <c r="Y568" s="31">
        <f t="shared" si="140"/>
        <v>-184.49199999999999</v>
      </c>
      <c r="Z568" s="30">
        <f t="shared" si="141"/>
        <v>0</v>
      </c>
    </row>
    <row r="569" spans="5:26" x14ac:dyDescent="0.15">
      <c r="E569" s="46"/>
      <c r="F569" s="28"/>
      <c r="G569" s="29"/>
      <c r="H569" s="29"/>
      <c r="I569" s="48" t="str">
        <f t="shared" ref="I569:I595" si="142">IF(COUNTA($F$499,$H$499,F569:H569)=5,P569,"")</f>
        <v/>
      </c>
      <c r="J569" s="48" t="str">
        <f t="shared" ref="J569:J595" si="143">IF(COUNTA($F$499,$H$499,F569:H569)=5,IF(T569&lt;6,"*",IF(T569&gt;=17.583,"*",(H569-G569*INDEX(IF(O569="F",muratafemale,muratamale),R569-4,1)-INDEX(IF(O569="F",muratafemale,muratamale),R569-4,2))/(G569*INDEX(IF(O569="F",muratafemale,muratamale),R569-4,1)+INDEX(IF(O569="F",muratafemale,muratamale),R569-4,2))*100)),"")</f>
        <v/>
      </c>
      <c r="K569" s="49" t="str">
        <f t="shared" ref="K569:K595" si="144">IF(COUNTA($F$499,$H$499,F569:H569)=5,IF(OR(T569&lt;1,G569&lt;70),"*",IF(G569&gt;=IF(O569="M",181,174),(H569-Z569)/Z569*100,IF(G569&lt;101,(H569-X569)/X569*100,IF(T569&lt;6,(H569-X569)/X569*100,IF(T569&gt;=17.583,(H569-Z569)/Z569*100,(H569-Y569)/Y569*100))))),"")</f>
        <v/>
      </c>
      <c r="L569" s="11"/>
      <c r="M569" s="11"/>
      <c r="N569" s="78"/>
      <c r="O569" s="31" t="str">
        <f t="shared" si="137"/>
        <v>F</v>
      </c>
      <c r="P569" s="11">
        <f t="shared" si="138"/>
        <v>-23.287315649149274</v>
      </c>
      <c r="Q569" s="11"/>
      <c r="R569" s="38">
        <f t="shared" si="134"/>
        <v>0</v>
      </c>
      <c r="S569" s="30">
        <f t="shared" si="135"/>
        <v>0</v>
      </c>
      <c r="T569" s="30">
        <f t="shared" si="136"/>
        <v>0</v>
      </c>
      <c r="U569" s="34"/>
      <c r="V569" s="34"/>
      <c r="W569" s="34"/>
      <c r="X569" s="31">
        <f t="shared" si="139"/>
        <v>9.0359999999999996</v>
      </c>
      <c r="Y569" s="31">
        <f t="shared" si="140"/>
        <v>-184.49199999999999</v>
      </c>
      <c r="Z569" s="30">
        <f t="shared" si="141"/>
        <v>0</v>
      </c>
    </row>
    <row r="570" spans="5:26" x14ac:dyDescent="0.15">
      <c r="E570" s="46"/>
      <c r="F570" s="28"/>
      <c r="G570" s="29"/>
      <c r="H570" s="29"/>
      <c r="I570" s="48" t="str">
        <f t="shared" si="142"/>
        <v/>
      </c>
      <c r="J570" s="48" t="str">
        <f t="shared" si="143"/>
        <v/>
      </c>
      <c r="K570" s="49" t="str">
        <f t="shared" si="144"/>
        <v/>
      </c>
      <c r="L570" s="11"/>
      <c r="M570" s="11"/>
      <c r="N570" s="78"/>
      <c r="O570" s="31" t="str">
        <f t="shared" si="137"/>
        <v>F</v>
      </c>
      <c r="P570" s="11">
        <f t="shared" si="138"/>
        <v>-23.287315649149274</v>
      </c>
      <c r="Q570" s="11"/>
      <c r="R570" s="38">
        <f t="shared" si="134"/>
        <v>0</v>
      </c>
      <c r="S570" s="30">
        <f t="shared" si="135"/>
        <v>0</v>
      </c>
      <c r="T570" s="30">
        <f t="shared" si="136"/>
        <v>0</v>
      </c>
      <c r="U570" s="34"/>
      <c r="V570" s="34"/>
      <c r="W570" s="34"/>
      <c r="X570" s="31">
        <f t="shared" si="139"/>
        <v>9.0359999999999996</v>
      </c>
      <c r="Y570" s="31">
        <f t="shared" si="140"/>
        <v>-184.49199999999999</v>
      </c>
      <c r="Z570" s="30">
        <f t="shared" si="141"/>
        <v>0</v>
      </c>
    </row>
    <row r="571" spans="5:26" x14ac:dyDescent="0.15">
      <c r="E571" s="46"/>
      <c r="F571" s="28"/>
      <c r="G571" s="29"/>
      <c r="H571" s="29"/>
      <c r="I571" s="48" t="str">
        <f t="shared" si="142"/>
        <v/>
      </c>
      <c r="J571" s="48" t="str">
        <f t="shared" si="143"/>
        <v/>
      </c>
      <c r="K571" s="49" t="str">
        <f t="shared" si="144"/>
        <v/>
      </c>
      <c r="L571" s="11"/>
      <c r="M571" s="11"/>
      <c r="N571" s="78"/>
      <c r="O571" s="31" t="str">
        <f t="shared" si="137"/>
        <v>F</v>
      </c>
      <c r="P571" s="11">
        <f t="shared" si="138"/>
        <v>-23.287315649149274</v>
      </c>
      <c r="Q571" s="11"/>
      <c r="R571" s="38">
        <f t="shared" si="134"/>
        <v>0</v>
      </c>
      <c r="S571" s="30">
        <f t="shared" si="135"/>
        <v>0</v>
      </c>
      <c r="T571" s="30">
        <f t="shared" si="136"/>
        <v>0</v>
      </c>
      <c r="U571" s="34"/>
      <c r="V571" s="34"/>
      <c r="W571" s="34"/>
      <c r="X571" s="31">
        <f t="shared" si="139"/>
        <v>9.0359999999999996</v>
      </c>
      <c r="Y571" s="31">
        <f t="shared" si="140"/>
        <v>-184.49199999999999</v>
      </c>
      <c r="Z571" s="30">
        <f t="shared" si="141"/>
        <v>0</v>
      </c>
    </row>
    <row r="572" spans="5:26" x14ac:dyDescent="0.15">
      <c r="E572" s="46"/>
      <c r="F572" s="28"/>
      <c r="G572" s="29"/>
      <c r="H572" s="29"/>
      <c r="I572" s="48" t="str">
        <f t="shared" si="142"/>
        <v/>
      </c>
      <c r="J572" s="48" t="str">
        <f t="shared" si="143"/>
        <v/>
      </c>
      <c r="K572" s="49" t="str">
        <f t="shared" si="144"/>
        <v/>
      </c>
      <c r="L572" s="11"/>
      <c r="M572" s="11"/>
      <c r="N572" s="78"/>
      <c r="O572" s="31" t="str">
        <f t="shared" si="137"/>
        <v>F</v>
      </c>
      <c r="P572" s="11">
        <f t="shared" si="138"/>
        <v>-23.287315649149274</v>
      </c>
      <c r="Q572" s="11"/>
      <c r="R572" s="38">
        <f t="shared" si="134"/>
        <v>0</v>
      </c>
      <c r="S572" s="30">
        <f t="shared" si="135"/>
        <v>0</v>
      </c>
      <c r="T572" s="30">
        <f t="shared" si="136"/>
        <v>0</v>
      </c>
      <c r="U572" s="34"/>
      <c r="V572" s="34"/>
      <c r="W572" s="34"/>
      <c r="X572" s="31">
        <f t="shared" si="139"/>
        <v>9.0359999999999996</v>
      </c>
      <c r="Y572" s="31">
        <f t="shared" si="140"/>
        <v>-184.49199999999999</v>
      </c>
      <c r="Z572" s="30">
        <f t="shared" si="141"/>
        <v>0</v>
      </c>
    </row>
    <row r="573" spans="5:26" x14ac:dyDescent="0.15">
      <c r="E573" s="46"/>
      <c r="F573" s="28"/>
      <c r="G573" s="29"/>
      <c r="H573" s="29"/>
      <c r="I573" s="48" t="str">
        <f t="shared" si="142"/>
        <v/>
      </c>
      <c r="J573" s="48" t="str">
        <f t="shared" si="143"/>
        <v/>
      </c>
      <c r="K573" s="49" t="str">
        <f t="shared" si="144"/>
        <v/>
      </c>
      <c r="L573" s="11"/>
      <c r="M573" s="11"/>
      <c r="N573" s="78"/>
      <c r="O573" s="31" t="str">
        <f t="shared" si="137"/>
        <v>F</v>
      </c>
      <c r="P573" s="11">
        <f t="shared" si="138"/>
        <v>-23.287315649149274</v>
      </c>
      <c r="Q573" s="11"/>
      <c r="R573" s="38">
        <f t="shared" si="134"/>
        <v>0</v>
      </c>
      <c r="S573" s="30">
        <f t="shared" si="135"/>
        <v>0</v>
      </c>
      <c r="T573" s="30">
        <f t="shared" si="136"/>
        <v>0</v>
      </c>
      <c r="U573" s="34"/>
      <c r="V573" s="34"/>
      <c r="W573" s="34"/>
      <c r="X573" s="31">
        <f t="shared" si="139"/>
        <v>9.0359999999999996</v>
      </c>
      <c r="Y573" s="31">
        <f t="shared" si="140"/>
        <v>-184.49199999999999</v>
      </c>
      <c r="Z573" s="30">
        <f t="shared" si="141"/>
        <v>0</v>
      </c>
    </row>
    <row r="574" spans="5:26" x14ac:dyDescent="0.15">
      <c r="E574" s="46"/>
      <c r="F574" s="28"/>
      <c r="G574" s="29"/>
      <c r="H574" s="29"/>
      <c r="I574" s="48" t="str">
        <f t="shared" si="142"/>
        <v/>
      </c>
      <c r="J574" s="48" t="str">
        <f t="shared" si="143"/>
        <v/>
      </c>
      <c r="K574" s="49" t="str">
        <f t="shared" si="144"/>
        <v/>
      </c>
      <c r="L574" s="11"/>
      <c r="M574" s="11"/>
      <c r="N574" s="78"/>
      <c r="O574" s="31" t="str">
        <f t="shared" si="137"/>
        <v>F</v>
      </c>
      <c r="P574" s="11">
        <f t="shared" si="138"/>
        <v>-23.287315649149274</v>
      </c>
      <c r="Q574" s="11"/>
      <c r="R574" s="38">
        <f t="shared" si="134"/>
        <v>0</v>
      </c>
      <c r="S574" s="30">
        <f t="shared" si="135"/>
        <v>0</v>
      </c>
      <c r="T574" s="30">
        <f t="shared" si="136"/>
        <v>0</v>
      </c>
      <c r="U574" s="34"/>
      <c r="V574" s="34"/>
      <c r="W574" s="34"/>
      <c r="X574" s="31">
        <f t="shared" si="139"/>
        <v>9.0359999999999996</v>
      </c>
      <c r="Y574" s="31">
        <f t="shared" si="140"/>
        <v>-184.49199999999999</v>
      </c>
      <c r="Z574" s="30">
        <f t="shared" si="141"/>
        <v>0</v>
      </c>
    </row>
    <row r="575" spans="5:26" x14ac:dyDescent="0.15">
      <c r="E575" s="46"/>
      <c r="F575" s="28"/>
      <c r="G575" s="29"/>
      <c r="H575" s="29"/>
      <c r="I575" s="48" t="str">
        <f t="shared" si="142"/>
        <v/>
      </c>
      <c r="J575" s="48" t="str">
        <f t="shared" si="143"/>
        <v/>
      </c>
      <c r="K575" s="49" t="str">
        <f t="shared" si="144"/>
        <v/>
      </c>
      <c r="L575" s="11"/>
      <c r="M575" s="11"/>
      <c r="N575" s="78"/>
      <c r="O575" s="31" t="str">
        <f t="shared" si="137"/>
        <v>F</v>
      </c>
      <c r="P575" s="11">
        <f t="shared" si="138"/>
        <v>-23.287315649149274</v>
      </c>
      <c r="Q575" s="11"/>
      <c r="R575" s="38">
        <f t="shared" si="134"/>
        <v>0</v>
      </c>
      <c r="S575" s="30">
        <f t="shared" si="135"/>
        <v>0</v>
      </c>
      <c r="T575" s="30">
        <f t="shared" si="136"/>
        <v>0</v>
      </c>
      <c r="U575" s="34"/>
      <c r="V575" s="34"/>
      <c r="W575" s="34"/>
      <c r="X575" s="31">
        <f t="shared" si="139"/>
        <v>9.0359999999999996</v>
      </c>
      <c r="Y575" s="31">
        <f t="shared" si="140"/>
        <v>-184.49199999999999</v>
      </c>
      <c r="Z575" s="30">
        <f t="shared" si="141"/>
        <v>0</v>
      </c>
    </row>
    <row r="576" spans="5:26" x14ac:dyDescent="0.15">
      <c r="E576" s="46"/>
      <c r="F576" s="28"/>
      <c r="G576" s="29"/>
      <c r="H576" s="29"/>
      <c r="I576" s="48" t="str">
        <f t="shared" si="142"/>
        <v/>
      </c>
      <c r="J576" s="48" t="str">
        <f t="shared" si="143"/>
        <v/>
      </c>
      <c r="K576" s="49" t="str">
        <f t="shared" si="144"/>
        <v/>
      </c>
      <c r="L576" s="11"/>
      <c r="M576" s="11"/>
      <c r="N576" s="78"/>
      <c r="O576" s="31" t="str">
        <f t="shared" si="137"/>
        <v>F</v>
      </c>
      <c r="P576" s="11">
        <f t="shared" si="138"/>
        <v>-23.287315649149274</v>
      </c>
      <c r="Q576" s="11"/>
      <c r="R576" s="38">
        <f t="shared" si="134"/>
        <v>0</v>
      </c>
      <c r="S576" s="30">
        <f t="shared" si="135"/>
        <v>0</v>
      </c>
      <c r="T576" s="30">
        <f t="shared" si="136"/>
        <v>0</v>
      </c>
      <c r="U576" s="34"/>
      <c r="V576" s="34"/>
      <c r="W576" s="34"/>
      <c r="X576" s="31">
        <f t="shared" si="139"/>
        <v>9.0359999999999996</v>
      </c>
      <c r="Y576" s="31">
        <f t="shared" si="140"/>
        <v>-184.49199999999999</v>
      </c>
      <c r="Z576" s="30">
        <f t="shared" si="141"/>
        <v>0</v>
      </c>
    </row>
    <row r="577" spans="5:26" x14ac:dyDescent="0.15">
      <c r="E577" s="46"/>
      <c r="F577" s="28"/>
      <c r="G577" s="29"/>
      <c r="H577" s="29"/>
      <c r="I577" s="48" t="str">
        <f t="shared" si="142"/>
        <v/>
      </c>
      <c r="J577" s="48" t="str">
        <f t="shared" si="143"/>
        <v/>
      </c>
      <c r="K577" s="49" t="str">
        <f t="shared" si="144"/>
        <v/>
      </c>
      <c r="L577" s="11"/>
      <c r="M577" s="11"/>
      <c r="N577" s="78"/>
      <c r="O577" s="31" t="str">
        <f t="shared" si="137"/>
        <v>F</v>
      </c>
      <c r="P577" s="11">
        <f t="shared" si="138"/>
        <v>-23.287315649149274</v>
      </c>
      <c r="Q577" s="11"/>
      <c r="R577" s="38">
        <f t="shared" si="134"/>
        <v>0</v>
      </c>
      <c r="S577" s="30">
        <f t="shared" si="135"/>
        <v>0</v>
      </c>
      <c r="T577" s="30">
        <f t="shared" si="136"/>
        <v>0</v>
      </c>
      <c r="U577" s="34"/>
      <c r="V577" s="34"/>
      <c r="W577" s="34"/>
      <c r="X577" s="31">
        <f t="shared" si="139"/>
        <v>9.0359999999999996</v>
      </c>
      <c r="Y577" s="31">
        <f t="shared" si="140"/>
        <v>-184.49199999999999</v>
      </c>
      <c r="Z577" s="30">
        <f t="shared" si="141"/>
        <v>0</v>
      </c>
    </row>
    <row r="578" spans="5:26" x14ac:dyDescent="0.15">
      <c r="E578" s="46"/>
      <c r="F578" s="28"/>
      <c r="G578" s="29"/>
      <c r="H578" s="29"/>
      <c r="I578" s="48" t="str">
        <f t="shared" si="142"/>
        <v/>
      </c>
      <c r="J578" s="48" t="str">
        <f t="shared" si="143"/>
        <v/>
      </c>
      <c r="K578" s="49" t="str">
        <f t="shared" si="144"/>
        <v/>
      </c>
      <c r="L578" s="11"/>
      <c r="M578" s="11"/>
      <c r="N578" s="78"/>
      <c r="O578" s="31" t="str">
        <f t="shared" si="137"/>
        <v>F</v>
      </c>
      <c r="P578" s="11">
        <f t="shared" si="138"/>
        <v>-23.287315649149274</v>
      </c>
      <c r="Q578" s="11"/>
      <c r="R578" s="38">
        <f t="shared" si="134"/>
        <v>0</v>
      </c>
      <c r="S578" s="30">
        <f t="shared" si="135"/>
        <v>0</v>
      </c>
      <c r="T578" s="30">
        <f t="shared" si="136"/>
        <v>0</v>
      </c>
      <c r="U578" s="34"/>
      <c r="V578" s="34"/>
      <c r="W578" s="34"/>
      <c r="X578" s="31">
        <f t="shared" si="139"/>
        <v>9.0359999999999996</v>
      </c>
      <c r="Y578" s="31">
        <f t="shared" si="140"/>
        <v>-184.49199999999999</v>
      </c>
      <c r="Z578" s="30">
        <f t="shared" si="141"/>
        <v>0</v>
      </c>
    </row>
    <row r="579" spans="5:26" x14ac:dyDescent="0.15">
      <c r="E579" s="46"/>
      <c r="F579" s="28"/>
      <c r="G579" s="29"/>
      <c r="H579" s="29"/>
      <c r="I579" s="48" t="str">
        <f t="shared" si="142"/>
        <v/>
      </c>
      <c r="J579" s="48" t="str">
        <f t="shared" si="143"/>
        <v/>
      </c>
      <c r="K579" s="49" t="str">
        <f t="shared" si="144"/>
        <v/>
      </c>
      <c r="L579" s="11"/>
      <c r="M579" s="11"/>
      <c r="N579" s="78"/>
      <c r="O579" s="31" t="str">
        <f t="shared" si="137"/>
        <v>F</v>
      </c>
      <c r="P579" s="11">
        <f t="shared" si="138"/>
        <v>-23.287315649149274</v>
      </c>
      <c r="Q579" s="11"/>
      <c r="R579" s="38">
        <f t="shared" si="134"/>
        <v>0</v>
      </c>
      <c r="S579" s="30">
        <f t="shared" si="135"/>
        <v>0</v>
      </c>
      <c r="T579" s="30">
        <f t="shared" si="136"/>
        <v>0</v>
      </c>
      <c r="U579" s="34"/>
      <c r="V579" s="34"/>
      <c r="W579" s="34"/>
      <c r="X579" s="31">
        <f t="shared" si="139"/>
        <v>9.0359999999999996</v>
      </c>
      <c r="Y579" s="31">
        <f t="shared" si="140"/>
        <v>-184.49199999999999</v>
      </c>
      <c r="Z579" s="30">
        <f t="shared" si="141"/>
        <v>0</v>
      </c>
    </row>
    <row r="580" spans="5:26" x14ac:dyDescent="0.15">
      <c r="E580" s="46"/>
      <c r="F580" s="28"/>
      <c r="G580" s="29"/>
      <c r="H580" s="29"/>
      <c r="I580" s="48" t="str">
        <f t="shared" si="142"/>
        <v/>
      </c>
      <c r="J580" s="48" t="str">
        <f t="shared" si="143"/>
        <v/>
      </c>
      <c r="K580" s="49" t="str">
        <f t="shared" si="144"/>
        <v/>
      </c>
      <c r="L580" s="11"/>
      <c r="M580" s="11"/>
      <c r="N580" s="78"/>
      <c r="O580" s="31" t="str">
        <f t="shared" si="137"/>
        <v>F</v>
      </c>
      <c r="P580" s="11">
        <f t="shared" si="138"/>
        <v>-23.287315649149274</v>
      </c>
      <c r="Q580" s="11"/>
      <c r="R580" s="38">
        <f t="shared" si="134"/>
        <v>0</v>
      </c>
      <c r="S580" s="30">
        <f t="shared" si="135"/>
        <v>0</v>
      </c>
      <c r="T580" s="30">
        <f t="shared" si="136"/>
        <v>0</v>
      </c>
      <c r="U580" s="34"/>
      <c r="V580" s="34"/>
      <c r="W580" s="34"/>
      <c r="X580" s="31">
        <f t="shared" si="139"/>
        <v>9.0359999999999996</v>
      </c>
      <c r="Y580" s="31">
        <f t="shared" si="140"/>
        <v>-184.49199999999999</v>
      </c>
      <c r="Z580" s="30">
        <f t="shared" si="141"/>
        <v>0</v>
      </c>
    </row>
    <row r="581" spans="5:26" x14ac:dyDescent="0.15">
      <c r="E581" s="46"/>
      <c r="F581" s="28"/>
      <c r="G581" s="29"/>
      <c r="H581" s="29"/>
      <c r="I581" s="48" t="str">
        <f t="shared" si="142"/>
        <v/>
      </c>
      <c r="J581" s="48" t="str">
        <f t="shared" si="143"/>
        <v/>
      </c>
      <c r="K581" s="49" t="str">
        <f t="shared" si="144"/>
        <v/>
      </c>
      <c r="L581" s="11"/>
      <c r="M581" s="11"/>
      <c r="N581" s="78"/>
      <c r="O581" s="31" t="str">
        <f t="shared" si="137"/>
        <v>F</v>
      </c>
      <c r="P581" s="11">
        <f t="shared" si="138"/>
        <v>-23.287315649149274</v>
      </c>
      <c r="Q581" s="11"/>
      <c r="R581" s="38">
        <f t="shared" si="134"/>
        <v>0</v>
      </c>
      <c r="S581" s="30">
        <f t="shared" si="135"/>
        <v>0</v>
      </c>
      <c r="T581" s="30">
        <f t="shared" si="136"/>
        <v>0</v>
      </c>
      <c r="U581" s="34"/>
      <c r="V581" s="34"/>
      <c r="W581" s="34"/>
      <c r="X581" s="31">
        <f t="shared" si="139"/>
        <v>9.0359999999999996</v>
      </c>
      <c r="Y581" s="31">
        <f t="shared" si="140"/>
        <v>-184.49199999999999</v>
      </c>
      <c r="Z581" s="30">
        <f t="shared" si="141"/>
        <v>0</v>
      </c>
    </row>
    <row r="582" spans="5:26" x14ac:dyDescent="0.15">
      <c r="E582" s="46"/>
      <c r="F582" s="28"/>
      <c r="G582" s="29"/>
      <c r="H582" s="29"/>
      <c r="I582" s="48" t="str">
        <f t="shared" si="142"/>
        <v/>
      </c>
      <c r="J582" s="48" t="str">
        <f t="shared" si="143"/>
        <v/>
      </c>
      <c r="K582" s="49" t="str">
        <f t="shared" si="144"/>
        <v/>
      </c>
      <c r="L582" s="11"/>
      <c r="M582" s="11"/>
      <c r="N582" s="78"/>
      <c r="O582" s="31" t="str">
        <f t="shared" si="137"/>
        <v>F</v>
      </c>
      <c r="P582" s="11">
        <f t="shared" si="138"/>
        <v>-23.287315649149274</v>
      </c>
      <c r="Q582" s="11"/>
      <c r="R582" s="38">
        <f t="shared" si="134"/>
        <v>0</v>
      </c>
      <c r="S582" s="30">
        <f t="shared" si="135"/>
        <v>0</v>
      </c>
      <c r="T582" s="30">
        <f t="shared" si="136"/>
        <v>0</v>
      </c>
      <c r="U582" s="34"/>
      <c r="V582" s="34"/>
      <c r="W582" s="34"/>
      <c r="X582" s="31">
        <f t="shared" si="139"/>
        <v>9.0359999999999996</v>
      </c>
      <c r="Y582" s="31">
        <f t="shared" si="140"/>
        <v>-184.49199999999999</v>
      </c>
      <c r="Z582" s="30">
        <f t="shared" si="141"/>
        <v>0</v>
      </c>
    </row>
    <row r="583" spans="5:26" x14ac:dyDescent="0.15">
      <c r="E583" s="46"/>
      <c r="F583" s="28"/>
      <c r="G583" s="29"/>
      <c r="H583" s="29"/>
      <c r="I583" s="48" t="str">
        <f t="shared" si="142"/>
        <v/>
      </c>
      <c r="J583" s="48" t="str">
        <f t="shared" si="143"/>
        <v/>
      </c>
      <c r="K583" s="49" t="str">
        <f t="shared" si="144"/>
        <v/>
      </c>
      <c r="L583" s="11"/>
      <c r="M583" s="11"/>
      <c r="N583" s="78"/>
      <c r="O583" s="31" t="str">
        <f t="shared" si="137"/>
        <v>F</v>
      </c>
      <c r="P583" s="11">
        <f t="shared" si="138"/>
        <v>-23.287315649149274</v>
      </c>
      <c r="Q583" s="11"/>
      <c r="R583" s="38">
        <f t="shared" si="134"/>
        <v>0</v>
      </c>
      <c r="S583" s="30">
        <f t="shared" si="135"/>
        <v>0</v>
      </c>
      <c r="T583" s="30">
        <f t="shared" si="136"/>
        <v>0</v>
      </c>
      <c r="U583" s="34"/>
      <c r="V583" s="34"/>
      <c r="W583" s="34"/>
      <c r="X583" s="31">
        <f t="shared" si="139"/>
        <v>9.0359999999999996</v>
      </c>
      <c r="Y583" s="31">
        <f t="shared" si="140"/>
        <v>-184.49199999999999</v>
      </c>
      <c r="Z583" s="30">
        <f t="shared" si="141"/>
        <v>0</v>
      </c>
    </row>
    <row r="584" spans="5:26" x14ac:dyDescent="0.15">
      <c r="E584" s="46"/>
      <c r="F584" s="28"/>
      <c r="G584" s="29"/>
      <c r="H584" s="29"/>
      <c r="I584" s="48" t="str">
        <f t="shared" si="142"/>
        <v/>
      </c>
      <c r="J584" s="48" t="str">
        <f t="shared" si="143"/>
        <v/>
      </c>
      <c r="K584" s="49" t="str">
        <f t="shared" si="144"/>
        <v/>
      </c>
      <c r="L584" s="11"/>
      <c r="M584" s="11"/>
      <c r="N584" s="78"/>
      <c r="O584" s="31" t="str">
        <f t="shared" si="137"/>
        <v>F</v>
      </c>
      <c r="P584" s="11">
        <f t="shared" si="138"/>
        <v>-23.287315649149274</v>
      </c>
      <c r="Q584" s="11"/>
      <c r="R584" s="38">
        <f t="shared" si="134"/>
        <v>0</v>
      </c>
      <c r="S584" s="30">
        <f t="shared" si="135"/>
        <v>0</v>
      </c>
      <c r="T584" s="30">
        <f t="shared" si="136"/>
        <v>0</v>
      </c>
      <c r="U584" s="34"/>
      <c r="V584" s="34"/>
      <c r="W584" s="34"/>
      <c r="X584" s="31">
        <f t="shared" si="139"/>
        <v>9.0359999999999996</v>
      </c>
      <c r="Y584" s="31">
        <f t="shared" si="140"/>
        <v>-184.49199999999999</v>
      </c>
      <c r="Z584" s="30">
        <f t="shared" si="141"/>
        <v>0</v>
      </c>
    </row>
    <row r="585" spans="5:26" x14ac:dyDescent="0.15">
      <c r="E585" s="46"/>
      <c r="F585" s="28"/>
      <c r="G585" s="29"/>
      <c r="H585" s="29"/>
      <c r="I585" s="48" t="str">
        <f t="shared" si="142"/>
        <v/>
      </c>
      <c r="J585" s="48" t="str">
        <f t="shared" si="143"/>
        <v/>
      </c>
      <c r="K585" s="49" t="str">
        <f t="shared" si="144"/>
        <v/>
      </c>
      <c r="L585" s="11"/>
      <c r="M585" s="11"/>
      <c r="N585" s="78"/>
      <c r="O585" s="31" t="str">
        <f t="shared" si="137"/>
        <v>F</v>
      </c>
      <c r="P585" s="11">
        <f t="shared" si="138"/>
        <v>-23.287315649149274</v>
      </c>
      <c r="Q585" s="11"/>
      <c r="R585" s="38">
        <f t="shared" si="134"/>
        <v>0</v>
      </c>
      <c r="S585" s="30">
        <f t="shared" si="135"/>
        <v>0</v>
      </c>
      <c r="T585" s="30">
        <f t="shared" si="136"/>
        <v>0</v>
      </c>
      <c r="U585" s="34"/>
      <c r="V585" s="34"/>
      <c r="W585" s="34"/>
      <c r="X585" s="31">
        <f t="shared" si="139"/>
        <v>9.0359999999999996</v>
      </c>
      <c r="Y585" s="31">
        <f t="shared" si="140"/>
        <v>-184.49199999999999</v>
      </c>
      <c r="Z585" s="30">
        <f t="shared" si="141"/>
        <v>0</v>
      </c>
    </row>
    <row r="586" spans="5:26" x14ac:dyDescent="0.15">
      <c r="E586" s="46"/>
      <c r="F586" s="28"/>
      <c r="G586" s="29"/>
      <c r="H586" s="29"/>
      <c r="I586" s="48" t="str">
        <f t="shared" si="142"/>
        <v/>
      </c>
      <c r="J586" s="48" t="str">
        <f t="shared" si="143"/>
        <v/>
      </c>
      <c r="K586" s="49" t="str">
        <f t="shared" si="144"/>
        <v/>
      </c>
      <c r="L586" s="11"/>
      <c r="M586" s="11"/>
      <c r="N586" s="78"/>
      <c r="O586" s="31" t="str">
        <f t="shared" si="137"/>
        <v>F</v>
      </c>
      <c r="P586" s="11">
        <f t="shared" si="138"/>
        <v>-23.287315649149274</v>
      </c>
      <c r="Q586" s="11"/>
      <c r="R586" s="38">
        <f t="shared" si="134"/>
        <v>0</v>
      </c>
      <c r="S586" s="30">
        <f t="shared" si="135"/>
        <v>0</v>
      </c>
      <c r="T586" s="30">
        <f t="shared" si="136"/>
        <v>0</v>
      </c>
      <c r="U586" s="34"/>
      <c r="V586" s="34"/>
      <c r="W586" s="34"/>
      <c r="X586" s="31">
        <f t="shared" si="139"/>
        <v>9.0359999999999996</v>
      </c>
      <c r="Y586" s="31">
        <f t="shared" si="140"/>
        <v>-184.49199999999999</v>
      </c>
      <c r="Z586" s="30">
        <f t="shared" si="141"/>
        <v>0</v>
      </c>
    </row>
    <row r="587" spans="5:26" x14ac:dyDescent="0.15">
      <c r="E587" s="46"/>
      <c r="F587" s="28"/>
      <c r="G587" s="29"/>
      <c r="H587" s="29"/>
      <c r="I587" s="48" t="str">
        <f t="shared" si="142"/>
        <v/>
      </c>
      <c r="J587" s="48" t="str">
        <f t="shared" si="143"/>
        <v/>
      </c>
      <c r="K587" s="49" t="str">
        <f t="shared" si="144"/>
        <v/>
      </c>
      <c r="L587" s="11"/>
      <c r="M587" s="11"/>
      <c r="N587" s="78"/>
      <c r="O587" s="31" t="str">
        <f t="shared" si="137"/>
        <v>F</v>
      </c>
      <c r="P587" s="11">
        <f t="shared" si="138"/>
        <v>-23.287315649149274</v>
      </c>
      <c r="Q587" s="11"/>
      <c r="R587" s="38">
        <f t="shared" si="134"/>
        <v>0</v>
      </c>
      <c r="S587" s="30">
        <f t="shared" si="135"/>
        <v>0</v>
      </c>
      <c r="T587" s="30">
        <f t="shared" si="136"/>
        <v>0</v>
      </c>
      <c r="U587" s="34"/>
      <c r="V587" s="34"/>
      <c r="W587" s="34"/>
      <c r="X587" s="31">
        <f t="shared" si="139"/>
        <v>9.0359999999999996</v>
      </c>
      <c r="Y587" s="31">
        <f t="shared" si="140"/>
        <v>-184.49199999999999</v>
      </c>
      <c r="Z587" s="30">
        <f t="shared" si="141"/>
        <v>0</v>
      </c>
    </row>
    <row r="588" spans="5:26" x14ac:dyDescent="0.15">
      <c r="E588" s="46"/>
      <c r="F588" s="28"/>
      <c r="G588" s="29"/>
      <c r="H588" s="29"/>
      <c r="I588" s="48" t="str">
        <f t="shared" si="142"/>
        <v/>
      </c>
      <c r="J588" s="48" t="str">
        <f t="shared" si="143"/>
        <v/>
      </c>
      <c r="K588" s="49" t="str">
        <f t="shared" si="144"/>
        <v/>
      </c>
      <c r="L588" s="11"/>
      <c r="M588" s="11"/>
      <c r="N588" s="78"/>
      <c r="O588" s="31" t="str">
        <f t="shared" si="137"/>
        <v>F</v>
      </c>
      <c r="P588" s="11">
        <f t="shared" si="138"/>
        <v>-23.287315649149274</v>
      </c>
      <c r="Q588" s="11"/>
      <c r="R588" s="38">
        <f t="shared" si="134"/>
        <v>0</v>
      </c>
      <c r="S588" s="30">
        <f t="shared" si="135"/>
        <v>0</v>
      </c>
      <c r="T588" s="30">
        <f t="shared" si="136"/>
        <v>0</v>
      </c>
      <c r="U588" s="34"/>
      <c r="V588" s="34"/>
      <c r="W588" s="34"/>
      <c r="X588" s="31">
        <f t="shared" si="139"/>
        <v>9.0359999999999996</v>
      </c>
      <c r="Y588" s="31">
        <f t="shared" si="140"/>
        <v>-184.49199999999999</v>
      </c>
      <c r="Z588" s="30">
        <f t="shared" si="141"/>
        <v>0</v>
      </c>
    </row>
    <row r="589" spans="5:26" x14ac:dyDescent="0.15">
      <c r="E589" s="46"/>
      <c r="F589" s="28"/>
      <c r="G589" s="29"/>
      <c r="H589" s="29"/>
      <c r="I589" s="48" t="str">
        <f t="shared" si="142"/>
        <v/>
      </c>
      <c r="J589" s="48" t="str">
        <f t="shared" si="143"/>
        <v/>
      </c>
      <c r="K589" s="49" t="str">
        <f t="shared" si="144"/>
        <v/>
      </c>
      <c r="L589" s="11"/>
      <c r="M589" s="11"/>
      <c r="N589" s="78"/>
      <c r="O589" s="31" t="str">
        <f t="shared" si="137"/>
        <v>F</v>
      </c>
      <c r="P589" s="11">
        <f t="shared" si="138"/>
        <v>-23.287315649149274</v>
      </c>
      <c r="Q589" s="11"/>
      <c r="R589" s="38">
        <f t="shared" si="134"/>
        <v>0</v>
      </c>
      <c r="S589" s="30">
        <f t="shared" si="135"/>
        <v>0</v>
      </c>
      <c r="T589" s="30">
        <f t="shared" si="136"/>
        <v>0</v>
      </c>
      <c r="U589" s="34"/>
      <c r="V589" s="34"/>
      <c r="W589" s="34"/>
      <c r="X589" s="31">
        <f t="shared" si="139"/>
        <v>9.0359999999999996</v>
      </c>
      <c r="Y589" s="31">
        <f t="shared" si="140"/>
        <v>-184.49199999999999</v>
      </c>
      <c r="Z589" s="30">
        <f t="shared" si="141"/>
        <v>0</v>
      </c>
    </row>
    <row r="590" spans="5:26" x14ac:dyDescent="0.15">
      <c r="E590" s="46"/>
      <c r="F590" s="28"/>
      <c r="G590" s="29"/>
      <c r="H590" s="29"/>
      <c r="I590" s="48" t="str">
        <f t="shared" si="142"/>
        <v/>
      </c>
      <c r="J590" s="48" t="str">
        <f t="shared" si="143"/>
        <v/>
      </c>
      <c r="K590" s="49" t="str">
        <f t="shared" si="144"/>
        <v/>
      </c>
      <c r="L590" s="11"/>
      <c r="M590" s="11"/>
      <c r="N590" s="78"/>
      <c r="O590" s="31" t="str">
        <f t="shared" si="137"/>
        <v>F</v>
      </c>
      <c r="P590" s="11">
        <f t="shared" si="138"/>
        <v>-23.287315649149274</v>
      </c>
      <c r="Q590" s="11"/>
      <c r="R590" s="38">
        <f t="shared" si="134"/>
        <v>0</v>
      </c>
      <c r="S590" s="30">
        <f t="shared" si="135"/>
        <v>0</v>
      </c>
      <c r="T590" s="30">
        <f t="shared" si="136"/>
        <v>0</v>
      </c>
      <c r="U590" s="34"/>
      <c r="V590" s="34"/>
      <c r="W590" s="34"/>
      <c r="X590" s="31">
        <f t="shared" si="139"/>
        <v>9.0359999999999996</v>
      </c>
      <c r="Y590" s="31">
        <f t="shared" si="140"/>
        <v>-184.49199999999999</v>
      </c>
      <c r="Z590" s="30">
        <f t="shared" si="141"/>
        <v>0</v>
      </c>
    </row>
    <row r="591" spans="5:26" x14ac:dyDescent="0.15">
      <c r="E591" s="46"/>
      <c r="F591" s="28"/>
      <c r="G591" s="29"/>
      <c r="H591" s="29"/>
      <c r="I591" s="48" t="str">
        <f t="shared" si="142"/>
        <v/>
      </c>
      <c r="J591" s="48" t="str">
        <f t="shared" si="143"/>
        <v/>
      </c>
      <c r="K591" s="49" t="str">
        <f t="shared" si="144"/>
        <v/>
      </c>
      <c r="L591" s="11"/>
      <c r="M591" s="11"/>
      <c r="N591" s="78"/>
      <c r="O591" s="31" t="str">
        <f t="shared" si="137"/>
        <v>F</v>
      </c>
      <c r="P591" s="11">
        <f t="shared" si="138"/>
        <v>-23.287315649149274</v>
      </c>
      <c r="Q591" s="11"/>
      <c r="R591" s="38">
        <f t="shared" si="134"/>
        <v>0</v>
      </c>
      <c r="S591" s="30">
        <f t="shared" si="135"/>
        <v>0</v>
      </c>
      <c r="T591" s="30">
        <f t="shared" si="136"/>
        <v>0</v>
      </c>
      <c r="U591" s="34"/>
      <c r="V591" s="34"/>
      <c r="W591" s="34"/>
      <c r="X591" s="31">
        <f t="shared" si="139"/>
        <v>9.0359999999999996</v>
      </c>
      <c r="Y591" s="31">
        <f t="shared" si="140"/>
        <v>-184.49199999999999</v>
      </c>
      <c r="Z591" s="30">
        <f t="shared" si="141"/>
        <v>0</v>
      </c>
    </row>
    <row r="592" spans="5:26" x14ac:dyDescent="0.15">
      <c r="E592" s="46"/>
      <c r="F592" s="28"/>
      <c r="G592" s="29"/>
      <c r="H592" s="29"/>
      <c r="I592" s="48" t="str">
        <f t="shared" si="142"/>
        <v/>
      </c>
      <c r="J592" s="48" t="str">
        <f t="shared" si="143"/>
        <v/>
      </c>
      <c r="K592" s="49" t="str">
        <f t="shared" si="144"/>
        <v/>
      </c>
      <c r="L592" s="11"/>
      <c r="M592" s="11"/>
      <c r="N592" s="78"/>
      <c r="O592" s="31" t="str">
        <f t="shared" si="137"/>
        <v>F</v>
      </c>
      <c r="P592" s="11">
        <f t="shared" si="138"/>
        <v>-23.287315649149274</v>
      </c>
      <c r="Q592" s="11"/>
      <c r="R592" s="38">
        <f t="shared" si="134"/>
        <v>0</v>
      </c>
      <c r="S592" s="30">
        <f t="shared" si="135"/>
        <v>0</v>
      </c>
      <c r="T592" s="30">
        <f t="shared" si="136"/>
        <v>0</v>
      </c>
      <c r="U592" s="34"/>
      <c r="V592" s="34"/>
      <c r="W592" s="34"/>
      <c r="X592" s="31">
        <f t="shared" si="139"/>
        <v>9.0359999999999996</v>
      </c>
      <c r="Y592" s="31">
        <f t="shared" si="140"/>
        <v>-184.49199999999999</v>
      </c>
      <c r="Z592" s="30">
        <f t="shared" si="141"/>
        <v>0</v>
      </c>
    </row>
    <row r="593" spans="5:26" x14ac:dyDescent="0.15">
      <c r="E593" s="46"/>
      <c r="F593" s="28"/>
      <c r="G593" s="29"/>
      <c r="H593" s="29"/>
      <c r="I593" s="48" t="str">
        <f t="shared" si="142"/>
        <v/>
      </c>
      <c r="J593" s="48" t="str">
        <f t="shared" si="143"/>
        <v/>
      </c>
      <c r="K593" s="49" t="str">
        <f t="shared" si="144"/>
        <v/>
      </c>
      <c r="L593" s="11"/>
      <c r="M593" s="11"/>
      <c r="N593" s="78"/>
      <c r="O593" s="31" t="str">
        <f t="shared" si="137"/>
        <v>F</v>
      </c>
      <c r="P593" s="11">
        <f t="shared" si="138"/>
        <v>-23.287315649149274</v>
      </c>
      <c r="Q593" s="11"/>
      <c r="R593" s="38">
        <f t="shared" si="134"/>
        <v>0</v>
      </c>
      <c r="S593" s="30">
        <f t="shared" si="135"/>
        <v>0</v>
      </c>
      <c r="T593" s="30">
        <f t="shared" si="136"/>
        <v>0</v>
      </c>
      <c r="U593" s="34"/>
      <c r="V593" s="34"/>
      <c r="W593" s="34"/>
      <c r="X593" s="31">
        <f t="shared" si="139"/>
        <v>9.0359999999999996</v>
      </c>
      <c r="Y593" s="31">
        <f t="shared" si="140"/>
        <v>-184.49199999999999</v>
      </c>
      <c r="Z593" s="30">
        <f t="shared" si="141"/>
        <v>0</v>
      </c>
    </row>
    <row r="594" spans="5:26" x14ac:dyDescent="0.15">
      <c r="E594" s="46"/>
      <c r="F594" s="28"/>
      <c r="G594" s="29"/>
      <c r="H594" s="29"/>
      <c r="I594" s="48" t="str">
        <f t="shared" si="142"/>
        <v/>
      </c>
      <c r="J594" s="48" t="str">
        <f t="shared" si="143"/>
        <v/>
      </c>
      <c r="K594" s="49" t="str">
        <f t="shared" si="144"/>
        <v/>
      </c>
      <c r="L594" s="11"/>
      <c r="M594" s="11"/>
      <c r="N594" s="78"/>
      <c r="O594" s="31" t="str">
        <f t="shared" si="137"/>
        <v>F</v>
      </c>
      <c r="P594" s="11">
        <f t="shared" si="138"/>
        <v>-23.287315649149274</v>
      </c>
      <c r="Q594" s="11"/>
      <c r="R594" s="38">
        <f t="shared" si="134"/>
        <v>0</v>
      </c>
      <c r="S594" s="30">
        <f t="shared" si="135"/>
        <v>0</v>
      </c>
      <c r="T594" s="30">
        <f t="shared" si="136"/>
        <v>0</v>
      </c>
      <c r="U594" s="34"/>
      <c r="V594" s="34"/>
      <c r="W594" s="34"/>
      <c r="X594" s="31">
        <f t="shared" si="139"/>
        <v>9.0359999999999996</v>
      </c>
      <c r="Y594" s="31">
        <f t="shared" si="140"/>
        <v>-184.49199999999999</v>
      </c>
      <c r="Z594" s="30">
        <f t="shared" si="141"/>
        <v>0</v>
      </c>
    </row>
    <row r="595" spans="5:26" x14ac:dyDescent="0.15">
      <c r="E595" s="46"/>
      <c r="F595" s="28"/>
      <c r="G595" s="29"/>
      <c r="H595" s="29"/>
      <c r="I595" s="48" t="str">
        <f t="shared" si="142"/>
        <v/>
      </c>
      <c r="J595" s="48" t="str">
        <f t="shared" si="143"/>
        <v/>
      </c>
      <c r="K595" s="49" t="str">
        <f t="shared" si="144"/>
        <v/>
      </c>
      <c r="L595" s="11"/>
      <c r="M595" s="11"/>
      <c r="N595" s="78"/>
      <c r="O595" s="31" t="str">
        <f t="shared" si="137"/>
        <v>F</v>
      </c>
      <c r="P595" s="11">
        <f t="shared" si="138"/>
        <v>-23.287315649149274</v>
      </c>
      <c r="Q595" s="11"/>
      <c r="R595" s="38">
        <f t="shared" si="134"/>
        <v>0</v>
      </c>
      <c r="S595" s="30">
        <f t="shared" si="135"/>
        <v>0</v>
      </c>
      <c r="T595" s="30">
        <f t="shared" si="136"/>
        <v>0</v>
      </c>
      <c r="U595" s="34"/>
      <c r="V595" s="34"/>
      <c r="W595" s="34"/>
      <c r="X595" s="31">
        <f t="shared" si="139"/>
        <v>9.0359999999999996</v>
      </c>
      <c r="Y595" s="31">
        <f t="shared" si="140"/>
        <v>-184.49199999999999</v>
      </c>
      <c r="Z595" s="30">
        <f t="shared" si="141"/>
        <v>0</v>
      </c>
    </row>
    <row r="596" spans="5:26" x14ac:dyDescent="0.15">
      <c r="E596" s="46"/>
      <c r="F596" s="28"/>
      <c r="G596" s="29"/>
      <c r="H596" s="29"/>
      <c r="I596" s="48" t="str">
        <f t="shared" si="120"/>
        <v/>
      </c>
      <c r="J596" s="48" t="str">
        <f t="shared" si="128"/>
        <v/>
      </c>
      <c r="K596" s="49" t="str">
        <f t="shared" si="129"/>
        <v/>
      </c>
      <c r="L596" s="11"/>
      <c r="M596" s="11"/>
      <c r="N596" s="78"/>
      <c r="O596" s="31" t="str">
        <f t="shared" si="137"/>
        <v>F</v>
      </c>
      <c r="P596" s="11">
        <f t="shared" si="138"/>
        <v>-23.287315649149274</v>
      </c>
      <c r="Q596" s="11"/>
      <c r="R596" s="38">
        <f t="shared" si="134"/>
        <v>0</v>
      </c>
      <c r="S596" s="30">
        <f t="shared" si="135"/>
        <v>0</v>
      </c>
      <c r="T596" s="30">
        <f t="shared" si="136"/>
        <v>0</v>
      </c>
      <c r="U596" s="34"/>
      <c r="V596" s="34"/>
      <c r="W596" s="34"/>
      <c r="X596" s="31">
        <f t="shared" si="139"/>
        <v>9.0359999999999996</v>
      </c>
      <c r="Y596" s="31">
        <f t="shared" si="140"/>
        <v>-184.49199999999999</v>
      </c>
      <c r="Z596" s="30">
        <f t="shared" si="141"/>
        <v>0</v>
      </c>
    </row>
    <row r="597" spans="5:26" x14ac:dyDescent="0.15">
      <c r="E597" s="46"/>
      <c r="F597" s="28"/>
      <c r="G597" s="29"/>
      <c r="H597" s="29"/>
      <c r="I597" s="48" t="str">
        <f t="shared" si="120"/>
        <v/>
      </c>
      <c r="J597" s="48" t="str">
        <f t="shared" si="128"/>
        <v/>
      </c>
      <c r="K597" s="49" t="str">
        <f t="shared" si="129"/>
        <v/>
      </c>
      <c r="L597" s="11"/>
      <c r="M597" s="11"/>
      <c r="N597" s="78"/>
      <c r="O597" s="31" t="str">
        <f t="shared" si="137"/>
        <v>F</v>
      </c>
      <c r="P597" s="11">
        <f t="shared" si="138"/>
        <v>-23.287315649149274</v>
      </c>
      <c r="Q597" s="11"/>
      <c r="R597" s="38">
        <f t="shared" si="134"/>
        <v>0</v>
      </c>
      <c r="S597" s="30">
        <f t="shared" si="135"/>
        <v>0</v>
      </c>
      <c r="T597" s="30">
        <f t="shared" si="136"/>
        <v>0</v>
      </c>
      <c r="U597" s="34"/>
      <c r="V597" s="34"/>
      <c r="W597" s="34"/>
      <c r="X597" s="31">
        <f t="shared" si="139"/>
        <v>9.0359999999999996</v>
      </c>
      <c r="Y597" s="31">
        <f t="shared" si="140"/>
        <v>-184.49199999999999</v>
      </c>
      <c r="Z597" s="30">
        <f t="shared" si="141"/>
        <v>0</v>
      </c>
    </row>
    <row r="598" spans="5:26" x14ac:dyDescent="0.15">
      <c r="E598" s="46"/>
      <c r="F598" s="28"/>
      <c r="G598" s="29"/>
      <c r="H598" s="29"/>
      <c r="I598" s="48" t="str">
        <f t="shared" si="120"/>
        <v/>
      </c>
      <c r="J598" s="48" t="str">
        <f t="shared" si="128"/>
        <v/>
      </c>
      <c r="K598" s="49" t="str">
        <f t="shared" si="129"/>
        <v/>
      </c>
      <c r="L598" s="11"/>
      <c r="M598" s="11"/>
      <c r="N598" s="78"/>
      <c r="O598" s="31" t="str">
        <f t="shared" si="137"/>
        <v>F</v>
      </c>
      <c r="P598" s="11">
        <f t="shared" si="138"/>
        <v>-23.287315649149274</v>
      </c>
      <c r="Q598" s="11"/>
      <c r="R598" s="38">
        <f t="shared" si="134"/>
        <v>0</v>
      </c>
      <c r="S598" s="30">
        <f t="shared" si="135"/>
        <v>0</v>
      </c>
      <c r="T598" s="30">
        <f t="shared" si="136"/>
        <v>0</v>
      </c>
      <c r="U598" s="34"/>
      <c r="V598" s="34"/>
      <c r="W598" s="34"/>
      <c r="X598" s="31">
        <f t="shared" si="139"/>
        <v>9.0359999999999996</v>
      </c>
      <c r="Y598" s="31">
        <f t="shared" si="140"/>
        <v>-184.49199999999999</v>
      </c>
      <c r="Z598" s="30">
        <f t="shared" si="141"/>
        <v>0</v>
      </c>
    </row>
    <row r="599" spans="5:26" x14ac:dyDescent="0.15">
      <c r="E599" s="46"/>
      <c r="F599" s="28"/>
      <c r="G599" s="29"/>
      <c r="H599" s="29"/>
      <c r="I599" s="48" t="str">
        <f t="shared" si="120"/>
        <v/>
      </c>
      <c r="J599" s="48" t="str">
        <f t="shared" si="128"/>
        <v/>
      </c>
      <c r="K599" s="49" t="str">
        <f t="shared" si="129"/>
        <v/>
      </c>
      <c r="L599" s="11"/>
      <c r="M599" s="11"/>
      <c r="N599" s="78"/>
      <c r="O599" s="31" t="str">
        <f t="shared" si="137"/>
        <v>F</v>
      </c>
      <c r="P599" s="11">
        <f t="shared" si="138"/>
        <v>-23.287315649149274</v>
      </c>
      <c r="Q599" s="11"/>
      <c r="R599" s="38">
        <f t="shared" si="134"/>
        <v>0</v>
      </c>
      <c r="S599" s="30">
        <f t="shared" si="135"/>
        <v>0</v>
      </c>
      <c r="T599" s="30">
        <f t="shared" si="136"/>
        <v>0</v>
      </c>
      <c r="U599" s="34"/>
      <c r="V599" s="34"/>
      <c r="W599" s="34"/>
      <c r="X599" s="31">
        <f t="shared" si="139"/>
        <v>9.0359999999999996</v>
      </c>
      <c r="Y599" s="31">
        <f t="shared" si="140"/>
        <v>-184.49199999999999</v>
      </c>
      <c r="Z599" s="30">
        <f t="shared" si="141"/>
        <v>0</v>
      </c>
    </row>
    <row r="600" spans="5:26" x14ac:dyDescent="0.15">
      <c r="E600" s="46"/>
      <c r="F600" s="28"/>
      <c r="G600" s="29"/>
      <c r="H600" s="29"/>
      <c r="I600" s="48" t="str">
        <f t="shared" si="120"/>
        <v/>
      </c>
      <c r="J600" s="48" t="str">
        <f t="shared" si="128"/>
        <v/>
      </c>
      <c r="K600" s="49" t="str">
        <f t="shared" si="129"/>
        <v/>
      </c>
      <c r="L600" s="11"/>
      <c r="M600" s="11"/>
      <c r="N600" s="78"/>
      <c r="O600" s="31" t="str">
        <f t="shared" si="137"/>
        <v>F</v>
      </c>
      <c r="P600" s="11">
        <f t="shared" si="138"/>
        <v>-23.287315649149274</v>
      </c>
      <c r="Q600" s="11"/>
      <c r="R600" s="38">
        <f t="shared" si="134"/>
        <v>0</v>
      </c>
      <c r="S600" s="30">
        <f t="shared" si="135"/>
        <v>0</v>
      </c>
      <c r="T600" s="30">
        <f t="shared" si="136"/>
        <v>0</v>
      </c>
      <c r="U600" s="34"/>
      <c r="V600" s="34"/>
      <c r="W600" s="34"/>
      <c r="X600" s="31">
        <f t="shared" si="139"/>
        <v>9.0359999999999996</v>
      </c>
      <c r="Y600" s="31">
        <f t="shared" si="140"/>
        <v>-184.49199999999999</v>
      </c>
      <c r="Z600" s="30">
        <f t="shared" si="141"/>
        <v>0</v>
      </c>
    </row>
    <row r="601" spans="5:26" x14ac:dyDescent="0.15">
      <c r="E601" s="46"/>
      <c r="F601" s="28"/>
      <c r="G601" s="29"/>
      <c r="H601" s="29"/>
      <c r="I601" s="48" t="str">
        <f t="shared" si="120"/>
        <v/>
      </c>
      <c r="J601" s="48" t="str">
        <f t="shared" si="128"/>
        <v/>
      </c>
      <c r="K601" s="49" t="str">
        <f t="shared" si="129"/>
        <v/>
      </c>
      <c r="L601" s="11"/>
      <c r="M601" s="11"/>
      <c r="N601" s="78"/>
      <c r="O601" s="31" t="str">
        <f t="shared" si="137"/>
        <v>F</v>
      </c>
      <c r="P601" s="11">
        <f t="shared" si="138"/>
        <v>-23.287315649149274</v>
      </c>
      <c r="Q601" s="11"/>
      <c r="R601" s="38">
        <f t="shared" si="134"/>
        <v>0</v>
      </c>
      <c r="S601" s="30">
        <f t="shared" si="135"/>
        <v>0</v>
      </c>
      <c r="T601" s="30">
        <f t="shared" si="136"/>
        <v>0</v>
      </c>
      <c r="U601" s="34"/>
      <c r="V601" s="34"/>
      <c r="W601" s="34"/>
      <c r="X601" s="31">
        <f t="shared" si="139"/>
        <v>9.0359999999999996</v>
      </c>
      <c r="Y601" s="31">
        <f t="shared" si="140"/>
        <v>-184.49199999999999</v>
      </c>
      <c r="Z601" s="30">
        <f t="shared" si="141"/>
        <v>0</v>
      </c>
    </row>
    <row r="602" spans="5:26" x14ac:dyDescent="0.15">
      <c r="E602" s="46"/>
      <c r="F602" s="28"/>
      <c r="G602" s="29"/>
      <c r="H602" s="29"/>
      <c r="I602" s="48" t="str">
        <f t="shared" si="120"/>
        <v/>
      </c>
      <c r="J602" s="48" t="str">
        <f t="shared" si="128"/>
        <v/>
      </c>
      <c r="K602" s="49" t="str">
        <f t="shared" si="129"/>
        <v/>
      </c>
      <c r="L602" s="11"/>
      <c r="M602" s="11"/>
      <c r="N602" s="78"/>
      <c r="O602" s="31" t="str">
        <f t="shared" si="137"/>
        <v>F</v>
      </c>
      <c r="P602" s="11">
        <f t="shared" si="138"/>
        <v>-23.287315649149274</v>
      </c>
      <c r="Q602" s="11"/>
      <c r="R602" s="38">
        <f t="shared" si="134"/>
        <v>0</v>
      </c>
      <c r="S602" s="30">
        <f t="shared" si="135"/>
        <v>0</v>
      </c>
      <c r="T602" s="30">
        <f t="shared" si="136"/>
        <v>0</v>
      </c>
      <c r="U602" s="34"/>
      <c r="V602" s="34"/>
      <c r="W602" s="34"/>
      <c r="X602" s="31">
        <f t="shared" si="139"/>
        <v>9.0359999999999996</v>
      </c>
      <c r="Y602" s="31">
        <f t="shared" si="140"/>
        <v>-184.49199999999999</v>
      </c>
      <c r="Z602" s="30">
        <f t="shared" si="141"/>
        <v>0</v>
      </c>
    </row>
    <row r="603" spans="5:26" x14ac:dyDescent="0.15">
      <c r="E603" s="46"/>
      <c r="F603" s="28"/>
      <c r="G603" s="29"/>
      <c r="H603" s="29"/>
      <c r="I603" s="48" t="str">
        <f t="shared" si="120"/>
        <v/>
      </c>
      <c r="J603" s="48" t="str">
        <f t="shared" si="128"/>
        <v/>
      </c>
      <c r="K603" s="49" t="str">
        <f t="shared" si="129"/>
        <v/>
      </c>
      <c r="L603" s="11"/>
      <c r="M603" s="11"/>
      <c r="N603" s="78"/>
      <c r="O603" s="31" t="str">
        <f t="shared" si="137"/>
        <v>F</v>
      </c>
      <c r="P603" s="11">
        <f t="shared" si="138"/>
        <v>-23.287315649149274</v>
      </c>
      <c r="Q603" s="11"/>
      <c r="R603" s="38">
        <f t="shared" si="134"/>
        <v>0</v>
      </c>
      <c r="S603" s="30">
        <f t="shared" si="135"/>
        <v>0</v>
      </c>
      <c r="T603" s="30">
        <f t="shared" si="136"/>
        <v>0</v>
      </c>
      <c r="U603" s="34"/>
      <c r="V603" s="34"/>
      <c r="W603" s="34"/>
      <c r="X603" s="31">
        <f t="shared" si="139"/>
        <v>9.0359999999999996</v>
      </c>
      <c r="Y603" s="31">
        <f t="shared" si="140"/>
        <v>-184.49199999999999</v>
      </c>
      <c r="Z603" s="30">
        <f t="shared" si="141"/>
        <v>0</v>
      </c>
    </row>
    <row r="604" spans="5:26" x14ac:dyDescent="0.15">
      <c r="E604" s="46"/>
      <c r="F604" s="28"/>
      <c r="G604" s="29"/>
      <c r="H604" s="29"/>
      <c r="I604" s="48" t="str">
        <f t="shared" si="120"/>
        <v/>
      </c>
      <c r="J604" s="48" t="str">
        <f t="shared" si="128"/>
        <v/>
      </c>
      <c r="K604" s="49" t="str">
        <f t="shared" si="129"/>
        <v/>
      </c>
      <c r="L604" s="11"/>
      <c r="M604" s="11"/>
      <c r="N604" s="78"/>
      <c r="O604" s="31" t="str">
        <f t="shared" si="137"/>
        <v>F</v>
      </c>
      <c r="P604" s="11">
        <f t="shared" si="138"/>
        <v>-23.287315649149274</v>
      </c>
      <c r="Q604" s="11"/>
      <c r="R604" s="38">
        <f t="shared" si="134"/>
        <v>0</v>
      </c>
      <c r="S604" s="30">
        <f t="shared" si="135"/>
        <v>0</v>
      </c>
      <c r="T604" s="30">
        <f t="shared" si="136"/>
        <v>0</v>
      </c>
      <c r="U604" s="34"/>
      <c r="V604" s="34"/>
      <c r="W604" s="34"/>
      <c r="X604" s="31">
        <f t="shared" si="139"/>
        <v>9.0359999999999996</v>
      </c>
      <c r="Y604" s="31">
        <f t="shared" si="140"/>
        <v>-184.49199999999999</v>
      </c>
      <c r="Z604" s="30">
        <f t="shared" si="141"/>
        <v>0</v>
      </c>
    </row>
    <row r="605" spans="5:26" x14ac:dyDescent="0.15">
      <c r="E605" s="46"/>
      <c r="F605" s="28"/>
      <c r="G605" s="29"/>
      <c r="H605" s="29"/>
      <c r="I605" s="48" t="str">
        <f t="shared" si="120"/>
        <v/>
      </c>
      <c r="J605" s="48" t="str">
        <f t="shared" si="128"/>
        <v/>
      </c>
      <c r="K605" s="49" t="str">
        <f t="shared" si="129"/>
        <v/>
      </c>
      <c r="L605" s="11"/>
      <c r="M605" s="11"/>
      <c r="N605" s="78"/>
      <c r="O605" s="31" t="str">
        <f t="shared" si="137"/>
        <v>F</v>
      </c>
      <c r="P605" s="11">
        <f t="shared" si="138"/>
        <v>-23.287315649149274</v>
      </c>
      <c r="Q605" s="11"/>
      <c r="R605" s="38">
        <f t="shared" si="134"/>
        <v>0</v>
      </c>
      <c r="S605" s="30">
        <f t="shared" si="135"/>
        <v>0</v>
      </c>
      <c r="T605" s="30">
        <f t="shared" si="136"/>
        <v>0</v>
      </c>
      <c r="U605" s="34"/>
      <c r="V605" s="34"/>
      <c r="W605" s="34"/>
      <c r="X605" s="31">
        <f t="shared" si="139"/>
        <v>9.0359999999999996</v>
      </c>
      <c r="Y605" s="31">
        <f t="shared" si="140"/>
        <v>-184.49199999999999</v>
      </c>
      <c r="Z605" s="30">
        <f t="shared" si="141"/>
        <v>0</v>
      </c>
    </row>
    <row r="606" spans="5:26" x14ac:dyDescent="0.15">
      <c r="E606" s="46"/>
      <c r="F606" s="28"/>
      <c r="G606" s="29"/>
      <c r="H606" s="29"/>
      <c r="I606" s="48" t="str">
        <f t="shared" si="120"/>
        <v/>
      </c>
      <c r="J606" s="48" t="str">
        <f t="shared" si="128"/>
        <v/>
      </c>
      <c r="K606" s="49" t="str">
        <f t="shared" si="129"/>
        <v/>
      </c>
      <c r="L606" s="11"/>
      <c r="M606" s="11"/>
      <c r="N606" s="78"/>
      <c r="O606" s="31" t="str">
        <f t="shared" si="137"/>
        <v>F</v>
      </c>
      <c r="P606" s="11">
        <f t="shared" si="138"/>
        <v>-23.287315649149274</v>
      </c>
      <c r="Q606" s="11"/>
      <c r="R606" s="38">
        <f t="shared" si="134"/>
        <v>0</v>
      </c>
      <c r="S606" s="30">
        <f t="shared" si="135"/>
        <v>0</v>
      </c>
      <c r="T606" s="30">
        <f t="shared" si="136"/>
        <v>0</v>
      </c>
      <c r="U606" s="34"/>
      <c r="V606" s="34"/>
      <c r="W606" s="34"/>
      <c r="X606" s="31">
        <f t="shared" si="139"/>
        <v>9.0359999999999996</v>
      </c>
      <c r="Y606" s="31">
        <f t="shared" si="140"/>
        <v>-184.49199999999999</v>
      </c>
      <c r="Z606" s="30">
        <f t="shared" si="141"/>
        <v>0</v>
      </c>
    </row>
    <row r="607" spans="5:26" x14ac:dyDescent="0.15">
      <c r="E607" s="46"/>
      <c r="F607" s="28"/>
      <c r="G607" s="29"/>
      <c r="H607" s="29"/>
      <c r="I607" s="48" t="str">
        <f t="shared" si="120"/>
        <v/>
      </c>
      <c r="J607" s="48" t="str">
        <f t="shared" si="128"/>
        <v/>
      </c>
      <c r="K607" s="49" t="str">
        <f t="shared" si="129"/>
        <v/>
      </c>
      <c r="L607" s="11"/>
      <c r="M607" s="11"/>
      <c r="N607" s="78"/>
      <c r="O607" s="31" t="str">
        <f t="shared" si="137"/>
        <v>F</v>
      </c>
      <c r="P607" s="11">
        <f t="shared" si="138"/>
        <v>-23.287315649149274</v>
      </c>
      <c r="Q607" s="11"/>
      <c r="R607" s="38">
        <f t="shared" si="134"/>
        <v>0</v>
      </c>
      <c r="S607" s="30">
        <f t="shared" si="135"/>
        <v>0</v>
      </c>
      <c r="T607" s="30">
        <f t="shared" si="136"/>
        <v>0</v>
      </c>
      <c r="U607" s="34"/>
      <c r="V607" s="34"/>
      <c r="W607" s="34"/>
      <c r="X607" s="31">
        <f t="shared" si="139"/>
        <v>9.0359999999999996</v>
      </c>
      <c r="Y607" s="31">
        <f t="shared" si="140"/>
        <v>-184.49199999999999</v>
      </c>
      <c r="Z607" s="30">
        <f t="shared" si="141"/>
        <v>0</v>
      </c>
    </row>
    <row r="608" spans="5:26" x14ac:dyDescent="0.15">
      <c r="E608" s="46"/>
      <c r="F608" s="28"/>
      <c r="G608" s="29"/>
      <c r="H608" s="29"/>
      <c r="I608" s="48" t="str">
        <f t="shared" si="120"/>
        <v/>
      </c>
      <c r="J608" s="48" t="str">
        <f t="shared" si="128"/>
        <v/>
      </c>
      <c r="K608" s="49" t="str">
        <f t="shared" si="129"/>
        <v/>
      </c>
      <c r="L608" s="11"/>
      <c r="M608" s="11"/>
      <c r="N608" s="78"/>
      <c r="O608" s="31" t="str">
        <f t="shared" si="137"/>
        <v>F</v>
      </c>
      <c r="P608" s="11">
        <f t="shared" si="138"/>
        <v>-23.287315649149274</v>
      </c>
      <c r="Q608" s="11"/>
      <c r="R608" s="38">
        <f t="shared" si="134"/>
        <v>0</v>
      </c>
      <c r="S608" s="30">
        <f t="shared" si="135"/>
        <v>0</v>
      </c>
      <c r="T608" s="30">
        <f t="shared" si="136"/>
        <v>0</v>
      </c>
      <c r="U608" s="34"/>
      <c r="V608" s="34"/>
      <c r="W608" s="34"/>
      <c r="X608" s="31">
        <f t="shared" si="139"/>
        <v>9.0359999999999996</v>
      </c>
      <c r="Y608" s="31">
        <f t="shared" si="140"/>
        <v>-184.49199999999999</v>
      </c>
      <c r="Z608" s="30">
        <f t="shared" si="141"/>
        <v>0</v>
      </c>
    </row>
    <row r="609" spans="4:26" x14ac:dyDescent="0.15">
      <c r="E609" s="46"/>
      <c r="F609" s="28"/>
      <c r="G609" s="29"/>
      <c r="H609" s="29"/>
      <c r="I609" s="48" t="str">
        <f t="shared" si="120"/>
        <v/>
      </c>
      <c r="J609" s="48" t="str">
        <f t="shared" si="128"/>
        <v/>
      </c>
      <c r="K609" s="49" t="str">
        <f t="shared" si="129"/>
        <v/>
      </c>
      <c r="L609" s="11"/>
      <c r="M609" s="11"/>
      <c r="N609" s="78"/>
      <c r="O609" s="31" t="str">
        <f t="shared" si="137"/>
        <v>F</v>
      </c>
      <c r="P609" s="11">
        <f t="shared" si="138"/>
        <v>-23.287315649149274</v>
      </c>
      <c r="Q609" s="11"/>
      <c r="R609" s="38">
        <f t="shared" si="134"/>
        <v>0</v>
      </c>
      <c r="S609" s="30">
        <f t="shared" si="135"/>
        <v>0</v>
      </c>
      <c r="T609" s="30">
        <f t="shared" si="136"/>
        <v>0</v>
      </c>
      <c r="U609" s="34"/>
      <c r="V609" s="34"/>
      <c r="W609" s="34"/>
      <c r="X609" s="31">
        <f t="shared" si="139"/>
        <v>9.0359999999999996</v>
      </c>
      <c r="Y609" s="31">
        <f t="shared" si="140"/>
        <v>-184.49199999999999</v>
      </c>
      <c r="Z609" s="30">
        <f t="shared" si="141"/>
        <v>0</v>
      </c>
    </row>
    <row r="610" spans="4:26" x14ac:dyDescent="0.15">
      <c r="E610" s="46"/>
      <c r="F610" s="28"/>
      <c r="G610" s="29"/>
      <c r="H610" s="29"/>
      <c r="I610" s="48" t="str">
        <f t="shared" si="120"/>
        <v/>
      </c>
      <c r="J610" s="48" t="str">
        <f t="shared" si="128"/>
        <v/>
      </c>
      <c r="K610" s="49" t="str">
        <f t="shared" si="129"/>
        <v/>
      </c>
      <c r="L610" s="11"/>
      <c r="M610" s="11"/>
      <c r="N610" s="78"/>
      <c r="O610" s="31" t="str">
        <f t="shared" si="137"/>
        <v>F</v>
      </c>
      <c r="P610" s="11">
        <f t="shared" si="138"/>
        <v>-23.287315649149274</v>
      </c>
      <c r="Q610" s="11"/>
      <c r="R610" s="38">
        <f t="shared" si="134"/>
        <v>0</v>
      </c>
      <c r="S610" s="30">
        <f t="shared" si="135"/>
        <v>0</v>
      </c>
      <c r="T610" s="30">
        <f t="shared" si="136"/>
        <v>0</v>
      </c>
      <c r="U610" s="34"/>
      <c r="V610" s="34"/>
      <c r="W610" s="34"/>
      <c r="X610" s="31">
        <f t="shared" si="139"/>
        <v>9.0359999999999996</v>
      </c>
      <c r="Y610" s="31">
        <f t="shared" si="140"/>
        <v>-184.49199999999999</v>
      </c>
      <c r="Z610" s="30">
        <f t="shared" si="141"/>
        <v>0</v>
      </c>
    </row>
    <row r="611" spans="4:26" x14ac:dyDescent="0.15">
      <c r="E611" s="46"/>
      <c r="F611" s="28"/>
      <c r="G611" s="29"/>
      <c r="H611" s="29"/>
      <c r="I611" s="48" t="str">
        <f t="shared" si="120"/>
        <v/>
      </c>
      <c r="J611" s="48" t="str">
        <f t="shared" si="128"/>
        <v/>
      </c>
      <c r="K611" s="49" t="str">
        <f t="shared" si="129"/>
        <v/>
      </c>
      <c r="L611" s="11"/>
      <c r="M611" s="11"/>
      <c r="N611" s="78"/>
      <c r="O611" s="31" t="str">
        <f t="shared" si="137"/>
        <v>F</v>
      </c>
      <c r="P611" s="11">
        <f t="shared" si="138"/>
        <v>-23.287315649149274</v>
      </c>
      <c r="Q611" s="11"/>
      <c r="R611" s="38">
        <f t="shared" si="134"/>
        <v>0</v>
      </c>
      <c r="S611" s="30">
        <f t="shared" si="135"/>
        <v>0</v>
      </c>
      <c r="T611" s="30">
        <f t="shared" si="136"/>
        <v>0</v>
      </c>
      <c r="U611" s="34"/>
      <c r="V611" s="34"/>
      <c r="W611" s="34"/>
      <c r="X611" s="31">
        <f t="shared" si="139"/>
        <v>9.0359999999999996</v>
      </c>
      <c r="Y611" s="31">
        <f t="shared" si="140"/>
        <v>-184.49199999999999</v>
      </c>
      <c r="Z611" s="30">
        <f t="shared" si="141"/>
        <v>0</v>
      </c>
    </row>
    <row r="612" spans="4:26" x14ac:dyDescent="0.15">
      <c r="E612" s="46"/>
      <c r="F612" s="28"/>
      <c r="G612" s="29"/>
      <c r="H612" s="29"/>
      <c r="I612" s="48" t="str">
        <f t="shared" si="120"/>
        <v/>
      </c>
      <c r="J612" s="48" t="str">
        <f t="shared" si="128"/>
        <v/>
      </c>
      <c r="K612" s="49" t="str">
        <f t="shared" si="129"/>
        <v/>
      </c>
      <c r="L612" s="11"/>
      <c r="M612" s="11"/>
      <c r="N612" s="78"/>
      <c r="O612" s="31" t="str">
        <f t="shared" si="137"/>
        <v>F</v>
      </c>
      <c r="P612" s="11">
        <f t="shared" si="138"/>
        <v>-23.287315649149274</v>
      </c>
      <c r="Q612" s="11"/>
      <c r="R612" s="38">
        <f t="shared" si="134"/>
        <v>0</v>
      </c>
      <c r="S612" s="30">
        <f t="shared" si="135"/>
        <v>0</v>
      </c>
      <c r="T612" s="30">
        <f t="shared" si="136"/>
        <v>0</v>
      </c>
      <c r="U612" s="34"/>
      <c r="V612" s="34"/>
      <c r="W612" s="34"/>
      <c r="X612" s="31">
        <f t="shared" si="139"/>
        <v>9.0359999999999996</v>
      </c>
      <c r="Y612" s="31">
        <f t="shared" si="140"/>
        <v>-184.49199999999999</v>
      </c>
      <c r="Z612" s="30">
        <f t="shared" si="141"/>
        <v>0</v>
      </c>
    </row>
    <row r="613" spans="4:26" x14ac:dyDescent="0.15">
      <c r="E613" s="46"/>
      <c r="F613" s="28"/>
      <c r="G613" s="29"/>
      <c r="H613" s="29"/>
      <c r="I613" s="48" t="str">
        <f t="shared" si="120"/>
        <v/>
      </c>
      <c r="J613" s="48" t="str">
        <f t="shared" si="128"/>
        <v/>
      </c>
      <c r="K613" s="49" t="str">
        <f t="shared" si="129"/>
        <v/>
      </c>
      <c r="L613" s="11"/>
      <c r="M613" s="11"/>
      <c r="N613" s="78"/>
      <c r="O613" s="31" t="str">
        <f t="shared" si="137"/>
        <v>F</v>
      </c>
      <c r="P613" s="11">
        <f t="shared" si="138"/>
        <v>-23.287315649149274</v>
      </c>
      <c r="Q613" s="11"/>
      <c r="R613" s="38">
        <f t="shared" si="134"/>
        <v>0</v>
      </c>
      <c r="S613" s="30">
        <f t="shared" si="135"/>
        <v>0</v>
      </c>
      <c r="T613" s="30">
        <f t="shared" si="136"/>
        <v>0</v>
      </c>
      <c r="U613" s="34"/>
      <c r="V613" s="34"/>
      <c r="W613" s="34"/>
      <c r="X613" s="31">
        <f t="shared" si="139"/>
        <v>9.0359999999999996</v>
      </c>
      <c r="Y613" s="31">
        <f t="shared" si="140"/>
        <v>-184.49199999999999</v>
      </c>
      <c r="Z613" s="30">
        <f t="shared" si="141"/>
        <v>0</v>
      </c>
    </row>
    <row r="614" spans="4:26" x14ac:dyDescent="0.15">
      <c r="E614" s="46"/>
      <c r="F614" s="28"/>
      <c r="G614" s="29"/>
      <c r="H614" s="29"/>
      <c r="I614" s="48" t="str">
        <f t="shared" si="120"/>
        <v/>
      </c>
      <c r="J614" s="48" t="str">
        <f t="shared" si="128"/>
        <v/>
      </c>
      <c r="K614" s="49" t="str">
        <f t="shared" si="129"/>
        <v/>
      </c>
      <c r="L614" s="11"/>
      <c r="M614" s="11"/>
      <c r="N614" s="78"/>
      <c r="O614" s="31" t="str">
        <f t="shared" si="137"/>
        <v>F</v>
      </c>
      <c r="P614" s="11">
        <f t="shared" si="138"/>
        <v>-23.287315649149274</v>
      </c>
      <c r="Q614" s="11"/>
      <c r="R614" s="38">
        <f t="shared" si="134"/>
        <v>0</v>
      </c>
      <c r="S614" s="30">
        <f t="shared" si="135"/>
        <v>0</v>
      </c>
      <c r="T614" s="30">
        <f t="shared" si="136"/>
        <v>0</v>
      </c>
      <c r="U614" s="34"/>
      <c r="V614" s="34"/>
      <c r="W614" s="34"/>
      <c r="X614" s="31">
        <f t="shared" si="139"/>
        <v>9.0359999999999996</v>
      </c>
      <c r="Y614" s="31">
        <f t="shared" si="140"/>
        <v>-184.49199999999999</v>
      </c>
      <c r="Z614" s="30">
        <f t="shared" si="141"/>
        <v>0</v>
      </c>
    </row>
    <row r="615" spans="4:26" x14ac:dyDescent="0.15">
      <c r="E615" s="46"/>
      <c r="F615" s="28"/>
      <c r="G615" s="29"/>
      <c r="H615" s="29"/>
      <c r="I615" s="48" t="str">
        <f t="shared" si="120"/>
        <v/>
      </c>
      <c r="J615" s="48" t="str">
        <f t="shared" si="128"/>
        <v/>
      </c>
      <c r="K615" s="49" t="str">
        <f t="shared" si="129"/>
        <v/>
      </c>
      <c r="L615" s="11"/>
      <c r="M615" s="11"/>
      <c r="N615" s="78"/>
      <c r="O615" s="31" t="str">
        <f t="shared" si="137"/>
        <v>F</v>
      </c>
      <c r="P615" s="11">
        <f t="shared" si="138"/>
        <v>-23.287315649149274</v>
      </c>
      <c r="Q615" s="11"/>
      <c r="R615" s="38">
        <f t="shared" si="134"/>
        <v>0</v>
      </c>
      <c r="S615" s="30">
        <f t="shared" si="135"/>
        <v>0</v>
      </c>
      <c r="T615" s="30">
        <f t="shared" si="136"/>
        <v>0</v>
      </c>
      <c r="U615" s="34"/>
      <c r="V615" s="34"/>
      <c r="W615" s="34"/>
      <c r="X615" s="31">
        <f t="shared" si="139"/>
        <v>9.0359999999999996</v>
      </c>
      <c r="Y615" s="31">
        <f t="shared" si="140"/>
        <v>-184.49199999999999</v>
      </c>
      <c r="Z615" s="30">
        <f t="shared" si="141"/>
        <v>0</v>
      </c>
    </row>
    <row r="616" spans="4:26" x14ac:dyDescent="0.15">
      <c r="E616" s="46"/>
      <c r="F616" s="28"/>
      <c r="G616" s="29"/>
      <c r="H616" s="29"/>
      <c r="I616" s="48" t="str">
        <f t="shared" si="120"/>
        <v/>
      </c>
      <c r="J616" s="48" t="str">
        <f t="shared" si="128"/>
        <v/>
      </c>
      <c r="K616" s="49" t="str">
        <f t="shared" si="129"/>
        <v/>
      </c>
      <c r="L616" s="11"/>
      <c r="M616" s="11"/>
      <c r="N616" s="78"/>
      <c r="O616" s="31" t="str">
        <f t="shared" si="137"/>
        <v>F</v>
      </c>
      <c r="P616" s="11">
        <f t="shared" si="138"/>
        <v>-23.287315649149274</v>
      </c>
      <c r="Q616" s="11"/>
      <c r="R616" s="38">
        <f t="shared" si="134"/>
        <v>0</v>
      </c>
      <c r="S616" s="30">
        <f t="shared" si="135"/>
        <v>0</v>
      </c>
      <c r="T616" s="30">
        <f t="shared" si="136"/>
        <v>0</v>
      </c>
      <c r="U616" s="34"/>
      <c r="V616" s="34"/>
      <c r="W616" s="34"/>
      <c r="X616" s="31">
        <f t="shared" si="139"/>
        <v>9.0359999999999996</v>
      </c>
      <c r="Y616" s="31">
        <f t="shared" si="140"/>
        <v>-184.49199999999999</v>
      </c>
      <c r="Z616" s="30">
        <f t="shared" si="141"/>
        <v>0</v>
      </c>
    </row>
    <row r="617" spans="4:26" x14ac:dyDescent="0.15">
      <c r="E617" s="46"/>
      <c r="F617" s="28"/>
      <c r="G617" s="29"/>
      <c r="H617" s="29"/>
      <c r="I617" s="48" t="str">
        <f t="shared" si="120"/>
        <v/>
      </c>
      <c r="J617" s="48" t="str">
        <f t="shared" si="128"/>
        <v/>
      </c>
      <c r="K617" s="49" t="str">
        <f t="shared" si="129"/>
        <v/>
      </c>
      <c r="L617" s="11"/>
      <c r="M617" s="11"/>
      <c r="N617" s="78"/>
      <c r="O617" s="31" t="str">
        <f t="shared" si="137"/>
        <v>F</v>
      </c>
      <c r="P617" s="11">
        <f t="shared" si="138"/>
        <v>-23.287315649149274</v>
      </c>
      <c r="Q617" s="11"/>
      <c r="R617" s="38">
        <f t="shared" si="134"/>
        <v>0</v>
      </c>
      <c r="S617" s="30">
        <f t="shared" si="135"/>
        <v>0</v>
      </c>
      <c r="T617" s="30">
        <f t="shared" si="136"/>
        <v>0</v>
      </c>
      <c r="U617" s="34"/>
      <c r="V617" s="34"/>
      <c r="W617" s="34"/>
      <c r="X617" s="31">
        <f t="shared" si="139"/>
        <v>9.0359999999999996</v>
      </c>
      <c r="Y617" s="31">
        <f t="shared" si="140"/>
        <v>-184.49199999999999</v>
      </c>
      <c r="Z617" s="30">
        <f t="shared" si="141"/>
        <v>0</v>
      </c>
    </row>
    <row r="618" spans="4:26" x14ac:dyDescent="0.15">
      <c r="E618" s="46"/>
      <c r="F618" s="28"/>
      <c r="G618" s="29"/>
      <c r="H618" s="29"/>
      <c r="I618" s="48" t="str">
        <f t="shared" si="120"/>
        <v/>
      </c>
      <c r="J618" s="48" t="str">
        <f t="shared" si="128"/>
        <v/>
      </c>
      <c r="K618" s="49" t="str">
        <f t="shared" si="129"/>
        <v/>
      </c>
      <c r="L618" s="11"/>
      <c r="M618" s="11"/>
      <c r="N618" s="78"/>
      <c r="O618" s="31" t="str">
        <f t="shared" si="137"/>
        <v>F</v>
      </c>
      <c r="P618" s="11">
        <f t="shared" si="138"/>
        <v>-23.287315649149274</v>
      </c>
      <c r="Q618" s="11"/>
      <c r="R618" s="38">
        <f t="shared" si="134"/>
        <v>0</v>
      </c>
      <c r="S618" s="30">
        <f t="shared" si="135"/>
        <v>0</v>
      </c>
      <c r="T618" s="30">
        <f t="shared" si="136"/>
        <v>0</v>
      </c>
      <c r="U618" s="34"/>
      <c r="V618" s="34"/>
      <c r="W618" s="34"/>
      <c r="X618" s="31">
        <f t="shared" si="139"/>
        <v>9.0359999999999996</v>
      </c>
      <c r="Y618" s="31">
        <f t="shared" si="140"/>
        <v>-184.49199999999999</v>
      </c>
      <c r="Z618" s="30">
        <f t="shared" si="141"/>
        <v>0</v>
      </c>
    </row>
    <row r="619" spans="4:26" x14ac:dyDescent="0.15">
      <c r="E619" s="46"/>
      <c r="F619" s="28"/>
      <c r="G619" s="29"/>
      <c r="H619" s="29"/>
      <c r="I619" s="48" t="str">
        <f t="shared" si="120"/>
        <v/>
      </c>
      <c r="J619" s="48" t="str">
        <f t="shared" si="128"/>
        <v/>
      </c>
      <c r="K619" s="49" t="str">
        <f t="shared" si="129"/>
        <v/>
      </c>
      <c r="L619" s="11"/>
      <c r="M619" s="11"/>
      <c r="N619" s="78"/>
      <c r="O619" s="31" t="str">
        <f t="shared" si="137"/>
        <v>F</v>
      </c>
      <c r="P619" s="11">
        <f t="shared" si="138"/>
        <v>-23.287315649149274</v>
      </c>
      <c r="Q619" s="11"/>
      <c r="R619" s="38">
        <f t="shared" si="134"/>
        <v>0</v>
      </c>
      <c r="S619" s="30">
        <f t="shared" si="135"/>
        <v>0</v>
      </c>
      <c r="T619" s="30">
        <f t="shared" si="136"/>
        <v>0</v>
      </c>
      <c r="U619" s="34"/>
      <c r="V619" s="34"/>
      <c r="W619" s="34"/>
      <c r="X619" s="31">
        <f t="shared" si="139"/>
        <v>9.0359999999999996</v>
      </c>
      <c r="Y619" s="31">
        <f t="shared" si="140"/>
        <v>-184.49199999999999</v>
      </c>
      <c r="Z619" s="30">
        <f t="shared" si="141"/>
        <v>0</v>
      </c>
    </row>
    <row r="620" spans="4:26" ht="14.25" thickBot="1" x14ac:dyDescent="0.2">
      <c r="E620" s="50"/>
      <c r="F620" s="64"/>
      <c r="G620" s="51"/>
      <c r="H620" s="51"/>
      <c r="I620" s="52" t="str">
        <f>IF(COUNTA($F$499,$H$499,F620:H620)=5,P620,"")</f>
        <v/>
      </c>
      <c r="J620" s="52" t="str">
        <f t="shared" si="128"/>
        <v/>
      </c>
      <c r="K620" s="53" t="str">
        <f t="shared" si="129"/>
        <v/>
      </c>
      <c r="L620" s="11"/>
      <c r="M620" s="11"/>
      <c r="N620" s="78"/>
      <c r="O620" s="31" t="str">
        <f t="shared" si="137"/>
        <v>F</v>
      </c>
      <c r="P620" s="11">
        <f t="shared" si="138"/>
        <v>-23.287315649149274</v>
      </c>
      <c r="Q620" s="11"/>
      <c r="R620" s="38">
        <f t="shared" si="134"/>
        <v>0</v>
      </c>
      <c r="S620" s="30">
        <f t="shared" si="135"/>
        <v>0</v>
      </c>
      <c r="T620" s="30">
        <f t="shared" si="136"/>
        <v>0</v>
      </c>
      <c r="U620" s="34"/>
      <c r="V620" s="34"/>
      <c r="W620" s="34"/>
      <c r="X620" s="31">
        <f t="shared" si="139"/>
        <v>9.0359999999999996</v>
      </c>
      <c r="Y620" s="31">
        <f t="shared" si="140"/>
        <v>-184.49199999999999</v>
      </c>
      <c r="Z620" s="30">
        <f t="shared" si="141"/>
        <v>0</v>
      </c>
    </row>
    <row r="621" spans="4:26" ht="14.25" thickBot="1" x14ac:dyDescent="0.2"/>
    <row r="622" spans="4:26" ht="23.25" customHeight="1" x14ac:dyDescent="0.15">
      <c r="D622" s="72">
        <v>6</v>
      </c>
      <c r="E622" s="42" t="s">
        <v>20</v>
      </c>
      <c r="F622" s="65"/>
      <c r="G622" s="66" t="s">
        <v>115</v>
      </c>
      <c r="H622" s="90"/>
      <c r="I622" s="90"/>
      <c r="J622" s="66"/>
      <c r="K622" s="67"/>
    </row>
    <row r="623" spans="4:26" ht="27.75" customHeight="1" x14ac:dyDescent="0.15">
      <c r="E623" s="43" t="s">
        <v>54</v>
      </c>
      <c r="F623" s="63"/>
      <c r="G623" s="44" t="s">
        <v>75</v>
      </c>
      <c r="H623" s="59"/>
      <c r="I623" s="41"/>
      <c r="J623" s="41"/>
      <c r="K623" s="68"/>
    </row>
    <row r="624" spans="4:26" ht="42" customHeight="1" x14ac:dyDescent="0.15">
      <c r="E624" s="46"/>
      <c r="F624" s="7" t="s">
        <v>30</v>
      </c>
      <c r="G624" s="8" t="s">
        <v>29</v>
      </c>
      <c r="H624" s="8" t="s">
        <v>28</v>
      </c>
      <c r="I624" s="7" t="s">
        <v>123</v>
      </c>
      <c r="J624" s="7" t="s">
        <v>124</v>
      </c>
      <c r="K624" s="47" t="s">
        <v>125</v>
      </c>
      <c r="L624" s="10"/>
      <c r="M624" s="10"/>
      <c r="N624" s="7"/>
      <c r="O624" s="7" t="s">
        <v>31</v>
      </c>
      <c r="P624" s="9" t="s">
        <v>23</v>
      </c>
      <c r="Q624" s="9"/>
      <c r="R624" s="36" t="s">
        <v>21</v>
      </c>
      <c r="S624" s="35" t="s">
        <v>22</v>
      </c>
      <c r="T624" s="35" t="s">
        <v>47</v>
      </c>
      <c r="U624" s="35"/>
      <c r="V624" s="35"/>
      <c r="W624" s="35"/>
      <c r="X624" s="37" t="s">
        <v>45</v>
      </c>
      <c r="Y624" s="37" t="s">
        <v>46</v>
      </c>
      <c r="Z624" s="30" t="s">
        <v>78</v>
      </c>
    </row>
    <row r="625" spans="5:26" x14ac:dyDescent="0.15">
      <c r="E625" s="46"/>
      <c r="F625" s="28"/>
      <c r="G625" s="29"/>
      <c r="H625" s="29"/>
      <c r="I625" s="48" t="str">
        <f t="shared" ref="I625:I743" si="145">IF(COUNTA($F$623,$H$623,F625:H625)=5,P625,"")</f>
        <v/>
      </c>
      <c r="J625" s="48" t="str">
        <f>IF(COUNTA($F$623,$H$623,F625:H625)=5,IF(T625&lt;6,"*",IF(T625&gt;=17.583,"*",(H625-G625*INDEX(IF(O625="F",muratafemale,muratamale),R625-4,1)-INDEX(IF(O625="F",muratafemale,muratamale),R625-4,2))/(G625*INDEX(IF(O625="F",muratafemale,muratamale),R625-4,1)+INDEX(IF(O625="F",muratafemale,muratamale),R625-4,2))*100)),"")</f>
        <v/>
      </c>
      <c r="K625" s="49" t="str">
        <f>IF(COUNTA($F$623,$H$623,F625:H625)=5,IF(OR(T625&lt;1,G625&lt;70),"*",IF(G625&gt;=IF(O625="M",181,174),(H625-Z625)/Z625*100,IF(G625&lt;101,(H625-X625)/X625*100,IF(T625&lt;6,(H625-X625)/X625*100,IF(T625&gt;=17.583,(H625-Z625)/Z625*100,(H625-Y625)/Y625*100))))),"")</f>
        <v/>
      </c>
      <c r="L625" s="11"/>
      <c r="M625" s="11"/>
      <c r="N625" s="78"/>
      <c r="O625" s="31" t="str">
        <f>IF(OR(+$H$623="男",+$H$623="M"),"M","F")</f>
        <v>F</v>
      </c>
      <c r="P625" s="11">
        <f t="shared" ref="P625:P626" si="146">IF(T625&gt;17.583,"*",(G625-(INDEX(IF(O625="F",Hfemalemean,Hmalemean),S625+1,R625+1)))/(INDEX(IF(O625="F",Hfemalesd,Hmalesd),S625+1,R625+1)))</f>
        <v>-23.287315649149274</v>
      </c>
      <c r="Q625" s="11"/>
      <c r="R625" s="38">
        <f>DATEDIF($F$623,F625,"Y")</f>
        <v>0</v>
      </c>
      <c r="S625" s="30">
        <f>DATEDIF($F$623,F625,"YM")</f>
        <v>0</v>
      </c>
      <c r="T625" s="30">
        <f>DATEDIF($F$623,F625,"Y")+DATEDIF($F$623,F625,"YD")/(365+IF(MOD(YEAR(DATE(YEAR(F625)-1,MONTH($F$623),DAY($F$623))),4)=0,IF(DATE(YEAR(DATE(YEAR(F625)-1,MONTH($F$623),DAY($F$623))),2,29)&gt;=DATE(YEAR(F625)-1,MONTH($F$623),DAY($F$623)),1,0),0)+IF(MOD(YEAR(F625),4)=0,IF(DATE(YEAR(F625),2,29)&lt;=F625,1,0),0))</f>
        <v>0</v>
      </c>
      <c r="U625" s="34"/>
      <c r="V625" s="34"/>
      <c r="W625" s="34"/>
      <c r="X625" s="31">
        <f t="shared" ref="X625:X626" si="147">IF(O625="M",2.06*10^-3*G625^2-0.1166*G625+6.5273,2.49*10^-3*G625^2-0.1858*G625+9.036)</f>
        <v>9.0359999999999996</v>
      </c>
      <c r="Y625" s="31">
        <f t="shared" ref="Y625:Y626" si="148">((G625/100)^3*INDEX(itoOI,IF(O625="M",0,3)+IF(G625&lt;140,1,IF(G625&lt;=149,2,3)),1)+(G625/100)^2*INDEX(itoOI,IF(O625="M",0,3)+IF(G625&lt;140,1,IF(G625&lt;=149,2,3)),2)+(G625/100)*INDEX(itoOI,IF(O625="M",0,3)+IF(G625&lt;140,1,IF(G625&lt;=149,2,3)),3)+INDEX(itoOI,IF(O625="M",0,3)+IF(G625&lt;140,1,IF(G625&lt;=149,2,3)),4))</f>
        <v>-184.49199999999999</v>
      </c>
      <c r="Z625" s="30">
        <f t="shared" ref="Z625:Z626" si="149">22*G625^2/10000</f>
        <v>0</v>
      </c>
    </row>
    <row r="626" spans="5:26" x14ac:dyDescent="0.15">
      <c r="E626" s="46"/>
      <c r="F626" s="28"/>
      <c r="G626" s="29"/>
      <c r="H626" s="29"/>
      <c r="I626" s="48" t="str">
        <f t="shared" si="145"/>
        <v/>
      </c>
      <c r="J626" s="48" t="str">
        <f>IF(COUNTA($F$623,$H$623,F626:H626)=5,IF(T626&lt;6,"*",IF(T626&gt;=17.583,"*",(H626-G626*INDEX(IF(O626="F",muratafemale,muratamale),R626-4,1)-INDEX(IF(O626="F",muratafemale,muratamale),R626-4,2))/(G626*INDEX(IF(O626="F",muratafemale,muratamale),R626-4,1)+INDEX(IF(O626="F",muratafemale,muratamale),R626-4,2))*100)),"")</f>
        <v/>
      </c>
      <c r="K626" s="49" t="str">
        <f>IF(COUNTA($F$623,$H$623,F626:H626)=5,IF(OR(T626&lt;1,G626&lt;70),"*",IF(G626&gt;=IF(O626="M",181,174),(H626-Z626)/Z626*100,IF(G626&lt;101,(H626-X626)/X626*100,IF(T626&lt;6,(H626-X626)/X626*100,IF(T626&gt;=17.583,(H626-Z626)/Z626*100,(H626-Y626)/Y626*100))))),"")</f>
        <v/>
      </c>
      <c r="L626" s="11"/>
      <c r="M626" s="11"/>
      <c r="N626" s="78"/>
      <c r="O626" s="31" t="str">
        <f>+O625</f>
        <v>F</v>
      </c>
      <c r="P626" s="11">
        <f t="shared" si="146"/>
        <v>-23.287315649149274</v>
      </c>
      <c r="Q626" s="11"/>
      <c r="R626" s="38">
        <f>DATEDIF($F$623,F626,"Y")</f>
        <v>0</v>
      </c>
      <c r="S626" s="30">
        <f>DATEDIF($F$623,F626,"YM")</f>
        <v>0</v>
      </c>
      <c r="T626" s="30">
        <f>DATEDIF($F$623,F626,"Y")+DATEDIF($F$623,F626,"YD")/(365+IF(MOD(YEAR(DATE(YEAR(F626)-1,MONTH($F$623),DAY($F$623))),4)=0,IF(DATE(YEAR(DATE(YEAR(F626)-1,MONTH($F$623),DAY($F$623))),2,29)&gt;=DATE(YEAR(F626)-1,MONTH($F$623),DAY($F$623)),1,0),0)+IF(MOD(YEAR(F626),4)=0,IF(DATE(YEAR(F626),2,29)&lt;=F626,1,0),0))</f>
        <v>0</v>
      </c>
      <c r="U626" s="34"/>
      <c r="V626" s="34"/>
      <c r="W626" s="34"/>
      <c r="X626" s="31">
        <f t="shared" si="147"/>
        <v>9.0359999999999996</v>
      </c>
      <c r="Y626" s="31">
        <f t="shared" si="148"/>
        <v>-184.49199999999999</v>
      </c>
      <c r="Z626" s="30">
        <f t="shared" si="149"/>
        <v>0</v>
      </c>
    </row>
    <row r="627" spans="5:26" x14ac:dyDescent="0.15">
      <c r="E627" s="46"/>
      <c r="F627" s="28"/>
      <c r="G627" s="29"/>
      <c r="H627" s="29"/>
      <c r="I627" s="48" t="str">
        <f t="shared" si="145"/>
        <v/>
      </c>
      <c r="J627" s="48" t="str">
        <f>IF(COUNTA($F$623,$H$623,F627:H627)=5,IF(T627&lt;6,"*",IF(T627&gt;=17.583,"*",(H627-G627*INDEX(IF(O627="F",muratafemale,muratamale),R627-4,1)-INDEX(IF(O627="F",muratafemale,muratamale),R627-4,2))/(G627*INDEX(IF(O627="F",muratafemale,muratamale),R627-4,1)+INDEX(IF(O627="F",muratafemale,muratamale),R627-4,2))*100)),"")</f>
        <v/>
      </c>
      <c r="K627" s="49" t="str">
        <f>IF(COUNTA($F$623,$H$623,F627:H627)=5,IF(OR(T627&lt;1,G627&lt;70),"*",IF(G627&gt;=IF(O627="M",181,174),(H627-Z627)/Z627*100,IF(G627&lt;101,(H627-X627)/X627*100,IF(T627&lt;6,(H627-X627)/X627*100,IF(T627&gt;=17.583,(H627-Z627)/Z627*100,(H627-Y627)/Y627*100))))),"")</f>
        <v/>
      </c>
      <c r="N627" s="78"/>
      <c r="O627" s="31" t="str">
        <f t="shared" ref="O627:O690" si="150">+O626</f>
        <v>F</v>
      </c>
      <c r="P627" s="11">
        <f t="shared" ref="P627:P690" si="151">IF(T627&gt;17.583,"*",(G627-(INDEX(IF(O627="F",Hfemalemean,Hmalemean),S627+1,R627+1)))/(INDEX(IF(O627="F",Hfemalesd,Hmalesd),S627+1,R627+1)))</f>
        <v>-23.287315649149274</v>
      </c>
      <c r="Q627" s="11"/>
      <c r="R627" s="38">
        <f t="shared" ref="R627:R689" si="152">DATEDIF($F$623,F627,"Y")</f>
        <v>0</v>
      </c>
      <c r="S627" s="30">
        <f t="shared" ref="S627:S689" si="153">DATEDIF($F$623,F627,"YM")</f>
        <v>0</v>
      </c>
      <c r="T627" s="30">
        <f t="shared" ref="T627:T689" si="154">DATEDIF($F$623,F627,"Y")+DATEDIF($F$623,F627,"YD")/(365+IF(MOD(YEAR(DATE(YEAR(F627)-1,MONTH($F$623),DAY($F$623))),4)=0,IF(DATE(YEAR(DATE(YEAR(F627)-1,MONTH($F$623),DAY($F$623))),2,29)&gt;=DATE(YEAR(F627)-1,MONTH($F$623),DAY($F$623)),1,0),0)+IF(MOD(YEAR(F627),4)=0,IF(DATE(YEAR(F627),2,29)&lt;=F627,1,0),0))</f>
        <v>0</v>
      </c>
      <c r="U627" s="34"/>
      <c r="V627" s="34"/>
      <c r="W627" s="34"/>
      <c r="X627" s="31">
        <f t="shared" ref="X627:X690" si="155">IF(O627="M",2.06*10^-3*G627^2-0.1166*G627+6.5273,2.49*10^-3*G627^2-0.1858*G627+9.036)</f>
        <v>9.0359999999999996</v>
      </c>
      <c r="Y627" s="31">
        <f t="shared" ref="Y627:Y690" si="156">((G627/100)^3*INDEX(itoOI,IF(O627="M",0,3)+IF(G627&lt;140,1,IF(G627&lt;=149,2,3)),1)+(G627/100)^2*INDEX(itoOI,IF(O627="M",0,3)+IF(G627&lt;140,1,IF(G627&lt;=149,2,3)),2)+(G627/100)*INDEX(itoOI,IF(O627="M",0,3)+IF(G627&lt;140,1,IF(G627&lt;=149,2,3)),3)+INDEX(itoOI,IF(O627="M",0,3)+IF(G627&lt;140,1,IF(G627&lt;=149,2,3)),4))</f>
        <v>-184.49199999999999</v>
      </c>
      <c r="Z627" s="30">
        <f t="shared" ref="Z627:Z690" si="157">22*G627^2/10000</f>
        <v>0</v>
      </c>
    </row>
    <row r="628" spans="5:26" x14ac:dyDescent="0.15">
      <c r="E628" s="46"/>
      <c r="F628" s="28"/>
      <c r="G628" s="29"/>
      <c r="H628" s="29"/>
      <c r="I628" s="48" t="str">
        <f t="shared" si="145"/>
        <v/>
      </c>
      <c r="J628" s="48" t="str">
        <f t="shared" ref="J628:J744" si="158">IF(COUNTA($F$623,$H$623,F628:H628)=5,IF(T628&lt;6,"*",IF(T628&gt;=17.583,"*",(H628-G628*INDEX(IF(O628="F",muratafemale,muratamale),R628-4,1)-INDEX(IF(O628="F",muratafemale,muratamale),R628-4,2))/(G628*INDEX(IF(O628="F",muratafemale,muratamale),R628-4,1)+INDEX(IF(O628="F",muratafemale,muratamale),R628-4,2))*100)),"")</f>
        <v/>
      </c>
      <c r="K628" s="49" t="str">
        <f t="shared" ref="K628:K744" si="159">IF(COUNTA($F$623,$H$623,F628:H628)=5,IF(OR(T628&lt;1,G628&lt;70),"*",IF(G628&gt;=IF(O628="M",181,174),(H628-Z628)/Z628*100,IF(G628&lt;101,(H628-X628)/X628*100,IF(T628&lt;6,(H628-X628)/X628*100,IF(T628&gt;=17.583,(H628-Z628)/Z628*100,(H628-Y628)/Y628*100))))),"")</f>
        <v/>
      </c>
      <c r="L628" s="11"/>
      <c r="M628" s="11"/>
      <c r="N628" s="78"/>
      <c r="O628" s="31" t="str">
        <f t="shared" si="150"/>
        <v>F</v>
      </c>
      <c r="P628" s="11">
        <f t="shared" si="151"/>
        <v>-23.287315649149274</v>
      </c>
      <c r="Q628" s="11"/>
      <c r="R628" s="38">
        <f t="shared" si="152"/>
        <v>0</v>
      </c>
      <c r="S628" s="30">
        <f t="shared" si="153"/>
        <v>0</v>
      </c>
      <c r="T628" s="30">
        <f t="shared" si="154"/>
        <v>0</v>
      </c>
      <c r="U628" s="34"/>
      <c r="V628" s="34"/>
      <c r="W628" s="34"/>
      <c r="X628" s="31">
        <f t="shared" si="155"/>
        <v>9.0359999999999996</v>
      </c>
      <c r="Y628" s="31">
        <f t="shared" si="156"/>
        <v>-184.49199999999999</v>
      </c>
      <c r="Z628" s="30">
        <f t="shared" si="157"/>
        <v>0</v>
      </c>
    </row>
    <row r="629" spans="5:26" x14ac:dyDescent="0.15">
      <c r="E629" s="46"/>
      <c r="F629" s="28"/>
      <c r="G629" s="29"/>
      <c r="H629" s="29"/>
      <c r="I629" s="48" t="str">
        <f t="shared" ref="I629:I692" si="160">IF(COUNTA($F$623,$H$623,F629:H629)=5,P629,"")</f>
        <v/>
      </c>
      <c r="J629" s="48" t="str">
        <f t="shared" ref="J629:J692" si="161">IF(COUNTA($F$623,$H$623,F629:H629)=5,IF(T629&lt;6,"*",IF(T629&gt;=17.583,"*",(H629-G629*INDEX(IF(O629="F",muratafemale,muratamale),R629-4,1)-INDEX(IF(O629="F",muratafemale,muratamale),R629-4,2))/(G629*INDEX(IF(O629="F",muratafemale,muratamale),R629-4,1)+INDEX(IF(O629="F",muratafemale,muratamale),R629-4,2))*100)),"")</f>
        <v/>
      </c>
      <c r="K629" s="49" t="str">
        <f t="shared" ref="K629:K692" si="162">IF(COUNTA($F$623,$H$623,F629:H629)=5,IF(OR(T629&lt;1,G629&lt;70),"*",IF(G629&gt;=IF(O629="M",181,174),(H629-Z629)/Z629*100,IF(G629&lt;101,(H629-X629)/X629*100,IF(T629&lt;6,(H629-X629)/X629*100,IF(T629&gt;=17.583,(H629-Z629)/Z629*100,(H629-Y629)/Y629*100))))),"")</f>
        <v/>
      </c>
      <c r="L629" s="11"/>
      <c r="M629" s="11"/>
      <c r="N629" s="78"/>
      <c r="O629" s="31" t="str">
        <f t="shared" si="150"/>
        <v>F</v>
      </c>
      <c r="P629" s="11">
        <f t="shared" si="151"/>
        <v>-23.287315649149274</v>
      </c>
      <c r="Q629" s="11"/>
      <c r="R629" s="38">
        <f t="shared" si="152"/>
        <v>0</v>
      </c>
      <c r="S629" s="30">
        <f t="shared" si="153"/>
        <v>0</v>
      </c>
      <c r="T629" s="30">
        <f t="shared" si="154"/>
        <v>0</v>
      </c>
      <c r="U629" s="34"/>
      <c r="V629" s="34"/>
      <c r="W629" s="34"/>
      <c r="X629" s="31">
        <f t="shared" si="155"/>
        <v>9.0359999999999996</v>
      </c>
      <c r="Y629" s="31">
        <f t="shared" si="156"/>
        <v>-184.49199999999999</v>
      </c>
      <c r="Z629" s="30">
        <f t="shared" si="157"/>
        <v>0</v>
      </c>
    </row>
    <row r="630" spans="5:26" x14ac:dyDescent="0.15">
      <c r="E630" s="46"/>
      <c r="F630" s="28"/>
      <c r="G630" s="29"/>
      <c r="H630" s="29"/>
      <c r="I630" s="48" t="str">
        <f t="shared" si="160"/>
        <v/>
      </c>
      <c r="J630" s="48" t="str">
        <f t="shared" si="161"/>
        <v/>
      </c>
      <c r="K630" s="49" t="str">
        <f t="shared" si="162"/>
        <v/>
      </c>
      <c r="L630" s="11"/>
      <c r="M630" s="11"/>
      <c r="N630" s="78"/>
      <c r="O630" s="31" t="str">
        <f t="shared" si="150"/>
        <v>F</v>
      </c>
      <c r="P630" s="11">
        <f t="shared" si="151"/>
        <v>-23.287315649149274</v>
      </c>
      <c r="Q630" s="11"/>
      <c r="R630" s="38">
        <f t="shared" si="152"/>
        <v>0</v>
      </c>
      <c r="S630" s="30">
        <f t="shared" si="153"/>
        <v>0</v>
      </c>
      <c r="T630" s="30">
        <f t="shared" si="154"/>
        <v>0</v>
      </c>
      <c r="U630" s="34"/>
      <c r="V630" s="34"/>
      <c r="W630" s="34"/>
      <c r="X630" s="31">
        <f t="shared" si="155"/>
        <v>9.0359999999999996</v>
      </c>
      <c r="Y630" s="31">
        <f t="shared" si="156"/>
        <v>-184.49199999999999</v>
      </c>
      <c r="Z630" s="30">
        <f t="shared" si="157"/>
        <v>0</v>
      </c>
    </row>
    <row r="631" spans="5:26" x14ac:dyDescent="0.15">
      <c r="E631" s="46"/>
      <c r="F631" s="28"/>
      <c r="G631" s="29"/>
      <c r="H631" s="29"/>
      <c r="I631" s="48" t="str">
        <f t="shared" si="160"/>
        <v/>
      </c>
      <c r="J631" s="48" t="str">
        <f t="shared" si="161"/>
        <v/>
      </c>
      <c r="K631" s="49" t="str">
        <f t="shared" si="162"/>
        <v/>
      </c>
      <c r="L631" s="11"/>
      <c r="M631" s="11"/>
      <c r="N631" s="78"/>
      <c r="O631" s="31" t="str">
        <f t="shared" si="150"/>
        <v>F</v>
      </c>
      <c r="P631" s="11">
        <f t="shared" si="151"/>
        <v>-23.287315649149274</v>
      </c>
      <c r="Q631" s="11"/>
      <c r="R631" s="38">
        <f t="shared" si="152"/>
        <v>0</v>
      </c>
      <c r="S631" s="30">
        <f t="shared" si="153"/>
        <v>0</v>
      </c>
      <c r="T631" s="30">
        <f t="shared" si="154"/>
        <v>0</v>
      </c>
      <c r="U631" s="34"/>
      <c r="V631" s="34"/>
      <c r="W631" s="34"/>
      <c r="X631" s="31">
        <f t="shared" si="155"/>
        <v>9.0359999999999996</v>
      </c>
      <c r="Y631" s="31">
        <f t="shared" si="156"/>
        <v>-184.49199999999999</v>
      </c>
      <c r="Z631" s="30">
        <f t="shared" si="157"/>
        <v>0</v>
      </c>
    </row>
    <row r="632" spans="5:26" x14ac:dyDescent="0.15">
      <c r="E632" s="46"/>
      <c r="F632" s="28"/>
      <c r="G632" s="29"/>
      <c r="H632" s="29"/>
      <c r="I632" s="48" t="str">
        <f t="shared" si="160"/>
        <v/>
      </c>
      <c r="J632" s="48" t="str">
        <f t="shared" si="161"/>
        <v/>
      </c>
      <c r="K632" s="49" t="str">
        <f t="shared" si="162"/>
        <v/>
      </c>
      <c r="L632" s="11"/>
      <c r="M632" s="11"/>
      <c r="N632" s="78"/>
      <c r="O632" s="31" t="str">
        <f t="shared" si="150"/>
        <v>F</v>
      </c>
      <c r="P632" s="11">
        <f t="shared" si="151"/>
        <v>-23.287315649149274</v>
      </c>
      <c r="Q632" s="11"/>
      <c r="R632" s="38">
        <f t="shared" si="152"/>
        <v>0</v>
      </c>
      <c r="S632" s="30">
        <f t="shared" si="153"/>
        <v>0</v>
      </c>
      <c r="T632" s="30">
        <f t="shared" si="154"/>
        <v>0</v>
      </c>
      <c r="U632" s="34"/>
      <c r="V632" s="34"/>
      <c r="W632" s="34"/>
      <c r="X632" s="31">
        <f t="shared" si="155"/>
        <v>9.0359999999999996</v>
      </c>
      <c r="Y632" s="31">
        <f t="shared" si="156"/>
        <v>-184.49199999999999</v>
      </c>
      <c r="Z632" s="30">
        <f t="shared" si="157"/>
        <v>0</v>
      </c>
    </row>
    <row r="633" spans="5:26" x14ac:dyDescent="0.15">
      <c r="E633" s="46"/>
      <c r="F633" s="28"/>
      <c r="G633" s="29"/>
      <c r="H633" s="29"/>
      <c r="I633" s="48" t="str">
        <f t="shared" si="160"/>
        <v/>
      </c>
      <c r="J633" s="48" t="str">
        <f t="shared" si="161"/>
        <v/>
      </c>
      <c r="K633" s="49" t="str">
        <f t="shared" si="162"/>
        <v/>
      </c>
      <c r="L633" s="11"/>
      <c r="M633" s="11"/>
      <c r="N633" s="78"/>
      <c r="O633" s="31" t="str">
        <f t="shared" si="150"/>
        <v>F</v>
      </c>
      <c r="P633" s="11">
        <f t="shared" si="151"/>
        <v>-23.287315649149274</v>
      </c>
      <c r="Q633" s="11"/>
      <c r="R633" s="38">
        <f t="shared" si="152"/>
        <v>0</v>
      </c>
      <c r="S633" s="30">
        <f t="shared" si="153"/>
        <v>0</v>
      </c>
      <c r="T633" s="30">
        <f t="shared" si="154"/>
        <v>0</v>
      </c>
      <c r="U633" s="34"/>
      <c r="V633" s="34"/>
      <c r="W633" s="34"/>
      <c r="X633" s="31">
        <f t="shared" si="155"/>
        <v>9.0359999999999996</v>
      </c>
      <c r="Y633" s="31">
        <f t="shared" si="156"/>
        <v>-184.49199999999999</v>
      </c>
      <c r="Z633" s="30">
        <f t="shared" si="157"/>
        <v>0</v>
      </c>
    </row>
    <row r="634" spans="5:26" x14ac:dyDescent="0.15">
      <c r="E634" s="46"/>
      <c r="F634" s="28"/>
      <c r="G634" s="29"/>
      <c r="H634" s="29"/>
      <c r="I634" s="48" t="str">
        <f t="shared" si="160"/>
        <v/>
      </c>
      <c r="J634" s="48" t="str">
        <f t="shared" si="161"/>
        <v/>
      </c>
      <c r="K634" s="49" t="str">
        <f t="shared" si="162"/>
        <v/>
      </c>
      <c r="L634" s="11"/>
      <c r="M634" s="11"/>
      <c r="N634" s="78"/>
      <c r="O634" s="31" t="str">
        <f t="shared" si="150"/>
        <v>F</v>
      </c>
      <c r="P634" s="11">
        <f t="shared" si="151"/>
        <v>-23.287315649149274</v>
      </c>
      <c r="Q634" s="11"/>
      <c r="R634" s="38">
        <f t="shared" si="152"/>
        <v>0</v>
      </c>
      <c r="S634" s="30">
        <f t="shared" si="153"/>
        <v>0</v>
      </c>
      <c r="T634" s="30">
        <f t="shared" si="154"/>
        <v>0</v>
      </c>
      <c r="U634" s="34"/>
      <c r="V634" s="34"/>
      <c r="W634" s="34"/>
      <c r="X634" s="31">
        <f t="shared" si="155"/>
        <v>9.0359999999999996</v>
      </c>
      <c r="Y634" s="31">
        <f t="shared" si="156"/>
        <v>-184.49199999999999</v>
      </c>
      <c r="Z634" s="30">
        <f t="shared" si="157"/>
        <v>0</v>
      </c>
    </row>
    <row r="635" spans="5:26" x14ac:dyDescent="0.15">
      <c r="E635" s="46"/>
      <c r="F635" s="28"/>
      <c r="G635" s="29"/>
      <c r="H635" s="29"/>
      <c r="I635" s="48" t="str">
        <f t="shared" si="160"/>
        <v/>
      </c>
      <c r="J635" s="48" t="str">
        <f t="shared" si="161"/>
        <v/>
      </c>
      <c r="K635" s="49" t="str">
        <f t="shared" si="162"/>
        <v/>
      </c>
      <c r="L635" s="11"/>
      <c r="M635" s="11"/>
      <c r="N635" s="78"/>
      <c r="O635" s="31" t="str">
        <f t="shared" si="150"/>
        <v>F</v>
      </c>
      <c r="P635" s="11">
        <f t="shared" si="151"/>
        <v>-23.287315649149274</v>
      </c>
      <c r="Q635" s="11"/>
      <c r="R635" s="38">
        <f t="shared" si="152"/>
        <v>0</v>
      </c>
      <c r="S635" s="30">
        <f t="shared" si="153"/>
        <v>0</v>
      </c>
      <c r="T635" s="30">
        <f t="shared" si="154"/>
        <v>0</v>
      </c>
      <c r="U635" s="34"/>
      <c r="V635" s="34"/>
      <c r="W635" s="34"/>
      <c r="X635" s="31">
        <f t="shared" si="155"/>
        <v>9.0359999999999996</v>
      </c>
      <c r="Y635" s="31">
        <f t="shared" si="156"/>
        <v>-184.49199999999999</v>
      </c>
      <c r="Z635" s="30">
        <f t="shared" si="157"/>
        <v>0</v>
      </c>
    </row>
    <row r="636" spans="5:26" x14ac:dyDescent="0.15">
      <c r="E636" s="46"/>
      <c r="F636" s="28"/>
      <c r="G636" s="29"/>
      <c r="H636" s="29"/>
      <c r="I636" s="48" t="str">
        <f t="shared" si="160"/>
        <v/>
      </c>
      <c r="J636" s="48" t="str">
        <f t="shared" si="161"/>
        <v/>
      </c>
      <c r="K636" s="49" t="str">
        <f t="shared" si="162"/>
        <v/>
      </c>
      <c r="L636" s="11"/>
      <c r="M636" s="11"/>
      <c r="N636" s="78"/>
      <c r="O636" s="31" t="str">
        <f t="shared" si="150"/>
        <v>F</v>
      </c>
      <c r="P636" s="11">
        <f t="shared" si="151"/>
        <v>-23.287315649149274</v>
      </c>
      <c r="Q636" s="11"/>
      <c r="R636" s="38">
        <f t="shared" si="152"/>
        <v>0</v>
      </c>
      <c r="S636" s="30">
        <f t="shared" si="153"/>
        <v>0</v>
      </c>
      <c r="T636" s="30">
        <f t="shared" si="154"/>
        <v>0</v>
      </c>
      <c r="U636" s="34"/>
      <c r="V636" s="34"/>
      <c r="W636" s="34"/>
      <c r="X636" s="31">
        <f t="shared" si="155"/>
        <v>9.0359999999999996</v>
      </c>
      <c r="Y636" s="31">
        <f t="shared" si="156"/>
        <v>-184.49199999999999</v>
      </c>
      <c r="Z636" s="30">
        <f t="shared" si="157"/>
        <v>0</v>
      </c>
    </row>
    <row r="637" spans="5:26" x14ac:dyDescent="0.15">
      <c r="E637" s="46"/>
      <c r="F637" s="28"/>
      <c r="G637" s="29"/>
      <c r="H637" s="29"/>
      <c r="I637" s="48" t="str">
        <f t="shared" si="160"/>
        <v/>
      </c>
      <c r="J637" s="48" t="str">
        <f t="shared" si="161"/>
        <v/>
      </c>
      <c r="K637" s="49" t="str">
        <f t="shared" si="162"/>
        <v/>
      </c>
      <c r="L637" s="11"/>
      <c r="M637" s="11"/>
      <c r="N637" s="78"/>
      <c r="O637" s="31" t="str">
        <f t="shared" si="150"/>
        <v>F</v>
      </c>
      <c r="P637" s="11">
        <f t="shared" si="151"/>
        <v>-23.287315649149274</v>
      </c>
      <c r="Q637" s="11"/>
      <c r="R637" s="38">
        <f t="shared" si="152"/>
        <v>0</v>
      </c>
      <c r="S637" s="30">
        <f t="shared" si="153"/>
        <v>0</v>
      </c>
      <c r="T637" s="30">
        <f t="shared" si="154"/>
        <v>0</v>
      </c>
      <c r="U637" s="34"/>
      <c r="V637" s="34"/>
      <c r="W637" s="34"/>
      <c r="X637" s="31">
        <f t="shared" si="155"/>
        <v>9.0359999999999996</v>
      </c>
      <c r="Y637" s="31">
        <f t="shared" si="156"/>
        <v>-184.49199999999999</v>
      </c>
      <c r="Z637" s="30">
        <f t="shared" si="157"/>
        <v>0</v>
      </c>
    </row>
    <row r="638" spans="5:26" x14ac:dyDescent="0.15">
      <c r="E638" s="46"/>
      <c r="F638" s="28"/>
      <c r="G638" s="29"/>
      <c r="H638" s="29"/>
      <c r="I638" s="48" t="str">
        <f t="shared" si="160"/>
        <v/>
      </c>
      <c r="J638" s="48" t="str">
        <f t="shared" si="161"/>
        <v/>
      </c>
      <c r="K638" s="49" t="str">
        <f t="shared" si="162"/>
        <v/>
      </c>
      <c r="L638" s="11"/>
      <c r="M638" s="11"/>
      <c r="N638" s="78"/>
      <c r="O638" s="31" t="str">
        <f t="shared" si="150"/>
        <v>F</v>
      </c>
      <c r="P638" s="11">
        <f t="shared" si="151"/>
        <v>-23.287315649149274</v>
      </c>
      <c r="Q638" s="11"/>
      <c r="R638" s="38">
        <f t="shared" si="152"/>
        <v>0</v>
      </c>
      <c r="S638" s="30">
        <f t="shared" si="153"/>
        <v>0</v>
      </c>
      <c r="T638" s="30">
        <f t="shared" si="154"/>
        <v>0</v>
      </c>
      <c r="U638" s="34"/>
      <c r="V638" s="34"/>
      <c r="W638" s="34"/>
      <c r="X638" s="31">
        <f t="shared" si="155"/>
        <v>9.0359999999999996</v>
      </c>
      <c r="Y638" s="31">
        <f t="shared" si="156"/>
        <v>-184.49199999999999</v>
      </c>
      <c r="Z638" s="30">
        <f t="shared" si="157"/>
        <v>0</v>
      </c>
    </row>
    <row r="639" spans="5:26" x14ac:dyDescent="0.15">
      <c r="E639" s="46"/>
      <c r="F639" s="28"/>
      <c r="G639" s="29"/>
      <c r="H639" s="29"/>
      <c r="I639" s="48" t="str">
        <f t="shared" si="160"/>
        <v/>
      </c>
      <c r="J639" s="48" t="str">
        <f t="shared" si="161"/>
        <v/>
      </c>
      <c r="K639" s="49" t="str">
        <f t="shared" si="162"/>
        <v/>
      </c>
      <c r="L639" s="11"/>
      <c r="M639" s="11"/>
      <c r="N639" s="78"/>
      <c r="O639" s="31" t="str">
        <f t="shared" si="150"/>
        <v>F</v>
      </c>
      <c r="P639" s="11">
        <f t="shared" si="151"/>
        <v>-23.287315649149274</v>
      </c>
      <c r="Q639" s="11"/>
      <c r="R639" s="38">
        <f t="shared" si="152"/>
        <v>0</v>
      </c>
      <c r="S639" s="30">
        <f t="shared" si="153"/>
        <v>0</v>
      </c>
      <c r="T639" s="30">
        <f t="shared" si="154"/>
        <v>0</v>
      </c>
      <c r="U639" s="34"/>
      <c r="V639" s="34"/>
      <c r="W639" s="34"/>
      <c r="X639" s="31">
        <f t="shared" si="155"/>
        <v>9.0359999999999996</v>
      </c>
      <c r="Y639" s="31">
        <f t="shared" si="156"/>
        <v>-184.49199999999999</v>
      </c>
      <c r="Z639" s="30">
        <f t="shared" si="157"/>
        <v>0</v>
      </c>
    </row>
    <row r="640" spans="5:26" x14ac:dyDescent="0.15">
      <c r="E640" s="46"/>
      <c r="F640" s="28"/>
      <c r="G640" s="29"/>
      <c r="H640" s="29"/>
      <c r="I640" s="48" t="str">
        <f t="shared" si="160"/>
        <v/>
      </c>
      <c r="J640" s="48" t="str">
        <f t="shared" si="161"/>
        <v/>
      </c>
      <c r="K640" s="49" t="str">
        <f t="shared" si="162"/>
        <v/>
      </c>
      <c r="L640" s="11"/>
      <c r="M640" s="11"/>
      <c r="N640" s="78"/>
      <c r="O640" s="31" t="str">
        <f t="shared" si="150"/>
        <v>F</v>
      </c>
      <c r="P640" s="11">
        <f t="shared" si="151"/>
        <v>-23.287315649149274</v>
      </c>
      <c r="Q640" s="11"/>
      <c r="R640" s="38">
        <f t="shared" si="152"/>
        <v>0</v>
      </c>
      <c r="S640" s="30">
        <f t="shared" si="153"/>
        <v>0</v>
      </c>
      <c r="T640" s="30">
        <f t="shared" si="154"/>
        <v>0</v>
      </c>
      <c r="U640" s="34"/>
      <c r="V640" s="34"/>
      <c r="W640" s="34"/>
      <c r="X640" s="31">
        <f t="shared" si="155"/>
        <v>9.0359999999999996</v>
      </c>
      <c r="Y640" s="31">
        <f t="shared" si="156"/>
        <v>-184.49199999999999</v>
      </c>
      <c r="Z640" s="30">
        <f t="shared" si="157"/>
        <v>0</v>
      </c>
    </row>
    <row r="641" spans="5:26" x14ac:dyDescent="0.15">
      <c r="E641" s="46"/>
      <c r="F641" s="28"/>
      <c r="G641" s="29"/>
      <c r="H641" s="29"/>
      <c r="I641" s="48" t="str">
        <f t="shared" si="160"/>
        <v/>
      </c>
      <c r="J641" s="48" t="str">
        <f t="shared" si="161"/>
        <v/>
      </c>
      <c r="K641" s="49" t="str">
        <f t="shared" si="162"/>
        <v/>
      </c>
      <c r="L641" s="11"/>
      <c r="M641" s="11"/>
      <c r="N641" s="78"/>
      <c r="O641" s="31" t="str">
        <f t="shared" si="150"/>
        <v>F</v>
      </c>
      <c r="P641" s="11">
        <f t="shared" si="151"/>
        <v>-23.287315649149274</v>
      </c>
      <c r="Q641" s="11"/>
      <c r="R641" s="38">
        <f t="shared" si="152"/>
        <v>0</v>
      </c>
      <c r="S641" s="30">
        <f t="shared" si="153"/>
        <v>0</v>
      </c>
      <c r="T641" s="30">
        <f t="shared" si="154"/>
        <v>0</v>
      </c>
      <c r="U641" s="34"/>
      <c r="V641" s="34"/>
      <c r="W641" s="34"/>
      <c r="X641" s="31">
        <f t="shared" si="155"/>
        <v>9.0359999999999996</v>
      </c>
      <c r="Y641" s="31">
        <f t="shared" si="156"/>
        <v>-184.49199999999999</v>
      </c>
      <c r="Z641" s="30">
        <f t="shared" si="157"/>
        <v>0</v>
      </c>
    </row>
    <row r="642" spans="5:26" x14ac:dyDescent="0.15">
      <c r="E642" s="46"/>
      <c r="F642" s="28"/>
      <c r="G642" s="29"/>
      <c r="H642" s="29"/>
      <c r="I642" s="48" t="str">
        <f t="shared" si="160"/>
        <v/>
      </c>
      <c r="J642" s="48" t="str">
        <f t="shared" si="161"/>
        <v/>
      </c>
      <c r="K642" s="49" t="str">
        <f t="shared" si="162"/>
        <v/>
      </c>
      <c r="L642" s="11"/>
      <c r="M642" s="11"/>
      <c r="N642" s="78"/>
      <c r="O642" s="31" t="str">
        <f t="shared" si="150"/>
        <v>F</v>
      </c>
      <c r="P642" s="11">
        <f t="shared" si="151"/>
        <v>-23.287315649149274</v>
      </c>
      <c r="Q642" s="11"/>
      <c r="R642" s="38">
        <f t="shared" si="152"/>
        <v>0</v>
      </c>
      <c r="S642" s="30">
        <f t="shared" si="153"/>
        <v>0</v>
      </c>
      <c r="T642" s="30">
        <f t="shared" si="154"/>
        <v>0</v>
      </c>
      <c r="U642" s="34"/>
      <c r="V642" s="34"/>
      <c r="W642" s="34"/>
      <c r="X642" s="31">
        <f t="shared" si="155"/>
        <v>9.0359999999999996</v>
      </c>
      <c r="Y642" s="31">
        <f t="shared" si="156"/>
        <v>-184.49199999999999</v>
      </c>
      <c r="Z642" s="30">
        <f t="shared" si="157"/>
        <v>0</v>
      </c>
    </row>
    <row r="643" spans="5:26" x14ac:dyDescent="0.15">
      <c r="E643" s="46"/>
      <c r="F643" s="28"/>
      <c r="G643" s="29"/>
      <c r="H643" s="29"/>
      <c r="I643" s="48" t="str">
        <f t="shared" si="160"/>
        <v/>
      </c>
      <c r="J643" s="48" t="str">
        <f t="shared" si="161"/>
        <v/>
      </c>
      <c r="K643" s="49" t="str">
        <f t="shared" si="162"/>
        <v/>
      </c>
      <c r="L643" s="11"/>
      <c r="M643" s="11"/>
      <c r="N643" s="78"/>
      <c r="O643" s="31" t="str">
        <f t="shared" si="150"/>
        <v>F</v>
      </c>
      <c r="P643" s="11">
        <f t="shared" si="151"/>
        <v>-23.287315649149274</v>
      </c>
      <c r="Q643" s="11"/>
      <c r="R643" s="38">
        <f t="shared" si="152"/>
        <v>0</v>
      </c>
      <c r="S643" s="30">
        <f t="shared" si="153"/>
        <v>0</v>
      </c>
      <c r="T643" s="30">
        <f t="shared" si="154"/>
        <v>0</v>
      </c>
      <c r="U643" s="34"/>
      <c r="V643" s="34"/>
      <c r="W643" s="34"/>
      <c r="X643" s="31">
        <f t="shared" si="155"/>
        <v>9.0359999999999996</v>
      </c>
      <c r="Y643" s="31">
        <f t="shared" si="156"/>
        <v>-184.49199999999999</v>
      </c>
      <c r="Z643" s="30">
        <f t="shared" si="157"/>
        <v>0</v>
      </c>
    </row>
    <row r="644" spans="5:26" x14ac:dyDescent="0.15">
      <c r="E644" s="46"/>
      <c r="F644" s="28"/>
      <c r="G644" s="29"/>
      <c r="H644" s="29"/>
      <c r="I644" s="48" t="str">
        <f t="shared" si="160"/>
        <v/>
      </c>
      <c r="J644" s="48" t="str">
        <f t="shared" si="161"/>
        <v/>
      </c>
      <c r="K644" s="49" t="str">
        <f t="shared" si="162"/>
        <v/>
      </c>
      <c r="L644" s="11"/>
      <c r="M644" s="11"/>
      <c r="N644" s="78"/>
      <c r="O644" s="31" t="str">
        <f t="shared" si="150"/>
        <v>F</v>
      </c>
      <c r="P644" s="11">
        <f t="shared" si="151"/>
        <v>-23.287315649149274</v>
      </c>
      <c r="Q644" s="11"/>
      <c r="R644" s="38">
        <f t="shared" si="152"/>
        <v>0</v>
      </c>
      <c r="S644" s="30">
        <f t="shared" si="153"/>
        <v>0</v>
      </c>
      <c r="T644" s="30">
        <f t="shared" si="154"/>
        <v>0</v>
      </c>
      <c r="U644" s="34"/>
      <c r="V644" s="34"/>
      <c r="W644" s="34"/>
      <c r="X644" s="31">
        <f t="shared" si="155"/>
        <v>9.0359999999999996</v>
      </c>
      <c r="Y644" s="31">
        <f t="shared" si="156"/>
        <v>-184.49199999999999</v>
      </c>
      <c r="Z644" s="30">
        <f t="shared" si="157"/>
        <v>0</v>
      </c>
    </row>
    <row r="645" spans="5:26" x14ac:dyDescent="0.15">
      <c r="E645" s="46"/>
      <c r="F645" s="28"/>
      <c r="G645" s="29"/>
      <c r="H645" s="29"/>
      <c r="I645" s="48" t="str">
        <f t="shared" si="160"/>
        <v/>
      </c>
      <c r="J645" s="48" t="str">
        <f t="shared" si="161"/>
        <v/>
      </c>
      <c r="K645" s="49" t="str">
        <f t="shared" si="162"/>
        <v/>
      </c>
      <c r="L645" s="11"/>
      <c r="M645" s="11"/>
      <c r="N645" s="78"/>
      <c r="O645" s="31" t="str">
        <f t="shared" si="150"/>
        <v>F</v>
      </c>
      <c r="P645" s="11">
        <f t="shared" si="151"/>
        <v>-23.287315649149274</v>
      </c>
      <c r="Q645" s="11"/>
      <c r="R645" s="38">
        <f t="shared" si="152"/>
        <v>0</v>
      </c>
      <c r="S645" s="30">
        <f t="shared" si="153"/>
        <v>0</v>
      </c>
      <c r="T645" s="30">
        <f t="shared" si="154"/>
        <v>0</v>
      </c>
      <c r="U645" s="34"/>
      <c r="V645" s="34"/>
      <c r="W645" s="34"/>
      <c r="X645" s="31">
        <f t="shared" si="155"/>
        <v>9.0359999999999996</v>
      </c>
      <c r="Y645" s="31">
        <f t="shared" si="156"/>
        <v>-184.49199999999999</v>
      </c>
      <c r="Z645" s="30">
        <f t="shared" si="157"/>
        <v>0</v>
      </c>
    </row>
    <row r="646" spans="5:26" x14ac:dyDescent="0.15">
      <c r="E646" s="46"/>
      <c r="F646" s="28"/>
      <c r="G646" s="29"/>
      <c r="H646" s="29"/>
      <c r="I646" s="48" t="str">
        <f t="shared" si="160"/>
        <v/>
      </c>
      <c r="J646" s="48" t="str">
        <f t="shared" si="161"/>
        <v/>
      </c>
      <c r="K646" s="49" t="str">
        <f t="shared" si="162"/>
        <v/>
      </c>
      <c r="L646" s="11"/>
      <c r="M646" s="11"/>
      <c r="N646" s="78"/>
      <c r="O646" s="31" t="str">
        <f t="shared" si="150"/>
        <v>F</v>
      </c>
      <c r="P646" s="11">
        <f t="shared" si="151"/>
        <v>-23.287315649149274</v>
      </c>
      <c r="Q646" s="11"/>
      <c r="R646" s="38">
        <f t="shared" si="152"/>
        <v>0</v>
      </c>
      <c r="S646" s="30">
        <f t="shared" si="153"/>
        <v>0</v>
      </c>
      <c r="T646" s="30">
        <f t="shared" si="154"/>
        <v>0</v>
      </c>
      <c r="U646" s="34"/>
      <c r="V646" s="34"/>
      <c r="W646" s="34"/>
      <c r="X646" s="31">
        <f t="shared" si="155"/>
        <v>9.0359999999999996</v>
      </c>
      <c r="Y646" s="31">
        <f t="shared" si="156"/>
        <v>-184.49199999999999</v>
      </c>
      <c r="Z646" s="30">
        <f t="shared" si="157"/>
        <v>0</v>
      </c>
    </row>
    <row r="647" spans="5:26" x14ac:dyDescent="0.15">
      <c r="E647" s="46"/>
      <c r="F647" s="28"/>
      <c r="G647" s="29"/>
      <c r="H647" s="29"/>
      <c r="I647" s="48" t="str">
        <f t="shared" si="160"/>
        <v/>
      </c>
      <c r="J647" s="48" t="str">
        <f t="shared" si="161"/>
        <v/>
      </c>
      <c r="K647" s="49" t="str">
        <f t="shared" si="162"/>
        <v/>
      </c>
      <c r="L647" s="11"/>
      <c r="M647" s="11"/>
      <c r="N647" s="78"/>
      <c r="O647" s="31" t="str">
        <f t="shared" si="150"/>
        <v>F</v>
      </c>
      <c r="P647" s="11">
        <f t="shared" si="151"/>
        <v>-23.287315649149274</v>
      </c>
      <c r="Q647" s="11"/>
      <c r="R647" s="38">
        <f t="shared" si="152"/>
        <v>0</v>
      </c>
      <c r="S647" s="30">
        <f t="shared" si="153"/>
        <v>0</v>
      </c>
      <c r="T647" s="30">
        <f t="shared" si="154"/>
        <v>0</v>
      </c>
      <c r="U647" s="34"/>
      <c r="V647" s="34"/>
      <c r="W647" s="34"/>
      <c r="X647" s="31">
        <f t="shared" si="155"/>
        <v>9.0359999999999996</v>
      </c>
      <c r="Y647" s="31">
        <f t="shared" si="156"/>
        <v>-184.49199999999999</v>
      </c>
      <c r="Z647" s="30">
        <f t="shared" si="157"/>
        <v>0</v>
      </c>
    </row>
    <row r="648" spans="5:26" x14ac:dyDescent="0.15">
      <c r="E648" s="46"/>
      <c r="F648" s="28"/>
      <c r="G648" s="29"/>
      <c r="H648" s="29"/>
      <c r="I648" s="48" t="str">
        <f t="shared" si="160"/>
        <v/>
      </c>
      <c r="J648" s="48" t="str">
        <f t="shared" si="161"/>
        <v/>
      </c>
      <c r="K648" s="49" t="str">
        <f t="shared" si="162"/>
        <v/>
      </c>
      <c r="L648" s="11"/>
      <c r="M648" s="11"/>
      <c r="N648" s="78"/>
      <c r="O648" s="31" t="str">
        <f t="shared" si="150"/>
        <v>F</v>
      </c>
      <c r="P648" s="11">
        <f t="shared" si="151"/>
        <v>-23.287315649149274</v>
      </c>
      <c r="Q648" s="11"/>
      <c r="R648" s="38">
        <f t="shared" si="152"/>
        <v>0</v>
      </c>
      <c r="S648" s="30">
        <f t="shared" si="153"/>
        <v>0</v>
      </c>
      <c r="T648" s="30">
        <f t="shared" si="154"/>
        <v>0</v>
      </c>
      <c r="U648" s="34"/>
      <c r="V648" s="34"/>
      <c r="W648" s="34"/>
      <c r="X648" s="31">
        <f t="shared" si="155"/>
        <v>9.0359999999999996</v>
      </c>
      <c r="Y648" s="31">
        <f t="shared" si="156"/>
        <v>-184.49199999999999</v>
      </c>
      <c r="Z648" s="30">
        <f t="shared" si="157"/>
        <v>0</v>
      </c>
    </row>
    <row r="649" spans="5:26" x14ac:dyDescent="0.15">
      <c r="E649" s="46"/>
      <c r="F649" s="28"/>
      <c r="G649" s="29"/>
      <c r="H649" s="29"/>
      <c r="I649" s="48" t="str">
        <f t="shared" si="160"/>
        <v/>
      </c>
      <c r="J649" s="48" t="str">
        <f t="shared" si="161"/>
        <v/>
      </c>
      <c r="K649" s="49" t="str">
        <f t="shared" si="162"/>
        <v/>
      </c>
      <c r="L649" s="11"/>
      <c r="M649" s="11"/>
      <c r="N649" s="78"/>
      <c r="O649" s="31" t="str">
        <f t="shared" si="150"/>
        <v>F</v>
      </c>
      <c r="P649" s="11">
        <f t="shared" si="151"/>
        <v>-23.287315649149274</v>
      </c>
      <c r="Q649" s="11"/>
      <c r="R649" s="38">
        <f t="shared" si="152"/>
        <v>0</v>
      </c>
      <c r="S649" s="30">
        <f t="shared" si="153"/>
        <v>0</v>
      </c>
      <c r="T649" s="30">
        <f t="shared" si="154"/>
        <v>0</v>
      </c>
      <c r="U649" s="34"/>
      <c r="V649" s="34"/>
      <c r="W649" s="34"/>
      <c r="X649" s="31">
        <f t="shared" si="155"/>
        <v>9.0359999999999996</v>
      </c>
      <c r="Y649" s="31">
        <f t="shared" si="156"/>
        <v>-184.49199999999999</v>
      </c>
      <c r="Z649" s="30">
        <f t="shared" si="157"/>
        <v>0</v>
      </c>
    </row>
    <row r="650" spans="5:26" x14ac:dyDescent="0.15">
      <c r="E650" s="46"/>
      <c r="F650" s="28"/>
      <c r="G650" s="29"/>
      <c r="H650" s="29"/>
      <c r="I650" s="48" t="str">
        <f t="shared" si="160"/>
        <v/>
      </c>
      <c r="J650" s="48" t="str">
        <f t="shared" si="161"/>
        <v/>
      </c>
      <c r="K650" s="49" t="str">
        <f t="shared" si="162"/>
        <v/>
      </c>
      <c r="L650" s="11"/>
      <c r="M650" s="11"/>
      <c r="N650" s="78"/>
      <c r="O650" s="31" t="str">
        <f t="shared" si="150"/>
        <v>F</v>
      </c>
      <c r="P650" s="11">
        <f t="shared" si="151"/>
        <v>-23.287315649149274</v>
      </c>
      <c r="Q650" s="11"/>
      <c r="R650" s="38">
        <f t="shared" si="152"/>
        <v>0</v>
      </c>
      <c r="S650" s="30">
        <f t="shared" si="153"/>
        <v>0</v>
      </c>
      <c r="T650" s="30">
        <f t="shared" si="154"/>
        <v>0</v>
      </c>
      <c r="U650" s="34"/>
      <c r="V650" s="34"/>
      <c r="W650" s="34"/>
      <c r="X650" s="31">
        <f t="shared" si="155"/>
        <v>9.0359999999999996</v>
      </c>
      <c r="Y650" s="31">
        <f t="shared" si="156"/>
        <v>-184.49199999999999</v>
      </c>
      <c r="Z650" s="30">
        <f t="shared" si="157"/>
        <v>0</v>
      </c>
    </row>
    <row r="651" spans="5:26" x14ac:dyDescent="0.15">
      <c r="E651" s="46"/>
      <c r="F651" s="28"/>
      <c r="G651" s="29"/>
      <c r="H651" s="29"/>
      <c r="I651" s="48" t="str">
        <f t="shared" si="160"/>
        <v/>
      </c>
      <c r="J651" s="48" t="str">
        <f t="shared" si="161"/>
        <v/>
      </c>
      <c r="K651" s="49" t="str">
        <f t="shared" si="162"/>
        <v/>
      </c>
      <c r="L651" s="11"/>
      <c r="M651" s="11"/>
      <c r="N651" s="78"/>
      <c r="O651" s="31" t="str">
        <f t="shared" si="150"/>
        <v>F</v>
      </c>
      <c r="P651" s="11">
        <f t="shared" si="151"/>
        <v>-23.287315649149274</v>
      </c>
      <c r="Q651" s="11"/>
      <c r="R651" s="38">
        <f t="shared" si="152"/>
        <v>0</v>
      </c>
      <c r="S651" s="30">
        <f t="shared" si="153"/>
        <v>0</v>
      </c>
      <c r="T651" s="30">
        <f t="shared" si="154"/>
        <v>0</v>
      </c>
      <c r="U651" s="34"/>
      <c r="V651" s="34"/>
      <c r="W651" s="34"/>
      <c r="X651" s="31">
        <f t="shared" si="155"/>
        <v>9.0359999999999996</v>
      </c>
      <c r="Y651" s="31">
        <f t="shared" si="156"/>
        <v>-184.49199999999999</v>
      </c>
      <c r="Z651" s="30">
        <f t="shared" si="157"/>
        <v>0</v>
      </c>
    </row>
    <row r="652" spans="5:26" x14ac:dyDescent="0.15">
      <c r="E652" s="46"/>
      <c r="F652" s="28"/>
      <c r="G652" s="29"/>
      <c r="H652" s="29"/>
      <c r="I652" s="48" t="str">
        <f t="shared" si="160"/>
        <v/>
      </c>
      <c r="J652" s="48" t="str">
        <f t="shared" si="161"/>
        <v/>
      </c>
      <c r="K652" s="49" t="str">
        <f t="shared" si="162"/>
        <v/>
      </c>
      <c r="L652" s="11"/>
      <c r="M652" s="11"/>
      <c r="N652" s="78"/>
      <c r="O652" s="31" t="str">
        <f t="shared" si="150"/>
        <v>F</v>
      </c>
      <c r="P652" s="11">
        <f t="shared" si="151"/>
        <v>-23.287315649149274</v>
      </c>
      <c r="Q652" s="11"/>
      <c r="R652" s="38">
        <f t="shared" si="152"/>
        <v>0</v>
      </c>
      <c r="S652" s="30">
        <f t="shared" si="153"/>
        <v>0</v>
      </c>
      <c r="T652" s="30">
        <f t="shared" si="154"/>
        <v>0</v>
      </c>
      <c r="U652" s="34"/>
      <c r="V652" s="34"/>
      <c r="W652" s="34"/>
      <c r="X652" s="31">
        <f t="shared" si="155"/>
        <v>9.0359999999999996</v>
      </c>
      <c r="Y652" s="31">
        <f t="shared" si="156"/>
        <v>-184.49199999999999</v>
      </c>
      <c r="Z652" s="30">
        <f t="shared" si="157"/>
        <v>0</v>
      </c>
    </row>
    <row r="653" spans="5:26" x14ac:dyDescent="0.15">
      <c r="E653" s="46"/>
      <c r="F653" s="28"/>
      <c r="G653" s="29"/>
      <c r="H653" s="29"/>
      <c r="I653" s="48" t="str">
        <f t="shared" si="160"/>
        <v/>
      </c>
      <c r="J653" s="48" t="str">
        <f t="shared" si="161"/>
        <v/>
      </c>
      <c r="K653" s="49" t="str">
        <f t="shared" si="162"/>
        <v/>
      </c>
      <c r="L653" s="11"/>
      <c r="M653" s="11"/>
      <c r="N653" s="78"/>
      <c r="O653" s="31" t="str">
        <f t="shared" si="150"/>
        <v>F</v>
      </c>
      <c r="P653" s="11">
        <f t="shared" si="151"/>
        <v>-23.287315649149274</v>
      </c>
      <c r="Q653" s="11"/>
      <c r="R653" s="38">
        <f t="shared" si="152"/>
        <v>0</v>
      </c>
      <c r="S653" s="30">
        <f t="shared" si="153"/>
        <v>0</v>
      </c>
      <c r="T653" s="30">
        <f t="shared" si="154"/>
        <v>0</v>
      </c>
      <c r="U653" s="34"/>
      <c r="V653" s="34"/>
      <c r="W653" s="34"/>
      <c r="X653" s="31">
        <f t="shared" si="155"/>
        <v>9.0359999999999996</v>
      </c>
      <c r="Y653" s="31">
        <f t="shared" si="156"/>
        <v>-184.49199999999999</v>
      </c>
      <c r="Z653" s="30">
        <f t="shared" si="157"/>
        <v>0</v>
      </c>
    </row>
    <row r="654" spans="5:26" x14ac:dyDescent="0.15">
      <c r="E654" s="46"/>
      <c r="F654" s="28"/>
      <c r="G654" s="29"/>
      <c r="H654" s="29"/>
      <c r="I654" s="48" t="str">
        <f t="shared" si="160"/>
        <v/>
      </c>
      <c r="J654" s="48" t="str">
        <f t="shared" si="161"/>
        <v/>
      </c>
      <c r="K654" s="49" t="str">
        <f t="shared" si="162"/>
        <v/>
      </c>
      <c r="L654" s="11"/>
      <c r="M654" s="11"/>
      <c r="N654" s="78"/>
      <c r="O654" s="31" t="str">
        <f t="shared" si="150"/>
        <v>F</v>
      </c>
      <c r="P654" s="11">
        <f t="shared" si="151"/>
        <v>-23.287315649149274</v>
      </c>
      <c r="Q654" s="11"/>
      <c r="R654" s="38">
        <f t="shared" si="152"/>
        <v>0</v>
      </c>
      <c r="S654" s="30">
        <f t="shared" si="153"/>
        <v>0</v>
      </c>
      <c r="T654" s="30">
        <f t="shared" si="154"/>
        <v>0</v>
      </c>
      <c r="U654" s="34"/>
      <c r="V654" s="34"/>
      <c r="W654" s="34"/>
      <c r="X654" s="31">
        <f t="shared" si="155"/>
        <v>9.0359999999999996</v>
      </c>
      <c r="Y654" s="31">
        <f t="shared" si="156"/>
        <v>-184.49199999999999</v>
      </c>
      <c r="Z654" s="30">
        <f t="shared" si="157"/>
        <v>0</v>
      </c>
    </row>
    <row r="655" spans="5:26" x14ac:dyDescent="0.15">
      <c r="E655" s="46"/>
      <c r="F655" s="28"/>
      <c r="G655" s="29"/>
      <c r="H655" s="29"/>
      <c r="I655" s="48" t="str">
        <f t="shared" si="160"/>
        <v/>
      </c>
      <c r="J655" s="48" t="str">
        <f t="shared" si="161"/>
        <v/>
      </c>
      <c r="K655" s="49" t="str">
        <f t="shared" si="162"/>
        <v/>
      </c>
      <c r="L655" s="11"/>
      <c r="M655" s="11"/>
      <c r="N655" s="78"/>
      <c r="O655" s="31" t="str">
        <f t="shared" si="150"/>
        <v>F</v>
      </c>
      <c r="P655" s="11">
        <f t="shared" si="151"/>
        <v>-23.287315649149274</v>
      </c>
      <c r="Q655" s="11"/>
      <c r="R655" s="38">
        <f t="shared" si="152"/>
        <v>0</v>
      </c>
      <c r="S655" s="30">
        <f t="shared" si="153"/>
        <v>0</v>
      </c>
      <c r="T655" s="30">
        <f t="shared" si="154"/>
        <v>0</v>
      </c>
      <c r="U655" s="34"/>
      <c r="V655" s="34"/>
      <c r="W655" s="34"/>
      <c r="X655" s="31">
        <f t="shared" si="155"/>
        <v>9.0359999999999996</v>
      </c>
      <c r="Y655" s="31">
        <f t="shared" si="156"/>
        <v>-184.49199999999999</v>
      </c>
      <c r="Z655" s="30">
        <f t="shared" si="157"/>
        <v>0</v>
      </c>
    </row>
    <row r="656" spans="5:26" x14ac:dyDescent="0.15">
      <c r="E656" s="46"/>
      <c r="F656" s="28"/>
      <c r="G656" s="29"/>
      <c r="H656" s="29"/>
      <c r="I656" s="48" t="str">
        <f t="shared" si="160"/>
        <v/>
      </c>
      <c r="J656" s="48" t="str">
        <f t="shared" si="161"/>
        <v/>
      </c>
      <c r="K656" s="49" t="str">
        <f t="shared" si="162"/>
        <v/>
      </c>
      <c r="L656" s="11"/>
      <c r="M656" s="11"/>
      <c r="N656" s="78"/>
      <c r="O656" s="31" t="str">
        <f t="shared" si="150"/>
        <v>F</v>
      </c>
      <c r="P656" s="11">
        <f t="shared" si="151"/>
        <v>-23.287315649149274</v>
      </c>
      <c r="Q656" s="11"/>
      <c r="R656" s="38">
        <f t="shared" si="152"/>
        <v>0</v>
      </c>
      <c r="S656" s="30">
        <f t="shared" si="153"/>
        <v>0</v>
      </c>
      <c r="T656" s="30">
        <f t="shared" si="154"/>
        <v>0</v>
      </c>
      <c r="U656" s="34"/>
      <c r="V656" s="34"/>
      <c r="W656" s="34"/>
      <c r="X656" s="31">
        <f t="shared" si="155"/>
        <v>9.0359999999999996</v>
      </c>
      <c r="Y656" s="31">
        <f t="shared" si="156"/>
        <v>-184.49199999999999</v>
      </c>
      <c r="Z656" s="30">
        <f t="shared" si="157"/>
        <v>0</v>
      </c>
    </row>
    <row r="657" spans="5:26" x14ac:dyDescent="0.15">
      <c r="E657" s="46"/>
      <c r="F657" s="28"/>
      <c r="G657" s="29"/>
      <c r="H657" s="29"/>
      <c r="I657" s="48" t="str">
        <f t="shared" si="160"/>
        <v/>
      </c>
      <c r="J657" s="48" t="str">
        <f t="shared" si="161"/>
        <v/>
      </c>
      <c r="K657" s="49" t="str">
        <f t="shared" si="162"/>
        <v/>
      </c>
      <c r="L657" s="11"/>
      <c r="M657" s="11"/>
      <c r="N657" s="78"/>
      <c r="O657" s="31" t="str">
        <f t="shared" si="150"/>
        <v>F</v>
      </c>
      <c r="P657" s="11">
        <f t="shared" si="151"/>
        <v>-23.287315649149274</v>
      </c>
      <c r="Q657" s="11"/>
      <c r="R657" s="38">
        <f t="shared" si="152"/>
        <v>0</v>
      </c>
      <c r="S657" s="30">
        <f t="shared" si="153"/>
        <v>0</v>
      </c>
      <c r="T657" s="30">
        <f t="shared" si="154"/>
        <v>0</v>
      </c>
      <c r="U657" s="34"/>
      <c r="V657" s="34"/>
      <c r="W657" s="34"/>
      <c r="X657" s="31">
        <f t="shared" si="155"/>
        <v>9.0359999999999996</v>
      </c>
      <c r="Y657" s="31">
        <f t="shared" si="156"/>
        <v>-184.49199999999999</v>
      </c>
      <c r="Z657" s="30">
        <f t="shared" si="157"/>
        <v>0</v>
      </c>
    </row>
    <row r="658" spans="5:26" x14ac:dyDescent="0.15">
      <c r="E658" s="46"/>
      <c r="F658" s="28"/>
      <c r="G658" s="29"/>
      <c r="H658" s="29"/>
      <c r="I658" s="48" t="str">
        <f t="shared" si="160"/>
        <v/>
      </c>
      <c r="J658" s="48" t="str">
        <f t="shared" si="161"/>
        <v/>
      </c>
      <c r="K658" s="49" t="str">
        <f t="shared" si="162"/>
        <v/>
      </c>
      <c r="L658" s="11"/>
      <c r="M658" s="11"/>
      <c r="N658" s="78"/>
      <c r="O658" s="31" t="str">
        <f t="shared" si="150"/>
        <v>F</v>
      </c>
      <c r="P658" s="11">
        <f t="shared" si="151"/>
        <v>-23.287315649149274</v>
      </c>
      <c r="Q658" s="11"/>
      <c r="R658" s="38">
        <f t="shared" si="152"/>
        <v>0</v>
      </c>
      <c r="S658" s="30">
        <f t="shared" si="153"/>
        <v>0</v>
      </c>
      <c r="T658" s="30">
        <f t="shared" si="154"/>
        <v>0</v>
      </c>
      <c r="U658" s="34"/>
      <c r="V658" s="34"/>
      <c r="W658" s="34"/>
      <c r="X658" s="31">
        <f t="shared" si="155"/>
        <v>9.0359999999999996</v>
      </c>
      <c r="Y658" s="31">
        <f t="shared" si="156"/>
        <v>-184.49199999999999</v>
      </c>
      <c r="Z658" s="30">
        <f t="shared" si="157"/>
        <v>0</v>
      </c>
    </row>
    <row r="659" spans="5:26" x14ac:dyDescent="0.15">
      <c r="E659" s="46"/>
      <c r="F659" s="28"/>
      <c r="G659" s="29"/>
      <c r="H659" s="29"/>
      <c r="I659" s="48" t="str">
        <f t="shared" si="160"/>
        <v/>
      </c>
      <c r="J659" s="48" t="str">
        <f t="shared" si="161"/>
        <v/>
      </c>
      <c r="K659" s="49" t="str">
        <f t="shared" si="162"/>
        <v/>
      </c>
      <c r="L659" s="11"/>
      <c r="M659" s="11"/>
      <c r="N659" s="78"/>
      <c r="O659" s="31" t="str">
        <f t="shared" si="150"/>
        <v>F</v>
      </c>
      <c r="P659" s="11">
        <f t="shared" si="151"/>
        <v>-23.287315649149274</v>
      </c>
      <c r="Q659" s="11"/>
      <c r="R659" s="38">
        <f t="shared" si="152"/>
        <v>0</v>
      </c>
      <c r="S659" s="30">
        <f t="shared" si="153"/>
        <v>0</v>
      </c>
      <c r="T659" s="30">
        <f t="shared" si="154"/>
        <v>0</v>
      </c>
      <c r="U659" s="34"/>
      <c r="V659" s="34"/>
      <c r="W659" s="34"/>
      <c r="X659" s="31">
        <f t="shared" si="155"/>
        <v>9.0359999999999996</v>
      </c>
      <c r="Y659" s="31">
        <f t="shared" si="156"/>
        <v>-184.49199999999999</v>
      </c>
      <c r="Z659" s="30">
        <f t="shared" si="157"/>
        <v>0</v>
      </c>
    </row>
    <row r="660" spans="5:26" x14ac:dyDescent="0.15">
      <c r="E660" s="46"/>
      <c r="F660" s="28"/>
      <c r="G660" s="29"/>
      <c r="H660" s="29"/>
      <c r="I660" s="48" t="str">
        <f t="shared" si="160"/>
        <v/>
      </c>
      <c r="J660" s="48" t="str">
        <f t="shared" si="161"/>
        <v/>
      </c>
      <c r="K660" s="49" t="str">
        <f t="shared" si="162"/>
        <v/>
      </c>
      <c r="L660" s="11"/>
      <c r="M660" s="11"/>
      <c r="N660" s="78"/>
      <c r="O660" s="31" t="str">
        <f t="shared" si="150"/>
        <v>F</v>
      </c>
      <c r="P660" s="11">
        <f t="shared" si="151"/>
        <v>-23.287315649149274</v>
      </c>
      <c r="Q660" s="11"/>
      <c r="R660" s="38">
        <f t="shared" si="152"/>
        <v>0</v>
      </c>
      <c r="S660" s="30">
        <f t="shared" si="153"/>
        <v>0</v>
      </c>
      <c r="T660" s="30">
        <f t="shared" si="154"/>
        <v>0</v>
      </c>
      <c r="U660" s="34"/>
      <c r="V660" s="34"/>
      <c r="W660" s="34"/>
      <c r="X660" s="31">
        <f t="shared" si="155"/>
        <v>9.0359999999999996</v>
      </c>
      <c r="Y660" s="31">
        <f t="shared" si="156"/>
        <v>-184.49199999999999</v>
      </c>
      <c r="Z660" s="30">
        <f t="shared" si="157"/>
        <v>0</v>
      </c>
    </row>
    <row r="661" spans="5:26" x14ac:dyDescent="0.15">
      <c r="E661" s="46"/>
      <c r="F661" s="28"/>
      <c r="G661" s="29"/>
      <c r="H661" s="29"/>
      <c r="I661" s="48" t="str">
        <f t="shared" si="160"/>
        <v/>
      </c>
      <c r="J661" s="48" t="str">
        <f t="shared" si="161"/>
        <v/>
      </c>
      <c r="K661" s="49" t="str">
        <f t="shared" si="162"/>
        <v/>
      </c>
      <c r="L661" s="11"/>
      <c r="M661" s="11"/>
      <c r="N661" s="78"/>
      <c r="O661" s="31" t="str">
        <f t="shared" si="150"/>
        <v>F</v>
      </c>
      <c r="P661" s="11">
        <f t="shared" si="151"/>
        <v>-23.287315649149274</v>
      </c>
      <c r="Q661" s="11"/>
      <c r="R661" s="38">
        <f t="shared" si="152"/>
        <v>0</v>
      </c>
      <c r="S661" s="30">
        <f t="shared" si="153"/>
        <v>0</v>
      </c>
      <c r="T661" s="30">
        <f t="shared" si="154"/>
        <v>0</v>
      </c>
      <c r="U661" s="34"/>
      <c r="V661" s="34"/>
      <c r="W661" s="34"/>
      <c r="X661" s="31">
        <f t="shared" si="155"/>
        <v>9.0359999999999996</v>
      </c>
      <c r="Y661" s="31">
        <f t="shared" si="156"/>
        <v>-184.49199999999999</v>
      </c>
      <c r="Z661" s="30">
        <f t="shared" si="157"/>
        <v>0</v>
      </c>
    </row>
    <row r="662" spans="5:26" x14ac:dyDescent="0.15">
      <c r="E662" s="46"/>
      <c r="F662" s="28"/>
      <c r="G662" s="29"/>
      <c r="H662" s="29"/>
      <c r="I662" s="48" t="str">
        <f t="shared" si="160"/>
        <v/>
      </c>
      <c r="J662" s="48" t="str">
        <f t="shared" si="161"/>
        <v/>
      </c>
      <c r="K662" s="49" t="str">
        <f t="shared" si="162"/>
        <v/>
      </c>
      <c r="L662" s="11"/>
      <c r="M662" s="11"/>
      <c r="N662" s="78"/>
      <c r="O662" s="31" t="str">
        <f t="shared" si="150"/>
        <v>F</v>
      </c>
      <c r="P662" s="11">
        <f t="shared" si="151"/>
        <v>-23.287315649149274</v>
      </c>
      <c r="Q662" s="11"/>
      <c r="R662" s="38">
        <f t="shared" si="152"/>
        <v>0</v>
      </c>
      <c r="S662" s="30">
        <f t="shared" si="153"/>
        <v>0</v>
      </c>
      <c r="T662" s="30">
        <f t="shared" si="154"/>
        <v>0</v>
      </c>
      <c r="U662" s="34"/>
      <c r="V662" s="34"/>
      <c r="W662" s="34"/>
      <c r="X662" s="31">
        <f t="shared" si="155"/>
        <v>9.0359999999999996</v>
      </c>
      <c r="Y662" s="31">
        <f t="shared" si="156"/>
        <v>-184.49199999999999</v>
      </c>
      <c r="Z662" s="30">
        <f t="shared" si="157"/>
        <v>0</v>
      </c>
    </row>
    <row r="663" spans="5:26" x14ac:dyDescent="0.15">
      <c r="E663" s="46"/>
      <c r="F663" s="28"/>
      <c r="G663" s="29"/>
      <c r="H663" s="29"/>
      <c r="I663" s="48" t="str">
        <f t="shared" si="160"/>
        <v/>
      </c>
      <c r="J663" s="48" t="str">
        <f t="shared" si="161"/>
        <v/>
      </c>
      <c r="K663" s="49" t="str">
        <f t="shared" si="162"/>
        <v/>
      </c>
      <c r="L663" s="11"/>
      <c r="M663" s="11"/>
      <c r="N663" s="78"/>
      <c r="O663" s="31" t="str">
        <f t="shared" si="150"/>
        <v>F</v>
      </c>
      <c r="P663" s="11">
        <f t="shared" si="151"/>
        <v>-23.287315649149274</v>
      </c>
      <c r="Q663" s="11"/>
      <c r="R663" s="38">
        <f t="shared" si="152"/>
        <v>0</v>
      </c>
      <c r="S663" s="30">
        <f t="shared" si="153"/>
        <v>0</v>
      </c>
      <c r="T663" s="30">
        <f t="shared" si="154"/>
        <v>0</v>
      </c>
      <c r="U663" s="34"/>
      <c r="V663" s="34"/>
      <c r="W663" s="34"/>
      <c r="X663" s="31">
        <f t="shared" si="155"/>
        <v>9.0359999999999996</v>
      </c>
      <c r="Y663" s="31">
        <f t="shared" si="156"/>
        <v>-184.49199999999999</v>
      </c>
      <c r="Z663" s="30">
        <f t="shared" si="157"/>
        <v>0</v>
      </c>
    </row>
    <row r="664" spans="5:26" x14ac:dyDescent="0.15">
      <c r="E664" s="46"/>
      <c r="F664" s="28"/>
      <c r="G664" s="29"/>
      <c r="H664" s="29"/>
      <c r="I664" s="48" t="str">
        <f t="shared" si="160"/>
        <v/>
      </c>
      <c r="J664" s="48" t="str">
        <f t="shared" si="161"/>
        <v/>
      </c>
      <c r="K664" s="49" t="str">
        <f t="shared" si="162"/>
        <v/>
      </c>
      <c r="L664" s="11"/>
      <c r="M664" s="11"/>
      <c r="N664" s="78"/>
      <c r="O664" s="31" t="str">
        <f t="shared" si="150"/>
        <v>F</v>
      </c>
      <c r="P664" s="11">
        <f t="shared" si="151"/>
        <v>-23.287315649149274</v>
      </c>
      <c r="Q664" s="11"/>
      <c r="R664" s="38">
        <f t="shared" si="152"/>
        <v>0</v>
      </c>
      <c r="S664" s="30">
        <f t="shared" si="153"/>
        <v>0</v>
      </c>
      <c r="T664" s="30">
        <f t="shared" si="154"/>
        <v>0</v>
      </c>
      <c r="U664" s="34"/>
      <c r="V664" s="34"/>
      <c r="W664" s="34"/>
      <c r="X664" s="31">
        <f t="shared" si="155"/>
        <v>9.0359999999999996</v>
      </c>
      <c r="Y664" s="31">
        <f t="shared" si="156"/>
        <v>-184.49199999999999</v>
      </c>
      <c r="Z664" s="30">
        <f t="shared" si="157"/>
        <v>0</v>
      </c>
    </row>
    <row r="665" spans="5:26" x14ac:dyDescent="0.15">
      <c r="E665" s="46"/>
      <c r="F665" s="28"/>
      <c r="G665" s="29"/>
      <c r="H665" s="29"/>
      <c r="I665" s="48" t="str">
        <f t="shared" si="160"/>
        <v/>
      </c>
      <c r="J665" s="48" t="str">
        <f t="shared" si="161"/>
        <v/>
      </c>
      <c r="K665" s="49" t="str">
        <f t="shared" si="162"/>
        <v/>
      </c>
      <c r="L665" s="11"/>
      <c r="M665" s="11"/>
      <c r="N665" s="78"/>
      <c r="O665" s="31" t="str">
        <f t="shared" si="150"/>
        <v>F</v>
      </c>
      <c r="P665" s="11">
        <f t="shared" si="151"/>
        <v>-23.287315649149274</v>
      </c>
      <c r="Q665" s="11"/>
      <c r="R665" s="38">
        <f t="shared" si="152"/>
        <v>0</v>
      </c>
      <c r="S665" s="30">
        <f t="shared" si="153"/>
        <v>0</v>
      </c>
      <c r="T665" s="30">
        <f t="shared" si="154"/>
        <v>0</v>
      </c>
      <c r="U665" s="34"/>
      <c r="V665" s="34"/>
      <c r="W665" s="34"/>
      <c r="X665" s="31">
        <f t="shared" si="155"/>
        <v>9.0359999999999996</v>
      </c>
      <c r="Y665" s="31">
        <f t="shared" si="156"/>
        <v>-184.49199999999999</v>
      </c>
      <c r="Z665" s="30">
        <f t="shared" si="157"/>
        <v>0</v>
      </c>
    </row>
    <row r="666" spans="5:26" x14ac:dyDescent="0.15">
      <c r="E666" s="46"/>
      <c r="F666" s="28"/>
      <c r="G666" s="29"/>
      <c r="H666" s="29"/>
      <c r="I666" s="48" t="str">
        <f t="shared" si="160"/>
        <v/>
      </c>
      <c r="J666" s="48" t="str">
        <f t="shared" si="161"/>
        <v/>
      </c>
      <c r="K666" s="49" t="str">
        <f t="shared" si="162"/>
        <v/>
      </c>
      <c r="L666" s="11"/>
      <c r="M666" s="11"/>
      <c r="N666" s="78"/>
      <c r="O666" s="31" t="str">
        <f t="shared" si="150"/>
        <v>F</v>
      </c>
      <c r="P666" s="11">
        <f t="shared" si="151"/>
        <v>-23.287315649149274</v>
      </c>
      <c r="Q666" s="11"/>
      <c r="R666" s="38">
        <f t="shared" si="152"/>
        <v>0</v>
      </c>
      <c r="S666" s="30">
        <f t="shared" si="153"/>
        <v>0</v>
      </c>
      <c r="T666" s="30">
        <f t="shared" si="154"/>
        <v>0</v>
      </c>
      <c r="U666" s="34"/>
      <c r="V666" s="34"/>
      <c r="W666" s="34"/>
      <c r="X666" s="31">
        <f t="shared" si="155"/>
        <v>9.0359999999999996</v>
      </c>
      <c r="Y666" s="31">
        <f t="shared" si="156"/>
        <v>-184.49199999999999</v>
      </c>
      <c r="Z666" s="30">
        <f t="shared" si="157"/>
        <v>0</v>
      </c>
    </row>
    <row r="667" spans="5:26" x14ac:dyDescent="0.15">
      <c r="E667" s="46"/>
      <c r="F667" s="28"/>
      <c r="G667" s="29"/>
      <c r="H667" s="29"/>
      <c r="I667" s="48" t="str">
        <f t="shared" si="160"/>
        <v/>
      </c>
      <c r="J667" s="48" t="str">
        <f t="shared" si="161"/>
        <v/>
      </c>
      <c r="K667" s="49" t="str">
        <f t="shared" si="162"/>
        <v/>
      </c>
      <c r="L667" s="11"/>
      <c r="M667" s="11"/>
      <c r="N667" s="78"/>
      <c r="O667" s="31" t="str">
        <f t="shared" si="150"/>
        <v>F</v>
      </c>
      <c r="P667" s="11">
        <f t="shared" si="151"/>
        <v>-23.287315649149274</v>
      </c>
      <c r="Q667" s="11"/>
      <c r="R667" s="38">
        <f t="shared" si="152"/>
        <v>0</v>
      </c>
      <c r="S667" s="30">
        <f t="shared" si="153"/>
        <v>0</v>
      </c>
      <c r="T667" s="30">
        <f t="shared" si="154"/>
        <v>0</v>
      </c>
      <c r="U667" s="34"/>
      <c r="V667" s="34"/>
      <c r="W667" s="34"/>
      <c r="X667" s="31">
        <f t="shared" si="155"/>
        <v>9.0359999999999996</v>
      </c>
      <c r="Y667" s="31">
        <f t="shared" si="156"/>
        <v>-184.49199999999999</v>
      </c>
      <c r="Z667" s="30">
        <f t="shared" si="157"/>
        <v>0</v>
      </c>
    </row>
    <row r="668" spans="5:26" x14ac:dyDescent="0.15">
      <c r="E668" s="46"/>
      <c r="F668" s="28"/>
      <c r="G668" s="29"/>
      <c r="H668" s="29"/>
      <c r="I668" s="48" t="str">
        <f t="shared" si="160"/>
        <v/>
      </c>
      <c r="J668" s="48" t="str">
        <f t="shared" si="161"/>
        <v/>
      </c>
      <c r="K668" s="49" t="str">
        <f t="shared" si="162"/>
        <v/>
      </c>
      <c r="L668" s="11"/>
      <c r="M668" s="11"/>
      <c r="N668" s="78"/>
      <c r="O668" s="31" t="str">
        <f t="shared" si="150"/>
        <v>F</v>
      </c>
      <c r="P668" s="11">
        <f t="shared" si="151"/>
        <v>-23.287315649149274</v>
      </c>
      <c r="Q668" s="11"/>
      <c r="R668" s="38">
        <f t="shared" si="152"/>
        <v>0</v>
      </c>
      <c r="S668" s="30">
        <f t="shared" si="153"/>
        <v>0</v>
      </c>
      <c r="T668" s="30">
        <f t="shared" si="154"/>
        <v>0</v>
      </c>
      <c r="U668" s="34"/>
      <c r="V668" s="34"/>
      <c r="W668" s="34"/>
      <c r="X668" s="31">
        <f t="shared" si="155"/>
        <v>9.0359999999999996</v>
      </c>
      <c r="Y668" s="31">
        <f t="shared" si="156"/>
        <v>-184.49199999999999</v>
      </c>
      <c r="Z668" s="30">
        <f t="shared" si="157"/>
        <v>0</v>
      </c>
    </row>
    <row r="669" spans="5:26" x14ac:dyDescent="0.15">
      <c r="E669" s="46"/>
      <c r="F669" s="28"/>
      <c r="G669" s="29"/>
      <c r="H669" s="29"/>
      <c r="I669" s="48" t="str">
        <f t="shared" si="160"/>
        <v/>
      </c>
      <c r="J669" s="48" t="str">
        <f t="shared" si="161"/>
        <v/>
      </c>
      <c r="K669" s="49" t="str">
        <f t="shared" si="162"/>
        <v/>
      </c>
      <c r="L669" s="11"/>
      <c r="M669" s="11"/>
      <c r="N669" s="78"/>
      <c r="O669" s="31" t="str">
        <f t="shared" si="150"/>
        <v>F</v>
      </c>
      <c r="P669" s="11">
        <f t="shared" si="151"/>
        <v>-23.287315649149274</v>
      </c>
      <c r="Q669" s="11"/>
      <c r="R669" s="38">
        <f t="shared" si="152"/>
        <v>0</v>
      </c>
      <c r="S669" s="30">
        <f t="shared" si="153"/>
        <v>0</v>
      </c>
      <c r="T669" s="30">
        <f t="shared" si="154"/>
        <v>0</v>
      </c>
      <c r="U669" s="34"/>
      <c r="V669" s="34"/>
      <c r="W669" s="34"/>
      <c r="X669" s="31">
        <f t="shared" si="155"/>
        <v>9.0359999999999996</v>
      </c>
      <c r="Y669" s="31">
        <f t="shared" si="156"/>
        <v>-184.49199999999999</v>
      </c>
      <c r="Z669" s="30">
        <f t="shared" si="157"/>
        <v>0</v>
      </c>
    </row>
    <row r="670" spans="5:26" x14ac:dyDescent="0.15">
      <c r="E670" s="46"/>
      <c r="F670" s="28"/>
      <c r="G670" s="29"/>
      <c r="H670" s="29"/>
      <c r="I670" s="48" t="str">
        <f t="shared" si="160"/>
        <v/>
      </c>
      <c r="J670" s="48" t="str">
        <f t="shared" si="161"/>
        <v/>
      </c>
      <c r="K670" s="49" t="str">
        <f t="shared" si="162"/>
        <v/>
      </c>
      <c r="L670" s="11"/>
      <c r="M670" s="11"/>
      <c r="N670" s="78"/>
      <c r="O670" s="31" t="str">
        <f t="shared" si="150"/>
        <v>F</v>
      </c>
      <c r="P670" s="11">
        <f t="shared" si="151"/>
        <v>-23.287315649149274</v>
      </c>
      <c r="Q670" s="11"/>
      <c r="R670" s="38">
        <f t="shared" si="152"/>
        <v>0</v>
      </c>
      <c r="S670" s="30">
        <f t="shared" si="153"/>
        <v>0</v>
      </c>
      <c r="T670" s="30">
        <f t="shared" si="154"/>
        <v>0</v>
      </c>
      <c r="U670" s="34"/>
      <c r="V670" s="34"/>
      <c r="W670" s="34"/>
      <c r="X670" s="31">
        <f t="shared" si="155"/>
        <v>9.0359999999999996</v>
      </c>
      <c r="Y670" s="31">
        <f t="shared" si="156"/>
        <v>-184.49199999999999</v>
      </c>
      <c r="Z670" s="30">
        <f t="shared" si="157"/>
        <v>0</v>
      </c>
    </row>
    <row r="671" spans="5:26" x14ac:dyDescent="0.15">
      <c r="E671" s="46"/>
      <c r="F671" s="28"/>
      <c r="G671" s="29"/>
      <c r="H671" s="29"/>
      <c r="I671" s="48" t="str">
        <f t="shared" si="160"/>
        <v/>
      </c>
      <c r="J671" s="48" t="str">
        <f t="shared" si="161"/>
        <v/>
      </c>
      <c r="K671" s="49" t="str">
        <f t="shared" si="162"/>
        <v/>
      </c>
      <c r="L671" s="11"/>
      <c r="M671" s="11"/>
      <c r="N671" s="78"/>
      <c r="O671" s="31" t="str">
        <f t="shared" si="150"/>
        <v>F</v>
      </c>
      <c r="P671" s="11">
        <f t="shared" si="151"/>
        <v>-23.287315649149274</v>
      </c>
      <c r="Q671" s="11"/>
      <c r="R671" s="38">
        <f t="shared" si="152"/>
        <v>0</v>
      </c>
      <c r="S671" s="30">
        <f t="shared" si="153"/>
        <v>0</v>
      </c>
      <c r="T671" s="30">
        <f t="shared" si="154"/>
        <v>0</v>
      </c>
      <c r="U671" s="34"/>
      <c r="V671" s="34"/>
      <c r="W671" s="34"/>
      <c r="X671" s="31">
        <f t="shared" si="155"/>
        <v>9.0359999999999996</v>
      </c>
      <c r="Y671" s="31">
        <f t="shared" si="156"/>
        <v>-184.49199999999999</v>
      </c>
      <c r="Z671" s="30">
        <f t="shared" si="157"/>
        <v>0</v>
      </c>
    </row>
    <row r="672" spans="5:26" x14ac:dyDescent="0.15">
      <c r="E672" s="46"/>
      <c r="F672" s="28"/>
      <c r="G672" s="29"/>
      <c r="H672" s="29"/>
      <c r="I672" s="48" t="str">
        <f t="shared" si="160"/>
        <v/>
      </c>
      <c r="J672" s="48" t="str">
        <f t="shared" si="161"/>
        <v/>
      </c>
      <c r="K672" s="49" t="str">
        <f t="shared" si="162"/>
        <v/>
      </c>
      <c r="L672" s="11"/>
      <c r="M672" s="11"/>
      <c r="N672" s="78"/>
      <c r="O672" s="31" t="str">
        <f t="shared" si="150"/>
        <v>F</v>
      </c>
      <c r="P672" s="11">
        <f t="shared" si="151"/>
        <v>-23.287315649149274</v>
      </c>
      <c r="Q672" s="11"/>
      <c r="R672" s="38">
        <f t="shared" si="152"/>
        <v>0</v>
      </c>
      <c r="S672" s="30">
        <f t="shared" si="153"/>
        <v>0</v>
      </c>
      <c r="T672" s="30">
        <f t="shared" si="154"/>
        <v>0</v>
      </c>
      <c r="U672" s="34"/>
      <c r="V672" s="34"/>
      <c r="W672" s="34"/>
      <c r="X672" s="31">
        <f t="shared" si="155"/>
        <v>9.0359999999999996</v>
      </c>
      <c r="Y672" s="31">
        <f t="shared" si="156"/>
        <v>-184.49199999999999</v>
      </c>
      <c r="Z672" s="30">
        <f t="shared" si="157"/>
        <v>0</v>
      </c>
    </row>
    <row r="673" spans="5:26" x14ac:dyDescent="0.15">
      <c r="E673" s="46"/>
      <c r="F673" s="28"/>
      <c r="G673" s="29"/>
      <c r="H673" s="29"/>
      <c r="I673" s="48" t="str">
        <f t="shared" si="160"/>
        <v/>
      </c>
      <c r="J673" s="48" t="str">
        <f t="shared" si="161"/>
        <v/>
      </c>
      <c r="K673" s="49" t="str">
        <f t="shared" si="162"/>
        <v/>
      </c>
      <c r="L673" s="11"/>
      <c r="M673" s="11"/>
      <c r="N673" s="78"/>
      <c r="O673" s="31" t="str">
        <f t="shared" si="150"/>
        <v>F</v>
      </c>
      <c r="P673" s="11">
        <f t="shared" si="151"/>
        <v>-23.287315649149274</v>
      </c>
      <c r="Q673" s="11"/>
      <c r="R673" s="38">
        <f t="shared" si="152"/>
        <v>0</v>
      </c>
      <c r="S673" s="30">
        <f t="shared" si="153"/>
        <v>0</v>
      </c>
      <c r="T673" s="30">
        <f t="shared" si="154"/>
        <v>0</v>
      </c>
      <c r="U673" s="34"/>
      <c r="V673" s="34"/>
      <c r="W673" s="34"/>
      <c r="X673" s="31">
        <f t="shared" si="155"/>
        <v>9.0359999999999996</v>
      </c>
      <c r="Y673" s="31">
        <f t="shared" si="156"/>
        <v>-184.49199999999999</v>
      </c>
      <c r="Z673" s="30">
        <f t="shared" si="157"/>
        <v>0</v>
      </c>
    </row>
    <row r="674" spans="5:26" x14ac:dyDescent="0.15">
      <c r="E674" s="46"/>
      <c r="F674" s="28"/>
      <c r="G674" s="29"/>
      <c r="H674" s="29"/>
      <c r="I674" s="48" t="str">
        <f t="shared" si="160"/>
        <v/>
      </c>
      <c r="J674" s="48" t="str">
        <f t="shared" si="161"/>
        <v/>
      </c>
      <c r="K674" s="49" t="str">
        <f t="shared" si="162"/>
        <v/>
      </c>
      <c r="L674" s="11"/>
      <c r="M674" s="11"/>
      <c r="N674" s="78"/>
      <c r="O674" s="31" t="str">
        <f t="shared" si="150"/>
        <v>F</v>
      </c>
      <c r="P674" s="11">
        <f t="shared" si="151"/>
        <v>-23.287315649149274</v>
      </c>
      <c r="Q674" s="11"/>
      <c r="R674" s="38">
        <f t="shared" si="152"/>
        <v>0</v>
      </c>
      <c r="S674" s="30">
        <f t="shared" si="153"/>
        <v>0</v>
      </c>
      <c r="T674" s="30">
        <f t="shared" si="154"/>
        <v>0</v>
      </c>
      <c r="U674" s="34"/>
      <c r="V674" s="34"/>
      <c r="W674" s="34"/>
      <c r="X674" s="31">
        <f t="shared" si="155"/>
        <v>9.0359999999999996</v>
      </c>
      <c r="Y674" s="31">
        <f t="shared" si="156"/>
        <v>-184.49199999999999</v>
      </c>
      <c r="Z674" s="30">
        <f t="shared" si="157"/>
        <v>0</v>
      </c>
    </row>
    <row r="675" spans="5:26" x14ac:dyDescent="0.15">
      <c r="E675" s="46"/>
      <c r="F675" s="28"/>
      <c r="G675" s="29"/>
      <c r="H675" s="29"/>
      <c r="I675" s="48" t="str">
        <f t="shared" si="160"/>
        <v/>
      </c>
      <c r="J675" s="48" t="str">
        <f t="shared" si="161"/>
        <v/>
      </c>
      <c r="K675" s="49" t="str">
        <f t="shared" si="162"/>
        <v/>
      </c>
      <c r="L675" s="11"/>
      <c r="M675" s="11"/>
      <c r="N675" s="78"/>
      <c r="O675" s="31" t="str">
        <f t="shared" si="150"/>
        <v>F</v>
      </c>
      <c r="P675" s="11">
        <f t="shared" si="151"/>
        <v>-23.287315649149274</v>
      </c>
      <c r="Q675" s="11"/>
      <c r="R675" s="38">
        <f t="shared" si="152"/>
        <v>0</v>
      </c>
      <c r="S675" s="30">
        <f t="shared" si="153"/>
        <v>0</v>
      </c>
      <c r="T675" s="30">
        <f t="shared" si="154"/>
        <v>0</v>
      </c>
      <c r="U675" s="34"/>
      <c r="V675" s="34"/>
      <c r="W675" s="34"/>
      <c r="X675" s="31">
        <f t="shared" si="155"/>
        <v>9.0359999999999996</v>
      </c>
      <c r="Y675" s="31">
        <f t="shared" si="156"/>
        <v>-184.49199999999999</v>
      </c>
      <c r="Z675" s="30">
        <f t="shared" si="157"/>
        <v>0</v>
      </c>
    </row>
    <row r="676" spans="5:26" x14ac:dyDescent="0.15">
      <c r="E676" s="46"/>
      <c r="F676" s="28"/>
      <c r="G676" s="29"/>
      <c r="H676" s="29"/>
      <c r="I676" s="48" t="str">
        <f t="shared" si="160"/>
        <v/>
      </c>
      <c r="J676" s="48" t="str">
        <f t="shared" si="161"/>
        <v/>
      </c>
      <c r="K676" s="49" t="str">
        <f t="shared" si="162"/>
        <v/>
      </c>
      <c r="L676" s="11"/>
      <c r="M676" s="11"/>
      <c r="N676" s="78"/>
      <c r="O676" s="31" t="str">
        <f t="shared" si="150"/>
        <v>F</v>
      </c>
      <c r="P676" s="11">
        <f t="shared" si="151"/>
        <v>-23.287315649149274</v>
      </c>
      <c r="Q676" s="11"/>
      <c r="R676" s="38">
        <f t="shared" si="152"/>
        <v>0</v>
      </c>
      <c r="S676" s="30">
        <f t="shared" si="153"/>
        <v>0</v>
      </c>
      <c r="T676" s="30">
        <f t="shared" si="154"/>
        <v>0</v>
      </c>
      <c r="U676" s="34"/>
      <c r="V676" s="34"/>
      <c r="W676" s="34"/>
      <c r="X676" s="31">
        <f t="shared" si="155"/>
        <v>9.0359999999999996</v>
      </c>
      <c r="Y676" s="31">
        <f t="shared" si="156"/>
        <v>-184.49199999999999</v>
      </c>
      <c r="Z676" s="30">
        <f t="shared" si="157"/>
        <v>0</v>
      </c>
    </row>
    <row r="677" spans="5:26" x14ac:dyDescent="0.15">
      <c r="E677" s="46"/>
      <c r="F677" s="28"/>
      <c r="G677" s="29"/>
      <c r="H677" s="29"/>
      <c r="I677" s="48" t="str">
        <f t="shared" si="160"/>
        <v/>
      </c>
      <c r="J677" s="48" t="str">
        <f t="shared" si="161"/>
        <v/>
      </c>
      <c r="K677" s="49" t="str">
        <f t="shared" si="162"/>
        <v/>
      </c>
      <c r="L677" s="11"/>
      <c r="M677" s="11"/>
      <c r="N677" s="78"/>
      <c r="O677" s="31" t="str">
        <f t="shared" si="150"/>
        <v>F</v>
      </c>
      <c r="P677" s="11">
        <f t="shared" si="151"/>
        <v>-23.287315649149274</v>
      </c>
      <c r="Q677" s="11"/>
      <c r="R677" s="38">
        <f t="shared" si="152"/>
        <v>0</v>
      </c>
      <c r="S677" s="30">
        <f t="shared" si="153"/>
        <v>0</v>
      </c>
      <c r="T677" s="30">
        <f t="shared" si="154"/>
        <v>0</v>
      </c>
      <c r="U677" s="34"/>
      <c r="V677" s="34"/>
      <c r="W677" s="34"/>
      <c r="X677" s="31">
        <f t="shared" si="155"/>
        <v>9.0359999999999996</v>
      </c>
      <c r="Y677" s="31">
        <f t="shared" si="156"/>
        <v>-184.49199999999999</v>
      </c>
      <c r="Z677" s="30">
        <f t="shared" si="157"/>
        <v>0</v>
      </c>
    </row>
    <row r="678" spans="5:26" x14ac:dyDescent="0.15">
      <c r="E678" s="46"/>
      <c r="F678" s="28"/>
      <c r="G678" s="29"/>
      <c r="H678" s="29"/>
      <c r="I678" s="48" t="str">
        <f t="shared" si="160"/>
        <v/>
      </c>
      <c r="J678" s="48" t="str">
        <f t="shared" si="161"/>
        <v/>
      </c>
      <c r="K678" s="49" t="str">
        <f t="shared" si="162"/>
        <v/>
      </c>
      <c r="L678" s="11"/>
      <c r="M678" s="11"/>
      <c r="N678" s="78"/>
      <c r="O678" s="31" t="str">
        <f t="shared" si="150"/>
        <v>F</v>
      </c>
      <c r="P678" s="11">
        <f t="shared" si="151"/>
        <v>-23.287315649149274</v>
      </c>
      <c r="Q678" s="11"/>
      <c r="R678" s="38">
        <f t="shared" si="152"/>
        <v>0</v>
      </c>
      <c r="S678" s="30">
        <f t="shared" si="153"/>
        <v>0</v>
      </c>
      <c r="T678" s="30">
        <f t="shared" si="154"/>
        <v>0</v>
      </c>
      <c r="U678" s="34"/>
      <c r="V678" s="34"/>
      <c r="W678" s="34"/>
      <c r="X678" s="31">
        <f t="shared" si="155"/>
        <v>9.0359999999999996</v>
      </c>
      <c r="Y678" s="31">
        <f t="shared" si="156"/>
        <v>-184.49199999999999</v>
      </c>
      <c r="Z678" s="30">
        <f t="shared" si="157"/>
        <v>0</v>
      </c>
    </row>
    <row r="679" spans="5:26" x14ac:dyDescent="0.15">
      <c r="E679" s="46"/>
      <c r="F679" s="28"/>
      <c r="G679" s="29"/>
      <c r="H679" s="29"/>
      <c r="I679" s="48" t="str">
        <f t="shared" si="160"/>
        <v/>
      </c>
      <c r="J679" s="48" t="str">
        <f t="shared" si="161"/>
        <v/>
      </c>
      <c r="K679" s="49" t="str">
        <f t="shared" si="162"/>
        <v/>
      </c>
      <c r="L679" s="11"/>
      <c r="M679" s="11"/>
      <c r="N679" s="78"/>
      <c r="O679" s="31" t="str">
        <f t="shared" si="150"/>
        <v>F</v>
      </c>
      <c r="P679" s="11">
        <f t="shared" si="151"/>
        <v>-23.287315649149274</v>
      </c>
      <c r="Q679" s="11"/>
      <c r="R679" s="38">
        <f t="shared" si="152"/>
        <v>0</v>
      </c>
      <c r="S679" s="30">
        <f t="shared" si="153"/>
        <v>0</v>
      </c>
      <c r="T679" s="30">
        <f t="shared" si="154"/>
        <v>0</v>
      </c>
      <c r="U679" s="34"/>
      <c r="V679" s="34"/>
      <c r="W679" s="34"/>
      <c r="X679" s="31">
        <f t="shared" si="155"/>
        <v>9.0359999999999996</v>
      </c>
      <c r="Y679" s="31">
        <f t="shared" si="156"/>
        <v>-184.49199999999999</v>
      </c>
      <c r="Z679" s="30">
        <f t="shared" si="157"/>
        <v>0</v>
      </c>
    </row>
    <row r="680" spans="5:26" x14ac:dyDescent="0.15">
      <c r="E680" s="46"/>
      <c r="F680" s="28"/>
      <c r="G680" s="29"/>
      <c r="H680" s="29"/>
      <c r="I680" s="48" t="str">
        <f t="shared" si="160"/>
        <v/>
      </c>
      <c r="J680" s="48" t="str">
        <f t="shared" si="161"/>
        <v/>
      </c>
      <c r="K680" s="49" t="str">
        <f t="shared" si="162"/>
        <v/>
      </c>
      <c r="L680" s="11"/>
      <c r="M680" s="11"/>
      <c r="N680" s="78"/>
      <c r="O680" s="31" t="str">
        <f t="shared" si="150"/>
        <v>F</v>
      </c>
      <c r="P680" s="11">
        <f t="shared" si="151"/>
        <v>-23.287315649149274</v>
      </c>
      <c r="Q680" s="11"/>
      <c r="R680" s="38">
        <f t="shared" si="152"/>
        <v>0</v>
      </c>
      <c r="S680" s="30">
        <f t="shared" si="153"/>
        <v>0</v>
      </c>
      <c r="T680" s="30">
        <f t="shared" si="154"/>
        <v>0</v>
      </c>
      <c r="U680" s="34"/>
      <c r="V680" s="34"/>
      <c r="W680" s="34"/>
      <c r="X680" s="31">
        <f t="shared" si="155"/>
        <v>9.0359999999999996</v>
      </c>
      <c r="Y680" s="31">
        <f t="shared" si="156"/>
        <v>-184.49199999999999</v>
      </c>
      <c r="Z680" s="30">
        <f t="shared" si="157"/>
        <v>0</v>
      </c>
    </row>
    <row r="681" spans="5:26" x14ac:dyDescent="0.15">
      <c r="E681" s="46"/>
      <c r="F681" s="28"/>
      <c r="G681" s="29"/>
      <c r="H681" s="29"/>
      <c r="I681" s="48" t="str">
        <f t="shared" si="160"/>
        <v/>
      </c>
      <c r="J681" s="48" t="str">
        <f t="shared" si="161"/>
        <v/>
      </c>
      <c r="K681" s="49" t="str">
        <f t="shared" si="162"/>
        <v/>
      </c>
      <c r="L681" s="11"/>
      <c r="M681" s="11"/>
      <c r="N681" s="78"/>
      <c r="O681" s="31" t="str">
        <f t="shared" si="150"/>
        <v>F</v>
      </c>
      <c r="P681" s="11">
        <f t="shared" si="151"/>
        <v>-23.287315649149274</v>
      </c>
      <c r="Q681" s="11"/>
      <c r="R681" s="38">
        <f t="shared" si="152"/>
        <v>0</v>
      </c>
      <c r="S681" s="30">
        <f t="shared" si="153"/>
        <v>0</v>
      </c>
      <c r="T681" s="30">
        <f t="shared" si="154"/>
        <v>0</v>
      </c>
      <c r="U681" s="34"/>
      <c r="V681" s="34"/>
      <c r="W681" s="34"/>
      <c r="X681" s="31">
        <f t="shared" si="155"/>
        <v>9.0359999999999996</v>
      </c>
      <c r="Y681" s="31">
        <f t="shared" si="156"/>
        <v>-184.49199999999999</v>
      </c>
      <c r="Z681" s="30">
        <f t="shared" si="157"/>
        <v>0</v>
      </c>
    </row>
    <row r="682" spans="5:26" x14ac:dyDescent="0.15">
      <c r="E682" s="46"/>
      <c r="F682" s="28"/>
      <c r="G682" s="29"/>
      <c r="H682" s="29"/>
      <c r="I682" s="48" t="str">
        <f t="shared" si="160"/>
        <v/>
      </c>
      <c r="J682" s="48" t="str">
        <f t="shared" si="161"/>
        <v/>
      </c>
      <c r="K682" s="49" t="str">
        <f t="shared" si="162"/>
        <v/>
      </c>
      <c r="L682" s="11"/>
      <c r="M682" s="11"/>
      <c r="N682" s="78"/>
      <c r="O682" s="31" t="str">
        <f t="shared" si="150"/>
        <v>F</v>
      </c>
      <c r="P682" s="11">
        <f t="shared" si="151"/>
        <v>-23.287315649149274</v>
      </c>
      <c r="Q682" s="11"/>
      <c r="R682" s="38">
        <f t="shared" si="152"/>
        <v>0</v>
      </c>
      <c r="S682" s="30">
        <f t="shared" si="153"/>
        <v>0</v>
      </c>
      <c r="T682" s="30">
        <f t="shared" si="154"/>
        <v>0</v>
      </c>
      <c r="U682" s="34"/>
      <c r="V682" s="34"/>
      <c r="W682" s="34"/>
      <c r="X682" s="31">
        <f t="shared" si="155"/>
        <v>9.0359999999999996</v>
      </c>
      <c r="Y682" s="31">
        <f t="shared" si="156"/>
        <v>-184.49199999999999</v>
      </c>
      <c r="Z682" s="30">
        <f t="shared" si="157"/>
        <v>0</v>
      </c>
    </row>
    <row r="683" spans="5:26" x14ac:dyDescent="0.15">
      <c r="E683" s="46"/>
      <c r="F683" s="28"/>
      <c r="G683" s="29"/>
      <c r="H683" s="29"/>
      <c r="I683" s="48" t="str">
        <f t="shared" si="160"/>
        <v/>
      </c>
      <c r="J683" s="48" t="str">
        <f t="shared" si="161"/>
        <v/>
      </c>
      <c r="K683" s="49" t="str">
        <f t="shared" si="162"/>
        <v/>
      </c>
      <c r="L683" s="11"/>
      <c r="M683" s="11"/>
      <c r="N683" s="78"/>
      <c r="O683" s="31" t="str">
        <f t="shared" si="150"/>
        <v>F</v>
      </c>
      <c r="P683" s="11">
        <f t="shared" si="151"/>
        <v>-23.287315649149274</v>
      </c>
      <c r="Q683" s="11"/>
      <c r="R683" s="38">
        <f t="shared" si="152"/>
        <v>0</v>
      </c>
      <c r="S683" s="30">
        <f t="shared" si="153"/>
        <v>0</v>
      </c>
      <c r="T683" s="30">
        <f t="shared" si="154"/>
        <v>0</v>
      </c>
      <c r="U683" s="34"/>
      <c r="V683" s="34"/>
      <c r="W683" s="34"/>
      <c r="X683" s="31">
        <f t="shared" si="155"/>
        <v>9.0359999999999996</v>
      </c>
      <c r="Y683" s="31">
        <f t="shared" si="156"/>
        <v>-184.49199999999999</v>
      </c>
      <c r="Z683" s="30">
        <f t="shared" si="157"/>
        <v>0</v>
      </c>
    </row>
    <row r="684" spans="5:26" x14ac:dyDescent="0.15">
      <c r="E684" s="46"/>
      <c r="F684" s="28"/>
      <c r="G684" s="29"/>
      <c r="H684" s="29"/>
      <c r="I684" s="48" t="str">
        <f t="shared" si="160"/>
        <v/>
      </c>
      <c r="J684" s="48" t="str">
        <f t="shared" si="161"/>
        <v/>
      </c>
      <c r="K684" s="49" t="str">
        <f t="shared" si="162"/>
        <v/>
      </c>
      <c r="L684" s="11"/>
      <c r="M684" s="11"/>
      <c r="N684" s="78"/>
      <c r="O684" s="31" t="str">
        <f t="shared" si="150"/>
        <v>F</v>
      </c>
      <c r="P684" s="11">
        <f t="shared" si="151"/>
        <v>-23.287315649149274</v>
      </c>
      <c r="Q684" s="11"/>
      <c r="R684" s="38">
        <f t="shared" si="152"/>
        <v>0</v>
      </c>
      <c r="S684" s="30">
        <f t="shared" si="153"/>
        <v>0</v>
      </c>
      <c r="T684" s="30">
        <f t="shared" si="154"/>
        <v>0</v>
      </c>
      <c r="U684" s="34"/>
      <c r="V684" s="34"/>
      <c r="W684" s="34"/>
      <c r="X684" s="31">
        <f t="shared" si="155"/>
        <v>9.0359999999999996</v>
      </c>
      <c r="Y684" s="31">
        <f t="shared" si="156"/>
        <v>-184.49199999999999</v>
      </c>
      <c r="Z684" s="30">
        <f t="shared" si="157"/>
        <v>0</v>
      </c>
    </row>
    <row r="685" spans="5:26" x14ac:dyDescent="0.15">
      <c r="E685" s="46"/>
      <c r="F685" s="28"/>
      <c r="G685" s="29"/>
      <c r="H685" s="29"/>
      <c r="I685" s="48" t="str">
        <f t="shared" si="160"/>
        <v/>
      </c>
      <c r="J685" s="48" t="str">
        <f t="shared" si="161"/>
        <v/>
      </c>
      <c r="K685" s="49" t="str">
        <f t="shared" si="162"/>
        <v/>
      </c>
      <c r="L685" s="11"/>
      <c r="M685" s="11"/>
      <c r="N685" s="78"/>
      <c r="O685" s="31" t="str">
        <f t="shared" si="150"/>
        <v>F</v>
      </c>
      <c r="P685" s="11">
        <f t="shared" si="151"/>
        <v>-23.287315649149274</v>
      </c>
      <c r="Q685" s="11"/>
      <c r="R685" s="38">
        <f t="shared" si="152"/>
        <v>0</v>
      </c>
      <c r="S685" s="30">
        <f t="shared" si="153"/>
        <v>0</v>
      </c>
      <c r="T685" s="30">
        <f t="shared" si="154"/>
        <v>0</v>
      </c>
      <c r="U685" s="34"/>
      <c r="V685" s="34"/>
      <c r="W685" s="34"/>
      <c r="X685" s="31">
        <f t="shared" si="155"/>
        <v>9.0359999999999996</v>
      </c>
      <c r="Y685" s="31">
        <f t="shared" si="156"/>
        <v>-184.49199999999999</v>
      </c>
      <c r="Z685" s="30">
        <f t="shared" si="157"/>
        <v>0</v>
      </c>
    </row>
    <row r="686" spans="5:26" x14ac:dyDescent="0.15">
      <c r="E686" s="46"/>
      <c r="F686" s="28"/>
      <c r="G686" s="29"/>
      <c r="H686" s="29"/>
      <c r="I686" s="48" t="str">
        <f t="shared" si="160"/>
        <v/>
      </c>
      <c r="J686" s="48" t="str">
        <f t="shared" si="161"/>
        <v/>
      </c>
      <c r="K686" s="49" t="str">
        <f t="shared" si="162"/>
        <v/>
      </c>
      <c r="L686" s="11"/>
      <c r="M686" s="11"/>
      <c r="N686" s="78"/>
      <c r="O686" s="31" t="str">
        <f t="shared" si="150"/>
        <v>F</v>
      </c>
      <c r="P686" s="11">
        <f t="shared" si="151"/>
        <v>-23.287315649149274</v>
      </c>
      <c r="Q686" s="11"/>
      <c r="R686" s="38">
        <f t="shared" si="152"/>
        <v>0</v>
      </c>
      <c r="S686" s="30">
        <f t="shared" si="153"/>
        <v>0</v>
      </c>
      <c r="T686" s="30">
        <f t="shared" si="154"/>
        <v>0</v>
      </c>
      <c r="U686" s="34"/>
      <c r="V686" s="34"/>
      <c r="W686" s="34"/>
      <c r="X686" s="31">
        <f t="shared" si="155"/>
        <v>9.0359999999999996</v>
      </c>
      <c r="Y686" s="31">
        <f t="shared" si="156"/>
        <v>-184.49199999999999</v>
      </c>
      <c r="Z686" s="30">
        <f t="shared" si="157"/>
        <v>0</v>
      </c>
    </row>
    <row r="687" spans="5:26" x14ac:dyDescent="0.15">
      <c r="E687" s="46"/>
      <c r="F687" s="28"/>
      <c r="G687" s="29"/>
      <c r="H687" s="29"/>
      <c r="I687" s="48" t="str">
        <f t="shared" si="160"/>
        <v/>
      </c>
      <c r="J687" s="48" t="str">
        <f t="shared" si="161"/>
        <v/>
      </c>
      <c r="K687" s="49" t="str">
        <f t="shared" si="162"/>
        <v/>
      </c>
      <c r="L687" s="11"/>
      <c r="M687" s="11"/>
      <c r="N687" s="78"/>
      <c r="O687" s="31" t="str">
        <f t="shared" si="150"/>
        <v>F</v>
      </c>
      <c r="P687" s="11">
        <f t="shared" si="151"/>
        <v>-23.287315649149274</v>
      </c>
      <c r="Q687" s="11"/>
      <c r="R687" s="38">
        <f t="shared" si="152"/>
        <v>0</v>
      </c>
      <c r="S687" s="30">
        <f t="shared" si="153"/>
        <v>0</v>
      </c>
      <c r="T687" s="30">
        <f t="shared" si="154"/>
        <v>0</v>
      </c>
      <c r="U687" s="34"/>
      <c r="V687" s="34"/>
      <c r="W687" s="34"/>
      <c r="X687" s="31">
        <f t="shared" si="155"/>
        <v>9.0359999999999996</v>
      </c>
      <c r="Y687" s="31">
        <f t="shared" si="156"/>
        <v>-184.49199999999999</v>
      </c>
      <c r="Z687" s="30">
        <f t="shared" si="157"/>
        <v>0</v>
      </c>
    </row>
    <row r="688" spans="5:26" x14ac:dyDescent="0.15">
      <c r="E688" s="46"/>
      <c r="F688" s="28"/>
      <c r="G688" s="29"/>
      <c r="H688" s="29"/>
      <c r="I688" s="48" t="str">
        <f t="shared" si="160"/>
        <v/>
      </c>
      <c r="J688" s="48" t="str">
        <f t="shared" si="161"/>
        <v/>
      </c>
      <c r="K688" s="49" t="str">
        <f t="shared" si="162"/>
        <v/>
      </c>
      <c r="L688" s="11"/>
      <c r="M688" s="11"/>
      <c r="N688" s="78"/>
      <c r="O688" s="31" t="str">
        <f t="shared" si="150"/>
        <v>F</v>
      </c>
      <c r="P688" s="11">
        <f t="shared" si="151"/>
        <v>-23.287315649149274</v>
      </c>
      <c r="Q688" s="11"/>
      <c r="R688" s="38">
        <f t="shared" si="152"/>
        <v>0</v>
      </c>
      <c r="S688" s="30">
        <f t="shared" si="153"/>
        <v>0</v>
      </c>
      <c r="T688" s="30">
        <f t="shared" si="154"/>
        <v>0</v>
      </c>
      <c r="U688" s="34"/>
      <c r="V688" s="34"/>
      <c r="W688" s="34"/>
      <c r="X688" s="31">
        <f t="shared" si="155"/>
        <v>9.0359999999999996</v>
      </c>
      <c r="Y688" s="31">
        <f t="shared" si="156"/>
        <v>-184.49199999999999</v>
      </c>
      <c r="Z688" s="30">
        <f t="shared" si="157"/>
        <v>0</v>
      </c>
    </row>
    <row r="689" spans="5:26" x14ac:dyDescent="0.15">
      <c r="E689" s="46"/>
      <c r="F689" s="28"/>
      <c r="G689" s="29"/>
      <c r="H689" s="29"/>
      <c r="I689" s="48" t="str">
        <f t="shared" si="160"/>
        <v/>
      </c>
      <c r="J689" s="48" t="str">
        <f t="shared" si="161"/>
        <v/>
      </c>
      <c r="K689" s="49" t="str">
        <f t="shared" si="162"/>
        <v/>
      </c>
      <c r="L689" s="11"/>
      <c r="M689" s="11"/>
      <c r="N689" s="78"/>
      <c r="O689" s="31" t="str">
        <f t="shared" si="150"/>
        <v>F</v>
      </c>
      <c r="P689" s="11">
        <f t="shared" si="151"/>
        <v>-23.287315649149274</v>
      </c>
      <c r="Q689" s="11"/>
      <c r="R689" s="38">
        <f t="shared" si="152"/>
        <v>0</v>
      </c>
      <c r="S689" s="30">
        <f t="shared" si="153"/>
        <v>0</v>
      </c>
      <c r="T689" s="30">
        <f t="shared" si="154"/>
        <v>0</v>
      </c>
      <c r="U689" s="34"/>
      <c r="V689" s="34"/>
      <c r="W689" s="34"/>
      <c r="X689" s="31">
        <f t="shared" si="155"/>
        <v>9.0359999999999996</v>
      </c>
      <c r="Y689" s="31">
        <f t="shared" si="156"/>
        <v>-184.49199999999999</v>
      </c>
      <c r="Z689" s="30">
        <f t="shared" si="157"/>
        <v>0</v>
      </c>
    </row>
    <row r="690" spans="5:26" x14ac:dyDescent="0.15">
      <c r="E690" s="46"/>
      <c r="F690" s="28"/>
      <c r="G690" s="29"/>
      <c r="H690" s="29"/>
      <c r="I690" s="48" t="str">
        <f t="shared" si="160"/>
        <v/>
      </c>
      <c r="J690" s="48" t="str">
        <f t="shared" si="161"/>
        <v/>
      </c>
      <c r="K690" s="49" t="str">
        <f t="shared" si="162"/>
        <v/>
      </c>
      <c r="L690" s="11"/>
      <c r="M690" s="11"/>
      <c r="N690" s="78"/>
      <c r="O690" s="31" t="str">
        <f t="shared" si="150"/>
        <v>F</v>
      </c>
      <c r="P690" s="11">
        <f t="shared" si="151"/>
        <v>-23.287315649149274</v>
      </c>
      <c r="Q690" s="11"/>
      <c r="R690" s="38">
        <f t="shared" ref="R690:R744" si="163">DATEDIF($F$623,F690,"Y")</f>
        <v>0</v>
      </c>
      <c r="S690" s="30">
        <f t="shared" ref="S690:S744" si="164">DATEDIF($F$623,F690,"YM")</f>
        <v>0</v>
      </c>
      <c r="T690" s="30">
        <f t="shared" ref="T690:T744" si="165">DATEDIF($F$623,F690,"Y")+DATEDIF($F$623,F690,"YD")/(365+IF(MOD(YEAR(DATE(YEAR(F690)-1,MONTH($F$623),DAY($F$623))),4)=0,IF(DATE(YEAR(DATE(YEAR(F690)-1,MONTH($F$623),DAY($F$623))),2,29)&gt;=DATE(YEAR(F690)-1,MONTH($F$623),DAY($F$623)),1,0),0)+IF(MOD(YEAR(F690),4)=0,IF(DATE(YEAR(F690),2,29)&lt;=F690,1,0),0))</f>
        <v>0</v>
      </c>
      <c r="U690" s="34"/>
      <c r="V690" s="34"/>
      <c r="W690" s="34"/>
      <c r="X690" s="31">
        <f t="shared" si="155"/>
        <v>9.0359999999999996</v>
      </c>
      <c r="Y690" s="31">
        <f t="shared" si="156"/>
        <v>-184.49199999999999</v>
      </c>
      <c r="Z690" s="30">
        <f t="shared" si="157"/>
        <v>0</v>
      </c>
    </row>
    <row r="691" spans="5:26" x14ac:dyDescent="0.15">
      <c r="E691" s="46"/>
      <c r="F691" s="28"/>
      <c r="G691" s="29"/>
      <c r="H691" s="29"/>
      <c r="I691" s="48" t="str">
        <f t="shared" si="160"/>
        <v/>
      </c>
      <c r="J691" s="48" t="str">
        <f t="shared" si="161"/>
        <v/>
      </c>
      <c r="K691" s="49" t="str">
        <f t="shared" si="162"/>
        <v/>
      </c>
      <c r="L691" s="11"/>
      <c r="M691" s="11"/>
      <c r="N691" s="78"/>
      <c r="O691" s="31" t="str">
        <f t="shared" ref="O691:O744" si="166">+O690</f>
        <v>F</v>
      </c>
      <c r="P691" s="11">
        <f t="shared" ref="P691:P744" si="167">IF(T691&gt;17.583,"*",(G691-(INDEX(IF(O691="F",Hfemalemean,Hmalemean),S691+1,R691+1)))/(INDEX(IF(O691="F",Hfemalesd,Hmalesd),S691+1,R691+1)))</f>
        <v>-23.287315649149274</v>
      </c>
      <c r="Q691" s="11"/>
      <c r="R691" s="38">
        <f t="shared" si="163"/>
        <v>0</v>
      </c>
      <c r="S691" s="30">
        <f t="shared" si="164"/>
        <v>0</v>
      </c>
      <c r="T691" s="30">
        <f t="shared" si="165"/>
        <v>0</v>
      </c>
      <c r="U691" s="34"/>
      <c r="V691" s="34"/>
      <c r="W691" s="34"/>
      <c r="X691" s="31">
        <f t="shared" ref="X691:X744" si="168">IF(O691="M",2.06*10^-3*G691^2-0.1166*G691+6.5273,2.49*10^-3*G691^2-0.1858*G691+9.036)</f>
        <v>9.0359999999999996</v>
      </c>
      <c r="Y691" s="31">
        <f t="shared" ref="Y691:Y744" si="169">((G691/100)^3*INDEX(itoOI,IF(O691="M",0,3)+IF(G691&lt;140,1,IF(G691&lt;=149,2,3)),1)+(G691/100)^2*INDEX(itoOI,IF(O691="M",0,3)+IF(G691&lt;140,1,IF(G691&lt;=149,2,3)),2)+(G691/100)*INDEX(itoOI,IF(O691="M",0,3)+IF(G691&lt;140,1,IF(G691&lt;=149,2,3)),3)+INDEX(itoOI,IF(O691="M",0,3)+IF(G691&lt;140,1,IF(G691&lt;=149,2,3)),4))</f>
        <v>-184.49199999999999</v>
      </c>
      <c r="Z691" s="30">
        <f t="shared" ref="Z691:Z744" si="170">22*G691^2/10000</f>
        <v>0</v>
      </c>
    </row>
    <row r="692" spans="5:26" x14ac:dyDescent="0.15">
      <c r="E692" s="46"/>
      <c r="F692" s="28"/>
      <c r="G692" s="29"/>
      <c r="H692" s="29"/>
      <c r="I692" s="48" t="str">
        <f t="shared" si="160"/>
        <v/>
      </c>
      <c r="J692" s="48" t="str">
        <f t="shared" si="161"/>
        <v/>
      </c>
      <c r="K692" s="49" t="str">
        <f t="shared" si="162"/>
        <v/>
      </c>
      <c r="L692" s="11"/>
      <c r="M692" s="11"/>
      <c r="N692" s="78"/>
      <c r="O692" s="31" t="str">
        <f t="shared" si="166"/>
        <v>F</v>
      </c>
      <c r="P692" s="11">
        <f t="shared" si="167"/>
        <v>-23.287315649149274</v>
      </c>
      <c r="Q692" s="11"/>
      <c r="R692" s="38">
        <f t="shared" si="163"/>
        <v>0</v>
      </c>
      <c r="S692" s="30">
        <f t="shared" si="164"/>
        <v>0</v>
      </c>
      <c r="T692" s="30">
        <f t="shared" si="165"/>
        <v>0</v>
      </c>
      <c r="U692" s="34"/>
      <c r="V692" s="34"/>
      <c r="W692" s="34"/>
      <c r="X692" s="31">
        <f t="shared" si="168"/>
        <v>9.0359999999999996</v>
      </c>
      <c r="Y692" s="31">
        <f t="shared" si="169"/>
        <v>-184.49199999999999</v>
      </c>
      <c r="Z692" s="30">
        <f t="shared" si="170"/>
        <v>0</v>
      </c>
    </row>
    <row r="693" spans="5:26" x14ac:dyDescent="0.15">
      <c r="E693" s="46"/>
      <c r="F693" s="28"/>
      <c r="G693" s="29"/>
      <c r="H693" s="29"/>
      <c r="I693" s="48" t="str">
        <f t="shared" ref="I693:I719" si="171">IF(COUNTA($F$623,$H$623,F693:H693)=5,P693,"")</f>
        <v/>
      </c>
      <c r="J693" s="48" t="str">
        <f t="shared" ref="J693:J719" si="172">IF(COUNTA($F$623,$H$623,F693:H693)=5,IF(T693&lt;6,"*",IF(T693&gt;=17.583,"*",(H693-G693*INDEX(IF(O693="F",muratafemale,muratamale),R693-4,1)-INDEX(IF(O693="F",muratafemale,muratamale),R693-4,2))/(G693*INDEX(IF(O693="F",muratafemale,muratamale),R693-4,1)+INDEX(IF(O693="F",muratafemale,muratamale),R693-4,2))*100)),"")</f>
        <v/>
      </c>
      <c r="K693" s="49" t="str">
        <f t="shared" ref="K693:K719" si="173">IF(COUNTA($F$623,$H$623,F693:H693)=5,IF(OR(T693&lt;1,G693&lt;70),"*",IF(G693&gt;=IF(O693="M",181,174),(H693-Z693)/Z693*100,IF(G693&lt;101,(H693-X693)/X693*100,IF(T693&lt;6,(H693-X693)/X693*100,IF(T693&gt;=17.583,(H693-Z693)/Z693*100,(H693-Y693)/Y693*100))))),"")</f>
        <v/>
      </c>
      <c r="L693" s="11"/>
      <c r="M693" s="11"/>
      <c r="N693" s="78"/>
      <c r="O693" s="31" t="str">
        <f t="shared" si="166"/>
        <v>F</v>
      </c>
      <c r="P693" s="11">
        <f t="shared" si="167"/>
        <v>-23.287315649149274</v>
      </c>
      <c r="Q693" s="11"/>
      <c r="R693" s="38">
        <f t="shared" si="163"/>
        <v>0</v>
      </c>
      <c r="S693" s="30">
        <f t="shared" si="164"/>
        <v>0</v>
      </c>
      <c r="T693" s="30">
        <f t="shared" si="165"/>
        <v>0</v>
      </c>
      <c r="U693" s="34"/>
      <c r="V693" s="34"/>
      <c r="W693" s="34"/>
      <c r="X693" s="31">
        <f t="shared" si="168"/>
        <v>9.0359999999999996</v>
      </c>
      <c r="Y693" s="31">
        <f t="shared" si="169"/>
        <v>-184.49199999999999</v>
      </c>
      <c r="Z693" s="30">
        <f t="shared" si="170"/>
        <v>0</v>
      </c>
    </row>
    <row r="694" spans="5:26" x14ac:dyDescent="0.15">
      <c r="E694" s="46"/>
      <c r="F694" s="28"/>
      <c r="G694" s="29"/>
      <c r="H694" s="29"/>
      <c r="I694" s="48" t="str">
        <f t="shared" si="171"/>
        <v/>
      </c>
      <c r="J694" s="48" t="str">
        <f t="shared" si="172"/>
        <v/>
      </c>
      <c r="K694" s="49" t="str">
        <f t="shared" si="173"/>
        <v/>
      </c>
      <c r="L694" s="11"/>
      <c r="M694" s="11"/>
      <c r="N694" s="78"/>
      <c r="O694" s="31" t="str">
        <f t="shared" si="166"/>
        <v>F</v>
      </c>
      <c r="P694" s="11">
        <f t="shared" si="167"/>
        <v>-23.287315649149274</v>
      </c>
      <c r="Q694" s="11"/>
      <c r="R694" s="38">
        <f t="shared" si="163"/>
        <v>0</v>
      </c>
      <c r="S694" s="30">
        <f t="shared" si="164"/>
        <v>0</v>
      </c>
      <c r="T694" s="30">
        <f t="shared" si="165"/>
        <v>0</v>
      </c>
      <c r="U694" s="34"/>
      <c r="V694" s="34"/>
      <c r="W694" s="34"/>
      <c r="X694" s="31">
        <f t="shared" si="168"/>
        <v>9.0359999999999996</v>
      </c>
      <c r="Y694" s="31">
        <f t="shared" si="169"/>
        <v>-184.49199999999999</v>
      </c>
      <c r="Z694" s="30">
        <f t="shared" si="170"/>
        <v>0</v>
      </c>
    </row>
    <row r="695" spans="5:26" x14ac:dyDescent="0.15">
      <c r="E695" s="46"/>
      <c r="F695" s="28"/>
      <c r="G695" s="29"/>
      <c r="H695" s="29"/>
      <c r="I695" s="48" t="str">
        <f t="shared" si="171"/>
        <v/>
      </c>
      <c r="J695" s="48" t="str">
        <f t="shared" si="172"/>
        <v/>
      </c>
      <c r="K695" s="49" t="str">
        <f t="shared" si="173"/>
        <v/>
      </c>
      <c r="L695" s="11"/>
      <c r="M695" s="11"/>
      <c r="N695" s="78"/>
      <c r="O695" s="31" t="str">
        <f t="shared" si="166"/>
        <v>F</v>
      </c>
      <c r="P695" s="11">
        <f t="shared" si="167"/>
        <v>-23.287315649149274</v>
      </c>
      <c r="Q695" s="11"/>
      <c r="R695" s="38">
        <f t="shared" si="163"/>
        <v>0</v>
      </c>
      <c r="S695" s="30">
        <f t="shared" si="164"/>
        <v>0</v>
      </c>
      <c r="T695" s="30">
        <f t="shared" si="165"/>
        <v>0</v>
      </c>
      <c r="U695" s="34"/>
      <c r="V695" s="34"/>
      <c r="W695" s="34"/>
      <c r="X695" s="31">
        <f t="shared" si="168"/>
        <v>9.0359999999999996</v>
      </c>
      <c r="Y695" s="31">
        <f t="shared" si="169"/>
        <v>-184.49199999999999</v>
      </c>
      <c r="Z695" s="30">
        <f t="shared" si="170"/>
        <v>0</v>
      </c>
    </row>
    <row r="696" spans="5:26" x14ac:dyDescent="0.15">
      <c r="E696" s="46"/>
      <c r="F696" s="28"/>
      <c r="G696" s="29"/>
      <c r="H696" s="29"/>
      <c r="I696" s="48" t="str">
        <f t="shared" si="171"/>
        <v/>
      </c>
      <c r="J696" s="48" t="str">
        <f t="shared" si="172"/>
        <v/>
      </c>
      <c r="K696" s="49" t="str">
        <f t="shared" si="173"/>
        <v/>
      </c>
      <c r="L696" s="11"/>
      <c r="M696" s="11"/>
      <c r="N696" s="78"/>
      <c r="O696" s="31" t="str">
        <f t="shared" si="166"/>
        <v>F</v>
      </c>
      <c r="P696" s="11">
        <f t="shared" si="167"/>
        <v>-23.287315649149274</v>
      </c>
      <c r="Q696" s="11"/>
      <c r="R696" s="38">
        <f t="shared" si="163"/>
        <v>0</v>
      </c>
      <c r="S696" s="30">
        <f t="shared" si="164"/>
        <v>0</v>
      </c>
      <c r="T696" s="30">
        <f t="shared" si="165"/>
        <v>0</v>
      </c>
      <c r="U696" s="34"/>
      <c r="V696" s="34"/>
      <c r="W696" s="34"/>
      <c r="X696" s="31">
        <f t="shared" si="168"/>
        <v>9.0359999999999996</v>
      </c>
      <c r="Y696" s="31">
        <f t="shared" si="169"/>
        <v>-184.49199999999999</v>
      </c>
      <c r="Z696" s="30">
        <f t="shared" si="170"/>
        <v>0</v>
      </c>
    </row>
    <row r="697" spans="5:26" x14ac:dyDescent="0.15">
      <c r="E697" s="46"/>
      <c r="F697" s="28"/>
      <c r="G697" s="29"/>
      <c r="H697" s="29"/>
      <c r="I697" s="48" t="str">
        <f t="shared" si="171"/>
        <v/>
      </c>
      <c r="J697" s="48" t="str">
        <f t="shared" si="172"/>
        <v/>
      </c>
      <c r="K697" s="49" t="str">
        <f t="shared" si="173"/>
        <v/>
      </c>
      <c r="L697" s="11"/>
      <c r="M697" s="11"/>
      <c r="N697" s="78"/>
      <c r="O697" s="31" t="str">
        <f t="shared" si="166"/>
        <v>F</v>
      </c>
      <c r="P697" s="11">
        <f t="shared" si="167"/>
        <v>-23.287315649149274</v>
      </c>
      <c r="Q697" s="11"/>
      <c r="R697" s="38">
        <f t="shared" si="163"/>
        <v>0</v>
      </c>
      <c r="S697" s="30">
        <f t="shared" si="164"/>
        <v>0</v>
      </c>
      <c r="T697" s="30">
        <f t="shared" si="165"/>
        <v>0</v>
      </c>
      <c r="U697" s="34"/>
      <c r="V697" s="34"/>
      <c r="W697" s="34"/>
      <c r="X697" s="31">
        <f t="shared" si="168"/>
        <v>9.0359999999999996</v>
      </c>
      <c r="Y697" s="31">
        <f t="shared" si="169"/>
        <v>-184.49199999999999</v>
      </c>
      <c r="Z697" s="30">
        <f t="shared" si="170"/>
        <v>0</v>
      </c>
    </row>
    <row r="698" spans="5:26" x14ac:dyDescent="0.15">
      <c r="E698" s="46"/>
      <c r="F698" s="28"/>
      <c r="G698" s="29"/>
      <c r="H698" s="29"/>
      <c r="I698" s="48" t="str">
        <f t="shared" si="171"/>
        <v/>
      </c>
      <c r="J698" s="48" t="str">
        <f t="shared" si="172"/>
        <v/>
      </c>
      <c r="K698" s="49" t="str">
        <f t="shared" si="173"/>
        <v/>
      </c>
      <c r="L698" s="11"/>
      <c r="M698" s="11"/>
      <c r="N698" s="78"/>
      <c r="O698" s="31" t="str">
        <f t="shared" si="166"/>
        <v>F</v>
      </c>
      <c r="P698" s="11">
        <f t="shared" si="167"/>
        <v>-23.287315649149274</v>
      </c>
      <c r="Q698" s="11"/>
      <c r="R698" s="38">
        <f t="shared" si="163"/>
        <v>0</v>
      </c>
      <c r="S698" s="30">
        <f t="shared" si="164"/>
        <v>0</v>
      </c>
      <c r="T698" s="30">
        <f t="shared" si="165"/>
        <v>0</v>
      </c>
      <c r="U698" s="34"/>
      <c r="V698" s="34"/>
      <c r="W698" s="34"/>
      <c r="X698" s="31">
        <f t="shared" si="168"/>
        <v>9.0359999999999996</v>
      </c>
      <c r="Y698" s="31">
        <f t="shared" si="169"/>
        <v>-184.49199999999999</v>
      </c>
      <c r="Z698" s="30">
        <f t="shared" si="170"/>
        <v>0</v>
      </c>
    </row>
    <row r="699" spans="5:26" x14ac:dyDescent="0.15">
      <c r="E699" s="46"/>
      <c r="F699" s="28"/>
      <c r="G699" s="29"/>
      <c r="H699" s="29"/>
      <c r="I699" s="48" t="str">
        <f t="shared" si="171"/>
        <v/>
      </c>
      <c r="J699" s="48" t="str">
        <f t="shared" si="172"/>
        <v/>
      </c>
      <c r="K699" s="49" t="str">
        <f t="shared" si="173"/>
        <v/>
      </c>
      <c r="L699" s="11"/>
      <c r="M699" s="11"/>
      <c r="N699" s="78"/>
      <c r="O699" s="31" t="str">
        <f t="shared" si="166"/>
        <v>F</v>
      </c>
      <c r="P699" s="11">
        <f t="shared" si="167"/>
        <v>-23.287315649149274</v>
      </c>
      <c r="Q699" s="11"/>
      <c r="R699" s="38">
        <f t="shared" si="163"/>
        <v>0</v>
      </c>
      <c r="S699" s="30">
        <f t="shared" si="164"/>
        <v>0</v>
      </c>
      <c r="T699" s="30">
        <f t="shared" si="165"/>
        <v>0</v>
      </c>
      <c r="U699" s="34"/>
      <c r="V699" s="34"/>
      <c r="W699" s="34"/>
      <c r="X699" s="31">
        <f t="shared" si="168"/>
        <v>9.0359999999999996</v>
      </c>
      <c r="Y699" s="31">
        <f t="shared" si="169"/>
        <v>-184.49199999999999</v>
      </c>
      <c r="Z699" s="30">
        <f t="shared" si="170"/>
        <v>0</v>
      </c>
    </row>
    <row r="700" spans="5:26" x14ac:dyDescent="0.15">
      <c r="E700" s="46"/>
      <c r="F700" s="28"/>
      <c r="G700" s="29"/>
      <c r="H700" s="29"/>
      <c r="I700" s="48" t="str">
        <f t="shared" si="171"/>
        <v/>
      </c>
      <c r="J700" s="48" t="str">
        <f t="shared" si="172"/>
        <v/>
      </c>
      <c r="K700" s="49" t="str">
        <f t="shared" si="173"/>
        <v/>
      </c>
      <c r="L700" s="11"/>
      <c r="M700" s="11"/>
      <c r="N700" s="78"/>
      <c r="O700" s="31" t="str">
        <f t="shared" si="166"/>
        <v>F</v>
      </c>
      <c r="P700" s="11">
        <f t="shared" si="167"/>
        <v>-23.287315649149274</v>
      </c>
      <c r="Q700" s="11"/>
      <c r="R700" s="38">
        <f t="shared" si="163"/>
        <v>0</v>
      </c>
      <c r="S700" s="30">
        <f t="shared" si="164"/>
        <v>0</v>
      </c>
      <c r="T700" s="30">
        <f t="shared" si="165"/>
        <v>0</v>
      </c>
      <c r="U700" s="34"/>
      <c r="V700" s="34"/>
      <c r="W700" s="34"/>
      <c r="X700" s="31">
        <f t="shared" si="168"/>
        <v>9.0359999999999996</v>
      </c>
      <c r="Y700" s="31">
        <f t="shared" si="169"/>
        <v>-184.49199999999999</v>
      </c>
      <c r="Z700" s="30">
        <f t="shared" si="170"/>
        <v>0</v>
      </c>
    </row>
    <row r="701" spans="5:26" x14ac:dyDescent="0.15">
      <c r="E701" s="46"/>
      <c r="F701" s="28"/>
      <c r="G701" s="29"/>
      <c r="H701" s="29"/>
      <c r="I701" s="48" t="str">
        <f t="shared" si="171"/>
        <v/>
      </c>
      <c r="J701" s="48" t="str">
        <f t="shared" si="172"/>
        <v/>
      </c>
      <c r="K701" s="49" t="str">
        <f t="shared" si="173"/>
        <v/>
      </c>
      <c r="L701" s="11"/>
      <c r="M701" s="11"/>
      <c r="N701" s="78"/>
      <c r="O701" s="31" t="str">
        <f t="shared" si="166"/>
        <v>F</v>
      </c>
      <c r="P701" s="11">
        <f t="shared" si="167"/>
        <v>-23.287315649149274</v>
      </c>
      <c r="Q701" s="11"/>
      <c r="R701" s="38">
        <f t="shared" si="163"/>
        <v>0</v>
      </c>
      <c r="S701" s="30">
        <f t="shared" si="164"/>
        <v>0</v>
      </c>
      <c r="T701" s="30">
        <f t="shared" si="165"/>
        <v>0</v>
      </c>
      <c r="U701" s="34"/>
      <c r="V701" s="34"/>
      <c r="W701" s="34"/>
      <c r="X701" s="31">
        <f t="shared" si="168"/>
        <v>9.0359999999999996</v>
      </c>
      <c r="Y701" s="31">
        <f t="shared" si="169"/>
        <v>-184.49199999999999</v>
      </c>
      <c r="Z701" s="30">
        <f t="shared" si="170"/>
        <v>0</v>
      </c>
    </row>
    <row r="702" spans="5:26" x14ac:dyDescent="0.15">
      <c r="E702" s="46"/>
      <c r="F702" s="28"/>
      <c r="G702" s="29"/>
      <c r="H702" s="29"/>
      <c r="I702" s="48" t="str">
        <f t="shared" si="171"/>
        <v/>
      </c>
      <c r="J702" s="48" t="str">
        <f t="shared" si="172"/>
        <v/>
      </c>
      <c r="K702" s="49" t="str">
        <f t="shared" si="173"/>
        <v/>
      </c>
      <c r="L702" s="11"/>
      <c r="M702" s="11"/>
      <c r="N702" s="78"/>
      <c r="O702" s="31" t="str">
        <f t="shared" si="166"/>
        <v>F</v>
      </c>
      <c r="P702" s="11">
        <f t="shared" si="167"/>
        <v>-23.287315649149274</v>
      </c>
      <c r="Q702" s="11"/>
      <c r="R702" s="38">
        <f t="shared" si="163"/>
        <v>0</v>
      </c>
      <c r="S702" s="30">
        <f t="shared" si="164"/>
        <v>0</v>
      </c>
      <c r="T702" s="30">
        <f t="shared" si="165"/>
        <v>0</v>
      </c>
      <c r="U702" s="34"/>
      <c r="V702" s="34"/>
      <c r="W702" s="34"/>
      <c r="X702" s="31">
        <f t="shared" si="168"/>
        <v>9.0359999999999996</v>
      </c>
      <c r="Y702" s="31">
        <f t="shared" si="169"/>
        <v>-184.49199999999999</v>
      </c>
      <c r="Z702" s="30">
        <f t="shared" si="170"/>
        <v>0</v>
      </c>
    </row>
    <row r="703" spans="5:26" x14ac:dyDescent="0.15">
      <c r="E703" s="46"/>
      <c r="F703" s="28"/>
      <c r="G703" s="29"/>
      <c r="H703" s="29"/>
      <c r="I703" s="48" t="str">
        <f t="shared" si="171"/>
        <v/>
      </c>
      <c r="J703" s="48" t="str">
        <f t="shared" si="172"/>
        <v/>
      </c>
      <c r="K703" s="49" t="str">
        <f t="shared" si="173"/>
        <v/>
      </c>
      <c r="L703" s="11"/>
      <c r="M703" s="11"/>
      <c r="N703" s="78"/>
      <c r="O703" s="31" t="str">
        <f t="shared" si="166"/>
        <v>F</v>
      </c>
      <c r="P703" s="11">
        <f t="shared" si="167"/>
        <v>-23.287315649149274</v>
      </c>
      <c r="Q703" s="11"/>
      <c r="R703" s="38">
        <f t="shared" si="163"/>
        <v>0</v>
      </c>
      <c r="S703" s="30">
        <f t="shared" si="164"/>
        <v>0</v>
      </c>
      <c r="T703" s="30">
        <f t="shared" si="165"/>
        <v>0</v>
      </c>
      <c r="U703" s="34"/>
      <c r="V703" s="34"/>
      <c r="W703" s="34"/>
      <c r="X703" s="31">
        <f t="shared" si="168"/>
        <v>9.0359999999999996</v>
      </c>
      <c r="Y703" s="31">
        <f t="shared" si="169"/>
        <v>-184.49199999999999</v>
      </c>
      <c r="Z703" s="30">
        <f t="shared" si="170"/>
        <v>0</v>
      </c>
    </row>
    <row r="704" spans="5:26" x14ac:dyDescent="0.15">
      <c r="E704" s="46"/>
      <c r="F704" s="28"/>
      <c r="G704" s="29"/>
      <c r="H704" s="29"/>
      <c r="I704" s="48" t="str">
        <f t="shared" si="171"/>
        <v/>
      </c>
      <c r="J704" s="48" t="str">
        <f t="shared" si="172"/>
        <v/>
      </c>
      <c r="K704" s="49" t="str">
        <f t="shared" si="173"/>
        <v/>
      </c>
      <c r="L704" s="11"/>
      <c r="M704" s="11"/>
      <c r="N704" s="78"/>
      <c r="O704" s="31" t="str">
        <f t="shared" si="166"/>
        <v>F</v>
      </c>
      <c r="P704" s="11">
        <f t="shared" si="167"/>
        <v>-23.287315649149274</v>
      </c>
      <c r="Q704" s="11"/>
      <c r="R704" s="38">
        <f t="shared" si="163"/>
        <v>0</v>
      </c>
      <c r="S704" s="30">
        <f t="shared" si="164"/>
        <v>0</v>
      </c>
      <c r="T704" s="30">
        <f t="shared" si="165"/>
        <v>0</v>
      </c>
      <c r="U704" s="34"/>
      <c r="V704" s="34"/>
      <c r="W704" s="34"/>
      <c r="X704" s="31">
        <f t="shared" si="168"/>
        <v>9.0359999999999996</v>
      </c>
      <c r="Y704" s="31">
        <f t="shared" si="169"/>
        <v>-184.49199999999999</v>
      </c>
      <c r="Z704" s="30">
        <f t="shared" si="170"/>
        <v>0</v>
      </c>
    </row>
    <row r="705" spans="5:26" x14ac:dyDescent="0.15">
      <c r="E705" s="46"/>
      <c r="F705" s="28"/>
      <c r="G705" s="29"/>
      <c r="H705" s="29"/>
      <c r="I705" s="48" t="str">
        <f t="shared" si="171"/>
        <v/>
      </c>
      <c r="J705" s="48" t="str">
        <f t="shared" si="172"/>
        <v/>
      </c>
      <c r="K705" s="49" t="str">
        <f t="shared" si="173"/>
        <v/>
      </c>
      <c r="L705" s="11"/>
      <c r="M705" s="11"/>
      <c r="N705" s="78"/>
      <c r="O705" s="31" t="str">
        <f t="shared" si="166"/>
        <v>F</v>
      </c>
      <c r="P705" s="11">
        <f t="shared" si="167"/>
        <v>-23.287315649149274</v>
      </c>
      <c r="Q705" s="11"/>
      <c r="R705" s="38">
        <f t="shared" si="163"/>
        <v>0</v>
      </c>
      <c r="S705" s="30">
        <f t="shared" si="164"/>
        <v>0</v>
      </c>
      <c r="T705" s="30">
        <f t="shared" si="165"/>
        <v>0</v>
      </c>
      <c r="U705" s="34"/>
      <c r="V705" s="34"/>
      <c r="W705" s="34"/>
      <c r="X705" s="31">
        <f t="shared" si="168"/>
        <v>9.0359999999999996</v>
      </c>
      <c r="Y705" s="31">
        <f t="shared" si="169"/>
        <v>-184.49199999999999</v>
      </c>
      <c r="Z705" s="30">
        <f t="shared" si="170"/>
        <v>0</v>
      </c>
    </row>
    <row r="706" spans="5:26" x14ac:dyDescent="0.15">
      <c r="E706" s="46"/>
      <c r="F706" s="28"/>
      <c r="G706" s="29"/>
      <c r="H706" s="29"/>
      <c r="I706" s="48" t="str">
        <f t="shared" si="171"/>
        <v/>
      </c>
      <c r="J706" s="48" t="str">
        <f t="shared" si="172"/>
        <v/>
      </c>
      <c r="K706" s="49" t="str">
        <f t="shared" si="173"/>
        <v/>
      </c>
      <c r="L706" s="11"/>
      <c r="M706" s="11"/>
      <c r="N706" s="78"/>
      <c r="O706" s="31" t="str">
        <f t="shared" si="166"/>
        <v>F</v>
      </c>
      <c r="P706" s="11">
        <f t="shared" si="167"/>
        <v>-23.287315649149274</v>
      </c>
      <c r="Q706" s="11"/>
      <c r="R706" s="38">
        <f t="shared" si="163"/>
        <v>0</v>
      </c>
      <c r="S706" s="30">
        <f t="shared" si="164"/>
        <v>0</v>
      </c>
      <c r="T706" s="30">
        <f t="shared" si="165"/>
        <v>0</v>
      </c>
      <c r="U706" s="34"/>
      <c r="V706" s="34"/>
      <c r="W706" s="34"/>
      <c r="X706" s="31">
        <f t="shared" si="168"/>
        <v>9.0359999999999996</v>
      </c>
      <c r="Y706" s="31">
        <f t="shared" si="169"/>
        <v>-184.49199999999999</v>
      </c>
      <c r="Z706" s="30">
        <f t="shared" si="170"/>
        <v>0</v>
      </c>
    </row>
    <row r="707" spans="5:26" x14ac:dyDescent="0.15">
      <c r="E707" s="46"/>
      <c r="F707" s="28"/>
      <c r="G707" s="29"/>
      <c r="H707" s="29"/>
      <c r="I707" s="48" t="str">
        <f t="shared" si="171"/>
        <v/>
      </c>
      <c r="J707" s="48" t="str">
        <f t="shared" si="172"/>
        <v/>
      </c>
      <c r="K707" s="49" t="str">
        <f t="shared" si="173"/>
        <v/>
      </c>
      <c r="L707" s="11"/>
      <c r="M707" s="11"/>
      <c r="N707" s="78"/>
      <c r="O707" s="31" t="str">
        <f t="shared" si="166"/>
        <v>F</v>
      </c>
      <c r="P707" s="11">
        <f t="shared" si="167"/>
        <v>-23.287315649149274</v>
      </c>
      <c r="Q707" s="11"/>
      <c r="R707" s="38">
        <f t="shared" si="163"/>
        <v>0</v>
      </c>
      <c r="S707" s="30">
        <f t="shared" si="164"/>
        <v>0</v>
      </c>
      <c r="T707" s="30">
        <f t="shared" si="165"/>
        <v>0</v>
      </c>
      <c r="U707" s="34"/>
      <c r="V707" s="34"/>
      <c r="W707" s="34"/>
      <c r="X707" s="31">
        <f t="shared" si="168"/>
        <v>9.0359999999999996</v>
      </c>
      <c r="Y707" s="31">
        <f t="shared" si="169"/>
        <v>-184.49199999999999</v>
      </c>
      <c r="Z707" s="30">
        <f t="shared" si="170"/>
        <v>0</v>
      </c>
    </row>
    <row r="708" spans="5:26" x14ac:dyDescent="0.15">
      <c r="E708" s="46"/>
      <c r="F708" s="28"/>
      <c r="G708" s="29"/>
      <c r="H708" s="29"/>
      <c r="I708" s="48" t="str">
        <f t="shared" si="171"/>
        <v/>
      </c>
      <c r="J708" s="48" t="str">
        <f t="shared" si="172"/>
        <v/>
      </c>
      <c r="K708" s="49" t="str">
        <f t="shared" si="173"/>
        <v/>
      </c>
      <c r="L708" s="11"/>
      <c r="M708" s="11"/>
      <c r="N708" s="78"/>
      <c r="O708" s="31" t="str">
        <f t="shared" si="166"/>
        <v>F</v>
      </c>
      <c r="P708" s="11">
        <f t="shared" si="167"/>
        <v>-23.287315649149274</v>
      </c>
      <c r="Q708" s="11"/>
      <c r="R708" s="38">
        <f t="shared" si="163"/>
        <v>0</v>
      </c>
      <c r="S708" s="30">
        <f t="shared" si="164"/>
        <v>0</v>
      </c>
      <c r="T708" s="30">
        <f t="shared" si="165"/>
        <v>0</v>
      </c>
      <c r="U708" s="34"/>
      <c r="V708" s="34"/>
      <c r="W708" s="34"/>
      <c r="X708" s="31">
        <f t="shared" si="168"/>
        <v>9.0359999999999996</v>
      </c>
      <c r="Y708" s="31">
        <f t="shared" si="169"/>
        <v>-184.49199999999999</v>
      </c>
      <c r="Z708" s="30">
        <f t="shared" si="170"/>
        <v>0</v>
      </c>
    </row>
    <row r="709" spans="5:26" x14ac:dyDescent="0.15">
      <c r="E709" s="46"/>
      <c r="F709" s="28"/>
      <c r="G709" s="29"/>
      <c r="H709" s="29"/>
      <c r="I709" s="48" t="str">
        <f t="shared" si="171"/>
        <v/>
      </c>
      <c r="J709" s="48" t="str">
        <f t="shared" si="172"/>
        <v/>
      </c>
      <c r="K709" s="49" t="str">
        <f t="shared" si="173"/>
        <v/>
      </c>
      <c r="L709" s="11"/>
      <c r="M709" s="11"/>
      <c r="N709" s="78"/>
      <c r="O709" s="31" t="str">
        <f t="shared" si="166"/>
        <v>F</v>
      </c>
      <c r="P709" s="11">
        <f t="shared" si="167"/>
        <v>-23.287315649149274</v>
      </c>
      <c r="Q709" s="11"/>
      <c r="R709" s="38">
        <f t="shared" si="163"/>
        <v>0</v>
      </c>
      <c r="S709" s="30">
        <f t="shared" si="164"/>
        <v>0</v>
      </c>
      <c r="T709" s="30">
        <f t="shared" si="165"/>
        <v>0</v>
      </c>
      <c r="U709" s="34"/>
      <c r="V709" s="34"/>
      <c r="W709" s="34"/>
      <c r="X709" s="31">
        <f t="shared" si="168"/>
        <v>9.0359999999999996</v>
      </c>
      <c r="Y709" s="31">
        <f t="shared" si="169"/>
        <v>-184.49199999999999</v>
      </c>
      <c r="Z709" s="30">
        <f t="shared" si="170"/>
        <v>0</v>
      </c>
    </row>
    <row r="710" spans="5:26" x14ac:dyDescent="0.15">
      <c r="E710" s="46"/>
      <c r="F710" s="28"/>
      <c r="G710" s="29"/>
      <c r="H710" s="29"/>
      <c r="I710" s="48" t="str">
        <f t="shared" si="171"/>
        <v/>
      </c>
      <c r="J710" s="48" t="str">
        <f t="shared" si="172"/>
        <v/>
      </c>
      <c r="K710" s="49" t="str">
        <f t="shared" si="173"/>
        <v/>
      </c>
      <c r="L710" s="11"/>
      <c r="M710" s="11"/>
      <c r="N710" s="78"/>
      <c r="O710" s="31" t="str">
        <f t="shared" si="166"/>
        <v>F</v>
      </c>
      <c r="P710" s="11">
        <f t="shared" si="167"/>
        <v>-23.287315649149274</v>
      </c>
      <c r="Q710" s="11"/>
      <c r="R710" s="38">
        <f t="shared" si="163"/>
        <v>0</v>
      </c>
      <c r="S710" s="30">
        <f t="shared" si="164"/>
        <v>0</v>
      </c>
      <c r="T710" s="30">
        <f t="shared" si="165"/>
        <v>0</v>
      </c>
      <c r="U710" s="34"/>
      <c r="V710" s="34"/>
      <c r="W710" s="34"/>
      <c r="X710" s="31">
        <f t="shared" si="168"/>
        <v>9.0359999999999996</v>
      </c>
      <c r="Y710" s="31">
        <f t="shared" si="169"/>
        <v>-184.49199999999999</v>
      </c>
      <c r="Z710" s="30">
        <f t="shared" si="170"/>
        <v>0</v>
      </c>
    </row>
    <row r="711" spans="5:26" x14ac:dyDescent="0.15">
      <c r="E711" s="46"/>
      <c r="F711" s="28"/>
      <c r="G711" s="29"/>
      <c r="H711" s="29"/>
      <c r="I711" s="48" t="str">
        <f t="shared" si="171"/>
        <v/>
      </c>
      <c r="J711" s="48" t="str">
        <f t="shared" si="172"/>
        <v/>
      </c>
      <c r="K711" s="49" t="str">
        <f t="shared" si="173"/>
        <v/>
      </c>
      <c r="L711" s="11"/>
      <c r="M711" s="11"/>
      <c r="N711" s="78"/>
      <c r="O711" s="31" t="str">
        <f t="shared" si="166"/>
        <v>F</v>
      </c>
      <c r="P711" s="11">
        <f t="shared" si="167"/>
        <v>-23.287315649149274</v>
      </c>
      <c r="Q711" s="11"/>
      <c r="R711" s="38">
        <f t="shared" si="163"/>
        <v>0</v>
      </c>
      <c r="S711" s="30">
        <f t="shared" si="164"/>
        <v>0</v>
      </c>
      <c r="T711" s="30">
        <f t="shared" si="165"/>
        <v>0</v>
      </c>
      <c r="U711" s="34"/>
      <c r="V711" s="34"/>
      <c r="W711" s="34"/>
      <c r="X711" s="31">
        <f t="shared" si="168"/>
        <v>9.0359999999999996</v>
      </c>
      <c r="Y711" s="31">
        <f t="shared" si="169"/>
        <v>-184.49199999999999</v>
      </c>
      <c r="Z711" s="30">
        <f t="shared" si="170"/>
        <v>0</v>
      </c>
    </row>
    <row r="712" spans="5:26" x14ac:dyDescent="0.15">
      <c r="E712" s="46"/>
      <c r="F712" s="28"/>
      <c r="G712" s="29"/>
      <c r="H712" s="29"/>
      <c r="I712" s="48" t="str">
        <f t="shared" si="171"/>
        <v/>
      </c>
      <c r="J712" s="48" t="str">
        <f t="shared" si="172"/>
        <v/>
      </c>
      <c r="K712" s="49" t="str">
        <f t="shared" si="173"/>
        <v/>
      </c>
      <c r="L712" s="11"/>
      <c r="M712" s="11"/>
      <c r="N712" s="78"/>
      <c r="O712" s="31" t="str">
        <f t="shared" si="166"/>
        <v>F</v>
      </c>
      <c r="P712" s="11">
        <f t="shared" si="167"/>
        <v>-23.287315649149274</v>
      </c>
      <c r="Q712" s="11"/>
      <c r="R712" s="38">
        <f t="shared" si="163"/>
        <v>0</v>
      </c>
      <c r="S712" s="30">
        <f t="shared" si="164"/>
        <v>0</v>
      </c>
      <c r="T712" s="30">
        <f t="shared" si="165"/>
        <v>0</v>
      </c>
      <c r="U712" s="34"/>
      <c r="V712" s="34"/>
      <c r="W712" s="34"/>
      <c r="X712" s="31">
        <f t="shared" si="168"/>
        <v>9.0359999999999996</v>
      </c>
      <c r="Y712" s="31">
        <f t="shared" si="169"/>
        <v>-184.49199999999999</v>
      </c>
      <c r="Z712" s="30">
        <f t="shared" si="170"/>
        <v>0</v>
      </c>
    </row>
    <row r="713" spans="5:26" x14ac:dyDescent="0.15">
      <c r="E713" s="46"/>
      <c r="F713" s="28"/>
      <c r="G713" s="29"/>
      <c r="H713" s="29"/>
      <c r="I713" s="48" t="str">
        <f t="shared" si="171"/>
        <v/>
      </c>
      <c r="J713" s="48" t="str">
        <f t="shared" si="172"/>
        <v/>
      </c>
      <c r="K713" s="49" t="str">
        <f t="shared" si="173"/>
        <v/>
      </c>
      <c r="L713" s="11"/>
      <c r="M713" s="11"/>
      <c r="N713" s="78"/>
      <c r="O713" s="31" t="str">
        <f t="shared" si="166"/>
        <v>F</v>
      </c>
      <c r="P713" s="11">
        <f t="shared" si="167"/>
        <v>-23.287315649149274</v>
      </c>
      <c r="Q713" s="11"/>
      <c r="R713" s="38">
        <f t="shared" si="163"/>
        <v>0</v>
      </c>
      <c r="S713" s="30">
        <f t="shared" si="164"/>
        <v>0</v>
      </c>
      <c r="T713" s="30">
        <f t="shared" si="165"/>
        <v>0</v>
      </c>
      <c r="U713" s="34"/>
      <c r="V713" s="34"/>
      <c r="W713" s="34"/>
      <c r="X713" s="31">
        <f t="shared" si="168"/>
        <v>9.0359999999999996</v>
      </c>
      <c r="Y713" s="31">
        <f t="shared" si="169"/>
        <v>-184.49199999999999</v>
      </c>
      <c r="Z713" s="30">
        <f t="shared" si="170"/>
        <v>0</v>
      </c>
    </row>
    <row r="714" spans="5:26" x14ac:dyDescent="0.15">
      <c r="E714" s="46"/>
      <c r="F714" s="28"/>
      <c r="G714" s="29"/>
      <c r="H714" s="29"/>
      <c r="I714" s="48" t="str">
        <f t="shared" si="171"/>
        <v/>
      </c>
      <c r="J714" s="48" t="str">
        <f t="shared" si="172"/>
        <v/>
      </c>
      <c r="K714" s="49" t="str">
        <f t="shared" si="173"/>
        <v/>
      </c>
      <c r="L714" s="11"/>
      <c r="M714" s="11"/>
      <c r="N714" s="78"/>
      <c r="O714" s="31" t="str">
        <f t="shared" si="166"/>
        <v>F</v>
      </c>
      <c r="P714" s="11">
        <f t="shared" si="167"/>
        <v>-23.287315649149274</v>
      </c>
      <c r="Q714" s="11"/>
      <c r="R714" s="38">
        <f t="shared" si="163"/>
        <v>0</v>
      </c>
      <c r="S714" s="30">
        <f t="shared" si="164"/>
        <v>0</v>
      </c>
      <c r="T714" s="30">
        <f t="shared" si="165"/>
        <v>0</v>
      </c>
      <c r="U714" s="34"/>
      <c r="V714" s="34"/>
      <c r="W714" s="34"/>
      <c r="X714" s="31">
        <f t="shared" si="168"/>
        <v>9.0359999999999996</v>
      </c>
      <c r="Y714" s="31">
        <f t="shared" si="169"/>
        <v>-184.49199999999999</v>
      </c>
      <c r="Z714" s="30">
        <f t="shared" si="170"/>
        <v>0</v>
      </c>
    </row>
    <row r="715" spans="5:26" x14ac:dyDescent="0.15">
      <c r="E715" s="46"/>
      <c r="F715" s="28"/>
      <c r="G715" s="29"/>
      <c r="H715" s="29"/>
      <c r="I715" s="48" t="str">
        <f t="shared" si="171"/>
        <v/>
      </c>
      <c r="J715" s="48" t="str">
        <f t="shared" si="172"/>
        <v/>
      </c>
      <c r="K715" s="49" t="str">
        <f t="shared" si="173"/>
        <v/>
      </c>
      <c r="L715" s="11"/>
      <c r="M715" s="11"/>
      <c r="N715" s="78"/>
      <c r="O715" s="31" t="str">
        <f t="shared" si="166"/>
        <v>F</v>
      </c>
      <c r="P715" s="11">
        <f t="shared" si="167"/>
        <v>-23.287315649149274</v>
      </c>
      <c r="Q715" s="11"/>
      <c r="R715" s="38">
        <f t="shared" si="163"/>
        <v>0</v>
      </c>
      <c r="S715" s="30">
        <f t="shared" si="164"/>
        <v>0</v>
      </c>
      <c r="T715" s="30">
        <f t="shared" si="165"/>
        <v>0</v>
      </c>
      <c r="U715" s="34"/>
      <c r="V715" s="34"/>
      <c r="W715" s="34"/>
      <c r="X715" s="31">
        <f t="shared" si="168"/>
        <v>9.0359999999999996</v>
      </c>
      <c r="Y715" s="31">
        <f t="shared" si="169"/>
        <v>-184.49199999999999</v>
      </c>
      <c r="Z715" s="30">
        <f t="shared" si="170"/>
        <v>0</v>
      </c>
    </row>
    <row r="716" spans="5:26" x14ac:dyDescent="0.15">
      <c r="E716" s="46"/>
      <c r="F716" s="28"/>
      <c r="G716" s="29"/>
      <c r="H716" s="29"/>
      <c r="I716" s="48" t="str">
        <f t="shared" si="171"/>
        <v/>
      </c>
      <c r="J716" s="48" t="str">
        <f t="shared" si="172"/>
        <v/>
      </c>
      <c r="K716" s="49" t="str">
        <f t="shared" si="173"/>
        <v/>
      </c>
      <c r="L716" s="11"/>
      <c r="M716" s="11"/>
      <c r="N716" s="78"/>
      <c r="O716" s="31" t="str">
        <f t="shared" si="166"/>
        <v>F</v>
      </c>
      <c r="P716" s="11">
        <f t="shared" si="167"/>
        <v>-23.287315649149274</v>
      </c>
      <c r="Q716" s="11"/>
      <c r="R716" s="38">
        <f t="shared" si="163"/>
        <v>0</v>
      </c>
      <c r="S716" s="30">
        <f t="shared" si="164"/>
        <v>0</v>
      </c>
      <c r="T716" s="30">
        <f t="shared" si="165"/>
        <v>0</v>
      </c>
      <c r="U716" s="34"/>
      <c r="V716" s="34"/>
      <c r="W716" s="34"/>
      <c r="X716" s="31">
        <f t="shared" si="168"/>
        <v>9.0359999999999996</v>
      </c>
      <c r="Y716" s="31">
        <f t="shared" si="169"/>
        <v>-184.49199999999999</v>
      </c>
      <c r="Z716" s="30">
        <f t="shared" si="170"/>
        <v>0</v>
      </c>
    </row>
    <row r="717" spans="5:26" x14ac:dyDescent="0.15">
      <c r="E717" s="46"/>
      <c r="F717" s="28"/>
      <c r="G717" s="29"/>
      <c r="H717" s="29"/>
      <c r="I717" s="48" t="str">
        <f t="shared" si="171"/>
        <v/>
      </c>
      <c r="J717" s="48" t="str">
        <f t="shared" si="172"/>
        <v/>
      </c>
      <c r="K717" s="49" t="str">
        <f t="shared" si="173"/>
        <v/>
      </c>
      <c r="L717" s="11"/>
      <c r="M717" s="11"/>
      <c r="N717" s="78"/>
      <c r="O717" s="31" t="str">
        <f t="shared" si="166"/>
        <v>F</v>
      </c>
      <c r="P717" s="11">
        <f t="shared" si="167"/>
        <v>-23.287315649149274</v>
      </c>
      <c r="Q717" s="11"/>
      <c r="R717" s="38">
        <f t="shared" si="163"/>
        <v>0</v>
      </c>
      <c r="S717" s="30">
        <f t="shared" si="164"/>
        <v>0</v>
      </c>
      <c r="T717" s="30">
        <f t="shared" si="165"/>
        <v>0</v>
      </c>
      <c r="U717" s="34"/>
      <c r="V717" s="34"/>
      <c r="W717" s="34"/>
      <c r="X717" s="31">
        <f t="shared" si="168"/>
        <v>9.0359999999999996</v>
      </c>
      <c r="Y717" s="31">
        <f t="shared" si="169"/>
        <v>-184.49199999999999</v>
      </c>
      <c r="Z717" s="30">
        <f t="shared" si="170"/>
        <v>0</v>
      </c>
    </row>
    <row r="718" spans="5:26" x14ac:dyDescent="0.15">
      <c r="E718" s="46"/>
      <c r="F718" s="28"/>
      <c r="G718" s="29"/>
      <c r="H718" s="29"/>
      <c r="I718" s="48" t="str">
        <f t="shared" si="171"/>
        <v/>
      </c>
      <c r="J718" s="48" t="str">
        <f t="shared" si="172"/>
        <v/>
      </c>
      <c r="K718" s="49" t="str">
        <f t="shared" si="173"/>
        <v/>
      </c>
      <c r="L718" s="11"/>
      <c r="M718" s="11"/>
      <c r="N718" s="78"/>
      <c r="O718" s="31" t="str">
        <f t="shared" si="166"/>
        <v>F</v>
      </c>
      <c r="P718" s="11">
        <f t="shared" si="167"/>
        <v>-23.287315649149274</v>
      </c>
      <c r="Q718" s="11"/>
      <c r="R718" s="38">
        <f t="shared" si="163"/>
        <v>0</v>
      </c>
      <c r="S718" s="30">
        <f t="shared" si="164"/>
        <v>0</v>
      </c>
      <c r="T718" s="30">
        <f t="shared" si="165"/>
        <v>0</v>
      </c>
      <c r="U718" s="34"/>
      <c r="V718" s="34"/>
      <c r="W718" s="34"/>
      <c r="X718" s="31">
        <f t="shared" si="168"/>
        <v>9.0359999999999996</v>
      </c>
      <c r="Y718" s="31">
        <f t="shared" si="169"/>
        <v>-184.49199999999999</v>
      </c>
      <c r="Z718" s="30">
        <f t="shared" si="170"/>
        <v>0</v>
      </c>
    </row>
    <row r="719" spans="5:26" x14ac:dyDescent="0.15">
      <c r="E719" s="46"/>
      <c r="F719" s="28"/>
      <c r="G719" s="29"/>
      <c r="H719" s="29"/>
      <c r="I719" s="48" t="str">
        <f t="shared" si="171"/>
        <v/>
      </c>
      <c r="J719" s="48" t="str">
        <f t="shared" si="172"/>
        <v/>
      </c>
      <c r="K719" s="49" t="str">
        <f t="shared" si="173"/>
        <v/>
      </c>
      <c r="L719" s="11"/>
      <c r="M719" s="11"/>
      <c r="N719" s="78"/>
      <c r="O719" s="31" t="str">
        <f t="shared" si="166"/>
        <v>F</v>
      </c>
      <c r="P719" s="11">
        <f t="shared" si="167"/>
        <v>-23.287315649149274</v>
      </c>
      <c r="Q719" s="11"/>
      <c r="R719" s="38">
        <f t="shared" si="163"/>
        <v>0</v>
      </c>
      <c r="S719" s="30">
        <f t="shared" si="164"/>
        <v>0</v>
      </c>
      <c r="T719" s="30">
        <f t="shared" si="165"/>
        <v>0</v>
      </c>
      <c r="U719" s="34"/>
      <c r="V719" s="34"/>
      <c r="W719" s="34"/>
      <c r="X719" s="31">
        <f t="shared" si="168"/>
        <v>9.0359999999999996</v>
      </c>
      <c r="Y719" s="31">
        <f t="shared" si="169"/>
        <v>-184.49199999999999</v>
      </c>
      <c r="Z719" s="30">
        <f t="shared" si="170"/>
        <v>0</v>
      </c>
    </row>
    <row r="720" spans="5:26" x14ac:dyDescent="0.15">
      <c r="E720" s="46"/>
      <c r="F720" s="28"/>
      <c r="G720" s="29"/>
      <c r="H720" s="29"/>
      <c r="I720" s="48" t="str">
        <f t="shared" si="145"/>
        <v/>
      </c>
      <c r="J720" s="48" t="str">
        <f t="shared" si="158"/>
        <v/>
      </c>
      <c r="K720" s="49" t="str">
        <f t="shared" si="159"/>
        <v/>
      </c>
      <c r="L720" s="11"/>
      <c r="M720" s="11"/>
      <c r="N720" s="78"/>
      <c r="O720" s="31" t="str">
        <f t="shared" si="166"/>
        <v>F</v>
      </c>
      <c r="P720" s="11">
        <f t="shared" si="167"/>
        <v>-23.287315649149274</v>
      </c>
      <c r="Q720" s="11"/>
      <c r="R720" s="38">
        <f t="shared" si="163"/>
        <v>0</v>
      </c>
      <c r="S720" s="30">
        <f t="shared" si="164"/>
        <v>0</v>
      </c>
      <c r="T720" s="30">
        <f t="shared" si="165"/>
        <v>0</v>
      </c>
      <c r="U720" s="34"/>
      <c r="V720" s="34"/>
      <c r="W720" s="34"/>
      <c r="X720" s="31">
        <f t="shared" si="168"/>
        <v>9.0359999999999996</v>
      </c>
      <c r="Y720" s="31">
        <f t="shared" si="169"/>
        <v>-184.49199999999999</v>
      </c>
      <c r="Z720" s="30">
        <f t="shared" si="170"/>
        <v>0</v>
      </c>
    </row>
    <row r="721" spans="5:26" x14ac:dyDescent="0.15">
      <c r="E721" s="46"/>
      <c r="F721" s="28"/>
      <c r="G721" s="29"/>
      <c r="H721" s="29"/>
      <c r="I721" s="48" t="str">
        <f t="shared" si="145"/>
        <v/>
      </c>
      <c r="J721" s="48" t="str">
        <f t="shared" si="158"/>
        <v/>
      </c>
      <c r="K721" s="49" t="str">
        <f t="shared" si="159"/>
        <v/>
      </c>
      <c r="L721" s="11"/>
      <c r="M721" s="11"/>
      <c r="N721" s="78"/>
      <c r="O721" s="31" t="str">
        <f t="shared" si="166"/>
        <v>F</v>
      </c>
      <c r="P721" s="11">
        <f t="shared" si="167"/>
        <v>-23.287315649149274</v>
      </c>
      <c r="Q721" s="11"/>
      <c r="R721" s="38">
        <f t="shared" si="163"/>
        <v>0</v>
      </c>
      <c r="S721" s="30">
        <f t="shared" si="164"/>
        <v>0</v>
      </c>
      <c r="T721" s="30">
        <f t="shared" si="165"/>
        <v>0</v>
      </c>
      <c r="U721" s="34"/>
      <c r="V721" s="34"/>
      <c r="W721" s="34"/>
      <c r="X721" s="31">
        <f t="shared" si="168"/>
        <v>9.0359999999999996</v>
      </c>
      <c r="Y721" s="31">
        <f t="shared" si="169"/>
        <v>-184.49199999999999</v>
      </c>
      <c r="Z721" s="30">
        <f t="shared" si="170"/>
        <v>0</v>
      </c>
    </row>
    <row r="722" spans="5:26" x14ac:dyDescent="0.15">
      <c r="E722" s="46"/>
      <c r="F722" s="28"/>
      <c r="G722" s="29"/>
      <c r="H722" s="29"/>
      <c r="I722" s="48" t="str">
        <f t="shared" si="145"/>
        <v/>
      </c>
      <c r="J722" s="48" t="str">
        <f t="shared" si="158"/>
        <v/>
      </c>
      <c r="K722" s="49" t="str">
        <f t="shared" si="159"/>
        <v/>
      </c>
      <c r="L722" s="11"/>
      <c r="M722" s="11"/>
      <c r="N722" s="78"/>
      <c r="O722" s="31" t="str">
        <f t="shared" si="166"/>
        <v>F</v>
      </c>
      <c r="P722" s="11">
        <f t="shared" si="167"/>
        <v>-23.287315649149274</v>
      </c>
      <c r="Q722" s="11"/>
      <c r="R722" s="38">
        <f t="shared" si="163"/>
        <v>0</v>
      </c>
      <c r="S722" s="30">
        <f t="shared" si="164"/>
        <v>0</v>
      </c>
      <c r="T722" s="30">
        <f t="shared" si="165"/>
        <v>0</v>
      </c>
      <c r="U722" s="34"/>
      <c r="V722" s="34"/>
      <c r="W722" s="34"/>
      <c r="X722" s="31">
        <f t="shared" si="168"/>
        <v>9.0359999999999996</v>
      </c>
      <c r="Y722" s="31">
        <f t="shared" si="169"/>
        <v>-184.49199999999999</v>
      </c>
      <c r="Z722" s="30">
        <f t="shared" si="170"/>
        <v>0</v>
      </c>
    </row>
    <row r="723" spans="5:26" x14ac:dyDescent="0.15">
      <c r="E723" s="46"/>
      <c r="F723" s="28"/>
      <c r="G723" s="29"/>
      <c r="H723" s="29"/>
      <c r="I723" s="48" t="str">
        <f t="shared" si="145"/>
        <v/>
      </c>
      <c r="J723" s="48" t="str">
        <f t="shared" si="158"/>
        <v/>
      </c>
      <c r="K723" s="49" t="str">
        <f t="shared" si="159"/>
        <v/>
      </c>
      <c r="L723" s="11"/>
      <c r="M723" s="11"/>
      <c r="N723" s="78"/>
      <c r="O723" s="31" t="str">
        <f t="shared" si="166"/>
        <v>F</v>
      </c>
      <c r="P723" s="11">
        <f t="shared" si="167"/>
        <v>-23.287315649149274</v>
      </c>
      <c r="Q723" s="11"/>
      <c r="R723" s="38">
        <f t="shared" si="163"/>
        <v>0</v>
      </c>
      <c r="S723" s="30">
        <f t="shared" si="164"/>
        <v>0</v>
      </c>
      <c r="T723" s="30">
        <f t="shared" si="165"/>
        <v>0</v>
      </c>
      <c r="U723" s="34"/>
      <c r="V723" s="34"/>
      <c r="W723" s="34"/>
      <c r="X723" s="31">
        <f t="shared" si="168"/>
        <v>9.0359999999999996</v>
      </c>
      <c r="Y723" s="31">
        <f t="shared" si="169"/>
        <v>-184.49199999999999</v>
      </c>
      <c r="Z723" s="30">
        <f t="shared" si="170"/>
        <v>0</v>
      </c>
    </row>
    <row r="724" spans="5:26" x14ac:dyDescent="0.15">
      <c r="E724" s="46"/>
      <c r="F724" s="28"/>
      <c r="G724" s="29"/>
      <c r="H724" s="29"/>
      <c r="I724" s="48" t="str">
        <f t="shared" si="145"/>
        <v/>
      </c>
      <c r="J724" s="48" t="str">
        <f t="shared" si="158"/>
        <v/>
      </c>
      <c r="K724" s="49" t="str">
        <f t="shared" si="159"/>
        <v/>
      </c>
      <c r="L724" s="11"/>
      <c r="M724" s="11"/>
      <c r="N724" s="78"/>
      <c r="O724" s="31" t="str">
        <f t="shared" si="166"/>
        <v>F</v>
      </c>
      <c r="P724" s="11">
        <f t="shared" si="167"/>
        <v>-23.287315649149274</v>
      </c>
      <c r="Q724" s="11"/>
      <c r="R724" s="38">
        <f t="shared" si="163"/>
        <v>0</v>
      </c>
      <c r="S724" s="30">
        <f t="shared" si="164"/>
        <v>0</v>
      </c>
      <c r="T724" s="30">
        <f t="shared" si="165"/>
        <v>0</v>
      </c>
      <c r="U724" s="34"/>
      <c r="V724" s="34"/>
      <c r="W724" s="34"/>
      <c r="X724" s="31">
        <f t="shared" si="168"/>
        <v>9.0359999999999996</v>
      </c>
      <c r="Y724" s="31">
        <f t="shared" si="169"/>
        <v>-184.49199999999999</v>
      </c>
      <c r="Z724" s="30">
        <f t="shared" si="170"/>
        <v>0</v>
      </c>
    </row>
    <row r="725" spans="5:26" x14ac:dyDescent="0.15">
      <c r="E725" s="46"/>
      <c r="F725" s="28"/>
      <c r="G725" s="29"/>
      <c r="H725" s="29"/>
      <c r="I725" s="48" t="str">
        <f t="shared" si="145"/>
        <v/>
      </c>
      <c r="J725" s="48" t="str">
        <f t="shared" si="158"/>
        <v/>
      </c>
      <c r="K725" s="49" t="str">
        <f t="shared" si="159"/>
        <v/>
      </c>
      <c r="L725" s="11"/>
      <c r="M725" s="11"/>
      <c r="N725" s="78"/>
      <c r="O725" s="31" t="str">
        <f t="shared" si="166"/>
        <v>F</v>
      </c>
      <c r="P725" s="11">
        <f t="shared" si="167"/>
        <v>-23.287315649149274</v>
      </c>
      <c r="Q725" s="11"/>
      <c r="R725" s="38">
        <f t="shared" si="163"/>
        <v>0</v>
      </c>
      <c r="S725" s="30">
        <f t="shared" si="164"/>
        <v>0</v>
      </c>
      <c r="T725" s="30">
        <f t="shared" si="165"/>
        <v>0</v>
      </c>
      <c r="U725" s="34"/>
      <c r="V725" s="34"/>
      <c r="W725" s="34"/>
      <c r="X725" s="31">
        <f t="shared" si="168"/>
        <v>9.0359999999999996</v>
      </c>
      <c r="Y725" s="31">
        <f t="shared" si="169"/>
        <v>-184.49199999999999</v>
      </c>
      <c r="Z725" s="30">
        <f t="shared" si="170"/>
        <v>0</v>
      </c>
    </row>
    <row r="726" spans="5:26" x14ac:dyDescent="0.15">
      <c r="E726" s="46"/>
      <c r="F726" s="28"/>
      <c r="G726" s="29"/>
      <c r="H726" s="29"/>
      <c r="I726" s="48" t="str">
        <f t="shared" si="145"/>
        <v/>
      </c>
      <c r="J726" s="48" t="str">
        <f t="shared" si="158"/>
        <v/>
      </c>
      <c r="K726" s="49" t="str">
        <f t="shared" si="159"/>
        <v/>
      </c>
      <c r="L726" s="11"/>
      <c r="M726" s="11"/>
      <c r="N726" s="78"/>
      <c r="O726" s="31" t="str">
        <f t="shared" si="166"/>
        <v>F</v>
      </c>
      <c r="P726" s="11">
        <f t="shared" si="167"/>
        <v>-23.287315649149274</v>
      </c>
      <c r="Q726" s="11"/>
      <c r="R726" s="38">
        <f t="shared" si="163"/>
        <v>0</v>
      </c>
      <c r="S726" s="30">
        <f t="shared" si="164"/>
        <v>0</v>
      </c>
      <c r="T726" s="30">
        <f t="shared" si="165"/>
        <v>0</v>
      </c>
      <c r="U726" s="34"/>
      <c r="V726" s="34"/>
      <c r="W726" s="34"/>
      <c r="X726" s="31">
        <f t="shared" si="168"/>
        <v>9.0359999999999996</v>
      </c>
      <c r="Y726" s="31">
        <f t="shared" si="169"/>
        <v>-184.49199999999999</v>
      </c>
      <c r="Z726" s="30">
        <f t="shared" si="170"/>
        <v>0</v>
      </c>
    </row>
    <row r="727" spans="5:26" x14ac:dyDescent="0.15">
      <c r="E727" s="46"/>
      <c r="F727" s="28"/>
      <c r="G727" s="29"/>
      <c r="H727" s="29"/>
      <c r="I727" s="48" t="str">
        <f t="shared" si="145"/>
        <v/>
      </c>
      <c r="J727" s="48" t="str">
        <f t="shared" si="158"/>
        <v/>
      </c>
      <c r="K727" s="49" t="str">
        <f t="shared" si="159"/>
        <v/>
      </c>
      <c r="L727" s="11"/>
      <c r="M727" s="11"/>
      <c r="N727" s="78"/>
      <c r="O727" s="31" t="str">
        <f t="shared" si="166"/>
        <v>F</v>
      </c>
      <c r="P727" s="11">
        <f t="shared" si="167"/>
        <v>-23.287315649149274</v>
      </c>
      <c r="Q727" s="11"/>
      <c r="R727" s="38">
        <f t="shared" si="163"/>
        <v>0</v>
      </c>
      <c r="S727" s="30">
        <f t="shared" si="164"/>
        <v>0</v>
      </c>
      <c r="T727" s="30">
        <f t="shared" si="165"/>
        <v>0</v>
      </c>
      <c r="U727" s="34"/>
      <c r="V727" s="34"/>
      <c r="W727" s="34"/>
      <c r="X727" s="31">
        <f t="shared" si="168"/>
        <v>9.0359999999999996</v>
      </c>
      <c r="Y727" s="31">
        <f t="shared" si="169"/>
        <v>-184.49199999999999</v>
      </c>
      <c r="Z727" s="30">
        <f t="shared" si="170"/>
        <v>0</v>
      </c>
    </row>
    <row r="728" spans="5:26" x14ac:dyDescent="0.15">
      <c r="E728" s="46"/>
      <c r="F728" s="28"/>
      <c r="G728" s="29"/>
      <c r="H728" s="29"/>
      <c r="I728" s="48" t="str">
        <f t="shared" si="145"/>
        <v/>
      </c>
      <c r="J728" s="48" t="str">
        <f t="shared" si="158"/>
        <v/>
      </c>
      <c r="K728" s="49" t="str">
        <f t="shared" si="159"/>
        <v/>
      </c>
      <c r="L728" s="11"/>
      <c r="M728" s="11"/>
      <c r="N728" s="78"/>
      <c r="O728" s="31" t="str">
        <f t="shared" si="166"/>
        <v>F</v>
      </c>
      <c r="P728" s="11">
        <f t="shared" si="167"/>
        <v>-23.287315649149274</v>
      </c>
      <c r="Q728" s="11"/>
      <c r="R728" s="38">
        <f t="shared" si="163"/>
        <v>0</v>
      </c>
      <c r="S728" s="30">
        <f t="shared" si="164"/>
        <v>0</v>
      </c>
      <c r="T728" s="30">
        <f t="shared" si="165"/>
        <v>0</v>
      </c>
      <c r="U728" s="34"/>
      <c r="V728" s="34"/>
      <c r="W728" s="34"/>
      <c r="X728" s="31">
        <f t="shared" si="168"/>
        <v>9.0359999999999996</v>
      </c>
      <c r="Y728" s="31">
        <f t="shared" si="169"/>
        <v>-184.49199999999999</v>
      </c>
      <c r="Z728" s="30">
        <f t="shared" si="170"/>
        <v>0</v>
      </c>
    </row>
    <row r="729" spans="5:26" x14ac:dyDescent="0.15">
      <c r="E729" s="46"/>
      <c r="F729" s="28"/>
      <c r="G729" s="29"/>
      <c r="H729" s="29"/>
      <c r="I729" s="48" t="str">
        <f t="shared" si="145"/>
        <v/>
      </c>
      <c r="J729" s="48" t="str">
        <f t="shared" si="158"/>
        <v/>
      </c>
      <c r="K729" s="49" t="str">
        <f t="shared" si="159"/>
        <v/>
      </c>
      <c r="L729" s="11"/>
      <c r="M729" s="11"/>
      <c r="N729" s="78"/>
      <c r="O729" s="31" t="str">
        <f t="shared" si="166"/>
        <v>F</v>
      </c>
      <c r="P729" s="11">
        <f t="shared" si="167"/>
        <v>-23.287315649149274</v>
      </c>
      <c r="Q729" s="11"/>
      <c r="R729" s="38">
        <f t="shared" si="163"/>
        <v>0</v>
      </c>
      <c r="S729" s="30">
        <f t="shared" si="164"/>
        <v>0</v>
      </c>
      <c r="T729" s="30">
        <f t="shared" si="165"/>
        <v>0</v>
      </c>
      <c r="U729" s="34"/>
      <c r="V729" s="34"/>
      <c r="W729" s="34"/>
      <c r="X729" s="31">
        <f t="shared" si="168"/>
        <v>9.0359999999999996</v>
      </c>
      <c r="Y729" s="31">
        <f t="shared" si="169"/>
        <v>-184.49199999999999</v>
      </c>
      <c r="Z729" s="30">
        <f t="shared" si="170"/>
        <v>0</v>
      </c>
    </row>
    <row r="730" spans="5:26" x14ac:dyDescent="0.15">
      <c r="E730" s="46"/>
      <c r="F730" s="28"/>
      <c r="G730" s="29"/>
      <c r="H730" s="29"/>
      <c r="I730" s="48" t="str">
        <f t="shared" si="145"/>
        <v/>
      </c>
      <c r="J730" s="48" t="str">
        <f t="shared" si="158"/>
        <v/>
      </c>
      <c r="K730" s="49" t="str">
        <f t="shared" si="159"/>
        <v/>
      </c>
      <c r="L730" s="11"/>
      <c r="M730" s="11"/>
      <c r="N730" s="78"/>
      <c r="O730" s="31" t="str">
        <f t="shared" si="166"/>
        <v>F</v>
      </c>
      <c r="P730" s="11">
        <f t="shared" si="167"/>
        <v>-23.287315649149274</v>
      </c>
      <c r="Q730" s="11"/>
      <c r="R730" s="38">
        <f t="shared" si="163"/>
        <v>0</v>
      </c>
      <c r="S730" s="30">
        <f t="shared" si="164"/>
        <v>0</v>
      </c>
      <c r="T730" s="30">
        <f t="shared" si="165"/>
        <v>0</v>
      </c>
      <c r="U730" s="34"/>
      <c r="V730" s="34"/>
      <c r="W730" s="34"/>
      <c r="X730" s="31">
        <f t="shared" si="168"/>
        <v>9.0359999999999996</v>
      </c>
      <c r="Y730" s="31">
        <f t="shared" si="169"/>
        <v>-184.49199999999999</v>
      </c>
      <c r="Z730" s="30">
        <f t="shared" si="170"/>
        <v>0</v>
      </c>
    </row>
    <row r="731" spans="5:26" x14ac:dyDescent="0.15">
      <c r="E731" s="46"/>
      <c r="F731" s="28"/>
      <c r="G731" s="29"/>
      <c r="H731" s="29"/>
      <c r="I731" s="48" t="str">
        <f t="shared" si="145"/>
        <v/>
      </c>
      <c r="J731" s="48" t="str">
        <f t="shared" si="158"/>
        <v/>
      </c>
      <c r="K731" s="49" t="str">
        <f t="shared" si="159"/>
        <v/>
      </c>
      <c r="L731" s="11"/>
      <c r="M731" s="11"/>
      <c r="N731" s="78"/>
      <c r="O731" s="31" t="str">
        <f t="shared" si="166"/>
        <v>F</v>
      </c>
      <c r="P731" s="11">
        <f t="shared" si="167"/>
        <v>-23.287315649149274</v>
      </c>
      <c r="Q731" s="11"/>
      <c r="R731" s="38">
        <f t="shared" si="163"/>
        <v>0</v>
      </c>
      <c r="S731" s="30">
        <f t="shared" si="164"/>
        <v>0</v>
      </c>
      <c r="T731" s="30">
        <f t="shared" si="165"/>
        <v>0</v>
      </c>
      <c r="U731" s="34"/>
      <c r="V731" s="34"/>
      <c r="W731" s="34"/>
      <c r="X731" s="31">
        <f t="shared" si="168"/>
        <v>9.0359999999999996</v>
      </c>
      <c r="Y731" s="31">
        <f t="shared" si="169"/>
        <v>-184.49199999999999</v>
      </c>
      <c r="Z731" s="30">
        <f t="shared" si="170"/>
        <v>0</v>
      </c>
    </row>
    <row r="732" spans="5:26" x14ac:dyDescent="0.15">
      <c r="E732" s="46"/>
      <c r="F732" s="28"/>
      <c r="G732" s="29"/>
      <c r="H732" s="29"/>
      <c r="I732" s="48" t="str">
        <f t="shared" si="145"/>
        <v/>
      </c>
      <c r="J732" s="48" t="str">
        <f t="shared" si="158"/>
        <v/>
      </c>
      <c r="K732" s="49" t="str">
        <f t="shared" si="159"/>
        <v/>
      </c>
      <c r="L732" s="11"/>
      <c r="M732" s="11"/>
      <c r="N732" s="78"/>
      <c r="O732" s="31" t="str">
        <f t="shared" si="166"/>
        <v>F</v>
      </c>
      <c r="P732" s="11">
        <f t="shared" si="167"/>
        <v>-23.287315649149274</v>
      </c>
      <c r="Q732" s="11"/>
      <c r="R732" s="38">
        <f t="shared" si="163"/>
        <v>0</v>
      </c>
      <c r="S732" s="30">
        <f t="shared" si="164"/>
        <v>0</v>
      </c>
      <c r="T732" s="30">
        <f t="shared" si="165"/>
        <v>0</v>
      </c>
      <c r="U732" s="34"/>
      <c r="V732" s="34"/>
      <c r="W732" s="34"/>
      <c r="X732" s="31">
        <f t="shared" si="168"/>
        <v>9.0359999999999996</v>
      </c>
      <c r="Y732" s="31">
        <f t="shared" si="169"/>
        <v>-184.49199999999999</v>
      </c>
      <c r="Z732" s="30">
        <f t="shared" si="170"/>
        <v>0</v>
      </c>
    </row>
    <row r="733" spans="5:26" x14ac:dyDescent="0.15">
      <c r="E733" s="46"/>
      <c r="F733" s="28"/>
      <c r="G733" s="29"/>
      <c r="H733" s="29"/>
      <c r="I733" s="48" t="str">
        <f t="shared" si="145"/>
        <v/>
      </c>
      <c r="J733" s="48" t="str">
        <f t="shared" si="158"/>
        <v/>
      </c>
      <c r="K733" s="49" t="str">
        <f t="shared" si="159"/>
        <v/>
      </c>
      <c r="L733" s="11"/>
      <c r="M733" s="11"/>
      <c r="N733" s="78"/>
      <c r="O733" s="31" t="str">
        <f t="shared" si="166"/>
        <v>F</v>
      </c>
      <c r="P733" s="11">
        <f t="shared" si="167"/>
        <v>-23.287315649149274</v>
      </c>
      <c r="Q733" s="11"/>
      <c r="R733" s="38">
        <f t="shared" si="163"/>
        <v>0</v>
      </c>
      <c r="S733" s="30">
        <f t="shared" si="164"/>
        <v>0</v>
      </c>
      <c r="T733" s="30">
        <f t="shared" si="165"/>
        <v>0</v>
      </c>
      <c r="U733" s="34"/>
      <c r="V733" s="34"/>
      <c r="W733" s="34"/>
      <c r="X733" s="31">
        <f t="shared" si="168"/>
        <v>9.0359999999999996</v>
      </c>
      <c r="Y733" s="31">
        <f t="shared" si="169"/>
        <v>-184.49199999999999</v>
      </c>
      <c r="Z733" s="30">
        <f t="shared" si="170"/>
        <v>0</v>
      </c>
    </row>
    <row r="734" spans="5:26" x14ac:dyDescent="0.15">
      <c r="E734" s="46"/>
      <c r="F734" s="28"/>
      <c r="G734" s="29"/>
      <c r="H734" s="29"/>
      <c r="I734" s="48" t="str">
        <f t="shared" si="145"/>
        <v/>
      </c>
      <c r="J734" s="48" t="str">
        <f t="shared" si="158"/>
        <v/>
      </c>
      <c r="K734" s="49" t="str">
        <f t="shared" si="159"/>
        <v/>
      </c>
      <c r="L734" s="11"/>
      <c r="M734" s="11"/>
      <c r="N734" s="78"/>
      <c r="O734" s="31" t="str">
        <f t="shared" si="166"/>
        <v>F</v>
      </c>
      <c r="P734" s="11">
        <f t="shared" si="167"/>
        <v>-23.287315649149274</v>
      </c>
      <c r="Q734" s="11"/>
      <c r="R734" s="38">
        <f t="shared" si="163"/>
        <v>0</v>
      </c>
      <c r="S734" s="30">
        <f t="shared" si="164"/>
        <v>0</v>
      </c>
      <c r="T734" s="30">
        <f t="shared" si="165"/>
        <v>0</v>
      </c>
      <c r="U734" s="34"/>
      <c r="V734" s="34"/>
      <c r="W734" s="34"/>
      <c r="X734" s="31">
        <f t="shared" si="168"/>
        <v>9.0359999999999996</v>
      </c>
      <c r="Y734" s="31">
        <f t="shared" si="169"/>
        <v>-184.49199999999999</v>
      </c>
      <c r="Z734" s="30">
        <f t="shared" si="170"/>
        <v>0</v>
      </c>
    </row>
    <row r="735" spans="5:26" x14ac:dyDescent="0.15">
      <c r="E735" s="46"/>
      <c r="F735" s="28"/>
      <c r="G735" s="29"/>
      <c r="H735" s="29"/>
      <c r="I735" s="48" t="str">
        <f t="shared" si="145"/>
        <v/>
      </c>
      <c r="J735" s="48" t="str">
        <f t="shared" si="158"/>
        <v/>
      </c>
      <c r="K735" s="49" t="str">
        <f t="shared" si="159"/>
        <v/>
      </c>
      <c r="L735" s="11"/>
      <c r="M735" s="11"/>
      <c r="N735" s="78"/>
      <c r="O735" s="31" t="str">
        <f t="shared" si="166"/>
        <v>F</v>
      </c>
      <c r="P735" s="11">
        <f t="shared" si="167"/>
        <v>-23.287315649149274</v>
      </c>
      <c r="Q735" s="11"/>
      <c r="R735" s="38">
        <f t="shared" si="163"/>
        <v>0</v>
      </c>
      <c r="S735" s="30">
        <f t="shared" si="164"/>
        <v>0</v>
      </c>
      <c r="T735" s="30">
        <f t="shared" si="165"/>
        <v>0</v>
      </c>
      <c r="U735" s="34"/>
      <c r="V735" s="34"/>
      <c r="W735" s="34"/>
      <c r="X735" s="31">
        <f t="shared" si="168"/>
        <v>9.0359999999999996</v>
      </c>
      <c r="Y735" s="31">
        <f t="shared" si="169"/>
        <v>-184.49199999999999</v>
      </c>
      <c r="Z735" s="30">
        <f t="shared" si="170"/>
        <v>0</v>
      </c>
    </row>
    <row r="736" spans="5:26" x14ac:dyDescent="0.15">
      <c r="E736" s="46"/>
      <c r="F736" s="28"/>
      <c r="G736" s="29"/>
      <c r="H736" s="29"/>
      <c r="I736" s="48" t="str">
        <f t="shared" si="145"/>
        <v/>
      </c>
      <c r="J736" s="48" t="str">
        <f t="shared" si="158"/>
        <v/>
      </c>
      <c r="K736" s="49" t="str">
        <f t="shared" si="159"/>
        <v/>
      </c>
      <c r="L736" s="11"/>
      <c r="M736" s="11"/>
      <c r="N736" s="78"/>
      <c r="O736" s="31" t="str">
        <f t="shared" si="166"/>
        <v>F</v>
      </c>
      <c r="P736" s="11">
        <f t="shared" si="167"/>
        <v>-23.287315649149274</v>
      </c>
      <c r="Q736" s="11"/>
      <c r="R736" s="38">
        <f t="shared" si="163"/>
        <v>0</v>
      </c>
      <c r="S736" s="30">
        <f t="shared" si="164"/>
        <v>0</v>
      </c>
      <c r="T736" s="30">
        <f t="shared" si="165"/>
        <v>0</v>
      </c>
      <c r="U736" s="34"/>
      <c r="V736" s="34"/>
      <c r="W736" s="34"/>
      <c r="X736" s="31">
        <f t="shared" si="168"/>
        <v>9.0359999999999996</v>
      </c>
      <c r="Y736" s="31">
        <f t="shared" si="169"/>
        <v>-184.49199999999999</v>
      </c>
      <c r="Z736" s="30">
        <f t="shared" si="170"/>
        <v>0</v>
      </c>
    </row>
    <row r="737" spans="4:26" x14ac:dyDescent="0.15">
      <c r="E737" s="46"/>
      <c r="F737" s="28"/>
      <c r="G737" s="29"/>
      <c r="H737" s="29"/>
      <c r="I737" s="48" t="str">
        <f t="shared" si="145"/>
        <v/>
      </c>
      <c r="J737" s="48" t="str">
        <f t="shared" si="158"/>
        <v/>
      </c>
      <c r="K737" s="49" t="str">
        <f t="shared" si="159"/>
        <v/>
      </c>
      <c r="L737" s="11"/>
      <c r="M737" s="11"/>
      <c r="N737" s="78"/>
      <c r="O737" s="31" t="str">
        <f t="shared" si="166"/>
        <v>F</v>
      </c>
      <c r="P737" s="11">
        <f t="shared" si="167"/>
        <v>-23.287315649149274</v>
      </c>
      <c r="Q737" s="11"/>
      <c r="R737" s="38">
        <f t="shared" si="163"/>
        <v>0</v>
      </c>
      <c r="S737" s="30">
        <f t="shared" si="164"/>
        <v>0</v>
      </c>
      <c r="T737" s="30">
        <f t="shared" si="165"/>
        <v>0</v>
      </c>
      <c r="U737" s="34"/>
      <c r="V737" s="34"/>
      <c r="W737" s="34"/>
      <c r="X737" s="31">
        <f t="shared" si="168"/>
        <v>9.0359999999999996</v>
      </c>
      <c r="Y737" s="31">
        <f t="shared" si="169"/>
        <v>-184.49199999999999</v>
      </c>
      <c r="Z737" s="30">
        <f t="shared" si="170"/>
        <v>0</v>
      </c>
    </row>
    <row r="738" spans="4:26" x14ac:dyDescent="0.15">
      <c r="E738" s="46"/>
      <c r="F738" s="28"/>
      <c r="G738" s="29"/>
      <c r="H738" s="29"/>
      <c r="I738" s="48" t="str">
        <f t="shared" si="145"/>
        <v/>
      </c>
      <c r="J738" s="48" t="str">
        <f t="shared" si="158"/>
        <v/>
      </c>
      <c r="K738" s="49" t="str">
        <f t="shared" si="159"/>
        <v/>
      </c>
      <c r="L738" s="11"/>
      <c r="M738" s="11"/>
      <c r="N738" s="78"/>
      <c r="O738" s="31" t="str">
        <f t="shared" si="166"/>
        <v>F</v>
      </c>
      <c r="P738" s="11">
        <f t="shared" si="167"/>
        <v>-23.287315649149274</v>
      </c>
      <c r="Q738" s="11"/>
      <c r="R738" s="38">
        <f t="shared" si="163"/>
        <v>0</v>
      </c>
      <c r="S738" s="30">
        <f t="shared" si="164"/>
        <v>0</v>
      </c>
      <c r="T738" s="30">
        <f t="shared" si="165"/>
        <v>0</v>
      </c>
      <c r="U738" s="34"/>
      <c r="V738" s="34"/>
      <c r="W738" s="34"/>
      <c r="X738" s="31">
        <f t="shared" si="168"/>
        <v>9.0359999999999996</v>
      </c>
      <c r="Y738" s="31">
        <f t="shared" si="169"/>
        <v>-184.49199999999999</v>
      </c>
      <c r="Z738" s="30">
        <f t="shared" si="170"/>
        <v>0</v>
      </c>
    </row>
    <row r="739" spans="4:26" x14ac:dyDescent="0.15">
      <c r="E739" s="46"/>
      <c r="F739" s="28"/>
      <c r="G739" s="29"/>
      <c r="H739" s="29"/>
      <c r="I739" s="48" t="str">
        <f t="shared" si="145"/>
        <v/>
      </c>
      <c r="J739" s="48" t="str">
        <f t="shared" si="158"/>
        <v/>
      </c>
      <c r="K739" s="49" t="str">
        <f t="shared" si="159"/>
        <v/>
      </c>
      <c r="L739" s="11"/>
      <c r="M739" s="11"/>
      <c r="N739" s="78"/>
      <c r="O739" s="31" t="str">
        <f t="shared" si="166"/>
        <v>F</v>
      </c>
      <c r="P739" s="11">
        <f t="shared" si="167"/>
        <v>-23.287315649149274</v>
      </c>
      <c r="Q739" s="11"/>
      <c r="R739" s="38">
        <f t="shared" si="163"/>
        <v>0</v>
      </c>
      <c r="S739" s="30">
        <f t="shared" si="164"/>
        <v>0</v>
      </c>
      <c r="T739" s="30">
        <f t="shared" si="165"/>
        <v>0</v>
      </c>
      <c r="U739" s="34"/>
      <c r="V739" s="34"/>
      <c r="W739" s="34"/>
      <c r="X739" s="31">
        <f t="shared" si="168"/>
        <v>9.0359999999999996</v>
      </c>
      <c r="Y739" s="31">
        <f t="shared" si="169"/>
        <v>-184.49199999999999</v>
      </c>
      <c r="Z739" s="30">
        <f t="shared" si="170"/>
        <v>0</v>
      </c>
    </row>
    <row r="740" spans="4:26" x14ac:dyDescent="0.15">
      <c r="E740" s="46"/>
      <c r="F740" s="28"/>
      <c r="G740" s="29"/>
      <c r="H740" s="29"/>
      <c r="I740" s="48" t="str">
        <f t="shared" si="145"/>
        <v/>
      </c>
      <c r="J740" s="48" t="str">
        <f t="shared" si="158"/>
        <v/>
      </c>
      <c r="K740" s="49" t="str">
        <f t="shared" si="159"/>
        <v/>
      </c>
      <c r="L740" s="11"/>
      <c r="M740" s="11"/>
      <c r="N740" s="78"/>
      <c r="O740" s="31" t="str">
        <f t="shared" si="166"/>
        <v>F</v>
      </c>
      <c r="P740" s="11">
        <f t="shared" si="167"/>
        <v>-23.287315649149274</v>
      </c>
      <c r="Q740" s="11"/>
      <c r="R740" s="38">
        <f t="shared" si="163"/>
        <v>0</v>
      </c>
      <c r="S740" s="30">
        <f t="shared" si="164"/>
        <v>0</v>
      </c>
      <c r="T740" s="30">
        <f t="shared" si="165"/>
        <v>0</v>
      </c>
      <c r="U740" s="34"/>
      <c r="V740" s="34"/>
      <c r="W740" s="34"/>
      <c r="X740" s="31">
        <f t="shared" si="168"/>
        <v>9.0359999999999996</v>
      </c>
      <c r="Y740" s="31">
        <f t="shared" si="169"/>
        <v>-184.49199999999999</v>
      </c>
      <c r="Z740" s="30">
        <f t="shared" si="170"/>
        <v>0</v>
      </c>
    </row>
    <row r="741" spans="4:26" x14ac:dyDescent="0.15">
      <c r="E741" s="46"/>
      <c r="F741" s="28"/>
      <c r="G741" s="29"/>
      <c r="H741" s="29"/>
      <c r="I741" s="48" t="str">
        <f t="shared" si="145"/>
        <v/>
      </c>
      <c r="J741" s="48" t="str">
        <f t="shared" si="158"/>
        <v/>
      </c>
      <c r="K741" s="49" t="str">
        <f t="shared" si="159"/>
        <v/>
      </c>
      <c r="L741" s="11"/>
      <c r="M741" s="11"/>
      <c r="N741" s="78"/>
      <c r="O741" s="31" t="str">
        <f t="shared" si="166"/>
        <v>F</v>
      </c>
      <c r="P741" s="11">
        <f t="shared" si="167"/>
        <v>-23.287315649149274</v>
      </c>
      <c r="Q741" s="11"/>
      <c r="R741" s="38">
        <f t="shared" si="163"/>
        <v>0</v>
      </c>
      <c r="S741" s="30">
        <f t="shared" si="164"/>
        <v>0</v>
      </c>
      <c r="T741" s="30">
        <f t="shared" si="165"/>
        <v>0</v>
      </c>
      <c r="U741" s="34"/>
      <c r="V741" s="34"/>
      <c r="W741" s="34"/>
      <c r="X741" s="31">
        <f t="shared" si="168"/>
        <v>9.0359999999999996</v>
      </c>
      <c r="Y741" s="31">
        <f t="shared" si="169"/>
        <v>-184.49199999999999</v>
      </c>
      <c r="Z741" s="30">
        <f t="shared" si="170"/>
        <v>0</v>
      </c>
    </row>
    <row r="742" spans="4:26" x14ac:dyDescent="0.15">
      <c r="E742" s="46"/>
      <c r="F742" s="28"/>
      <c r="G742" s="29"/>
      <c r="H742" s="29"/>
      <c r="I742" s="48" t="str">
        <f t="shared" si="145"/>
        <v/>
      </c>
      <c r="J742" s="48" t="str">
        <f t="shared" si="158"/>
        <v/>
      </c>
      <c r="K742" s="49" t="str">
        <f t="shared" si="159"/>
        <v/>
      </c>
      <c r="L742" s="11"/>
      <c r="M742" s="11"/>
      <c r="N742" s="78"/>
      <c r="O742" s="31" t="str">
        <f t="shared" si="166"/>
        <v>F</v>
      </c>
      <c r="P742" s="11">
        <f t="shared" si="167"/>
        <v>-23.287315649149274</v>
      </c>
      <c r="Q742" s="11"/>
      <c r="R742" s="38">
        <f t="shared" si="163"/>
        <v>0</v>
      </c>
      <c r="S742" s="30">
        <f t="shared" si="164"/>
        <v>0</v>
      </c>
      <c r="T742" s="30">
        <f t="shared" si="165"/>
        <v>0</v>
      </c>
      <c r="U742" s="34"/>
      <c r="V742" s="34"/>
      <c r="W742" s="34"/>
      <c r="X742" s="31">
        <f t="shared" si="168"/>
        <v>9.0359999999999996</v>
      </c>
      <c r="Y742" s="31">
        <f t="shared" si="169"/>
        <v>-184.49199999999999</v>
      </c>
      <c r="Z742" s="30">
        <f t="shared" si="170"/>
        <v>0</v>
      </c>
    </row>
    <row r="743" spans="4:26" x14ac:dyDescent="0.15">
      <c r="E743" s="46"/>
      <c r="F743" s="28"/>
      <c r="G743" s="29"/>
      <c r="H743" s="29"/>
      <c r="I743" s="48" t="str">
        <f t="shared" si="145"/>
        <v/>
      </c>
      <c r="J743" s="48" t="str">
        <f t="shared" si="158"/>
        <v/>
      </c>
      <c r="K743" s="49" t="str">
        <f t="shared" si="159"/>
        <v/>
      </c>
      <c r="L743" s="11"/>
      <c r="M743" s="11"/>
      <c r="N743" s="78"/>
      <c r="O743" s="31" t="str">
        <f t="shared" si="166"/>
        <v>F</v>
      </c>
      <c r="P743" s="11">
        <f t="shared" si="167"/>
        <v>-23.287315649149274</v>
      </c>
      <c r="Q743" s="11"/>
      <c r="R743" s="38">
        <f t="shared" si="163"/>
        <v>0</v>
      </c>
      <c r="S743" s="30">
        <f t="shared" si="164"/>
        <v>0</v>
      </c>
      <c r="T743" s="30">
        <f t="shared" si="165"/>
        <v>0</v>
      </c>
      <c r="U743" s="34"/>
      <c r="V743" s="34"/>
      <c r="W743" s="34"/>
      <c r="X743" s="31">
        <f t="shared" si="168"/>
        <v>9.0359999999999996</v>
      </c>
      <c r="Y743" s="31">
        <f t="shared" si="169"/>
        <v>-184.49199999999999</v>
      </c>
      <c r="Z743" s="30">
        <f t="shared" si="170"/>
        <v>0</v>
      </c>
    </row>
    <row r="744" spans="4:26" ht="14.25" thickBot="1" x14ac:dyDescent="0.2">
      <c r="E744" s="50"/>
      <c r="F744" s="64"/>
      <c r="G744" s="51"/>
      <c r="H744" s="51"/>
      <c r="I744" s="52" t="str">
        <f>IF(COUNTA($F$623,$H$623,F744:H744)=5,P744,"")</f>
        <v/>
      </c>
      <c r="J744" s="52" t="str">
        <f t="shared" si="158"/>
        <v/>
      </c>
      <c r="K744" s="53" t="str">
        <f t="shared" si="159"/>
        <v/>
      </c>
      <c r="L744" s="11"/>
      <c r="M744" s="11"/>
      <c r="N744" s="78"/>
      <c r="O744" s="31" t="str">
        <f t="shared" si="166"/>
        <v>F</v>
      </c>
      <c r="P744" s="11">
        <f t="shared" si="167"/>
        <v>-23.287315649149274</v>
      </c>
      <c r="Q744" s="11"/>
      <c r="R744" s="38">
        <f t="shared" si="163"/>
        <v>0</v>
      </c>
      <c r="S744" s="30">
        <f t="shared" si="164"/>
        <v>0</v>
      </c>
      <c r="T744" s="30">
        <f t="shared" si="165"/>
        <v>0</v>
      </c>
      <c r="U744" s="34"/>
      <c r="V744" s="34"/>
      <c r="W744" s="34"/>
      <c r="X744" s="31">
        <f t="shared" si="168"/>
        <v>9.0359999999999996</v>
      </c>
      <c r="Y744" s="31">
        <f t="shared" si="169"/>
        <v>-184.49199999999999</v>
      </c>
      <c r="Z744" s="30">
        <f t="shared" si="170"/>
        <v>0</v>
      </c>
    </row>
    <row r="745" spans="4:26" ht="14.25" thickBot="1" x14ac:dyDescent="0.2"/>
    <row r="746" spans="4:26" ht="23.25" customHeight="1" x14ac:dyDescent="0.15">
      <c r="D746" s="72">
        <v>7</v>
      </c>
      <c r="E746" s="42" t="s">
        <v>20</v>
      </c>
      <c r="F746" s="65"/>
      <c r="G746" s="66" t="s">
        <v>115</v>
      </c>
      <c r="H746" s="90"/>
      <c r="I746" s="90"/>
      <c r="J746" s="66"/>
      <c r="K746" s="67"/>
    </row>
    <row r="747" spans="4:26" ht="27.75" customHeight="1" x14ac:dyDescent="0.15">
      <c r="E747" s="43" t="s">
        <v>54</v>
      </c>
      <c r="F747" s="63"/>
      <c r="G747" s="44" t="s">
        <v>75</v>
      </c>
      <c r="H747" s="59"/>
      <c r="I747" s="41"/>
      <c r="J747" s="41"/>
      <c r="K747" s="68"/>
    </row>
    <row r="748" spans="4:26" ht="42" customHeight="1" x14ac:dyDescent="0.15">
      <c r="E748" s="46"/>
      <c r="F748" s="7" t="s">
        <v>30</v>
      </c>
      <c r="G748" s="8" t="s">
        <v>29</v>
      </c>
      <c r="H748" s="8" t="s">
        <v>28</v>
      </c>
      <c r="I748" s="7" t="s">
        <v>123</v>
      </c>
      <c r="J748" s="7" t="s">
        <v>124</v>
      </c>
      <c r="K748" s="47" t="s">
        <v>125</v>
      </c>
      <c r="L748" s="10"/>
      <c r="M748" s="10"/>
      <c r="N748" s="7"/>
      <c r="O748" s="7" t="s">
        <v>31</v>
      </c>
      <c r="P748" s="9" t="s">
        <v>23</v>
      </c>
      <c r="Q748" s="9"/>
      <c r="R748" s="36" t="s">
        <v>21</v>
      </c>
      <c r="S748" s="35" t="s">
        <v>22</v>
      </c>
      <c r="T748" s="35" t="s">
        <v>47</v>
      </c>
      <c r="U748" s="35"/>
      <c r="V748" s="35"/>
      <c r="W748" s="35"/>
      <c r="X748" s="37" t="s">
        <v>45</v>
      </c>
      <c r="Y748" s="37" t="s">
        <v>46</v>
      </c>
      <c r="Z748" s="30" t="s">
        <v>78</v>
      </c>
    </row>
    <row r="749" spans="4:26" x14ac:dyDescent="0.15">
      <c r="E749" s="46"/>
      <c r="F749" s="28"/>
      <c r="G749" s="29"/>
      <c r="H749" s="29"/>
      <c r="I749" s="48" t="str">
        <f t="shared" ref="I749:I867" si="174">IF(COUNTA($F$747,$H$747,F749:H749)=5,P749,"")</f>
        <v/>
      </c>
      <c r="J749" s="48" t="str">
        <f>IF(COUNTA($F$747,$H$747,F749:H749)=5,IF(T749&lt;6,"*",IF(T749&gt;=17.583,"*",(H749-G749*INDEX(IF(O749="F",muratafemale,muratamale),R749-4,1)-INDEX(IF(O749="F",muratafemale,muratamale),R749-4,2))/(G749*INDEX(IF(O749="F",muratafemale,muratamale),R749-4,1)+INDEX(IF(O749="F",muratafemale,muratamale),R749-4,2))*100)),"")</f>
        <v/>
      </c>
      <c r="K749" s="49" t="str">
        <f>IF(COUNTA($F$747,$H$747,F749:H749)=5,IF(OR(T749&lt;1,G749&lt;70),"*",IF(G749&gt;=IF(O749="M",181,174),(H749-Z749)/Z749*100,IF(G749&lt;101,(H749-X749)/X749*100,IF(T749&lt;6,(H749-X749)/X749*100,IF(T749&gt;=17.583,(H749-Z749)/Z749*100,(H749-Y749)/Y749*100))))),"")</f>
        <v/>
      </c>
      <c r="L749" s="11"/>
      <c r="M749" s="11"/>
      <c r="N749" s="78"/>
      <c r="O749" s="31" t="str">
        <f>IF(OR(+$H$747="男",+$H$747="M"),"M","F")</f>
        <v>F</v>
      </c>
      <c r="P749" s="11">
        <f t="shared" ref="P749:P750" si="175">IF(T749&gt;17.583,"*",(G749-(INDEX(IF(O749="F",Hfemalemean,Hmalemean),S749+1,R749+1)))/(INDEX(IF(O749="F",Hfemalesd,Hmalesd),S749+1,R749+1)))</f>
        <v>-23.287315649149274</v>
      </c>
      <c r="Q749" s="11"/>
      <c r="R749" s="38">
        <f>DATEDIF($F$747,F749,"Y")</f>
        <v>0</v>
      </c>
      <c r="S749" s="30">
        <f>DATEDIF($F$747,F749,"YM")</f>
        <v>0</v>
      </c>
      <c r="T749" s="30">
        <f>DATEDIF($F$747,F749,"Y")+DATEDIF($F$747,F749,"YD")/(365+IF(MOD(YEAR(DATE(YEAR(F749)-1,MONTH($F$747),DAY($F$747))),4)=0,IF(DATE(YEAR(DATE(YEAR(F749)-1,MONTH($F$747),DAY($F$747))),2,29)&gt;=DATE(YEAR(F749)-1,MONTH($F$747),DAY($F$747)),1,0),0)+IF(MOD(YEAR(F749),4)=0,IF(DATE(YEAR(F749),2,29)&lt;=F749,1,0),0))</f>
        <v>0</v>
      </c>
      <c r="U749" s="34"/>
      <c r="V749" s="34"/>
      <c r="W749" s="34"/>
      <c r="X749" s="31">
        <f t="shared" ref="X749:X750" si="176">IF(O749="M",2.06*10^-3*G749^2-0.1166*G749+6.5273,2.49*10^-3*G749^2-0.1858*G749+9.036)</f>
        <v>9.0359999999999996</v>
      </c>
      <c r="Y749" s="31">
        <f t="shared" ref="Y749:Y750" si="177">((G749/100)^3*INDEX(itoOI,IF(O749="M",0,3)+IF(G749&lt;140,1,IF(G749&lt;=149,2,3)),1)+(G749/100)^2*INDEX(itoOI,IF(O749="M",0,3)+IF(G749&lt;140,1,IF(G749&lt;=149,2,3)),2)+(G749/100)*INDEX(itoOI,IF(O749="M",0,3)+IF(G749&lt;140,1,IF(G749&lt;=149,2,3)),3)+INDEX(itoOI,IF(O749="M",0,3)+IF(G749&lt;140,1,IF(G749&lt;=149,2,3)),4))</f>
        <v>-184.49199999999999</v>
      </c>
      <c r="Z749" s="30">
        <f t="shared" ref="Z749:Z750" si="178">22*G749^2/10000</f>
        <v>0</v>
      </c>
    </row>
    <row r="750" spans="4:26" x14ac:dyDescent="0.15">
      <c r="E750" s="46"/>
      <c r="F750" s="28"/>
      <c r="G750" s="29"/>
      <c r="H750" s="29"/>
      <c r="I750" s="48" t="str">
        <f t="shared" si="174"/>
        <v/>
      </c>
      <c r="J750" s="48" t="str">
        <f>IF(COUNTA($F$747,$H$747,F750:H750)=5,IF(T750&lt;6,"*",IF(T750&gt;=17.583,"*",(H750-G750*INDEX(IF(O750="F",muratafemale,muratamale),R750-4,1)-INDEX(IF(O750="F",muratafemale,muratamale),R750-4,2))/(G750*INDEX(IF(O750="F",muratafemale,muratamale),R750-4,1)+INDEX(IF(O750="F",muratafemale,muratamale),R750-4,2))*100)),"")</f>
        <v/>
      </c>
      <c r="K750" s="49" t="str">
        <f>IF(COUNTA($F$747,$H$747,F750:H750)=5,IF(OR(T750&lt;1,G750&lt;70),"*",IF(G750&gt;=IF(O750="M",181,174),(H750-Z750)/Z750*100,IF(G750&lt;101,(H750-X750)/X750*100,IF(T750&lt;6,(H750-X750)/X750*100,IF(T750&gt;=17.583,(H750-Z750)/Z750*100,(H750-Y750)/Y750*100))))),"")</f>
        <v/>
      </c>
      <c r="L750" s="11"/>
      <c r="M750" s="11"/>
      <c r="N750" s="78"/>
      <c r="O750" s="31" t="str">
        <f>+O749</f>
        <v>F</v>
      </c>
      <c r="P750" s="11">
        <f t="shared" si="175"/>
        <v>-23.287315649149274</v>
      </c>
      <c r="Q750" s="11"/>
      <c r="R750" s="38">
        <f>DATEDIF($F$747,F750,"Y")</f>
        <v>0</v>
      </c>
      <c r="S750" s="30">
        <f>DATEDIF($F$747,F750,"YM")</f>
        <v>0</v>
      </c>
      <c r="T750" s="30">
        <f>DATEDIF($F$747,F750,"Y")+DATEDIF($F$747,F750,"YD")/(365+IF(MOD(YEAR(DATE(YEAR(F750)-1,MONTH($F$747),DAY($F$747))),4)=0,IF(DATE(YEAR(DATE(YEAR(F750)-1,MONTH($F$747),DAY($F$747))),2,29)&gt;=DATE(YEAR(F750)-1,MONTH($F$747),DAY($F$747)),1,0),0)+IF(MOD(YEAR(F750),4)=0,IF(DATE(YEAR(F750),2,29)&lt;=F750,1,0),0))</f>
        <v>0</v>
      </c>
      <c r="U750" s="34"/>
      <c r="V750" s="34"/>
      <c r="W750" s="34"/>
      <c r="X750" s="31">
        <f t="shared" si="176"/>
        <v>9.0359999999999996</v>
      </c>
      <c r="Y750" s="31">
        <f t="shared" si="177"/>
        <v>-184.49199999999999</v>
      </c>
      <c r="Z750" s="30">
        <f t="shared" si="178"/>
        <v>0</v>
      </c>
    </row>
    <row r="751" spans="4:26" x14ac:dyDescent="0.15">
      <c r="E751" s="46"/>
      <c r="F751" s="28"/>
      <c r="G751" s="29"/>
      <c r="H751" s="29"/>
      <c r="I751" s="48" t="str">
        <f t="shared" si="174"/>
        <v/>
      </c>
      <c r="J751" s="48" t="str">
        <f>IF(COUNTA($F$747,$H$747,F751:H751)=5,IF(T751&lt;6,"*",IF(T751&gt;=17.583,"*",(H751-G751*INDEX(IF(O751="F",muratafemale,muratamale),R751-4,1)-INDEX(IF(O751="F",muratafemale,muratamale),R751-4,2))/(G751*INDEX(IF(O751="F",muratafemale,muratamale),R751-4,1)+INDEX(IF(O751="F",muratafemale,muratamale),R751-4,2))*100)),"")</f>
        <v/>
      </c>
      <c r="K751" s="49" t="str">
        <f>IF(COUNTA($F$747,$H$747,F751:H751)=5,IF(OR(T751&lt;1,G751&lt;70),"*",IF(G751&gt;=IF(O751="M",181,174),(H751-Z751)/Z751*100,IF(G751&lt;101,(H751-X751)/X751*100,IF(T751&lt;6,(H751-X751)/X751*100,IF(T751&gt;=17.583,(H751-Z751)/Z751*100,(H751-Y751)/Y751*100))))),"")</f>
        <v/>
      </c>
      <c r="N751" s="78"/>
      <c r="O751" s="31" t="str">
        <f t="shared" ref="O751:O814" si="179">+O750</f>
        <v>F</v>
      </c>
      <c r="P751" s="11">
        <f t="shared" ref="P751:P814" si="180">IF(T751&gt;17.583,"*",(G751-(INDEX(IF(O751="F",Hfemalemean,Hmalemean),S751+1,R751+1)))/(INDEX(IF(O751="F",Hfemalesd,Hmalesd),S751+1,R751+1)))</f>
        <v>-23.287315649149274</v>
      </c>
      <c r="Q751" s="11"/>
      <c r="R751" s="38">
        <f t="shared" ref="R751:R813" si="181">DATEDIF($F$747,F751,"Y")</f>
        <v>0</v>
      </c>
      <c r="S751" s="30">
        <f t="shared" ref="S751:S813" si="182">DATEDIF($F$747,F751,"YM")</f>
        <v>0</v>
      </c>
      <c r="T751" s="30">
        <f t="shared" ref="T751:T813" si="183">DATEDIF($F$747,F751,"Y")+DATEDIF($F$747,F751,"YD")/(365+IF(MOD(YEAR(DATE(YEAR(F751)-1,MONTH($F$747),DAY($F$747))),4)=0,IF(DATE(YEAR(DATE(YEAR(F751)-1,MONTH($F$747),DAY($F$747))),2,29)&gt;=DATE(YEAR(F751)-1,MONTH($F$747),DAY($F$747)),1,0),0)+IF(MOD(YEAR(F751),4)=0,IF(DATE(YEAR(F751),2,29)&lt;=F751,1,0),0))</f>
        <v>0</v>
      </c>
      <c r="U751" s="34"/>
      <c r="V751" s="34"/>
      <c r="W751" s="34"/>
      <c r="X751" s="31">
        <f t="shared" ref="X751:X814" si="184">IF(O751="M",2.06*10^-3*G751^2-0.1166*G751+6.5273,2.49*10^-3*G751^2-0.1858*G751+9.036)</f>
        <v>9.0359999999999996</v>
      </c>
      <c r="Y751" s="31">
        <f t="shared" ref="Y751:Y814" si="185">((G751/100)^3*INDEX(itoOI,IF(O751="M",0,3)+IF(G751&lt;140,1,IF(G751&lt;=149,2,3)),1)+(G751/100)^2*INDEX(itoOI,IF(O751="M",0,3)+IF(G751&lt;140,1,IF(G751&lt;=149,2,3)),2)+(G751/100)*INDEX(itoOI,IF(O751="M",0,3)+IF(G751&lt;140,1,IF(G751&lt;=149,2,3)),3)+INDEX(itoOI,IF(O751="M",0,3)+IF(G751&lt;140,1,IF(G751&lt;=149,2,3)),4))</f>
        <v>-184.49199999999999</v>
      </c>
      <c r="Z751" s="30">
        <f t="shared" ref="Z751:Z814" si="186">22*G751^2/10000</f>
        <v>0</v>
      </c>
    </row>
    <row r="752" spans="4:26" x14ac:dyDescent="0.15">
      <c r="E752" s="46"/>
      <c r="F752" s="28"/>
      <c r="G752" s="29"/>
      <c r="H752" s="29"/>
      <c r="I752" s="48" t="str">
        <f t="shared" si="174"/>
        <v/>
      </c>
      <c r="J752" s="48" t="str">
        <f>IF(COUNTA($F$747,$H$747,F752:H752)=5,IF(T752&lt;6,"*",IF(T752&gt;=17.583,"*",(H752-G752*INDEX(IF(O752="F",muratafemale,muratamale),R752-4,1)-INDEX(IF(O752="F",muratafemale,muratamale),R752-4,2))/(G752*INDEX(IF(O752="F",muratafemale,muratamale),R752-4,1)+INDEX(IF(O752="F",muratafemale,muratamale),R752-4,2))*100)),"")</f>
        <v/>
      </c>
      <c r="K752" s="49" t="str">
        <f t="shared" ref="K752:K868" si="187">IF(COUNTA($F$747,$H$747,F752:H752)=5,IF(OR(T752&lt;1,G752&lt;70),"*",IF(G752&gt;=IF(O752="M",181,174),(H752-Z752)/Z752*100,IF(G752&lt;101,(H752-X752)/X752*100,IF(T752&lt;6,(H752-X752)/X752*100,IF(T752&gt;=17.583,(H752-Z752)/Z752*100,(H752-Y752)/Y752*100))))),"")</f>
        <v/>
      </c>
      <c r="L752" s="11"/>
      <c r="M752" s="11"/>
      <c r="N752" s="78"/>
      <c r="O752" s="31" t="str">
        <f t="shared" si="179"/>
        <v>F</v>
      </c>
      <c r="P752" s="11">
        <f t="shared" si="180"/>
        <v>-23.287315649149274</v>
      </c>
      <c r="Q752" s="11"/>
      <c r="R752" s="38">
        <f t="shared" si="181"/>
        <v>0</v>
      </c>
      <c r="S752" s="30">
        <f t="shared" si="182"/>
        <v>0</v>
      </c>
      <c r="T752" s="30">
        <f t="shared" si="183"/>
        <v>0</v>
      </c>
      <c r="U752" s="34"/>
      <c r="V752" s="34"/>
      <c r="W752" s="34"/>
      <c r="X752" s="31">
        <f t="shared" si="184"/>
        <v>9.0359999999999996</v>
      </c>
      <c r="Y752" s="31">
        <f t="shared" si="185"/>
        <v>-184.49199999999999</v>
      </c>
      <c r="Z752" s="30">
        <f t="shared" si="186"/>
        <v>0</v>
      </c>
    </row>
    <row r="753" spans="5:26" x14ac:dyDescent="0.15">
      <c r="E753" s="46"/>
      <c r="F753" s="28"/>
      <c r="G753" s="29"/>
      <c r="H753" s="29"/>
      <c r="I753" s="48" t="str">
        <f t="shared" ref="I753:I816" si="188">IF(COUNTA($F$747,$H$747,F753:H753)=5,P753,"")</f>
        <v/>
      </c>
      <c r="J753" s="48" t="str">
        <f t="shared" ref="J753:J816" si="189">IF(COUNTA($F$747,$H$747,F753:H753)=5,IF(T753&lt;6,"*",IF(T753&gt;=17.583,"*",(H753-G753*INDEX(IF(O753="F",muratafemale,muratamale),R753-4,1)-INDEX(IF(O753="F",muratafemale,muratamale),R753-4,2))/(G753*INDEX(IF(O753="F",muratafemale,muratamale),R753-4,1)+INDEX(IF(O753="F",muratafemale,muratamale),R753-4,2))*100)),"")</f>
        <v/>
      </c>
      <c r="K753" s="49" t="str">
        <f>IF(COUNTA($F$747,$H$747,F753:H753)=5,IF(OR(T753&lt;1,G753&lt;70),"*",IF(G753&gt;=IF(O753="M",181,174),(H753-Z753)/Z753*100,IF(G753&lt;101,(H753-X753)/X753*100,IF(T753&lt;6,(H753-X753)/X753*100,IF(T753&gt;=17.583,(H753-Z753)/Z753*100,(H753-Y753)/Y753*100))))),"")</f>
        <v/>
      </c>
      <c r="L753" s="11"/>
      <c r="M753" s="11"/>
      <c r="N753" s="78"/>
      <c r="O753" s="31" t="str">
        <f t="shared" si="179"/>
        <v>F</v>
      </c>
      <c r="P753" s="11">
        <f t="shared" si="180"/>
        <v>-23.287315649149274</v>
      </c>
      <c r="Q753" s="11"/>
      <c r="R753" s="38">
        <f t="shared" si="181"/>
        <v>0</v>
      </c>
      <c r="S753" s="30">
        <f t="shared" si="182"/>
        <v>0</v>
      </c>
      <c r="T753" s="30">
        <f t="shared" si="183"/>
        <v>0</v>
      </c>
      <c r="U753" s="34"/>
      <c r="V753" s="34"/>
      <c r="W753" s="34"/>
      <c r="X753" s="31">
        <f t="shared" si="184"/>
        <v>9.0359999999999996</v>
      </c>
      <c r="Y753" s="31">
        <f t="shared" si="185"/>
        <v>-184.49199999999999</v>
      </c>
      <c r="Z753" s="30">
        <f t="shared" si="186"/>
        <v>0</v>
      </c>
    </row>
    <row r="754" spans="5:26" x14ac:dyDescent="0.15">
      <c r="E754" s="46"/>
      <c r="F754" s="28"/>
      <c r="G754" s="29"/>
      <c r="H754" s="29"/>
      <c r="I754" s="48" t="str">
        <f t="shared" si="188"/>
        <v/>
      </c>
      <c r="J754" s="48" t="str">
        <f t="shared" si="189"/>
        <v/>
      </c>
      <c r="K754" s="49" t="str">
        <f>IF(COUNTA($F$747,$H$747,F754:H754)=5,IF(OR(T754&lt;1,G754&lt;70),"*",IF(G754&gt;=IF(O754="M",181,174),(H754-Z754)/Z754*100,IF(G754&lt;101,(H754-X754)/X754*100,IF(T754&lt;6,(H754-X754)/X754*100,IF(T754&gt;=17.583,(H754-Z754)/Z754*100,(H754-Y754)/Y754*100))))),"")</f>
        <v/>
      </c>
      <c r="L754" s="11"/>
      <c r="M754" s="11"/>
      <c r="N754" s="78"/>
      <c r="O754" s="31" t="str">
        <f t="shared" si="179"/>
        <v>F</v>
      </c>
      <c r="P754" s="11">
        <f t="shared" si="180"/>
        <v>-23.287315649149274</v>
      </c>
      <c r="Q754" s="11"/>
      <c r="R754" s="38">
        <f t="shared" si="181"/>
        <v>0</v>
      </c>
      <c r="S754" s="30">
        <f t="shared" si="182"/>
        <v>0</v>
      </c>
      <c r="T754" s="30">
        <f t="shared" si="183"/>
        <v>0</v>
      </c>
      <c r="U754" s="34"/>
      <c r="V754" s="34"/>
      <c r="W754" s="34"/>
      <c r="X754" s="31">
        <f t="shared" si="184"/>
        <v>9.0359999999999996</v>
      </c>
      <c r="Y754" s="31">
        <f t="shared" si="185"/>
        <v>-184.49199999999999</v>
      </c>
      <c r="Z754" s="30">
        <f t="shared" si="186"/>
        <v>0</v>
      </c>
    </row>
    <row r="755" spans="5:26" x14ac:dyDescent="0.15">
      <c r="E755" s="46"/>
      <c r="F755" s="28"/>
      <c r="G755" s="29"/>
      <c r="H755" s="29"/>
      <c r="I755" s="48" t="str">
        <f t="shared" si="188"/>
        <v/>
      </c>
      <c r="J755" s="48" t="str">
        <f t="shared" si="189"/>
        <v/>
      </c>
      <c r="K755" s="49" t="str">
        <f>IF(COUNTA($F$747,$H$747,F755:H755)=5,IF(OR(T755&lt;1,G755&lt;70),"*",IF(G755&gt;=IF(O755="M",181,174),(H755-Z755)/Z755*100,IF(G755&lt;101,(H755-X755)/X755*100,IF(T755&lt;6,(H755-X755)/X755*100,IF(T755&gt;=17.583,(H755-Z755)/Z755*100,(H755-Y755)/Y755*100))))),"")</f>
        <v/>
      </c>
      <c r="L755" s="11"/>
      <c r="M755" s="11"/>
      <c r="N755" s="78"/>
      <c r="O755" s="31" t="str">
        <f t="shared" si="179"/>
        <v>F</v>
      </c>
      <c r="P755" s="11">
        <f t="shared" si="180"/>
        <v>-23.287315649149274</v>
      </c>
      <c r="Q755" s="11"/>
      <c r="R755" s="38">
        <f t="shared" si="181"/>
        <v>0</v>
      </c>
      <c r="S755" s="30">
        <f t="shared" si="182"/>
        <v>0</v>
      </c>
      <c r="T755" s="30">
        <f t="shared" si="183"/>
        <v>0</v>
      </c>
      <c r="U755" s="34"/>
      <c r="V755" s="34"/>
      <c r="W755" s="34"/>
      <c r="X755" s="31">
        <f t="shared" si="184"/>
        <v>9.0359999999999996</v>
      </c>
      <c r="Y755" s="31">
        <f t="shared" si="185"/>
        <v>-184.49199999999999</v>
      </c>
      <c r="Z755" s="30">
        <f t="shared" si="186"/>
        <v>0</v>
      </c>
    </row>
    <row r="756" spans="5:26" x14ac:dyDescent="0.15">
      <c r="E756" s="46"/>
      <c r="F756" s="28"/>
      <c r="G756" s="29"/>
      <c r="H756" s="29"/>
      <c r="I756" s="48" t="str">
        <f t="shared" si="188"/>
        <v/>
      </c>
      <c r="J756" s="48" t="str">
        <f t="shared" si="189"/>
        <v/>
      </c>
      <c r="K756" s="49" t="str">
        <f t="shared" ref="K756:K816" si="190">IF(COUNTA($F$747,$H$747,F756:H756)=5,IF(OR(T756&lt;1,G756&lt;70),"*",IF(G756&gt;=IF(O756="M",181,174),(H756-Z756)/Z756*100,IF(G756&lt;101,(H756-X756)/X756*100,IF(T756&lt;6,(H756-X756)/X756*100,IF(T756&gt;=17.583,(H756-Z756)/Z756*100,(H756-Y756)/Y756*100))))),"")</f>
        <v/>
      </c>
      <c r="L756" s="11"/>
      <c r="M756" s="11"/>
      <c r="N756" s="78"/>
      <c r="O756" s="31" t="str">
        <f t="shared" si="179"/>
        <v>F</v>
      </c>
      <c r="P756" s="11">
        <f t="shared" si="180"/>
        <v>-23.287315649149274</v>
      </c>
      <c r="Q756" s="11"/>
      <c r="R756" s="38">
        <f t="shared" si="181"/>
        <v>0</v>
      </c>
      <c r="S756" s="30">
        <f t="shared" si="182"/>
        <v>0</v>
      </c>
      <c r="T756" s="30">
        <f t="shared" si="183"/>
        <v>0</v>
      </c>
      <c r="U756" s="34"/>
      <c r="V756" s="34"/>
      <c r="W756" s="34"/>
      <c r="X756" s="31">
        <f t="shared" si="184"/>
        <v>9.0359999999999996</v>
      </c>
      <c r="Y756" s="31">
        <f t="shared" si="185"/>
        <v>-184.49199999999999</v>
      </c>
      <c r="Z756" s="30">
        <f t="shared" si="186"/>
        <v>0</v>
      </c>
    </row>
    <row r="757" spans="5:26" x14ac:dyDescent="0.15">
      <c r="E757" s="46"/>
      <c r="F757" s="28"/>
      <c r="G757" s="29"/>
      <c r="H757" s="29"/>
      <c r="I757" s="48" t="str">
        <f t="shared" si="188"/>
        <v/>
      </c>
      <c r="J757" s="48" t="str">
        <f t="shared" si="189"/>
        <v/>
      </c>
      <c r="K757" s="49" t="str">
        <f t="shared" si="190"/>
        <v/>
      </c>
      <c r="L757" s="11"/>
      <c r="M757" s="11"/>
      <c r="N757" s="78"/>
      <c r="O757" s="31" t="str">
        <f t="shared" si="179"/>
        <v>F</v>
      </c>
      <c r="P757" s="11">
        <f t="shared" si="180"/>
        <v>-23.287315649149274</v>
      </c>
      <c r="Q757" s="11"/>
      <c r="R757" s="38">
        <f t="shared" si="181"/>
        <v>0</v>
      </c>
      <c r="S757" s="30">
        <f t="shared" si="182"/>
        <v>0</v>
      </c>
      <c r="T757" s="30">
        <f t="shared" si="183"/>
        <v>0</v>
      </c>
      <c r="U757" s="34"/>
      <c r="V757" s="34"/>
      <c r="W757" s="34"/>
      <c r="X757" s="31">
        <f t="shared" si="184"/>
        <v>9.0359999999999996</v>
      </c>
      <c r="Y757" s="31">
        <f t="shared" si="185"/>
        <v>-184.49199999999999</v>
      </c>
      <c r="Z757" s="30">
        <f t="shared" si="186"/>
        <v>0</v>
      </c>
    </row>
    <row r="758" spans="5:26" x14ac:dyDescent="0.15">
      <c r="E758" s="46"/>
      <c r="F758" s="28"/>
      <c r="G758" s="29"/>
      <c r="H758" s="29"/>
      <c r="I758" s="48" t="str">
        <f t="shared" si="188"/>
        <v/>
      </c>
      <c r="J758" s="48" t="str">
        <f t="shared" si="189"/>
        <v/>
      </c>
      <c r="K758" s="49" t="str">
        <f t="shared" si="190"/>
        <v/>
      </c>
      <c r="L758" s="11"/>
      <c r="M758" s="11"/>
      <c r="N758" s="78"/>
      <c r="O758" s="31" t="str">
        <f t="shared" si="179"/>
        <v>F</v>
      </c>
      <c r="P758" s="11">
        <f t="shared" si="180"/>
        <v>-23.287315649149274</v>
      </c>
      <c r="Q758" s="11"/>
      <c r="R758" s="38">
        <f t="shared" si="181"/>
        <v>0</v>
      </c>
      <c r="S758" s="30">
        <f t="shared" si="182"/>
        <v>0</v>
      </c>
      <c r="T758" s="30">
        <f t="shared" si="183"/>
        <v>0</v>
      </c>
      <c r="U758" s="34"/>
      <c r="V758" s="34"/>
      <c r="W758" s="34"/>
      <c r="X758" s="31">
        <f t="shared" si="184"/>
        <v>9.0359999999999996</v>
      </c>
      <c r="Y758" s="31">
        <f t="shared" si="185"/>
        <v>-184.49199999999999</v>
      </c>
      <c r="Z758" s="30">
        <f t="shared" si="186"/>
        <v>0</v>
      </c>
    </row>
    <row r="759" spans="5:26" x14ac:dyDescent="0.15">
      <c r="E759" s="46"/>
      <c r="F759" s="28"/>
      <c r="G759" s="29"/>
      <c r="H759" s="29"/>
      <c r="I759" s="48" t="str">
        <f t="shared" si="188"/>
        <v/>
      </c>
      <c r="J759" s="48" t="str">
        <f t="shared" si="189"/>
        <v/>
      </c>
      <c r="K759" s="49" t="str">
        <f t="shared" si="190"/>
        <v/>
      </c>
      <c r="L759" s="11"/>
      <c r="M759" s="11"/>
      <c r="N759" s="78"/>
      <c r="O759" s="31" t="str">
        <f t="shared" si="179"/>
        <v>F</v>
      </c>
      <c r="P759" s="11">
        <f t="shared" si="180"/>
        <v>-23.287315649149274</v>
      </c>
      <c r="Q759" s="11"/>
      <c r="R759" s="38">
        <f t="shared" si="181"/>
        <v>0</v>
      </c>
      <c r="S759" s="30">
        <f t="shared" si="182"/>
        <v>0</v>
      </c>
      <c r="T759" s="30">
        <f t="shared" si="183"/>
        <v>0</v>
      </c>
      <c r="U759" s="34"/>
      <c r="V759" s="34"/>
      <c r="W759" s="34"/>
      <c r="X759" s="31">
        <f t="shared" si="184"/>
        <v>9.0359999999999996</v>
      </c>
      <c r="Y759" s="31">
        <f t="shared" si="185"/>
        <v>-184.49199999999999</v>
      </c>
      <c r="Z759" s="30">
        <f t="shared" si="186"/>
        <v>0</v>
      </c>
    </row>
    <row r="760" spans="5:26" x14ac:dyDescent="0.15">
      <c r="E760" s="46"/>
      <c r="F760" s="28"/>
      <c r="G760" s="29"/>
      <c r="H760" s="29"/>
      <c r="I760" s="48" t="str">
        <f t="shared" si="188"/>
        <v/>
      </c>
      <c r="J760" s="48" t="str">
        <f t="shared" si="189"/>
        <v/>
      </c>
      <c r="K760" s="49" t="str">
        <f t="shared" si="190"/>
        <v/>
      </c>
      <c r="L760" s="11"/>
      <c r="M760" s="11"/>
      <c r="N760" s="78"/>
      <c r="O760" s="31" t="str">
        <f t="shared" si="179"/>
        <v>F</v>
      </c>
      <c r="P760" s="11">
        <f t="shared" si="180"/>
        <v>-23.287315649149274</v>
      </c>
      <c r="Q760" s="11"/>
      <c r="R760" s="38">
        <f t="shared" si="181"/>
        <v>0</v>
      </c>
      <c r="S760" s="30">
        <f t="shared" si="182"/>
        <v>0</v>
      </c>
      <c r="T760" s="30">
        <f t="shared" si="183"/>
        <v>0</v>
      </c>
      <c r="U760" s="34"/>
      <c r="V760" s="34"/>
      <c r="W760" s="34"/>
      <c r="X760" s="31">
        <f t="shared" si="184"/>
        <v>9.0359999999999996</v>
      </c>
      <c r="Y760" s="31">
        <f t="shared" si="185"/>
        <v>-184.49199999999999</v>
      </c>
      <c r="Z760" s="30">
        <f t="shared" si="186"/>
        <v>0</v>
      </c>
    </row>
    <row r="761" spans="5:26" x14ac:dyDescent="0.15">
      <c r="E761" s="46"/>
      <c r="F761" s="28"/>
      <c r="G761" s="29"/>
      <c r="H761" s="29"/>
      <c r="I761" s="48" t="str">
        <f t="shared" si="188"/>
        <v/>
      </c>
      <c r="J761" s="48" t="str">
        <f t="shared" si="189"/>
        <v/>
      </c>
      <c r="K761" s="49" t="str">
        <f t="shared" si="190"/>
        <v/>
      </c>
      <c r="L761" s="11"/>
      <c r="M761" s="11"/>
      <c r="N761" s="78"/>
      <c r="O761" s="31" t="str">
        <f t="shared" si="179"/>
        <v>F</v>
      </c>
      <c r="P761" s="11">
        <f t="shared" si="180"/>
        <v>-23.287315649149274</v>
      </c>
      <c r="Q761" s="11"/>
      <c r="R761" s="38">
        <f t="shared" si="181"/>
        <v>0</v>
      </c>
      <c r="S761" s="30">
        <f t="shared" si="182"/>
        <v>0</v>
      </c>
      <c r="T761" s="30">
        <f t="shared" si="183"/>
        <v>0</v>
      </c>
      <c r="U761" s="34"/>
      <c r="V761" s="34"/>
      <c r="W761" s="34"/>
      <c r="X761" s="31">
        <f t="shared" si="184"/>
        <v>9.0359999999999996</v>
      </c>
      <c r="Y761" s="31">
        <f t="shared" si="185"/>
        <v>-184.49199999999999</v>
      </c>
      <c r="Z761" s="30">
        <f t="shared" si="186"/>
        <v>0</v>
      </c>
    </row>
    <row r="762" spans="5:26" x14ac:dyDescent="0.15">
      <c r="E762" s="46"/>
      <c r="F762" s="28"/>
      <c r="G762" s="29"/>
      <c r="H762" s="29"/>
      <c r="I762" s="48" t="str">
        <f t="shared" si="188"/>
        <v/>
      </c>
      <c r="J762" s="48" t="str">
        <f t="shared" si="189"/>
        <v/>
      </c>
      <c r="K762" s="49" t="str">
        <f t="shared" si="190"/>
        <v/>
      </c>
      <c r="L762" s="11"/>
      <c r="M762" s="11"/>
      <c r="N762" s="78"/>
      <c r="O762" s="31" t="str">
        <f t="shared" si="179"/>
        <v>F</v>
      </c>
      <c r="P762" s="11">
        <f t="shared" si="180"/>
        <v>-23.287315649149274</v>
      </c>
      <c r="Q762" s="11"/>
      <c r="R762" s="38">
        <f t="shared" si="181"/>
        <v>0</v>
      </c>
      <c r="S762" s="30">
        <f t="shared" si="182"/>
        <v>0</v>
      </c>
      <c r="T762" s="30">
        <f t="shared" si="183"/>
        <v>0</v>
      </c>
      <c r="U762" s="34"/>
      <c r="V762" s="34"/>
      <c r="W762" s="34"/>
      <c r="X762" s="31">
        <f t="shared" si="184"/>
        <v>9.0359999999999996</v>
      </c>
      <c r="Y762" s="31">
        <f t="shared" si="185"/>
        <v>-184.49199999999999</v>
      </c>
      <c r="Z762" s="30">
        <f t="shared" si="186"/>
        <v>0</v>
      </c>
    </row>
    <row r="763" spans="5:26" x14ac:dyDescent="0.15">
      <c r="E763" s="46"/>
      <c r="F763" s="28"/>
      <c r="G763" s="29"/>
      <c r="H763" s="29"/>
      <c r="I763" s="48" t="str">
        <f t="shared" si="188"/>
        <v/>
      </c>
      <c r="J763" s="48" t="str">
        <f t="shared" si="189"/>
        <v/>
      </c>
      <c r="K763" s="49" t="str">
        <f t="shared" si="190"/>
        <v/>
      </c>
      <c r="L763" s="11"/>
      <c r="M763" s="11"/>
      <c r="N763" s="78"/>
      <c r="O763" s="31" t="str">
        <f t="shared" si="179"/>
        <v>F</v>
      </c>
      <c r="P763" s="11">
        <f t="shared" si="180"/>
        <v>-23.287315649149274</v>
      </c>
      <c r="Q763" s="11"/>
      <c r="R763" s="38">
        <f t="shared" si="181"/>
        <v>0</v>
      </c>
      <c r="S763" s="30">
        <f t="shared" si="182"/>
        <v>0</v>
      </c>
      <c r="T763" s="30">
        <f t="shared" si="183"/>
        <v>0</v>
      </c>
      <c r="U763" s="34"/>
      <c r="V763" s="34"/>
      <c r="W763" s="34"/>
      <c r="X763" s="31">
        <f t="shared" si="184"/>
        <v>9.0359999999999996</v>
      </c>
      <c r="Y763" s="31">
        <f t="shared" si="185"/>
        <v>-184.49199999999999</v>
      </c>
      <c r="Z763" s="30">
        <f t="shared" si="186"/>
        <v>0</v>
      </c>
    </row>
    <row r="764" spans="5:26" x14ac:dyDescent="0.15">
      <c r="E764" s="46"/>
      <c r="F764" s="28"/>
      <c r="G764" s="29"/>
      <c r="H764" s="29"/>
      <c r="I764" s="48" t="str">
        <f t="shared" si="188"/>
        <v/>
      </c>
      <c r="J764" s="48" t="str">
        <f t="shared" si="189"/>
        <v/>
      </c>
      <c r="K764" s="49" t="str">
        <f t="shared" si="190"/>
        <v/>
      </c>
      <c r="L764" s="11"/>
      <c r="M764" s="11"/>
      <c r="N764" s="78"/>
      <c r="O764" s="31" t="str">
        <f t="shared" si="179"/>
        <v>F</v>
      </c>
      <c r="P764" s="11">
        <f t="shared" si="180"/>
        <v>-23.287315649149274</v>
      </c>
      <c r="Q764" s="11"/>
      <c r="R764" s="38">
        <f t="shared" si="181"/>
        <v>0</v>
      </c>
      <c r="S764" s="30">
        <f t="shared" si="182"/>
        <v>0</v>
      </c>
      <c r="T764" s="30">
        <f t="shared" si="183"/>
        <v>0</v>
      </c>
      <c r="U764" s="34"/>
      <c r="V764" s="34"/>
      <c r="W764" s="34"/>
      <c r="X764" s="31">
        <f t="shared" si="184"/>
        <v>9.0359999999999996</v>
      </c>
      <c r="Y764" s="31">
        <f t="shared" si="185"/>
        <v>-184.49199999999999</v>
      </c>
      <c r="Z764" s="30">
        <f t="shared" si="186"/>
        <v>0</v>
      </c>
    </row>
    <row r="765" spans="5:26" x14ac:dyDescent="0.15">
      <c r="E765" s="46"/>
      <c r="F765" s="28"/>
      <c r="G765" s="29"/>
      <c r="H765" s="29"/>
      <c r="I765" s="48" t="str">
        <f t="shared" si="188"/>
        <v/>
      </c>
      <c r="J765" s="48" t="str">
        <f t="shared" si="189"/>
        <v/>
      </c>
      <c r="K765" s="49" t="str">
        <f t="shared" si="190"/>
        <v/>
      </c>
      <c r="L765" s="11"/>
      <c r="M765" s="11"/>
      <c r="N765" s="78"/>
      <c r="O765" s="31" t="str">
        <f t="shared" si="179"/>
        <v>F</v>
      </c>
      <c r="P765" s="11">
        <f t="shared" si="180"/>
        <v>-23.287315649149274</v>
      </c>
      <c r="Q765" s="11"/>
      <c r="R765" s="38">
        <f t="shared" si="181"/>
        <v>0</v>
      </c>
      <c r="S765" s="30">
        <f t="shared" si="182"/>
        <v>0</v>
      </c>
      <c r="T765" s="30">
        <f t="shared" si="183"/>
        <v>0</v>
      </c>
      <c r="U765" s="34"/>
      <c r="V765" s="34"/>
      <c r="W765" s="34"/>
      <c r="X765" s="31">
        <f t="shared" si="184"/>
        <v>9.0359999999999996</v>
      </c>
      <c r="Y765" s="31">
        <f t="shared" si="185"/>
        <v>-184.49199999999999</v>
      </c>
      <c r="Z765" s="30">
        <f t="shared" si="186"/>
        <v>0</v>
      </c>
    </row>
    <row r="766" spans="5:26" x14ac:dyDescent="0.15">
      <c r="E766" s="46"/>
      <c r="F766" s="28"/>
      <c r="G766" s="29"/>
      <c r="H766" s="29"/>
      <c r="I766" s="48" t="str">
        <f t="shared" si="188"/>
        <v/>
      </c>
      <c r="J766" s="48" t="str">
        <f t="shared" si="189"/>
        <v/>
      </c>
      <c r="K766" s="49" t="str">
        <f t="shared" si="190"/>
        <v/>
      </c>
      <c r="L766" s="11"/>
      <c r="M766" s="11"/>
      <c r="N766" s="78"/>
      <c r="O766" s="31" t="str">
        <f t="shared" si="179"/>
        <v>F</v>
      </c>
      <c r="P766" s="11">
        <f t="shared" si="180"/>
        <v>-23.287315649149274</v>
      </c>
      <c r="Q766" s="11"/>
      <c r="R766" s="38">
        <f t="shared" si="181"/>
        <v>0</v>
      </c>
      <c r="S766" s="30">
        <f t="shared" si="182"/>
        <v>0</v>
      </c>
      <c r="T766" s="30">
        <f t="shared" si="183"/>
        <v>0</v>
      </c>
      <c r="U766" s="34"/>
      <c r="V766" s="34"/>
      <c r="W766" s="34"/>
      <c r="X766" s="31">
        <f t="shared" si="184"/>
        <v>9.0359999999999996</v>
      </c>
      <c r="Y766" s="31">
        <f t="shared" si="185"/>
        <v>-184.49199999999999</v>
      </c>
      <c r="Z766" s="30">
        <f t="shared" si="186"/>
        <v>0</v>
      </c>
    </row>
    <row r="767" spans="5:26" x14ac:dyDescent="0.15">
      <c r="E767" s="46"/>
      <c r="F767" s="28"/>
      <c r="G767" s="29"/>
      <c r="H767" s="29"/>
      <c r="I767" s="48" t="str">
        <f t="shared" si="188"/>
        <v/>
      </c>
      <c r="J767" s="48" t="str">
        <f t="shared" si="189"/>
        <v/>
      </c>
      <c r="K767" s="49" t="str">
        <f t="shared" si="190"/>
        <v/>
      </c>
      <c r="L767" s="11"/>
      <c r="M767" s="11"/>
      <c r="N767" s="78"/>
      <c r="O767" s="31" t="str">
        <f t="shared" si="179"/>
        <v>F</v>
      </c>
      <c r="P767" s="11">
        <f t="shared" si="180"/>
        <v>-23.287315649149274</v>
      </c>
      <c r="Q767" s="11"/>
      <c r="R767" s="38">
        <f t="shared" si="181"/>
        <v>0</v>
      </c>
      <c r="S767" s="30">
        <f t="shared" si="182"/>
        <v>0</v>
      </c>
      <c r="T767" s="30">
        <f t="shared" si="183"/>
        <v>0</v>
      </c>
      <c r="U767" s="34"/>
      <c r="V767" s="34"/>
      <c r="W767" s="34"/>
      <c r="X767" s="31">
        <f t="shared" si="184"/>
        <v>9.0359999999999996</v>
      </c>
      <c r="Y767" s="31">
        <f t="shared" si="185"/>
        <v>-184.49199999999999</v>
      </c>
      <c r="Z767" s="30">
        <f t="shared" si="186"/>
        <v>0</v>
      </c>
    </row>
    <row r="768" spans="5:26" x14ac:dyDescent="0.15">
      <c r="E768" s="46"/>
      <c r="F768" s="28"/>
      <c r="G768" s="29"/>
      <c r="H768" s="29"/>
      <c r="I768" s="48" t="str">
        <f t="shared" si="188"/>
        <v/>
      </c>
      <c r="J768" s="48" t="str">
        <f t="shared" si="189"/>
        <v/>
      </c>
      <c r="K768" s="49" t="str">
        <f t="shared" si="190"/>
        <v/>
      </c>
      <c r="L768" s="11"/>
      <c r="M768" s="11"/>
      <c r="N768" s="78"/>
      <c r="O768" s="31" t="str">
        <f t="shared" si="179"/>
        <v>F</v>
      </c>
      <c r="P768" s="11">
        <f t="shared" si="180"/>
        <v>-23.287315649149274</v>
      </c>
      <c r="Q768" s="11"/>
      <c r="R768" s="38">
        <f t="shared" si="181"/>
        <v>0</v>
      </c>
      <c r="S768" s="30">
        <f t="shared" si="182"/>
        <v>0</v>
      </c>
      <c r="T768" s="30">
        <f t="shared" si="183"/>
        <v>0</v>
      </c>
      <c r="U768" s="34"/>
      <c r="V768" s="34"/>
      <c r="W768" s="34"/>
      <c r="X768" s="31">
        <f t="shared" si="184"/>
        <v>9.0359999999999996</v>
      </c>
      <c r="Y768" s="31">
        <f t="shared" si="185"/>
        <v>-184.49199999999999</v>
      </c>
      <c r="Z768" s="30">
        <f t="shared" si="186"/>
        <v>0</v>
      </c>
    </row>
    <row r="769" spans="5:26" x14ac:dyDescent="0.15">
      <c r="E769" s="46"/>
      <c r="F769" s="28"/>
      <c r="G769" s="29"/>
      <c r="H769" s="29"/>
      <c r="I769" s="48" t="str">
        <f t="shared" si="188"/>
        <v/>
      </c>
      <c r="J769" s="48" t="str">
        <f t="shared" si="189"/>
        <v/>
      </c>
      <c r="K769" s="49" t="str">
        <f t="shared" si="190"/>
        <v/>
      </c>
      <c r="L769" s="11"/>
      <c r="M769" s="11"/>
      <c r="N769" s="78"/>
      <c r="O769" s="31" t="str">
        <f t="shared" si="179"/>
        <v>F</v>
      </c>
      <c r="P769" s="11">
        <f t="shared" si="180"/>
        <v>-23.287315649149274</v>
      </c>
      <c r="Q769" s="11"/>
      <c r="R769" s="38">
        <f t="shared" si="181"/>
        <v>0</v>
      </c>
      <c r="S769" s="30">
        <f t="shared" si="182"/>
        <v>0</v>
      </c>
      <c r="T769" s="30">
        <f t="shared" si="183"/>
        <v>0</v>
      </c>
      <c r="U769" s="34"/>
      <c r="V769" s="34"/>
      <c r="W769" s="34"/>
      <c r="X769" s="31">
        <f t="shared" si="184"/>
        <v>9.0359999999999996</v>
      </c>
      <c r="Y769" s="31">
        <f t="shared" si="185"/>
        <v>-184.49199999999999</v>
      </c>
      <c r="Z769" s="30">
        <f t="shared" si="186"/>
        <v>0</v>
      </c>
    </row>
    <row r="770" spans="5:26" x14ac:dyDescent="0.15">
      <c r="E770" s="46"/>
      <c r="F770" s="28"/>
      <c r="G770" s="29"/>
      <c r="H770" s="29"/>
      <c r="I770" s="48" t="str">
        <f t="shared" si="188"/>
        <v/>
      </c>
      <c r="J770" s="48" t="str">
        <f t="shared" si="189"/>
        <v/>
      </c>
      <c r="K770" s="49" t="str">
        <f t="shared" si="190"/>
        <v/>
      </c>
      <c r="L770" s="11"/>
      <c r="M770" s="11"/>
      <c r="N770" s="78"/>
      <c r="O770" s="31" t="str">
        <f t="shared" si="179"/>
        <v>F</v>
      </c>
      <c r="P770" s="11">
        <f t="shared" si="180"/>
        <v>-23.287315649149274</v>
      </c>
      <c r="Q770" s="11"/>
      <c r="R770" s="38">
        <f t="shared" si="181"/>
        <v>0</v>
      </c>
      <c r="S770" s="30">
        <f t="shared" si="182"/>
        <v>0</v>
      </c>
      <c r="T770" s="30">
        <f t="shared" si="183"/>
        <v>0</v>
      </c>
      <c r="U770" s="34"/>
      <c r="V770" s="34"/>
      <c r="W770" s="34"/>
      <c r="X770" s="31">
        <f t="shared" si="184"/>
        <v>9.0359999999999996</v>
      </c>
      <c r="Y770" s="31">
        <f t="shared" si="185"/>
        <v>-184.49199999999999</v>
      </c>
      <c r="Z770" s="30">
        <f t="shared" si="186"/>
        <v>0</v>
      </c>
    </row>
    <row r="771" spans="5:26" x14ac:dyDescent="0.15">
      <c r="E771" s="46"/>
      <c r="F771" s="28"/>
      <c r="G771" s="29"/>
      <c r="H771" s="29"/>
      <c r="I771" s="48" t="str">
        <f t="shared" si="188"/>
        <v/>
      </c>
      <c r="J771" s="48" t="str">
        <f t="shared" si="189"/>
        <v/>
      </c>
      <c r="K771" s="49" t="str">
        <f t="shared" si="190"/>
        <v/>
      </c>
      <c r="L771" s="11"/>
      <c r="M771" s="11"/>
      <c r="N771" s="78"/>
      <c r="O771" s="31" t="str">
        <f t="shared" si="179"/>
        <v>F</v>
      </c>
      <c r="P771" s="11">
        <f t="shared" si="180"/>
        <v>-23.287315649149274</v>
      </c>
      <c r="Q771" s="11"/>
      <c r="R771" s="38">
        <f t="shared" si="181"/>
        <v>0</v>
      </c>
      <c r="S771" s="30">
        <f t="shared" si="182"/>
        <v>0</v>
      </c>
      <c r="T771" s="30">
        <f t="shared" si="183"/>
        <v>0</v>
      </c>
      <c r="U771" s="34"/>
      <c r="V771" s="34"/>
      <c r="W771" s="34"/>
      <c r="X771" s="31">
        <f t="shared" si="184"/>
        <v>9.0359999999999996</v>
      </c>
      <c r="Y771" s="31">
        <f t="shared" si="185"/>
        <v>-184.49199999999999</v>
      </c>
      <c r="Z771" s="30">
        <f t="shared" si="186"/>
        <v>0</v>
      </c>
    </row>
    <row r="772" spans="5:26" x14ac:dyDescent="0.15">
      <c r="E772" s="46"/>
      <c r="F772" s="28"/>
      <c r="G772" s="29"/>
      <c r="H772" s="29"/>
      <c r="I772" s="48" t="str">
        <f t="shared" si="188"/>
        <v/>
      </c>
      <c r="J772" s="48" t="str">
        <f t="shared" si="189"/>
        <v/>
      </c>
      <c r="K772" s="49" t="str">
        <f t="shared" si="190"/>
        <v/>
      </c>
      <c r="L772" s="11"/>
      <c r="M772" s="11"/>
      <c r="N772" s="78"/>
      <c r="O772" s="31" t="str">
        <f t="shared" si="179"/>
        <v>F</v>
      </c>
      <c r="P772" s="11">
        <f t="shared" si="180"/>
        <v>-23.287315649149274</v>
      </c>
      <c r="Q772" s="11"/>
      <c r="R772" s="38">
        <f t="shared" si="181"/>
        <v>0</v>
      </c>
      <c r="S772" s="30">
        <f t="shared" si="182"/>
        <v>0</v>
      </c>
      <c r="T772" s="30">
        <f t="shared" si="183"/>
        <v>0</v>
      </c>
      <c r="U772" s="34"/>
      <c r="V772" s="34"/>
      <c r="W772" s="34"/>
      <c r="X772" s="31">
        <f t="shared" si="184"/>
        <v>9.0359999999999996</v>
      </c>
      <c r="Y772" s="31">
        <f t="shared" si="185"/>
        <v>-184.49199999999999</v>
      </c>
      <c r="Z772" s="30">
        <f t="shared" si="186"/>
        <v>0</v>
      </c>
    </row>
    <row r="773" spans="5:26" x14ac:dyDescent="0.15">
      <c r="E773" s="46"/>
      <c r="F773" s="28"/>
      <c r="G773" s="29"/>
      <c r="H773" s="29"/>
      <c r="I773" s="48" t="str">
        <f t="shared" si="188"/>
        <v/>
      </c>
      <c r="J773" s="48" t="str">
        <f t="shared" si="189"/>
        <v/>
      </c>
      <c r="K773" s="49" t="str">
        <f t="shared" si="190"/>
        <v/>
      </c>
      <c r="L773" s="11"/>
      <c r="M773" s="11"/>
      <c r="N773" s="78"/>
      <c r="O773" s="31" t="str">
        <f t="shared" si="179"/>
        <v>F</v>
      </c>
      <c r="P773" s="11">
        <f t="shared" si="180"/>
        <v>-23.287315649149274</v>
      </c>
      <c r="Q773" s="11"/>
      <c r="R773" s="38">
        <f t="shared" si="181"/>
        <v>0</v>
      </c>
      <c r="S773" s="30">
        <f t="shared" si="182"/>
        <v>0</v>
      </c>
      <c r="T773" s="30">
        <f t="shared" si="183"/>
        <v>0</v>
      </c>
      <c r="U773" s="34"/>
      <c r="V773" s="34"/>
      <c r="W773" s="34"/>
      <c r="X773" s="31">
        <f t="shared" si="184"/>
        <v>9.0359999999999996</v>
      </c>
      <c r="Y773" s="31">
        <f t="shared" si="185"/>
        <v>-184.49199999999999</v>
      </c>
      <c r="Z773" s="30">
        <f t="shared" si="186"/>
        <v>0</v>
      </c>
    </row>
    <row r="774" spans="5:26" x14ac:dyDescent="0.15">
      <c r="E774" s="46"/>
      <c r="F774" s="28"/>
      <c r="G774" s="29"/>
      <c r="H774" s="29"/>
      <c r="I774" s="48" t="str">
        <f t="shared" si="188"/>
        <v/>
      </c>
      <c r="J774" s="48" t="str">
        <f t="shared" si="189"/>
        <v/>
      </c>
      <c r="K774" s="49" t="str">
        <f t="shared" si="190"/>
        <v/>
      </c>
      <c r="L774" s="11"/>
      <c r="M774" s="11"/>
      <c r="N774" s="78"/>
      <c r="O774" s="31" t="str">
        <f t="shared" si="179"/>
        <v>F</v>
      </c>
      <c r="P774" s="11">
        <f t="shared" si="180"/>
        <v>-23.287315649149274</v>
      </c>
      <c r="Q774" s="11"/>
      <c r="R774" s="38">
        <f t="shared" si="181"/>
        <v>0</v>
      </c>
      <c r="S774" s="30">
        <f t="shared" si="182"/>
        <v>0</v>
      </c>
      <c r="T774" s="30">
        <f t="shared" si="183"/>
        <v>0</v>
      </c>
      <c r="U774" s="34"/>
      <c r="V774" s="34"/>
      <c r="W774" s="34"/>
      <c r="X774" s="31">
        <f t="shared" si="184"/>
        <v>9.0359999999999996</v>
      </c>
      <c r="Y774" s="31">
        <f t="shared" si="185"/>
        <v>-184.49199999999999</v>
      </c>
      <c r="Z774" s="30">
        <f t="shared" si="186"/>
        <v>0</v>
      </c>
    </row>
    <row r="775" spans="5:26" x14ac:dyDescent="0.15">
      <c r="E775" s="46"/>
      <c r="F775" s="28"/>
      <c r="G775" s="29"/>
      <c r="H775" s="29"/>
      <c r="I775" s="48" t="str">
        <f t="shared" si="188"/>
        <v/>
      </c>
      <c r="J775" s="48" t="str">
        <f t="shared" si="189"/>
        <v/>
      </c>
      <c r="K775" s="49" t="str">
        <f t="shared" si="190"/>
        <v/>
      </c>
      <c r="L775" s="11"/>
      <c r="M775" s="11"/>
      <c r="N775" s="78"/>
      <c r="O775" s="31" t="str">
        <f t="shared" si="179"/>
        <v>F</v>
      </c>
      <c r="P775" s="11">
        <f t="shared" si="180"/>
        <v>-23.287315649149274</v>
      </c>
      <c r="Q775" s="11"/>
      <c r="R775" s="38">
        <f t="shared" si="181"/>
        <v>0</v>
      </c>
      <c r="S775" s="30">
        <f t="shared" si="182"/>
        <v>0</v>
      </c>
      <c r="T775" s="30">
        <f t="shared" si="183"/>
        <v>0</v>
      </c>
      <c r="U775" s="34"/>
      <c r="V775" s="34"/>
      <c r="W775" s="34"/>
      <c r="X775" s="31">
        <f t="shared" si="184"/>
        <v>9.0359999999999996</v>
      </c>
      <c r="Y775" s="31">
        <f t="shared" si="185"/>
        <v>-184.49199999999999</v>
      </c>
      <c r="Z775" s="30">
        <f t="shared" si="186"/>
        <v>0</v>
      </c>
    </row>
    <row r="776" spans="5:26" x14ac:dyDescent="0.15">
      <c r="E776" s="46"/>
      <c r="F776" s="28"/>
      <c r="G776" s="29"/>
      <c r="H776" s="29"/>
      <c r="I776" s="48" t="str">
        <f t="shared" si="188"/>
        <v/>
      </c>
      <c r="J776" s="48" t="str">
        <f t="shared" si="189"/>
        <v/>
      </c>
      <c r="K776" s="49" t="str">
        <f t="shared" si="190"/>
        <v/>
      </c>
      <c r="L776" s="11"/>
      <c r="M776" s="11"/>
      <c r="N776" s="78"/>
      <c r="O776" s="31" t="str">
        <f t="shared" si="179"/>
        <v>F</v>
      </c>
      <c r="P776" s="11">
        <f t="shared" si="180"/>
        <v>-23.287315649149274</v>
      </c>
      <c r="Q776" s="11"/>
      <c r="R776" s="38">
        <f t="shared" si="181"/>
        <v>0</v>
      </c>
      <c r="S776" s="30">
        <f t="shared" si="182"/>
        <v>0</v>
      </c>
      <c r="T776" s="30">
        <f t="shared" si="183"/>
        <v>0</v>
      </c>
      <c r="U776" s="34"/>
      <c r="V776" s="34"/>
      <c r="W776" s="34"/>
      <c r="X776" s="31">
        <f t="shared" si="184"/>
        <v>9.0359999999999996</v>
      </c>
      <c r="Y776" s="31">
        <f t="shared" si="185"/>
        <v>-184.49199999999999</v>
      </c>
      <c r="Z776" s="30">
        <f t="shared" si="186"/>
        <v>0</v>
      </c>
    </row>
    <row r="777" spans="5:26" x14ac:dyDescent="0.15">
      <c r="E777" s="46"/>
      <c r="F777" s="28"/>
      <c r="G777" s="29"/>
      <c r="H777" s="29"/>
      <c r="I777" s="48" t="str">
        <f t="shared" si="188"/>
        <v/>
      </c>
      <c r="J777" s="48" t="str">
        <f t="shared" si="189"/>
        <v/>
      </c>
      <c r="K777" s="49" t="str">
        <f t="shared" si="190"/>
        <v/>
      </c>
      <c r="L777" s="11"/>
      <c r="M777" s="11"/>
      <c r="N777" s="78"/>
      <c r="O777" s="31" t="str">
        <f t="shared" si="179"/>
        <v>F</v>
      </c>
      <c r="P777" s="11">
        <f t="shared" si="180"/>
        <v>-23.287315649149274</v>
      </c>
      <c r="Q777" s="11"/>
      <c r="R777" s="38">
        <f t="shared" si="181"/>
        <v>0</v>
      </c>
      <c r="S777" s="30">
        <f t="shared" si="182"/>
        <v>0</v>
      </c>
      <c r="T777" s="30">
        <f t="shared" si="183"/>
        <v>0</v>
      </c>
      <c r="U777" s="34"/>
      <c r="V777" s="34"/>
      <c r="W777" s="34"/>
      <c r="X777" s="31">
        <f t="shared" si="184"/>
        <v>9.0359999999999996</v>
      </c>
      <c r="Y777" s="31">
        <f t="shared" si="185"/>
        <v>-184.49199999999999</v>
      </c>
      <c r="Z777" s="30">
        <f t="shared" si="186"/>
        <v>0</v>
      </c>
    </row>
    <row r="778" spans="5:26" x14ac:dyDescent="0.15">
      <c r="E778" s="46"/>
      <c r="F778" s="28"/>
      <c r="G778" s="29"/>
      <c r="H778" s="29"/>
      <c r="I778" s="48" t="str">
        <f t="shared" si="188"/>
        <v/>
      </c>
      <c r="J778" s="48" t="str">
        <f t="shared" si="189"/>
        <v/>
      </c>
      <c r="K778" s="49" t="str">
        <f t="shared" si="190"/>
        <v/>
      </c>
      <c r="L778" s="11"/>
      <c r="M778" s="11"/>
      <c r="N778" s="78"/>
      <c r="O778" s="31" t="str">
        <f t="shared" si="179"/>
        <v>F</v>
      </c>
      <c r="P778" s="11">
        <f t="shared" si="180"/>
        <v>-23.287315649149274</v>
      </c>
      <c r="Q778" s="11"/>
      <c r="R778" s="38">
        <f t="shared" si="181"/>
        <v>0</v>
      </c>
      <c r="S778" s="30">
        <f t="shared" si="182"/>
        <v>0</v>
      </c>
      <c r="T778" s="30">
        <f t="shared" si="183"/>
        <v>0</v>
      </c>
      <c r="U778" s="34"/>
      <c r="V778" s="34"/>
      <c r="W778" s="34"/>
      <c r="X778" s="31">
        <f t="shared" si="184"/>
        <v>9.0359999999999996</v>
      </c>
      <c r="Y778" s="31">
        <f t="shared" si="185"/>
        <v>-184.49199999999999</v>
      </c>
      <c r="Z778" s="30">
        <f t="shared" si="186"/>
        <v>0</v>
      </c>
    </row>
    <row r="779" spans="5:26" x14ac:dyDescent="0.15">
      <c r="E779" s="46"/>
      <c r="F779" s="28"/>
      <c r="G779" s="29"/>
      <c r="H779" s="29"/>
      <c r="I779" s="48" t="str">
        <f t="shared" si="188"/>
        <v/>
      </c>
      <c r="J779" s="48" t="str">
        <f t="shared" si="189"/>
        <v/>
      </c>
      <c r="K779" s="49" t="str">
        <f t="shared" si="190"/>
        <v/>
      </c>
      <c r="L779" s="11"/>
      <c r="M779" s="11"/>
      <c r="N779" s="78"/>
      <c r="O779" s="31" t="str">
        <f t="shared" si="179"/>
        <v>F</v>
      </c>
      <c r="P779" s="11">
        <f t="shared" si="180"/>
        <v>-23.287315649149274</v>
      </c>
      <c r="Q779" s="11"/>
      <c r="R779" s="38">
        <f t="shared" si="181"/>
        <v>0</v>
      </c>
      <c r="S779" s="30">
        <f t="shared" si="182"/>
        <v>0</v>
      </c>
      <c r="T779" s="30">
        <f t="shared" si="183"/>
        <v>0</v>
      </c>
      <c r="U779" s="34"/>
      <c r="V779" s="34"/>
      <c r="W779" s="34"/>
      <c r="X779" s="31">
        <f t="shared" si="184"/>
        <v>9.0359999999999996</v>
      </c>
      <c r="Y779" s="31">
        <f t="shared" si="185"/>
        <v>-184.49199999999999</v>
      </c>
      <c r="Z779" s="30">
        <f t="shared" si="186"/>
        <v>0</v>
      </c>
    </row>
    <row r="780" spans="5:26" x14ac:dyDescent="0.15">
      <c r="E780" s="46"/>
      <c r="F780" s="28"/>
      <c r="G780" s="29"/>
      <c r="H780" s="29"/>
      <c r="I780" s="48" t="str">
        <f t="shared" si="188"/>
        <v/>
      </c>
      <c r="J780" s="48" t="str">
        <f t="shared" si="189"/>
        <v/>
      </c>
      <c r="K780" s="49" t="str">
        <f t="shared" si="190"/>
        <v/>
      </c>
      <c r="L780" s="11"/>
      <c r="M780" s="11"/>
      <c r="N780" s="78"/>
      <c r="O780" s="31" t="str">
        <f t="shared" si="179"/>
        <v>F</v>
      </c>
      <c r="P780" s="11">
        <f t="shared" si="180"/>
        <v>-23.287315649149274</v>
      </c>
      <c r="Q780" s="11"/>
      <c r="R780" s="38">
        <f t="shared" si="181"/>
        <v>0</v>
      </c>
      <c r="S780" s="30">
        <f t="shared" si="182"/>
        <v>0</v>
      </c>
      <c r="T780" s="30">
        <f t="shared" si="183"/>
        <v>0</v>
      </c>
      <c r="U780" s="34"/>
      <c r="V780" s="34"/>
      <c r="W780" s="34"/>
      <c r="X780" s="31">
        <f t="shared" si="184"/>
        <v>9.0359999999999996</v>
      </c>
      <c r="Y780" s="31">
        <f t="shared" si="185"/>
        <v>-184.49199999999999</v>
      </c>
      <c r="Z780" s="30">
        <f t="shared" si="186"/>
        <v>0</v>
      </c>
    </row>
    <row r="781" spans="5:26" x14ac:dyDescent="0.15">
      <c r="E781" s="46"/>
      <c r="F781" s="28"/>
      <c r="G781" s="29"/>
      <c r="H781" s="29"/>
      <c r="I781" s="48" t="str">
        <f t="shared" si="188"/>
        <v/>
      </c>
      <c r="J781" s="48" t="str">
        <f t="shared" si="189"/>
        <v/>
      </c>
      <c r="K781" s="49" t="str">
        <f t="shared" si="190"/>
        <v/>
      </c>
      <c r="L781" s="11"/>
      <c r="M781" s="11"/>
      <c r="N781" s="78"/>
      <c r="O781" s="31" t="str">
        <f t="shared" si="179"/>
        <v>F</v>
      </c>
      <c r="P781" s="11">
        <f t="shared" si="180"/>
        <v>-23.287315649149274</v>
      </c>
      <c r="Q781" s="11"/>
      <c r="R781" s="38">
        <f t="shared" si="181"/>
        <v>0</v>
      </c>
      <c r="S781" s="30">
        <f t="shared" si="182"/>
        <v>0</v>
      </c>
      <c r="T781" s="30">
        <f t="shared" si="183"/>
        <v>0</v>
      </c>
      <c r="U781" s="34"/>
      <c r="V781" s="34"/>
      <c r="W781" s="34"/>
      <c r="X781" s="31">
        <f t="shared" si="184"/>
        <v>9.0359999999999996</v>
      </c>
      <c r="Y781" s="31">
        <f t="shared" si="185"/>
        <v>-184.49199999999999</v>
      </c>
      <c r="Z781" s="30">
        <f t="shared" si="186"/>
        <v>0</v>
      </c>
    </row>
    <row r="782" spans="5:26" x14ac:dyDescent="0.15">
      <c r="E782" s="46"/>
      <c r="F782" s="28"/>
      <c r="G782" s="29"/>
      <c r="H782" s="29"/>
      <c r="I782" s="48" t="str">
        <f t="shared" si="188"/>
        <v/>
      </c>
      <c r="J782" s="48" t="str">
        <f t="shared" si="189"/>
        <v/>
      </c>
      <c r="K782" s="49" t="str">
        <f t="shared" si="190"/>
        <v/>
      </c>
      <c r="L782" s="11"/>
      <c r="M782" s="11"/>
      <c r="N782" s="78"/>
      <c r="O782" s="31" t="str">
        <f t="shared" si="179"/>
        <v>F</v>
      </c>
      <c r="P782" s="11">
        <f t="shared" si="180"/>
        <v>-23.287315649149274</v>
      </c>
      <c r="Q782" s="11"/>
      <c r="R782" s="38">
        <f t="shared" si="181"/>
        <v>0</v>
      </c>
      <c r="S782" s="30">
        <f t="shared" si="182"/>
        <v>0</v>
      </c>
      <c r="T782" s="30">
        <f t="shared" si="183"/>
        <v>0</v>
      </c>
      <c r="U782" s="34"/>
      <c r="V782" s="34"/>
      <c r="W782" s="34"/>
      <c r="X782" s="31">
        <f t="shared" si="184"/>
        <v>9.0359999999999996</v>
      </c>
      <c r="Y782" s="31">
        <f t="shared" si="185"/>
        <v>-184.49199999999999</v>
      </c>
      <c r="Z782" s="30">
        <f t="shared" si="186"/>
        <v>0</v>
      </c>
    </row>
    <row r="783" spans="5:26" x14ac:dyDescent="0.15">
      <c r="E783" s="46"/>
      <c r="F783" s="28"/>
      <c r="G783" s="29"/>
      <c r="H783" s="29"/>
      <c r="I783" s="48" t="str">
        <f t="shared" si="188"/>
        <v/>
      </c>
      <c r="J783" s="48" t="str">
        <f t="shared" si="189"/>
        <v/>
      </c>
      <c r="K783" s="49" t="str">
        <f t="shared" si="190"/>
        <v/>
      </c>
      <c r="L783" s="11"/>
      <c r="M783" s="11"/>
      <c r="N783" s="78"/>
      <c r="O783" s="31" t="str">
        <f t="shared" si="179"/>
        <v>F</v>
      </c>
      <c r="P783" s="11">
        <f t="shared" si="180"/>
        <v>-23.287315649149274</v>
      </c>
      <c r="Q783" s="11"/>
      <c r="R783" s="38">
        <f t="shared" si="181"/>
        <v>0</v>
      </c>
      <c r="S783" s="30">
        <f t="shared" si="182"/>
        <v>0</v>
      </c>
      <c r="T783" s="30">
        <f t="shared" si="183"/>
        <v>0</v>
      </c>
      <c r="U783" s="34"/>
      <c r="V783" s="34"/>
      <c r="W783" s="34"/>
      <c r="X783" s="31">
        <f t="shared" si="184"/>
        <v>9.0359999999999996</v>
      </c>
      <c r="Y783" s="31">
        <f t="shared" si="185"/>
        <v>-184.49199999999999</v>
      </c>
      <c r="Z783" s="30">
        <f t="shared" si="186"/>
        <v>0</v>
      </c>
    </row>
    <row r="784" spans="5:26" x14ac:dyDescent="0.15">
      <c r="E784" s="46"/>
      <c r="F784" s="28"/>
      <c r="G784" s="29"/>
      <c r="H784" s="29"/>
      <c r="I784" s="48" t="str">
        <f t="shared" si="188"/>
        <v/>
      </c>
      <c r="J784" s="48" t="str">
        <f t="shared" si="189"/>
        <v/>
      </c>
      <c r="K784" s="49" t="str">
        <f t="shared" si="190"/>
        <v/>
      </c>
      <c r="L784" s="11"/>
      <c r="M784" s="11"/>
      <c r="N784" s="78"/>
      <c r="O784" s="31" t="str">
        <f t="shared" si="179"/>
        <v>F</v>
      </c>
      <c r="P784" s="11">
        <f t="shared" si="180"/>
        <v>-23.287315649149274</v>
      </c>
      <c r="Q784" s="11"/>
      <c r="R784" s="38">
        <f t="shared" si="181"/>
        <v>0</v>
      </c>
      <c r="S784" s="30">
        <f t="shared" si="182"/>
        <v>0</v>
      </c>
      <c r="T784" s="30">
        <f t="shared" si="183"/>
        <v>0</v>
      </c>
      <c r="U784" s="34"/>
      <c r="V784" s="34"/>
      <c r="W784" s="34"/>
      <c r="X784" s="31">
        <f t="shared" si="184"/>
        <v>9.0359999999999996</v>
      </c>
      <c r="Y784" s="31">
        <f t="shared" si="185"/>
        <v>-184.49199999999999</v>
      </c>
      <c r="Z784" s="30">
        <f t="shared" si="186"/>
        <v>0</v>
      </c>
    </row>
    <row r="785" spans="5:26" x14ac:dyDescent="0.15">
      <c r="E785" s="46"/>
      <c r="F785" s="28"/>
      <c r="G785" s="29"/>
      <c r="H785" s="29"/>
      <c r="I785" s="48" t="str">
        <f t="shared" si="188"/>
        <v/>
      </c>
      <c r="J785" s="48" t="str">
        <f t="shared" si="189"/>
        <v/>
      </c>
      <c r="K785" s="49" t="str">
        <f t="shared" si="190"/>
        <v/>
      </c>
      <c r="L785" s="11"/>
      <c r="M785" s="11"/>
      <c r="N785" s="78"/>
      <c r="O785" s="31" t="str">
        <f t="shared" si="179"/>
        <v>F</v>
      </c>
      <c r="P785" s="11">
        <f t="shared" si="180"/>
        <v>-23.287315649149274</v>
      </c>
      <c r="Q785" s="11"/>
      <c r="R785" s="38">
        <f t="shared" si="181"/>
        <v>0</v>
      </c>
      <c r="S785" s="30">
        <f t="shared" si="182"/>
        <v>0</v>
      </c>
      <c r="T785" s="30">
        <f t="shared" si="183"/>
        <v>0</v>
      </c>
      <c r="U785" s="34"/>
      <c r="V785" s="34"/>
      <c r="W785" s="34"/>
      <c r="X785" s="31">
        <f t="shared" si="184"/>
        <v>9.0359999999999996</v>
      </c>
      <c r="Y785" s="31">
        <f t="shared" si="185"/>
        <v>-184.49199999999999</v>
      </c>
      <c r="Z785" s="30">
        <f t="shared" si="186"/>
        <v>0</v>
      </c>
    </row>
    <row r="786" spans="5:26" x14ac:dyDescent="0.15">
      <c r="E786" s="46"/>
      <c r="F786" s="28"/>
      <c r="G786" s="29"/>
      <c r="H786" s="29"/>
      <c r="I786" s="48" t="str">
        <f t="shared" si="188"/>
        <v/>
      </c>
      <c r="J786" s="48" t="str">
        <f t="shared" si="189"/>
        <v/>
      </c>
      <c r="K786" s="49" t="str">
        <f t="shared" si="190"/>
        <v/>
      </c>
      <c r="L786" s="11"/>
      <c r="M786" s="11"/>
      <c r="N786" s="78"/>
      <c r="O786" s="31" t="str">
        <f t="shared" si="179"/>
        <v>F</v>
      </c>
      <c r="P786" s="11">
        <f t="shared" si="180"/>
        <v>-23.287315649149274</v>
      </c>
      <c r="Q786" s="11"/>
      <c r="R786" s="38">
        <f t="shared" si="181"/>
        <v>0</v>
      </c>
      <c r="S786" s="30">
        <f t="shared" si="182"/>
        <v>0</v>
      </c>
      <c r="T786" s="30">
        <f t="shared" si="183"/>
        <v>0</v>
      </c>
      <c r="U786" s="34"/>
      <c r="V786" s="34"/>
      <c r="W786" s="34"/>
      <c r="X786" s="31">
        <f t="shared" si="184"/>
        <v>9.0359999999999996</v>
      </c>
      <c r="Y786" s="31">
        <f t="shared" si="185"/>
        <v>-184.49199999999999</v>
      </c>
      <c r="Z786" s="30">
        <f t="shared" si="186"/>
        <v>0</v>
      </c>
    </row>
    <row r="787" spans="5:26" x14ac:dyDescent="0.15">
      <c r="E787" s="46"/>
      <c r="F787" s="28"/>
      <c r="G787" s="29"/>
      <c r="H787" s="29"/>
      <c r="I787" s="48" t="str">
        <f t="shared" si="188"/>
        <v/>
      </c>
      <c r="J787" s="48" t="str">
        <f t="shared" si="189"/>
        <v/>
      </c>
      <c r="K787" s="49" t="str">
        <f t="shared" si="190"/>
        <v/>
      </c>
      <c r="L787" s="11"/>
      <c r="M787" s="11"/>
      <c r="N787" s="78"/>
      <c r="O787" s="31" t="str">
        <f t="shared" si="179"/>
        <v>F</v>
      </c>
      <c r="P787" s="11">
        <f t="shared" si="180"/>
        <v>-23.287315649149274</v>
      </c>
      <c r="Q787" s="11"/>
      <c r="R787" s="38">
        <f t="shared" si="181"/>
        <v>0</v>
      </c>
      <c r="S787" s="30">
        <f t="shared" si="182"/>
        <v>0</v>
      </c>
      <c r="T787" s="30">
        <f t="shared" si="183"/>
        <v>0</v>
      </c>
      <c r="U787" s="34"/>
      <c r="V787" s="34"/>
      <c r="W787" s="34"/>
      <c r="X787" s="31">
        <f t="shared" si="184"/>
        <v>9.0359999999999996</v>
      </c>
      <c r="Y787" s="31">
        <f t="shared" si="185"/>
        <v>-184.49199999999999</v>
      </c>
      <c r="Z787" s="30">
        <f t="shared" si="186"/>
        <v>0</v>
      </c>
    </row>
    <row r="788" spans="5:26" x14ac:dyDescent="0.15">
      <c r="E788" s="46"/>
      <c r="F788" s="28"/>
      <c r="G788" s="29"/>
      <c r="H788" s="29"/>
      <c r="I788" s="48" t="str">
        <f t="shared" si="188"/>
        <v/>
      </c>
      <c r="J788" s="48" t="str">
        <f t="shared" si="189"/>
        <v/>
      </c>
      <c r="K788" s="49" t="str">
        <f t="shared" si="190"/>
        <v/>
      </c>
      <c r="L788" s="11"/>
      <c r="M788" s="11"/>
      <c r="N788" s="78"/>
      <c r="O788" s="31" t="str">
        <f t="shared" si="179"/>
        <v>F</v>
      </c>
      <c r="P788" s="11">
        <f t="shared" si="180"/>
        <v>-23.287315649149274</v>
      </c>
      <c r="Q788" s="11"/>
      <c r="R788" s="38">
        <f t="shared" si="181"/>
        <v>0</v>
      </c>
      <c r="S788" s="30">
        <f t="shared" si="182"/>
        <v>0</v>
      </c>
      <c r="T788" s="30">
        <f t="shared" si="183"/>
        <v>0</v>
      </c>
      <c r="U788" s="34"/>
      <c r="V788" s="34"/>
      <c r="W788" s="34"/>
      <c r="X788" s="31">
        <f t="shared" si="184"/>
        <v>9.0359999999999996</v>
      </c>
      <c r="Y788" s="31">
        <f t="shared" si="185"/>
        <v>-184.49199999999999</v>
      </c>
      <c r="Z788" s="30">
        <f t="shared" si="186"/>
        <v>0</v>
      </c>
    </row>
    <row r="789" spans="5:26" x14ac:dyDescent="0.15">
      <c r="E789" s="46"/>
      <c r="F789" s="28"/>
      <c r="G789" s="29"/>
      <c r="H789" s="29"/>
      <c r="I789" s="48" t="str">
        <f t="shared" si="188"/>
        <v/>
      </c>
      <c r="J789" s="48" t="str">
        <f t="shared" si="189"/>
        <v/>
      </c>
      <c r="K789" s="49" t="str">
        <f t="shared" si="190"/>
        <v/>
      </c>
      <c r="L789" s="11"/>
      <c r="M789" s="11"/>
      <c r="N789" s="78"/>
      <c r="O789" s="31" t="str">
        <f t="shared" si="179"/>
        <v>F</v>
      </c>
      <c r="P789" s="11">
        <f t="shared" si="180"/>
        <v>-23.287315649149274</v>
      </c>
      <c r="Q789" s="11"/>
      <c r="R789" s="38">
        <f t="shared" si="181"/>
        <v>0</v>
      </c>
      <c r="S789" s="30">
        <f t="shared" si="182"/>
        <v>0</v>
      </c>
      <c r="T789" s="30">
        <f t="shared" si="183"/>
        <v>0</v>
      </c>
      <c r="U789" s="34"/>
      <c r="V789" s="34"/>
      <c r="W789" s="34"/>
      <c r="X789" s="31">
        <f t="shared" si="184"/>
        <v>9.0359999999999996</v>
      </c>
      <c r="Y789" s="31">
        <f t="shared" si="185"/>
        <v>-184.49199999999999</v>
      </c>
      <c r="Z789" s="30">
        <f t="shared" si="186"/>
        <v>0</v>
      </c>
    </row>
    <row r="790" spans="5:26" x14ac:dyDescent="0.15">
      <c r="E790" s="46"/>
      <c r="F790" s="28"/>
      <c r="G790" s="29"/>
      <c r="H790" s="29"/>
      <c r="I790" s="48" t="str">
        <f t="shared" si="188"/>
        <v/>
      </c>
      <c r="J790" s="48" t="str">
        <f t="shared" si="189"/>
        <v/>
      </c>
      <c r="K790" s="49" t="str">
        <f t="shared" si="190"/>
        <v/>
      </c>
      <c r="L790" s="11"/>
      <c r="M790" s="11"/>
      <c r="N790" s="78"/>
      <c r="O790" s="31" t="str">
        <f t="shared" si="179"/>
        <v>F</v>
      </c>
      <c r="P790" s="11">
        <f t="shared" si="180"/>
        <v>-23.287315649149274</v>
      </c>
      <c r="Q790" s="11"/>
      <c r="R790" s="38">
        <f t="shared" si="181"/>
        <v>0</v>
      </c>
      <c r="S790" s="30">
        <f t="shared" si="182"/>
        <v>0</v>
      </c>
      <c r="T790" s="30">
        <f t="shared" si="183"/>
        <v>0</v>
      </c>
      <c r="U790" s="34"/>
      <c r="V790" s="34"/>
      <c r="W790" s="34"/>
      <c r="X790" s="31">
        <f t="shared" si="184"/>
        <v>9.0359999999999996</v>
      </c>
      <c r="Y790" s="31">
        <f t="shared" si="185"/>
        <v>-184.49199999999999</v>
      </c>
      <c r="Z790" s="30">
        <f t="shared" si="186"/>
        <v>0</v>
      </c>
    </row>
    <row r="791" spans="5:26" x14ac:dyDescent="0.15">
      <c r="E791" s="46"/>
      <c r="F791" s="28"/>
      <c r="G791" s="29"/>
      <c r="H791" s="29"/>
      <c r="I791" s="48" t="str">
        <f t="shared" si="188"/>
        <v/>
      </c>
      <c r="J791" s="48" t="str">
        <f t="shared" si="189"/>
        <v/>
      </c>
      <c r="K791" s="49" t="str">
        <f t="shared" si="190"/>
        <v/>
      </c>
      <c r="L791" s="11"/>
      <c r="M791" s="11"/>
      <c r="N791" s="78"/>
      <c r="O791" s="31" t="str">
        <f t="shared" si="179"/>
        <v>F</v>
      </c>
      <c r="P791" s="11">
        <f t="shared" si="180"/>
        <v>-23.287315649149274</v>
      </c>
      <c r="Q791" s="11"/>
      <c r="R791" s="38">
        <f t="shared" si="181"/>
        <v>0</v>
      </c>
      <c r="S791" s="30">
        <f t="shared" si="182"/>
        <v>0</v>
      </c>
      <c r="T791" s="30">
        <f t="shared" si="183"/>
        <v>0</v>
      </c>
      <c r="U791" s="34"/>
      <c r="V791" s="34"/>
      <c r="W791" s="34"/>
      <c r="X791" s="31">
        <f t="shared" si="184"/>
        <v>9.0359999999999996</v>
      </c>
      <c r="Y791" s="31">
        <f t="shared" si="185"/>
        <v>-184.49199999999999</v>
      </c>
      <c r="Z791" s="30">
        <f t="shared" si="186"/>
        <v>0</v>
      </c>
    </row>
    <row r="792" spans="5:26" x14ac:dyDescent="0.15">
      <c r="E792" s="46"/>
      <c r="F792" s="28"/>
      <c r="G792" s="29"/>
      <c r="H792" s="29"/>
      <c r="I792" s="48" t="str">
        <f t="shared" si="188"/>
        <v/>
      </c>
      <c r="J792" s="48" t="str">
        <f t="shared" si="189"/>
        <v/>
      </c>
      <c r="K792" s="49" t="str">
        <f t="shared" si="190"/>
        <v/>
      </c>
      <c r="L792" s="11"/>
      <c r="M792" s="11"/>
      <c r="N792" s="78"/>
      <c r="O792" s="31" t="str">
        <f t="shared" si="179"/>
        <v>F</v>
      </c>
      <c r="P792" s="11">
        <f t="shared" si="180"/>
        <v>-23.287315649149274</v>
      </c>
      <c r="Q792" s="11"/>
      <c r="R792" s="38">
        <f t="shared" si="181"/>
        <v>0</v>
      </c>
      <c r="S792" s="30">
        <f t="shared" si="182"/>
        <v>0</v>
      </c>
      <c r="T792" s="30">
        <f t="shared" si="183"/>
        <v>0</v>
      </c>
      <c r="U792" s="34"/>
      <c r="V792" s="34"/>
      <c r="W792" s="34"/>
      <c r="X792" s="31">
        <f t="shared" si="184"/>
        <v>9.0359999999999996</v>
      </c>
      <c r="Y792" s="31">
        <f t="shared" si="185"/>
        <v>-184.49199999999999</v>
      </c>
      <c r="Z792" s="30">
        <f t="shared" si="186"/>
        <v>0</v>
      </c>
    </row>
    <row r="793" spans="5:26" x14ac:dyDescent="0.15">
      <c r="E793" s="46"/>
      <c r="F793" s="28"/>
      <c r="G793" s="29"/>
      <c r="H793" s="29"/>
      <c r="I793" s="48" t="str">
        <f t="shared" si="188"/>
        <v/>
      </c>
      <c r="J793" s="48" t="str">
        <f t="shared" si="189"/>
        <v/>
      </c>
      <c r="K793" s="49" t="str">
        <f t="shared" si="190"/>
        <v/>
      </c>
      <c r="L793" s="11"/>
      <c r="M793" s="11"/>
      <c r="N793" s="78"/>
      <c r="O793" s="31" t="str">
        <f t="shared" si="179"/>
        <v>F</v>
      </c>
      <c r="P793" s="11">
        <f t="shared" si="180"/>
        <v>-23.287315649149274</v>
      </c>
      <c r="Q793" s="11"/>
      <c r="R793" s="38">
        <f t="shared" si="181"/>
        <v>0</v>
      </c>
      <c r="S793" s="30">
        <f t="shared" si="182"/>
        <v>0</v>
      </c>
      <c r="T793" s="30">
        <f t="shared" si="183"/>
        <v>0</v>
      </c>
      <c r="U793" s="34"/>
      <c r="V793" s="34"/>
      <c r="W793" s="34"/>
      <c r="X793" s="31">
        <f t="shared" si="184"/>
        <v>9.0359999999999996</v>
      </c>
      <c r="Y793" s="31">
        <f t="shared" si="185"/>
        <v>-184.49199999999999</v>
      </c>
      <c r="Z793" s="30">
        <f t="shared" si="186"/>
        <v>0</v>
      </c>
    </row>
    <row r="794" spans="5:26" x14ac:dyDescent="0.15">
      <c r="E794" s="46"/>
      <c r="F794" s="28"/>
      <c r="G794" s="29"/>
      <c r="H794" s="29"/>
      <c r="I794" s="48" t="str">
        <f t="shared" si="188"/>
        <v/>
      </c>
      <c r="J794" s="48" t="str">
        <f t="shared" si="189"/>
        <v/>
      </c>
      <c r="K794" s="49" t="str">
        <f t="shared" si="190"/>
        <v/>
      </c>
      <c r="L794" s="11"/>
      <c r="M794" s="11"/>
      <c r="N794" s="78"/>
      <c r="O794" s="31" t="str">
        <f t="shared" si="179"/>
        <v>F</v>
      </c>
      <c r="P794" s="11">
        <f t="shared" si="180"/>
        <v>-23.287315649149274</v>
      </c>
      <c r="Q794" s="11"/>
      <c r="R794" s="38">
        <f t="shared" si="181"/>
        <v>0</v>
      </c>
      <c r="S794" s="30">
        <f t="shared" si="182"/>
        <v>0</v>
      </c>
      <c r="T794" s="30">
        <f t="shared" si="183"/>
        <v>0</v>
      </c>
      <c r="U794" s="34"/>
      <c r="V794" s="34"/>
      <c r="W794" s="34"/>
      <c r="X794" s="31">
        <f t="shared" si="184"/>
        <v>9.0359999999999996</v>
      </c>
      <c r="Y794" s="31">
        <f t="shared" si="185"/>
        <v>-184.49199999999999</v>
      </c>
      <c r="Z794" s="30">
        <f t="shared" si="186"/>
        <v>0</v>
      </c>
    </row>
    <row r="795" spans="5:26" x14ac:dyDescent="0.15">
      <c r="E795" s="46"/>
      <c r="F795" s="28"/>
      <c r="G795" s="29"/>
      <c r="H795" s="29"/>
      <c r="I795" s="48" t="str">
        <f t="shared" si="188"/>
        <v/>
      </c>
      <c r="J795" s="48" t="str">
        <f t="shared" si="189"/>
        <v/>
      </c>
      <c r="K795" s="49" t="str">
        <f t="shared" si="190"/>
        <v/>
      </c>
      <c r="L795" s="11"/>
      <c r="M795" s="11"/>
      <c r="N795" s="78"/>
      <c r="O795" s="31" t="str">
        <f t="shared" si="179"/>
        <v>F</v>
      </c>
      <c r="P795" s="11">
        <f t="shared" si="180"/>
        <v>-23.287315649149274</v>
      </c>
      <c r="Q795" s="11"/>
      <c r="R795" s="38">
        <f t="shared" si="181"/>
        <v>0</v>
      </c>
      <c r="S795" s="30">
        <f t="shared" si="182"/>
        <v>0</v>
      </c>
      <c r="T795" s="30">
        <f t="shared" si="183"/>
        <v>0</v>
      </c>
      <c r="U795" s="34"/>
      <c r="V795" s="34"/>
      <c r="W795" s="34"/>
      <c r="X795" s="31">
        <f t="shared" si="184"/>
        <v>9.0359999999999996</v>
      </c>
      <c r="Y795" s="31">
        <f t="shared" si="185"/>
        <v>-184.49199999999999</v>
      </c>
      <c r="Z795" s="30">
        <f t="shared" si="186"/>
        <v>0</v>
      </c>
    </row>
    <row r="796" spans="5:26" x14ac:dyDescent="0.15">
      <c r="E796" s="46"/>
      <c r="F796" s="28"/>
      <c r="G796" s="29"/>
      <c r="H796" s="29"/>
      <c r="I796" s="48" t="str">
        <f t="shared" si="188"/>
        <v/>
      </c>
      <c r="J796" s="48" t="str">
        <f t="shared" si="189"/>
        <v/>
      </c>
      <c r="K796" s="49" t="str">
        <f t="shared" si="190"/>
        <v/>
      </c>
      <c r="L796" s="11"/>
      <c r="M796" s="11"/>
      <c r="N796" s="78"/>
      <c r="O796" s="31" t="str">
        <f t="shared" si="179"/>
        <v>F</v>
      </c>
      <c r="P796" s="11">
        <f t="shared" si="180"/>
        <v>-23.287315649149274</v>
      </c>
      <c r="Q796" s="11"/>
      <c r="R796" s="38">
        <f t="shared" si="181"/>
        <v>0</v>
      </c>
      <c r="S796" s="30">
        <f t="shared" si="182"/>
        <v>0</v>
      </c>
      <c r="T796" s="30">
        <f t="shared" si="183"/>
        <v>0</v>
      </c>
      <c r="U796" s="34"/>
      <c r="V796" s="34"/>
      <c r="W796" s="34"/>
      <c r="X796" s="31">
        <f t="shared" si="184"/>
        <v>9.0359999999999996</v>
      </c>
      <c r="Y796" s="31">
        <f t="shared" si="185"/>
        <v>-184.49199999999999</v>
      </c>
      <c r="Z796" s="30">
        <f t="shared" si="186"/>
        <v>0</v>
      </c>
    </row>
    <row r="797" spans="5:26" x14ac:dyDescent="0.15">
      <c r="E797" s="46"/>
      <c r="F797" s="28"/>
      <c r="G797" s="29"/>
      <c r="H797" s="29"/>
      <c r="I797" s="48" t="str">
        <f t="shared" si="188"/>
        <v/>
      </c>
      <c r="J797" s="48" t="str">
        <f t="shared" si="189"/>
        <v/>
      </c>
      <c r="K797" s="49" t="str">
        <f t="shared" si="190"/>
        <v/>
      </c>
      <c r="L797" s="11"/>
      <c r="M797" s="11"/>
      <c r="N797" s="78"/>
      <c r="O797" s="31" t="str">
        <f t="shared" si="179"/>
        <v>F</v>
      </c>
      <c r="P797" s="11">
        <f t="shared" si="180"/>
        <v>-23.287315649149274</v>
      </c>
      <c r="Q797" s="11"/>
      <c r="R797" s="38">
        <f t="shared" si="181"/>
        <v>0</v>
      </c>
      <c r="S797" s="30">
        <f t="shared" si="182"/>
        <v>0</v>
      </c>
      <c r="T797" s="30">
        <f t="shared" si="183"/>
        <v>0</v>
      </c>
      <c r="U797" s="34"/>
      <c r="V797" s="34"/>
      <c r="W797" s="34"/>
      <c r="X797" s="31">
        <f t="shared" si="184"/>
        <v>9.0359999999999996</v>
      </c>
      <c r="Y797" s="31">
        <f t="shared" si="185"/>
        <v>-184.49199999999999</v>
      </c>
      <c r="Z797" s="30">
        <f t="shared" si="186"/>
        <v>0</v>
      </c>
    </row>
    <row r="798" spans="5:26" x14ac:dyDescent="0.15">
      <c r="E798" s="46"/>
      <c r="F798" s="28"/>
      <c r="G798" s="29"/>
      <c r="H798" s="29"/>
      <c r="I798" s="48" t="str">
        <f t="shared" si="188"/>
        <v/>
      </c>
      <c r="J798" s="48" t="str">
        <f t="shared" si="189"/>
        <v/>
      </c>
      <c r="K798" s="49" t="str">
        <f t="shared" si="190"/>
        <v/>
      </c>
      <c r="L798" s="11"/>
      <c r="M798" s="11"/>
      <c r="N798" s="78"/>
      <c r="O798" s="31" t="str">
        <f t="shared" si="179"/>
        <v>F</v>
      </c>
      <c r="P798" s="11">
        <f t="shared" si="180"/>
        <v>-23.287315649149274</v>
      </c>
      <c r="Q798" s="11"/>
      <c r="R798" s="38">
        <f t="shared" si="181"/>
        <v>0</v>
      </c>
      <c r="S798" s="30">
        <f t="shared" si="182"/>
        <v>0</v>
      </c>
      <c r="T798" s="30">
        <f t="shared" si="183"/>
        <v>0</v>
      </c>
      <c r="U798" s="34"/>
      <c r="V798" s="34"/>
      <c r="W798" s="34"/>
      <c r="X798" s="31">
        <f t="shared" si="184"/>
        <v>9.0359999999999996</v>
      </c>
      <c r="Y798" s="31">
        <f t="shared" si="185"/>
        <v>-184.49199999999999</v>
      </c>
      <c r="Z798" s="30">
        <f t="shared" si="186"/>
        <v>0</v>
      </c>
    </row>
    <row r="799" spans="5:26" x14ac:dyDescent="0.15">
      <c r="E799" s="46"/>
      <c r="F799" s="28"/>
      <c r="G799" s="29"/>
      <c r="H799" s="29"/>
      <c r="I799" s="48" t="str">
        <f t="shared" si="188"/>
        <v/>
      </c>
      <c r="J799" s="48" t="str">
        <f t="shared" si="189"/>
        <v/>
      </c>
      <c r="K799" s="49" t="str">
        <f t="shared" si="190"/>
        <v/>
      </c>
      <c r="L799" s="11"/>
      <c r="M799" s="11"/>
      <c r="N799" s="78"/>
      <c r="O799" s="31" t="str">
        <f t="shared" si="179"/>
        <v>F</v>
      </c>
      <c r="P799" s="11">
        <f t="shared" si="180"/>
        <v>-23.287315649149274</v>
      </c>
      <c r="Q799" s="11"/>
      <c r="R799" s="38">
        <f t="shared" si="181"/>
        <v>0</v>
      </c>
      <c r="S799" s="30">
        <f t="shared" si="182"/>
        <v>0</v>
      </c>
      <c r="T799" s="30">
        <f t="shared" si="183"/>
        <v>0</v>
      </c>
      <c r="U799" s="34"/>
      <c r="V799" s="34"/>
      <c r="W799" s="34"/>
      <c r="X799" s="31">
        <f t="shared" si="184"/>
        <v>9.0359999999999996</v>
      </c>
      <c r="Y799" s="31">
        <f t="shared" si="185"/>
        <v>-184.49199999999999</v>
      </c>
      <c r="Z799" s="30">
        <f t="shared" si="186"/>
        <v>0</v>
      </c>
    </row>
    <row r="800" spans="5:26" x14ac:dyDescent="0.15">
      <c r="E800" s="46"/>
      <c r="F800" s="28"/>
      <c r="G800" s="29"/>
      <c r="H800" s="29"/>
      <c r="I800" s="48" t="str">
        <f t="shared" si="188"/>
        <v/>
      </c>
      <c r="J800" s="48" t="str">
        <f t="shared" si="189"/>
        <v/>
      </c>
      <c r="K800" s="49" t="str">
        <f t="shared" si="190"/>
        <v/>
      </c>
      <c r="L800" s="11"/>
      <c r="M800" s="11"/>
      <c r="N800" s="78"/>
      <c r="O800" s="31" t="str">
        <f t="shared" si="179"/>
        <v>F</v>
      </c>
      <c r="P800" s="11">
        <f t="shared" si="180"/>
        <v>-23.287315649149274</v>
      </c>
      <c r="Q800" s="11"/>
      <c r="R800" s="38">
        <f t="shared" si="181"/>
        <v>0</v>
      </c>
      <c r="S800" s="30">
        <f t="shared" si="182"/>
        <v>0</v>
      </c>
      <c r="T800" s="30">
        <f t="shared" si="183"/>
        <v>0</v>
      </c>
      <c r="U800" s="34"/>
      <c r="V800" s="34"/>
      <c r="W800" s="34"/>
      <c r="X800" s="31">
        <f t="shared" si="184"/>
        <v>9.0359999999999996</v>
      </c>
      <c r="Y800" s="31">
        <f t="shared" si="185"/>
        <v>-184.49199999999999</v>
      </c>
      <c r="Z800" s="30">
        <f t="shared" si="186"/>
        <v>0</v>
      </c>
    </row>
    <row r="801" spans="5:26" x14ac:dyDescent="0.15">
      <c r="E801" s="46"/>
      <c r="F801" s="28"/>
      <c r="G801" s="29"/>
      <c r="H801" s="29"/>
      <c r="I801" s="48" t="str">
        <f t="shared" si="188"/>
        <v/>
      </c>
      <c r="J801" s="48" t="str">
        <f t="shared" si="189"/>
        <v/>
      </c>
      <c r="K801" s="49" t="str">
        <f t="shared" si="190"/>
        <v/>
      </c>
      <c r="L801" s="11"/>
      <c r="M801" s="11"/>
      <c r="N801" s="78"/>
      <c r="O801" s="31" t="str">
        <f t="shared" si="179"/>
        <v>F</v>
      </c>
      <c r="P801" s="11">
        <f t="shared" si="180"/>
        <v>-23.287315649149274</v>
      </c>
      <c r="Q801" s="11"/>
      <c r="R801" s="38">
        <f t="shared" si="181"/>
        <v>0</v>
      </c>
      <c r="S801" s="30">
        <f t="shared" si="182"/>
        <v>0</v>
      </c>
      <c r="T801" s="30">
        <f t="shared" si="183"/>
        <v>0</v>
      </c>
      <c r="U801" s="34"/>
      <c r="V801" s="34"/>
      <c r="W801" s="34"/>
      <c r="X801" s="31">
        <f t="shared" si="184"/>
        <v>9.0359999999999996</v>
      </c>
      <c r="Y801" s="31">
        <f t="shared" si="185"/>
        <v>-184.49199999999999</v>
      </c>
      <c r="Z801" s="30">
        <f t="shared" si="186"/>
        <v>0</v>
      </c>
    </row>
    <row r="802" spans="5:26" x14ac:dyDescent="0.15">
      <c r="E802" s="46"/>
      <c r="F802" s="28"/>
      <c r="G802" s="29"/>
      <c r="H802" s="29"/>
      <c r="I802" s="48" t="str">
        <f t="shared" si="188"/>
        <v/>
      </c>
      <c r="J802" s="48" t="str">
        <f t="shared" si="189"/>
        <v/>
      </c>
      <c r="K802" s="49" t="str">
        <f t="shared" si="190"/>
        <v/>
      </c>
      <c r="L802" s="11"/>
      <c r="M802" s="11"/>
      <c r="N802" s="78"/>
      <c r="O802" s="31" t="str">
        <f t="shared" si="179"/>
        <v>F</v>
      </c>
      <c r="P802" s="11">
        <f t="shared" si="180"/>
        <v>-23.287315649149274</v>
      </c>
      <c r="Q802" s="11"/>
      <c r="R802" s="38">
        <f t="shared" si="181"/>
        <v>0</v>
      </c>
      <c r="S802" s="30">
        <f t="shared" si="182"/>
        <v>0</v>
      </c>
      <c r="T802" s="30">
        <f t="shared" si="183"/>
        <v>0</v>
      </c>
      <c r="U802" s="34"/>
      <c r="V802" s="34"/>
      <c r="W802" s="34"/>
      <c r="X802" s="31">
        <f t="shared" si="184"/>
        <v>9.0359999999999996</v>
      </c>
      <c r="Y802" s="31">
        <f t="shared" si="185"/>
        <v>-184.49199999999999</v>
      </c>
      <c r="Z802" s="30">
        <f t="shared" si="186"/>
        <v>0</v>
      </c>
    </row>
    <row r="803" spans="5:26" x14ac:dyDescent="0.15">
      <c r="E803" s="46"/>
      <c r="F803" s="28"/>
      <c r="G803" s="29"/>
      <c r="H803" s="29"/>
      <c r="I803" s="48" t="str">
        <f t="shared" si="188"/>
        <v/>
      </c>
      <c r="J803" s="48" t="str">
        <f t="shared" si="189"/>
        <v/>
      </c>
      <c r="K803" s="49" t="str">
        <f t="shared" si="190"/>
        <v/>
      </c>
      <c r="L803" s="11"/>
      <c r="M803" s="11"/>
      <c r="N803" s="78"/>
      <c r="O803" s="31" t="str">
        <f t="shared" si="179"/>
        <v>F</v>
      </c>
      <c r="P803" s="11">
        <f t="shared" si="180"/>
        <v>-23.287315649149274</v>
      </c>
      <c r="Q803" s="11"/>
      <c r="R803" s="38">
        <f t="shared" si="181"/>
        <v>0</v>
      </c>
      <c r="S803" s="30">
        <f t="shared" si="182"/>
        <v>0</v>
      </c>
      <c r="T803" s="30">
        <f t="shared" si="183"/>
        <v>0</v>
      </c>
      <c r="U803" s="34"/>
      <c r="V803" s="34"/>
      <c r="W803" s="34"/>
      <c r="X803" s="31">
        <f t="shared" si="184"/>
        <v>9.0359999999999996</v>
      </c>
      <c r="Y803" s="31">
        <f t="shared" si="185"/>
        <v>-184.49199999999999</v>
      </c>
      <c r="Z803" s="30">
        <f t="shared" si="186"/>
        <v>0</v>
      </c>
    </row>
    <row r="804" spans="5:26" x14ac:dyDescent="0.15">
      <c r="E804" s="46"/>
      <c r="F804" s="28"/>
      <c r="G804" s="29"/>
      <c r="H804" s="29"/>
      <c r="I804" s="48" t="str">
        <f t="shared" si="188"/>
        <v/>
      </c>
      <c r="J804" s="48" t="str">
        <f t="shared" si="189"/>
        <v/>
      </c>
      <c r="K804" s="49" t="str">
        <f t="shared" si="190"/>
        <v/>
      </c>
      <c r="L804" s="11"/>
      <c r="M804" s="11"/>
      <c r="N804" s="78"/>
      <c r="O804" s="31" t="str">
        <f t="shared" si="179"/>
        <v>F</v>
      </c>
      <c r="P804" s="11">
        <f t="shared" si="180"/>
        <v>-23.287315649149274</v>
      </c>
      <c r="Q804" s="11"/>
      <c r="R804" s="38">
        <f t="shared" si="181"/>
        <v>0</v>
      </c>
      <c r="S804" s="30">
        <f t="shared" si="182"/>
        <v>0</v>
      </c>
      <c r="T804" s="30">
        <f t="shared" si="183"/>
        <v>0</v>
      </c>
      <c r="U804" s="34"/>
      <c r="V804" s="34"/>
      <c r="W804" s="34"/>
      <c r="X804" s="31">
        <f t="shared" si="184"/>
        <v>9.0359999999999996</v>
      </c>
      <c r="Y804" s="31">
        <f t="shared" si="185"/>
        <v>-184.49199999999999</v>
      </c>
      <c r="Z804" s="30">
        <f t="shared" si="186"/>
        <v>0</v>
      </c>
    </row>
    <row r="805" spans="5:26" x14ac:dyDescent="0.15">
      <c r="E805" s="46"/>
      <c r="F805" s="28"/>
      <c r="G805" s="29"/>
      <c r="H805" s="29"/>
      <c r="I805" s="48" t="str">
        <f t="shared" si="188"/>
        <v/>
      </c>
      <c r="J805" s="48" t="str">
        <f t="shared" si="189"/>
        <v/>
      </c>
      <c r="K805" s="49" t="str">
        <f t="shared" si="190"/>
        <v/>
      </c>
      <c r="L805" s="11"/>
      <c r="M805" s="11"/>
      <c r="N805" s="78"/>
      <c r="O805" s="31" t="str">
        <f t="shared" si="179"/>
        <v>F</v>
      </c>
      <c r="P805" s="11">
        <f t="shared" si="180"/>
        <v>-23.287315649149274</v>
      </c>
      <c r="Q805" s="11"/>
      <c r="R805" s="38">
        <f t="shared" si="181"/>
        <v>0</v>
      </c>
      <c r="S805" s="30">
        <f t="shared" si="182"/>
        <v>0</v>
      </c>
      <c r="T805" s="30">
        <f t="shared" si="183"/>
        <v>0</v>
      </c>
      <c r="U805" s="34"/>
      <c r="V805" s="34"/>
      <c r="W805" s="34"/>
      <c r="X805" s="31">
        <f t="shared" si="184"/>
        <v>9.0359999999999996</v>
      </c>
      <c r="Y805" s="31">
        <f t="shared" si="185"/>
        <v>-184.49199999999999</v>
      </c>
      <c r="Z805" s="30">
        <f t="shared" si="186"/>
        <v>0</v>
      </c>
    </row>
    <row r="806" spans="5:26" x14ac:dyDescent="0.15">
      <c r="E806" s="46"/>
      <c r="F806" s="28"/>
      <c r="G806" s="29"/>
      <c r="H806" s="29"/>
      <c r="I806" s="48" t="str">
        <f t="shared" si="188"/>
        <v/>
      </c>
      <c r="J806" s="48" t="str">
        <f t="shared" si="189"/>
        <v/>
      </c>
      <c r="K806" s="49" t="str">
        <f t="shared" si="190"/>
        <v/>
      </c>
      <c r="L806" s="11"/>
      <c r="M806" s="11"/>
      <c r="N806" s="78"/>
      <c r="O806" s="31" t="str">
        <f t="shared" si="179"/>
        <v>F</v>
      </c>
      <c r="P806" s="11">
        <f t="shared" si="180"/>
        <v>-23.287315649149274</v>
      </c>
      <c r="Q806" s="11"/>
      <c r="R806" s="38">
        <f t="shared" si="181"/>
        <v>0</v>
      </c>
      <c r="S806" s="30">
        <f t="shared" si="182"/>
        <v>0</v>
      </c>
      <c r="T806" s="30">
        <f t="shared" si="183"/>
        <v>0</v>
      </c>
      <c r="U806" s="34"/>
      <c r="V806" s="34"/>
      <c r="W806" s="34"/>
      <c r="X806" s="31">
        <f t="shared" si="184"/>
        <v>9.0359999999999996</v>
      </c>
      <c r="Y806" s="31">
        <f t="shared" si="185"/>
        <v>-184.49199999999999</v>
      </c>
      <c r="Z806" s="30">
        <f t="shared" si="186"/>
        <v>0</v>
      </c>
    </row>
    <row r="807" spans="5:26" x14ac:dyDescent="0.15">
      <c r="E807" s="46"/>
      <c r="F807" s="28"/>
      <c r="G807" s="29"/>
      <c r="H807" s="29"/>
      <c r="I807" s="48" t="str">
        <f t="shared" si="188"/>
        <v/>
      </c>
      <c r="J807" s="48" t="str">
        <f t="shared" si="189"/>
        <v/>
      </c>
      <c r="K807" s="49" t="str">
        <f t="shared" si="190"/>
        <v/>
      </c>
      <c r="L807" s="11"/>
      <c r="M807" s="11"/>
      <c r="N807" s="78"/>
      <c r="O807" s="31" t="str">
        <f t="shared" si="179"/>
        <v>F</v>
      </c>
      <c r="P807" s="11">
        <f t="shared" si="180"/>
        <v>-23.287315649149274</v>
      </c>
      <c r="Q807" s="11"/>
      <c r="R807" s="38">
        <f t="shared" si="181"/>
        <v>0</v>
      </c>
      <c r="S807" s="30">
        <f t="shared" si="182"/>
        <v>0</v>
      </c>
      <c r="T807" s="30">
        <f t="shared" si="183"/>
        <v>0</v>
      </c>
      <c r="U807" s="34"/>
      <c r="V807" s="34"/>
      <c r="W807" s="34"/>
      <c r="X807" s="31">
        <f t="shared" si="184"/>
        <v>9.0359999999999996</v>
      </c>
      <c r="Y807" s="31">
        <f t="shared" si="185"/>
        <v>-184.49199999999999</v>
      </c>
      <c r="Z807" s="30">
        <f t="shared" si="186"/>
        <v>0</v>
      </c>
    </row>
    <row r="808" spans="5:26" x14ac:dyDescent="0.15">
      <c r="E808" s="46"/>
      <c r="F808" s="28"/>
      <c r="G808" s="29"/>
      <c r="H808" s="29"/>
      <c r="I808" s="48" t="str">
        <f t="shared" si="188"/>
        <v/>
      </c>
      <c r="J808" s="48" t="str">
        <f t="shared" si="189"/>
        <v/>
      </c>
      <c r="K808" s="49" t="str">
        <f t="shared" si="190"/>
        <v/>
      </c>
      <c r="L808" s="11"/>
      <c r="M808" s="11"/>
      <c r="N808" s="78"/>
      <c r="O808" s="31" t="str">
        <f t="shared" si="179"/>
        <v>F</v>
      </c>
      <c r="P808" s="11">
        <f t="shared" si="180"/>
        <v>-23.287315649149274</v>
      </c>
      <c r="Q808" s="11"/>
      <c r="R808" s="38">
        <f t="shared" si="181"/>
        <v>0</v>
      </c>
      <c r="S808" s="30">
        <f t="shared" si="182"/>
        <v>0</v>
      </c>
      <c r="T808" s="30">
        <f t="shared" si="183"/>
        <v>0</v>
      </c>
      <c r="U808" s="34"/>
      <c r="V808" s="34"/>
      <c r="W808" s="34"/>
      <c r="X808" s="31">
        <f t="shared" si="184"/>
        <v>9.0359999999999996</v>
      </c>
      <c r="Y808" s="31">
        <f t="shared" si="185"/>
        <v>-184.49199999999999</v>
      </c>
      <c r="Z808" s="30">
        <f t="shared" si="186"/>
        <v>0</v>
      </c>
    </row>
    <row r="809" spans="5:26" x14ac:dyDescent="0.15">
      <c r="E809" s="46"/>
      <c r="F809" s="28"/>
      <c r="G809" s="29"/>
      <c r="H809" s="29"/>
      <c r="I809" s="48" t="str">
        <f t="shared" si="188"/>
        <v/>
      </c>
      <c r="J809" s="48" t="str">
        <f t="shared" si="189"/>
        <v/>
      </c>
      <c r="K809" s="49" t="str">
        <f t="shared" si="190"/>
        <v/>
      </c>
      <c r="L809" s="11"/>
      <c r="M809" s="11"/>
      <c r="N809" s="78"/>
      <c r="O809" s="31" t="str">
        <f t="shared" si="179"/>
        <v>F</v>
      </c>
      <c r="P809" s="11">
        <f t="shared" si="180"/>
        <v>-23.287315649149274</v>
      </c>
      <c r="Q809" s="11"/>
      <c r="R809" s="38">
        <f t="shared" si="181"/>
        <v>0</v>
      </c>
      <c r="S809" s="30">
        <f t="shared" si="182"/>
        <v>0</v>
      </c>
      <c r="T809" s="30">
        <f t="shared" si="183"/>
        <v>0</v>
      </c>
      <c r="U809" s="34"/>
      <c r="V809" s="34"/>
      <c r="W809" s="34"/>
      <c r="X809" s="31">
        <f t="shared" si="184"/>
        <v>9.0359999999999996</v>
      </c>
      <c r="Y809" s="31">
        <f t="shared" si="185"/>
        <v>-184.49199999999999</v>
      </c>
      <c r="Z809" s="30">
        <f t="shared" si="186"/>
        <v>0</v>
      </c>
    </row>
    <row r="810" spans="5:26" x14ac:dyDescent="0.15">
      <c r="E810" s="46"/>
      <c r="F810" s="28"/>
      <c r="G810" s="29"/>
      <c r="H810" s="29"/>
      <c r="I810" s="48" t="str">
        <f t="shared" si="188"/>
        <v/>
      </c>
      <c r="J810" s="48" t="str">
        <f t="shared" si="189"/>
        <v/>
      </c>
      <c r="K810" s="49" t="str">
        <f t="shared" si="190"/>
        <v/>
      </c>
      <c r="L810" s="11"/>
      <c r="M810" s="11"/>
      <c r="N810" s="78"/>
      <c r="O810" s="31" t="str">
        <f t="shared" si="179"/>
        <v>F</v>
      </c>
      <c r="P810" s="11">
        <f t="shared" si="180"/>
        <v>-23.287315649149274</v>
      </c>
      <c r="Q810" s="11"/>
      <c r="R810" s="38">
        <f t="shared" si="181"/>
        <v>0</v>
      </c>
      <c r="S810" s="30">
        <f t="shared" si="182"/>
        <v>0</v>
      </c>
      <c r="T810" s="30">
        <f t="shared" si="183"/>
        <v>0</v>
      </c>
      <c r="U810" s="34"/>
      <c r="V810" s="34"/>
      <c r="W810" s="34"/>
      <c r="X810" s="31">
        <f t="shared" si="184"/>
        <v>9.0359999999999996</v>
      </c>
      <c r="Y810" s="31">
        <f t="shared" si="185"/>
        <v>-184.49199999999999</v>
      </c>
      <c r="Z810" s="30">
        <f t="shared" si="186"/>
        <v>0</v>
      </c>
    </row>
    <row r="811" spans="5:26" x14ac:dyDescent="0.15">
      <c r="E811" s="46"/>
      <c r="F811" s="28"/>
      <c r="G811" s="29"/>
      <c r="H811" s="29"/>
      <c r="I811" s="48" t="str">
        <f t="shared" si="188"/>
        <v/>
      </c>
      <c r="J811" s="48" t="str">
        <f t="shared" si="189"/>
        <v/>
      </c>
      <c r="K811" s="49" t="str">
        <f t="shared" si="190"/>
        <v/>
      </c>
      <c r="L811" s="11"/>
      <c r="M811" s="11"/>
      <c r="N811" s="78"/>
      <c r="O811" s="31" t="str">
        <f t="shared" si="179"/>
        <v>F</v>
      </c>
      <c r="P811" s="11">
        <f t="shared" si="180"/>
        <v>-23.287315649149274</v>
      </c>
      <c r="Q811" s="11"/>
      <c r="R811" s="38">
        <f t="shared" si="181"/>
        <v>0</v>
      </c>
      <c r="S811" s="30">
        <f t="shared" si="182"/>
        <v>0</v>
      </c>
      <c r="T811" s="30">
        <f t="shared" si="183"/>
        <v>0</v>
      </c>
      <c r="U811" s="34"/>
      <c r="V811" s="34"/>
      <c r="W811" s="34"/>
      <c r="X811" s="31">
        <f t="shared" si="184"/>
        <v>9.0359999999999996</v>
      </c>
      <c r="Y811" s="31">
        <f t="shared" si="185"/>
        <v>-184.49199999999999</v>
      </c>
      <c r="Z811" s="30">
        <f t="shared" si="186"/>
        <v>0</v>
      </c>
    </row>
    <row r="812" spans="5:26" x14ac:dyDescent="0.15">
      <c r="E812" s="46"/>
      <c r="F812" s="28"/>
      <c r="G812" s="29"/>
      <c r="H812" s="29"/>
      <c r="I812" s="48" t="str">
        <f t="shared" si="188"/>
        <v/>
      </c>
      <c r="J812" s="48" t="str">
        <f t="shared" si="189"/>
        <v/>
      </c>
      <c r="K812" s="49" t="str">
        <f t="shared" si="190"/>
        <v/>
      </c>
      <c r="L812" s="11"/>
      <c r="M812" s="11"/>
      <c r="N812" s="78"/>
      <c r="O812" s="31" t="str">
        <f t="shared" si="179"/>
        <v>F</v>
      </c>
      <c r="P812" s="11">
        <f t="shared" si="180"/>
        <v>-23.287315649149274</v>
      </c>
      <c r="Q812" s="11"/>
      <c r="R812" s="38">
        <f t="shared" si="181"/>
        <v>0</v>
      </c>
      <c r="S812" s="30">
        <f t="shared" si="182"/>
        <v>0</v>
      </c>
      <c r="T812" s="30">
        <f t="shared" si="183"/>
        <v>0</v>
      </c>
      <c r="U812" s="34"/>
      <c r="V812" s="34"/>
      <c r="W812" s="34"/>
      <c r="X812" s="31">
        <f t="shared" si="184"/>
        <v>9.0359999999999996</v>
      </c>
      <c r="Y812" s="31">
        <f t="shared" si="185"/>
        <v>-184.49199999999999</v>
      </c>
      <c r="Z812" s="30">
        <f t="shared" si="186"/>
        <v>0</v>
      </c>
    </row>
    <row r="813" spans="5:26" x14ac:dyDescent="0.15">
      <c r="E813" s="46"/>
      <c r="F813" s="28"/>
      <c r="G813" s="29"/>
      <c r="H813" s="29"/>
      <c r="I813" s="48" t="str">
        <f t="shared" si="188"/>
        <v/>
      </c>
      <c r="J813" s="48" t="str">
        <f t="shared" si="189"/>
        <v/>
      </c>
      <c r="K813" s="49" t="str">
        <f t="shared" si="190"/>
        <v/>
      </c>
      <c r="L813" s="11"/>
      <c r="M813" s="11"/>
      <c r="N813" s="78"/>
      <c r="O813" s="31" t="str">
        <f t="shared" si="179"/>
        <v>F</v>
      </c>
      <c r="P813" s="11">
        <f t="shared" si="180"/>
        <v>-23.287315649149274</v>
      </c>
      <c r="Q813" s="11"/>
      <c r="R813" s="38">
        <f t="shared" si="181"/>
        <v>0</v>
      </c>
      <c r="S813" s="30">
        <f t="shared" si="182"/>
        <v>0</v>
      </c>
      <c r="T813" s="30">
        <f t="shared" si="183"/>
        <v>0</v>
      </c>
      <c r="U813" s="34"/>
      <c r="V813" s="34"/>
      <c r="W813" s="34"/>
      <c r="X813" s="31">
        <f t="shared" si="184"/>
        <v>9.0359999999999996</v>
      </c>
      <c r="Y813" s="31">
        <f t="shared" si="185"/>
        <v>-184.49199999999999</v>
      </c>
      <c r="Z813" s="30">
        <f t="shared" si="186"/>
        <v>0</v>
      </c>
    </row>
    <row r="814" spans="5:26" x14ac:dyDescent="0.15">
      <c r="E814" s="46"/>
      <c r="F814" s="28"/>
      <c r="G814" s="29"/>
      <c r="H814" s="29"/>
      <c r="I814" s="48" t="str">
        <f t="shared" si="188"/>
        <v/>
      </c>
      <c r="J814" s="48" t="str">
        <f t="shared" si="189"/>
        <v/>
      </c>
      <c r="K814" s="49" t="str">
        <f t="shared" si="190"/>
        <v/>
      </c>
      <c r="L814" s="11"/>
      <c r="M814" s="11"/>
      <c r="N814" s="78"/>
      <c r="O814" s="31" t="str">
        <f t="shared" si="179"/>
        <v>F</v>
      </c>
      <c r="P814" s="11">
        <f t="shared" si="180"/>
        <v>-23.287315649149274</v>
      </c>
      <c r="Q814" s="11"/>
      <c r="R814" s="38">
        <f t="shared" ref="R814:R868" si="191">DATEDIF($F$747,F814,"Y")</f>
        <v>0</v>
      </c>
      <c r="S814" s="30">
        <f t="shared" ref="S814:S868" si="192">DATEDIF($F$747,F814,"YM")</f>
        <v>0</v>
      </c>
      <c r="T814" s="30">
        <f t="shared" ref="T814:T868" si="193">DATEDIF($F$747,F814,"Y")+DATEDIF($F$747,F814,"YD")/(365+IF(MOD(YEAR(DATE(YEAR(F814)-1,MONTH($F$747),DAY($F$747))),4)=0,IF(DATE(YEAR(DATE(YEAR(F814)-1,MONTH($F$747),DAY($F$747))),2,29)&gt;=DATE(YEAR(F814)-1,MONTH($F$747),DAY($F$747)),1,0),0)+IF(MOD(YEAR(F814),4)=0,IF(DATE(YEAR(F814),2,29)&lt;=F814,1,0),0))</f>
        <v>0</v>
      </c>
      <c r="U814" s="34"/>
      <c r="V814" s="34"/>
      <c r="W814" s="34"/>
      <c r="X814" s="31">
        <f t="shared" si="184"/>
        <v>9.0359999999999996</v>
      </c>
      <c r="Y814" s="31">
        <f t="shared" si="185"/>
        <v>-184.49199999999999</v>
      </c>
      <c r="Z814" s="30">
        <f t="shared" si="186"/>
        <v>0</v>
      </c>
    </row>
    <row r="815" spans="5:26" x14ac:dyDescent="0.15">
      <c r="E815" s="46"/>
      <c r="F815" s="28"/>
      <c r="G815" s="29"/>
      <c r="H815" s="29"/>
      <c r="I815" s="48" t="str">
        <f t="shared" si="188"/>
        <v/>
      </c>
      <c r="J815" s="48" t="str">
        <f t="shared" si="189"/>
        <v/>
      </c>
      <c r="K815" s="49" t="str">
        <f t="shared" si="190"/>
        <v/>
      </c>
      <c r="L815" s="11"/>
      <c r="M815" s="11"/>
      <c r="N815" s="78"/>
      <c r="O815" s="31" t="str">
        <f t="shared" ref="O815:O868" si="194">+O814</f>
        <v>F</v>
      </c>
      <c r="P815" s="11">
        <f t="shared" ref="P815:P868" si="195">IF(T815&gt;17.583,"*",(G815-(INDEX(IF(O815="F",Hfemalemean,Hmalemean),S815+1,R815+1)))/(INDEX(IF(O815="F",Hfemalesd,Hmalesd),S815+1,R815+1)))</f>
        <v>-23.287315649149274</v>
      </c>
      <c r="Q815" s="11"/>
      <c r="R815" s="38">
        <f t="shared" si="191"/>
        <v>0</v>
      </c>
      <c r="S815" s="30">
        <f t="shared" si="192"/>
        <v>0</v>
      </c>
      <c r="T815" s="30">
        <f t="shared" si="193"/>
        <v>0</v>
      </c>
      <c r="U815" s="34"/>
      <c r="V815" s="34"/>
      <c r="W815" s="34"/>
      <c r="X815" s="31">
        <f t="shared" ref="X815:X868" si="196">IF(O815="M",2.06*10^-3*G815^2-0.1166*G815+6.5273,2.49*10^-3*G815^2-0.1858*G815+9.036)</f>
        <v>9.0359999999999996</v>
      </c>
      <c r="Y815" s="31">
        <f t="shared" ref="Y815:Y868" si="197">((G815/100)^3*INDEX(itoOI,IF(O815="M",0,3)+IF(G815&lt;140,1,IF(G815&lt;=149,2,3)),1)+(G815/100)^2*INDEX(itoOI,IF(O815="M",0,3)+IF(G815&lt;140,1,IF(G815&lt;=149,2,3)),2)+(G815/100)*INDEX(itoOI,IF(O815="M",0,3)+IF(G815&lt;140,1,IF(G815&lt;=149,2,3)),3)+INDEX(itoOI,IF(O815="M",0,3)+IF(G815&lt;140,1,IF(G815&lt;=149,2,3)),4))</f>
        <v>-184.49199999999999</v>
      </c>
      <c r="Z815" s="30">
        <f t="shared" ref="Z815:Z868" si="198">22*G815^2/10000</f>
        <v>0</v>
      </c>
    </row>
    <row r="816" spans="5:26" x14ac:dyDescent="0.15">
      <c r="E816" s="46"/>
      <c r="F816" s="28"/>
      <c r="G816" s="29"/>
      <c r="H816" s="29"/>
      <c r="I816" s="48" t="str">
        <f t="shared" si="188"/>
        <v/>
      </c>
      <c r="J816" s="48" t="str">
        <f t="shared" si="189"/>
        <v/>
      </c>
      <c r="K816" s="49" t="str">
        <f t="shared" si="190"/>
        <v/>
      </c>
      <c r="L816" s="11"/>
      <c r="M816" s="11"/>
      <c r="N816" s="78"/>
      <c r="O816" s="31" t="str">
        <f t="shared" si="194"/>
        <v>F</v>
      </c>
      <c r="P816" s="11">
        <f t="shared" si="195"/>
        <v>-23.287315649149274</v>
      </c>
      <c r="Q816" s="11"/>
      <c r="R816" s="38">
        <f t="shared" si="191"/>
        <v>0</v>
      </c>
      <c r="S816" s="30">
        <f t="shared" si="192"/>
        <v>0</v>
      </c>
      <c r="T816" s="30">
        <f t="shared" si="193"/>
        <v>0</v>
      </c>
      <c r="U816" s="34"/>
      <c r="V816" s="34"/>
      <c r="W816" s="34"/>
      <c r="X816" s="31">
        <f t="shared" si="196"/>
        <v>9.0359999999999996</v>
      </c>
      <c r="Y816" s="31">
        <f t="shared" si="197"/>
        <v>-184.49199999999999</v>
      </c>
      <c r="Z816" s="30">
        <f t="shared" si="198"/>
        <v>0</v>
      </c>
    </row>
    <row r="817" spans="5:26" x14ac:dyDescent="0.15">
      <c r="E817" s="46"/>
      <c r="F817" s="28"/>
      <c r="G817" s="29"/>
      <c r="H817" s="29"/>
      <c r="I817" s="48" t="str">
        <f t="shared" ref="I817:I853" si="199">IF(COUNTA($F$747,$H$747,F817:H817)=5,P817,"")</f>
        <v/>
      </c>
      <c r="J817" s="48" t="str">
        <f t="shared" ref="J817:J853" si="200">IF(COUNTA($F$747,$H$747,F817:H817)=5,IF(T817&lt;6,"*",IF(T817&gt;=17.583,"*",(H817-G817*INDEX(IF(O817="F",muratafemale,muratamale),R817-4,1)-INDEX(IF(O817="F",muratafemale,muratamale),R817-4,2))/(G817*INDEX(IF(O817="F",muratafemale,muratamale),R817-4,1)+INDEX(IF(O817="F",muratafemale,muratamale),R817-4,2))*100)),"")</f>
        <v/>
      </c>
      <c r="K817" s="49" t="str">
        <f t="shared" ref="K817:K853" si="201">IF(COUNTA($F$747,$H$747,F817:H817)=5,IF(OR(T817&lt;1,G817&lt;70),"*",IF(G817&gt;=IF(O817="M",181,174),(H817-Z817)/Z817*100,IF(G817&lt;101,(H817-X817)/X817*100,IF(T817&lt;6,(H817-X817)/X817*100,IF(T817&gt;=17.583,(H817-Z817)/Z817*100,(H817-Y817)/Y817*100))))),"")</f>
        <v/>
      </c>
      <c r="L817" s="11"/>
      <c r="M817" s="11"/>
      <c r="N817" s="78"/>
      <c r="O817" s="31" t="str">
        <f t="shared" si="194"/>
        <v>F</v>
      </c>
      <c r="P817" s="11">
        <f t="shared" si="195"/>
        <v>-23.287315649149274</v>
      </c>
      <c r="Q817" s="11"/>
      <c r="R817" s="38">
        <f t="shared" si="191"/>
        <v>0</v>
      </c>
      <c r="S817" s="30">
        <f t="shared" si="192"/>
        <v>0</v>
      </c>
      <c r="T817" s="30">
        <f t="shared" si="193"/>
        <v>0</v>
      </c>
      <c r="U817" s="34"/>
      <c r="V817" s="34"/>
      <c r="W817" s="34"/>
      <c r="X817" s="31">
        <f t="shared" si="196"/>
        <v>9.0359999999999996</v>
      </c>
      <c r="Y817" s="31">
        <f t="shared" si="197"/>
        <v>-184.49199999999999</v>
      </c>
      <c r="Z817" s="30">
        <f t="shared" si="198"/>
        <v>0</v>
      </c>
    </row>
    <row r="818" spans="5:26" x14ac:dyDescent="0.15">
      <c r="E818" s="46"/>
      <c r="F818" s="28"/>
      <c r="G818" s="29"/>
      <c r="H818" s="29"/>
      <c r="I818" s="48" t="str">
        <f t="shared" si="199"/>
        <v/>
      </c>
      <c r="J818" s="48" t="str">
        <f t="shared" si="200"/>
        <v/>
      </c>
      <c r="K818" s="49" t="str">
        <f t="shared" si="201"/>
        <v/>
      </c>
      <c r="L818" s="11"/>
      <c r="M818" s="11"/>
      <c r="N818" s="78"/>
      <c r="O818" s="31" t="str">
        <f t="shared" si="194"/>
        <v>F</v>
      </c>
      <c r="P818" s="11">
        <f t="shared" si="195"/>
        <v>-23.287315649149274</v>
      </c>
      <c r="Q818" s="11"/>
      <c r="R818" s="38">
        <f t="shared" si="191"/>
        <v>0</v>
      </c>
      <c r="S818" s="30">
        <f t="shared" si="192"/>
        <v>0</v>
      </c>
      <c r="T818" s="30">
        <f t="shared" si="193"/>
        <v>0</v>
      </c>
      <c r="U818" s="34"/>
      <c r="V818" s="34"/>
      <c r="W818" s="34"/>
      <c r="X818" s="31">
        <f t="shared" si="196"/>
        <v>9.0359999999999996</v>
      </c>
      <c r="Y818" s="31">
        <f t="shared" si="197"/>
        <v>-184.49199999999999</v>
      </c>
      <c r="Z818" s="30">
        <f t="shared" si="198"/>
        <v>0</v>
      </c>
    </row>
    <row r="819" spans="5:26" x14ac:dyDescent="0.15">
      <c r="E819" s="46"/>
      <c r="F819" s="28"/>
      <c r="G819" s="29"/>
      <c r="H819" s="29"/>
      <c r="I819" s="48" t="str">
        <f t="shared" si="199"/>
        <v/>
      </c>
      <c r="J819" s="48" t="str">
        <f t="shared" si="200"/>
        <v/>
      </c>
      <c r="K819" s="49" t="str">
        <f t="shared" si="201"/>
        <v/>
      </c>
      <c r="L819" s="11"/>
      <c r="M819" s="11"/>
      <c r="N819" s="78"/>
      <c r="O819" s="31" t="str">
        <f t="shared" si="194"/>
        <v>F</v>
      </c>
      <c r="P819" s="11">
        <f t="shared" si="195"/>
        <v>-23.287315649149274</v>
      </c>
      <c r="Q819" s="11"/>
      <c r="R819" s="38">
        <f t="shared" si="191"/>
        <v>0</v>
      </c>
      <c r="S819" s="30">
        <f t="shared" si="192"/>
        <v>0</v>
      </c>
      <c r="T819" s="30">
        <f t="shared" si="193"/>
        <v>0</v>
      </c>
      <c r="U819" s="34"/>
      <c r="V819" s="34"/>
      <c r="W819" s="34"/>
      <c r="X819" s="31">
        <f t="shared" si="196"/>
        <v>9.0359999999999996</v>
      </c>
      <c r="Y819" s="31">
        <f t="shared" si="197"/>
        <v>-184.49199999999999</v>
      </c>
      <c r="Z819" s="30">
        <f t="shared" si="198"/>
        <v>0</v>
      </c>
    </row>
    <row r="820" spans="5:26" x14ac:dyDescent="0.15">
      <c r="E820" s="46"/>
      <c r="F820" s="28"/>
      <c r="G820" s="29"/>
      <c r="H820" s="29"/>
      <c r="I820" s="48" t="str">
        <f t="shared" si="199"/>
        <v/>
      </c>
      <c r="J820" s="48" t="str">
        <f t="shared" si="200"/>
        <v/>
      </c>
      <c r="K820" s="49" t="str">
        <f t="shared" si="201"/>
        <v/>
      </c>
      <c r="L820" s="11"/>
      <c r="M820" s="11"/>
      <c r="N820" s="78"/>
      <c r="O820" s="31" t="str">
        <f t="shared" si="194"/>
        <v>F</v>
      </c>
      <c r="P820" s="11">
        <f t="shared" si="195"/>
        <v>-23.287315649149274</v>
      </c>
      <c r="Q820" s="11"/>
      <c r="R820" s="38">
        <f t="shared" si="191"/>
        <v>0</v>
      </c>
      <c r="S820" s="30">
        <f t="shared" si="192"/>
        <v>0</v>
      </c>
      <c r="T820" s="30">
        <f t="shared" si="193"/>
        <v>0</v>
      </c>
      <c r="U820" s="34"/>
      <c r="V820" s="34"/>
      <c r="W820" s="34"/>
      <c r="X820" s="31">
        <f t="shared" si="196"/>
        <v>9.0359999999999996</v>
      </c>
      <c r="Y820" s="31">
        <f t="shared" si="197"/>
        <v>-184.49199999999999</v>
      </c>
      <c r="Z820" s="30">
        <f t="shared" si="198"/>
        <v>0</v>
      </c>
    </row>
    <row r="821" spans="5:26" x14ac:dyDescent="0.15">
      <c r="E821" s="46"/>
      <c r="F821" s="28"/>
      <c r="G821" s="29"/>
      <c r="H821" s="29"/>
      <c r="I821" s="48" t="str">
        <f t="shared" si="199"/>
        <v/>
      </c>
      <c r="J821" s="48" t="str">
        <f t="shared" si="200"/>
        <v/>
      </c>
      <c r="K821" s="49" t="str">
        <f t="shared" si="201"/>
        <v/>
      </c>
      <c r="L821" s="11"/>
      <c r="M821" s="11"/>
      <c r="N821" s="78"/>
      <c r="O821" s="31" t="str">
        <f t="shared" si="194"/>
        <v>F</v>
      </c>
      <c r="P821" s="11">
        <f t="shared" si="195"/>
        <v>-23.287315649149274</v>
      </c>
      <c r="Q821" s="11"/>
      <c r="R821" s="38">
        <f t="shared" si="191"/>
        <v>0</v>
      </c>
      <c r="S821" s="30">
        <f t="shared" si="192"/>
        <v>0</v>
      </c>
      <c r="T821" s="30">
        <f t="shared" si="193"/>
        <v>0</v>
      </c>
      <c r="U821" s="34"/>
      <c r="V821" s="34"/>
      <c r="W821" s="34"/>
      <c r="X821" s="31">
        <f t="shared" si="196"/>
        <v>9.0359999999999996</v>
      </c>
      <c r="Y821" s="31">
        <f t="shared" si="197"/>
        <v>-184.49199999999999</v>
      </c>
      <c r="Z821" s="30">
        <f t="shared" si="198"/>
        <v>0</v>
      </c>
    </row>
    <row r="822" spans="5:26" x14ac:dyDescent="0.15">
      <c r="E822" s="46"/>
      <c r="F822" s="28"/>
      <c r="G822" s="29"/>
      <c r="H822" s="29"/>
      <c r="I822" s="48" t="str">
        <f t="shared" si="199"/>
        <v/>
      </c>
      <c r="J822" s="48" t="str">
        <f t="shared" si="200"/>
        <v/>
      </c>
      <c r="K822" s="49" t="str">
        <f t="shared" si="201"/>
        <v/>
      </c>
      <c r="L822" s="11"/>
      <c r="M822" s="11"/>
      <c r="N822" s="78"/>
      <c r="O822" s="31" t="str">
        <f t="shared" si="194"/>
        <v>F</v>
      </c>
      <c r="P822" s="11">
        <f t="shared" si="195"/>
        <v>-23.287315649149274</v>
      </c>
      <c r="Q822" s="11"/>
      <c r="R822" s="38">
        <f t="shared" si="191"/>
        <v>0</v>
      </c>
      <c r="S822" s="30">
        <f t="shared" si="192"/>
        <v>0</v>
      </c>
      <c r="T822" s="30">
        <f t="shared" si="193"/>
        <v>0</v>
      </c>
      <c r="U822" s="34"/>
      <c r="V822" s="34"/>
      <c r="W822" s="34"/>
      <c r="X822" s="31">
        <f t="shared" si="196"/>
        <v>9.0359999999999996</v>
      </c>
      <c r="Y822" s="31">
        <f t="shared" si="197"/>
        <v>-184.49199999999999</v>
      </c>
      <c r="Z822" s="30">
        <f t="shared" si="198"/>
        <v>0</v>
      </c>
    </row>
    <row r="823" spans="5:26" x14ac:dyDescent="0.15">
      <c r="E823" s="46"/>
      <c r="F823" s="28"/>
      <c r="G823" s="29"/>
      <c r="H823" s="29"/>
      <c r="I823" s="48" t="str">
        <f t="shared" si="199"/>
        <v/>
      </c>
      <c r="J823" s="48" t="str">
        <f t="shared" si="200"/>
        <v/>
      </c>
      <c r="K823" s="49" t="str">
        <f t="shared" si="201"/>
        <v/>
      </c>
      <c r="L823" s="11"/>
      <c r="M823" s="11"/>
      <c r="N823" s="78"/>
      <c r="O823" s="31" t="str">
        <f t="shared" si="194"/>
        <v>F</v>
      </c>
      <c r="P823" s="11">
        <f t="shared" si="195"/>
        <v>-23.287315649149274</v>
      </c>
      <c r="Q823" s="11"/>
      <c r="R823" s="38">
        <f t="shared" si="191"/>
        <v>0</v>
      </c>
      <c r="S823" s="30">
        <f t="shared" si="192"/>
        <v>0</v>
      </c>
      <c r="T823" s="30">
        <f t="shared" si="193"/>
        <v>0</v>
      </c>
      <c r="U823" s="34"/>
      <c r="V823" s="34"/>
      <c r="W823" s="34"/>
      <c r="X823" s="31">
        <f t="shared" si="196"/>
        <v>9.0359999999999996</v>
      </c>
      <c r="Y823" s="31">
        <f t="shared" si="197"/>
        <v>-184.49199999999999</v>
      </c>
      <c r="Z823" s="30">
        <f t="shared" si="198"/>
        <v>0</v>
      </c>
    </row>
    <row r="824" spans="5:26" x14ac:dyDescent="0.15">
      <c r="E824" s="46"/>
      <c r="F824" s="28"/>
      <c r="G824" s="29"/>
      <c r="H824" s="29"/>
      <c r="I824" s="48" t="str">
        <f t="shared" si="199"/>
        <v/>
      </c>
      <c r="J824" s="48" t="str">
        <f t="shared" si="200"/>
        <v/>
      </c>
      <c r="K824" s="49" t="str">
        <f t="shared" si="201"/>
        <v/>
      </c>
      <c r="L824" s="11"/>
      <c r="M824" s="11"/>
      <c r="N824" s="78"/>
      <c r="O824" s="31" t="str">
        <f t="shared" si="194"/>
        <v>F</v>
      </c>
      <c r="P824" s="11">
        <f t="shared" si="195"/>
        <v>-23.287315649149274</v>
      </c>
      <c r="Q824" s="11"/>
      <c r="R824" s="38">
        <f t="shared" si="191"/>
        <v>0</v>
      </c>
      <c r="S824" s="30">
        <f t="shared" si="192"/>
        <v>0</v>
      </c>
      <c r="T824" s="30">
        <f t="shared" si="193"/>
        <v>0</v>
      </c>
      <c r="U824" s="34"/>
      <c r="V824" s="34"/>
      <c r="W824" s="34"/>
      <c r="X824" s="31">
        <f t="shared" si="196"/>
        <v>9.0359999999999996</v>
      </c>
      <c r="Y824" s="31">
        <f t="shared" si="197"/>
        <v>-184.49199999999999</v>
      </c>
      <c r="Z824" s="30">
        <f t="shared" si="198"/>
        <v>0</v>
      </c>
    </row>
    <row r="825" spans="5:26" x14ac:dyDescent="0.15">
      <c r="E825" s="46"/>
      <c r="F825" s="28"/>
      <c r="G825" s="29"/>
      <c r="H825" s="29"/>
      <c r="I825" s="48" t="str">
        <f t="shared" si="199"/>
        <v/>
      </c>
      <c r="J825" s="48" t="str">
        <f t="shared" si="200"/>
        <v/>
      </c>
      <c r="K825" s="49" t="str">
        <f t="shared" si="201"/>
        <v/>
      </c>
      <c r="L825" s="11"/>
      <c r="M825" s="11"/>
      <c r="N825" s="78"/>
      <c r="O825" s="31" t="str">
        <f t="shared" si="194"/>
        <v>F</v>
      </c>
      <c r="P825" s="11">
        <f t="shared" si="195"/>
        <v>-23.287315649149274</v>
      </c>
      <c r="Q825" s="11"/>
      <c r="R825" s="38">
        <f t="shared" si="191"/>
        <v>0</v>
      </c>
      <c r="S825" s="30">
        <f t="shared" si="192"/>
        <v>0</v>
      </c>
      <c r="T825" s="30">
        <f t="shared" si="193"/>
        <v>0</v>
      </c>
      <c r="U825" s="34"/>
      <c r="V825" s="34"/>
      <c r="W825" s="34"/>
      <c r="X825" s="31">
        <f t="shared" si="196"/>
        <v>9.0359999999999996</v>
      </c>
      <c r="Y825" s="31">
        <f t="shared" si="197"/>
        <v>-184.49199999999999</v>
      </c>
      <c r="Z825" s="30">
        <f t="shared" si="198"/>
        <v>0</v>
      </c>
    </row>
    <row r="826" spans="5:26" x14ac:dyDescent="0.15">
      <c r="E826" s="46"/>
      <c r="F826" s="28"/>
      <c r="G826" s="29"/>
      <c r="H826" s="29"/>
      <c r="I826" s="48" t="str">
        <f t="shared" si="199"/>
        <v/>
      </c>
      <c r="J826" s="48" t="str">
        <f t="shared" si="200"/>
        <v/>
      </c>
      <c r="K826" s="49" t="str">
        <f t="shared" si="201"/>
        <v/>
      </c>
      <c r="L826" s="11"/>
      <c r="M826" s="11"/>
      <c r="N826" s="78"/>
      <c r="O826" s="31" t="str">
        <f t="shared" si="194"/>
        <v>F</v>
      </c>
      <c r="P826" s="11">
        <f t="shared" si="195"/>
        <v>-23.287315649149274</v>
      </c>
      <c r="Q826" s="11"/>
      <c r="R826" s="38">
        <f t="shared" si="191"/>
        <v>0</v>
      </c>
      <c r="S826" s="30">
        <f t="shared" si="192"/>
        <v>0</v>
      </c>
      <c r="T826" s="30">
        <f t="shared" si="193"/>
        <v>0</v>
      </c>
      <c r="U826" s="34"/>
      <c r="V826" s="34"/>
      <c r="W826" s="34"/>
      <c r="X826" s="31">
        <f t="shared" si="196"/>
        <v>9.0359999999999996</v>
      </c>
      <c r="Y826" s="31">
        <f t="shared" si="197"/>
        <v>-184.49199999999999</v>
      </c>
      <c r="Z826" s="30">
        <f t="shared" si="198"/>
        <v>0</v>
      </c>
    </row>
    <row r="827" spans="5:26" x14ac:dyDescent="0.15">
      <c r="E827" s="46"/>
      <c r="F827" s="28"/>
      <c r="G827" s="29"/>
      <c r="H827" s="29"/>
      <c r="I827" s="48" t="str">
        <f t="shared" si="199"/>
        <v/>
      </c>
      <c r="J827" s="48" t="str">
        <f t="shared" si="200"/>
        <v/>
      </c>
      <c r="K827" s="49" t="str">
        <f t="shared" si="201"/>
        <v/>
      </c>
      <c r="L827" s="11"/>
      <c r="M827" s="11"/>
      <c r="N827" s="78"/>
      <c r="O827" s="31" t="str">
        <f t="shared" si="194"/>
        <v>F</v>
      </c>
      <c r="P827" s="11">
        <f t="shared" si="195"/>
        <v>-23.287315649149274</v>
      </c>
      <c r="Q827" s="11"/>
      <c r="R827" s="38">
        <f t="shared" si="191"/>
        <v>0</v>
      </c>
      <c r="S827" s="30">
        <f t="shared" si="192"/>
        <v>0</v>
      </c>
      <c r="T827" s="30">
        <f t="shared" si="193"/>
        <v>0</v>
      </c>
      <c r="U827" s="34"/>
      <c r="V827" s="34"/>
      <c r="W827" s="34"/>
      <c r="X827" s="31">
        <f t="shared" si="196"/>
        <v>9.0359999999999996</v>
      </c>
      <c r="Y827" s="31">
        <f t="shared" si="197"/>
        <v>-184.49199999999999</v>
      </c>
      <c r="Z827" s="30">
        <f t="shared" si="198"/>
        <v>0</v>
      </c>
    </row>
    <row r="828" spans="5:26" x14ac:dyDescent="0.15">
      <c r="E828" s="46"/>
      <c r="F828" s="28"/>
      <c r="G828" s="29"/>
      <c r="H828" s="29"/>
      <c r="I828" s="48" t="str">
        <f t="shared" si="199"/>
        <v/>
      </c>
      <c r="J828" s="48" t="str">
        <f t="shared" si="200"/>
        <v/>
      </c>
      <c r="K828" s="49" t="str">
        <f t="shared" si="201"/>
        <v/>
      </c>
      <c r="L828" s="11"/>
      <c r="M828" s="11"/>
      <c r="N828" s="78"/>
      <c r="O828" s="31" t="str">
        <f t="shared" si="194"/>
        <v>F</v>
      </c>
      <c r="P828" s="11">
        <f t="shared" si="195"/>
        <v>-23.287315649149274</v>
      </c>
      <c r="Q828" s="11"/>
      <c r="R828" s="38">
        <f t="shared" si="191"/>
        <v>0</v>
      </c>
      <c r="S828" s="30">
        <f t="shared" si="192"/>
        <v>0</v>
      </c>
      <c r="T828" s="30">
        <f t="shared" si="193"/>
        <v>0</v>
      </c>
      <c r="U828" s="34"/>
      <c r="V828" s="34"/>
      <c r="W828" s="34"/>
      <c r="X828" s="31">
        <f t="shared" si="196"/>
        <v>9.0359999999999996</v>
      </c>
      <c r="Y828" s="31">
        <f t="shared" si="197"/>
        <v>-184.49199999999999</v>
      </c>
      <c r="Z828" s="30">
        <f t="shared" si="198"/>
        <v>0</v>
      </c>
    </row>
    <row r="829" spans="5:26" x14ac:dyDescent="0.15">
      <c r="E829" s="46"/>
      <c r="F829" s="28"/>
      <c r="G829" s="29"/>
      <c r="H829" s="29"/>
      <c r="I829" s="48" t="str">
        <f t="shared" si="199"/>
        <v/>
      </c>
      <c r="J829" s="48" t="str">
        <f t="shared" si="200"/>
        <v/>
      </c>
      <c r="K829" s="49" t="str">
        <f t="shared" si="201"/>
        <v/>
      </c>
      <c r="L829" s="11"/>
      <c r="M829" s="11"/>
      <c r="N829" s="78"/>
      <c r="O829" s="31" t="str">
        <f t="shared" si="194"/>
        <v>F</v>
      </c>
      <c r="P829" s="11">
        <f t="shared" si="195"/>
        <v>-23.287315649149274</v>
      </c>
      <c r="Q829" s="11"/>
      <c r="R829" s="38">
        <f t="shared" si="191"/>
        <v>0</v>
      </c>
      <c r="S829" s="30">
        <f t="shared" si="192"/>
        <v>0</v>
      </c>
      <c r="T829" s="30">
        <f t="shared" si="193"/>
        <v>0</v>
      </c>
      <c r="U829" s="34"/>
      <c r="V829" s="34"/>
      <c r="W829" s="34"/>
      <c r="X829" s="31">
        <f t="shared" si="196"/>
        <v>9.0359999999999996</v>
      </c>
      <c r="Y829" s="31">
        <f t="shared" si="197"/>
        <v>-184.49199999999999</v>
      </c>
      <c r="Z829" s="30">
        <f t="shared" si="198"/>
        <v>0</v>
      </c>
    </row>
    <row r="830" spans="5:26" x14ac:dyDescent="0.15">
      <c r="E830" s="46"/>
      <c r="F830" s="28"/>
      <c r="G830" s="29"/>
      <c r="H830" s="29"/>
      <c r="I830" s="48" t="str">
        <f t="shared" si="199"/>
        <v/>
      </c>
      <c r="J830" s="48" t="str">
        <f t="shared" si="200"/>
        <v/>
      </c>
      <c r="K830" s="49" t="str">
        <f t="shared" si="201"/>
        <v/>
      </c>
      <c r="L830" s="11"/>
      <c r="M830" s="11"/>
      <c r="N830" s="78"/>
      <c r="O830" s="31" t="str">
        <f t="shared" si="194"/>
        <v>F</v>
      </c>
      <c r="P830" s="11">
        <f t="shared" si="195"/>
        <v>-23.287315649149274</v>
      </c>
      <c r="Q830" s="11"/>
      <c r="R830" s="38">
        <f t="shared" si="191"/>
        <v>0</v>
      </c>
      <c r="S830" s="30">
        <f t="shared" si="192"/>
        <v>0</v>
      </c>
      <c r="T830" s="30">
        <f t="shared" si="193"/>
        <v>0</v>
      </c>
      <c r="U830" s="34"/>
      <c r="V830" s="34"/>
      <c r="W830" s="34"/>
      <c r="X830" s="31">
        <f t="shared" si="196"/>
        <v>9.0359999999999996</v>
      </c>
      <c r="Y830" s="31">
        <f t="shared" si="197"/>
        <v>-184.49199999999999</v>
      </c>
      <c r="Z830" s="30">
        <f t="shared" si="198"/>
        <v>0</v>
      </c>
    </row>
    <row r="831" spans="5:26" x14ac:dyDescent="0.15">
      <c r="E831" s="46"/>
      <c r="F831" s="28"/>
      <c r="G831" s="29"/>
      <c r="H831" s="29"/>
      <c r="I831" s="48" t="str">
        <f t="shared" si="199"/>
        <v/>
      </c>
      <c r="J831" s="48" t="str">
        <f t="shared" si="200"/>
        <v/>
      </c>
      <c r="K831" s="49" t="str">
        <f t="shared" si="201"/>
        <v/>
      </c>
      <c r="L831" s="11"/>
      <c r="M831" s="11"/>
      <c r="N831" s="78"/>
      <c r="O831" s="31" t="str">
        <f t="shared" si="194"/>
        <v>F</v>
      </c>
      <c r="P831" s="11">
        <f t="shared" si="195"/>
        <v>-23.287315649149274</v>
      </c>
      <c r="Q831" s="11"/>
      <c r="R831" s="38">
        <f t="shared" si="191"/>
        <v>0</v>
      </c>
      <c r="S831" s="30">
        <f t="shared" si="192"/>
        <v>0</v>
      </c>
      <c r="T831" s="30">
        <f t="shared" si="193"/>
        <v>0</v>
      </c>
      <c r="U831" s="34"/>
      <c r="V831" s="34"/>
      <c r="W831" s="34"/>
      <c r="X831" s="31">
        <f t="shared" si="196"/>
        <v>9.0359999999999996</v>
      </c>
      <c r="Y831" s="31">
        <f t="shared" si="197"/>
        <v>-184.49199999999999</v>
      </c>
      <c r="Z831" s="30">
        <f t="shared" si="198"/>
        <v>0</v>
      </c>
    </row>
    <row r="832" spans="5:26" x14ac:dyDescent="0.15">
      <c r="E832" s="46"/>
      <c r="F832" s="28"/>
      <c r="G832" s="29"/>
      <c r="H832" s="29"/>
      <c r="I832" s="48" t="str">
        <f t="shared" si="199"/>
        <v/>
      </c>
      <c r="J832" s="48" t="str">
        <f t="shared" si="200"/>
        <v/>
      </c>
      <c r="K832" s="49" t="str">
        <f t="shared" si="201"/>
        <v/>
      </c>
      <c r="L832" s="11"/>
      <c r="M832" s="11"/>
      <c r="N832" s="78"/>
      <c r="O832" s="31" t="str">
        <f t="shared" si="194"/>
        <v>F</v>
      </c>
      <c r="P832" s="11">
        <f t="shared" si="195"/>
        <v>-23.287315649149274</v>
      </c>
      <c r="Q832" s="11"/>
      <c r="R832" s="38">
        <f t="shared" si="191"/>
        <v>0</v>
      </c>
      <c r="S832" s="30">
        <f t="shared" si="192"/>
        <v>0</v>
      </c>
      <c r="T832" s="30">
        <f t="shared" si="193"/>
        <v>0</v>
      </c>
      <c r="U832" s="34"/>
      <c r="V832" s="34"/>
      <c r="W832" s="34"/>
      <c r="X832" s="31">
        <f t="shared" si="196"/>
        <v>9.0359999999999996</v>
      </c>
      <c r="Y832" s="31">
        <f t="shared" si="197"/>
        <v>-184.49199999999999</v>
      </c>
      <c r="Z832" s="30">
        <f t="shared" si="198"/>
        <v>0</v>
      </c>
    </row>
    <row r="833" spans="5:26" x14ac:dyDescent="0.15">
      <c r="E833" s="46"/>
      <c r="F833" s="28"/>
      <c r="G833" s="29"/>
      <c r="H833" s="29"/>
      <c r="I833" s="48" t="str">
        <f t="shared" si="199"/>
        <v/>
      </c>
      <c r="J833" s="48" t="str">
        <f t="shared" si="200"/>
        <v/>
      </c>
      <c r="K833" s="49" t="str">
        <f t="shared" si="201"/>
        <v/>
      </c>
      <c r="L833" s="11"/>
      <c r="M833" s="11"/>
      <c r="N833" s="78"/>
      <c r="O833" s="31" t="str">
        <f t="shared" si="194"/>
        <v>F</v>
      </c>
      <c r="P833" s="11">
        <f t="shared" si="195"/>
        <v>-23.287315649149274</v>
      </c>
      <c r="Q833" s="11"/>
      <c r="R833" s="38">
        <f t="shared" si="191"/>
        <v>0</v>
      </c>
      <c r="S833" s="30">
        <f t="shared" si="192"/>
        <v>0</v>
      </c>
      <c r="T833" s="30">
        <f t="shared" si="193"/>
        <v>0</v>
      </c>
      <c r="U833" s="34"/>
      <c r="V833" s="34"/>
      <c r="W833" s="34"/>
      <c r="X833" s="31">
        <f t="shared" si="196"/>
        <v>9.0359999999999996</v>
      </c>
      <c r="Y833" s="31">
        <f t="shared" si="197"/>
        <v>-184.49199999999999</v>
      </c>
      <c r="Z833" s="30">
        <f t="shared" si="198"/>
        <v>0</v>
      </c>
    </row>
    <row r="834" spans="5:26" x14ac:dyDescent="0.15">
      <c r="E834" s="46"/>
      <c r="F834" s="28"/>
      <c r="G834" s="29"/>
      <c r="H834" s="29"/>
      <c r="I834" s="48" t="str">
        <f t="shared" si="199"/>
        <v/>
      </c>
      <c r="J834" s="48" t="str">
        <f t="shared" si="200"/>
        <v/>
      </c>
      <c r="K834" s="49" t="str">
        <f t="shared" si="201"/>
        <v/>
      </c>
      <c r="L834" s="11"/>
      <c r="M834" s="11"/>
      <c r="N834" s="78"/>
      <c r="O834" s="31" t="str">
        <f t="shared" si="194"/>
        <v>F</v>
      </c>
      <c r="P834" s="11">
        <f t="shared" si="195"/>
        <v>-23.287315649149274</v>
      </c>
      <c r="Q834" s="11"/>
      <c r="R834" s="38">
        <f t="shared" si="191"/>
        <v>0</v>
      </c>
      <c r="S834" s="30">
        <f t="shared" si="192"/>
        <v>0</v>
      </c>
      <c r="T834" s="30">
        <f t="shared" si="193"/>
        <v>0</v>
      </c>
      <c r="U834" s="34"/>
      <c r="V834" s="34"/>
      <c r="W834" s="34"/>
      <c r="X834" s="31">
        <f t="shared" si="196"/>
        <v>9.0359999999999996</v>
      </c>
      <c r="Y834" s="31">
        <f t="shared" si="197"/>
        <v>-184.49199999999999</v>
      </c>
      <c r="Z834" s="30">
        <f t="shared" si="198"/>
        <v>0</v>
      </c>
    </row>
    <row r="835" spans="5:26" x14ac:dyDescent="0.15">
      <c r="E835" s="46"/>
      <c r="F835" s="28"/>
      <c r="G835" s="29"/>
      <c r="H835" s="29"/>
      <c r="I835" s="48" t="str">
        <f t="shared" si="199"/>
        <v/>
      </c>
      <c r="J835" s="48" t="str">
        <f t="shared" si="200"/>
        <v/>
      </c>
      <c r="K835" s="49" t="str">
        <f t="shared" si="201"/>
        <v/>
      </c>
      <c r="L835" s="11"/>
      <c r="M835" s="11"/>
      <c r="N835" s="78"/>
      <c r="O835" s="31" t="str">
        <f t="shared" si="194"/>
        <v>F</v>
      </c>
      <c r="P835" s="11">
        <f t="shared" si="195"/>
        <v>-23.287315649149274</v>
      </c>
      <c r="Q835" s="11"/>
      <c r="R835" s="38">
        <f t="shared" si="191"/>
        <v>0</v>
      </c>
      <c r="S835" s="30">
        <f t="shared" si="192"/>
        <v>0</v>
      </c>
      <c r="T835" s="30">
        <f t="shared" si="193"/>
        <v>0</v>
      </c>
      <c r="U835" s="34"/>
      <c r="V835" s="34"/>
      <c r="W835" s="34"/>
      <c r="X835" s="31">
        <f t="shared" si="196"/>
        <v>9.0359999999999996</v>
      </c>
      <c r="Y835" s="31">
        <f t="shared" si="197"/>
        <v>-184.49199999999999</v>
      </c>
      <c r="Z835" s="30">
        <f t="shared" si="198"/>
        <v>0</v>
      </c>
    </row>
    <row r="836" spans="5:26" x14ac:dyDescent="0.15">
      <c r="E836" s="46"/>
      <c r="F836" s="28"/>
      <c r="G836" s="29"/>
      <c r="H836" s="29"/>
      <c r="I836" s="48" t="str">
        <f t="shared" si="199"/>
        <v/>
      </c>
      <c r="J836" s="48" t="str">
        <f t="shared" si="200"/>
        <v/>
      </c>
      <c r="K836" s="49" t="str">
        <f t="shared" si="201"/>
        <v/>
      </c>
      <c r="L836" s="11"/>
      <c r="M836" s="11"/>
      <c r="N836" s="78"/>
      <c r="O836" s="31" t="str">
        <f t="shared" si="194"/>
        <v>F</v>
      </c>
      <c r="P836" s="11">
        <f t="shared" si="195"/>
        <v>-23.287315649149274</v>
      </c>
      <c r="Q836" s="11"/>
      <c r="R836" s="38">
        <f t="shared" si="191"/>
        <v>0</v>
      </c>
      <c r="S836" s="30">
        <f t="shared" si="192"/>
        <v>0</v>
      </c>
      <c r="T836" s="30">
        <f t="shared" si="193"/>
        <v>0</v>
      </c>
      <c r="U836" s="34"/>
      <c r="V836" s="34"/>
      <c r="W836" s="34"/>
      <c r="X836" s="31">
        <f t="shared" si="196"/>
        <v>9.0359999999999996</v>
      </c>
      <c r="Y836" s="31">
        <f t="shared" si="197"/>
        <v>-184.49199999999999</v>
      </c>
      <c r="Z836" s="30">
        <f t="shared" si="198"/>
        <v>0</v>
      </c>
    </row>
    <row r="837" spans="5:26" x14ac:dyDescent="0.15">
      <c r="E837" s="46"/>
      <c r="F837" s="28"/>
      <c r="G837" s="29"/>
      <c r="H837" s="29"/>
      <c r="I837" s="48" t="str">
        <f t="shared" si="199"/>
        <v/>
      </c>
      <c r="J837" s="48" t="str">
        <f t="shared" si="200"/>
        <v/>
      </c>
      <c r="K837" s="49" t="str">
        <f t="shared" si="201"/>
        <v/>
      </c>
      <c r="L837" s="11"/>
      <c r="M837" s="11"/>
      <c r="N837" s="78"/>
      <c r="O837" s="31" t="str">
        <f t="shared" si="194"/>
        <v>F</v>
      </c>
      <c r="P837" s="11">
        <f t="shared" si="195"/>
        <v>-23.287315649149274</v>
      </c>
      <c r="Q837" s="11"/>
      <c r="R837" s="38">
        <f t="shared" si="191"/>
        <v>0</v>
      </c>
      <c r="S837" s="30">
        <f t="shared" si="192"/>
        <v>0</v>
      </c>
      <c r="T837" s="30">
        <f t="shared" si="193"/>
        <v>0</v>
      </c>
      <c r="U837" s="34"/>
      <c r="V837" s="34"/>
      <c r="W837" s="34"/>
      <c r="X837" s="31">
        <f t="shared" si="196"/>
        <v>9.0359999999999996</v>
      </c>
      <c r="Y837" s="31">
        <f t="shared" si="197"/>
        <v>-184.49199999999999</v>
      </c>
      <c r="Z837" s="30">
        <f t="shared" si="198"/>
        <v>0</v>
      </c>
    </row>
    <row r="838" spans="5:26" x14ac:dyDescent="0.15">
      <c r="E838" s="46"/>
      <c r="F838" s="28"/>
      <c r="G838" s="29"/>
      <c r="H838" s="29"/>
      <c r="I838" s="48" t="str">
        <f t="shared" si="199"/>
        <v/>
      </c>
      <c r="J838" s="48" t="str">
        <f t="shared" si="200"/>
        <v/>
      </c>
      <c r="K838" s="49" t="str">
        <f t="shared" si="201"/>
        <v/>
      </c>
      <c r="L838" s="11"/>
      <c r="M838" s="11"/>
      <c r="N838" s="78"/>
      <c r="O838" s="31" t="str">
        <f t="shared" si="194"/>
        <v>F</v>
      </c>
      <c r="P838" s="11">
        <f t="shared" si="195"/>
        <v>-23.287315649149274</v>
      </c>
      <c r="Q838" s="11"/>
      <c r="R838" s="38">
        <f t="shared" si="191"/>
        <v>0</v>
      </c>
      <c r="S838" s="30">
        <f t="shared" si="192"/>
        <v>0</v>
      </c>
      <c r="T838" s="30">
        <f t="shared" si="193"/>
        <v>0</v>
      </c>
      <c r="U838" s="34"/>
      <c r="V838" s="34"/>
      <c r="W838" s="34"/>
      <c r="X838" s="31">
        <f t="shared" si="196"/>
        <v>9.0359999999999996</v>
      </c>
      <c r="Y838" s="31">
        <f t="shared" si="197"/>
        <v>-184.49199999999999</v>
      </c>
      <c r="Z838" s="30">
        <f t="shared" si="198"/>
        <v>0</v>
      </c>
    </row>
    <row r="839" spans="5:26" x14ac:dyDescent="0.15">
      <c r="E839" s="46"/>
      <c r="F839" s="28"/>
      <c r="G839" s="29"/>
      <c r="H839" s="29"/>
      <c r="I839" s="48" t="str">
        <f t="shared" si="199"/>
        <v/>
      </c>
      <c r="J839" s="48" t="str">
        <f t="shared" si="200"/>
        <v/>
      </c>
      <c r="K839" s="49" t="str">
        <f t="shared" si="201"/>
        <v/>
      </c>
      <c r="L839" s="11"/>
      <c r="M839" s="11"/>
      <c r="N839" s="78"/>
      <c r="O839" s="31" t="str">
        <f t="shared" si="194"/>
        <v>F</v>
      </c>
      <c r="P839" s="11">
        <f t="shared" si="195"/>
        <v>-23.287315649149274</v>
      </c>
      <c r="Q839" s="11"/>
      <c r="R839" s="38">
        <f t="shared" si="191"/>
        <v>0</v>
      </c>
      <c r="S839" s="30">
        <f t="shared" si="192"/>
        <v>0</v>
      </c>
      <c r="T839" s="30">
        <f t="shared" si="193"/>
        <v>0</v>
      </c>
      <c r="U839" s="34"/>
      <c r="V839" s="34"/>
      <c r="W839" s="34"/>
      <c r="X839" s="31">
        <f t="shared" si="196"/>
        <v>9.0359999999999996</v>
      </c>
      <c r="Y839" s="31">
        <f t="shared" si="197"/>
        <v>-184.49199999999999</v>
      </c>
      <c r="Z839" s="30">
        <f t="shared" si="198"/>
        <v>0</v>
      </c>
    </row>
    <row r="840" spans="5:26" x14ac:dyDescent="0.15">
      <c r="E840" s="46"/>
      <c r="F840" s="28"/>
      <c r="G840" s="29"/>
      <c r="H840" s="29"/>
      <c r="I840" s="48" t="str">
        <f t="shared" si="199"/>
        <v/>
      </c>
      <c r="J840" s="48" t="str">
        <f t="shared" si="200"/>
        <v/>
      </c>
      <c r="K840" s="49" t="str">
        <f t="shared" si="201"/>
        <v/>
      </c>
      <c r="L840" s="11"/>
      <c r="M840" s="11"/>
      <c r="N840" s="78"/>
      <c r="O840" s="31" t="str">
        <f t="shared" si="194"/>
        <v>F</v>
      </c>
      <c r="P840" s="11">
        <f t="shared" si="195"/>
        <v>-23.287315649149274</v>
      </c>
      <c r="Q840" s="11"/>
      <c r="R840" s="38">
        <f t="shared" si="191"/>
        <v>0</v>
      </c>
      <c r="S840" s="30">
        <f t="shared" si="192"/>
        <v>0</v>
      </c>
      <c r="T840" s="30">
        <f t="shared" si="193"/>
        <v>0</v>
      </c>
      <c r="U840" s="34"/>
      <c r="V840" s="34"/>
      <c r="W840" s="34"/>
      <c r="X840" s="31">
        <f t="shared" si="196"/>
        <v>9.0359999999999996</v>
      </c>
      <c r="Y840" s="31">
        <f t="shared" si="197"/>
        <v>-184.49199999999999</v>
      </c>
      <c r="Z840" s="30">
        <f t="shared" si="198"/>
        <v>0</v>
      </c>
    </row>
    <row r="841" spans="5:26" x14ac:dyDescent="0.15">
      <c r="E841" s="46"/>
      <c r="F841" s="28"/>
      <c r="G841" s="29"/>
      <c r="H841" s="29"/>
      <c r="I841" s="48" t="str">
        <f t="shared" si="199"/>
        <v/>
      </c>
      <c r="J841" s="48" t="str">
        <f t="shared" si="200"/>
        <v/>
      </c>
      <c r="K841" s="49" t="str">
        <f t="shared" si="201"/>
        <v/>
      </c>
      <c r="L841" s="11"/>
      <c r="M841" s="11"/>
      <c r="N841" s="78"/>
      <c r="O841" s="31" t="str">
        <f t="shared" si="194"/>
        <v>F</v>
      </c>
      <c r="P841" s="11">
        <f t="shared" si="195"/>
        <v>-23.287315649149274</v>
      </c>
      <c r="Q841" s="11"/>
      <c r="R841" s="38">
        <f t="shared" si="191"/>
        <v>0</v>
      </c>
      <c r="S841" s="30">
        <f t="shared" si="192"/>
        <v>0</v>
      </c>
      <c r="T841" s="30">
        <f t="shared" si="193"/>
        <v>0</v>
      </c>
      <c r="U841" s="34"/>
      <c r="V841" s="34"/>
      <c r="W841" s="34"/>
      <c r="X841" s="31">
        <f t="shared" si="196"/>
        <v>9.0359999999999996</v>
      </c>
      <c r="Y841" s="31">
        <f t="shared" si="197"/>
        <v>-184.49199999999999</v>
      </c>
      <c r="Z841" s="30">
        <f t="shared" si="198"/>
        <v>0</v>
      </c>
    </row>
    <row r="842" spans="5:26" x14ac:dyDescent="0.15">
      <c r="E842" s="46"/>
      <c r="F842" s="28"/>
      <c r="G842" s="29"/>
      <c r="H842" s="29"/>
      <c r="I842" s="48" t="str">
        <f t="shared" si="199"/>
        <v/>
      </c>
      <c r="J842" s="48" t="str">
        <f t="shared" si="200"/>
        <v/>
      </c>
      <c r="K842" s="49" t="str">
        <f t="shared" si="201"/>
        <v/>
      </c>
      <c r="L842" s="11"/>
      <c r="M842" s="11"/>
      <c r="N842" s="78"/>
      <c r="O842" s="31" t="str">
        <f t="shared" si="194"/>
        <v>F</v>
      </c>
      <c r="P842" s="11">
        <f t="shared" si="195"/>
        <v>-23.287315649149274</v>
      </c>
      <c r="Q842" s="11"/>
      <c r="R842" s="38">
        <f t="shared" si="191"/>
        <v>0</v>
      </c>
      <c r="S842" s="30">
        <f t="shared" si="192"/>
        <v>0</v>
      </c>
      <c r="T842" s="30">
        <f t="shared" si="193"/>
        <v>0</v>
      </c>
      <c r="U842" s="34"/>
      <c r="V842" s="34"/>
      <c r="W842" s="34"/>
      <c r="X842" s="31">
        <f t="shared" si="196"/>
        <v>9.0359999999999996</v>
      </c>
      <c r="Y842" s="31">
        <f t="shared" si="197"/>
        <v>-184.49199999999999</v>
      </c>
      <c r="Z842" s="30">
        <f t="shared" si="198"/>
        <v>0</v>
      </c>
    </row>
    <row r="843" spans="5:26" x14ac:dyDescent="0.15">
      <c r="E843" s="46"/>
      <c r="F843" s="28"/>
      <c r="G843" s="29"/>
      <c r="H843" s="29"/>
      <c r="I843" s="48" t="str">
        <f t="shared" si="199"/>
        <v/>
      </c>
      <c r="J843" s="48" t="str">
        <f t="shared" si="200"/>
        <v/>
      </c>
      <c r="K843" s="49" t="str">
        <f t="shared" si="201"/>
        <v/>
      </c>
      <c r="L843" s="11"/>
      <c r="M843" s="11"/>
      <c r="N843" s="78"/>
      <c r="O843" s="31" t="str">
        <f t="shared" si="194"/>
        <v>F</v>
      </c>
      <c r="P843" s="11">
        <f t="shared" si="195"/>
        <v>-23.287315649149274</v>
      </c>
      <c r="Q843" s="11"/>
      <c r="R843" s="38">
        <f t="shared" si="191"/>
        <v>0</v>
      </c>
      <c r="S843" s="30">
        <f t="shared" si="192"/>
        <v>0</v>
      </c>
      <c r="T843" s="30">
        <f t="shared" si="193"/>
        <v>0</v>
      </c>
      <c r="U843" s="34"/>
      <c r="V843" s="34"/>
      <c r="W843" s="34"/>
      <c r="X843" s="31">
        <f t="shared" si="196"/>
        <v>9.0359999999999996</v>
      </c>
      <c r="Y843" s="31">
        <f t="shared" si="197"/>
        <v>-184.49199999999999</v>
      </c>
      <c r="Z843" s="30">
        <f t="shared" si="198"/>
        <v>0</v>
      </c>
    </row>
    <row r="844" spans="5:26" x14ac:dyDescent="0.15">
      <c r="E844" s="46"/>
      <c r="F844" s="28"/>
      <c r="G844" s="29"/>
      <c r="H844" s="29"/>
      <c r="I844" s="48" t="str">
        <f t="shared" si="199"/>
        <v/>
      </c>
      <c r="J844" s="48" t="str">
        <f t="shared" si="200"/>
        <v/>
      </c>
      <c r="K844" s="49" t="str">
        <f t="shared" si="201"/>
        <v/>
      </c>
      <c r="L844" s="11"/>
      <c r="M844" s="11"/>
      <c r="N844" s="78"/>
      <c r="O844" s="31" t="str">
        <f t="shared" si="194"/>
        <v>F</v>
      </c>
      <c r="P844" s="11">
        <f t="shared" si="195"/>
        <v>-23.287315649149274</v>
      </c>
      <c r="Q844" s="11"/>
      <c r="R844" s="38">
        <f t="shared" si="191"/>
        <v>0</v>
      </c>
      <c r="S844" s="30">
        <f t="shared" si="192"/>
        <v>0</v>
      </c>
      <c r="T844" s="30">
        <f t="shared" si="193"/>
        <v>0</v>
      </c>
      <c r="U844" s="34"/>
      <c r="V844" s="34"/>
      <c r="W844" s="34"/>
      <c r="X844" s="31">
        <f t="shared" si="196"/>
        <v>9.0359999999999996</v>
      </c>
      <c r="Y844" s="31">
        <f t="shared" si="197"/>
        <v>-184.49199999999999</v>
      </c>
      <c r="Z844" s="30">
        <f t="shared" si="198"/>
        <v>0</v>
      </c>
    </row>
    <row r="845" spans="5:26" x14ac:dyDescent="0.15">
      <c r="E845" s="46"/>
      <c r="F845" s="28"/>
      <c r="G845" s="29"/>
      <c r="H845" s="29"/>
      <c r="I845" s="48" t="str">
        <f t="shared" si="199"/>
        <v/>
      </c>
      <c r="J845" s="48" t="str">
        <f t="shared" si="200"/>
        <v/>
      </c>
      <c r="K845" s="49" t="str">
        <f t="shared" si="201"/>
        <v/>
      </c>
      <c r="L845" s="11"/>
      <c r="M845" s="11"/>
      <c r="N845" s="78"/>
      <c r="O845" s="31" t="str">
        <f t="shared" si="194"/>
        <v>F</v>
      </c>
      <c r="P845" s="11">
        <f t="shared" si="195"/>
        <v>-23.287315649149274</v>
      </c>
      <c r="Q845" s="11"/>
      <c r="R845" s="38">
        <f t="shared" si="191"/>
        <v>0</v>
      </c>
      <c r="S845" s="30">
        <f t="shared" si="192"/>
        <v>0</v>
      </c>
      <c r="T845" s="30">
        <f t="shared" si="193"/>
        <v>0</v>
      </c>
      <c r="U845" s="34"/>
      <c r="V845" s="34"/>
      <c r="W845" s="34"/>
      <c r="X845" s="31">
        <f t="shared" si="196"/>
        <v>9.0359999999999996</v>
      </c>
      <c r="Y845" s="31">
        <f t="shared" si="197"/>
        <v>-184.49199999999999</v>
      </c>
      <c r="Z845" s="30">
        <f t="shared" si="198"/>
        <v>0</v>
      </c>
    </row>
    <row r="846" spans="5:26" x14ac:dyDescent="0.15">
      <c r="E846" s="46"/>
      <c r="F846" s="28"/>
      <c r="G846" s="29"/>
      <c r="H846" s="29"/>
      <c r="I846" s="48" t="str">
        <f t="shared" si="199"/>
        <v/>
      </c>
      <c r="J846" s="48" t="str">
        <f t="shared" si="200"/>
        <v/>
      </c>
      <c r="K846" s="49" t="str">
        <f t="shared" si="201"/>
        <v/>
      </c>
      <c r="L846" s="11"/>
      <c r="M846" s="11"/>
      <c r="N846" s="78"/>
      <c r="O846" s="31" t="str">
        <f t="shared" si="194"/>
        <v>F</v>
      </c>
      <c r="P846" s="11">
        <f t="shared" si="195"/>
        <v>-23.287315649149274</v>
      </c>
      <c r="Q846" s="11"/>
      <c r="R846" s="38">
        <f t="shared" si="191"/>
        <v>0</v>
      </c>
      <c r="S846" s="30">
        <f t="shared" si="192"/>
        <v>0</v>
      </c>
      <c r="T846" s="30">
        <f t="shared" si="193"/>
        <v>0</v>
      </c>
      <c r="U846" s="34"/>
      <c r="V846" s="34"/>
      <c r="W846" s="34"/>
      <c r="X846" s="31">
        <f t="shared" si="196"/>
        <v>9.0359999999999996</v>
      </c>
      <c r="Y846" s="31">
        <f t="shared" si="197"/>
        <v>-184.49199999999999</v>
      </c>
      <c r="Z846" s="30">
        <f t="shared" si="198"/>
        <v>0</v>
      </c>
    </row>
    <row r="847" spans="5:26" x14ac:dyDescent="0.15">
      <c r="E847" s="46"/>
      <c r="F847" s="28"/>
      <c r="G847" s="29"/>
      <c r="H847" s="29"/>
      <c r="I847" s="48" t="str">
        <f t="shared" si="199"/>
        <v/>
      </c>
      <c r="J847" s="48" t="str">
        <f t="shared" si="200"/>
        <v/>
      </c>
      <c r="K847" s="49" t="str">
        <f t="shared" si="201"/>
        <v/>
      </c>
      <c r="L847" s="11"/>
      <c r="M847" s="11"/>
      <c r="N847" s="78"/>
      <c r="O847" s="31" t="str">
        <f t="shared" si="194"/>
        <v>F</v>
      </c>
      <c r="P847" s="11">
        <f t="shared" si="195"/>
        <v>-23.287315649149274</v>
      </c>
      <c r="Q847" s="11"/>
      <c r="R847" s="38">
        <f t="shared" si="191"/>
        <v>0</v>
      </c>
      <c r="S847" s="30">
        <f t="shared" si="192"/>
        <v>0</v>
      </c>
      <c r="T847" s="30">
        <f t="shared" si="193"/>
        <v>0</v>
      </c>
      <c r="U847" s="34"/>
      <c r="V847" s="34"/>
      <c r="W847" s="34"/>
      <c r="X847" s="31">
        <f t="shared" si="196"/>
        <v>9.0359999999999996</v>
      </c>
      <c r="Y847" s="31">
        <f t="shared" si="197"/>
        <v>-184.49199999999999</v>
      </c>
      <c r="Z847" s="30">
        <f t="shared" si="198"/>
        <v>0</v>
      </c>
    </row>
    <row r="848" spans="5:26" x14ac:dyDescent="0.15">
      <c r="E848" s="46"/>
      <c r="F848" s="28"/>
      <c r="G848" s="29"/>
      <c r="H848" s="29"/>
      <c r="I848" s="48" t="str">
        <f t="shared" si="199"/>
        <v/>
      </c>
      <c r="J848" s="48" t="str">
        <f t="shared" si="200"/>
        <v/>
      </c>
      <c r="K848" s="49" t="str">
        <f t="shared" si="201"/>
        <v/>
      </c>
      <c r="L848" s="11"/>
      <c r="M848" s="11"/>
      <c r="N848" s="78"/>
      <c r="O848" s="31" t="str">
        <f t="shared" si="194"/>
        <v>F</v>
      </c>
      <c r="P848" s="11">
        <f t="shared" si="195"/>
        <v>-23.287315649149274</v>
      </c>
      <c r="Q848" s="11"/>
      <c r="R848" s="38">
        <f t="shared" si="191"/>
        <v>0</v>
      </c>
      <c r="S848" s="30">
        <f t="shared" si="192"/>
        <v>0</v>
      </c>
      <c r="T848" s="30">
        <f t="shared" si="193"/>
        <v>0</v>
      </c>
      <c r="U848" s="34"/>
      <c r="V848" s="34"/>
      <c r="W848" s="34"/>
      <c r="X848" s="31">
        <f t="shared" si="196"/>
        <v>9.0359999999999996</v>
      </c>
      <c r="Y848" s="31">
        <f t="shared" si="197"/>
        <v>-184.49199999999999</v>
      </c>
      <c r="Z848" s="30">
        <f t="shared" si="198"/>
        <v>0</v>
      </c>
    </row>
    <row r="849" spans="5:26" x14ac:dyDescent="0.15">
      <c r="E849" s="46"/>
      <c r="F849" s="28"/>
      <c r="G849" s="29"/>
      <c r="H849" s="29"/>
      <c r="I849" s="48" t="str">
        <f t="shared" si="199"/>
        <v/>
      </c>
      <c r="J849" s="48" t="str">
        <f t="shared" si="200"/>
        <v/>
      </c>
      <c r="K849" s="49" t="str">
        <f t="shared" si="201"/>
        <v/>
      </c>
      <c r="L849" s="11"/>
      <c r="M849" s="11"/>
      <c r="N849" s="78"/>
      <c r="O849" s="31" t="str">
        <f t="shared" si="194"/>
        <v>F</v>
      </c>
      <c r="P849" s="11">
        <f t="shared" si="195"/>
        <v>-23.287315649149274</v>
      </c>
      <c r="Q849" s="11"/>
      <c r="R849" s="38">
        <f t="shared" si="191"/>
        <v>0</v>
      </c>
      <c r="S849" s="30">
        <f t="shared" si="192"/>
        <v>0</v>
      </c>
      <c r="T849" s="30">
        <f t="shared" si="193"/>
        <v>0</v>
      </c>
      <c r="U849" s="34"/>
      <c r="V849" s="34"/>
      <c r="W849" s="34"/>
      <c r="X849" s="31">
        <f t="shared" si="196"/>
        <v>9.0359999999999996</v>
      </c>
      <c r="Y849" s="31">
        <f t="shared" si="197"/>
        <v>-184.49199999999999</v>
      </c>
      <c r="Z849" s="30">
        <f t="shared" si="198"/>
        <v>0</v>
      </c>
    </row>
    <row r="850" spans="5:26" x14ac:dyDescent="0.15">
      <c r="E850" s="46"/>
      <c r="F850" s="28"/>
      <c r="G850" s="29"/>
      <c r="H850" s="29"/>
      <c r="I850" s="48" t="str">
        <f t="shared" si="199"/>
        <v/>
      </c>
      <c r="J850" s="48" t="str">
        <f t="shared" si="200"/>
        <v/>
      </c>
      <c r="K850" s="49" t="str">
        <f t="shared" si="201"/>
        <v/>
      </c>
      <c r="L850" s="11"/>
      <c r="M850" s="11"/>
      <c r="N850" s="78"/>
      <c r="O850" s="31" t="str">
        <f t="shared" si="194"/>
        <v>F</v>
      </c>
      <c r="P850" s="11">
        <f t="shared" si="195"/>
        <v>-23.287315649149274</v>
      </c>
      <c r="Q850" s="11"/>
      <c r="R850" s="38">
        <f t="shared" si="191"/>
        <v>0</v>
      </c>
      <c r="S850" s="30">
        <f t="shared" si="192"/>
        <v>0</v>
      </c>
      <c r="T850" s="30">
        <f t="shared" si="193"/>
        <v>0</v>
      </c>
      <c r="U850" s="34"/>
      <c r="V850" s="34"/>
      <c r="W850" s="34"/>
      <c r="X850" s="31">
        <f t="shared" si="196"/>
        <v>9.0359999999999996</v>
      </c>
      <c r="Y850" s="31">
        <f t="shared" si="197"/>
        <v>-184.49199999999999</v>
      </c>
      <c r="Z850" s="30">
        <f t="shared" si="198"/>
        <v>0</v>
      </c>
    </row>
    <row r="851" spans="5:26" x14ac:dyDescent="0.15">
      <c r="E851" s="46"/>
      <c r="F851" s="28"/>
      <c r="G851" s="29"/>
      <c r="H851" s="29"/>
      <c r="I851" s="48" t="str">
        <f t="shared" si="199"/>
        <v/>
      </c>
      <c r="J851" s="48" t="str">
        <f t="shared" si="200"/>
        <v/>
      </c>
      <c r="K851" s="49" t="str">
        <f t="shared" si="201"/>
        <v/>
      </c>
      <c r="L851" s="11"/>
      <c r="M851" s="11"/>
      <c r="N851" s="78"/>
      <c r="O851" s="31" t="str">
        <f t="shared" si="194"/>
        <v>F</v>
      </c>
      <c r="P851" s="11">
        <f t="shared" si="195"/>
        <v>-23.287315649149274</v>
      </c>
      <c r="Q851" s="11"/>
      <c r="R851" s="38">
        <f t="shared" si="191"/>
        <v>0</v>
      </c>
      <c r="S851" s="30">
        <f t="shared" si="192"/>
        <v>0</v>
      </c>
      <c r="T851" s="30">
        <f t="shared" si="193"/>
        <v>0</v>
      </c>
      <c r="U851" s="34"/>
      <c r="V851" s="34"/>
      <c r="W851" s="34"/>
      <c r="X851" s="31">
        <f t="shared" si="196"/>
        <v>9.0359999999999996</v>
      </c>
      <c r="Y851" s="31">
        <f t="shared" si="197"/>
        <v>-184.49199999999999</v>
      </c>
      <c r="Z851" s="30">
        <f t="shared" si="198"/>
        <v>0</v>
      </c>
    </row>
    <row r="852" spans="5:26" x14ac:dyDescent="0.15">
      <c r="E852" s="46"/>
      <c r="F852" s="28"/>
      <c r="G852" s="29"/>
      <c r="H852" s="29"/>
      <c r="I852" s="48" t="str">
        <f t="shared" si="199"/>
        <v/>
      </c>
      <c r="J852" s="48" t="str">
        <f t="shared" si="200"/>
        <v/>
      </c>
      <c r="K852" s="49" t="str">
        <f t="shared" si="201"/>
        <v/>
      </c>
      <c r="L852" s="11"/>
      <c r="M852" s="11"/>
      <c r="N852" s="78"/>
      <c r="O852" s="31" t="str">
        <f t="shared" si="194"/>
        <v>F</v>
      </c>
      <c r="P852" s="11">
        <f t="shared" si="195"/>
        <v>-23.287315649149274</v>
      </c>
      <c r="Q852" s="11"/>
      <c r="R852" s="38">
        <f t="shared" si="191"/>
        <v>0</v>
      </c>
      <c r="S852" s="30">
        <f t="shared" si="192"/>
        <v>0</v>
      </c>
      <c r="T852" s="30">
        <f t="shared" si="193"/>
        <v>0</v>
      </c>
      <c r="U852" s="34"/>
      <c r="V852" s="34"/>
      <c r="W852" s="34"/>
      <c r="X852" s="31">
        <f t="shared" si="196"/>
        <v>9.0359999999999996</v>
      </c>
      <c r="Y852" s="31">
        <f t="shared" si="197"/>
        <v>-184.49199999999999</v>
      </c>
      <c r="Z852" s="30">
        <f t="shared" si="198"/>
        <v>0</v>
      </c>
    </row>
    <row r="853" spans="5:26" x14ac:dyDescent="0.15">
      <c r="E853" s="46"/>
      <c r="F853" s="28"/>
      <c r="G853" s="29"/>
      <c r="H853" s="29"/>
      <c r="I853" s="48" t="str">
        <f t="shared" si="199"/>
        <v/>
      </c>
      <c r="J853" s="48" t="str">
        <f t="shared" si="200"/>
        <v/>
      </c>
      <c r="K853" s="49" t="str">
        <f t="shared" si="201"/>
        <v/>
      </c>
      <c r="L853" s="11"/>
      <c r="M853" s="11"/>
      <c r="N853" s="78"/>
      <c r="O853" s="31" t="str">
        <f t="shared" si="194"/>
        <v>F</v>
      </c>
      <c r="P853" s="11">
        <f t="shared" si="195"/>
        <v>-23.287315649149274</v>
      </c>
      <c r="Q853" s="11"/>
      <c r="R853" s="38">
        <f t="shared" si="191"/>
        <v>0</v>
      </c>
      <c r="S853" s="30">
        <f t="shared" si="192"/>
        <v>0</v>
      </c>
      <c r="T853" s="30">
        <f t="shared" si="193"/>
        <v>0</v>
      </c>
      <c r="U853" s="34"/>
      <c r="V853" s="34"/>
      <c r="W853" s="34"/>
      <c r="X853" s="31">
        <f t="shared" si="196"/>
        <v>9.0359999999999996</v>
      </c>
      <c r="Y853" s="31">
        <f t="shared" si="197"/>
        <v>-184.49199999999999</v>
      </c>
      <c r="Z853" s="30">
        <f t="shared" si="198"/>
        <v>0</v>
      </c>
    </row>
    <row r="854" spans="5:26" x14ac:dyDescent="0.15">
      <c r="E854" s="46"/>
      <c r="F854" s="28"/>
      <c r="G854" s="29"/>
      <c r="H854" s="29"/>
      <c r="I854" s="48" t="str">
        <f t="shared" si="174"/>
        <v/>
      </c>
      <c r="J854" s="48" t="str">
        <f t="shared" ref="J854:J868" si="202">IF(COUNTA($F$747,$H$747,F854:H854)=5,IF(T854&lt;6,"*",IF(T854&gt;=17.583,"*",(H854-G854*INDEX(IF(O854="F",muratafemale,muratamale),R854-4,1)-INDEX(IF(O854="F",muratafemale,muratamale),R854-4,2))/(G854*INDEX(IF(O854="F",muratafemale,muratamale),R854-4,1)+INDEX(IF(O854="F",muratafemale,muratamale),R854-4,2))*100)),"")</f>
        <v/>
      </c>
      <c r="K854" s="49" t="str">
        <f t="shared" si="187"/>
        <v/>
      </c>
      <c r="L854" s="11"/>
      <c r="M854" s="11"/>
      <c r="N854" s="78"/>
      <c r="O854" s="31" t="str">
        <f t="shared" si="194"/>
        <v>F</v>
      </c>
      <c r="P854" s="11">
        <f t="shared" si="195"/>
        <v>-23.287315649149274</v>
      </c>
      <c r="Q854" s="11"/>
      <c r="R854" s="38">
        <f t="shared" si="191"/>
        <v>0</v>
      </c>
      <c r="S854" s="30">
        <f t="shared" si="192"/>
        <v>0</v>
      </c>
      <c r="T854" s="30">
        <f t="shared" si="193"/>
        <v>0</v>
      </c>
      <c r="U854" s="34"/>
      <c r="V854" s="34"/>
      <c r="W854" s="34"/>
      <c r="X854" s="31">
        <f t="shared" si="196"/>
        <v>9.0359999999999996</v>
      </c>
      <c r="Y854" s="31">
        <f t="shared" si="197"/>
        <v>-184.49199999999999</v>
      </c>
      <c r="Z854" s="30">
        <f t="shared" si="198"/>
        <v>0</v>
      </c>
    </row>
    <row r="855" spans="5:26" x14ac:dyDescent="0.15">
      <c r="E855" s="46"/>
      <c r="F855" s="28"/>
      <c r="G855" s="29"/>
      <c r="H855" s="29"/>
      <c r="I855" s="48" t="str">
        <f t="shared" si="174"/>
        <v/>
      </c>
      <c r="J855" s="48" t="str">
        <f t="shared" si="202"/>
        <v/>
      </c>
      <c r="K855" s="49" t="str">
        <f t="shared" si="187"/>
        <v/>
      </c>
      <c r="L855" s="11"/>
      <c r="M855" s="11"/>
      <c r="N855" s="78"/>
      <c r="O855" s="31" t="str">
        <f t="shared" si="194"/>
        <v>F</v>
      </c>
      <c r="P855" s="11">
        <f t="shared" si="195"/>
        <v>-23.287315649149274</v>
      </c>
      <c r="Q855" s="11"/>
      <c r="R855" s="38">
        <f t="shared" si="191"/>
        <v>0</v>
      </c>
      <c r="S855" s="30">
        <f t="shared" si="192"/>
        <v>0</v>
      </c>
      <c r="T855" s="30">
        <f t="shared" si="193"/>
        <v>0</v>
      </c>
      <c r="U855" s="34"/>
      <c r="V855" s="34"/>
      <c r="W855" s="34"/>
      <c r="X855" s="31">
        <f t="shared" si="196"/>
        <v>9.0359999999999996</v>
      </c>
      <c r="Y855" s="31">
        <f t="shared" si="197"/>
        <v>-184.49199999999999</v>
      </c>
      <c r="Z855" s="30">
        <f t="shared" si="198"/>
        <v>0</v>
      </c>
    </row>
    <row r="856" spans="5:26" x14ac:dyDescent="0.15">
      <c r="E856" s="46"/>
      <c r="F856" s="28"/>
      <c r="G856" s="29"/>
      <c r="H856" s="29"/>
      <c r="I856" s="48" t="str">
        <f t="shared" si="174"/>
        <v/>
      </c>
      <c r="J856" s="48" t="str">
        <f t="shared" si="202"/>
        <v/>
      </c>
      <c r="K856" s="49" t="str">
        <f t="shared" si="187"/>
        <v/>
      </c>
      <c r="L856" s="11"/>
      <c r="M856" s="11"/>
      <c r="N856" s="78"/>
      <c r="O856" s="31" t="str">
        <f t="shared" si="194"/>
        <v>F</v>
      </c>
      <c r="P856" s="11">
        <f t="shared" si="195"/>
        <v>-23.287315649149274</v>
      </c>
      <c r="Q856" s="11"/>
      <c r="R856" s="38">
        <f t="shared" si="191"/>
        <v>0</v>
      </c>
      <c r="S856" s="30">
        <f t="shared" si="192"/>
        <v>0</v>
      </c>
      <c r="T856" s="30">
        <f t="shared" si="193"/>
        <v>0</v>
      </c>
      <c r="U856" s="34"/>
      <c r="V856" s="34"/>
      <c r="W856" s="34"/>
      <c r="X856" s="31">
        <f t="shared" si="196"/>
        <v>9.0359999999999996</v>
      </c>
      <c r="Y856" s="31">
        <f t="shared" si="197"/>
        <v>-184.49199999999999</v>
      </c>
      <c r="Z856" s="30">
        <f t="shared" si="198"/>
        <v>0</v>
      </c>
    </row>
    <row r="857" spans="5:26" x14ac:dyDescent="0.15">
      <c r="E857" s="46"/>
      <c r="F857" s="28"/>
      <c r="G857" s="29"/>
      <c r="H857" s="29"/>
      <c r="I857" s="48" t="str">
        <f t="shared" si="174"/>
        <v/>
      </c>
      <c r="J857" s="48" t="str">
        <f t="shared" si="202"/>
        <v/>
      </c>
      <c r="K857" s="49" t="str">
        <f t="shared" si="187"/>
        <v/>
      </c>
      <c r="L857" s="11"/>
      <c r="M857" s="11"/>
      <c r="N857" s="78"/>
      <c r="O857" s="31" t="str">
        <f t="shared" si="194"/>
        <v>F</v>
      </c>
      <c r="P857" s="11">
        <f t="shared" si="195"/>
        <v>-23.287315649149274</v>
      </c>
      <c r="Q857" s="11"/>
      <c r="R857" s="38">
        <f t="shared" si="191"/>
        <v>0</v>
      </c>
      <c r="S857" s="30">
        <f t="shared" si="192"/>
        <v>0</v>
      </c>
      <c r="T857" s="30">
        <f t="shared" si="193"/>
        <v>0</v>
      </c>
      <c r="U857" s="34"/>
      <c r="V857" s="34"/>
      <c r="W857" s="34"/>
      <c r="X857" s="31">
        <f t="shared" si="196"/>
        <v>9.0359999999999996</v>
      </c>
      <c r="Y857" s="31">
        <f t="shared" si="197"/>
        <v>-184.49199999999999</v>
      </c>
      <c r="Z857" s="30">
        <f t="shared" si="198"/>
        <v>0</v>
      </c>
    </row>
    <row r="858" spans="5:26" x14ac:dyDescent="0.15">
      <c r="E858" s="46"/>
      <c r="F858" s="28"/>
      <c r="G858" s="29"/>
      <c r="H858" s="29"/>
      <c r="I858" s="48" t="str">
        <f t="shared" si="174"/>
        <v/>
      </c>
      <c r="J858" s="48" t="str">
        <f t="shared" si="202"/>
        <v/>
      </c>
      <c r="K858" s="49" t="str">
        <f t="shared" si="187"/>
        <v/>
      </c>
      <c r="L858" s="11"/>
      <c r="M858" s="11"/>
      <c r="N858" s="78"/>
      <c r="O858" s="31" t="str">
        <f t="shared" si="194"/>
        <v>F</v>
      </c>
      <c r="P858" s="11">
        <f t="shared" si="195"/>
        <v>-23.287315649149274</v>
      </c>
      <c r="Q858" s="11"/>
      <c r="R858" s="38">
        <f t="shared" si="191"/>
        <v>0</v>
      </c>
      <c r="S858" s="30">
        <f t="shared" si="192"/>
        <v>0</v>
      </c>
      <c r="T858" s="30">
        <f t="shared" si="193"/>
        <v>0</v>
      </c>
      <c r="U858" s="34"/>
      <c r="V858" s="34"/>
      <c r="W858" s="34"/>
      <c r="X858" s="31">
        <f t="shared" si="196"/>
        <v>9.0359999999999996</v>
      </c>
      <c r="Y858" s="31">
        <f t="shared" si="197"/>
        <v>-184.49199999999999</v>
      </c>
      <c r="Z858" s="30">
        <f t="shared" si="198"/>
        <v>0</v>
      </c>
    </row>
    <row r="859" spans="5:26" x14ac:dyDescent="0.15">
      <c r="E859" s="46"/>
      <c r="F859" s="28"/>
      <c r="G859" s="29"/>
      <c r="H859" s="29"/>
      <c r="I859" s="48" t="str">
        <f t="shared" si="174"/>
        <v/>
      </c>
      <c r="J859" s="48" t="str">
        <f t="shared" si="202"/>
        <v/>
      </c>
      <c r="K859" s="49" t="str">
        <f t="shared" si="187"/>
        <v/>
      </c>
      <c r="L859" s="11"/>
      <c r="M859" s="11"/>
      <c r="N859" s="78"/>
      <c r="O859" s="31" t="str">
        <f t="shared" si="194"/>
        <v>F</v>
      </c>
      <c r="P859" s="11">
        <f t="shared" si="195"/>
        <v>-23.287315649149274</v>
      </c>
      <c r="Q859" s="11"/>
      <c r="R859" s="38">
        <f t="shared" si="191"/>
        <v>0</v>
      </c>
      <c r="S859" s="30">
        <f t="shared" si="192"/>
        <v>0</v>
      </c>
      <c r="T859" s="30">
        <f t="shared" si="193"/>
        <v>0</v>
      </c>
      <c r="U859" s="34"/>
      <c r="V859" s="34"/>
      <c r="W859" s="34"/>
      <c r="X859" s="31">
        <f t="shared" si="196"/>
        <v>9.0359999999999996</v>
      </c>
      <c r="Y859" s="31">
        <f t="shared" si="197"/>
        <v>-184.49199999999999</v>
      </c>
      <c r="Z859" s="30">
        <f t="shared" si="198"/>
        <v>0</v>
      </c>
    </row>
    <row r="860" spans="5:26" x14ac:dyDescent="0.15">
      <c r="E860" s="46"/>
      <c r="F860" s="28"/>
      <c r="G860" s="29"/>
      <c r="H860" s="29"/>
      <c r="I860" s="48" t="str">
        <f t="shared" si="174"/>
        <v/>
      </c>
      <c r="J860" s="48" t="str">
        <f t="shared" si="202"/>
        <v/>
      </c>
      <c r="K860" s="49" t="str">
        <f t="shared" si="187"/>
        <v/>
      </c>
      <c r="L860" s="11"/>
      <c r="M860" s="11"/>
      <c r="N860" s="78"/>
      <c r="O860" s="31" t="str">
        <f t="shared" si="194"/>
        <v>F</v>
      </c>
      <c r="P860" s="11">
        <f t="shared" si="195"/>
        <v>-23.287315649149274</v>
      </c>
      <c r="Q860" s="11"/>
      <c r="R860" s="38">
        <f t="shared" si="191"/>
        <v>0</v>
      </c>
      <c r="S860" s="30">
        <f t="shared" si="192"/>
        <v>0</v>
      </c>
      <c r="T860" s="30">
        <f t="shared" si="193"/>
        <v>0</v>
      </c>
      <c r="U860" s="34"/>
      <c r="V860" s="34"/>
      <c r="W860" s="34"/>
      <c r="X860" s="31">
        <f t="shared" si="196"/>
        <v>9.0359999999999996</v>
      </c>
      <c r="Y860" s="31">
        <f t="shared" si="197"/>
        <v>-184.49199999999999</v>
      </c>
      <c r="Z860" s="30">
        <f t="shared" si="198"/>
        <v>0</v>
      </c>
    </row>
    <row r="861" spans="5:26" x14ac:dyDescent="0.15">
      <c r="E861" s="46"/>
      <c r="F861" s="28"/>
      <c r="G861" s="29"/>
      <c r="H861" s="29"/>
      <c r="I861" s="48" t="str">
        <f t="shared" si="174"/>
        <v/>
      </c>
      <c r="J861" s="48" t="str">
        <f t="shared" si="202"/>
        <v/>
      </c>
      <c r="K861" s="49" t="str">
        <f t="shared" si="187"/>
        <v/>
      </c>
      <c r="L861" s="11"/>
      <c r="M861" s="11"/>
      <c r="N861" s="78"/>
      <c r="O861" s="31" t="str">
        <f t="shared" si="194"/>
        <v>F</v>
      </c>
      <c r="P861" s="11">
        <f t="shared" si="195"/>
        <v>-23.287315649149274</v>
      </c>
      <c r="Q861" s="11"/>
      <c r="R861" s="38">
        <f t="shared" si="191"/>
        <v>0</v>
      </c>
      <c r="S861" s="30">
        <f t="shared" si="192"/>
        <v>0</v>
      </c>
      <c r="T861" s="30">
        <f t="shared" si="193"/>
        <v>0</v>
      </c>
      <c r="U861" s="34"/>
      <c r="V861" s="34"/>
      <c r="W861" s="34"/>
      <c r="X861" s="31">
        <f t="shared" si="196"/>
        <v>9.0359999999999996</v>
      </c>
      <c r="Y861" s="31">
        <f t="shared" si="197"/>
        <v>-184.49199999999999</v>
      </c>
      <c r="Z861" s="30">
        <f t="shared" si="198"/>
        <v>0</v>
      </c>
    </row>
    <row r="862" spans="5:26" x14ac:dyDescent="0.15">
      <c r="E862" s="46"/>
      <c r="F862" s="28"/>
      <c r="G862" s="29"/>
      <c r="H862" s="29"/>
      <c r="I862" s="48" t="str">
        <f t="shared" si="174"/>
        <v/>
      </c>
      <c r="J862" s="48" t="str">
        <f t="shared" si="202"/>
        <v/>
      </c>
      <c r="K862" s="49" t="str">
        <f t="shared" si="187"/>
        <v/>
      </c>
      <c r="L862" s="11"/>
      <c r="M862" s="11"/>
      <c r="N862" s="78"/>
      <c r="O862" s="31" t="str">
        <f t="shared" si="194"/>
        <v>F</v>
      </c>
      <c r="P862" s="11">
        <f t="shared" si="195"/>
        <v>-23.287315649149274</v>
      </c>
      <c r="Q862" s="11"/>
      <c r="R862" s="38">
        <f t="shared" si="191"/>
        <v>0</v>
      </c>
      <c r="S862" s="30">
        <f t="shared" si="192"/>
        <v>0</v>
      </c>
      <c r="T862" s="30">
        <f t="shared" si="193"/>
        <v>0</v>
      </c>
      <c r="U862" s="34"/>
      <c r="V862" s="34"/>
      <c r="W862" s="34"/>
      <c r="X862" s="31">
        <f t="shared" si="196"/>
        <v>9.0359999999999996</v>
      </c>
      <c r="Y862" s="31">
        <f t="shared" si="197"/>
        <v>-184.49199999999999</v>
      </c>
      <c r="Z862" s="30">
        <f t="shared" si="198"/>
        <v>0</v>
      </c>
    </row>
    <row r="863" spans="5:26" x14ac:dyDescent="0.15">
      <c r="E863" s="46"/>
      <c r="F863" s="28"/>
      <c r="G863" s="29"/>
      <c r="H863" s="29"/>
      <c r="I863" s="48" t="str">
        <f t="shared" si="174"/>
        <v/>
      </c>
      <c r="J863" s="48" t="str">
        <f t="shared" si="202"/>
        <v/>
      </c>
      <c r="K863" s="49" t="str">
        <f t="shared" si="187"/>
        <v/>
      </c>
      <c r="L863" s="11"/>
      <c r="M863" s="11"/>
      <c r="N863" s="78"/>
      <c r="O863" s="31" t="str">
        <f t="shared" si="194"/>
        <v>F</v>
      </c>
      <c r="P863" s="11">
        <f t="shared" si="195"/>
        <v>-23.287315649149274</v>
      </c>
      <c r="Q863" s="11"/>
      <c r="R863" s="38">
        <f t="shared" si="191"/>
        <v>0</v>
      </c>
      <c r="S863" s="30">
        <f t="shared" si="192"/>
        <v>0</v>
      </c>
      <c r="T863" s="30">
        <f t="shared" si="193"/>
        <v>0</v>
      </c>
      <c r="U863" s="34"/>
      <c r="V863" s="34"/>
      <c r="W863" s="34"/>
      <c r="X863" s="31">
        <f t="shared" si="196"/>
        <v>9.0359999999999996</v>
      </c>
      <c r="Y863" s="31">
        <f t="shared" si="197"/>
        <v>-184.49199999999999</v>
      </c>
      <c r="Z863" s="30">
        <f t="shared" si="198"/>
        <v>0</v>
      </c>
    </row>
    <row r="864" spans="5:26" x14ac:dyDescent="0.15">
      <c r="E864" s="46"/>
      <c r="F864" s="28"/>
      <c r="G864" s="29"/>
      <c r="H864" s="29"/>
      <c r="I864" s="48" t="str">
        <f t="shared" si="174"/>
        <v/>
      </c>
      <c r="J864" s="48" t="str">
        <f t="shared" si="202"/>
        <v/>
      </c>
      <c r="K864" s="49" t="str">
        <f t="shared" si="187"/>
        <v/>
      </c>
      <c r="L864" s="11"/>
      <c r="M864" s="11"/>
      <c r="N864" s="78"/>
      <c r="O864" s="31" t="str">
        <f t="shared" si="194"/>
        <v>F</v>
      </c>
      <c r="P864" s="11">
        <f t="shared" si="195"/>
        <v>-23.287315649149274</v>
      </c>
      <c r="Q864" s="11"/>
      <c r="R864" s="38">
        <f t="shared" si="191"/>
        <v>0</v>
      </c>
      <c r="S864" s="30">
        <f t="shared" si="192"/>
        <v>0</v>
      </c>
      <c r="T864" s="30">
        <f t="shared" si="193"/>
        <v>0</v>
      </c>
      <c r="U864" s="34"/>
      <c r="V864" s="34"/>
      <c r="W864" s="34"/>
      <c r="X864" s="31">
        <f t="shared" si="196"/>
        <v>9.0359999999999996</v>
      </c>
      <c r="Y864" s="31">
        <f t="shared" si="197"/>
        <v>-184.49199999999999</v>
      </c>
      <c r="Z864" s="30">
        <f t="shared" si="198"/>
        <v>0</v>
      </c>
    </row>
    <row r="865" spans="4:26" x14ac:dyDescent="0.15">
      <c r="E865" s="46"/>
      <c r="F865" s="28"/>
      <c r="G865" s="29"/>
      <c r="H865" s="29"/>
      <c r="I865" s="48" t="str">
        <f t="shared" si="174"/>
        <v/>
      </c>
      <c r="J865" s="48" t="str">
        <f t="shared" si="202"/>
        <v/>
      </c>
      <c r="K865" s="49" t="str">
        <f t="shared" si="187"/>
        <v/>
      </c>
      <c r="L865" s="11"/>
      <c r="M865" s="11"/>
      <c r="N865" s="78"/>
      <c r="O865" s="31" t="str">
        <f t="shared" si="194"/>
        <v>F</v>
      </c>
      <c r="P865" s="11">
        <f t="shared" si="195"/>
        <v>-23.287315649149274</v>
      </c>
      <c r="Q865" s="11"/>
      <c r="R865" s="38">
        <f t="shared" si="191"/>
        <v>0</v>
      </c>
      <c r="S865" s="30">
        <f t="shared" si="192"/>
        <v>0</v>
      </c>
      <c r="T865" s="30">
        <f t="shared" si="193"/>
        <v>0</v>
      </c>
      <c r="U865" s="34"/>
      <c r="V865" s="34"/>
      <c r="W865" s="34"/>
      <c r="X865" s="31">
        <f t="shared" si="196"/>
        <v>9.0359999999999996</v>
      </c>
      <c r="Y865" s="31">
        <f t="shared" si="197"/>
        <v>-184.49199999999999</v>
      </c>
      <c r="Z865" s="30">
        <f t="shared" si="198"/>
        <v>0</v>
      </c>
    </row>
    <row r="866" spans="4:26" x14ac:dyDescent="0.15">
      <c r="E866" s="46"/>
      <c r="F866" s="28"/>
      <c r="G866" s="29"/>
      <c r="H866" s="29"/>
      <c r="I866" s="48" t="str">
        <f t="shared" si="174"/>
        <v/>
      </c>
      <c r="J866" s="48" t="str">
        <f t="shared" si="202"/>
        <v/>
      </c>
      <c r="K866" s="49" t="str">
        <f t="shared" si="187"/>
        <v/>
      </c>
      <c r="L866" s="11"/>
      <c r="M866" s="11"/>
      <c r="N866" s="78"/>
      <c r="O866" s="31" t="str">
        <f t="shared" si="194"/>
        <v>F</v>
      </c>
      <c r="P866" s="11">
        <f t="shared" si="195"/>
        <v>-23.287315649149274</v>
      </c>
      <c r="Q866" s="11"/>
      <c r="R866" s="38">
        <f t="shared" si="191"/>
        <v>0</v>
      </c>
      <c r="S866" s="30">
        <f t="shared" si="192"/>
        <v>0</v>
      </c>
      <c r="T866" s="30">
        <f t="shared" si="193"/>
        <v>0</v>
      </c>
      <c r="U866" s="34"/>
      <c r="V866" s="34"/>
      <c r="W866" s="34"/>
      <c r="X866" s="31">
        <f t="shared" si="196"/>
        <v>9.0359999999999996</v>
      </c>
      <c r="Y866" s="31">
        <f t="shared" si="197"/>
        <v>-184.49199999999999</v>
      </c>
      <c r="Z866" s="30">
        <f t="shared" si="198"/>
        <v>0</v>
      </c>
    </row>
    <row r="867" spans="4:26" x14ac:dyDescent="0.15">
      <c r="E867" s="46"/>
      <c r="F867" s="28"/>
      <c r="G867" s="29"/>
      <c r="H867" s="29"/>
      <c r="I867" s="48" t="str">
        <f t="shared" si="174"/>
        <v/>
      </c>
      <c r="J867" s="48" t="str">
        <f t="shared" si="202"/>
        <v/>
      </c>
      <c r="K867" s="49" t="str">
        <f t="shared" si="187"/>
        <v/>
      </c>
      <c r="L867" s="11"/>
      <c r="M867" s="11"/>
      <c r="N867" s="78"/>
      <c r="O867" s="31" t="str">
        <f t="shared" si="194"/>
        <v>F</v>
      </c>
      <c r="P867" s="11">
        <f t="shared" si="195"/>
        <v>-23.287315649149274</v>
      </c>
      <c r="Q867" s="11"/>
      <c r="R867" s="38">
        <f t="shared" si="191"/>
        <v>0</v>
      </c>
      <c r="S867" s="30">
        <f t="shared" si="192"/>
        <v>0</v>
      </c>
      <c r="T867" s="30">
        <f t="shared" si="193"/>
        <v>0</v>
      </c>
      <c r="U867" s="34"/>
      <c r="V867" s="34"/>
      <c r="W867" s="34"/>
      <c r="X867" s="31">
        <f t="shared" si="196"/>
        <v>9.0359999999999996</v>
      </c>
      <c r="Y867" s="31">
        <f t="shared" si="197"/>
        <v>-184.49199999999999</v>
      </c>
      <c r="Z867" s="30">
        <f t="shared" si="198"/>
        <v>0</v>
      </c>
    </row>
    <row r="868" spans="4:26" ht="14.25" thickBot="1" x14ac:dyDescent="0.2">
      <c r="E868" s="50"/>
      <c r="F868" s="64"/>
      <c r="G868" s="51"/>
      <c r="H868" s="51"/>
      <c r="I868" s="52" t="str">
        <f>IF(COUNTA($F$747,$H$747,F868:H868)=5,P868,"")</f>
        <v/>
      </c>
      <c r="J868" s="52" t="str">
        <f t="shared" si="202"/>
        <v/>
      </c>
      <c r="K868" s="53" t="str">
        <f t="shared" si="187"/>
        <v/>
      </c>
      <c r="L868" s="11"/>
      <c r="M868" s="11"/>
      <c r="N868" s="78"/>
      <c r="O868" s="31" t="str">
        <f t="shared" si="194"/>
        <v>F</v>
      </c>
      <c r="P868" s="11">
        <f t="shared" si="195"/>
        <v>-23.287315649149274</v>
      </c>
      <c r="Q868" s="11"/>
      <c r="R868" s="38">
        <f t="shared" si="191"/>
        <v>0</v>
      </c>
      <c r="S868" s="30">
        <f t="shared" si="192"/>
        <v>0</v>
      </c>
      <c r="T868" s="30">
        <f t="shared" si="193"/>
        <v>0</v>
      </c>
      <c r="U868" s="34"/>
      <c r="V868" s="34"/>
      <c r="W868" s="34"/>
      <c r="X868" s="31">
        <f t="shared" si="196"/>
        <v>9.0359999999999996</v>
      </c>
      <c r="Y868" s="31">
        <f t="shared" si="197"/>
        <v>-184.49199999999999</v>
      </c>
      <c r="Z868" s="30">
        <f t="shared" si="198"/>
        <v>0</v>
      </c>
    </row>
    <row r="869" spans="4:26" ht="14.25" thickBot="1" x14ac:dyDescent="0.2"/>
    <row r="870" spans="4:26" ht="23.25" customHeight="1" x14ac:dyDescent="0.15">
      <c r="D870" s="72">
        <v>8</v>
      </c>
      <c r="E870" s="42" t="s">
        <v>20</v>
      </c>
      <c r="F870" s="65"/>
      <c r="G870" s="66" t="s">
        <v>115</v>
      </c>
      <c r="H870" s="90"/>
      <c r="I870" s="90"/>
      <c r="J870" s="66"/>
      <c r="K870" s="67"/>
    </row>
    <row r="871" spans="4:26" ht="27.75" customHeight="1" x14ac:dyDescent="0.15">
      <c r="E871" s="43" t="s">
        <v>54</v>
      </c>
      <c r="F871" s="63"/>
      <c r="G871" s="44" t="s">
        <v>75</v>
      </c>
      <c r="H871" s="59"/>
      <c r="I871" s="41"/>
      <c r="J871" s="41"/>
      <c r="K871" s="68"/>
    </row>
    <row r="872" spans="4:26" ht="42" customHeight="1" x14ac:dyDescent="0.15">
      <c r="E872" s="46"/>
      <c r="F872" s="7" t="s">
        <v>30</v>
      </c>
      <c r="G872" s="8" t="s">
        <v>29</v>
      </c>
      <c r="H872" s="8" t="s">
        <v>28</v>
      </c>
      <c r="I872" s="7" t="s">
        <v>123</v>
      </c>
      <c r="J872" s="7" t="s">
        <v>124</v>
      </c>
      <c r="K872" s="47" t="s">
        <v>125</v>
      </c>
      <c r="L872" s="10"/>
      <c r="M872" s="10"/>
      <c r="N872" s="7"/>
      <c r="O872" s="7" t="s">
        <v>31</v>
      </c>
      <c r="P872" s="9" t="s">
        <v>23</v>
      </c>
      <c r="Q872" s="9"/>
      <c r="R872" s="36" t="s">
        <v>21</v>
      </c>
      <c r="S872" s="35" t="s">
        <v>22</v>
      </c>
      <c r="T872" s="35" t="s">
        <v>47</v>
      </c>
      <c r="U872" s="35"/>
      <c r="V872" s="35"/>
      <c r="W872" s="35"/>
      <c r="X872" s="37" t="s">
        <v>45</v>
      </c>
      <c r="Y872" s="37" t="s">
        <v>46</v>
      </c>
      <c r="Z872" s="30" t="s">
        <v>78</v>
      </c>
    </row>
    <row r="873" spans="4:26" x14ac:dyDescent="0.15">
      <c r="E873" s="46"/>
      <c r="F873" s="28"/>
      <c r="G873" s="29"/>
      <c r="H873" s="29"/>
      <c r="I873" s="48" t="str">
        <f>IF(COUNTA($F$871,$H$871,F873:H873)=5,P873,"")</f>
        <v/>
      </c>
      <c r="J873" s="48" t="str">
        <f>IF(COUNTA($F$871,$H$871,F873:H873)=5,IF(T873&lt;6,"*",IF(T873&gt;=17.583,"*",(H873-G873*INDEX(IF(O873="F",muratafemale,muratamale),R873-4,1)-INDEX(IF(O873="F",muratafemale,muratamale),R873-4,2))/(G873*INDEX(IF(O873="F",muratafemale,muratamale),R873-4,1)+INDEX(IF(O873="F",muratafemale,muratamale),R873-4,2))*100)),"")</f>
        <v/>
      </c>
      <c r="K873" s="49" t="str">
        <f>IF(COUNTA($F$871,$H$871,F873:H873)=5,IF(OR(T873&lt;1,G873&lt;70),"*",IF(G873&gt;=IF(O873="M",181,174),(H873-Z873)/Z873*100,IF(G873&lt;101,(H873-X873)/X873*100,IF(T873&lt;6,(H873-X873)/X873*100,IF(T873&gt;=17.583,(H873-Z873)/Z873*100,(H873-Y873)/Y873*100))))),"")</f>
        <v/>
      </c>
      <c r="L873" s="11"/>
      <c r="M873" s="11"/>
      <c r="N873" s="78"/>
      <c r="O873" s="31" t="str">
        <f>IF(OR(+$H$871="男",+$H$871="M"),"M","F")</f>
        <v>F</v>
      </c>
      <c r="P873" s="11">
        <f t="shared" ref="P873:P874" si="203">IF(T873&gt;17.583,"*",(G873-(INDEX(IF(O873="F",Hfemalemean,Hmalemean),S873+1,R873+1)))/(INDEX(IF(O873="F",Hfemalesd,Hmalesd),S873+1,R873+1)))</f>
        <v>-23.287315649149274</v>
      </c>
      <c r="Q873" s="11"/>
      <c r="R873" s="38">
        <f>DATEDIF($F$871,F873,"Y")</f>
        <v>0</v>
      </c>
      <c r="S873" s="30">
        <f>DATEDIF($F$871,F873,"YM")</f>
        <v>0</v>
      </c>
      <c r="T873" s="30">
        <f>DATEDIF($F$871,F873,"Y")+DATEDIF($F$871,F873,"YD")/(365+IF(MOD(YEAR(DATE(YEAR(F873)-1,MONTH($F$871),DAY($F$871))),4)=0,IF(DATE(YEAR(DATE(YEAR(F873)-1,MONTH($F$871),DAY($F$871))),2,29)&gt;=DATE(YEAR(F873)-1,MONTH($F$871),DAY($F$871)),1,0),0)+IF(MOD(YEAR(F873),4)=0,IF(DATE(YEAR(F873),2,29)&lt;=F873,1,0),0))</f>
        <v>0</v>
      </c>
      <c r="U873" s="34"/>
      <c r="V873" s="34"/>
      <c r="W873" s="34"/>
      <c r="X873" s="31">
        <f t="shared" ref="X873:X874" si="204">IF(O873="M",2.06*10^-3*G873^2-0.1166*G873+6.5273,2.49*10^-3*G873^2-0.1858*G873+9.036)</f>
        <v>9.0359999999999996</v>
      </c>
      <c r="Y873" s="31">
        <f t="shared" ref="Y873:Y874" si="205">((G873/100)^3*INDEX(itoOI,IF(O873="M",0,3)+IF(G873&lt;140,1,IF(G873&lt;=149,2,3)),1)+(G873/100)^2*INDEX(itoOI,IF(O873="M",0,3)+IF(G873&lt;140,1,IF(G873&lt;=149,2,3)),2)+(G873/100)*INDEX(itoOI,IF(O873="M",0,3)+IF(G873&lt;140,1,IF(G873&lt;=149,2,3)),3)+INDEX(itoOI,IF(O873="M",0,3)+IF(G873&lt;140,1,IF(G873&lt;=149,2,3)),4))</f>
        <v>-184.49199999999999</v>
      </c>
      <c r="Z873" s="30">
        <f t="shared" ref="Z873:Z874" si="206">22*G873^2/10000</f>
        <v>0</v>
      </c>
    </row>
    <row r="874" spans="4:26" x14ac:dyDescent="0.15">
      <c r="E874" s="46"/>
      <c r="F874" s="28"/>
      <c r="G874" s="29"/>
      <c r="H874" s="29"/>
      <c r="I874" s="48" t="str">
        <f t="shared" ref="I874" si="207">IF(COUNTA($F$871,$H$871,F874:H874)=5,P874,"")</f>
        <v/>
      </c>
      <c r="J874" s="48" t="str">
        <f>IF(COUNTA($F$871,$H$871,F874:H874)=5,IF(T874&lt;6,"*",IF(T874&gt;=17.583,"*",(H874-G874*INDEX(IF(O874="F",muratafemale,muratamale),R874-4,1)-INDEX(IF(O874="F",muratafemale,muratamale),R874-4,2))/(G874*INDEX(IF(O874="F",muratafemale,muratamale),R874-4,1)+INDEX(IF(O874="F",muratafemale,muratamale),R874-4,2))*100)),"")</f>
        <v/>
      </c>
      <c r="K874" s="49" t="str">
        <f>IF(COUNTA($F$871,$H$871,F874:H874)=5,IF(OR(T874&lt;1,G874&lt;70),"*",IF(G874&gt;=IF(O874="M",181,174),(H874-Z874)/Z874*100,IF(G874&lt;101,(H874-X874)/X874*100,IF(T874&lt;6,(H874-X874)/X874*100,IF(T874&gt;=17.583,(H874-Z874)/Z874*100,(H874-Y874)/Y874*100))))),"")</f>
        <v/>
      </c>
      <c r="L874" s="11"/>
      <c r="M874" s="11"/>
      <c r="N874" s="78"/>
      <c r="O874" s="31" t="str">
        <f>+O873</f>
        <v>F</v>
      </c>
      <c r="P874" s="11">
        <f t="shared" si="203"/>
        <v>-23.287315649149274</v>
      </c>
      <c r="Q874" s="11"/>
      <c r="R874" s="38">
        <f>DATEDIF($F$871,F874,"Y")</f>
        <v>0</v>
      </c>
      <c r="S874" s="30">
        <f>DATEDIF($F$871,F874,"YM")</f>
        <v>0</v>
      </c>
      <c r="T874" s="30">
        <f>DATEDIF($F$871,F874,"Y")+DATEDIF($F$871,F874,"YD")/(365+IF(MOD(YEAR(DATE(YEAR(F874)-1,MONTH($F$871),DAY($F$871))),4)=0,IF(DATE(YEAR(DATE(YEAR(F874)-1,MONTH($F$871),DAY($F$871))),2,29)&gt;=DATE(YEAR(F874)-1,MONTH($F$871),DAY($F$871)),1,0),0)+IF(MOD(YEAR(F874),4)=0,IF(DATE(YEAR(F874),2,29)&lt;=F874,1,0),0))</f>
        <v>0</v>
      </c>
      <c r="U874" s="34"/>
      <c r="V874" s="34"/>
      <c r="W874" s="34"/>
      <c r="X874" s="31">
        <f t="shared" si="204"/>
        <v>9.0359999999999996</v>
      </c>
      <c r="Y874" s="31">
        <f t="shared" si="205"/>
        <v>-184.49199999999999</v>
      </c>
      <c r="Z874" s="30">
        <f t="shared" si="206"/>
        <v>0</v>
      </c>
    </row>
    <row r="875" spans="4:26" x14ac:dyDescent="0.15">
      <c r="E875" s="46"/>
      <c r="F875" s="28"/>
      <c r="G875" s="29"/>
      <c r="H875" s="29"/>
      <c r="I875" s="48" t="str">
        <f>IF(COUNTA($F$871,$H$871,F875:H875)=5,P875,"")</f>
        <v/>
      </c>
      <c r="J875" s="48" t="str">
        <f>IF(COUNTA($F$871,$H$871,F875:H875)=5,IF(T875&lt;6,"*",IF(T875&gt;=17.583,"*",(H875-G875*INDEX(IF(O875="F",muratafemale,muratamale),R875-4,1)-INDEX(IF(O875="F",muratafemale,muratamale),R875-4,2))/(G875*INDEX(IF(O875="F",muratafemale,muratamale),R875-4,1)+INDEX(IF(O875="F",muratafemale,muratamale),R875-4,2))*100)),"")</f>
        <v/>
      </c>
      <c r="K875" s="49" t="str">
        <f>IF(COUNTA($F$871,$H$871,F875:H875)=5,IF(OR(T875&lt;1,G875&lt;70),"*",IF(G875&gt;=IF(O875="M",181,174),(H875-Z875)/Z875*100,IF(G875&lt;101,(H875-X875)/X875*100,IF(T875&lt;6,(H875-X875)/X875*100,IF(T875&gt;=17.583,(H875-Z875)/Z875*100,(H875-Y875)/Y875*100))))),"")</f>
        <v/>
      </c>
      <c r="L875" s="11"/>
      <c r="M875" s="11"/>
      <c r="N875" s="78"/>
      <c r="O875" s="31" t="str">
        <f t="shared" ref="O875:O938" si="208">+O874</f>
        <v>F</v>
      </c>
      <c r="P875" s="11">
        <f t="shared" ref="P875:P938" si="209">IF(T875&gt;17.583,"*",(G875-(INDEX(IF(O875="F",Hfemalemean,Hmalemean),S875+1,R875+1)))/(INDEX(IF(O875="F",Hfemalesd,Hmalesd),S875+1,R875+1)))</f>
        <v>-23.287315649149274</v>
      </c>
      <c r="Q875" s="11"/>
      <c r="R875" s="38">
        <f t="shared" ref="R875:R937" si="210">DATEDIF($F$871,F875,"Y")</f>
        <v>0</v>
      </c>
      <c r="S875" s="30">
        <f t="shared" ref="S875:S937" si="211">DATEDIF($F$871,F875,"YM")</f>
        <v>0</v>
      </c>
      <c r="T875" s="30">
        <f t="shared" ref="T875:T937" si="212">DATEDIF($F$871,F875,"Y")+DATEDIF($F$871,F875,"YD")/(365+IF(MOD(YEAR(DATE(YEAR(F875)-1,MONTH($F$871),DAY($F$871))),4)=0,IF(DATE(YEAR(DATE(YEAR(F875)-1,MONTH($F$871),DAY($F$871))),2,29)&gt;=DATE(YEAR(F875)-1,MONTH($F$871),DAY($F$871)),1,0),0)+IF(MOD(YEAR(F875),4)=0,IF(DATE(YEAR(F875),2,29)&lt;=F875,1,0),0))</f>
        <v>0</v>
      </c>
      <c r="U875" s="34"/>
      <c r="V875" s="34"/>
      <c r="W875" s="34"/>
      <c r="X875" s="31">
        <f t="shared" ref="X875:X938" si="213">IF(O875="M",2.06*10^-3*G875^2-0.1166*G875+6.5273,2.49*10^-3*G875^2-0.1858*G875+9.036)</f>
        <v>9.0359999999999996</v>
      </c>
      <c r="Y875" s="31">
        <f t="shared" ref="Y875:Y938" si="214">((G875/100)^3*INDEX(itoOI,IF(O875="M",0,3)+IF(G875&lt;140,1,IF(G875&lt;=149,2,3)),1)+(G875/100)^2*INDEX(itoOI,IF(O875="M",0,3)+IF(G875&lt;140,1,IF(G875&lt;=149,2,3)),2)+(G875/100)*INDEX(itoOI,IF(O875="M",0,3)+IF(G875&lt;140,1,IF(G875&lt;=149,2,3)),3)+INDEX(itoOI,IF(O875="M",0,3)+IF(G875&lt;140,1,IF(G875&lt;=149,2,3)),4))</f>
        <v>-184.49199999999999</v>
      </c>
      <c r="Z875" s="30">
        <f t="shared" ref="Z875:Z938" si="215">22*G875^2/10000</f>
        <v>0</v>
      </c>
    </row>
    <row r="876" spans="4:26" x14ac:dyDescent="0.15">
      <c r="E876" s="46"/>
      <c r="F876" s="28"/>
      <c r="G876" s="29"/>
      <c r="H876" s="29"/>
      <c r="I876" s="48" t="str">
        <f t="shared" ref="I876:I938" si="216">IF(COUNTA($F$871,$H$871,F876:H876)=5,P876,"")</f>
        <v/>
      </c>
      <c r="J876" s="48" t="str">
        <f t="shared" ref="J876:J938" si="217">IF(COUNTA($F$871,$H$871,F876:H876)=5,IF(T876&lt;6,"*",IF(T876&gt;=17.583,"*",(H876-G876*INDEX(IF(O876="F",muratafemale,muratamale),R876-4,1)-INDEX(IF(O876="F",muratafemale,muratamale),R876-4,2))/(G876*INDEX(IF(O876="F",muratafemale,muratamale),R876-4,1)+INDEX(IF(O876="F",muratafemale,muratamale),R876-4,2))*100)),"")</f>
        <v/>
      </c>
      <c r="K876" s="49" t="str">
        <f>IF(COUNTA($F$871,$H$871,F876:H876)=5,IF(OR(T876&lt;1,G876&lt;70),"*",IF(G876&gt;=IF(O876="M",181,174),(H876-Z876)/Z876*100,IF(G876&lt;101,(H876-X876)/X876*100,IF(T876&lt;6,(H876-X876)/X876*100,IF(T876&gt;=17.583,(H876-Z876)/Z876*100,(H876-Y876)/Y876*100))))),"")</f>
        <v/>
      </c>
      <c r="L876" s="11"/>
      <c r="M876" s="11"/>
      <c r="N876" s="78"/>
      <c r="O876" s="31" t="str">
        <f t="shared" si="208"/>
        <v>F</v>
      </c>
      <c r="P876" s="11">
        <f t="shared" si="209"/>
        <v>-23.287315649149274</v>
      </c>
      <c r="Q876" s="11"/>
      <c r="R876" s="38">
        <f t="shared" si="210"/>
        <v>0</v>
      </c>
      <c r="S876" s="30">
        <f t="shared" si="211"/>
        <v>0</v>
      </c>
      <c r="T876" s="30">
        <f t="shared" si="212"/>
        <v>0</v>
      </c>
      <c r="U876" s="34"/>
      <c r="V876" s="34"/>
      <c r="W876" s="34"/>
      <c r="X876" s="31">
        <f t="shared" si="213"/>
        <v>9.0359999999999996</v>
      </c>
      <c r="Y876" s="31">
        <f t="shared" si="214"/>
        <v>-184.49199999999999</v>
      </c>
      <c r="Z876" s="30">
        <f t="shared" si="215"/>
        <v>0</v>
      </c>
    </row>
    <row r="877" spans="4:26" x14ac:dyDescent="0.15">
      <c r="E877" s="46"/>
      <c r="F877" s="28"/>
      <c r="G877" s="29"/>
      <c r="H877" s="29"/>
      <c r="I877" s="48" t="str">
        <f t="shared" si="216"/>
        <v/>
      </c>
      <c r="J877" s="48" t="str">
        <f t="shared" si="217"/>
        <v/>
      </c>
      <c r="K877" s="49" t="str">
        <f>IF(COUNTA($F$871,$H$871,F877:H877)=5,IF(OR(T877&lt;1,G877&lt;70),"*",IF(G877&gt;=IF(O877="M",181,174),(H877-Z877)/Z877*100,IF(G877&lt;101,(H877-X877)/X877*100,IF(T877&lt;6,(H877-X877)/X877*100,IF(T877&gt;=17.583,(H877-Z877)/Z877*100,(H877-Y877)/Y877*100))))),"")</f>
        <v/>
      </c>
      <c r="L877" s="11"/>
      <c r="M877" s="11"/>
      <c r="N877" s="78"/>
      <c r="O877" s="31" t="str">
        <f t="shared" si="208"/>
        <v>F</v>
      </c>
      <c r="P877" s="11">
        <f t="shared" si="209"/>
        <v>-23.287315649149274</v>
      </c>
      <c r="Q877" s="11"/>
      <c r="R877" s="38">
        <f t="shared" si="210"/>
        <v>0</v>
      </c>
      <c r="S877" s="30">
        <f t="shared" si="211"/>
        <v>0</v>
      </c>
      <c r="T877" s="30">
        <f t="shared" si="212"/>
        <v>0</v>
      </c>
      <c r="U877" s="34"/>
      <c r="V877" s="34"/>
      <c r="W877" s="34"/>
      <c r="X877" s="31">
        <f t="shared" si="213"/>
        <v>9.0359999999999996</v>
      </c>
      <c r="Y877" s="31">
        <f t="shared" si="214"/>
        <v>-184.49199999999999</v>
      </c>
      <c r="Z877" s="30">
        <f t="shared" si="215"/>
        <v>0</v>
      </c>
    </row>
    <row r="878" spans="4:26" x14ac:dyDescent="0.15">
      <c r="E878" s="46"/>
      <c r="F878" s="28"/>
      <c r="G878" s="29"/>
      <c r="H878" s="29"/>
      <c r="I878" s="48" t="str">
        <f t="shared" si="216"/>
        <v/>
      </c>
      <c r="J878" s="48" t="str">
        <f t="shared" si="217"/>
        <v/>
      </c>
      <c r="K878" s="49" t="str">
        <f t="shared" ref="K878:K938" si="218">IF(COUNTA($F$871,$H$871,F878:H878)=5,IF(OR(T878&lt;1,G878&lt;70),"*",IF(G878&gt;=IF(O878="M",181,174),(H878-Z878)/Z878*100,IF(G878&lt;101,(H878-X878)/X878*100,IF(T878&lt;6,(H878-X878)/X878*100,IF(T878&gt;=17.583,(H878-Z878)/Z878*100,(H878-Y878)/Y878*100))))),"")</f>
        <v/>
      </c>
      <c r="L878" s="11"/>
      <c r="M878" s="11"/>
      <c r="N878" s="78"/>
      <c r="O878" s="31" t="str">
        <f t="shared" si="208"/>
        <v>F</v>
      </c>
      <c r="P878" s="11">
        <f t="shared" si="209"/>
        <v>-23.287315649149274</v>
      </c>
      <c r="Q878" s="11"/>
      <c r="R878" s="38">
        <f t="shared" si="210"/>
        <v>0</v>
      </c>
      <c r="S878" s="30">
        <f t="shared" si="211"/>
        <v>0</v>
      </c>
      <c r="T878" s="30">
        <f t="shared" si="212"/>
        <v>0</v>
      </c>
      <c r="U878" s="34"/>
      <c r="V878" s="34"/>
      <c r="W878" s="34"/>
      <c r="X878" s="31">
        <f t="shared" si="213"/>
        <v>9.0359999999999996</v>
      </c>
      <c r="Y878" s="31">
        <f t="shared" si="214"/>
        <v>-184.49199999999999</v>
      </c>
      <c r="Z878" s="30">
        <f t="shared" si="215"/>
        <v>0</v>
      </c>
    </row>
    <row r="879" spans="4:26" x14ac:dyDescent="0.15">
      <c r="E879" s="46"/>
      <c r="F879" s="28"/>
      <c r="G879" s="29"/>
      <c r="H879" s="29"/>
      <c r="I879" s="48" t="str">
        <f t="shared" si="216"/>
        <v/>
      </c>
      <c r="J879" s="48" t="str">
        <f t="shared" si="217"/>
        <v/>
      </c>
      <c r="K879" s="49" t="str">
        <f t="shared" si="218"/>
        <v/>
      </c>
      <c r="L879" s="11"/>
      <c r="M879" s="11"/>
      <c r="N879" s="78"/>
      <c r="O879" s="31" t="str">
        <f t="shared" si="208"/>
        <v>F</v>
      </c>
      <c r="P879" s="11">
        <f t="shared" si="209"/>
        <v>-23.287315649149274</v>
      </c>
      <c r="Q879" s="11"/>
      <c r="R879" s="38">
        <f t="shared" si="210"/>
        <v>0</v>
      </c>
      <c r="S879" s="30">
        <f t="shared" si="211"/>
        <v>0</v>
      </c>
      <c r="T879" s="30">
        <f t="shared" si="212"/>
        <v>0</v>
      </c>
      <c r="U879" s="34"/>
      <c r="V879" s="34"/>
      <c r="W879" s="34"/>
      <c r="X879" s="31">
        <f t="shared" si="213"/>
        <v>9.0359999999999996</v>
      </c>
      <c r="Y879" s="31">
        <f t="shared" si="214"/>
        <v>-184.49199999999999</v>
      </c>
      <c r="Z879" s="30">
        <f t="shared" si="215"/>
        <v>0</v>
      </c>
    </row>
    <row r="880" spans="4:26" x14ac:dyDescent="0.15">
      <c r="E880" s="46"/>
      <c r="F880" s="28"/>
      <c r="G880" s="29"/>
      <c r="H880" s="29"/>
      <c r="I880" s="48" t="str">
        <f t="shared" si="216"/>
        <v/>
      </c>
      <c r="J880" s="48" t="str">
        <f t="shared" si="217"/>
        <v/>
      </c>
      <c r="K880" s="49" t="str">
        <f t="shared" si="218"/>
        <v/>
      </c>
      <c r="L880" s="11"/>
      <c r="M880" s="11"/>
      <c r="N880" s="78"/>
      <c r="O880" s="31" t="str">
        <f t="shared" si="208"/>
        <v>F</v>
      </c>
      <c r="P880" s="11">
        <f t="shared" si="209"/>
        <v>-23.287315649149274</v>
      </c>
      <c r="Q880" s="11"/>
      <c r="R880" s="38">
        <f t="shared" si="210"/>
        <v>0</v>
      </c>
      <c r="S880" s="30">
        <f t="shared" si="211"/>
        <v>0</v>
      </c>
      <c r="T880" s="30">
        <f t="shared" si="212"/>
        <v>0</v>
      </c>
      <c r="U880" s="34"/>
      <c r="V880" s="34"/>
      <c r="W880" s="34"/>
      <c r="X880" s="31">
        <f t="shared" si="213"/>
        <v>9.0359999999999996</v>
      </c>
      <c r="Y880" s="31">
        <f t="shared" si="214"/>
        <v>-184.49199999999999</v>
      </c>
      <c r="Z880" s="30">
        <f t="shared" si="215"/>
        <v>0</v>
      </c>
    </row>
    <row r="881" spans="5:26" x14ac:dyDescent="0.15">
      <c r="E881" s="46"/>
      <c r="F881" s="28"/>
      <c r="G881" s="29"/>
      <c r="H881" s="29"/>
      <c r="I881" s="48" t="str">
        <f t="shared" si="216"/>
        <v/>
      </c>
      <c r="J881" s="48" t="str">
        <f t="shared" si="217"/>
        <v/>
      </c>
      <c r="K881" s="49" t="str">
        <f t="shared" si="218"/>
        <v/>
      </c>
      <c r="L881" s="11"/>
      <c r="M881" s="11"/>
      <c r="N881" s="78"/>
      <c r="O881" s="31" t="str">
        <f t="shared" si="208"/>
        <v>F</v>
      </c>
      <c r="P881" s="11">
        <f t="shared" si="209"/>
        <v>-23.287315649149274</v>
      </c>
      <c r="Q881" s="11"/>
      <c r="R881" s="38">
        <f t="shared" si="210"/>
        <v>0</v>
      </c>
      <c r="S881" s="30">
        <f t="shared" si="211"/>
        <v>0</v>
      </c>
      <c r="T881" s="30">
        <f t="shared" si="212"/>
        <v>0</v>
      </c>
      <c r="U881" s="34"/>
      <c r="V881" s="34"/>
      <c r="W881" s="34"/>
      <c r="X881" s="31">
        <f t="shared" si="213"/>
        <v>9.0359999999999996</v>
      </c>
      <c r="Y881" s="31">
        <f t="shared" si="214"/>
        <v>-184.49199999999999</v>
      </c>
      <c r="Z881" s="30">
        <f t="shared" si="215"/>
        <v>0</v>
      </c>
    </row>
    <row r="882" spans="5:26" x14ac:dyDescent="0.15">
      <c r="E882" s="46"/>
      <c r="F882" s="28"/>
      <c r="G882" s="29"/>
      <c r="H882" s="29"/>
      <c r="I882" s="48" t="str">
        <f t="shared" si="216"/>
        <v/>
      </c>
      <c r="J882" s="48" t="str">
        <f t="shared" si="217"/>
        <v/>
      </c>
      <c r="K882" s="49" t="str">
        <f t="shared" si="218"/>
        <v/>
      </c>
      <c r="L882" s="11"/>
      <c r="M882" s="11"/>
      <c r="N882" s="78"/>
      <c r="O882" s="31" t="str">
        <f t="shared" si="208"/>
        <v>F</v>
      </c>
      <c r="P882" s="11">
        <f t="shared" si="209"/>
        <v>-23.287315649149274</v>
      </c>
      <c r="Q882" s="11"/>
      <c r="R882" s="38">
        <f t="shared" si="210"/>
        <v>0</v>
      </c>
      <c r="S882" s="30">
        <f t="shared" si="211"/>
        <v>0</v>
      </c>
      <c r="T882" s="30">
        <f t="shared" si="212"/>
        <v>0</v>
      </c>
      <c r="U882" s="34"/>
      <c r="V882" s="34"/>
      <c r="W882" s="34"/>
      <c r="X882" s="31">
        <f t="shared" si="213"/>
        <v>9.0359999999999996</v>
      </c>
      <c r="Y882" s="31">
        <f t="shared" si="214"/>
        <v>-184.49199999999999</v>
      </c>
      <c r="Z882" s="30">
        <f t="shared" si="215"/>
        <v>0</v>
      </c>
    </row>
    <row r="883" spans="5:26" x14ac:dyDescent="0.15">
      <c r="E883" s="46"/>
      <c r="F883" s="28"/>
      <c r="G883" s="29"/>
      <c r="H883" s="29"/>
      <c r="I883" s="48" t="str">
        <f t="shared" si="216"/>
        <v/>
      </c>
      <c r="J883" s="48" t="str">
        <f t="shared" si="217"/>
        <v/>
      </c>
      <c r="K883" s="49" t="str">
        <f t="shared" si="218"/>
        <v/>
      </c>
      <c r="L883" s="11"/>
      <c r="M883" s="11"/>
      <c r="N883" s="78"/>
      <c r="O883" s="31" t="str">
        <f t="shared" si="208"/>
        <v>F</v>
      </c>
      <c r="P883" s="11">
        <f t="shared" si="209"/>
        <v>-23.287315649149274</v>
      </c>
      <c r="Q883" s="11"/>
      <c r="R883" s="38">
        <f t="shared" si="210"/>
        <v>0</v>
      </c>
      <c r="S883" s="30">
        <f t="shared" si="211"/>
        <v>0</v>
      </c>
      <c r="T883" s="30">
        <f t="shared" si="212"/>
        <v>0</v>
      </c>
      <c r="U883" s="34"/>
      <c r="V883" s="34"/>
      <c r="W883" s="34"/>
      <c r="X883" s="31">
        <f t="shared" si="213"/>
        <v>9.0359999999999996</v>
      </c>
      <c r="Y883" s="31">
        <f t="shared" si="214"/>
        <v>-184.49199999999999</v>
      </c>
      <c r="Z883" s="30">
        <f t="shared" si="215"/>
        <v>0</v>
      </c>
    </row>
    <row r="884" spans="5:26" x14ac:dyDescent="0.15">
      <c r="E884" s="46"/>
      <c r="F884" s="28"/>
      <c r="G884" s="29"/>
      <c r="H884" s="29"/>
      <c r="I884" s="48" t="str">
        <f t="shared" si="216"/>
        <v/>
      </c>
      <c r="J884" s="48" t="str">
        <f t="shared" si="217"/>
        <v/>
      </c>
      <c r="K884" s="49" t="str">
        <f t="shared" si="218"/>
        <v/>
      </c>
      <c r="L884" s="11"/>
      <c r="M884" s="11"/>
      <c r="N884" s="78"/>
      <c r="O884" s="31" t="str">
        <f t="shared" si="208"/>
        <v>F</v>
      </c>
      <c r="P884" s="11">
        <f t="shared" si="209"/>
        <v>-23.287315649149274</v>
      </c>
      <c r="Q884" s="11"/>
      <c r="R884" s="38">
        <f t="shared" si="210"/>
        <v>0</v>
      </c>
      <c r="S884" s="30">
        <f t="shared" si="211"/>
        <v>0</v>
      </c>
      <c r="T884" s="30">
        <f t="shared" si="212"/>
        <v>0</v>
      </c>
      <c r="U884" s="34"/>
      <c r="V884" s="34"/>
      <c r="W884" s="34"/>
      <c r="X884" s="31">
        <f t="shared" si="213"/>
        <v>9.0359999999999996</v>
      </c>
      <c r="Y884" s="31">
        <f t="shared" si="214"/>
        <v>-184.49199999999999</v>
      </c>
      <c r="Z884" s="30">
        <f t="shared" si="215"/>
        <v>0</v>
      </c>
    </row>
    <row r="885" spans="5:26" x14ac:dyDescent="0.15">
      <c r="E885" s="46"/>
      <c r="F885" s="28"/>
      <c r="G885" s="29"/>
      <c r="H885" s="29"/>
      <c r="I885" s="48" t="str">
        <f t="shared" si="216"/>
        <v/>
      </c>
      <c r="J885" s="48" t="str">
        <f t="shared" si="217"/>
        <v/>
      </c>
      <c r="K885" s="49" t="str">
        <f t="shared" si="218"/>
        <v/>
      </c>
      <c r="L885" s="11"/>
      <c r="M885" s="11"/>
      <c r="N885" s="78"/>
      <c r="O885" s="31" t="str">
        <f t="shared" si="208"/>
        <v>F</v>
      </c>
      <c r="P885" s="11">
        <f t="shared" si="209"/>
        <v>-23.287315649149274</v>
      </c>
      <c r="Q885" s="11"/>
      <c r="R885" s="38">
        <f t="shared" si="210"/>
        <v>0</v>
      </c>
      <c r="S885" s="30">
        <f t="shared" si="211"/>
        <v>0</v>
      </c>
      <c r="T885" s="30">
        <f t="shared" si="212"/>
        <v>0</v>
      </c>
      <c r="U885" s="34"/>
      <c r="V885" s="34"/>
      <c r="W885" s="34"/>
      <c r="X885" s="31">
        <f t="shared" si="213"/>
        <v>9.0359999999999996</v>
      </c>
      <c r="Y885" s="31">
        <f t="shared" si="214"/>
        <v>-184.49199999999999</v>
      </c>
      <c r="Z885" s="30">
        <f t="shared" si="215"/>
        <v>0</v>
      </c>
    </row>
    <row r="886" spans="5:26" x14ac:dyDescent="0.15">
      <c r="E886" s="46"/>
      <c r="F886" s="28"/>
      <c r="G886" s="29"/>
      <c r="H886" s="29"/>
      <c r="I886" s="48" t="str">
        <f t="shared" si="216"/>
        <v/>
      </c>
      <c r="J886" s="48" t="str">
        <f t="shared" si="217"/>
        <v/>
      </c>
      <c r="K886" s="49" t="str">
        <f t="shared" si="218"/>
        <v/>
      </c>
      <c r="L886" s="11"/>
      <c r="M886" s="11"/>
      <c r="N886" s="78"/>
      <c r="O886" s="31" t="str">
        <f t="shared" si="208"/>
        <v>F</v>
      </c>
      <c r="P886" s="11">
        <f t="shared" si="209"/>
        <v>-23.287315649149274</v>
      </c>
      <c r="Q886" s="11"/>
      <c r="R886" s="38">
        <f t="shared" si="210"/>
        <v>0</v>
      </c>
      <c r="S886" s="30">
        <f t="shared" si="211"/>
        <v>0</v>
      </c>
      <c r="T886" s="30">
        <f t="shared" si="212"/>
        <v>0</v>
      </c>
      <c r="U886" s="34"/>
      <c r="V886" s="34"/>
      <c r="W886" s="34"/>
      <c r="X886" s="31">
        <f t="shared" si="213"/>
        <v>9.0359999999999996</v>
      </c>
      <c r="Y886" s="31">
        <f t="shared" si="214"/>
        <v>-184.49199999999999</v>
      </c>
      <c r="Z886" s="30">
        <f t="shared" si="215"/>
        <v>0</v>
      </c>
    </row>
    <row r="887" spans="5:26" x14ac:dyDescent="0.15">
      <c r="E887" s="46"/>
      <c r="F887" s="28"/>
      <c r="G887" s="29"/>
      <c r="H887" s="29"/>
      <c r="I887" s="48" t="str">
        <f t="shared" si="216"/>
        <v/>
      </c>
      <c r="J887" s="48" t="str">
        <f t="shared" si="217"/>
        <v/>
      </c>
      <c r="K887" s="49" t="str">
        <f t="shared" si="218"/>
        <v/>
      </c>
      <c r="L887" s="11"/>
      <c r="M887" s="11"/>
      <c r="N887" s="78"/>
      <c r="O887" s="31" t="str">
        <f t="shared" si="208"/>
        <v>F</v>
      </c>
      <c r="P887" s="11">
        <f t="shared" si="209"/>
        <v>-23.287315649149274</v>
      </c>
      <c r="Q887" s="11"/>
      <c r="R887" s="38">
        <f t="shared" si="210"/>
        <v>0</v>
      </c>
      <c r="S887" s="30">
        <f t="shared" si="211"/>
        <v>0</v>
      </c>
      <c r="T887" s="30">
        <f t="shared" si="212"/>
        <v>0</v>
      </c>
      <c r="U887" s="34"/>
      <c r="V887" s="34"/>
      <c r="W887" s="34"/>
      <c r="X887" s="31">
        <f t="shared" si="213"/>
        <v>9.0359999999999996</v>
      </c>
      <c r="Y887" s="31">
        <f t="shared" si="214"/>
        <v>-184.49199999999999</v>
      </c>
      <c r="Z887" s="30">
        <f t="shared" si="215"/>
        <v>0</v>
      </c>
    </row>
    <row r="888" spans="5:26" x14ac:dyDescent="0.15">
      <c r="E888" s="46"/>
      <c r="F888" s="28"/>
      <c r="G888" s="29"/>
      <c r="H888" s="29"/>
      <c r="I888" s="48" t="str">
        <f t="shared" si="216"/>
        <v/>
      </c>
      <c r="J888" s="48" t="str">
        <f t="shared" si="217"/>
        <v/>
      </c>
      <c r="K888" s="49" t="str">
        <f t="shared" si="218"/>
        <v/>
      </c>
      <c r="L888" s="11"/>
      <c r="M888" s="11"/>
      <c r="N888" s="78"/>
      <c r="O888" s="31" t="str">
        <f t="shared" si="208"/>
        <v>F</v>
      </c>
      <c r="P888" s="11">
        <f t="shared" si="209"/>
        <v>-23.287315649149274</v>
      </c>
      <c r="Q888" s="11"/>
      <c r="R888" s="38">
        <f t="shared" si="210"/>
        <v>0</v>
      </c>
      <c r="S888" s="30">
        <f t="shared" si="211"/>
        <v>0</v>
      </c>
      <c r="T888" s="30">
        <f t="shared" si="212"/>
        <v>0</v>
      </c>
      <c r="U888" s="34"/>
      <c r="V888" s="34"/>
      <c r="W888" s="34"/>
      <c r="X888" s="31">
        <f t="shared" si="213"/>
        <v>9.0359999999999996</v>
      </c>
      <c r="Y888" s="31">
        <f t="shared" si="214"/>
        <v>-184.49199999999999</v>
      </c>
      <c r="Z888" s="30">
        <f t="shared" si="215"/>
        <v>0</v>
      </c>
    </row>
    <row r="889" spans="5:26" x14ac:dyDescent="0.15">
      <c r="E889" s="46"/>
      <c r="F889" s="28"/>
      <c r="G889" s="29"/>
      <c r="H889" s="29"/>
      <c r="I889" s="48" t="str">
        <f t="shared" si="216"/>
        <v/>
      </c>
      <c r="J889" s="48" t="str">
        <f t="shared" si="217"/>
        <v/>
      </c>
      <c r="K889" s="49" t="str">
        <f t="shared" si="218"/>
        <v/>
      </c>
      <c r="L889" s="11"/>
      <c r="M889" s="11"/>
      <c r="N889" s="78"/>
      <c r="O889" s="31" t="str">
        <f t="shared" si="208"/>
        <v>F</v>
      </c>
      <c r="P889" s="11">
        <f t="shared" si="209"/>
        <v>-23.287315649149274</v>
      </c>
      <c r="Q889" s="11"/>
      <c r="R889" s="38">
        <f t="shared" si="210"/>
        <v>0</v>
      </c>
      <c r="S889" s="30">
        <f t="shared" si="211"/>
        <v>0</v>
      </c>
      <c r="T889" s="30">
        <f t="shared" si="212"/>
        <v>0</v>
      </c>
      <c r="U889" s="34"/>
      <c r="V889" s="34"/>
      <c r="W889" s="34"/>
      <c r="X889" s="31">
        <f t="shared" si="213"/>
        <v>9.0359999999999996</v>
      </c>
      <c r="Y889" s="31">
        <f t="shared" si="214"/>
        <v>-184.49199999999999</v>
      </c>
      <c r="Z889" s="30">
        <f t="shared" si="215"/>
        <v>0</v>
      </c>
    </row>
    <row r="890" spans="5:26" x14ac:dyDescent="0.15">
      <c r="E890" s="46"/>
      <c r="F890" s="28"/>
      <c r="G890" s="29"/>
      <c r="H890" s="29"/>
      <c r="I890" s="48" t="str">
        <f t="shared" si="216"/>
        <v/>
      </c>
      <c r="J890" s="48" t="str">
        <f t="shared" si="217"/>
        <v/>
      </c>
      <c r="K890" s="49" t="str">
        <f t="shared" si="218"/>
        <v/>
      </c>
      <c r="L890" s="11"/>
      <c r="M890" s="11"/>
      <c r="N890" s="78"/>
      <c r="O890" s="31" t="str">
        <f t="shared" si="208"/>
        <v>F</v>
      </c>
      <c r="P890" s="11">
        <f t="shared" si="209"/>
        <v>-23.287315649149274</v>
      </c>
      <c r="Q890" s="11"/>
      <c r="R890" s="38">
        <f t="shared" si="210"/>
        <v>0</v>
      </c>
      <c r="S890" s="30">
        <f t="shared" si="211"/>
        <v>0</v>
      </c>
      <c r="T890" s="30">
        <f t="shared" si="212"/>
        <v>0</v>
      </c>
      <c r="U890" s="34"/>
      <c r="V890" s="34"/>
      <c r="W890" s="34"/>
      <c r="X890" s="31">
        <f t="shared" si="213"/>
        <v>9.0359999999999996</v>
      </c>
      <c r="Y890" s="31">
        <f t="shared" si="214"/>
        <v>-184.49199999999999</v>
      </c>
      <c r="Z890" s="30">
        <f t="shared" si="215"/>
        <v>0</v>
      </c>
    </row>
    <row r="891" spans="5:26" x14ac:dyDescent="0.15">
      <c r="E891" s="46"/>
      <c r="F891" s="28"/>
      <c r="G891" s="29"/>
      <c r="H891" s="29"/>
      <c r="I891" s="48" t="str">
        <f t="shared" si="216"/>
        <v/>
      </c>
      <c r="J891" s="48" t="str">
        <f t="shared" si="217"/>
        <v/>
      </c>
      <c r="K891" s="49" t="str">
        <f t="shared" si="218"/>
        <v/>
      </c>
      <c r="L891" s="11"/>
      <c r="M891" s="11"/>
      <c r="N891" s="78"/>
      <c r="O891" s="31" t="str">
        <f t="shared" si="208"/>
        <v>F</v>
      </c>
      <c r="P891" s="11">
        <f t="shared" si="209"/>
        <v>-23.287315649149274</v>
      </c>
      <c r="Q891" s="11"/>
      <c r="R891" s="38">
        <f t="shared" si="210"/>
        <v>0</v>
      </c>
      <c r="S891" s="30">
        <f t="shared" si="211"/>
        <v>0</v>
      </c>
      <c r="T891" s="30">
        <f t="shared" si="212"/>
        <v>0</v>
      </c>
      <c r="U891" s="34"/>
      <c r="V891" s="34"/>
      <c r="W891" s="34"/>
      <c r="X891" s="31">
        <f t="shared" si="213"/>
        <v>9.0359999999999996</v>
      </c>
      <c r="Y891" s="31">
        <f t="shared" si="214"/>
        <v>-184.49199999999999</v>
      </c>
      <c r="Z891" s="30">
        <f t="shared" si="215"/>
        <v>0</v>
      </c>
    </row>
    <row r="892" spans="5:26" x14ac:dyDescent="0.15">
      <c r="E892" s="46"/>
      <c r="F892" s="28"/>
      <c r="G892" s="29"/>
      <c r="H892" s="29"/>
      <c r="I892" s="48" t="str">
        <f t="shared" si="216"/>
        <v/>
      </c>
      <c r="J892" s="48" t="str">
        <f t="shared" si="217"/>
        <v/>
      </c>
      <c r="K892" s="49" t="str">
        <f t="shared" si="218"/>
        <v/>
      </c>
      <c r="L892" s="11"/>
      <c r="M892" s="11"/>
      <c r="N892" s="78"/>
      <c r="O892" s="31" t="str">
        <f t="shared" si="208"/>
        <v>F</v>
      </c>
      <c r="P892" s="11">
        <f t="shared" si="209"/>
        <v>-23.287315649149274</v>
      </c>
      <c r="Q892" s="11"/>
      <c r="R892" s="38">
        <f t="shared" si="210"/>
        <v>0</v>
      </c>
      <c r="S892" s="30">
        <f t="shared" si="211"/>
        <v>0</v>
      </c>
      <c r="T892" s="30">
        <f t="shared" si="212"/>
        <v>0</v>
      </c>
      <c r="U892" s="34"/>
      <c r="V892" s="34"/>
      <c r="W892" s="34"/>
      <c r="X892" s="31">
        <f t="shared" si="213"/>
        <v>9.0359999999999996</v>
      </c>
      <c r="Y892" s="31">
        <f t="shared" si="214"/>
        <v>-184.49199999999999</v>
      </c>
      <c r="Z892" s="30">
        <f t="shared" si="215"/>
        <v>0</v>
      </c>
    </row>
    <row r="893" spans="5:26" x14ac:dyDescent="0.15">
      <c r="E893" s="46"/>
      <c r="F893" s="28"/>
      <c r="G893" s="29"/>
      <c r="H893" s="29"/>
      <c r="I893" s="48" t="str">
        <f t="shared" si="216"/>
        <v/>
      </c>
      <c r="J893" s="48" t="str">
        <f t="shared" si="217"/>
        <v/>
      </c>
      <c r="K893" s="49" t="str">
        <f t="shared" si="218"/>
        <v/>
      </c>
      <c r="L893" s="11"/>
      <c r="M893" s="11"/>
      <c r="N893" s="78"/>
      <c r="O893" s="31" t="str">
        <f t="shared" si="208"/>
        <v>F</v>
      </c>
      <c r="P893" s="11">
        <f t="shared" si="209"/>
        <v>-23.287315649149274</v>
      </c>
      <c r="Q893" s="11"/>
      <c r="R893" s="38">
        <f t="shared" si="210"/>
        <v>0</v>
      </c>
      <c r="S893" s="30">
        <f t="shared" si="211"/>
        <v>0</v>
      </c>
      <c r="T893" s="30">
        <f t="shared" si="212"/>
        <v>0</v>
      </c>
      <c r="U893" s="34"/>
      <c r="V893" s="34"/>
      <c r="W893" s="34"/>
      <c r="X893" s="31">
        <f t="shared" si="213"/>
        <v>9.0359999999999996</v>
      </c>
      <c r="Y893" s="31">
        <f t="shared" si="214"/>
        <v>-184.49199999999999</v>
      </c>
      <c r="Z893" s="30">
        <f t="shared" si="215"/>
        <v>0</v>
      </c>
    </row>
    <row r="894" spans="5:26" x14ac:dyDescent="0.15">
      <c r="E894" s="46"/>
      <c r="F894" s="28"/>
      <c r="G894" s="29"/>
      <c r="H894" s="29"/>
      <c r="I894" s="48" t="str">
        <f t="shared" si="216"/>
        <v/>
      </c>
      <c r="J894" s="48" t="str">
        <f t="shared" si="217"/>
        <v/>
      </c>
      <c r="K894" s="49" t="str">
        <f t="shared" si="218"/>
        <v/>
      </c>
      <c r="L894" s="11"/>
      <c r="M894" s="11"/>
      <c r="N894" s="78"/>
      <c r="O894" s="31" t="str">
        <f t="shared" si="208"/>
        <v>F</v>
      </c>
      <c r="P894" s="11">
        <f t="shared" si="209"/>
        <v>-23.287315649149274</v>
      </c>
      <c r="Q894" s="11"/>
      <c r="R894" s="38">
        <f t="shared" si="210"/>
        <v>0</v>
      </c>
      <c r="S894" s="30">
        <f t="shared" si="211"/>
        <v>0</v>
      </c>
      <c r="T894" s="30">
        <f t="shared" si="212"/>
        <v>0</v>
      </c>
      <c r="U894" s="34"/>
      <c r="V894" s="34"/>
      <c r="W894" s="34"/>
      <c r="X894" s="31">
        <f t="shared" si="213"/>
        <v>9.0359999999999996</v>
      </c>
      <c r="Y894" s="31">
        <f t="shared" si="214"/>
        <v>-184.49199999999999</v>
      </c>
      <c r="Z894" s="30">
        <f t="shared" si="215"/>
        <v>0</v>
      </c>
    </row>
    <row r="895" spans="5:26" x14ac:dyDescent="0.15">
      <c r="E895" s="46"/>
      <c r="F895" s="28"/>
      <c r="G895" s="29"/>
      <c r="H895" s="29"/>
      <c r="I895" s="48" t="str">
        <f t="shared" si="216"/>
        <v/>
      </c>
      <c r="J895" s="48" t="str">
        <f t="shared" si="217"/>
        <v/>
      </c>
      <c r="K895" s="49" t="str">
        <f t="shared" si="218"/>
        <v/>
      </c>
      <c r="L895" s="11"/>
      <c r="M895" s="11"/>
      <c r="N895" s="78"/>
      <c r="O895" s="31" t="str">
        <f t="shared" si="208"/>
        <v>F</v>
      </c>
      <c r="P895" s="11">
        <f t="shared" si="209"/>
        <v>-23.287315649149274</v>
      </c>
      <c r="Q895" s="11"/>
      <c r="R895" s="38">
        <f t="shared" si="210"/>
        <v>0</v>
      </c>
      <c r="S895" s="30">
        <f t="shared" si="211"/>
        <v>0</v>
      </c>
      <c r="T895" s="30">
        <f t="shared" si="212"/>
        <v>0</v>
      </c>
      <c r="U895" s="34"/>
      <c r="V895" s="34"/>
      <c r="W895" s="34"/>
      <c r="X895" s="31">
        <f t="shared" si="213"/>
        <v>9.0359999999999996</v>
      </c>
      <c r="Y895" s="31">
        <f t="shared" si="214"/>
        <v>-184.49199999999999</v>
      </c>
      <c r="Z895" s="30">
        <f t="shared" si="215"/>
        <v>0</v>
      </c>
    </row>
    <row r="896" spans="5:26" x14ac:dyDescent="0.15">
      <c r="E896" s="46"/>
      <c r="F896" s="28"/>
      <c r="G896" s="29"/>
      <c r="H896" s="29"/>
      <c r="I896" s="48" t="str">
        <f t="shared" si="216"/>
        <v/>
      </c>
      <c r="J896" s="48" t="str">
        <f t="shared" si="217"/>
        <v/>
      </c>
      <c r="K896" s="49" t="str">
        <f t="shared" si="218"/>
        <v/>
      </c>
      <c r="L896" s="11"/>
      <c r="M896" s="11"/>
      <c r="N896" s="78"/>
      <c r="O896" s="31" t="str">
        <f t="shared" si="208"/>
        <v>F</v>
      </c>
      <c r="P896" s="11">
        <f t="shared" si="209"/>
        <v>-23.287315649149274</v>
      </c>
      <c r="Q896" s="11"/>
      <c r="R896" s="38">
        <f t="shared" si="210"/>
        <v>0</v>
      </c>
      <c r="S896" s="30">
        <f t="shared" si="211"/>
        <v>0</v>
      </c>
      <c r="T896" s="30">
        <f t="shared" si="212"/>
        <v>0</v>
      </c>
      <c r="U896" s="34"/>
      <c r="V896" s="34"/>
      <c r="W896" s="34"/>
      <c r="X896" s="31">
        <f t="shared" si="213"/>
        <v>9.0359999999999996</v>
      </c>
      <c r="Y896" s="31">
        <f t="shared" si="214"/>
        <v>-184.49199999999999</v>
      </c>
      <c r="Z896" s="30">
        <f t="shared" si="215"/>
        <v>0</v>
      </c>
    </row>
    <row r="897" spans="5:26" x14ac:dyDescent="0.15">
      <c r="E897" s="46"/>
      <c r="F897" s="28"/>
      <c r="G897" s="29"/>
      <c r="H897" s="29"/>
      <c r="I897" s="48" t="str">
        <f t="shared" si="216"/>
        <v/>
      </c>
      <c r="J897" s="48" t="str">
        <f t="shared" si="217"/>
        <v/>
      </c>
      <c r="K897" s="49" t="str">
        <f t="shared" si="218"/>
        <v/>
      </c>
      <c r="L897" s="11"/>
      <c r="M897" s="11"/>
      <c r="N897" s="78"/>
      <c r="O897" s="31" t="str">
        <f t="shared" si="208"/>
        <v>F</v>
      </c>
      <c r="P897" s="11">
        <f t="shared" si="209"/>
        <v>-23.287315649149274</v>
      </c>
      <c r="Q897" s="11"/>
      <c r="R897" s="38">
        <f t="shared" si="210"/>
        <v>0</v>
      </c>
      <c r="S897" s="30">
        <f t="shared" si="211"/>
        <v>0</v>
      </c>
      <c r="T897" s="30">
        <f t="shared" si="212"/>
        <v>0</v>
      </c>
      <c r="U897" s="34"/>
      <c r="V897" s="34"/>
      <c r="W897" s="34"/>
      <c r="X897" s="31">
        <f t="shared" si="213"/>
        <v>9.0359999999999996</v>
      </c>
      <c r="Y897" s="31">
        <f t="shared" si="214"/>
        <v>-184.49199999999999</v>
      </c>
      <c r="Z897" s="30">
        <f t="shared" si="215"/>
        <v>0</v>
      </c>
    </row>
    <row r="898" spans="5:26" x14ac:dyDescent="0.15">
      <c r="E898" s="46"/>
      <c r="F898" s="28"/>
      <c r="G898" s="29"/>
      <c r="H898" s="29"/>
      <c r="I898" s="48" t="str">
        <f t="shared" si="216"/>
        <v/>
      </c>
      <c r="J898" s="48" t="str">
        <f t="shared" si="217"/>
        <v/>
      </c>
      <c r="K898" s="49" t="str">
        <f t="shared" si="218"/>
        <v/>
      </c>
      <c r="L898" s="11"/>
      <c r="M898" s="11"/>
      <c r="N898" s="78"/>
      <c r="O898" s="31" t="str">
        <f t="shared" si="208"/>
        <v>F</v>
      </c>
      <c r="P898" s="11">
        <f t="shared" si="209"/>
        <v>-23.287315649149274</v>
      </c>
      <c r="Q898" s="11"/>
      <c r="R898" s="38">
        <f t="shared" si="210"/>
        <v>0</v>
      </c>
      <c r="S898" s="30">
        <f t="shared" si="211"/>
        <v>0</v>
      </c>
      <c r="T898" s="30">
        <f t="shared" si="212"/>
        <v>0</v>
      </c>
      <c r="U898" s="34"/>
      <c r="V898" s="34"/>
      <c r="W898" s="34"/>
      <c r="X898" s="31">
        <f t="shared" si="213"/>
        <v>9.0359999999999996</v>
      </c>
      <c r="Y898" s="31">
        <f t="shared" si="214"/>
        <v>-184.49199999999999</v>
      </c>
      <c r="Z898" s="30">
        <f t="shared" si="215"/>
        <v>0</v>
      </c>
    </row>
    <row r="899" spans="5:26" x14ac:dyDescent="0.15">
      <c r="E899" s="46"/>
      <c r="F899" s="28"/>
      <c r="G899" s="29"/>
      <c r="H899" s="29"/>
      <c r="I899" s="48" t="str">
        <f t="shared" si="216"/>
        <v/>
      </c>
      <c r="J899" s="48" t="str">
        <f t="shared" si="217"/>
        <v/>
      </c>
      <c r="K899" s="49" t="str">
        <f t="shared" si="218"/>
        <v/>
      </c>
      <c r="L899" s="11"/>
      <c r="M899" s="11"/>
      <c r="N899" s="78"/>
      <c r="O899" s="31" t="str">
        <f t="shared" si="208"/>
        <v>F</v>
      </c>
      <c r="P899" s="11">
        <f t="shared" si="209"/>
        <v>-23.287315649149274</v>
      </c>
      <c r="Q899" s="11"/>
      <c r="R899" s="38">
        <f t="shared" si="210"/>
        <v>0</v>
      </c>
      <c r="S899" s="30">
        <f t="shared" si="211"/>
        <v>0</v>
      </c>
      <c r="T899" s="30">
        <f t="shared" si="212"/>
        <v>0</v>
      </c>
      <c r="U899" s="34"/>
      <c r="V899" s="34"/>
      <c r="W899" s="34"/>
      <c r="X899" s="31">
        <f t="shared" si="213"/>
        <v>9.0359999999999996</v>
      </c>
      <c r="Y899" s="31">
        <f t="shared" si="214"/>
        <v>-184.49199999999999</v>
      </c>
      <c r="Z899" s="30">
        <f t="shared" si="215"/>
        <v>0</v>
      </c>
    </row>
    <row r="900" spans="5:26" x14ac:dyDescent="0.15">
      <c r="E900" s="46"/>
      <c r="F900" s="28"/>
      <c r="G900" s="29"/>
      <c r="H900" s="29"/>
      <c r="I900" s="48" t="str">
        <f t="shared" si="216"/>
        <v/>
      </c>
      <c r="J900" s="48" t="str">
        <f t="shared" si="217"/>
        <v/>
      </c>
      <c r="K900" s="49" t="str">
        <f t="shared" si="218"/>
        <v/>
      </c>
      <c r="L900" s="11"/>
      <c r="M900" s="11"/>
      <c r="N900" s="78"/>
      <c r="O900" s="31" t="str">
        <f t="shared" si="208"/>
        <v>F</v>
      </c>
      <c r="P900" s="11">
        <f t="shared" si="209"/>
        <v>-23.287315649149274</v>
      </c>
      <c r="Q900" s="11"/>
      <c r="R900" s="38">
        <f t="shared" si="210"/>
        <v>0</v>
      </c>
      <c r="S900" s="30">
        <f t="shared" si="211"/>
        <v>0</v>
      </c>
      <c r="T900" s="30">
        <f t="shared" si="212"/>
        <v>0</v>
      </c>
      <c r="U900" s="34"/>
      <c r="V900" s="34"/>
      <c r="W900" s="34"/>
      <c r="X900" s="31">
        <f t="shared" si="213"/>
        <v>9.0359999999999996</v>
      </c>
      <c r="Y900" s="31">
        <f t="shared" si="214"/>
        <v>-184.49199999999999</v>
      </c>
      <c r="Z900" s="30">
        <f t="shared" si="215"/>
        <v>0</v>
      </c>
    </row>
    <row r="901" spans="5:26" x14ac:dyDescent="0.15">
      <c r="E901" s="46"/>
      <c r="F901" s="28"/>
      <c r="G901" s="29"/>
      <c r="H901" s="29"/>
      <c r="I901" s="48" t="str">
        <f t="shared" si="216"/>
        <v/>
      </c>
      <c r="J901" s="48" t="str">
        <f t="shared" si="217"/>
        <v/>
      </c>
      <c r="K901" s="49" t="str">
        <f t="shared" si="218"/>
        <v/>
      </c>
      <c r="L901" s="11"/>
      <c r="M901" s="11"/>
      <c r="N901" s="78"/>
      <c r="O901" s="31" t="str">
        <f t="shared" si="208"/>
        <v>F</v>
      </c>
      <c r="P901" s="11">
        <f t="shared" si="209"/>
        <v>-23.287315649149274</v>
      </c>
      <c r="Q901" s="11"/>
      <c r="R901" s="38">
        <f t="shared" si="210"/>
        <v>0</v>
      </c>
      <c r="S901" s="30">
        <f t="shared" si="211"/>
        <v>0</v>
      </c>
      <c r="T901" s="30">
        <f t="shared" si="212"/>
        <v>0</v>
      </c>
      <c r="U901" s="34"/>
      <c r="V901" s="34"/>
      <c r="W901" s="34"/>
      <c r="X901" s="31">
        <f t="shared" si="213"/>
        <v>9.0359999999999996</v>
      </c>
      <c r="Y901" s="31">
        <f t="shared" si="214"/>
        <v>-184.49199999999999</v>
      </c>
      <c r="Z901" s="30">
        <f t="shared" si="215"/>
        <v>0</v>
      </c>
    </row>
    <row r="902" spans="5:26" x14ac:dyDescent="0.15">
      <c r="E902" s="46"/>
      <c r="F902" s="28"/>
      <c r="G902" s="29"/>
      <c r="H902" s="29"/>
      <c r="I902" s="48" t="str">
        <f t="shared" si="216"/>
        <v/>
      </c>
      <c r="J902" s="48" t="str">
        <f t="shared" si="217"/>
        <v/>
      </c>
      <c r="K902" s="49" t="str">
        <f t="shared" si="218"/>
        <v/>
      </c>
      <c r="L902" s="11"/>
      <c r="M902" s="11"/>
      <c r="N902" s="78"/>
      <c r="O902" s="31" t="str">
        <f t="shared" si="208"/>
        <v>F</v>
      </c>
      <c r="P902" s="11">
        <f t="shared" si="209"/>
        <v>-23.287315649149274</v>
      </c>
      <c r="Q902" s="11"/>
      <c r="R902" s="38">
        <f t="shared" si="210"/>
        <v>0</v>
      </c>
      <c r="S902" s="30">
        <f t="shared" si="211"/>
        <v>0</v>
      </c>
      <c r="T902" s="30">
        <f t="shared" si="212"/>
        <v>0</v>
      </c>
      <c r="U902" s="34"/>
      <c r="V902" s="34"/>
      <c r="W902" s="34"/>
      <c r="X902" s="31">
        <f t="shared" si="213"/>
        <v>9.0359999999999996</v>
      </c>
      <c r="Y902" s="31">
        <f t="shared" si="214"/>
        <v>-184.49199999999999</v>
      </c>
      <c r="Z902" s="30">
        <f t="shared" si="215"/>
        <v>0</v>
      </c>
    </row>
    <row r="903" spans="5:26" x14ac:dyDescent="0.15">
      <c r="E903" s="46"/>
      <c r="F903" s="28"/>
      <c r="G903" s="29"/>
      <c r="H903" s="29"/>
      <c r="I903" s="48" t="str">
        <f t="shared" si="216"/>
        <v/>
      </c>
      <c r="J903" s="48" t="str">
        <f t="shared" si="217"/>
        <v/>
      </c>
      <c r="K903" s="49" t="str">
        <f t="shared" si="218"/>
        <v/>
      </c>
      <c r="L903" s="11"/>
      <c r="M903" s="11"/>
      <c r="N903" s="78"/>
      <c r="O903" s="31" t="str">
        <f t="shared" si="208"/>
        <v>F</v>
      </c>
      <c r="P903" s="11">
        <f t="shared" si="209"/>
        <v>-23.287315649149274</v>
      </c>
      <c r="Q903" s="11"/>
      <c r="R903" s="38">
        <f t="shared" si="210"/>
        <v>0</v>
      </c>
      <c r="S903" s="30">
        <f t="shared" si="211"/>
        <v>0</v>
      </c>
      <c r="T903" s="30">
        <f t="shared" si="212"/>
        <v>0</v>
      </c>
      <c r="U903" s="34"/>
      <c r="V903" s="34"/>
      <c r="W903" s="34"/>
      <c r="X903" s="31">
        <f t="shared" si="213"/>
        <v>9.0359999999999996</v>
      </c>
      <c r="Y903" s="31">
        <f t="shared" si="214"/>
        <v>-184.49199999999999</v>
      </c>
      <c r="Z903" s="30">
        <f t="shared" si="215"/>
        <v>0</v>
      </c>
    </row>
    <row r="904" spans="5:26" x14ac:dyDescent="0.15">
      <c r="E904" s="46"/>
      <c r="F904" s="28"/>
      <c r="G904" s="29"/>
      <c r="H904" s="29"/>
      <c r="I904" s="48" t="str">
        <f t="shared" si="216"/>
        <v/>
      </c>
      <c r="J904" s="48" t="str">
        <f t="shared" si="217"/>
        <v/>
      </c>
      <c r="K904" s="49" t="str">
        <f t="shared" si="218"/>
        <v/>
      </c>
      <c r="L904" s="11"/>
      <c r="M904" s="11"/>
      <c r="N904" s="78"/>
      <c r="O904" s="31" t="str">
        <f t="shared" si="208"/>
        <v>F</v>
      </c>
      <c r="P904" s="11">
        <f t="shared" si="209"/>
        <v>-23.287315649149274</v>
      </c>
      <c r="Q904" s="11"/>
      <c r="R904" s="38">
        <f t="shared" si="210"/>
        <v>0</v>
      </c>
      <c r="S904" s="30">
        <f t="shared" si="211"/>
        <v>0</v>
      </c>
      <c r="T904" s="30">
        <f t="shared" si="212"/>
        <v>0</v>
      </c>
      <c r="U904" s="34"/>
      <c r="V904" s="34"/>
      <c r="W904" s="34"/>
      <c r="X904" s="31">
        <f t="shared" si="213"/>
        <v>9.0359999999999996</v>
      </c>
      <c r="Y904" s="31">
        <f t="shared" si="214"/>
        <v>-184.49199999999999</v>
      </c>
      <c r="Z904" s="30">
        <f t="shared" si="215"/>
        <v>0</v>
      </c>
    </row>
    <row r="905" spans="5:26" x14ac:dyDescent="0.15">
      <c r="E905" s="46"/>
      <c r="F905" s="28"/>
      <c r="G905" s="29"/>
      <c r="H905" s="29"/>
      <c r="I905" s="48" t="str">
        <f t="shared" si="216"/>
        <v/>
      </c>
      <c r="J905" s="48" t="str">
        <f t="shared" si="217"/>
        <v/>
      </c>
      <c r="K905" s="49" t="str">
        <f t="shared" si="218"/>
        <v/>
      </c>
      <c r="L905" s="11"/>
      <c r="M905" s="11"/>
      <c r="N905" s="78"/>
      <c r="O905" s="31" t="str">
        <f t="shared" si="208"/>
        <v>F</v>
      </c>
      <c r="P905" s="11">
        <f t="shared" si="209"/>
        <v>-23.287315649149274</v>
      </c>
      <c r="Q905" s="11"/>
      <c r="R905" s="38">
        <f t="shared" si="210"/>
        <v>0</v>
      </c>
      <c r="S905" s="30">
        <f t="shared" si="211"/>
        <v>0</v>
      </c>
      <c r="T905" s="30">
        <f t="shared" si="212"/>
        <v>0</v>
      </c>
      <c r="U905" s="34"/>
      <c r="V905" s="34"/>
      <c r="W905" s="34"/>
      <c r="X905" s="31">
        <f t="shared" si="213"/>
        <v>9.0359999999999996</v>
      </c>
      <c r="Y905" s="31">
        <f t="shared" si="214"/>
        <v>-184.49199999999999</v>
      </c>
      <c r="Z905" s="30">
        <f t="shared" si="215"/>
        <v>0</v>
      </c>
    </row>
    <row r="906" spans="5:26" x14ac:dyDescent="0.15">
      <c r="E906" s="46"/>
      <c r="F906" s="28"/>
      <c r="G906" s="29"/>
      <c r="H906" s="29"/>
      <c r="I906" s="48" t="str">
        <f t="shared" si="216"/>
        <v/>
      </c>
      <c r="J906" s="48" t="str">
        <f t="shared" si="217"/>
        <v/>
      </c>
      <c r="K906" s="49" t="str">
        <f t="shared" si="218"/>
        <v/>
      </c>
      <c r="L906" s="11"/>
      <c r="M906" s="11"/>
      <c r="N906" s="78"/>
      <c r="O906" s="31" t="str">
        <f t="shared" si="208"/>
        <v>F</v>
      </c>
      <c r="P906" s="11">
        <f t="shared" si="209"/>
        <v>-23.287315649149274</v>
      </c>
      <c r="Q906" s="11"/>
      <c r="R906" s="38">
        <f t="shared" si="210"/>
        <v>0</v>
      </c>
      <c r="S906" s="30">
        <f t="shared" si="211"/>
        <v>0</v>
      </c>
      <c r="T906" s="30">
        <f t="shared" si="212"/>
        <v>0</v>
      </c>
      <c r="U906" s="34"/>
      <c r="V906" s="34"/>
      <c r="W906" s="34"/>
      <c r="X906" s="31">
        <f t="shared" si="213"/>
        <v>9.0359999999999996</v>
      </c>
      <c r="Y906" s="31">
        <f t="shared" si="214"/>
        <v>-184.49199999999999</v>
      </c>
      <c r="Z906" s="30">
        <f t="shared" si="215"/>
        <v>0</v>
      </c>
    </row>
    <row r="907" spans="5:26" x14ac:dyDescent="0.15">
      <c r="E907" s="46"/>
      <c r="F907" s="28"/>
      <c r="G907" s="29"/>
      <c r="H907" s="29"/>
      <c r="I907" s="48" t="str">
        <f t="shared" si="216"/>
        <v/>
      </c>
      <c r="J907" s="48" t="str">
        <f t="shared" si="217"/>
        <v/>
      </c>
      <c r="K907" s="49" t="str">
        <f t="shared" si="218"/>
        <v/>
      </c>
      <c r="L907" s="11"/>
      <c r="M907" s="11"/>
      <c r="N907" s="78"/>
      <c r="O907" s="31" t="str">
        <f t="shared" si="208"/>
        <v>F</v>
      </c>
      <c r="P907" s="11">
        <f t="shared" si="209"/>
        <v>-23.287315649149274</v>
      </c>
      <c r="Q907" s="11"/>
      <c r="R907" s="38">
        <f t="shared" si="210"/>
        <v>0</v>
      </c>
      <c r="S907" s="30">
        <f t="shared" si="211"/>
        <v>0</v>
      </c>
      <c r="T907" s="30">
        <f t="shared" si="212"/>
        <v>0</v>
      </c>
      <c r="U907" s="34"/>
      <c r="V907" s="34"/>
      <c r="W907" s="34"/>
      <c r="X907" s="31">
        <f t="shared" si="213"/>
        <v>9.0359999999999996</v>
      </c>
      <c r="Y907" s="31">
        <f t="shared" si="214"/>
        <v>-184.49199999999999</v>
      </c>
      <c r="Z907" s="30">
        <f t="shared" si="215"/>
        <v>0</v>
      </c>
    </row>
    <row r="908" spans="5:26" x14ac:dyDescent="0.15">
      <c r="E908" s="46"/>
      <c r="F908" s="28"/>
      <c r="G908" s="29"/>
      <c r="H908" s="29"/>
      <c r="I908" s="48" t="str">
        <f t="shared" si="216"/>
        <v/>
      </c>
      <c r="J908" s="48" t="str">
        <f t="shared" si="217"/>
        <v/>
      </c>
      <c r="K908" s="49" t="str">
        <f t="shared" si="218"/>
        <v/>
      </c>
      <c r="L908" s="11"/>
      <c r="M908" s="11"/>
      <c r="N908" s="78"/>
      <c r="O908" s="31" t="str">
        <f t="shared" si="208"/>
        <v>F</v>
      </c>
      <c r="P908" s="11">
        <f t="shared" si="209"/>
        <v>-23.287315649149274</v>
      </c>
      <c r="Q908" s="11"/>
      <c r="R908" s="38">
        <f t="shared" si="210"/>
        <v>0</v>
      </c>
      <c r="S908" s="30">
        <f t="shared" si="211"/>
        <v>0</v>
      </c>
      <c r="T908" s="30">
        <f t="shared" si="212"/>
        <v>0</v>
      </c>
      <c r="U908" s="34"/>
      <c r="V908" s="34"/>
      <c r="W908" s="34"/>
      <c r="X908" s="31">
        <f t="shared" si="213"/>
        <v>9.0359999999999996</v>
      </c>
      <c r="Y908" s="31">
        <f t="shared" si="214"/>
        <v>-184.49199999999999</v>
      </c>
      <c r="Z908" s="30">
        <f t="shared" si="215"/>
        <v>0</v>
      </c>
    </row>
    <row r="909" spans="5:26" x14ac:dyDescent="0.15">
      <c r="E909" s="46"/>
      <c r="F909" s="28"/>
      <c r="G909" s="29"/>
      <c r="H909" s="29"/>
      <c r="I909" s="48" t="str">
        <f t="shared" si="216"/>
        <v/>
      </c>
      <c r="J909" s="48" t="str">
        <f t="shared" si="217"/>
        <v/>
      </c>
      <c r="K909" s="49" t="str">
        <f t="shared" si="218"/>
        <v/>
      </c>
      <c r="L909" s="11"/>
      <c r="M909" s="11"/>
      <c r="N909" s="78"/>
      <c r="O909" s="31" t="str">
        <f t="shared" si="208"/>
        <v>F</v>
      </c>
      <c r="P909" s="11">
        <f t="shared" si="209"/>
        <v>-23.287315649149274</v>
      </c>
      <c r="Q909" s="11"/>
      <c r="R909" s="38">
        <f t="shared" si="210"/>
        <v>0</v>
      </c>
      <c r="S909" s="30">
        <f t="shared" si="211"/>
        <v>0</v>
      </c>
      <c r="T909" s="30">
        <f t="shared" si="212"/>
        <v>0</v>
      </c>
      <c r="U909" s="34"/>
      <c r="V909" s="34"/>
      <c r="W909" s="34"/>
      <c r="X909" s="31">
        <f t="shared" si="213"/>
        <v>9.0359999999999996</v>
      </c>
      <c r="Y909" s="31">
        <f t="shared" si="214"/>
        <v>-184.49199999999999</v>
      </c>
      <c r="Z909" s="30">
        <f t="shared" si="215"/>
        <v>0</v>
      </c>
    </row>
    <row r="910" spans="5:26" x14ac:dyDescent="0.15">
      <c r="E910" s="46"/>
      <c r="F910" s="28"/>
      <c r="G910" s="29"/>
      <c r="H910" s="29"/>
      <c r="I910" s="48" t="str">
        <f t="shared" si="216"/>
        <v/>
      </c>
      <c r="J910" s="48" t="str">
        <f t="shared" si="217"/>
        <v/>
      </c>
      <c r="K910" s="49" t="str">
        <f t="shared" si="218"/>
        <v/>
      </c>
      <c r="L910" s="11"/>
      <c r="M910" s="11"/>
      <c r="N910" s="78"/>
      <c r="O910" s="31" t="str">
        <f t="shared" si="208"/>
        <v>F</v>
      </c>
      <c r="P910" s="11">
        <f t="shared" si="209"/>
        <v>-23.287315649149274</v>
      </c>
      <c r="Q910" s="11"/>
      <c r="R910" s="38">
        <f t="shared" si="210"/>
        <v>0</v>
      </c>
      <c r="S910" s="30">
        <f t="shared" si="211"/>
        <v>0</v>
      </c>
      <c r="T910" s="30">
        <f t="shared" si="212"/>
        <v>0</v>
      </c>
      <c r="U910" s="34"/>
      <c r="V910" s="34"/>
      <c r="W910" s="34"/>
      <c r="X910" s="31">
        <f t="shared" si="213"/>
        <v>9.0359999999999996</v>
      </c>
      <c r="Y910" s="31">
        <f t="shared" si="214"/>
        <v>-184.49199999999999</v>
      </c>
      <c r="Z910" s="30">
        <f t="shared" si="215"/>
        <v>0</v>
      </c>
    </row>
    <row r="911" spans="5:26" x14ac:dyDescent="0.15">
      <c r="E911" s="46"/>
      <c r="F911" s="28"/>
      <c r="G911" s="29"/>
      <c r="H911" s="29"/>
      <c r="I911" s="48" t="str">
        <f t="shared" si="216"/>
        <v/>
      </c>
      <c r="J911" s="48" t="str">
        <f t="shared" si="217"/>
        <v/>
      </c>
      <c r="K911" s="49" t="str">
        <f t="shared" si="218"/>
        <v/>
      </c>
      <c r="L911" s="11"/>
      <c r="M911" s="11"/>
      <c r="N911" s="78"/>
      <c r="O911" s="31" t="str">
        <f t="shared" si="208"/>
        <v>F</v>
      </c>
      <c r="P911" s="11">
        <f t="shared" si="209"/>
        <v>-23.287315649149274</v>
      </c>
      <c r="Q911" s="11"/>
      <c r="R911" s="38">
        <f t="shared" si="210"/>
        <v>0</v>
      </c>
      <c r="S911" s="30">
        <f t="shared" si="211"/>
        <v>0</v>
      </c>
      <c r="T911" s="30">
        <f t="shared" si="212"/>
        <v>0</v>
      </c>
      <c r="U911" s="34"/>
      <c r="V911" s="34"/>
      <c r="W911" s="34"/>
      <c r="X911" s="31">
        <f t="shared" si="213"/>
        <v>9.0359999999999996</v>
      </c>
      <c r="Y911" s="31">
        <f t="shared" si="214"/>
        <v>-184.49199999999999</v>
      </c>
      <c r="Z911" s="30">
        <f t="shared" si="215"/>
        <v>0</v>
      </c>
    </row>
    <row r="912" spans="5:26" x14ac:dyDescent="0.15">
      <c r="E912" s="46"/>
      <c r="F912" s="28"/>
      <c r="G912" s="29"/>
      <c r="H912" s="29"/>
      <c r="I912" s="48" t="str">
        <f t="shared" si="216"/>
        <v/>
      </c>
      <c r="J912" s="48" t="str">
        <f t="shared" si="217"/>
        <v/>
      </c>
      <c r="K912" s="49" t="str">
        <f t="shared" si="218"/>
        <v/>
      </c>
      <c r="L912" s="11"/>
      <c r="M912" s="11"/>
      <c r="N912" s="78"/>
      <c r="O912" s="31" t="str">
        <f t="shared" si="208"/>
        <v>F</v>
      </c>
      <c r="P912" s="11">
        <f t="shared" si="209"/>
        <v>-23.287315649149274</v>
      </c>
      <c r="Q912" s="11"/>
      <c r="R912" s="38">
        <f t="shared" si="210"/>
        <v>0</v>
      </c>
      <c r="S912" s="30">
        <f t="shared" si="211"/>
        <v>0</v>
      </c>
      <c r="T912" s="30">
        <f t="shared" si="212"/>
        <v>0</v>
      </c>
      <c r="U912" s="34"/>
      <c r="V912" s="34"/>
      <c r="W912" s="34"/>
      <c r="X912" s="31">
        <f t="shared" si="213"/>
        <v>9.0359999999999996</v>
      </c>
      <c r="Y912" s="31">
        <f t="shared" si="214"/>
        <v>-184.49199999999999</v>
      </c>
      <c r="Z912" s="30">
        <f t="shared" si="215"/>
        <v>0</v>
      </c>
    </row>
    <row r="913" spans="5:26" x14ac:dyDescent="0.15">
      <c r="E913" s="46"/>
      <c r="F913" s="28"/>
      <c r="G913" s="29"/>
      <c r="H913" s="29"/>
      <c r="I913" s="48" t="str">
        <f t="shared" si="216"/>
        <v/>
      </c>
      <c r="J913" s="48" t="str">
        <f t="shared" si="217"/>
        <v/>
      </c>
      <c r="K913" s="49" t="str">
        <f t="shared" si="218"/>
        <v/>
      </c>
      <c r="L913" s="11"/>
      <c r="M913" s="11"/>
      <c r="N913" s="78"/>
      <c r="O913" s="31" t="str">
        <f t="shared" si="208"/>
        <v>F</v>
      </c>
      <c r="P913" s="11">
        <f t="shared" si="209"/>
        <v>-23.287315649149274</v>
      </c>
      <c r="Q913" s="11"/>
      <c r="R913" s="38">
        <f t="shared" si="210"/>
        <v>0</v>
      </c>
      <c r="S913" s="30">
        <f t="shared" si="211"/>
        <v>0</v>
      </c>
      <c r="T913" s="30">
        <f t="shared" si="212"/>
        <v>0</v>
      </c>
      <c r="U913" s="34"/>
      <c r="V913" s="34"/>
      <c r="W913" s="34"/>
      <c r="X913" s="31">
        <f t="shared" si="213"/>
        <v>9.0359999999999996</v>
      </c>
      <c r="Y913" s="31">
        <f t="shared" si="214"/>
        <v>-184.49199999999999</v>
      </c>
      <c r="Z913" s="30">
        <f t="shared" si="215"/>
        <v>0</v>
      </c>
    </row>
    <row r="914" spans="5:26" x14ac:dyDescent="0.15">
      <c r="E914" s="46"/>
      <c r="F914" s="28"/>
      <c r="G914" s="29"/>
      <c r="H914" s="29"/>
      <c r="I914" s="48" t="str">
        <f t="shared" si="216"/>
        <v/>
      </c>
      <c r="J914" s="48" t="str">
        <f t="shared" si="217"/>
        <v/>
      </c>
      <c r="K914" s="49" t="str">
        <f t="shared" si="218"/>
        <v/>
      </c>
      <c r="L914" s="11"/>
      <c r="M914" s="11"/>
      <c r="N914" s="78"/>
      <c r="O914" s="31" t="str">
        <f t="shared" si="208"/>
        <v>F</v>
      </c>
      <c r="P914" s="11">
        <f t="shared" si="209"/>
        <v>-23.287315649149274</v>
      </c>
      <c r="Q914" s="11"/>
      <c r="R914" s="38">
        <f t="shared" si="210"/>
        <v>0</v>
      </c>
      <c r="S914" s="30">
        <f t="shared" si="211"/>
        <v>0</v>
      </c>
      <c r="T914" s="30">
        <f t="shared" si="212"/>
        <v>0</v>
      </c>
      <c r="U914" s="34"/>
      <c r="V914" s="34"/>
      <c r="W914" s="34"/>
      <c r="X914" s="31">
        <f t="shared" si="213"/>
        <v>9.0359999999999996</v>
      </c>
      <c r="Y914" s="31">
        <f t="shared" si="214"/>
        <v>-184.49199999999999</v>
      </c>
      <c r="Z914" s="30">
        <f t="shared" si="215"/>
        <v>0</v>
      </c>
    </row>
    <row r="915" spans="5:26" x14ac:dyDescent="0.15">
      <c r="E915" s="46"/>
      <c r="F915" s="28"/>
      <c r="G915" s="29"/>
      <c r="H915" s="29"/>
      <c r="I915" s="48" t="str">
        <f t="shared" si="216"/>
        <v/>
      </c>
      <c r="J915" s="48" t="str">
        <f t="shared" si="217"/>
        <v/>
      </c>
      <c r="K915" s="49" t="str">
        <f t="shared" si="218"/>
        <v/>
      </c>
      <c r="L915" s="11"/>
      <c r="M915" s="11"/>
      <c r="N915" s="78"/>
      <c r="O915" s="31" t="str">
        <f t="shared" si="208"/>
        <v>F</v>
      </c>
      <c r="P915" s="11">
        <f t="shared" si="209"/>
        <v>-23.287315649149274</v>
      </c>
      <c r="Q915" s="11"/>
      <c r="R915" s="38">
        <f t="shared" si="210"/>
        <v>0</v>
      </c>
      <c r="S915" s="30">
        <f t="shared" si="211"/>
        <v>0</v>
      </c>
      <c r="T915" s="30">
        <f t="shared" si="212"/>
        <v>0</v>
      </c>
      <c r="U915" s="34"/>
      <c r="V915" s="34"/>
      <c r="W915" s="34"/>
      <c r="X915" s="31">
        <f t="shared" si="213"/>
        <v>9.0359999999999996</v>
      </c>
      <c r="Y915" s="31">
        <f t="shared" si="214"/>
        <v>-184.49199999999999</v>
      </c>
      <c r="Z915" s="30">
        <f t="shared" si="215"/>
        <v>0</v>
      </c>
    </row>
    <row r="916" spans="5:26" x14ac:dyDescent="0.15">
      <c r="E916" s="46"/>
      <c r="F916" s="28"/>
      <c r="G916" s="29"/>
      <c r="H916" s="29"/>
      <c r="I916" s="48" t="str">
        <f t="shared" si="216"/>
        <v/>
      </c>
      <c r="J916" s="48" t="str">
        <f t="shared" si="217"/>
        <v/>
      </c>
      <c r="K916" s="49" t="str">
        <f t="shared" si="218"/>
        <v/>
      </c>
      <c r="L916" s="11"/>
      <c r="M916" s="11"/>
      <c r="N916" s="78"/>
      <c r="O916" s="31" t="str">
        <f t="shared" si="208"/>
        <v>F</v>
      </c>
      <c r="P916" s="11">
        <f t="shared" si="209"/>
        <v>-23.287315649149274</v>
      </c>
      <c r="Q916" s="11"/>
      <c r="R916" s="38">
        <f t="shared" si="210"/>
        <v>0</v>
      </c>
      <c r="S916" s="30">
        <f t="shared" si="211"/>
        <v>0</v>
      </c>
      <c r="T916" s="30">
        <f t="shared" si="212"/>
        <v>0</v>
      </c>
      <c r="U916" s="34"/>
      <c r="V916" s="34"/>
      <c r="W916" s="34"/>
      <c r="X916" s="31">
        <f t="shared" si="213"/>
        <v>9.0359999999999996</v>
      </c>
      <c r="Y916" s="31">
        <f t="shared" si="214"/>
        <v>-184.49199999999999</v>
      </c>
      <c r="Z916" s="30">
        <f t="shared" si="215"/>
        <v>0</v>
      </c>
    </row>
    <row r="917" spans="5:26" x14ac:dyDescent="0.15">
      <c r="E917" s="46"/>
      <c r="F917" s="28"/>
      <c r="G917" s="29"/>
      <c r="H917" s="29"/>
      <c r="I917" s="48" t="str">
        <f t="shared" si="216"/>
        <v/>
      </c>
      <c r="J917" s="48" t="str">
        <f t="shared" si="217"/>
        <v/>
      </c>
      <c r="K917" s="49" t="str">
        <f t="shared" si="218"/>
        <v/>
      </c>
      <c r="L917" s="11"/>
      <c r="M917" s="11"/>
      <c r="N917" s="78"/>
      <c r="O917" s="31" t="str">
        <f t="shared" si="208"/>
        <v>F</v>
      </c>
      <c r="P917" s="11">
        <f t="shared" si="209"/>
        <v>-23.287315649149274</v>
      </c>
      <c r="Q917" s="11"/>
      <c r="R917" s="38">
        <f t="shared" si="210"/>
        <v>0</v>
      </c>
      <c r="S917" s="30">
        <f t="shared" si="211"/>
        <v>0</v>
      </c>
      <c r="T917" s="30">
        <f t="shared" si="212"/>
        <v>0</v>
      </c>
      <c r="U917" s="34"/>
      <c r="V917" s="34"/>
      <c r="W917" s="34"/>
      <c r="X917" s="31">
        <f t="shared" si="213"/>
        <v>9.0359999999999996</v>
      </c>
      <c r="Y917" s="31">
        <f t="shared" si="214"/>
        <v>-184.49199999999999</v>
      </c>
      <c r="Z917" s="30">
        <f t="shared" si="215"/>
        <v>0</v>
      </c>
    </row>
    <row r="918" spans="5:26" x14ac:dyDescent="0.15">
      <c r="E918" s="46"/>
      <c r="F918" s="28"/>
      <c r="G918" s="29"/>
      <c r="H918" s="29"/>
      <c r="I918" s="48" t="str">
        <f t="shared" si="216"/>
        <v/>
      </c>
      <c r="J918" s="48" t="str">
        <f t="shared" si="217"/>
        <v/>
      </c>
      <c r="K918" s="49" t="str">
        <f t="shared" si="218"/>
        <v/>
      </c>
      <c r="L918" s="11"/>
      <c r="M918" s="11"/>
      <c r="N918" s="78"/>
      <c r="O918" s="31" t="str">
        <f t="shared" si="208"/>
        <v>F</v>
      </c>
      <c r="P918" s="11">
        <f t="shared" si="209"/>
        <v>-23.287315649149274</v>
      </c>
      <c r="Q918" s="11"/>
      <c r="R918" s="38">
        <f t="shared" si="210"/>
        <v>0</v>
      </c>
      <c r="S918" s="30">
        <f t="shared" si="211"/>
        <v>0</v>
      </c>
      <c r="T918" s="30">
        <f t="shared" si="212"/>
        <v>0</v>
      </c>
      <c r="U918" s="34"/>
      <c r="V918" s="34"/>
      <c r="W918" s="34"/>
      <c r="X918" s="31">
        <f t="shared" si="213"/>
        <v>9.0359999999999996</v>
      </c>
      <c r="Y918" s="31">
        <f t="shared" si="214"/>
        <v>-184.49199999999999</v>
      </c>
      <c r="Z918" s="30">
        <f t="shared" si="215"/>
        <v>0</v>
      </c>
    </row>
    <row r="919" spans="5:26" x14ac:dyDescent="0.15">
      <c r="E919" s="46"/>
      <c r="F919" s="28"/>
      <c r="G919" s="29"/>
      <c r="H919" s="29"/>
      <c r="I919" s="48" t="str">
        <f t="shared" si="216"/>
        <v/>
      </c>
      <c r="J919" s="48" t="str">
        <f t="shared" si="217"/>
        <v/>
      </c>
      <c r="K919" s="49" t="str">
        <f t="shared" si="218"/>
        <v/>
      </c>
      <c r="L919" s="11"/>
      <c r="M919" s="11"/>
      <c r="N919" s="78"/>
      <c r="O919" s="31" t="str">
        <f t="shared" si="208"/>
        <v>F</v>
      </c>
      <c r="P919" s="11">
        <f t="shared" si="209"/>
        <v>-23.287315649149274</v>
      </c>
      <c r="Q919" s="11"/>
      <c r="R919" s="38">
        <f t="shared" si="210"/>
        <v>0</v>
      </c>
      <c r="S919" s="30">
        <f t="shared" si="211"/>
        <v>0</v>
      </c>
      <c r="T919" s="30">
        <f t="shared" si="212"/>
        <v>0</v>
      </c>
      <c r="U919" s="34"/>
      <c r="V919" s="34"/>
      <c r="W919" s="34"/>
      <c r="X919" s="31">
        <f t="shared" si="213"/>
        <v>9.0359999999999996</v>
      </c>
      <c r="Y919" s="31">
        <f t="shared" si="214"/>
        <v>-184.49199999999999</v>
      </c>
      <c r="Z919" s="30">
        <f t="shared" si="215"/>
        <v>0</v>
      </c>
    </row>
    <row r="920" spans="5:26" x14ac:dyDescent="0.15">
      <c r="E920" s="46"/>
      <c r="F920" s="28"/>
      <c r="G920" s="29"/>
      <c r="H920" s="29"/>
      <c r="I920" s="48" t="str">
        <f t="shared" si="216"/>
        <v/>
      </c>
      <c r="J920" s="48" t="str">
        <f t="shared" si="217"/>
        <v/>
      </c>
      <c r="K920" s="49" t="str">
        <f t="shared" si="218"/>
        <v/>
      </c>
      <c r="L920" s="11"/>
      <c r="M920" s="11"/>
      <c r="N920" s="78"/>
      <c r="O920" s="31" t="str">
        <f t="shared" si="208"/>
        <v>F</v>
      </c>
      <c r="P920" s="11">
        <f t="shared" si="209"/>
        <v>-23.287315649149274</v>
      </c>
      <c r="Q920" s="11"/>
      <c r="R920" s="38">
        <f t="shared" si="210"/>
        <v>0</v>
      </c>
      <c r="S920" s="30">
        <f t="shared" si="211"/>
        <v>0</v>
      </c>
      <c r="T920" s="30">
        <f t="shared" si="212"/>
        <v>0</v>
      </c>
      <c r="U920" s="34"/>
      <c r="V920" s="34"/>
      <c r="W920" s="34"/>
      <c r="X920" s="31">
        <f t="shared" si="213"/>
        <v>9.0359999999999996</v>
      </c>
      <c r="Y920" s="31">
        <f t="shared" si="214"/>
        <v>-184.49199999999999</v>
      </c>
      <c r="Z920" s="30">
        <f t="shared" si="215"/>
        <v>0</v>
      </c>
    </row>
    <row r="921" spans="5:26" x14ac:dyDescent="0.15">
      <c r="E921" s="46"/>
      <c r="F921" s="28"/>
      <c r="G921" s="29"/>
      <c r="H921" s="29"/>
      <c r="I921" s="48" t="str">
        <f t="shared" si="216"/>
        <v/>
      </c>
      <c r="J921" s="48" t="str">
        <f t="shared" si="217"/>
        <v/>
      </c>
      <c r="K921" s="49" t="str">
        <f t="shared" si="218"/>
        <v/>
      </c>
      <c r="L921" s="11"/>
      <c r="M921" s="11"/>
      <c r="N921" s="78"/>
      <c r="O921" s="31" t="str">
        <f t="shared" si="208"/>
        <v>F</v>
      </c>
      <c r="P921" s="11">
        <f t="shared" si="209"/>
        <v>-23.287315649149274</v>
      </c>
      <c r="Q921" s="11"/>
      <c r="R921" s="38">
        <f t="shared" si="210"/>
        <v>0</v>
      </c>
      <c r="S921" s="30">
        <f t="shared" si="211"/>
        <v>0</v>
      </c>
      <c r="T921" s="30">
        <f t="shared" si="212"/>
        <v>0</v>
      </c>
      <c r="U921" s="34"/>
      <c r="V921" s="34"/>
      <c r="W921" s="34"/>
      <c r="X921" s="31">
        <f t="shared" si="213"/>
        <v>9.0359999999999996</v>
      </c>
      <c r="Y921" s="31">
        <f t="shared" si="214"/>
        <v>-184.49199999999999</v>
      </c>
      <c r="Z921" s="30">
        <f t="shared" si="215"/>
        <v>0</v>
      </c>
    </row>
    <row r="922" spans="5:26" x14ac:dyDescent="0.15">
      <c r="E922" s="46"/>
      <c r="F922" s="28"/>
      <c r="G922" s="29"/>
      <c r="H922" s="29"/>
      <c r="I922" s="48" t="str">
        <f t="shared" si="216"/>
        <v/>
      </c>
      <c r="J922" s="48" t="str">
        <f t="shared" si="217"/>
        <v/>
      </c>
      <c r="K922" s="49" t="str">
        <f t="shared" si="218"/>
        <v/>
      </c>
      <c r="L922" s="11"/>
      <c r="M922" s="11"/>
      <c r="N922" s="78"/>
      <c r="O922" s="31" t="str">
        <f t="shared" si="208"/>
        <v>F</v>
      </c>
      <c r="P922" s="11">
        <f t="shared" si="209"/>
        <v>-23.287315649149274</v>
      </c>
      <c r="Q922" s="11"/>
      <c r="R922" s="38">
        <f t="shared" si="210"/>
        <v>0</v>
      </c>
      <c r="S922" s="30">
        <f t="shared" si="211"/>
        <v>0</v>
      </c>
      <c r="T922" s="30">
        <f t="shared" si="212"/>
        <v>0</v>
      </c>
      <c r="U922" s="34"/>
      <c r="V922" s="34"/>
      <c r="W922" s="34"/>
      <c r="X922" s="31">
        <f t="shared" si="213"/>
        <v>9.0359999999999996</v>
      </c>
      <c r="Y922" s="31">
        <f t="shared" si="214"/>
        <v>-184.49199999999999</v>
      </c>
      <c r="Z922" s="30">
        <f t="shared" si="215"/>
        <v>0</v>
      </c>
    </row>
    <row r="923" spans="5:26" x14ac:dyDescent="0.15">
      <c r="E923" s="46"/>
      <c r="F923" s="28"/>
      <c r="G923" s="29"/>
      <c r="H923" s="29"/>
      <c r="I923" s="48" t="str">
        <f t="shared" si="216"/>
        <v/>
      </c>
      <c r="J923" s="48" t="str">
        <f t="shared" si="217"/>
        <v/>
      </c>
      <c r="K923" s="49" t="str">
        <f t="shared" si="218"/>
        <v/>
      </c>
      <c r="L923" s="11"/>
      <c r="M923" s="11"/>
      <c r="N923" s="78"/>
      <c r="O923" s="31" t="str">
        <f t="shared" si="208"/>
        <v>F</v>
      </c>
      <c r="P923" s="11">
        <f t="shared" si="209"/>
        <v>-23.287315649149274</v>
      </c>
      <c r="Q923" s="11"/>
      <c r="R923" s="38">
        <f t="shared" si="210"/>
        <v>0</v>
      </c>
      <c r="S923" s="30">
        <f t="shared" si="211"/>
        <v>0</v>
      </c>
      <c r="T923" s="30">
        <f t="shared" si="212"/>
        <v>0</v>
      </c>
      <c r="U923" s="34"/>
      <c r="V923" s="34"/>
      <c r="W923" s="34"/>
      <c r="X923" s="31">
        <f t="shared" si="213"/>
        <v>9.0359999999999996</v>
      </c>
      <c r="Y923" s="31">
        <f t="shared" si="214"/>
        <v>-184.49199999999999</v>
      </c>
      <c r="Z923" s="30">
        <f t="shared" si="215"/>
        <v>0</v>
      </c>
    </row>
    <row r="924" spans="5:26" x14ac:dyDescent="0.15">
      <c r="E924" s="46"/>
      <c r="F924" s="28"/>
      <c r="G924" s="29"/>
      <c r="H924" s="29"/>
      <c r="I924" s="48" t="str">
        <f t="shared" si="216"/>
        <v/>
      </c>
      <c r="J924" s="48" t="str">
        <f t="shared" si="217"/>
        <v/>
      </c>
      <c r="K924" s="49" t="str">
        <f t="shared" si="218"/>
        <v/>
      </c>
      <c r="L924" s="11"/>
      <c r="M924" s="11"/>
      <c r="N924" s="78"/>
      <c r="O924" s="31" t="str">
        <f t="shared" si="208"/>
        <v>F</v>
      </c>
      <c r="P924" s="11">
        <f t="shared" si="209"/>
        <v>-23.287315649149274</v>
      </c>
      <c r="Q924" s="11"/>
      <c r="R924" s="38">
        <f t="shared" si="210"/>
        <v>0</v>
      </c>
      <c r="S924" s="30">
        <f t="shared" si="211"/>
        <v>0</v>
      </c>
      <c r="T924" s="30">
        <f t="shared" si="212"/>
        <v>0</v>
      </c>
      <c r="U924" s="34"/>
      <c r="V924" s="34"/>
      <c r="W924" s="34"/>
      <c r="X924" s="31">
        <f t="shared" si="213"/>
        <v>9.0359999999999996</v>
      </c>
      <c r="Y924" s="31">
        <f t="shared" si="214"/>
        <v>-184.49199999999999</v>
      </c>
      <c r="Z924" s="30">
        <f t="shared" si="215"/>
        <v>0</v>
      </c>
    </row>
    <row r="925" spans="5:26" x14ac:dyDescent="0.15">
      <c r="E925" s="46"/>
      <c r="F925" s="28"/>
      <c r="G925" s="29"/>
      <c r="H925" s="29"/>
      <c r="I925" s="48" t="str">
        <f t="shared" si="216"/>
        <v/>
      </c>
      <c r="J925" s="48" t="str">
        <f t="shared" si="217"/>
        <v/>
      </c>
      <c r="K925" s="49" t="str">
        <f t="shared" si="218"/>
        <v/>
      </c>
      <c r="L925" s="11"/>
      <c r="M925" s="11"/>
      <c r="N925" s="78"/>
      <c r="O925" s="31" t="str">
        <f t="shared" si="208"/>
        <v>F</v>
      </c>
      <c r="P925" s="11">
        <f t="shared" si="209"/>
        <v>-23.287315649149274</v>
      </c>
      <c r="Q925" s="11"/>
      <c r="R925" s="38">
        <f t="shared" si="210"/>
        <v>0</v>
      </c>
      <c r="S925" s="30">
        <f t="shared" si="211"/>
        <v>0</v>
      </c>
      <c r="T925" s="30">
        <f t="shared" si="212"/>
        <v>0</v>
      </c>
      <c r="U925" s="34"/>
      <c r="V925" s="34"/>
      <c r="W925" s="34"/>
      <c r="X925" s="31">
        <f t="shared" si="213"/>
        <v>9.0359999999999996</v>
      </c>
      <c r="Y925" s="31">
        <f t="shared" si="214"/>
        <v>-184.49199999999999</v>
      </c>
      <c r="Z925" s="30">
        <f t="shared" si="215"/>
        <v>0</v>
      </c>
    </row>
    <row r="926" spans="5:26" x14ac:dyDescent="0.15">
      <c r="E926" s="46"/>
      <c r="F926" s="28"/>
      <c r="G926" s="29"/>
      <c r="H926" s="29"/>
      <c r="I926" s="48" t="str">
        <f t="shared" si="216"/>
        <v/>
      </c>
      <c r="J926" s="48" t="str">
        <f t="shared" si="217"/>
        <v/>
      </c>
      <c r="K926" s="49" t="str">
        <f t="shared" si="218"/>
        <v/>
      </c>
      <c r="L926" s="11"/>
      <c r="M926" s="11"/>
      <c r="N926" s="78"/>
      <c r="O926" s="31" t="str">
        <f t="shared" si="208"/>
        <v>F</v>
      </c>
      <c r="P926" s="11">
        <f t="shared" si="209"/>
        <v>-23.287315649149274</v>
      </c>
      <c r="Q926" s="11"/>
      <c r="R926" s="38">
        <f t="shared" si="210"/>
        <v>0</v>
      </c>
      <c r="S926" s="30">
        <f t="shared" si="211"/>
        <v>0</v>
      </c>
      <c r="T926" s="30">
        <f t="shared" si="212"/>
        <v>0</v>
      </c>
      <c r="U926" s="34"/>
      <c r="V926" s="34"/>
      <c r="W926" s="34"/>
      <c r="X926" s="31">
        <f t="shared" si="213"/>
        <v>9.0359999999999996</v>
      </c>
      <c r="Y926" s="31">
        <f t="shared" si="214"/>
        <v>-184.49199999999999</v>
      </c>
      <c r="Z926" s="30">
        <f t="shared" si="215"/>
        <v>0</v>
      </c>
    </row>
    <row r="927" spans="5:26" x14ac:dyDescent="0.15">
      <c r="E927" s="46"/>
      <c r="F927" s="28"/>
      <c r="G927" s="29"/>
      <c r="H927" s="29"/>
      <c r="I927" s="48" t="str">
        <f t="shared" si="216"/>
        <v/>
      </c>
      <c r="J927" s="48" t="str">
        <f t="shared" si="217"/>
        <v/>
      </c>
      <c r="K927" s="49" t="str">
        <f t="shared" si="218"/>
        <v/>
      </c>
      <c r="L927" s="11"/>
      <c r="M927" s="11"/>
      <c r="N927" s="78"/>
      <c r="O927" s="31" t="str">
        <f t="shared" si="208"/>
        <v>F</v>
      </c>
      <c r="P927" s="11">
        <f t="shared" si="209"/>
        <v>-23.287315649149274</v>
      </c>
      <c r="Q927" s="11"/>
      <c r="R927" s="38">
        <f t="shared" si="210"/>
        <v>0</v>
      </c>
      <c r="S927" s="30">
        <f t="shared" si="211"/>
        <v>0</v>
      </c>
      <c r="T927" s="30">
        <f t="shared" si="212"/>
        <v>0</v>
      </c>
      <c r="U927" s="34"/>
      <c r="V927" s="34"/>
      <c r="W927" s="34"/>
      <c r="X927" s="31">
        <f t="shared" si="213"/>
        <v>9.0359999999999996</v>
      </c>
      <c r="Y927" s="31">
        <f t="shared" si="214"/>
        <v>-184.49199999999999</v>
      </c>
      <c r="Z927" s="30">
        <f t="shared" si="215"/>
        <v>0</v>
      </c>
    </row>
    <row r="928" spans="5:26" x14ac:dyDescent="0.15">
      <c r="E928" s="46"/>
      <c r="F928" s="28"/>
      <c r="G928" s="29"/>
      <c r="H928" s="29"/>
      <c r="I928" s="48" t="str">
        <f t="shared" si="216"/>
        <v/>
      </c>
      <c r="J928" s="48" t="str">
        <f t="shared" si="217"/>
        <v/>
      </c>
      <c r="K928" s="49" t="str">
        <f t="shared" si="218"/>
        <v/>
      </c>
      <c r="L928" s="11"/>
      <c r="M928" s="11"/>
      <c r="N928" s="78"/>
      <c r="O928" s="31" t="str">
        <f t="shared" si="208"/>
        <v>F</v>
      </c>
      <c r="P928" s="11">
        <f t="shared" si="209"/>
        <v>-23.287315649149274</v>
      </c>
      <c r="Q928" s="11"/>
      <c r="R928" s="38">
        <f t="shared" si="210"/>
        <v>0</v>
      </c>
      <c r="S928" s="30">
        <f t="shared" si="211"/>
        <v>0</v>
      </c>
      <c r="T928" s="30">
        <f t="shared" si="212"/>
        <v>0</v>
      </c>
      <c r="U928" s="34"/>
      <c r="V928" s="34"/>
      <c r="W928" s="34"/>
      <c r="X928" s="31">
        <f t="shared" si="213"/>
        <v>9.0359999999999996</v>
      </c>
      <c r="Y928" s="31">
        <f t="shared" si="214"/>
        <v>-184.49199999999999</v>
      </c>
      <c r="Z928" s="30">
        <f t="shared" si="215"/>
        <v>0</v>
      </c>
    </row>
    <row r="929" spans="5:26" x14ac:dyDescent="0.15">
      <c r="E929" s="46"/>
      <c r="F929" s="28"/>
      <c r="G929" s="29"/>
      <c r="H929" s="29"/>
      <c r="I929" s="48" t="str">
        <f t="shared" si="216"/>
        <v/>
      </c>
      <c r="J929" s="48" t="str">
        <f t="shared" si="217"/>
        <v/>
      </c>
      <c r="K929" s="49" t="str">
        <f t="shared" si="218"/>
        <v/>
      </c>
      <c r="L929" s="11"/>
      <c r="M929" s="11"/>
      <c r="N929" s="78"/>
      <c r="O929" s="31" t="str">
        <f t="shared" si="208"/>
        <v>F</v>
      </c>
      <c r="P929" s="11">
        <f t="shared" si="209"/>
        <v>-23.287315649149274</v>
      </c>
      <c r="Q929" s="11"/>
      <c r="R929" s="38">
        <f t="shared" si="210"/>
        <v>0</v>
      </c>
      <c r="S929" s="30">
        <f t="shared" si="211"/>
        <v>0</v>
      </c>
      <c r="T929" s="30">
        <f t="shared" si="212"/>
        <v>0</v>
      </c>
      <c r="U929" s="34"/>
      <c r="V929" s="34"/>
      <c r="W929" s="34"/>
      <c r="X929" s="31">
        <f t="shared" si="213"/>
        <v>9.0359999999999996</v>
      </c>
      <c r="Y929" s="31">
        <f t="shared" si="214"/>
        <v>-184.49199999999999</v>
      </c>
      <c r="Z929" s="30">
        <f t="shared" si="215"/>
        <v>0</v>
      </c>
    </row>
    <row r="930" spans="5:26" x14ac:dyDescent="0.15">
      <c r="E930" s="46"/>
      <c r="F930" s="28"/>
      <c r="G930" s="29"/>
      <c r="H930" s="29"/>
      <c r="I930" s="48" t="str">
        <f t="shared" si="216"/>
        <v/>
      </c>
      <c r="J930" s="48" t="str">
        <f t="shared" si="217"/>
        <v/>
      </c>
      <c r="K930" s="49" t="str">
        <f t="shared" si="218"/>
        <v/>
      </c>
      <c r="L930" s="11"/>
      <c r="M930" s="11"/>
      <c r="N930" s="78"/>
      <c r="O930" s="31" t="str">
        <f t="shared" si="208"/>
        <v>F</v>
      </c>
      <c r="P930" s="11">
        <f t="shared" si="209"/>
        <v>-23.287315649149274</v>
      </c>
      <c r="Q930" s="11"/>
      <c r="R930" s="38">
        <f t="shared" si="210"/>
        <v>0</v>
      </c>
      <c r="S930" s="30">
        <f t="shared" si="211"/>
        <v>0</v>
      </c>
      <c r="T930" s="30">
        <f t="shared" si="212"/>
        <v>0</v>
      </c>
      <c r="U930" s="34"/>
      <c r="V930" s="34"/>
      <c r="W930" s="34"/>
      <c r="X930" s="31">
        <f t="shared" si="213"/>
        <v>9.0359999999999996</v>
      </c>
      <c r="Y930" s="31">
        <f t="shared" si="214"/>
        <v>-184.49199999999999</v>
      </c>
      <c r="Z930" s="30">
        <f t="shared" si="215"/>
        <v>0</v>
      </c>
    </row>
    <row r="931" spans="5:26" x14ac:dyDescent="0.15">
      <c r="E931" s="46"/>
      <c r="F931" s="28"/>
      <c r="G931" s="29"/>
      <c r="H931" s="29"/>
      <c r="I931" s="48" t="str">
        <f t="shared" si="216"/>
        <v/>
      </c>
      <c r="J931" s="48" t="str">
        <f t="shared" si="217"/>
        <v/>
      </c>
      <c r="K931" s="49" t="str">
        <f t="shared" si="218"/>
        <v/>
      </c>
      <c r="L931" s="11"/>
      <c r="M931" s="11"/>
      <c r="N931" s="78"/>
      <c r="O931" s="31" t="str">
        <f t="shared" si="208"/>
        <v>F</v>
      </c>
      <c r="P931" s="11">
        <f t="shared" si="209"/>
        <v>-23.287315649149274</v>
      </c>
      <c r="Q931" s="11"/>
      <c r="R931" s="38">
        <f t="shared" si="210"/>
        <v>0</v>
      </c>
      <c r="S931" s="30">
        <f t="shared" si="211"/>
        <v>0</v>
      </c>
      <c r="T931" s="30">
        <f t="shared" si="212"/>
        <v>0</v>
      </c>
      <c r="U931" s="34"/>
      <c r="V931" s="34"/>
      <c r="W931" s="34"/>
      <c r="X931" s="31">
        <f t="shared" si="213"/>
        <v>9.0359999999999996</v>
      </c>
      <c r="Y931" s="31">
        <f t="shared" si="214"/>
        <v>-184.49199999999999</v>
      </c>
      <c r="Z931" s="30">
        <f t="shared" si="215"/>
        <v>0</v>
      </c>
    </row>
    <row r="932" spans="5:26" x14ac:dyDescent="0.15">
      <c r="E932" s="46"/>
      <c r="F932" s="28"/>
      <c r="G932" s="29"/>
      <c r="H932" s="29"/>
      <c r="I932" s="48" t="str">
        <f t="shared" si="216"/>
        <v/>
      </c>
      <c r="J932" s="48" t="str">
        <f t="shared" si="217"/>
        <v/>
      </c>
      <c r="K932" s="49" t="str">
        <f t="shared" si="218"/>
        <v/>
      </c>
      <c r="L932" s="11"/>
      <c r="M932" s="11"/>
      <c r="N932" s="78"/>
      <c r="O932" s="31" t="str">
        <f t="shared" si="208"/>
        <v>F</v>
      </c>
      <c r="P932" s="11">
        <f t="shared" si="209"/>
        <v>-23.287315649149274</v>
      </c>
      <c r="Q932" s="11"/>
      <c r="R932" s="38">
        <f t="shared" si="210"/>
        <v>0</v>
      </c>
      <c r="S932" s="30">
        <f t="shared" si="211"/>
        <v>0</v>
      </c>
      <c r="T932" s="30">
        <f t="shared" si="212"/>
        <v>0</v>
      </c>
      <c r="U932" s="34"/>
      <c r="V932" s="34"/>
      <c r="W932" s="34"/>
      <c r="X932" s="31">
        <f t="shared" si="213"/>
        <v>9.0359999999999996</v>
      </c>
      <c r="Y932" s="31">
        <f t="shared" si="214"/>
        <v>-184.49199999999999</v>
      </c>
      <c r="Z932" s="30">
        <f t="shared" si="215"/>
        <v>0</v>
      </c>
    </row>
    <row r="933" spans="5:26" x14ac:dyDescent="0.15">
      <c r="E933" s="46"/>
      <c r="F933" s="28"/>
      <c r="G933" s="29"/>
      <c r="H933" s="29"/>
      <c r="I933" s="48" t="str">
        <f t="shared" si="216"/>
        <v/>
      </c>
      <c r="J933" s="48" t="str">
        <f t="shared" si="217"/>
        <v/>
      </c>
      <c r="K933" s="49" t="str">
        <f t="shared" si="218"/>
        <v/>
      </c>
      <c r="L933" s="11"/>
      <c r="M933" s="11"/>
      <c r="N933" s="78"/>
      <c r="O933" s="31" t="str">
        <f t="shared" si="208"/>
        <v>F</v>
      </c>
      <c r="P933" s="11">
        <f t="shared" si="209"/>
        <v>-23.287315649149274</v>
      </c>
      <c r="Q933" s="11"/>
      <c r="R933" s="38">
        <f t="shared" si="210"/>
        <v>0</v>
      </c>
      <c r="S933" s="30">
        <f t="shared" si="211"/>
        <v>0</v>
      </c>
      <c r="T933" s="30">
        <f t="shared" si="212"/>
        <v>0</v>
      </c>
      <c r="U933" s="34"/>
      <c r="V933" s="34"/>
      <c r="W933" s="34"/>
      <c r="X933" s="31">
        <f t="shared" si="213"/>
        <v>9.0359999999999996</v>
      </c>
      <c r="Y933" s="31">
        <f t="shared" si="214"/>
        <v>-184.49199999999999</v>
      </c>
      <c r="Z933" s="30">
        <f t="shared" si="215"/>
        <v>0</v>
      </c>
    </row>
    <row r="934" spans="5:26" x14ac:dyDescent="0.15">
      <c r="E934" s="46"/>
      <c r="F934" s="28"/>
      <c r="G934" s="29"/>
      <c r="H934" s="29"/>
      <c r="I934" s="48" t="str">
        <f t="shared" si="216"/>
        <v/>
      </c>
      <c r="J934" s="48" t="str">
        <f t="shared" si="217"/>
        <v/>
      </c>
      <c r="K934" s="49" t="str">
        <f t="shared" si="218"/>
        <v/>
      </c>
      <c r="L934" s="11"/>
      <c r="M934" s="11"/>
      <c r="N934" s="78"/>
      <c r="O934" s="31" t="str">
        <f t="shared" si="208"/>
        <v>F</v>
      </c>
      <c r="P934" s="11">
        <f t="shared" si="209"/>
        <v>-23.287315649149274</v>
      </c>
      <c r="Q934" s="11"/>
      <c r="R934" s="38">
        <f t="shared" si="210"/>
        <v>0</v>
      </c>
      <c r="S934" s="30">
        <f t="shared" si="211"/>
        <v>0</v>
      </c>
      <c r="T934" s="30">
        <f t="shared" si="212"/>
        <v>0</v>
      </c>
      <c r="U934" s="34"/>
      <c r="V934" s="34"/>
      <c r="W934" s="34"/>
      <c r="X934" s="31">
        <f t="shared" si="213"/>
        <v>9.0359999999999996</v>
      </c>
      <c r="Y934" s="31">
        <f t="shared" si="214"/>
        <v>-184.49199999999999</v>
      </c>
      <c r="Z934" s="30">
        <f t="shared" si="215"/>
        <v>0</v>
      </c>
    </row>
    <row r="935" spans="5:26" x14ac:dyDescent="0.15">
      <c r="E935" s="46"/>
      <c r="F935" s="28"/>
      <c r="G935" s="29"/>
      <c r="H935" s="29"/>
      <c r="I935" s="48" t="str">
        <f t="shared" si="216"/>
        <v/>
      </c>
      <c r="J935" s="48" t="str">
        <f t="shared" si="217"/>
        <v/>
      </c>
      <c r="K935" s="49" t="str">
        <f t="shared" si="218"/>
        <v/>
      </c>
      <c r="L935" s="11"/>
      <c r="M935" s="11"/>
      <c r="N935" s="78"/>
      <c r="O935" s="31" t="str">
        <f t="shared" si="208"/>
        <v>F</v>
      </c>
      <c r="P935" s="11">
        <f t="shared" si="209"/>
        <v>-23.287315649149274</v>
      </c>
      <c r="Q935" s="11"/>
      <c r="R935" s="38">
        <f t="shared" si="210"/>
        <v>0</v>
      </c>
      <c r="S935" s="30">
        <f t="shared" si="211"/>
        <v>0</v>
      </c>
      <c r="T935" s="30">
        <f t="shared" si="212"/>
        <v>0</v>
      </c>
      <c r="U935" s="34"/>
      <c r="V935" s="34"/>
      <c r="W935" s="34"/>
      <c r="X935" s="31">
        <f t="shared" si="213"/>
        <v>9.0359999999999996</v>
      </c>
      <c r="Y935" s="31">
        <f t="shared" si="214"/>
        <v>-184.49199999999999</v>
      </c>
      <c r="Z935" s="30">
        <f t="shared" si="215"/>
        <v>0</v>
      </c>
    </row>
    <row r="936" spans="5:26" x14ac:dyDescent="0.15">
      <c r="E936" s="46"/>
      <c r="F936" s="28"/>
      <c r="G936" s="29"/>
      <c r="H936" s="29"/>
      <c r="I936" s="48" t="str">
        <f t="shared" si="216"/>
        <v/>
      </c>
      <c r="J936" s="48" t="str">
        <f t="shared" si="217"/>
        <v/>
      </c>
      <c r="K936" s="49" t="str">
        <f t="shared" si="218"/>
        <v/>
      </c>
      <c r="L936" s="11"/>
      <c r="M936" s="11"/>
      <c r="N936" s="78"/>
      <c r="O936" s="31" t="str">
        <f t="shared" si="208"/>
        <v>F</v>
      </c>
      <c r="P936" s="11">
        <f t="shared" si="209"/>
        <v>-23.287315649149274</v>
      </c>
      <c r="Q936" s="11"/>
      <c r="R936" s="38">
        <f t="shared" si="210"/>
        <v>0</v>
      </c>
      <c r="S936" s="30">
        <f t="shared" si="211"/>
        <v>0</v>
      </c>
      <c r="T936" s="30">
        <f t="shared" si="212"/>
        <v>0</v>
      </c>
      <c r="U936" s="34"/>
      <c r="V936" s="34"/>
      <c r="W936" s="34"/>
      <c r="X936" s="31">
        <f t="shared" si="213"/>
        <v>9.0359999999999996</v>
      </c>
      <c r="Y936" s="31">
        <f t="shared" si="214"/>
        <v>-184.49199999999999</v>
      </c>
      <c r="Z936" s="30">
        <f t="shared" si="215"/>
        <v>0</v>
      </c>
    </row>
    <row r="937" spans="5:26" x14ac:dyDescent="0.15">
      <c r="E937" s="46"/>
      <c r="F937" s="28"/>
      <c r="G937" s="29"/>
      <c r="H937" s="29"/>
      <c r="I937" s="48" t="str">
        <f t="shared" si="216"/>
        <v/>
      </c>
      <c r="J937" s="48" t="str">
        <f t="shared" si="217"/>
        <v/>
      </c>
      <c r="K937" s="49" t="str">
        <f t="shared" si="218"/>
        <v/>
      </c>
      <c r="L937" s="11"/>
      <c r="M937" s="11"/>
      <c r="N937" s="78"/>
      <c r="O937" s="31" t="str">
        <f t="shared" si="208"/>
        <v>F</v>
      </c>
      <c r="P937" s="11">
        <f t="shared" si="209"/>
        <v>-23.287315649149274</v>
      </c>
      <c r="Q937" s="11"/>
      <c r="R937" s="38">
        <f t="shared" si="210"/>
        <v>0</v>
      </c>
      <c r="S937" s="30">
        <f t="shared" si="211"/>
        <v>0</v>
      </c>
      <c r="T937" s="30">
        <f t="shared" si="212"/>
        <v>0</v>
      </c>
      <c r="U937" s="34"/>
      <c r="V937" s="34"/>
      <c r="W937" s="34"/>
      <c r="X937" s="31">
        <f t="shared" si="213"/>
        <v>9.0359999999999996</v>
      </c>
      <c r="Y937" s="31">
        <f t="shared" si="214"/>
        <v>-184.49199999999999</v>
      </c>
      <c r="Z937" s="30">
        <f t="shared" si="215"/>
        <v>0</v>
      </c>
    </row>
    <row r="938" spans="5:26" x14ac:dyDescent="0.15">
      <c r="E938" s="46"/>
      <c r="F938" s="28"/>
      <c r="G938" s="29"/>
      <c r="H938" s="29"/>
      <c r="I938" s="48" t="str">
        <f t="shared" si="216"/>
        <v/>
      </c>
      <c r="J938" s="48" t="str">
        <f t="shared" si="217"/>
        <v/>
      </c>
      <c r="K938" s="49" t="str">
        <f t="shared" si="218"/>
        <v/>
      </c>
      <c r="L938" s="11"/>
      <c r="M938" s="11"/>
      <c r="N938" s="78"/>
      <c r="O938" s="31" t="str">
        <f t="shared" si="208"/>
        <v>F</v>
      </c>
      <c r="P938" s="11">
        <f t="shared" si="209"/>
        <v>-23.287315649149274</v>
      </c>
      <c r="Q938" s="11"/>
      <c r="R938" s="38">
        <f t="shared" ref="R938:R992" si="219">DATEDIF($F$871,F938,"Y")</f>
        <v>0</v>
      </c>
      <c r="S938" s="30">
        <f t="shared" ref="S938:S992" si="220">DATEDIF($F$871,F938,"YM")</f>
        <v>0</v>
      </c>
      <c r="T938" s="30">
        <f t="shared" ref="T938:T992" si="221">DATEDIF($F$871,F938,"Y")+DATEDIF($F$871,F938,"YD")/(365+IF(MOD(YEAR(DATE(YEAR(F938)-1,MONTH($F$871),DAY($F$871))),4)=0,IF(DATE(YEAR(DATE(YEAR(F938)-1,MONTH($F$871),DAY($F$871))),2,29)&gt;=DATE(YEAR(F938)-1,MONTH($F$871),DAY($F$871)),1,0),0)+IF(MOD(YEAR(F938),4)=0,IF(DATE(YEAR(F938),2,29)&lt;=F938,1,0),0))</f>
        <v>0</v>
      </c>
      <c r="U938" s="34"/>
      <c r="V938" s="34"/>
      <c r="W938" s="34"/>
      <c r="X938" s="31">
        <f t="shared" si="213"/>
        <v>9.0359999999999996</v>
      </c>
      <c r="Y938" s="31">
        <f t="shared" si="214"/>
        <v>-184.49199999999999</v>
      </c>
      <c r="Z938" s="30">
        <f t="shared" si="215"/>
        <v>0</v>
      </c>
    </row>
    <row r="939" spans="5:26" x14ac:dyDescent="0.15">
      <c r="E939" s="46"/>
      <c r="F939" s="28"/>
      <c r="G939" s="29"/>
      <c r="H939" s="29"/>
      <c r="I939" s="48" t="str">
        <f t="shared" ref="I939:I965" si="222">IF(COUNTA($F$871,$H$871,F939:H939)=5,P939,"")</f>
        <v/>
      </c>
      <c r="J939" s="48" t="str">
        <f t="shared" ref="J939:J965" si="223">IF(COUNTA($F$871,$H$871,F939:H939)=5,IF(T939&lt;6,"*",IF(T939&gt;=17.583,"*",(H939-G939*INDEX(IF(O939="F",muratafemale,muratamale),R939-4,1)-INDEX(IF(O939="F",muratafemale,muratamale),R939-4,2))/(G939*INDEX(IF(O939="F",muratafemale,muratamale),R939-4,1)+INDEX(IF(O939="F",muratafemale,muratamale),R939-4,2))*100)),"")</f>
        <v/>
      </c>
      <c r="K939" s="49" t="str">
        <f t="shared" ref="K939:K965" si="224">IF(COUNTA($F$871,$H$871,F939:H939)=5,IF(OR(T939&lt;1,G939&lt;70),"*",IF(G939&gt;=IF(O939="M",181,174),(H939-Z939)/Z939*100,IF(G939&lt;101,(H939-X939)/X939*100,IF(T939&lt;6,(H939-X939)/X939*100,IF(T939&gt;=17.583,(H939-Z939)/Z939*100,(H939-Y939)/Y939*100))))),"")</f>
        <v/>
      </c>
      <c r="L939" s="11"/>
      <c r="M939" s="11"/>
      <c r="N939" s="78"/>
      <c r="O939" s="31" t="str">
        <f t="shared" ref="O939:O992" si="225">+O938</f>
        <v>F</v>
      </c>
      <c r="P939" s="11">
        <f t="shared" ref="P939:P991" si="226">IF(T939&gt;17.583,"*",(G939-(INDEX(IF(O939="F",Hfemalemean,Hmalemean),S939+1,R939+1)))/(INDEX(IF(O939="F",Hfemalesd,Hmalesd),S939+1,R939+1)))</f>
        <v>-23.287315649149274</v>
      </c>
      <c r="Q939" s="11"/>
      <c r="R939" s="38">
        <f t="shared" si="219"/>
        <v>0</v>
      </c>
      <c r="S939" s="30">
        <f t="shared" si="220"/>
        <v>0</v>
      </c>
      <c r="T939" s="30">
        <f t="shared" si="221"/>
        <v>0</v>
      </c>
      <c r="U939" s="34"/>
      <c r="V939" s="34"/>
      <c r="W939" s="34"/>
      <c r="X939" s="31">
        <f t="shared" ref="X939:X992" si="227">IF(O939="M",2.06*10^-3*G939^2-0.1166*G939+6.5273,2.49*10^-3*G939^2-0.1858*G939+9.036)</f>
        <v>9.0359999999999996</v>
      </c>
      <c r="Y939" s="31">
        <f t="shared" ref="Y939:Y992" si="228">((G939/100)^3*INDEX(itoOI,IF(O939="M",0,3)+IF(G939&lt;140,1,IF(G939&lt;=149,2,3)),1)+(G939/100)^2*INDEX(itoOI,IF(O939="M",0,3)+IF(G939&lt;140,1,IF(G939&lt;=149,2,3)),2)+(G939/100)*INDEX(itoOI,IF(O939="M",0,3)+IF(G939&lt;140,1,IF(G939&lt;=149,2,3)),3)+INDEX(itoOI,IF(O939="M",0,3)+IF(G939&lt;140,1,IF(G939&lt;=149,2,3)),4))</f>
        <v>-184.49199999999999</v>
      </c>
      <c r="Z939" s="30">
        <f t="shared" ref="Z939:Z992" si="229">22*G939^2/10000</f>
        <v>0</v>
      </c>
    </row>
    <row r="940" spans="5:26" x14ac:dyDescent="0.15">
      <c r="E940" s="46"/>
      <c r="F940" s="28"/>
      <c r="G940" s="29"/>
      <c r="H940" s="29"/>
      <c r="I940" s="48" t="str">
        <f t="shared" si="222"/>
        <v/>
      </c>
      <c r="J940" s="48" t="str">
        <f t="shared" si="223"/>
        <v/>
      </c>
      <c r="K940" s="49" t="str">
        <f t="shared" si="224"/>
        <v/>
      </c>
      <c r="L940" s="11"/>
      <c r="M940" s="11"/>
      <c r="N940" s="78"/>
      <c r="O940" s="31" t="str">
        <f t="shared" si="225"/>
        <v>F</v>
      </c>
      <c r="P940" s="11">
        <f t="shared" si="226"/>
        <v>-23.287315649149274</v>
      </c>
      <c r="Q940" s="11"/>
      <c r="R940" s="38">
        <f t="shared" si="219"/>
        <v>0</v>
      </c>
      <c r="S940" s="30">
        <f t="shared" si="220"/>
        <v>0</v>
      </c>
      <c r="T940" s="30">
        <f t="shared" si="221"/>
        <v>0</v>
      </c>
      <c r="U940" s="34"/>
      <c r="V940" s="34"/>
      <c r="W940" s="34"/>
      <c r="X940" s="31">
        <f t="shared" si="227"/>
        <v>9.0359999999999996</v>
      </c>
      <c r="Y940" s="31">
        <f t="shared" si="228"/>
        <v>-184.49199999999999</v>
      </c>
      <c r="Z940" s="30">
        <f t="shared" si="229"/>
        <v>0</v>
      </c>
    </row>
    <row r="941" spans="5:26" x14ac:dyDescent="0.15">
      <c r="E941" s="46"/>
      <c r="F941" s="28"/>
      <c r="G941" s="29"/>
      <c r="H941" s="29"/>
      <c r="I941" s="48" t="str">
        <f t="shared" si="222"/>
        <v/>
      </c>
      <c r="J941" s="48" t="str">
        <f t="shared" si="223"/>
        <v/>
      </c>
      <c r="K941" s="49" t="str">
        <f t="shared" si="224"/>
        <v/>
      </c>
      <c r="L941" s="11"/>
      <c r="M941" s="11"/>
      <c r="N941" s="78"/>
      <c r="O941" s="31" t="str">
        <f t="shared" si="225"/>
        <v>F</v>
      </c>
      <c r="P941" s="11">
        <f t="shared" si="226"/>
        <v>-23.287315649149274</v>
      </c>
      <c r="Q941" s="11"/>
      <c r="R941" s="38">
        <f t="shared" si="219"/>
        <v>0</v>
      </c>
      <c r="S941" s="30">
        <f t="shared" si="220"/>
        <v>0</v>
      </c>
      <c r="T941" s="30">
        <f t="shared" si="221"/>
        <v>0</v>
      </c>
      <c r="U941" s="34"/>
      <c r="V941" s="34"/>
      <c r="W941" s="34"/>
      <c r="X941" s="31">
        <f t="shared" si="227"/>
        <v>9.0359999999999996</v>
      </c>
      <c r="Y941" s="31">
        <f t="shared" si="228"/>
        <v>-184.49199999999999</v>
      </c>
      <c r="Z941" s="30">
        <f t="shared" si="229"/>
        <v>0</v>
      </c>
    </row>
    <row r="942" spans="5:26" x14ac:dyDescent="0.15">
      <c r="E942" s="46"/>
      <c r="F942" s="28"/>
      <c r="G942" s="29"/>
      <c r="H942" s="29"/>
      <c r="I942" s="48" t="str">
        <f t="shared" si="222"/>
        <v/>
      </c>
      <c r="J942" s="48" t="str">
        <f t="shared" si="223"/>
        <v/>
      </c>
      <c r="K942" s="49" t="str">
        <f t="shared" si="224"/>
        <v/>
      </c>
      <c r="L942" s="11"/>
      <c r="M942" s="11"/>
      <c r="N942" s="78"/>
      <c r="O942" s="31" t="str">
        <f t="shared" si="225"/>
        <v>F</v>
      </c>
      <c r="P942" s="11">
        <f t="shared" si="226"/>
        <v>-23.287315649149274</v>
      </c>
      <c r="Q942" s="11"/>
      <c r="R942" s="38">
        <f t="shared" si="219"/>
        <v>0</v>
      </c>
      <c r="S942" s="30">
        <f t="shared" si="220"/>
        <v>0</v>
      </c>
      <c r="T942" s="30">
        <f t="shared" si="221"/>
        <v>0</v>
      </c>
      <c r="U942" s="34"/>
      <c r="V942" s="34"/>
      <c r="W942" s="34"/>
      <c r="X942" s="31">
        <f t="shared" si="227"/>
        <v>9.0359999999999996</v>
      </c>
      <c r="Y942" s="31">
        <f t="shared" si="228"/>
        <v>-184.49199999999999</v>
      </c>
      <c r="Z942" s="30">
        <f t="shared" si="229"/>
        <v>0</v>
      </c>
    </row>
    <row r="943" spans="5:26" x14ac:dyDescent="0.15">
      <c r="E943" s="46"/>
      <c r="F943" s="28"/>
      <c r="G943" s="29"/>
      <c r="H943" s="29"/>
      <c r="I943" s="48" t="str">
        <f t="shared" si="222"/>
        <v/>
      </c>
      <c r="J943" s="48" t="str">
        <f t="shared" si="223"/>
        <v/>
      </c>
      <c r="K943" s="49" t="str">
        <f t="shared" si="224"/>
        <v/>
      </c>
      <c r="L943" s="11"/>
      <c r="M943" s="11"/>
      <c r="N943" s="78"/>
      <c r="O943" s="31" t="str">
        <f t="shared" si="225"/>
        <v>F</v>
      </c>
      <c r="P943" s="11">
        <f t="shared" si="226"/>
        <v>-23.287315649149274</v>
      </c>
      <c r="Q943" s="11"/>
      <c r="R943" s="38">
        <f t="shared" si="219"/>
        <v>0</v>
      </c>
      <c r="S943" s="30">
        <f t="shared" si="220"/>
        <v>0</v>
      </c>
      <c r="T943" s="30">
        <f t="shared" si="221"/>
        <v>0</v>
      </c>
      <c r="U943" s="34"/>
      <c r="V943" s="34"/>
      <c r="W943" s="34"/>
      <c r="X943" s="31">
        <f t="shared" si="227"/>
        <v>9.0359999999999996</v>
      </c>
      <c r="Y943" s="31">
        <f t="shared" si="228"/>
        <v>-184.49199999999999</v>
      </c>
      <c r="Z943" s="30">
        <f t="shared" si="229"/>
        <v>0</v>
      </c>
    </row>
    <row r="944" spans="5:26" x14ac:dyDescent="0.15">
      <c r="E944" s="46"/>
      <c r="F944" s="28"/>
      <c r="G944" s="29"/>
      <c r="H944" s="29"/>
      <c r="I944" s="48" t="str">
        <f t="shared" si="222"/>
        <v/>
      </c>
      <c r="J944" s="48" t="str">
        <f t="shared" si="223"/>
        <v/>
      </c>
      <c r="K944" s="49" t="str">
        <f t="shared" si="224"/>
        <v/>
      </c>
      <c r="L944" s="11"/>
      <c r="M944" s="11"/>
      <c r="N944" s="78"/>
      <c r="O944" s="31" t="str">
        <f t="shared" si="225"/>
        <v>F</v>
      </c>
      <c r="P944" s="11">
        <f t="shared" si="226"/>
        <v>-23.287315649149274</v>
      </c>
      <c r="Q944" s="11"/>
      <c r="R944" s="38">
        <f t="shared" si="219"/>
        <v>0</v>
      </c>
      <c r="S944" s="30">
        <f t="shared" si="220"/>
        <v>0</v>
      </c>
      <c r="T944" s="30">
        <f t="shared" si="221"/>
        <v>0</v>
      </c>
      <c r="U944" s="34"/>
      <c r="V944" s="34"/>
      <c r="W944" s="34"/>
      <c r="X944" s="31">
        <f t="shared" si="227"/>
        <v>9.0359999999999996</v>
      </c>
      <c r="Y944" s="31">
        <f t="shared" si="228"/>
        <v>-184.49199999999999</v>
      </c>
      <c r="Z944" s="30">
        <f t="shared" si="229"/>
        <v>0</v>
      </c>
    </row>
    <row r="945" spans="5:26" x14ac:dyDescent="0.15">
      <c r="E945" s="46"/>
      <c r="F945" s="28"/>
      <c r="G945" s="29"/>
      <c r="H945" s="29"/>
      <c r="I945" s="48" t="str">
        <f t="shared" si="222"/>
        <v/>
      </c>
      <c r="J945" s="48" t="str">
        <f t="shared" si="223"/>
        <v/>
      </c>
      <c r="K945" s="49" t="str">
        <f t="shared" si="224"/>
        <v/>
      </c>
      <c r="L945" s="11"/>
      <c r="M945" s="11"/>
      <c r="N945" s="78"/>
      <c r="O945" s="31" t="str">
        <f t="shared" si="225"/>
        <v>F</v>
      </c>
      <c r="P945" s="11">
        <f t="shared" si="226"/>
        <v>-23.287315649149274</v>
      </c>
      <c r="Q945" s="11"/>
      <c r="R945" s="38">
        <f t="shared" si="219"/>
        <v>0</v>
      </c>
      <c r="S945" s="30">
        <f t="shared" si="220"/>
        <v>0</v>
      </c>
      <c r="T945" s="30">
        <f t="shared" si="221"/>
        <v>0</v>
      </c>
      <c r="U945" s="34"/>
      <c r="V945" s="34"/>
      <c r="W945" s="34"/>
      <c r="X945" s="31">
        <f t="shared" si="227"/>
        <v>9.0359999999999996</v>
      </c>
      <c r="Y945" s="31">
        <f t="shared" si="228"/>
        <v>-184.49199999999999</v>
      </c>
      <c r="Z945" s="30">
        <f t="shared" si="229"/>
        <v>0</v>
      </c>
    </row>
    <row r="946" spans="5:26" x14ac:dyDescent="0.15">
      <c r="E946" s="46"/>
      <c r="F946" s="28"/>
      <c r="G946" s="29"/>
      <c r="H946" s="29"/>
      <c r="I946" s="48" t="str">
        <f t="shared" si="222"/>
        <v/>
      </c>
      <c r="J946" s="48" t="str">
        <f t="shared" si="223"/>
        <v/>
      </c>
      <c r="K946" s="49" t="str">
        <f t="shared" si="224"/>
        <v/>
      </c>
      <c r="L946" s="11"/>
      <c r="M946" s="11"/>
      <c r="N946" s="78"/>
      <c r="O946" s="31" t="str">
        <f t="shared" si="225"/>
        <v>F</v>
      </c>
      <c r="P946" s="11">
        <f t="shared" si="226"/>
        <v>-23.287315649149274</v>
      </c>
      <c r="Q946" s="11"/>
      <c r="R946" s="38">
        <f t="shared" si="219"/>
        <v>0</v>
      </c>
      <c r="S946" s="30">
        <f t="shared" si="220"/>
        <v>0</v>
      </c>
      <c r="T946" s="30">
        <f t="shared" si="221"/>
        <v>0</v>
      </c>
      <c r="U946" s="34"/>
      <c r="V946" s="34"/>
      <c r="W946" s="34"/>
      <c r="X946" s="31">
        <f t="shared" si="227"/>
        <v>9.0359999999999996</v>
      </c>
      <c r="Y946" s="31">
        <f t="shared" si="228"/>
        <v>-184.49199999999999</v>
      </c>
      <c r="Z946" s="30">
        <f t="shared" si="229"/>
        <v>0</v>
      </c>
    </row>
    <row r="947" spans="5:26" x14ac:dyDescent="0.15">
      <c r="E947" s="46"/>
      <c r="F947" s="28"/>
      <c r="G947" s="29"/>
      <c r="H947" s="29"/>
      <c r="I947" s="48" t="str">
        <f t="shared" si="222"/>
        <v/>
      </c>
      <c r="J947" s="48" t="str">
        <f t="shared" si="223"/>
        <v/>
      </c>
      <c r="K947" s="49" t="str">
        <f t="shared" si="224"/>
        <v/>
      </c>
      <c r="L947" s="11"/>
      <c r="M947" s="11"/>
      <c r="N947" s="78"/>
      <c r="O947" s="31" t="str">
        <f t="shared" si="225"/>
        <v>F</v>
      </c>
      <c r="P947" s="11">
        <f t="shared" si="226"/>
        <v>-23.287315649149274</v>
      </c>
      <c r="Q947" s="11"/>
      <c r="R947" s="38">
        <f t="shared" si="219"/>
        <v>0</v>
      </c>
      <c r="S947" s="30">
        <f t="shared" si="220"/>
        <v>0</v>
      </c>
      <c r="T947" s="30">
        <f t="shared" si="221"/>
        <v>0</v>
      </c>
      <c r="U947" s="34"/>
      <c r="V947" s="34"/>
      <c r="W947" s="34"/>
      <c r="X947" s="31">
        <f t="shared" si="227"/>
        <v>9.0359999999999996</v>
      </c>
      <c r="Y947" s="31">
        <f t="shared" si="228"/>
        <v>-184.49199999999999</v>
      </c>
      <c r="Z947" s="30">
        <f t="shared" si="229"/>
        <v>0</v>
      </c>
    </row>
    <row r="948" spans="5:26" x14ac:dyDescent="0.15">
      <c r="E948" s="46"/>
      <c r="F948" s="28"/>
      <c r="G948" s="29"/>
      <c r="H948" s="29"/>
      <c r="I948" s="48" t="str">
        <f t="shared" si="222"/>
        <v/>
      </c>
      <c r="J948" s="48" t="str">
        <f t="shared" si="223"/>
        <v/>
      </c>
      <c r="K948" s="49" t="str">
        <f t="shared" si="224"/>
        <v/>
      </c>
      <c r="L948" s="11"/>
      <c r="M948" s="11"/>
      <c r="N948" s="78"/>
      <c r="O948" s="31" t="str">
        <f t="shared" si="225"/>
        <v>F</v>
      </c>
      <c r="P948" s="11">
        <f t="shared" si="226"/>
        <v>-23.287315649149274</v>
      </c>
      <c r="Q948" s="11"/>
      <c r="R948" s="38">
        <f t="shared" si="219"/>
        <v>0</v>
      </c>
      <c r="S948" s="30">
        <f t="shared" si="220"/>
        <v>0</v>
      </c>
      <c r="T948" s="30">
        <f t="shared" si="221"/>
        <v>0</v>
      </c>
      <c r="U948" s="34"/>
      <c r="V948" s="34"/>
      <c r="W948" s="34"/>
      <c r="X948" s="31">
        <f t="shared" si="227"/>
        <v>9.0359999999999996</v>
      </c>
      <c r="Y948" s="31">
        <f t="shared" si="228"/>
        <v>-184.49199999999999</v>
      </c>
      <c r="Z948" s="30">
        <f t="shared" si="229"/>
        <v>0</v>
      </c>
    </row>
    <row r="949" spans="5:26" x14ac:dyDescent="0.15">
      <c r="E949" s="46"/>
      <c r="F949" s="28"/>
      <c r="G949" s="29"/>
      <c r="H949" s="29"/>
      <c r="I949" s="48" t="str">
        <f t="shared" si="222"/>
        <v/>
      </c>
      <c r="J949" s="48" t="str">
        <f t="shared" si="223"/>
        <v/>
      </c>
      <c r="K949" s="49" t="str">
        <f t="shared" si="224"/>
        <v/>
      </c>
      <c r="L949" s="11"/>
      <c r="M949" s="11"/>
      <c r="N949" s="78"/>
      <c r="O949" s="31" t="str">
        <f t="shared" si="225"/>
        <v>F</v>
      </c>
      <c r="P949" s="11">
        <f t="shared" si="226"/>
        <v>-23.287315649149274</v>
      </c>
      <c r="Q949" s="11"/>
      <c r="R949" s="38">
        <f t="shared" si="219"/>
        <v>0</v>
      </c>
      <c r="S949" s="30">
        <f t="shared" si="220"/>
        <v>0</v>
      </c>
      <c r="T949" s="30">
        <f t="shared" si="221"/>
        <v>0</v>
      </c>
      <c r="U949" s="34"/>
      <c r="V949" s="34"/>
      <c r="W949" s="34"/>
      <c r="X949" s="31">
        <f t="shared" si="227"/>
        <v>9.0359999999999996</v>
      </c>
      <c r="Y949" s="31">
        <f t="shared" si="228"/>
        <v>-184.49199999999999</v>
      </c>
      <c r="Z949" s="30">
        <f t="shared" si="229"/>
        <v>0</v>
      </c>
    </row>
    <row r="950" spans="5:26" x14ac:dyDescent="0.15">
      <c r="E950" s="46"/>
      <c r="F950" s="28"/>
      <c r="G950" s="29"/>
      <c r="H950" s="29"/>
      <c r="I950" s="48" t="str">
        <f t="shared" si="222"/>
        <v/>
      </c>
      <c r="J950" s="48" t="str">
        <f t="shared" si="223"/>
        <v/>
      </c>
      <c r="K950" s="49" t="str">
        <f t="shared" si="224"/>
        <v/>
      </c>
      <c r="L950" s="11"/>
      <c r="M950" s="11"/>
      <c r="N950" s="78"/>
      <c r="O950" s="31" t="str">
        <f t="shared" si="225"/>
        <v>F</v>
      </c>
      <c r="P950" s="11">
        <f t="shared" si="226"/>
        <v>-23.287315649149274</v>
      </c>
      <c r="Q950" s="11"/>
      <c r="R950" s="38">
        <f t="shared" si="219"/>
        <v>0</v>
      </c>
      <c r="S950" s="30">
        <f t="shared" si="220"/>
        <v>0</v>
      </c>
      <c r="T950" s="30">
        <f t="shared" si="221"/>
        <v>0</v>
      </c>
      <c r="U950" s="34"/>
      <c r="V950" s="34"/>
      <c r="W950" s="34"/>
      <c r="X950" s="31">
        <f t="shared" si="227"/>
        <v>9.0359999999999996</v>
      </c>
      <c r="Y950" s="31">
        <f t="shared" si="228"/>
        <v>-184.49199999999999</v>
      </c>
      <c r="Z950" s="30">
        <f t="shared" si="229"/>
        <v>0</v>
      </c>
    </row>
    <row r="951" spans="5:26" x14ac:dyDescent="0.15">
      <c r="E951" s="46"/>
      <c r="F951" s="28"/>
      <c r="G951" s="29"/>
      <c r="H951" s="29"/>
      <c r="I951" s="48" t="str">
        <f t="shared" si="222"/>
        <v/>
      </c>
      <c r="J951" s="48" t="str">
        <f t="shared" si="223"/>
        <v/>
      </c>
      <c r="K951" s="49" t="str">
        <f t="shared" si="224"/>
        <v/>
      </c>
      <c r="L951" s="11"/>
      <c r="M951" s="11"/>
      <c r="N951" s="78"/>
      <c r="O951" s="31" t="str">
        <f t="shared" si="225"/>
        <v>F</v>
      </c>
      <c r="P951" s="11">
        <f t="shared" si="226"/>
        <v>-23.287315649149274</v>
      </c>
      <c r="Q951" s="11"/>
      <c r="R951" s="38">
        <f t="shared" si="219"/>
        <v>0</v>
      </c>
      <c r="S951" s="30">
        <f t="shared" si="220"/>
        <v>0</v>
      </c>
      <c r="T951" s="30">
        <f t="shared" si="221"/>
        <v>0</v>
      </c>
      <c r="U951" s="34"/>
      <c r="V951" s="34"/>
      <c r="W951" s="34"/>
      <c r="X951" s="31">
        <f t="shared" si="227"/>
        <v>9.0359999999999996</v>
      </c>
      <c r="Y951" s="31">
        <f t="shared" si="228"/>
        <v>-184.49199999999999</v>
      </c>
      <c r="Z951" s="30">
        <f t="shared" si="229"/>
        <v>0</v>
      </c>
    </row>
    <row r="952" spans="5:26" x14ac:dyDescent="0.15">
      <c r="E952" s="46"/>
      <c r="F952" s="28"/>
      <c r="G952" s="29"/>
      <c r="H952" s="29"/>
      <c r="I952" s="48" t="str">
        <f t="shared" si="222"/>
        <v/>
      </c>
      <c r="J952" s="48" t="str">
        <f t="shared" si="223"/>
        <v/>
      </c>
      <c r="K952" s="49" t="str">
        <f t="shared" si="224"/>
        <v/>
      </c>
      <c r="L952" s="11"/>
      <c r="M952" s="11"/>
      <c r="N952" s="78"/>
      <c r="O952" s="31" t="str">
        <f t="shared" si="225"/>
        <v>F</v>
      </c>
      <c r="P952" s="11">
        <f t="shared" si="226"/>
        <v>-23.287315649149274</v>
      </c>
      <c r="Q952" s="11"/>
      <c r="R952" s="38">
        <f t="shared" si="219"/>
        <v>0</v>
      </c>
      <c r="S952" s="30">
        <f t="shared" si="220"/>
        <v>0</v>
      </c>
      <c r="T952" s="30">
        <f t="shared" si="221"/>
        <v>0</v>
      </c>
      <c r="U952" s="34"/>
      <c r="V952" s="34"/>
      <c r="W952" s="34"/>
      <c r="X952" s="31">
        <f t="shared" si="227"/>
        <v>9.0359999999999996</v>
      </c>
      <c r="Y952" s="31">
        <f t="shared" si="228"/>
        <v>-184.49199999999999</v>
      </c>
      <c r="Z952" s="30">
        <f t="shared" si="229"/>
        <v>0</v>
      </c>
    </row>
    <row r="953" spans="5:26" x14ac:dyDescent="0.15">
      <c r="E953" s="46"/>
      <c r="F953" s="28"/>
      <c r="G953" s="29"/>
      <c r="H953" s="29"/>
      <c r="I953" s="48" t="str">
        <f t="shared" si="222"/>
        <v/>
      </c>
      <c r="J953" s="48" t="str">
        <f t="shared" si="223"/>
        <v/>
      </c>
      <c r="K953" s="49" t="str">
        <f t="shared" si="224"/>
        <v/>
      </c>
      <c r="L953" s="11"/>
      <c r="M953" s="11"/>
      <c r="N953" s="78"/>
      <c r="O953" s="31" t="str">
        <f t="shared" si="225"/>
        <v>F</v>
      </c>
      <c r="P953" s="11">
        <f t="shared" si="226"/>
        <v>-23.287315649149274</v>
      </c>
      <c r="Q953" s="11"/>
      <c r="R953" s="38">
        <f t="shared" si="219"/>
        <v>0</v>
      </c>
      <c r="S953" s="30">
        <f t="shared" si="220"/>
        <v>0</v>
      </c>
      <c r="T953" s="30">
        <f t="shared" si="221"/>
        <v>0</v>
      </c>
      <c r="U953" s="34"/>
      <c r="V953" s="34"/>
      <c r="W953" s="34"/>
      <c r="X953" s="31">
        <f t="shared" si="227"/>
        <v>9.0359999999999996</v>
      </c>
      <c r="Y953" s="31">
        <f t="shared" si="228"/>
        <v>-184.49199999999999</v>
      </c>
      <c r="Z953" s="30">
        <f t="shared" si="229"/>
        <v>0</v>
      </c>
    </row>
    <row r="954" spans="5:26" x14ac:dyDescent="0.15">
      <c r="E954" s="46"/>
      <c r="F954" s="28"/>
      <c r="G954" s="29"/>
      <c r="H954" s="29"/>
      <c r="I954" s="48" t="str">
        <f t="shared" si="222"/>
        <v/>
      </c>
      <c r="J954" s="48" t="str">
        <f t="shared" si="223"/>
        <v/>
      </c>
      <c r="K954" s="49" t="str">
        <f t="shared" si="224"/>
        <v/>
      </c>
      <c r="L954" s="11"/>
      <c r="M954" s="11"/>
      <c r="N954" s="78"/>
      <c r="O954" s="31" t="str">
        <f t="shared" si="225"/>
        <v>F</v>
      </c>
      <c r="P954" s="11">
        <f t="shared" si="226"/>
        <v>-23.287315649149274</v>
      </c>
      <c r="Q954" s="11"/>
      <c r="R954" s="38">
        <f t="shared" si="219"/>
        <v>0</v>
      </c>
      <c r="S954" s="30">
        <f t="shared" si="220"/>
        <v>0</v>
      </c>
      <c r="T954" s="30">
        <f t="shared" si="221"/>
        <v>0</v>
      </c>
      <c r="U954" s="34"/>
      <c r="V954" s="34"/>
      <c r="W954" s="34"/>
      <c r="X954" s="31">
        <f t="shared" si="227"/>
        <v>9.0359999999999996</v>
      </c>
      <c r="Y954" s="31">
        <f t="shared" si="228"/>
        <v>-184.49199999999999</v>
      </c>
      <c r="Z954" s="30">
        <f t="shared" si="229"/>
        <v>0</v>
      </c>
    </row>
    <row r="955" spans="5:26" x14ac:dyDescent="0.15">
      <c r="E955" s="46"/>
      <c r="F955" s="28"/>
      <c r="G955" s="29"/>
      <c r="H955" s="29"/>
      <c r="I955" s="48" t="str">
        <f t="shared" si="222"/>
        <v/>
      </c>
      <c r="J955" s="48" t="str">
        <f t="shared" si="223"/>
        <v/>
      </c>
      <c r="K955" s="49" t="str">
        <f t="shared" si="224"/>
        <v/>
      </c>
      <c r="L955" s="11"/>
      <c r="M955" s="11"/>
      <c r="N955" s="78"/>
      <c r="O955" s="31" t="str">
        <f t="shared" si="225"/>
        <v>F</v>
      </c>
      <c r="P955" s="11">
        <f t="shared" si="226"/>
        <v>-23.287315649149274</v>
      </c>
      <c r="Q955" s="11"/>
      <c r="R955" s="38">
        <f t="shared" si="219"/>
        <v>0</v>
      </c>
      <c r="S955" s="30">
        <f t="shared" si="220"/>
        <v>0</v>
      </c>
      <c r="T955" s="30">
        <f t="shared" si="221"/>
        <v>0</v>
      </c>
      <c r="U955" s="34"/>
      <c r="V955" s="34"/>
      <c r="W955" s="34"/>
      <c r="X955" s="31">
        <f t="shared" si="227"/>
        <v>9.0359999999999996</v>
      </c>
      <c r="Y955" s="31">
        <f t="shared" si="228"/>
        <v>-184.49199999999999</v>
      </c>
      <c r="Z955" s="30">
        <f t="shared" si="229"/>
        <v>0</v>
      </c>
    </row>
    <row r="956" spans="5:26" x14ac:dyDescent="0.15">
      <c r="E956" s="46"/>
      <c r="F956" s="28"/>
      <c r="G956" s="29"/>
      <c r="H956" s="29"/>
      <c r="I956" s="48" t="str">
        <f t="shared" si="222"/>
        <v/>
      </c>
      <c r="J956" s="48" t="str">
        <f t="shared" si="223"/>
        <v/>
      </c>
      <c r="K956" s="49" t="str">
        <f t="shared" si="224"/>
        <v/>
      </c>
      <c r="L956" s="11"/>
      <c r="M956" s="11"/>
      <c r="N956" s="78"/>
      <c r="O956" s="31" t="str">
        <f t="shared" si="225"/>
        <v>F</v>
      </c>
      <c r="P956" s="11">
        <f t="shared" si="226"/>
        <v>-23.287315649149274</v>
      </c>
      <c r="Q956" s="11"/>
      <c r="R956" s="38">
        <f t="shared" si="219"/>
        <v>0</v>
      </c>
      <c r="S956" s="30">
        <f t="shared" si="220"/>
        <v>0</v>
      </c>
      <c r="T956" s="30">
        <f t="shared" si="221"/>
        <v>0</v>
      </c>
      <c r="U956" s="34"/>
      <c r="V956" s="34"/>
      <c r="W956" s="34"/>
      <c r="X956" s="31">
        <f t="shared" si="227"/>
        <v>9.0359999999999996</v>
      </c>
      <c r="Y956" s="31">
        <f t="shared" si="228"/>
        <v>-184.49199999999999</v>
      </c>
      <c r="Z956" s="30">
        <f t="shared" si="229"/>
        <v>0</v>
      </c>
    </row>
    <row r="957" spans="5:26" x14ac:dyDescent="0.15">
      <c r="E957" s="46"/>
      <c r="F957" s="28"/>
      <c r="G957" s="29"/>
      <c r="H957" s="29"/>
      <c r="I957" s="48" t="str">
        <f t="shared" si="222"/>
        <v/>
      </c>
      <c r="J957" s="48" t="str">
        <f t="shared" si="223"/>
        <v/>
      </c>
      <c r="K957" s="49" t="str">
        <f t="shared" si="224"/>
        <v/>
      </c>
      <c r="L957" s="11"/>
      <c r="M957" s="11"/>
      <c r="N957" s="78"/>
      <c r="O957" s="31" t="str">
        <f t="shared" si="225"/>
        <v>F</v>
      </c>
      <c r="P957" s="11">
        <f t="shared" si="226"/>
        <v>-23.287315649149274</v>
      </c>
      <c r="Q957" s="11"/>
      <c r="R957" s="38">
        <f t="shared" si="219"/>
        <v>0</v>
      </c>
      <c r="S957" s="30">
        <f t="shared" si="220"/>
        <v>0</v>
      </c>
      <c r="T957" s="30">
        <f t="shared" si="221"/>
        <v>0</v>
      </c>
      <c r="U957" s="34"/>
      <c r="V957" s="34"/>
      <c r="W957" s="34"/>
      <c r="X957" s="31">
        <f t="shared" si="227"/>
        <v>9.0359999999999996</v>
      </c>
      <c r="Y957" s="31">
        <f t="shared" si="228"/>
        <v>-184.49199999999999</v>
      </c>
      <c r="Z957" s="30">
        <f t="shared" si="229"/>
        <v>0</v>
      </c>
    </row>
    <row r="958" spans="5:26" x14ac:dyDescent="0.15">
      <c r="E958" s="46"/>
      <c r="F958" s="28"/>
      <c r="G958" s="29"/>
      <c r="H958" s="29"/>
      <c r="I958" s="48" t="str">
        <f t="shared" si="222"/>
        <v/>
      </c>
      <c r="J958" s="48" t="str">
        <f t="shared" si="223"/>
        <v/>
      </c>
      <c r="K958" s="49" t="str">
        <f t="shared" si="224"/>
        <v/>
      </c>
      <c r="L958" s="11"/>
      <c r="M958" s="11"/>
      <c r="N958" s="78"/>
      <c r="O958" s="31" t="str">
        <f t="shared" si="225"/>
        <v>F</v>
      </c>
      <c r="P958" s="11">
        <f t="shared" si="226"/>
        <v>-23.287315649149274</v>
      </c>
      <c r="Q958" s="11"/>
      <c r="R958" s="38">
        <f t="shared" si="219"/>
        <v>0</v>
      </c>
      <c r="S958" s="30">
        <f t="shared" si="220"/>
        <v>0</v>
      </c>
      <c r="T958" s="30">
        <f t="shared" si="221"/>
        <v>0</v>
      </c>
      <c r="U958" s="34"/>
      <c r="V958" s="34"/>
      <c r="W958" s="34"/>
      <c r="X958" s="31">
        <f t="shared" si="227"/>
        <v>9.0359999999999996</v>
      </c>
      <c r="Y958" s="31">
        <f t="shared" si="228"/>
        <v>-184.49199999999999</v>
      </c>
      <c r="Z958" s="30">
        <f t="shared" si="229"/>
        <v>0</v>
      </c>
    </row>
    <row r="959" spans="5:26" x14ac:dyDescent="0.15">
      <c r="E959" s="46"/>
      <c r="F959" s="28"/>
      <c r="G959" s="29"/>
      <c r="H959" s="29"/>
      <c r="I959" s="48" t="str">
        <f t="shared" si="222"/>
        <v/>
      </c>
      <c r="J959" s="48" t="str">
        <f t="shared" si="223"/>
        <v/>
      </c>
      <c r="K959" s="49" t="str">
        <f t="shared" si="224"/>
        <v/>
      </c>
      <c r="L959" s="11"/>
      <c r="M959" s="11"/>
      <c r="N959" s="78"/>
      <c r="O959" s="31" t="str">
        <f t="shared" si="225"/>
        <v>F</v>
      </c>
      <c r="P959" s="11">
        <f t="shared" si="226"/>
        <v>-23.287315649149274</v>
      </c>
      <c r="Q959" s="11"/>
      <c r="R959" s="38">
        <f t="shared" si="219"/>
        <v>0</v>
      </c>
      <c r="S959" s="30">
        <f t="shared" si="220"/>
        <v>0</v>
      </c>
      <c r="T959" s="30">
        <f t="shared" si="221"/>
        <v>0</v>
      </c>
      <c r="U959" s="34"/>
      <c r="V959" s="34"/>
      <c r="W959" s="34"/>
      <c r="X959" s="31">
        <f t="shared" si="227"/>
        <v>9.0359999999999996</v>
      </c>
      <c r="Y959" s="31">
        <f t="shared" si="228"/>
        <v>-184.49199999999999</v>
      </c>
      <c r="Z959" s="30">
        <f t="shared" si="229"/>
        <v>0</v>
      </c>
    </row>
    <row r="960" spans="5:26" x14ac:dyDescent="0.15">
      <c r="E960" s="46"/>
      <c r="F960" s="28"/>
      <c r="G960" s="29"/>
      <c r="H960" s="29"/>
      <c r="I960" s="48" t="str">
        <f t="shared" si="222"/>
        <v/>
      </c>
      <c r="J960" s="48" t="str">
        <f t="shared" si="223"/>
        <v/>
      </c>
      <c r="K960" s="49" t="str">
        <f t="shared" si="224"/>
        <v/>
      </c>
      <c r="L960" s="11"/>
      <c r="M960" s="11"/>
      <c r="N960" s="78"/>
      <c r="O960" s="31" t="str">
        <f t="shared" si="225"/>
        <v>F</v>
      </c>
      <c r="P960" s="11">
        <f t="shared" si="226"/>
        <v>-23.287315649149274</v>
      </c>
      <c r="Q960" s="11"/>
      <c r="R960" s="38">
        <f t="shared" si="219"/>
        <v>0</v>
      </c>
      <c r="S960" s="30">
        <f t="shared" si="220"/>
        <v>0</v>
      </c>
      <c r="T960" s="30">
        <f t="shared" si="221"/>
        <v>0</v>
      </c>
      <c r="U960" s="34"/>
      <c r="V960" s="34"/>
      <c r="W960" s="34"/>
      <c r="X960" s="31">
        <f t="shared" si="227"/>
        <v>9.0359999999999996</v>
      </c>
      <c r="Y960" s="31">
        <f t="shared" si="228"/>
        <v>-184.49199999999999</v>
      </c>
      <c r="Z960" s="30">
        <f t="shared" si="229"/>
        <v>0</v>
      </c>
    </row>
    <row r="961" spans="5:26" x14ac:dyDescent="0.15">
      <c r="E961" s="46"/>
      <c r="F961" s="28"/>
      <c r="G961" s="29"/>
      <c r="H961" s="29"/>
      <c r="I961" s="48" t="str">
        <f t="shared" si="222"/>
        <v/>
      </c>
      <c r="J961" s="48" t="str">
        <f t="shared" si="223"/>
        <v/>
      </c>
      <c r="K961" s="49" t="str">
        <f t="shared" si="224"/>
        <v/>
      </c>
      <c r="L961" s="11"/>
      <c r="M961" s="11"/>
      <c r="N961" s="78"/>
      <c r="O961" s="31" t="str">
        <f t="shared" si="225"/>
        <v>F</v>
      </c>
      <c r="P961" s="11">
        <f t="shared" si="226"/>
        <v>-23.287315649149274</v>
      </c>
      <c r="Q961" s="11"/>
      <c r="R961" s="38">
        <f t="shared" si="219"/>
        <v>0</v>
      </c>
      <c r="S961" s="30">
        <f t="shared" si="220"/>
        <v>0</v>
      </c>
      <c r="T961" s="30">
        <f t="shared" si="221"/>
        <v>0</v>
      </c>
      <c r="U961" s="34"/>
      <c r="V961" s="34"/>
      <c r="W961" s="34"/>
      <c r="X961" s="31">
        <f t="shared" si="227"/>
        <v>9.0359999999999996</v>
      </c>
      <c r="Y961" s="31">
        <f t="shared" si="228"/>
        <v>-184.49199999999999</v>
      </c>
      <c r="Z961" s="30">
        <f t="shared" si="229"/>
        <v>0</v>
      </c>
    </row>
    <row r="962" spans="5:26" x14ac:dyDescent="0.15">
      <c r="E962" s="46"/>
      <c r="F962" s="28"/>
      <c r="G962" s="29"/>
      <c r="H962" s="29"/>
      <c r="I962" s="48" t="str">
        <f t="shared" si="222"/>
        <v/>
      </c>
      <c r="J962" s="48" t="str">
        <f t="shared" si="223"/>
        <v/>
      </c>
      <c r="K962" s="49" t="str">
        <f t="shared" si="224"/>
        <v/>
      </c>
      <c r="L962" s="11"/>
      <c r="M962" s="11"/>
      <c r="N962" s="78"/>
      <c r="O962" s="31" t="str">
        <f t="shared" si="225"/>
        <v>F</v>
      </c>
      <c r="P962" s="11">
        <f t="shared" si="226"/>
        <v>-23.287315649149274</v>
      </c>
      <c r="Q962" s="11"/>
      <c r="R962" s="38">
        <f t="shared" si="219"/>
        <v>0</v>
      </c>
      <c r="S962" s="30">
        <f t="shared" si="220"/>
        <v>0</v>
      </c>
      <c r="T962" s="30">
        <f t="shared" si="221"/>
        <v>0</v>
      </c>
      <c r="U962" s="34"/>
      <c r="V962" s="34"/>
      <c r="W962" s="34"/>
      <c r="X962" s="31">
        <f t="shared" si="227"/>
        <v>9.0359999999999996</v>
      </c>
      <c r="Y962" s="31">
        <f t="shared" si="228"/>
        <v>-184.49199999999999</v>
      </c>
      <c r="Z962" s="30">
        <f t="shared" si="229"/>
        <v>0</v>
      </c>
    </row>
    <row r="963" spans="5:26" x14ac:dyDescent="0.15">
      <c r="E963" s="46"/>
      <c r="F963" s="28"/>
      <c r="G963" s="29"/>
      <c r="H963" s="29"/>
      <c r="I963" s="48" t="str">
        <f t="shared" si="222"/>
        <v/>
      </c>
      <c r="J963" s="48" t="str">
        <f t="shared" si="223"/>
        <v/>
      </c>
      <c r="K963" s="49" t="str">
        <f t="shared" si="224"/>
        <v/>
      </c>
      <c r="L963" s="11"/>
      <c r="M963" s="11"/>
      <c r="N963" s="78"/>
      <c r="O963" s="31" t="str">
        <f t="shared" si="225"/>
        <v>F</v>
      </c>
      <c r="P963" s="11">
        <f t="shared" si="226"/>
        <v>-23.287315649149274</v>
      </c>
      <c r="Q963" s="11"/>
      <c r="R963" s="38">
        <f t="shared" si="219"/>
        <v>0</v>
      </c>
      <c r="S963" s="30">
        <f t="shared" si="220"/>
        <v>0</v>
      </c>
      <c r="T963" s="30">
        <f t="shared" si="221"/>
        <v>0</v>
      </c>
      <c r="U963" s="34"/>
      <c r="V963" s="34"/>
      <c r="W963" s="34"/>
      <c r="X963" s="31">
        <f t="shared" si="227"/>
        <v>9.0359999999999996</v>
      </c>
      <c r="Y963" s="31">
        <f t="shared" si="228"/>
        <v>-184.49199999999999</v>
      </c>
      <c r="Z963" s="30">
        <f t="shared" si="229"/>
        <v>0</v>
      </c>
    </row>
    <row r="964" spans="5:26" x14ac:dyDescent="0.15">
      <c r="E964" s="46"/>
      <c r="F964" s="28"/>
      <c r="G964" s="29"/>
      <c r="H964" s="29"/>
      <c r="I964" s="48" t="str">
        <f t="shared" si="222"/>
        <v/>
      </c>
      <c r="J964" s="48" t="str">
        <f t="shared" si="223"/>
        <v/>
      </c>
      <c r="K964" s="49" t="str">
        <f t="shared" si="224"/>
        <v/>
      </c>
      <c r="L964" s="11"/>
      <c r="M964" s="11"/>
      <c r="N964" s="78"/>
      <c r="O964" s="31" t="str">
        <f t="shared" si="225"/>
        <v>F</v>
      </c>
      <c r="P964" s="11">
        <f t="shared" si="226"/>
        <v>-23.287315649149274</v>
      </c>
      <c r="Q964" s="11"/>
      <c r="R964" s="38">
        <f t="shared" si="219"/>
        <v>0</v>
      </c>
      <c r="S964" s="30">
        <f t="shared" si="220"/>
        <v>0</v>
      </c>
      <c r="T964" s="30">
        <f t="shared" si="221"/>
        <v>0</v>
      </c>
      <c r="U964" s="34"/>
      <c r="V964" s="34"/>
      <c r="W964" s="34"/>
      <c r="X964" s="31">
        <f t="shared" si="227"/>
        <v>9.0359999999999996</v>
      </c>
      <c r="Y964" s="31">
        <f t="shared" si="228"/>
        <v>-184.49199999999999</v>
      </c>
      <c r="Z964" s="30">
        <f t="shared" si="229"/>
        <v>0</v>
      </c>
    </row>
    <row r="965" spans="5:26" x14ac:dyDescent="0.15">
      <c r="E965" s="46"/>
      <c r="F965" s="28"/>
      <c r="G965" s="29"/>
      <c r="H965" s="29"/>
      <c r="I965" s="48" t="str">
        <f t="shared" si="222"/>
        <v/>
      </c>
      <c r="J965" s="48" t="str">
        <f t="shared" si="223"/>
        <v/>
      </c>
      <c r="K965" s="49" t="str">
        <f t="shared" si="224"/>
        <v/>
      </c>
      <c r="N965" s="78"/>
      <c r="O965" s="31" t="str">
        <f t="shared" si="225"/>
        <v>F</v>
      </c>
      <c r="P965" s="11">
        <f t="shared" si="226"/>
        <v>-23.287315649149274</v>
      </c>
      <c r="Q965" s="11"/>
      <c r="R965" s="38">
        <f t="shared" si="219"/>
        <v>0</v>
      </c>
      <c r="S965" s="30">
        <f t="shared" si="220"/>
        <v>0</v>
      </c>
      <c r="T965" s="30">
        <f t="shared" si="221"/>
        <v>0</v>
      </c>
      <c r="U965" s="34"/>
      <c r="V965" s="34"/>
      <c r="W965" s="34"/>
      <c r="X965" s="31">
        <f t="shared" si="227"/>
        <v>9.0359999999999996</v>
      </c>
      <c r="Y965" s="31">
        <f t="shared" si="228"/>
        <v>-184.49199999999999</v>
      </c>
      <c r="Z965" s="30">
        <f t="shared" si="229"/>
        <v>0</v>
      </c>
    </row>
    <row r="966" spans="5:26" x14ac:dyDescent="0.15">
      <c r="E966" s="46"/>
      <c r="F966" s="28"/>
      <c r="G966" s="29"/>
      <c r="H966" s="29"/>
      <c r="I966" s="48" t="str">
        <f t="shared" ref="I966:I992" si="230">IF(COUNTA($F$871,$H$871,F966:H966)=5,P966,"")</f>
        <v/>
      </c>
      <c r="J966" s="48" t="str">
        <f t="shared" ref="J966:J992" si="231">IF(COUNTA($F$871,$H$871,F966:H966)=5,IF(T966&lt;6,"*",IF(T966&gt;=17.583,"*",(H966-G966*INDEX(IF(O966="F",muratafemale,muratamale),R966-4,1)-INDEX(IF(O966="F",muratafemale,muratamale),R966-4,2))/(G966*INDEX(IF(O966="F",muratafemale,muratamale),R966-4,1)+INDEX(IF(O966="F",muratafemale,muratamale),R966-4,2))*100)),"")</f>
        <v/>
      </c>
      <c r="K966" s="49" t="str">
        <f t="shared" ref="K966:K992" si="232">IF(COUNTA($F$871,$H$871,F966:H966)=5,IF(OR(T966&lt;1,G966&lt;70),"*",IF(G966&gt;=IF(O966="M",181,174),(H966-Z966)/Z966*100,IF(G966&lt;101,(H966-X966)/X966*100,IF(T966&lt;6,(H966-X966)/X966*100,IF(T966&gt;=17.583,(H966-Z966)/Z966*100,(H966-Y966)/Y966*100))))),"")</f>
        <v/>
      </c>
      <c r="L966" s="11"/>
      <c r="M966" s="11"/>
      <c r="N966" s="78"/>
      <c r="O966" s="31" t="str">
        <f t="shared" si="225"/>
        <v>F</v>
      </c>
      <c r="P966" s="11">
        <f t="shared" si="226"/>
        <v>-23.287315649149274</v>
      </c>
      <c r="Q966" s="11"/>
      <c r="R966" s="38">
        <f t="shared" si="219"/>
        <v>0</v>
      </c>
      <c r="S966" s="30">
        <f t="shared" si="220"/>
        <v>0</v>
      </c>
      <c r="T966" s="30">
        <f t="shared" si="221"/>
        <v>0</v>
      </c>
      <c r="U966" s="34"/>
      <c r="V966" s="34"/>
      <c r="W966" s="34"/>
      <c r="X966" s="31">
        <f t="shared" si="227"/>
        <v>9.0359999999999996</v>
      </c>
      <c r="Y966" s="31">
        <f t="shared" si="228"/>
        <v>-184.49199999999999</v>
      </c>
      <c r="Z966" s="30">
        <f t="shared" si="229"/>
        <v>0</v>
      </c>
    </row>
    <row r="967" spans="5:26" x14ac:dyDescent="0.15">
      <c r="E967" s="46"/>
      <c r="F967" s="28"/>
      <c r="G967" s="29"/>
      <c r="H967" s="29"/>
      <c r="I967" s="48" t="str">
        <f t="shared" si="230"/>
        <v/>
      </c>
      <c r="J967" s="48" t="str">
        <f t="shared" si="231"/>
        <v/>
      </c>
      <c r="K967" s="49" t="str">
        <f t="shared" si="232"/>
        <v/>
      </c>
      <c r="L967" s="11"/>
      <c r="M967" s="11"/>
      <c r="N967" s="78"/>
      <c r="O967" s="31" t="str">
        <f t="shared" si="225"/>
        <v>F</v>
      </c>
      <c r="P967" s="11">
        <f t="shared" si="226"/>
        <v>-23.287315649149274</v>
      </c>
      <c r="Q967" s="11"/>
      <c r="R967" s="38">
        <f t="shared" si="219"/>
        <v>0</v>
      </c>
      <c r="S967" s="30">
        <f t="shared" si="220"/>
        <v>0</v>
      </c>
      <c r="T967" s="30">
        <f t="shared" si="221"/>
        <v>0</v>
      </c>
      <c r="U967" s="34"/>
      <c r="V967" s="34"/>
      <c r="W967" s="34"/>
      <c r="X967" s="31">
        <f t="shared" si="227"/>
        <v>9.0359999999999996</v>
      </c>
      <c r="Y967" s="31">
        <f t="shared" si="228"/>
        <v>-184.49199999999999</v>
      </c>
      <c r="Z967" s="30">
        <f t="shared" si="229"/>
        <v>0</v>
      </c>
    </row>
    <row r="968" spans="5:26" x14ac:dyDescent="0.15">
      <c r="E968" s="46"/>
      <c r="F968" s="28"/>
      <c r="G968" s="29"/>
      <c r="H968" s="29"/>
      <c r="I968" s="48" t="str">
        <f t="shared" si="230"/>
        <v/>
      </c>
      <c r="J968" s="48" t="str">
        <f t="shared" si="231"/>
        <v/>
      </c>
      <c r="K968" s="49" t="str">
        <f t="shared" si="232"/>
        <v/>
      </c>
      <c r="L968" s="11"/>
      <c r="M968" s="11"/>
      <c r="N968" s="78"/>
      <c r="O968" s="31" t="str">
        <f t="shared" si="225"/>
        <v>F</v>
      </c>
      <c r="P968" s="11">
        <f t="shared" si="226"/>
        <v>-23.287315649149274</v>
      </c>
      <c r="Q968" s="11"/>
      <c r="R968" s="38">
        <f t="shared" si="219"/>
        <v>0</v>
      </c>
      <c r="S968" s="30">
        <f t="shared" si="220"/>
        <v>0</v>
      </c>
      <c r="T968" s="30">
        <f t="shared" si="221"/>
        <v>0</v>
      </c>
      <c r="U968" s="34"/>
      <c r="V968" s="34"/>
      <c r="W968" s="34"/>
      <c r="X968" s="31">
        <f t="shared" si="227"/>
        <v>9.0359999999999996</v>
      </c>
      <c r="Y968" s="31">
        <f t="shared" si="228"/>
        <v>-184.49199999999999</v>
      </c>
      <c r="Z968" s="30">
        <f t="shared" si="229"/>
        <v>0</v>
      </c>
    </row>
    <row r="969" spans="5:26" x14ac:dyDescent="0.15">
      <c r="E969" s="46"/>
      <c r="F969" s="28"/>
      <c r="G969" s="29"/>
      <c r="H969" s="29"/>
      <c r="I969" s="48" t="str">
        <f t="shared" si="230"/>
        <v/>
      </c>
      <c r="J969" s="48" t="str">
        <f t="shared" si="231"/>
        <v/>
      </c>
      <c r="K969" s="49" t="str">
        <f t="shared" si="232"/>
        <v/>
      </c>
      <c r="L969" s="11"/>
      <c r="M969" s="11"/>
      <c r="N969" s="78"/>
      <c r="O969" s="31" t="str">
        <f t="shared" si="225"/>
        <v>F</v>
      </c>
      <c r="P969" s="11">
        <f t="shared" si="226"/>
        <v>-23.287315649149274</v>
      </c>
      <c r="Q969" s="11"/>
      <c r="R969" s="38">
        <f t="shared" si="219"/>
        <v>0</v>
      </c>
      <c r="S969" s="30">
        <f t="shared" si="220"/>
        <v>0</v>
      </c>
      <c r="T969" s="30">
        <f t="shared" si="221"/>
        <v>0</v>
      </c>
      <c r="U969" s="34"/>
      <c r="V969" s="34"/>
      <c r="W969" s="34"/>
      <c r="X969" s="31">
        <f t="shared" si="227"/>
        <v>9.0359999999999996</v>
      </c>
      <c r="Y969" s="31">
        <f t="shared" si="228"/>
        <v>-184.49199999999999</v>
      </c>
      <c r="Z969" s="30">
        <f t="shared" si="229"/>
        <v>0</v>
      </c>
    </row>
    <row r="970" spans="5:26" x14ac:dyDescent="0.15">
      <c r="E970" s="46"/>
      <c r="F970" s="28"/>
      <c r="G970" s="29"/>
      <c r="H970" s="29"/>
      <c r="I970" s="48" t="str">
        <f t="shared" si="230"/>
        <v/>
      </c>
      <c r="J970" s="48" t="str">
        <f t="shared" si="231"/>
        <v/>
      </c>
      <c r="K970" s="49" t="str">
        <f t="shared" si="232"/>
        <v/>
      </c>
      <c r="L970" s="11"/>
      <c r="M970" s="11"/>
      <c r="N970" s="78"/>
      <c r="O970" s="31" t="str">
        <f t="shared" si="225"/>
        <v>F</v>
      </c>
      <c r="P970" s="11">
        <f t="shared" si="226"/>
        <v>-23.287315649149274</v>
      </c>
      <c r="Q970" s="11"/>
      <c r="R970" s="38">
        <f t="shared" si="219"/>
        <v>0</v>
      </c>
      <c r="S970" s="30">
        <f t="shared" si="220"/>
        <v>0</v>
      </c>
      <c r="T970" s="30">
        <f t="shared" si="221"/>
        <v>0</v>
      </c>
      <c r="U970" s="34"/>
      <c r="V970" s="34"/>
      <c r="W970" s="34"/>
      <c r="X970" s="31">
        <f t="shared" si="227"/>
        <v>9.0359999999999996</v>
      </c>
      <c r="Y970" s="31">
        <f t="shared" si="228"/>
        <v>-184.49199999999999</v>
      </c>
      <c r="Z970" s="30">
        <f t="shared" si="229"/>
        <v>0</v>
      </c>
    </row>
    <row r="971" spans="5:26" x14ac:dyDescent="0.15">
      <c r="E971" s="46"/>
      <c r="F971" s="28"/>
      <c r="G971" s="29"/>
      <c r="H971" s="29"/>
      <c r="I971" s="48" t="str">
        <f t="shared" si="230"/>
        <v/>
      </c>
      <c r="J971" s="48" t="str">
        <f t="shared" si="231"/>
        <v/>
      </c>
      <c r="K971" s="49" t="str">
        <f t="shared" si="232"/>
        <v/>
      </c>
      <c r="L971" s="11"/>
      <c r="M971" s="11"/>
      <c r="N971" s="78"/>
      <c r="O971" s="31" t="str">
        <f t="shared" si="225"/>
        <v>F</v>
      </c>
      <c r="P971" s="11">
        <f t="shared" si="226"/>
        <v>-23.287315649149274</v>
      </c>
      <c r="Q971" s="11"/>
      <c r="R971" s="38">
        <f t="shared" si="219"/>
        <v>0</v>
      </c>
      <c r="S971" s="30">
        <f t="shared" si="220"/>
        <v>0</v>
      </c>
      <c r="T971" s="30">
        <f t="shared" si="221"/>
        <v>0</v>
      </c>
      <c r="U971" s="34"/>
      <c r="V971" s="34"/>
      <c r="W971" s="34"/>
      <c r="X971" s="31">
        <f t="shared" si="227"/>
        <v>9.0359999999999996</v>
      </c>
      <c r="Y971" s="31">
        <f t="shared" si="228"/>
        <v>-184.49199999999999</v>
      </c>
      <c r="Z971" s="30">
        <f t="shared" si="229"/>
        <v>0</v>
      </c>
    </row>
    <row r="972" spans="5:26" x14ac:dyDescent="0.15">
      <c r="E972" s="46"/>
      <c r="F972" s="28"/>
      <c r="G972" s="29"/>
      <c r="H972" s="29"/>
      <c r="I972" s="48" t="str">
        <f t="shared" si="230"/>
        <v/>
      </c>
      <c r="J972" s="48" t="str">
        <f t="shared" si="231"/>
        <v/>
      </c>
      <c r="K972" s="49" t="str">
        <f t="shared" si="232"/>
        <v/>
      </c>
      <c r="L972" s="11"/>
      <c r="M972" s="11"/>
      <c r="N972" s="78"/>
      <c r="O972" s="31" t="str">
        <f t="shared" si="225"/>
        <v>F</v>
      </c>
      <c r="P972" s="11">
        <f t="shared" si="226"/>
        <v>-23.287315649149274</v>
      </c>
      <c r="Q972" s="11"/>
      <c r="R972" s="38">
        <f t="shared" si="219"/>
        <v>0</v>
      </c>
      <c r="S972" s="30">
        <f t="shared" si="220"/>
        <v>0</v>
      </c>
      <c r="T972" s="30">
        <f t="shared" si="221"/>
        <v>0</v>
      </c>
      <c r="U972" s="34"/>
      <c r="V972" s="34"/>
      <c r="W972" s="34"/>
      <c r="X972" s="31">
        <f t="shared" si="227"/>
        <v>9.0359999999999996</v>
      </c>
      <c r="Y972" s="31">
        <f t="shared" si="228"/>
        <v>-184.49199999999999</v>
      </c>
      <c r="Z972" s="30">
        <f t="shared" si="229"/>
        <v>0</v>
      </c>
    </row>
    <row r="973" spans="5:26" x14ac:dyDescent="0.15">
      <c r="E973" s="46"/>
      <c r="F973" s="28"/>
      <c r="G973" s="29"/>
      <c r="H973" s="29"/>
      <c r="I973" s="48" t="str">
        <f t="shared" si="230"/>
        <v/>
      </c>
      <c r="J973" s="48" t="str">
        <f t="shared" si="231"/>
        <v/>
      </c>
      <c r="K973" s="49" t="str">
        <f t="shared" si="232"/>
        <v/>
      </c>
      <c r="L973" s="11"/>
      <c r="M973" s="11"/>
      <c r="N973" s="78"/>
      <c r="O973" s="31" t="str">
        <f t="shared" si="225"/>
        <v>F</v>
      </c>
      <c r="P973" s="11">
        <f t="shared" si="226"/>
        <v>-23.287315649149274</v>
      </c>
      <c r="Q973" s="11"/>
      <c r="R973" s="38">
        <f t="shared" si="219"/>
        <v>0</v>
      </c>
      <c r="S973" s="30">
        <f t="shared" si="220"/>
        <v>0</v>
      </c>
      <c r="T973" s="30">
        <f t="shared" si="221"/>
        <v>0</v>
      </c>
      <c r="U973" s="34"/>
      <c r="V973" s="34"/>
      <c r="W973" s="34"/>
      <c r="X973" s="31">
        <f t="shared" si="227"/>
        <v>9.0359999999999996</v>
      </c>
      <c r="Y973" s="31">
        <f t="shared" si="228"/>
        <v>-184.49199999999999</v>
      </c>
      <c r="Z973" s="30">
        <f t="shared" si="229"/>
        <v>0</v>
      </c>
    </row>
    <row r="974" spans="5:26" x14ac:dyDescent="0.15">
      <c r="E974" s="46"/>
      <c r="F974" s="28"/>
      <c r="G974" s="29"/>
      <c r="H974" s="29"/>
      <c r="I974" s="48" t="str">
        <f t="shared" si="230"/>
        <v/>
      </c>
      <c r="J974" s="48" t="str">
        <f t="shared" si="231"/>
        <v/>
      </c>
      <c r="K974" s="49" t="str">
        <f t="shared" si="232"/>
        <v/>
      </c>
      <c r="L974" s="11"/>
      <c r="M974" s="11"/>
      <c r="N974" s="78"/>
      <c r="O974" s="31" t="str">
        <f t="shared" si="225"/>
        <v>F</v>
      </c>
      <c r="P974" s="11">
        <f t="shared" si="226"/>
        <v>-23.287315649149274</v>
      </c>
      <c r="Q974" s="11"/>
      <c r="R974" s="38">
        <f t="shared" si="219"/>
        <v>0</v>
      </c>
      <c r="S974" s="30">
        <f t="shared" si="220"/>
        <v>0</v>
      </c>
      <c r="T974" s="30">
        <f t="shared" si="221"/>
        <v>0</v>
      </c>
      <c r="U974" s="34"/>
      <c r="V974" s="34"/>
      <c r="W974" s="34"/>
      <c r="X974" s="31">
        <f t="shared" si="227"/>
        <v>9.0359999999999996</v>
      </c>
      <c r="Y974" s="31">
        <f t="shared" si="228"/>
        <v>-184.49199999999999</v>
      </c>
      <c r="Z974" s="30">
        <f t="shared" si="229"/>
        <v>0</v>
      </c>
    </row>
    <row r="975" spans="5:26" x14ac:dyDescent="0.15">
      <c r="E975" s="46"/>
      <c r="F975" s="28"/>
      <c r="G975" s="29"/>
      <c r="H975" s="29"/>
      <c r="I975" s="48" t="str">
        <f t="shared" si="230"/>
        <v/>
      </c>
      <c r="J975" s="48" t="str">
        <f t="shared" si="231"/>
        <v/>
      </c>
      <c r="K975" s="49" t="str">
        <f t="shared" si="232"/>
        <v/>
      </c>
      <c r="L975" s="11"/>
      <c r="M975" s="11"/>
      <c r="N975" s="78"/>
      <c r="O975" s="31" t="str">
        <f t="shared" si="225"/>
        <v>F</v>
      </c>
      <c r="P975" s="11">
        <f t="shared" si="226"/>
        <v>-23.287315649149274</v>
      </c>
      <c r="Q975" s="11"/>
      <c r="R975" s="38">
        <f t="shared" si="219"/>
        <v>0</v>
      </c>
      <c r="S975" s="30">
        <f t="shared" si="220"/>
        <v>0</v>
      </c>
      <c r="T975" s="30">
        <f t="shared" si="221"/>
        <v>0</v>
      </c>
      <c r="U975" s="34"/>
      <c r="V975" s="34"/>
      <c r="W975" s="34"/>
      <c r="X975" s="31">
        <f t="shared" si="227"/>
        <v>9.0359999999999996</v>
      </c>
      <c r="Y975" s="31">
        <f t="shared" si="228"/>
        <v>-184.49199999999999</v>
      </c>
      <c r="Z975" s="30">
        <f t="shared" si="229"/>
        <v>0</v>
      </c>
    </row>
    <row r="976" spans="5:26" x14ac:dyDescent="0.15">
      <c r="E976" s="46"/>
      <c r="F976" s="28"/>
      <c r="G976" s="29"/>
      <c r="H976" s="29"/>
      <c r="I976" s="48" t="str">
        <f t="shared" si="230"/>
        <v/>
      </c>
      <c r="J976" s="48" t="str">
        <f t="shared" si="231"/>
        <v/>
      </c>
      <c r="K976" s="49" t="str">
        <f t="shared" si="232"/>
        <v/>
      </c>
      <c r="L976" s="11"/>
      <c r="M976" s="11"/>
      <c r="N976" s="78"/>
      <c r="O976" s="31" t="str">
        <f t="shared" si="225"/>
        <v>F</v>
      </c>
      <c r="P976" s="11">
        <f t="shared" si="226"/>
        <v>-23.287315649149274</v>
      </c>
      <c r="Q976" s="11"/>
      <c r="R976" s="38">
        <f t="shared" si="219"/>
        <v>0</v>
      </c>
      <c r="S976" s="30">
        <f t="shared" si="220"/>
        <v>0</v>
      </c>
      <c r="T976" s="30">
        <f t="shared" si="221"/>
        <v>0</v>
      </c>
      <c r="U976" s="34"/>
      <c r="V976" s="34"/>
      <c r="W976" s="34"/>
      <c r="X976" s="31">
        <f t="shared" si="227"/>
        <v>9.0359999999999996</v>
      </c>
      <c r="Y976" s="31">
        <f t="shared" si="228"/>
        <v>-184.49199999999999</v>
      </c>
      <c r="Z976" s="30">
        <f t="shared" si="229"/>
        <v>0</v>
      </c>
    </row>
    <row r="977" spans="5:26" x14ac:dyDescent="0.15">
      <c r="E977" s="46"/>
      <c r="F977" s="28"/>
      <c r="G977" s="29"/>
      <c r="H977" s="29"/>
      <c r="I977" s="48" t="str">
        <f t="shared" si="230"/>
        <v/>
      </c>
      <c r="J977" s="48" t="str">
        <f t="shared" si="231"/>
        <v/>
      </c>
      <c r="K977" s="49" t="str">
        <f t="shared" si="232"/>
        <v/>
      </c>
      <c r="L977" s="11"/>
      <c r="M977" s="11"/>
      <c r="N977" s="78"/>
      <c r="O977" s="31" t="str">
        <f t="shared" si="225"/>
        <v>F</v>
      </c>
      <c r="P977" s="11">
        <f t="shared" si="226"/>
        <v>-23.287315649149274</v>
      </c>
      <c r="Q977" s="11"/>
      <c r="R977" s="38">
        <f t="shared" si="219"/>
        <v>0</v>
      </c>
      <c r="S977" s="30">
        <f t="shared" si="220"/>
        <v>0</v>
      </c>
      <c r="T977" s="30">
        <f t="shared" si="221"/>
        <v>0</v>
      </c>
      <c r="U977" s="34"/>
      <c r="V977" s="34"/>
      <c r="W977" s="34"/>
      <c r="X977" s="31">
        <f t="shared" si="227"/>
        <v>9.0359999999999996</v>
      </c>
      <c r="Y977" s="31">
        <f t="shared" si="228"/>
        <v>-184.49199999999999</v>
      </c>
      <c r="Z977" s="30">
        <f t="shared" si="229"/>
        <v>0</v>
      </c>
    </row>
    <row r="978" spans="5:26" x14ac:dyDescent="0.15">
      <c r="E978" s="46"/>
      <c r="F978" s="28"/>
      <c r="G978" s="29"/>
      <c r="H978" s="29"/>
      <c r="I978" s="48" t="str">
        <f t="shared" si="230"/>
        <v/>
      </c>
      <c r="J978" s="48" t="str">
        <f t="shared" si="231"/>
        <v/>
      </c>
      <c r="K978" s="49" t="str">
        <f t="shared" si="232"/>
        <v/>
      </c>
      <c r="L978" s="11"/>
      <c r="M978" s="11"/>
      <c r="N978" s="78"/>
      <c r="O978" s="31" t="str">
        <f t="shared" si="225"/>
        <v>F</v>
      </c>
      <c r="P978" s="11">
        <f t="shared" si="226"/>
        <v>-23.287315649149274</v>
      </c>
      <c r="Q978" s="11"/>
      <c r="R978" s="38">
        <f t="shared" si="219"/>
        <v>0</v>
      </c>
      <c r="S978" s="30">
        <f t="shared" si="220"/>
        <v>0</v>
      </c>
      <c r="T978" s="30">
        <f t="shared" si="221"/>
        <v>0</v>
      </c>
      <c r="U978" s="34"/>
      <c r="V978" s="34"/>
      <c r="W978" s="34"/>
      <c r="X978" s="31">
        <f t="shared" si="227"/>
        <v>9.0359999999999996</v>
      </c>
      <c r="Y978" s="31">
        <f t="shared" si="228"/>
        <v>-184.49199999999999</v>
      </c>
      <c r="Z978" s="30">
        <f t="shared" si="229"/>
        <v>0</v>
      </c>
    </row>
    <row r="979" spans="5:26" x14ac:dyDescent="0.15">
      <c r="E979" s="46"/>
      <c r="F979" s="28"/>
      <c r="G979" s="29"/>
      <c r="H979" s="29"/>
      <c r="I979" s="48" t="str">
        <f t="shared" si="230"/>
        <v/>
      </c>
      <c r="J979" s="48" t="str">
        <f t="shared" si="231"/>
        <v/>
      </c>
      <c r="K979" s="49" t="str">
        <f t="shared" si="232"/>
        <v/>
      </c>
      <c r="L979" s="11"/>
      <c r="M979" s="11"/>
      <c r="N979" s="78"/>
      <c r="O979" s="31" t="str">
        <f t="shared" si="225"/>
        <v>F</v>
      </c>
      <c r="P979" s="11">
        <f t="shared" si="226"/>
        <v>-23.287315649149274</v>
      </c>
      <c r="Q979" s="11"/>
      <c r="R979" s="38">
        <f t="shared" si="219"/>
        <v>0</v>
      </c>
      <c r="S979" s="30">
        <f t="shared" si="220"/>
        <v>0</v>
      </c>
      <c r="T979" s="30">
        <f t="shared" si="221"/>
        <v>0</v>
      </c>
      <c r="U979" s="34"/>
      <c r="V979" s="34"/>
      <c r="W979" s="34"/>
      <c r="X979" s="31">
        <f t="shared" si="227"/>
        <v>9.0359999999999996</v>
      </c>
      <c r="Y979" s="31">
        <f t="shared" si="228"/>
        <v>-184.49199999999999</v>
      </c>
      <c r="Z979" s="30">
        <f t="shared" si="229"/>
        <v>0</v>
      </c>
    </row>
    <row r="980" spans="5:26" x14ac:dyDescent="0.15">
      <c r="E980" s="46"/>
      <c r="F980" s="28"/>
      <c r="G980" s="29"/>
      <c r="H980" s="29"/>
      <c r="I980" s="48" t="str">
        <f t="shared" si="230"/>
        <v/>
      </c>
      <c r="J980" s="48" t="str">
        <f t="shared" si="231"/>
        <v/>
      </c>
      <c r="K980" s="49" t="str">
        <f t="shared" si="232"/>
        <v/>
      </c>
      <c r="L980" s="11"/>
      <c r="M980" s="11"/>
      <c r="N980" s="78"/>
      <c r="O980" s="31" t="str">
        <f t="shared" si="225"/>
        <v>F</v>
      </c>
      <c r="P980" s="11">
        <f t="shared" si="226"/>
        <v>-23.287315649149274</v>
      </c>
      <c r="Q980" s="11"/>
      <c r="R980" s="38">
        <f t="shared" si="219"/>
        <v>0</v>
      </c>
      <c r="S980" s="30">
        <f t="shared" si="220"/>
        <v>0</v>
      </c>
      <c r="T980" s="30">
        <f t="shared" si="221"/>
        <v>0</v>
      </c>
      <c r="U980" s="34"/>
      <c r="V980" s="34"/>
      <c r="W980" s="34"/>
      <c r="X980" s="31">
        <f t="shared" si="227"/>
        <v>9.0359999999999996</v>
      </c>
      <c r="Y980" s="31">
        <f t="shared" si="228"/>
        <v>-184.49199999999999</v>
      </c>
      <c r="Z980" s="30">
        <f t="shared" si="229"/>
        <v>0</v>
      </c>
    </row>
    <row r="981" spans="5:26" x14ac:dyDescent="0.15">
      <c r="E981" s="46"/>
      <c r="F981" s="28"/>
      <c r="G981" s="29"/>
      <c r="H981" s="29"/>
      <c r="I981" s="48" t="str">
        <f t="shared" si="230"/>
        <v/>
      </c>
      <c r="J981" s="48" t="str">
        <f t="shared" si="231"/>
        <v/>
      </c>
      <c r="K981" s="49" t="str">
        <f t="shared" si="232"/>
        <v/>
      </c>
      <c r="L981" s="11"/>
      <c r="M981" s="11"/>
      <c r="N981" s="78"/>
      <c r="O981" s="31" t="str">
        <f t="shared" si="225"/>
        <v>F</v>
      </c>
      <c r="P981" s="11">
        <f t="shared" si="226"/>
        <v>-23.287315649149274</v>
      </c>
      <c r="Q981" s="11"/>
      <c r="R981" s="38">
        <f t="shared" si="219"/>
        <v>0</v>
      </c>
      <c r="S981" s="30">
        <f t="shared" si="220"/>
        <v>0</v>
      </c>
      <c r="T981" s="30">
        <f t="shared" si="221"/>
        <v>0</v>
      </c>
      <c r="U981" s="34"/>
      <c r="V981" s="34"/>
      <c r="W981" s="34"/>
      <c r="X981" s="31">
        <f t="shared" si="227"/>
        <v>9.0359999999999996</v>
      </c>
      <c r="Y981" s="31">
        <f t="shared" si="228"/>
        <v>-184.49199999999999</v>
      </c>
      <c r="Z981" s="30">
        <f t="shared" si="229"/>
        <v>0</v>
      </c>
    </row>
    <row r="982" spans="5:26" x14ac:dyDescent="0.15">
      <c r="E982" s="46"/>
      <c r="F982" s="28"/>
      <c r="G982" s="29"/>
      <c r="H982" s="29"/>
      <c r="I982" s="48" t="str">
        <f t="shared" si="230"/>
        <v/>
      </c>
      <c r="J982" s="48" t="str">
        <f t="shared" si="231"/>
        <v/>
      </c>
      <c r="K982" s="49" t="str">
        <f t="shared" si="232"/>
        <v/>
      </c>
      <c r="L982" s="11"/>
      <c r="M982" s="11"/>
      <c r="N982" s="78"/>
      <c r="O982" s="31" t="str">
        <f t="shared" si="225"/>
        <v>F</v>
      </c>
      <c r="P982" s="11">
        <f t="shared" si="226"/>
        <v>-23.287315649149274</v>
      </c>
      <c r="Q982" s="11"/>
      <c r="R982" s="38">
        <f t="shared" si="219"/>
        <v>0</v>
      </c>
      <c r="S982" s="30">
        <f t="shared" si="220"/>
        <v>0</v>
      </c>
      <c r="T982" s="30">
        <f t="shared" si="221"/>
        <v>0</v>
      </c>
      <c r="U982" s="34"/>
      <c r="V982" s="34"/>
      <c r="W982" s="34"/>
      <c r="X982" s="31">
        <f t="shared" si="227"/>
        <v>9.0359999999999996</v>
      </c>
      <c r="Y982" s="31">
        <f t="shared" si="228"/>
        <v>-184.49199999999999</v>
      </c>
      <c r="Z982" s="30">
        <f t="shared" si="229"/>
        <v>0</v>
      </c>
    </row>
    <row r="983" spans="5:26" x14ac:dyDescent="0.15">
      <c r="E983" s="46"/>
      <c r="F983" s="28"/>
      <c r="G983" s="29"/>
      <c r="H983" s="29"/>
      <c r="I983" s="48" t="str">
        <f t="shared" si="230"/>
        <v/>
      </c>
      <c r="J983" s="48" t="str">
        <f t="shared" si="231"/>
        <v/>
      </c>
      <c r="K983" s="49" t="str">
        <f t="shared" si="232"/>
        <v/>
      </c>
      <c r="L983" s="11"/>
      <c r="M983" s="11"/>
      <c r="N983" s="78"/>
      <c r="O983" s="31" t="str">
        <f t="shared" si="225"/>
        <v>F</v>
      </c>
      <c r="P983" s="11">
        <f t="shared" si="226"/>
        <v>-23.287315649149274</v>
      </c>
      <c r="Q983" s="11"/>
      <c r="R983" s="38">
        <f t="shared" si="219"/>
        <v>0</v>
      </c>
      <c r="S983" s="30">
        <f t="shared" si="220"/>
        <v>0</v>
      </c>
      <c r="T983" s="30">
        <f t="shared" si="221"/>
        <v>0</v>
      </c>
      <c r="U983" s="34"/>
      <c r="V983" s="34"/>
      <c r="W983" s="34"/>
      <c r="X983" s="31">
        <f t="shared" si="227"/>
        <v>9.0359999999999996</v>
      </c>
      <c r="Y983" s="31">
        <f t="shared" si="228"/>
        <v>-184.49199999999999</v>
      </c>
      <c r="Z983" s="30">
        <f t="shared" si="229"/>
        <v>0</v>
      </c>
    </row>
    <row r="984" spans="5:26" x14ac:dyDescent="0.15">
      <c r="E984" s="46"/>
      <c r="F984" s="28"/>
      <c r="G984" s="29"/>
      <c r="H984" s="29"/>
      <c r="I984" s="48" t="str">
        <f t="shared" si="230"/>
        <v/>
      </c>
      <c r="J984" s="48" t="str">
        <f t="shared" si="231"/>
        <v/>
      </c>
      <c r="K984" s="49" t="str">
        <f t="shared" si="232"/>
        <v/>
      </c>
      <c r="L984" s="11"/>
      <c r="M984" s="11"/>
      <c r="N984" s="78"/>
      <c r="O984" s="31" t="str">
        <f t="shared" si="225"/>
        <v>F</v>
      </c>
      <c r="P984" s="11">
        <f t="shared" si="226"/>
        <v>-23.287315649149274</v>
      </c>
      <c r="Q984" s="11"/>
      <c r="R984" s="38">
        <f t="shared" si="219"/>
        <v>0</v>
      </c>
      <c r="S984" s="30">
        <f t="shared" si="220"/>
        <v>0</v>
      </c>
      <c r="T984" s="30">
        <f t="shared" si="221"/>
        <v>0</v>
      </c>
      <c r="U984" s="34"/>
      <c r="V984" s="34"/>
      <c r="W984" s="34"/>
      <c r="X984" s="31">
        <f t="shared" si="227"/>
        <v>9.0359999999999996</v>
      </c>
      <c r="Y984" s="31">
        <f t="shared" si="228"/>
        <v>-184.49199999999999</v>
      </c>
      <c r="Z984" s="30">
        <f t="shared" si="229"/>
        <v>0</v>
      </c>
    </row>
    <row r="985" spans="5:26" x14ac:dyDescent="0.15">
      <c r="E985" s="46"/>
      <c r="F985" s="28"/>
      <c r="G985" s="29"/>
      <c r="H985" s="29"/>
      <c r="I985" s="48" t="str">
        <f t="shared" si="230"/>
        <v/>
      </c>
      <c r="J985" s="48" t="str">
        <f t="shared" si="231"/>
        <v/>
      </c>
      <c r="K985" s="49" t="str">
        <f t="shared" si="232"/>
        <v/>
      </c>
      <c r="L985" s="11"/>
      <c r="M985" s="11"/>
      <c r="N985" s="78"/>
      <c r="O985" s="31" t="str">
        <f t="shared" si="225"/>
        <v>F</v>
      </c>
      <c r="P985" s="11">
        <f t="shared" si="226"/>
        <v>-23.287315649149274</v>
      </c>
      <c r="Q985" s="11"/>
      <c r="R985" s="38">
        <f t="shared" si="219"/>
        <v>0</v>
      </c>
      <c r="S985" s="30">
        <f t="shared" si="220"/>
        <v>0</v>
      </c>
      <c r="T985" s="30">
        <f t="shared" si="221"/>
        <v>0</v>
      </c>
      <c r="U985" s="34"/>
      <c r="V985" s="34"/>
      <c r="W985" s="34"/>
      <c r="X985" s="31">
        <f t="shared" si="227"/>
        <v>9.0359999999999996</v>
      </c>
      <c r="Y985" s="31">
        <f t="shared" si="228"/>
        <v>-184.49199999999999</v>
      </c>
      <c r="Z985" s="30">
        <f t="shared" si="229"/>
        <v>0</v>
      </c>
    </row>
    <row r="986" spans="5:26" x14ac:dyDescent="0.15">
      <c r="E986" s="46"/>
      <c r="F986" s="28"/>
      <c r="G986" s="29"/>
      <c r="H986" s="29"/>
      <c r="I986" s="48" t="str">
        <f t="shared" si="230"/>
        <v/>
      </c>
      <c r="J986" s="48" t="str">
        <f t="shared" si="231"/>
        <v/>
      </c>
      <c r="K986" s="49" t="str">
        <f>IF(COUNTA($F$871,$H$871,F986:H986)=5,IF(OR(T986&lt;1,G986&lt;70),"*",IF(G986&gt;=IF(O986="M",181,174),(H986-Z986)/Z986*100,IF(G986&lt;101,(H986-X986)/X986*100,IF(T986&lt;6,(H986-X986)/X986*100,IF(T986&gt;=17.583,(H986-Z986)/Z986*100,(H986-Y986)/Y986*100))))),"")</f>
        <v/>
      </c>
      <c r="L986" s="11"/>
      <c r="M986" s="11"/>
      <c r="N986" s="78"/>
      <c r="O986" s="31" t="str">
        <f t="shared" si="225"/>
        <v>F</v>
      </c>
      <c r="P986" s="11">
        <f t="shared" si="226"/>
        <v>-23.287315649149274</v>
      </c>
      <c r="Q986" s="11"/>
      <c r="R986" s="38">
        <f t="shared" si="219"/>
        <v>0</v>
      </c>
      <c r="S986" s="30">
        <f t="shared" si="220"/>
        <v>0</v>
      </c>
      <c r="T986" s="30">
        <f t="shared" si="221"/>
        <v>0</v>
      </c>
      <c r="U986" s="34"/>
      <c r="V986" s="34"/>
      <c r="W986" s="34"/>
      <c r="X986" s="31">
        <f t="shared" si="227"/>
        <v>9.0359999999999996</v>
      </c>
      <c r="Y986" s="31">
        <f t="shared" si="228"/>
        <v>-184.49199999999999</v>
      </c>
      <c r="Z986" s="30">
        <f t="shared" si="229"/>
        <v>0</v>
      </c>
    </row>
    <row r="987" spans="5:26" x14ac:dyDescent="0.15">
      <c r="E987" s="46"/>
      <c r="F987" s="28"/>
      <c r="G987" s="29"/>
      <c r="H987" s="29"/>
      <c r="I987" s="48" t="str">
        <f t="shared" si="230"/>
        <v/>
      </c>
      <c r="J987" s="48" t="str">
        <f t="shared" si="231"/>
        <v/>
      </c>
      <c r="K987" s="49" t="str">
        <f t="shared" si="232"/>
        <v/>
      </c>
      <c r="L987" s="11"/>
      <c r="M987" s="11"/>
      <c r="N987" s="78"/>
      <c r="O987" s="31" t="str">
        <f t="shared" si="225"/>
        <v>F</v>
      </c>
      <c r="P987" s="11">
        <f t="shared" si="226"/>
        <v>-23.287315649149274</v>
      </c>
      <c r="Q987" s="11"/>
      <c r="R987" s="38">
        <f t="shared" si="219"/>
        <v>0</v>
      </c>
      <c r="S987" s="30">
        <f t="shared" si="220"/>
        <v>0</v>
      </c>
      <c r="T987" s="30">
        <f t="shared" si="221"/>
        <v>0</v>
      </c>
      <c r="U987" s="34"/>
      <c r="V987" s="34"/>
      <c r="W987" s="34"/>
      <c r="X987" s="31">
        <f t="shared" si="227"/>
        <v>9.0359999999999996</v>
      </c>
      <c r="Y987" s="31">
        <f t="shared" si="228"/>
        <v>-184.49199999999999</v>
      </c>
      <c r="Z987" s="30">
        <f t="shared" si="229"/>
        <v>0</v>
      </c>
    </row>
    <row r="988" spans="5:26" x14ac:dyDescent="0.15">
      <c r="E988" s="46"/>
      <c r="F988" s="28"/>
      <c r="G988" s="29"/>
      <c r="H988" s="29"/>
      <c r="I988" s="48" t="str">
        <f t="shared" si="230"/>
        <v/>
      </c>
      <c r="J988" s="48" t="str">
        <f t="shared" si="231"/>
        <v/>
      </c>
      <c r="K988" s="49" t="str">
        <f t="shared" si="232"/>
        <v/>
      </c>
      <c r="L988" s="11"/>
      <c r="M988" s="11"/>
      <c r="N988" s="78"/>
      <c r="O988" s="31" t="str">
        <f t="shared" si="225"/>
        <v>F</v>
      </c>
      <c r="P988" s="11">
        <f t="shared" si="226"/>
        <v>-23.287315649149274</v>
      </c>
      <c r="Q988" s="11"/>
      <c r="R988" s="38">
        <f t="shared" si="219"/>
        <v>0</v>
      </c>
      <c r="S988" s="30">
        <f t="shared" si="220"/>
        <v>0</v>
      </c>
      <c r="T988" s="30">
        <f t="shared" si="221"/>
        <v>0</v>
      </c>
      <c r="U988" s="34"/>
      <c r="V988" s="34"/>
      <c r="W988" s="34"/>
      <c r="X988" s="31">
        <f t="shared" si="227"/>
        <v>9.0359999999999996</v>
      </c>
      <c r="Y988" s="31">
        <f t="shared" si="228"/>
        <v>-184.49199999999999</v>
      </c>
      <c r="Z988" s="30">
        <f t="shared" si="229"/>
        <v>0</v>
      </c>
    </row>
    <row r="989" spans="5:26" x14ac:dyDescent="0.15">
      <c r="E989" s="46"/>
      <c r="F989" s="28"/>
      <c r="G989" s="29"/>
      <c r="H989" s="29"/>
      <c r="I989" s="48" t="str">
        <f t="shared" si="230"/>
        <v/>
      </c>
      <c r="J989" s="48" t="str">
        <f t="shared" si="231"/>
        <v/>
      </c>
      <c r="K989" s="49" t="str">
        <f t="shared" si="232"/>
        <v/>
      </c>
      <c r="L989" s="11"/>
      <c r="M989" s="11"/>
      <c r="N989" s="78"/>
      <c r="O989" s="31" t="str">
        <f t="shared" si="225"/>
        <v>F</v>
      </c>
      <c r="P989" s="11">
        <f t="shared" si="226"/>
        <v>-23.287315649149274</v>
      </c>
      <c r="Q989" s="11"/>
      <c r="R989" s="38">
        <f t="shared" si="219"/>
        <v>0</v>
      </c>
      <c r="S989" s="30">
        <f t="shared" si="220"/>
        <v>0</v>
      </c>
      <c r="T989" s="30">
        <f t="shared" si="221"/>
        <v>0</v>
      </c>
      <c r="U989" s="34"/>
      <c r="V989" s="34"/>
      <c r="W989" s="34"/>
      <c r="X989" s="31">
        <f t="shared" si="227"/>
        <v>9.0359999999999996</v>
      </c>
      <c r="Y989" s="31">
        <f t="shared" si="228"/>
        <v>-184.49199999999999</v>
      </c>
      <c r="Z989" s="30">
        <f t="shared" si="229"/>
        <v>0</v>
      </c>
    </row>
    <row r="990" spans="5:26" x14ac:dyDescent="0.15">
      <c r="E990" s="46"/>
      <c r="F990" s="28"/>
      <c r="G990" s="29"/>
      <c r="H990" s="29"/>
      <c r="I990" s="48" t="str">
        <f t="shared" si="230"/>
        <v/>
      </c>
      <c r="J990" s="48" t="str">
        <f t="shared" si="231"/>
        <v/>
      </c>
      <c r="K990" s="49" t="str">
        <f t="shared" si="232"/>
        <v/>
      </c>
      <c r="L990" s="11"/>
      <c r="M990" s="11"/>
      <c r="N990" s="78"/>
      <c r="O990" s="31" t="str">
        <f t="shared" si="225"/>
        <v>F</v>
      </c>
      <c r="P990" s="11">
        <f t="shared" si="226"/>
        <v>-23.287315649149274</v>
      </c>
      <c r="Q990" s="11"/>
      <c r="R990" s="38">
        <f t="shared" si="219"/>
        <v>0</v>
      </c>
      <c r="S990" s="30">
        <f t="shared" si="220"/>
        <v>0</v>
      </c>
      <c r="T990" s="30">
        <f t="shared" si="221"/>
        <v>0</v>
      </c>
      <c r="U990" s="34"/>
      <c r="V990" s="34"/>
      <c r="W990" s="34"/>
      <c r="X990" s="31">
        <f t="shared" si="227"/>
        <v>9.0359999999999996</v>
      </c>
      <c r="Y990" s="31">
        <f t="shared" si="228"/>
        <v>-184.49199999999999</v>
      </c>
      <c r="Z990" s="30">
        <f t="shared" si="229"/>
        <v>0</v>
      </c>
    </row>
    <row r="991" spans="5:26" x14ac:dyDescent="0.15">
      <c r="E991" s="46"/>
      <c r="F991" s="28"/>
      <c r="G991" s="29"/>
      <c r="H991" s="29"/>
      <c r="I991" s="48" t="str">
        <f t="shared" si="230"/>
        <v/>
      </c>
      <c r="J991" s="48" t="str">
        <f t="shared" si="231"/>
        <v/>
      </c>
      <c r="K991" s="49" t="str">
        <f t="shared" si="232"/>
        <v/>
      </c>
      <c r="L991" s="11"/>
      <c r="M991" s="11"/>
      <c r="N991" s="78"/>
      <c r="O991" s="31" t="str">
        <f t="shared" si="225"/>
        <v>F</v>
      </c>
      <c r="P991" s="11">
        <f t="shared" si="226"/>
        <v>-23.287315649149274</v>
      </c>
      <c r="Q991" s="11"/>
      <c r="R991" s="38">
        <f t="shared" si="219"/>
        <v>0</v>
      </c>
      <c r="S991" s="30">
        <f t="shared" si="220"/>
        <v>0</v>
      </c>
      <c r="T991" s="30">
        <f t="shared" si="221"/>
        <v>0</v>
      </c>
      <c r="U991" s="34"/>
      <c r="V991" s="34"/>
      <c r="W991" s="34"/>
      <c r="X991" s="31">
        <f t="shared" si="227"/>
        <v>9.0359999999999996</v>
      </c>
      <c r="Y991" s="31">
        <f t="shared" si="228"/>
        <v>-184.49199999999999</v>
      </c>
      <c r="Z991" s="30">
        <f t="shared" si="229"/>
        <v>0</v>
      </c>
    </row>
    <row r="992" spans="5:26" ht="14.25" thickBot="1" x14ac:dyDescent="0.2">
      <c r="E992" s="50"/>
      <c r="F992" s="64"/>
      <c r="G992" s="51"/>
      <c r="H992" s="51"/>
      <c r="I992" s="52" t="str">
        <f t="shared" si="230"/>
        <v/>
      </c>
      <c r="J992" s="52" t="str">
        <f t="shared" si="231"/>
        <v/>
      </c>
      <c r="K992" s="53" t="str">
        <f t="shared" si="232"/>
        <v/>
      </c>
      <c r="L992" s="11"/>
      <c r="M992" s="11"/>
      <c r="N992" s="78"/>
      <c r="O992" s="31" t="str">
        <f t="shared" si="225"/>
        <v>F</v>
      </c>
      <c r="P992" s="11">
        <f>IF(T992&gt;17.583,"*",(G992-(INDEX(IF(O992="F",Hfemalemean,Hmalemean),S992+1,R992+1)))/(INDEX(IF(O992="F",Hfemalesd,Hmalesd),S992+1,R992+1)))</f>
        <v>-23.287315649149274</v>
      </c>
      <c r="Q992" s="11"/>
      <c r="R992" s="38">
        <f t="shared" si="219"/>
        <v>0</v>
      </c>
      <c r="S992" s="30">
        <f t="shared" si="220"/>
        <v>0</v>
      </c>
      <c r="T992" s="30">
        <f t="shared" si="221"/>
        <v>0</v>
      </c>
      <c r="U992" s="34"/>
      <c r="V992" s="34"/>
      <c r="W992" s="34"/>
      <c r="X992" s="31">
        <f t="shared" si="227"/>
        <v>9.0359999999999996</v>
      </c>
      <c r="Y992" s="31">
        <f t="shared" si="228"/>
        <v>-184.49199999999999</v>
      </c>
      <c r="Z992" s="30">
        <f t="shared" si="229"/>
        <v>0</v>
      </c>
    </row>
    <row r="993" spans="4:26" ht="14.25" thickBot="1" x14ac:dyDescent="0.2"/>
    <row r="994" spans="4:26" ht="23.25" customHeight="1" x14ac:dyDescent="0.15">
      <c r="D994" s="72">
        <v>9</v>
      </c>
      <c r="E994" s="42" t="s">
        <v>20</v>
      </c>
      <c r="F994" s="65"/>
      <c r="G994" s="66" t="s">
        <v>115</v>
      </c>
      <c r="H994" s="90"/>
      <c r="I994" s="90"/>
      <c r="J994" s="66"/>
      <c r="K994" s="67"/>
    </row>
    <row r="995" spans="4:26" ht="27.75" customHeight="1" x14ac:dyDescent="0.15">
      <c r="E995" s="43" t="s">
        <v>54</v>
      </c>
      <c r="F995" s="63"/>
      <c r="G995" s="44" t="s">
        <v>75</v>
      </c>
      <c r="H995" s="59"/>
      <c r="I995" s="41"/>
      <c r="J995" s="41"/>
      <c r="K995" s="68"/>
    </row>
    <row r="996" spans="4:26" ht="42" customHeight="1" x14ac:dyDescent="0.15">
      <c r="E996" s="46"/>
      <c r="F996" s="7" t="s">
        <v>30</v>
      </c>
      <c r="G996" s="8" t="s">
        <v>29</v>
      </c>
      <c r="H996" s="8" t="s">
        <v>28</v>
      </c>
      <c r="I996" s="7" t="s">
        <v>123</v>
      </c>
      <c r="J996" s="7" t="s">
        <v>124</v>
      </c>
      <c r="K996" s="47" t="s">
        <v>125</v>
      </c>
      <c r="L996" s="10"/>
      <c r="M996" s="10"/>
      <c r="N996" s="7"/>
      <c r="O996" s="7" t="s">
        <v>31</v>
      </c>
      <c r="P996" s="9" t="s">
        <v>23</v>
      </c>
      <c r="Q996" s="9"/>
      <c r="R996" s="36" t="s">
        <v>21</v>
      </c>
      <c r="S996" s="35" t="s">
        <v>22</v>
      </c>
      <c r="T996" s="35" t="s">
        <v>47</v>
      </c>
      <c r="U996" s="35"/>
      <c r="V996" s="35"/>
      <c r="W996" s="35"/>
      <c r="X996" s="37" t="s">
        <v>45</v>
      </c>
      <c r="Y996" s="37" t="s">
        <v>46</v>
      </c>
      <c r="Z996" s="30" t="s">
        <v>78</v>
      </c>
    </row>
    <row r="997" spans="4:26" x14ac:dyDescent="0.15">
      <c r="E997" s="46"/>
      <c r="F997" s="28"/>
      <c r="G997" s="29"/>
      <c r="H997" s="29"/>
      <c r="I997" s="48" t="str">
        <f>IF(COUNTA($F$995,$H$995,F997:H997)=5,P997,"")</f>
        <v/>
      </c>
      <c r="J997" s="48" t="str">
        <f t="shared" ref="J997:J1028" si="233">IF(COUNTA($F$995,$H$995,F997:H997)=5,IF(T997&lt;6,"*",IF(T997&gt;=17.583,"*",(H997-G997*INDEX(IF(O997="F",muratafemale,muratamale),R997-4,1)-INDEX(IF(O997="F",muratafemale,muratamale),R997-4,2))/(G997*INDEX(IF(O997="F",muratafemale,muratamale),R997-4,1)+INDEX(IF(O997="F",muratafemale,muratamale),R997-4,2))*100)),"")</f>
        <v/>
      </c>
      <c r="K997" s="49" t="str">
        <f t="shared" ref="K997:K1002" si="234">IF(COUNTA($F$995,$H$995,F997:H997)=5,IF(OR(T997&lt;1,G997&lt;70),"*",IF(G997&gt;=IF(O997="M",181,174),(H997-Z997)/Z997*100,IF(G997&lt;101,(H997-X997)/X997*100,IF(T997&lt;6,(H997-X997)/X997*100,IF(T997&gt;=17.583,(H997-Z997)/Z997*100,(H997-Y997)/Y997*100))))),"")</f>
        <v/>
      </c>
      <c r="L997" s="11"/>
      <c r="M997" s="11"/>
      <c r="N997" s="78"/>
      <c r="O997" s="31" t="str">
        <f>IF(OR(+$H$995="男",+$H$995="M"),"M","F")</f>
        <v>F</v>
      </c>
      <c r="P997" s="11">
        <f t="shared" ref="P997" si="235">IF(T997&gt;17.583,"*",(G997-(INDEX(IF(O997="F",Hfemalemean,Hmalemean),S997+1,R997+1)))/(INDEX(IF(O997="F",Hfemalesd,Hmalesd),S997+1,R997+1)))</f>
        <v>-23.287315649149274</v>
      </c>
      <c r="Q997" s="11"/>
      <c r="R997" s="38">
        <f>DATEDIF($F$995,F997,"Y")</f>
        <v>0</v>
      </c>
      <c r="S997" s="30">
        <f>DATEDIF($F$995,F997,"YM")</f>
        <v>0</v>
      </c>
      <c r="T997" s="30">
        <f>DATEDIF($F$995,F997,"Y")+DATEDIF($F$995,F997,"YD")/(365+IF(MOD(YEAR(DATE(YEAR(F997)-1,MONTH($F$995),DAY($F$995))),4)=0,IF(DATE(YEAR(DATE(YEAR(F997)-1,MONTH($F$995),DAY($F$995))),2,29)&gt;=DATE(YEAR(F997)-1,MONTH($F$995),DAY($F$995)),1,0),0)+IF(MOD(YEAR(F997),4)=0,IF(DATE(YEAR(F997),2,29)&lt;=F997,1,0),0))</f>
        <v>0</v>
      </c>
      <c r="U997" s="34"/>
      <c r="V997" s="34"/>
      <c r="W997" s="34"/>
      <c r="X997" s="31">
        <f t="shared" ref="X997" si="236">IF(O997="M",2.06*10^-3*G997^2-0.1166*G997+6.5273,2.49*10^-3*G997^2-0.1858*G997+9.036)</f>
        <v>9.0359999999999996</v>
      </c>
      <c r="Y997" s="31">
        <f t="shared" ref="Y997" si="237">((G997/100)^3*INDEX(itoOI,IF(O997="M",0,3)+IF(G997&lt;140,1,IF(G997&lt;=149,2,3)),1)+(G997/100)^2*INDEX(itoOI,IF(O997="M",0,3)+IF(G997&lt;140,1,IF(G997&lt;=149,2,3)),2)+(G997/100)*INDEX(itoOI,IF(O997="M",0,3)+IF(G997&lt;140,1,IF(G997&lt;=149,2,3)),3)+INDEX(itoOI,IF(O997="M",0,3)+IF(G997&lt;140,1,IF(G997&lt;=149,2,3)),4))</f>
        <v>-184.49199999999999</v>
      </c>
      <c r="Z997" s="30">
        <f t="shared" ref="Z997" si="238">22*G997^2/10000</f>
        <v>0</v>
      </c>
    </row>
    <row r="998" spans="4:26" x14ac:dyDescent="0.15">
      <c r="E998" s="46"/>
      <c r="F998" s="28"/>
      <c r="G998" s="29"/>
      <c r="H998" s="29"/>
      <c r="I998" s="48" t="str">
        <f t="shared" ref="I998:I1061" si="239">IF(COUNTA($F$995,$H$995,F998:H998)=5,P998,"")</f>
        <v/>
      </c>
      <c r="J998" s="48" t="str">
        <f t="shared" si="233"/>
        <v/>
      </c>
      <c r="K998" s="49" t="str">
        <f t="shared" si="234"/>
        <v/>
      </c>
      <c r="L998" s="11"/>
      <c r="M998" s="11"/>
      <c r="N998" s="78"/>
      <c r="O998" s="31" t="str">
        <f t="shared" ref="O998:O1061" si="240">IF(OR(+$H$995="男",+$H$995="M"),"M","F")</f>
        <v>F</v>
      </c>
      <c r="P998" s="11">
        <f t="shared" ref="P998:P1061" si="241">IF(T998&gt;17.583,"*",(G998-(INDEX(IF(O998="F",Hfemalemean,Hmalemean),S998+1,R998+1)))/(INDEX(IF(O998="F",Hfemalesd,Hmalesd),S998+1,R998+1)))</f>
        <v>-23.287315649149274</v>
      </c>
      <c r="Q998" s="11"/>
      <c r="R998" s="38">
        <f>DATEDIF($F$995,F998,"Y")</f>
        <v>0</v>
      </c>
      <c r="S998" s="30">
        <f>DATEDIF($F$995,F998,"YM")</f>
        <v>0</v>
      </c>
      <c r="T998" s="30">
        <f>DATEDIF($F$995,F998,"Y")+DATEDIF($F$995,F998,"YD")/(365+IF(MOD(YEAR(DATE(YEAR(F998)-1,MONTH($F$995),DAY($F$995))),4)=0,IF(DATE(YEAR(DATE(YEAR(F998)-1,MONTH($F$995),DAY($F$995))),2,29)&gt;=DATE(YEAR(F998)-1,MONTH($F$995),DAY($F$995)),1,0),0)+IF(MOD(YEAR(F998),4)=0,IF(DATE(YEAR(F998),2,29)&lt;=F998,1,0),0))</f>
        <v>0</v>
      </c>
      <c r="U998" s="34"/>
      <c r="V998" s="34"/>
      <c r="W998" s="34"/>
      <c r="X998" s="31">
        <f t="shared" ref="X998:X1061" si="242">IF(O998="M",2.06*10^-3*G998^2-0.1166*G998+6.5273,2.49*10^-3*G998^2-0.1858*G998+9.036)</f>
        <v>9.0359999999999996</v>
      </c>
      <c r="Y998" s="31">
        <f t="shared" ref="Y998:Y1061" si="243">((G998/100)^3*INDEX(itoOI,IF(O998="M",0,3)+IF(G998&lt;140,1,IF(G998&lt;=149,2,3)),1)+(G998/100)^2*INDEX(itoOI,IF(O998="M",0,3)+IF(G998&lt;140,1,IF(G998&lt;=149,2,3)),2)+(G998/100)*INDEX(itoOI,IF(O998="M",0,3)+IF(G998&lt;140,1,IF(G998&lt;=149,2,3)),3)+INDEX(itoOI,IF(O998="M",0,3)+IF(G998&lt;140,1,IF(G998&lt;=149,2,3)),4))</f>
        <v>-184.49199999999999</v>
      </c>
      <c r="Z998" s="30">
        <f t="shared" ref="Z998:Z1061" si="244">22*G998^2/10000</f>
        <v>0</v>
      </c>
    </row>
    <row r="999" spans="4:26" x14ac:dyDescent="0.15">
      <c r="E999" s="46"/>
      <c r="F999" s="28"/>
      <c r="G999" s="29"/>
      <c r="H999" s="29"/>
      <c r="I999" s="48" t="str">
        <f t="shared" si="239"/>
        <v/>
      </c>
      <c r="J999" s="48" t="str">
        <f t="shared" si="233"/>
        <v/>
      </c>
      <c r="K999" s="49" t="str">
        <f t="shared" si="234"/>
        <v/>
      </c>
      <c r="N999" s="78"/>
      <c r="O999" s="31" t="str">
        <f t="shared" si="240"/>
        <v>F</v>
      </c>
      <c r="P999" s="11">
        <f t="shared" si="241"/>
        <v>-23.287315649149274</v>
      </c>
      <c r="Q999" s="11"/>
      <c r="R999" s="38">
        <f t="shared" ref="R999:R1061" si="245">DATEDIF($F$995,F999,"Y")</f>
        <v>0</v>
      </c>
      <c r="S999" s="30">
        <f t="shared" ref="S999:S1061" si="246">DATEDIF($F$995,F999,"YM")</f>
        <v>0</v>
      </c>
      <c r="T999" s="30">
        <f t="shared" ref="T999:T1061" si="247">DATEDIF($F$995,F999,"Y")+DATEDIF($F$995,F999,"YD")/(365+IF(MOD(YEAR(DATE(YEAR(F999)-1,MONTH($F$995),DAY($F$995))),4)=0,IF(DATE(YEAR(DATE(YEAR(F999)-1,MONTH($F$995),DAY($F$995))),2,29)&gt;=DATE(YEAR(F999)-1,MONTH($F$995),DAY($F$995)),1,0),0)+IF(MOD(YEAR(F999),4)=0,IF(DATE(YEAR(F999),2,29)&lt;=F999,1,0),0))</f>
        <v>0</v>
      </c>
      <c r="U999" s="34"/>
      <c r="V999" s="34"/>
      <c r="W999" s="34"/>
      <c r="X999" s="31">
        <f t="shared" si="242"/>
        <v>9.0359999999999996</v>
      </c>
      <c r="Y999" s="31">
        <f t="shared" si="243"/>
        <v>-184.49199999999999</v>
      </c>
      <c r="Z999" s="30">
        <f t="shared" si="244"/>
        <v>0</v>
      </c>
    </row>
    <row r="1000" spans="4:26" x14ac:dyDescent="0.15">
      <c r="E1000" s="46"/>
      <c r="F1000" s="28"/>
      <c r="G1000" s="29"/>
      <c r="H1000" s="29"/>
      <c r="I1000" s="48" t="str">
        <f t="shared" si="239"/>
        <v/>
      </c>
      <c r="J1000" s="48" t="str">
        <f t="shared" si="233"/>
        <v/>
      </c>
      <c r="K1000" s="49" t="str">
        <f t="shared" si="234"/>
        <v/>
      </c>
      <c r="L1000" s="11"/>
      <c r="M1000" s="11"/>
      <c r="N1000" s="78"/>
      <c r="O1000" s="31" t="str">
        <f t="shared" si="240"/>
        <v>F</v>
      </c>
      <c r="P1000" s="11">
        <f t="shared" si="241"/>
        <v>-23.287315649149274</v>
      </c>
      <c r="Q1000" s="11"/>
      <c r="R1000" s="38">
        <f t="shared" si="245"/>
        <v>0</v>
      </c>
      <c r="S1000" s="30">
        <f t="shared" si="246"/>
        <v>0</v>
      </c>
      <c r="T1000" s="30">
        <f t="shared" si="247"/>
        <v>0</v>
      </c>
      <c r="U1000" s="34"/>
      <c r="V1000" s="34"/>
      <c r="W1000" s="34"/>
      <c r="X1000" s="31">
        <f t="shared" si="242"/>
        <v>9.0359999999999996</v>
      </c>
      <c r="Y1000" s="31">
        <f t="shared" si="243"/>
        <v>-184.49199999999999</v>
      </c>
      <c r="Z1000" s="30">
        <f t="shared" si="244"/>
        <v>0</v>
      </c>
    </row>
    <row r="1001" spans="4:26" x14ac:dyDescent="0.15">
      <c r="E1001" s="46"/>
      <c r="F1001" s="28"/>
      <c r="G1001" s="29"/>
      <c r="H1001" s="29"/>
      <c r="I1001" s="48" t="str">
        <f t="shared" si="239"/>
        <v/>
      </c>
      <c r="J1001" s="48" t="str">
        <f t="shared" si="233"/>
        <v/>
      </c>
      <c r="K1001" s="49" t="str">
        <f t="shared" si="234"/>
        <v/>
      </c>
      <c r="L1001" s="11"/>
      <c r="M1001" s="11"/>
      <c r="N1001" s="78"/>
      <c r="O1001" s="31" t="str">
        <f t="shared" si="240"/>
        <v>F</v>
      </c>
      <c r="P1001" s="11">
        <f t="shared" si="241"/>
        <v>-23.287315649149274</v>
      </c>
      <c r="Q1001" s="11"/>
      <c r="R1001" s="38">
        <f t="shared" si="245"/>
        <v>0</v>
      </c>
      <c r="S1001" s="30">
        <f t="shared" si="246"/>
        <v>0</v>
      </c>
      <c r="T1001" s="30">
        <f t="shared" si="247"/>
        <v>0</v>
      </c>
      <c r="U1001" s="34"/>
      <c r="V1001" s="34"/>
      <c r="W1001" s="34"/>
      <c r="X1001" s="31">
        <f t="shared" si="242"/>
        <v>9.0359999999999996</v>
      </c>
      <c r="Y1001" s="31">
        <f t="shared" si="243"/>
        <v>-184.49199999999999</v>
      </c>
      <c r="Z1001" s="30">
        <f t="shared" si="244"/>
        <v>0</v>
      </c>
    </row>
    <row r="1002" spans="4:26" x14ac:dyDescent="0.15">
      <c r="E1002" s="46"/>
      <c r="F1002" s="28"/>
      <c r="G1002" s="29"/>
      <c r="H1002" s="29"/>
      <c r="I1002" s="48" t="str">
        <f t="shared" si="239"/>
        <v/>
      </c>
      <c r="J1002" s="48" t="str">
        <f t="shared" si="233"/>
        <v/>
      </c>
      <c r="K1002" s="49" t="str">
        <f t="shared" si="234"/>
        <v/>
      </c>
      <c r="L1002" s="11"/>
      <c r="M1002" s="11"/>
      <c r="N1002" s="78"/>
      <c r="O1002" s="31" t="str">
        <f t="shared" si="240"/>
        <v>F</v>
      </c>
      <c r="P1002" s="11">
        <f t="shared" si="241"/>
        <v>-23.287315649149274</v>
      </c>
      <c r="Q1002" s="11"/>
      <c r="R1002" s="38">
        <f t="shared" si="245"/>
        <v>0</v>
      </c>
      <c r="S1002" s="30">
        <f t="shared" si="246"/>
        <v>0</v>
      </c>
      <c r="T1002" s="30">
        <f t="shared" si="247"/>
        <v>0</v>
      </c>
      <c r="U1002" s="34"/>
      <c r="V1002" s="34"/>
      <c r="W1002" s="34"/>
      <c r="X1002" s="31">
        <f t="shared" si="242"/>
        <v>9.0359999999999996</v>
      </c>
      <c r="Y1002" s="31">
        <f t="shared" si="243"/>
        <v>-184.49199999999999</v>
      </c>
      <c r="Z1002" s="30">
        <f t="shared" si="244"/>
        <v>0</v>
      </c>
    </row>
    <row r="1003" spans="4:26" x14ac:dyDescent="0.15">
      <c r="E1003" s="46"/>
      <c r="F1003" s="28"/>
      <c r="G1003" s="29"/>
      <c r="H1003" s="29"/>
      <c r="I1003" s="48" t="str">
        <f t="shared" si="239"/>
        <v/>
      </c>
      <c r="J1003" s="48" t="str">
        <f t="shared" si="233"/>
        <v/>
      </c>
      <c r="K1003" s="49" t="str">
        <f t="shared" ref="K1003:K1061" si="248">IF(COUNTA($F$995,$H$995,F1003:H1003)=5,IF(OR(T1003&lt;1,G1003&lt;70),"*",IF(G1003&gt;=IF(O1003="M",181,174),(H1003-Z1003)/Z1003*100,IF(G1003&lt;101,(H1003-X1003)/X1003*100,IF(T1003&lt;6,(H1003-X1003)/X1003*100,IF(T1003&gt;=17.583,(H1003-Z1003)/Z1003*100,(H1003-Y1003)/Y1003*100))))),"")</f>
        <v/>
      </c>
      <c r="L1003" s="11"/>
      <c r="M1003" s="11"/>
      <c r="N1003" s="78"/>
      <c r="O1003" s="31" t="str">
        <f t="shared" si="240"/>
        <v>F</v>
      </c>
      <c r="P1003" s="11">
        <f t="shared" si="241"/>
        <v>-23.287315649149274</v>
      </c>
      <c r="Q1003" s="11"/>
      <c r="R1003" s="38">
        <f t="shared" si="245"/>
        <v>0</v>
      </c>
      <c r="S1003" s="30">
        <f t="shared" si="246"/>
        <v>0</v>
      </c>
      <c r="T1003" s="30">
        <f t="shared" si="247"/>
        <v>0</v>
      </c>
      <c r="U1003" s="34"/>
      <c r="V1003" s="34"/>
      <c r="W1003" s="34"/>
      <c r="X1003" s="31">
        <f t="shared" si="242"/>
        <v>9.0359999999999996</v>
      </c>
      <c r="Y1003" s="31">
        <f t="shared" si="243"/>
        <v>-184.49199999999999</v>
      </c>
      <c r="Z1003" s="30">
        <f t="shared" si="244"/>
        <v>0</v>
      </c>
    </row>
    <row r="1004" spans="4:26" x14ac:dyDescent="0.15">
      <c r="E1004" s="46"/>
      <c r="F1004" s="28"/>
      <c r="G1004" s="29"/>
      <c r="H1004" s="29"/>
      <c r="I1004" s="48" t="str">
        <f t="shared" si="239"/>
        <v/>
      </c>
      <c r="J1004" s="48" t="str">
        <f t="shared" si="233"/>
        <v/>
      </c>
      <c r="K1004" s="49" t="str">
        <f t="shared" si="248"/>
        <v/>
      </c>
      <c r="L1004" s="11"/>
      <c r="M1004" s="11"/>
      <c r="N1004" s="78"/>
      <c r="O1004" s="31" t="str">
        <f t="shared" si="240"/>
        <v>F</v>
      </c>
      <c r="P1004" s="11">
        <f t="shared" si="241"/>
        <v>-23.287315649149274</v>
      </c>
      <c r="Q1004" s="11"/>
      <c r="R1004" s="38">
        <f t="shared" si="245"/>
        <v>0</v>
      </c>
      <c r="S1004" s="30">
        <f t="shared" si="246"/>
        <v>0</v>
      </c>
      <c r="T1004" s="30">
        <f t="shared" si="247"/>
        <v>0</v>
      </c>
      <c r="U1004" s="34"/>
      <c r="V1004" s="34"/>
      <c r="W1004" s="34"/>
      <c r="X1004" s="31">
        <f t="shared" si="242"/>
        <v>9.0359999999999996</v>
      </c>
      <c r="Y1004" s="31">
        <f t="shared" si="243"/>
        <v>-184.49199999999999</v>
      </c>
      <c r="Z1004" s="30">
        <f t="shared" si="244"/>
        <v>0</v>
      </c>
    </row>
    <row r="1005" spans="4:26" x14ac:dyDescent="0.15">
      <c r="E1005" s="46"/>
      <c r="F1005" s="28"/>
      <c r="G1005" s="29"/>
      <c r="H1005" s="29"/>
      <c r="I1005" s="48" t="str">
        <f t="shared" si="239"/>
        <v/>
      </c>
      <c r="J1005" s="48" t="str">
        <f t="shared" si="233"/>
        <v/>
      </c>
      <c r="K1005" s="49" t="str">
        <f t="shared" si="248"/>
        <v/>
      </c>
      <c r="L1005" s="11"/>
      <c r="M1005" s="11"/>
      <c r="N1005" s="78"/>
      <c r="O1005" s="31" t="str">
        <f t="shared" si="240"/>
        <v>F</v>
      </c>
      <c r="P1005" s="11">
        <f t="shared" si="241"/>
        <v>-23.287315649149274</v>
      </c>
      <c r="Q1005" s="11"/>
      <c r="R1005" s="38">
        <f t="shared" si="245"/>
        <v>0</v>
      </c>
      <c r="S1005" s="30">
        <f t="shared" si="246"/>
        <v>0</v>
      </c>
      <c r="T1005" s="30">
        <f t="shared" si="247"/>
        <v>0</v>
      </c>
      <c r="U1005" s="34"/>
      <c r="V1005" s="34"/>
      <c r="W1005" s="34"/>
      <c r="X1005" s="31">
        <f t="shared" si="242"/>
        <v>9.0359999999999996</v>
      </c>
      <c r="Y1005" s="31">
        <f t="shared" si="243"/>
        <v>-184.49199999999999</v>
      </c>
      <c r="Z1005" s="30">
        <f t="shared" si="244"/>
        <v>0</v>
      </c>
    </row>
    <row r="1006" spans="4:26" x14ac:dyDescent="0.15">
      <c r="E1006" s="46"/>
      <c r="F1006" s="28"/>
      <c r="G1006" s="29"/>
      <c r="H1006" s="29"/>
      <c r="I1006" s="48" t="str">
        <f t="shared" si="239"/>
        <v/>
      </c>
      <c r="J1006" s="48" t="str">
        <f t="shared" si="233"/>
        <v/>
      </c>
      <c r="K1006" s="49" t="str">
        <f t="shared" si="248"/>
        <v/>
      </c>
      <c r="L1006" s="11"/>
      <c r="M1006" s="11"/>
      <c r="N1006" s="78"/>
      <c r="O1006" s="31" t="str">
        <f t="shared" si="240"/>
        <v>F</v>
      </c>
      <c r="P1006" s="11">
        <f t="shared" si="241"/>
        <v>-23.287315649149274</v>
      </c>
      <c r="Q1006" s="11"/>
      <c r="R1006" s="38">
        <f t="shared" si="245"/>
        <v>0</v>
      </c>
      <c r="S1006" s="30">
        <f t="shared" si="246"/>
        <v>0</v>
      </c>
      <c r="T1006" s="30">
        <f t="shared" si="247"/>
        <v>0</v>
      </c>
      <c r="U1006" s="34"/>
      <c r="V1006" s="34"/>
      <c r="W1006" s="34"/>
      <c r="X1006" s="31">
        <f t="shared" si="242"/>
        <v>9.0359999999999996</v>
      </c>
      <c r="Y1006" s="31">
        <f t="shared" si="243"/>
        <v>-184.49199999999999</v>
      </c>
      <c r="Z1006" s="30">
        <f t="shared" si="244"/>
        <v>0</v>
      </c>
    </row>
    <row r="1007" spans="4:26" x14ac:dyDescent="0.15">
      <c r="E1007" s="46"/>
      <c r="F1007" s="28"/>
      <c r="G1007" s="29"/>
      <c r="H1007" s="29"/>
      <c r="I1007" s="48" t="str">
        <f t="shared" si="239"/>
        <v/>
      </c>
      <c r="J1007" s="48" t="str">
        <f t="shared" si="233"/>
        <v/>
      </c>
      <c r="K1007" s="49" t="str">
        <f t="shared" si="248"/>
        <v/>
      </c>
      <c r="L1007" s="11"/>
      <c r="M1007" s="11"/>
      <c r="N1007" s="78"/>
      <c r="O1007" s="31" t="str">
        <f t="shared" si="240"/>
        <v>F</v>
      </c>
      <c r="P1007" s="11">
        <f t="shared" si="241"/>
        <v>-23.287315649149274</v>
      </c>
      <c r="Q1007" s="11"/>
      <c r="R1007" s="38">
        <f t="shared" si="245"/>
        <v>0</v>
      </c>
      <c r="S1007" s="30">
        <f t="shared" si="246"/>
        <v>0</v>
      </c>
      <c r="T1007" s="30">
        <f t="shared" si="247"/>
        <v>0</v>
      </c>
      <c r="U1007" s="34"/>
      <c r="V1007" s="34"/>
      <c r="W1007" s="34"/>
      <c r="X1007" s="31">
        <f t="shared" si="242"/>
        <v>9.0359999999999996</v>
      </c>
      <c r="Y1007" s="31">
        <f t="shared" si="243"/>
        <v>-184.49199999999999</v>
      </c>
      <c r="Z1007" s="30">
        <f t="shared" si="244"/>
        <v>0</v>
      </c>
    </row>
    <row r="1008" spans="4:26" x14ac:dyDescent="0.15">
      <c r="E1008" s="46"/>
      <c r="F1008" s="28"/>
      <c r="G1008" s="29"/>
      <c r="H1008" s="29"/>
      <c r="I1008" s="48" t="str">
        <f t="shared" si="239"/>
        <v/>
      </c>
      <c r="J1008" s="48" t="str">
        <f t="shared" si="233"/>
        <v/>
      </c>
      <c r="K1008" s="49" t="str">
        <f t="shared" si="248"/>
        <v/>
      </c>
      <c r="L1008" s="11"/>
      <c r="M1008" s="11"/>
      <c r="N1008" s="78"/>
      <c r="O1008" s="31" t="str">
        <f t="shared" si="240"/>
        <v>F</v>
      </c>
      <c r="P1008" s="11">
        <f t="shared" si="241"/>
        <v>-23.287315649149274</v>
      </c>
      <c r="Q1008" s="11"/>
      <c r="R1008" s="38">
        <f t="shared" si="245"/>
        <v>0</v>
      </c>
      <c r="S1008" s="30">
        <f t="shared" si="246"/>
        <v>0</v>
      </c>
      <c r="T1008" s="30">
        <f t="shared" si="247"/>
        <v>0</v>
      </c>
      <c r="U1008" s="34"/>
      <c r="V1008" s="34"/>
      <c r="W1008" s="34"/>
      <c r="X1008" s="31">
        <f t="shared" si="242"/>
        <v>9.0359999999999996</v>
      </c>
      <c r="Y1008" s="31">
        <f t="shared" si="243"/>
        <v>-184.49199999999999</v>
      </c>
      <c r="Z1008" s="30">
        <f t="shared" si="244"/>
        <v>0</v>
      </c>
    </row>
    <row r="1009" spans="5:26" x14ac:dyDescent="0.15">
      <c r="E1009" s="46"/>
      <c r="F1009" s="28"/>
      <c r="G1009" s="29"/>
      <c r="H1009" s="29"/>
      <c r="I1009" s="48" t="str">
        <f t="shared" si="239"/>
        <v/>
      </c>
      <c r="J1009" s="48" t="str">
        <f t="shared" si="233"/>
        <v/>
      </c>
      <c r="K1009" s="49" t="str">
        <f t="shared" si="248"/>
        <v/>
      </c>
      <c r="L1009" s="11"/>
      <c r="M1009" s="11"/>
      <c r="N1009" s="78"/>
      <c r="O1009" s="31" t="str">
        <f t="shared" si="240"/>
        <v>F</v>
      </c>
      <c r="P1009" s="11">
        <f t="shared" si="241"/>
        <v>-23.287315649149274</v>
      </c>
      <c r="Q1009" s="11"/>
      <c r="R1009" s="38">
        <f t="shared" si="245"/>
        <v>0</v>
      </c>
      <c r="S1009" s="30">
        <f t="shared" si="246"/>
        <v>0</v>
      </c>
      <c r="T1009" s="30">
        <f t="shared" si="247"/>
        <v>0</v>
      </c>
      <c r="U1009" s="34"/>
      <c r="V1009" s="34"/>
      <c r="W1009" s="34"/>
      <c r="X1009" s="31">
        <f t="shared" si="242"/>
        <v>9.0359999999999996</v>
      </c>
      <c r="Y1009" s="31">
        <f t="shared" si="243"/>
        <v>-184.49199999999999</v>
      </c>
      <c r="Z1009" s="30">
        <f t="shared" si="244"/>
        <v>0</v>
      </c>
    </row>
    <row r="1010" spans="5:26" x14ac:dyDescent="0.15">
      <c r="E1010" s="46"/>
      <c r="F1010" s="28"/>
      <c r="G1010" s="29"/>
      <c r="H1010" s="29"/>
      <c r="I1010" s="48" t="str">
        <f t="shared" si="239"/>
        <v/>
      </c>
      <c r="J1010" s="48" t="str">
        <f t="shared" si="233"/>
        <v/>
      </c>
      <c r="K1010" s="49" t="str">
        <f t="shared" si="248"/>
        <v/>
      </c>
      <c r="L1010" s="11"/>
      <c r="M1010" s="11"/>
      <c r="N1010" s="78"/>
      <c r="O1010" s="31" t="str">
        <f t="shared" si="240"/>
        <v>F</v>
      </c>
      <c r="P1010" s="11">
        <f t="shared" si="241"/>
        <v>-23.287315649149274</v>
      </c>
      <c r="Q1010" s="11"/>
      <c r="R1010" s="38">
        <f t="shared" si="245"/>
        <v>0</v>
      </c>
      <c r="S1010" s="30">
        <f t="shared" si="246"/>
        <v>0</v>
      </c>
      <c r="T1010" s="30">
        <f t="shared" si="247"/>
        <v>0</v>
      </c>
      <c r="U1010" s="34"/>
      <c r="V1010" s="34"/>
      <c r="W1010" s="34"/>
      <c r="X1010" s="31">
        <f t="shared" si="242"/>
        <v>9.0359999999999996</v>
      </c>
      <c r="Y1010" s="31">
        <f t="shared" si="243"/>
        <v>-184.49199999999999</v>
      </c>
      <c r="Z1010" s="30">
        <f t="shared" si="244"/>
        <v>0</v>
      </c>
    </row>
    <row r="1011" spans="5:26" x14ac:dyDescent="0.15">
      <c r="E1011" s="46"/>
      <c r="F1011" s="28"/>
      <c r="G1011" s="29"/>
      <c r="H1011" s="29"/>
      <c r="I1011" s="48" t="str">
        <f t="shared" si="239"/>
        <v/>
      </c>
      <c r="J1011" s="48" t="str">
        <f t="shared" si="233"/>
        <v/>
      </c>
      <c r="K1011" s="49" t="str">
        <f t="shared" si="248"/>
        <v/>
      </c>
      <c r="L1011" s="11"/>
      <c r="M1011" s="11"/>
      <c r="N1011" s="78"/>
      <c r="O1011" s="31" t="str">
        <f t="shared" si="240"/>
        <v>F</v>
      </c>
      <c r="P1011" s="11">
        <f t="shared" si="241"/>
        <v>-23.287315649149274</v>
      </c>
      <c r="Q1011" s="11"/>
      <c r="R1011" s="38">
        <f t="shared" si="245"/>
        <v>0</v>
      </c>
      <c r="S1011" s="30">
        <f t="shared" si="246"/>
        <v>0</v>
      </c>
      <c r="T1011" s="30">
        <f t="shared" si="247"/>
        <v>0</v>
      </c>
      <c r="U1011" s="34"/>
      <c r="V1011" s="34"/>
      <c r="W1011" s="34"/>
      <c r="X1011" s="31">
        <f t="shared" si="242"/>
        <v>9.0359999999999996</v>
      </c>
      <c r="Y1011" s="31">
        <f t="shared" si="243"/>
        <v>-184.49199999999999</v>
      </c>
      <c r="Z1011" s="30">
        <f t="shared" si="244"/>
        <v>0</v>
      </c>
    </row>
    <row r="1012" spans="5:26" x14ac:dyDescent="0.15">
      <c r="E1012" s="46"/>
      <c r="F1012" s="28"/>
      <c r="G1012" s="29"/>
      <c r="H1012" s="29"/>
      <c r="I1012" s="48" t="str">
        <f t="shared" si="239"/>
        <v/>
      </c>
      <c r="J1012" s="48" t="str">
        <f t="shared" si="233"/>
        <v/>
      </c>
      <c r="K1012" s="49" t="str">
        <f t="shared" si="248"/>
        <v/>
      </c>
      <c r="L1012" s="11"/>
      <c r="M1012" s="11"/>
      <c r="N1012" s="78"/>
      <c r="O1012" s="31" t="str">
        <f t="shared" si="240"/>
        <v>F</v>
      </c>
      <c r="P1012" s="11">
        <f t="shared" si="241"/>
        <v>-23.287315649149274</v>
      </c>
      <c r="Q1012" s="11"/>
      <c r="R1012" s="38">
        <f t="shared" si="245"/>
        <v>0</v>
      </c>
      <c r="S1012" s="30">
        <f t="shared" si="246"/>
        <v>0</v>
      </c>
      <c r="T1012" s="30">
        <f t="shared" si="247"/>
        <v>0</v>
      </c>
      <c r="U1012" s="34"/>
      <c r="V1012" s="34"/>
      <c r="W1012" s="34"/>
      <c r="X1012" s="31">
        <f t="shared" si="242"/>
        <v>9.0359999999999996</v>
      </c>
      <c r="Y1012" s="31">
        <f t="shared" si="243"/>
        <v>-184.49199999999999</v>
      </c>
      <c r="Z1012" s="30">
        <f t="shared" si="244"/>
        <v>0</v>
      </c>
    </row>
    <row r="1013" spans="5:26" x14ac:dyDescent="0.15">
      <c r="E1013" s="46"/>
      <c r="F1013" s="28"/>
      <c r="G1013" s="29"/>
      <c r="H1013" s="29"/>
      <c r="I1013" s="48" t="str">
        <f t="shared" si="239"/>
        <v/>
      </c>
      <c r="J1013" s="48" t="str">
        <f t="shared" si="233"/>
        <v/>
      </c>
      <c r="K1013" s="49" t="str">
        <f t="shared" si="248"/>
        <v/>
      </c>
      <c r="L1013" s="11"/>
      <c r="M1013" s="11"/>
      <c r="N1013" s="78"/>
      <c r="O1013" s="31" t="str">
        <f t="shared" si="240"/>
        <v>F</v>
      </c>
      <c r="P1013" s="11">
        <f t="shared" si="241"/>
        <v>-23.287315649149274</v>
      </c>
      <c r="Q1013" s="11"/>
      <c r="R1013" s="38">
        <f t="shared" si="245"/>
        <v>0</v>
      </c>
      <c r="S1013" s="30">
        <f t="shared" si="246"/>
        <v>0</v>
      </c>
      <c r="T1013" s="30">
        <f t="shared" si="247"/>
        <v>0</v>
      </c>
      <c r="U1013" s="34"/>
      <c r="V1013" s="34"/>
      <c r="W1013" s="34"/>
      <c r="X1013" s="31">
        <f t="shared" si="242"/>
        <v>9.0359999999999996</v>
      </c>
      <c r="Y1013" s="31">
        <f t="shared" si="243"/>
        <v>-184.49199999999999</v>
      </c>
      <c r="Z1013" s="30">
        <f t="shared" si="244"/>
        <v>0</v>
      </c>
    </row>
    <row r="1014" spans="5:26" x14ac:dyDescent="0.15">
      <c r="E1014" s="46"/>
      <c r="F1014" s="28"/>
      <c r="G1014" s="29"/>
      <c r="H1014" s="29"/>
      <c r="I1014" s="48" t="str">
        <f t="shared" si="239"/>
        <v/>
      </c>
      <c r="J1014" s="48" t="str">
        <f t="shared" si="233"/>
        <v/>
      </c>
      <c r="K1014" s="49" t="str">
        <f t="shared" si="248"/>
        <v/>
      </c>
      <c r="L1014" s="11"/>
      <c r="M1014" s="11"/>
      <c r="N1014" s="78"/>
      <c r="O1014" s="31" t="str">
        <f t="shared" si="240"/>
        <v>F</v>
      </c>
      <c r="P1014" s="11">
        <f t="shared" si="241"/>
        <v>-23.287315649149274</v>
      </c>
      <c r="Q1014" s="11"/>
      <c r="R1014" s="38">
        <f t="shared" si="245"/>
        <v>0</v>
      </c>
      <c r="S1014" s="30">
        <f t="shared" si="246"/>
        <v>0</v>
      </c>
      <c r="T1014" s="30">
        <f t="shared" si="247"/>
        <v>0</v>
      </c>
      <c r="U1014" s="34"/>
      <c r="V1014" s="34"/>
      <c r="W1014" s="34"/>
      <c r="X1014" s="31">
        <f t="shared" si="242"/>
        <v>9.0359999999999996</v>
      </c>
      <c r="Y1014" s="31">
        <f t="shared" si="243"/>
        <v>-184.49199999999999</v>
      </c>
      <c r="Z1014" s="30">
        <f t="shared" si="244"/>
        <v>0</v>
      </c>
    </row>
    <row r="1015" spans="5:26" x14ac:dyDescent="0.15">
      <c r="E1015" s="46"/>
      <c r="F1015" s="28"/>
      <c r="G1015" s="29"/>
      <c r="H1015" s="29"/>
      <c r="I1015" s="48" t="str">
        <f t="shared" si="239"/>
        <v/>
      </c>
      <c r="J1015" s="48" t="str">
        <f t="shared" si="233"/>
        <v/>
      </c>
      <c r="K1015" s="49" t="str">
        <f t="shared" si="248"/>
        <v/>
      </c>
      <c r="L1015" s="11"/>
      <c r="M1015" s="11"/>
      <c r="N1015" s="78"/>
      <c r="O1015" s="31" t="str">
        <f t="shared" si="240"/>
        <v>F</v>
      </c>
      <c r="P1015" s="11">
        <f t="shared" si="241"/>
        <v>-23.287315649149274</v>
      </c>
      <c r="Q1015" s="11"/>
      <c r="R1015" s="38">
        <f t="shared" si="245"/>
        <v>0</v>
      </c>
      <c r="S1015" s="30">
        <f t="shared" si="246"/>
        <v>0</v>
      </c>
      <c r="T1015" s="30">
        <f t="shared" si="247"/>
        <v>0</v>
      </c>
      <c r="U1015" s="34"/>
      <c r="V1015" s="34"/>
      <c r="W1015" s="34"/>
      <c r="X1015" s="31">
        <f t="shared" si="242"/>
        <v>9.0359999999999996</v>
      </c>
      <c r="Y1015" s="31">
        <f t="shared" si="243"/>
        <v>-184.49199999999999</v>
      </c>
      <c r="Z1015" s="30">
        <f t="shared" si="244"/>
        <v>0</v>
      </c>
    </row>
    <row r="1016" spans="5:26" x14ac:dyDescent="0.15">
      <c r="E1016" s="46"/>
      <c r="F1016" s="28"/>
      <c r="G1016" s="29"/>
      <c r="H1016" s="29"/>
      <c r="I1016" s="48" t="str">
        <f t="shared" si="239"/>
        <v/>
      </c>
      <c r="J1016" s="48" t="str">
        <f t="shared" si="233"/>
        <v/>
      </c>
      <c r="K1016" s="49" t="str">
        <f t="shared" si="248"/>
        <v/>
      </c>
      <c r="L1016" s="11"/>
      <c r="M1016" s="11"/>
      <c r="N1016" s="78"/>
      <c r="O1016" s="31" t="str">
        <f t="shared" si="240"/>
        <v>F</v>
      </c>
      <c r="P1016" s="11">
        <f t="shared" si="241"/>
        <v>-23.287315649149274</v>
      </c>
      <c r="Q1016" s="11"/>
      <c r="R1016" s="38">
        <f t="shared" si="245"/>
        <v>0</v>
      </c>
      <c r="S1016" s="30">
        <f t="shared" si="246"/>
        <v>0</v>
      </c>
      <c r="T1016" s="30">
        <f t="shared" si="247"/>
        <v>0</v>
      </c>
      <c r="U1016" s="34"/>
      <c r="V1016" s="34"/>
      <c r="W1016" s="34"/>
      <c r="X1016" s="31">
        <f t="shared" si="242"/>
        <v>9.0359999999999996</v>
      </c>
      <c r="Y1016" s="31">
        <f t="shared" si="243"/>
        <v>-184.49199999999999</v>
      </c>
      <c r="Z1016" s="30">
        <f t="shared" si="244"/>
        <v>0</v>
      </c>
    </row>
    <row r="1017" spans="5:26" x14ac:dyDescent="0.15">
      <c r="E1017" s="46"/>
      <c r="F1017" s="28"/>
      <c r="G1017" s="29"/>
      <c r="H1017" s="29"/>
      <c r="I1017" s="48" t="str">
        <f t="shared" si="239"/>
        <v/>
      </c>
      <c r="J1017" s="48" t="str">
        <f t="shared" si="233"/>
        <v/>
      </c>
      <c r="K1017" s="49" t="str">
        <f t="shared" si="248"/>
        <v/>
      </c>
      <c r="L1017" s="11"/>
      <c r="M1017" s="11"/>
      <c r="N1017" s="78"/>
      <c r="O1017" s="31" t="str">
        <f t="shared" si="240"/>
        <v>F</v>
      </c>
      <c r="P1017" s="11">
        <f t="shared" si="241"/>
        <v>-23.287315649149274</v>
      </c>
      <c r="Q1017" s="11"/>
      <c r="R1017" s="38">
        <f t="shared" si="245"/>
        <v>0</v>
      </c>
      <c r="S1017" s="30">
        <f t="shared" si="246"/>
        <v>0</v>
      </c>
      <c r="T1017" s="30">
        <f t="shared" si="247"/>
        <v>0</v>
      </c>
      <c r="U1017" s="34"/>
      <c r="V1017" s="34"/>
      <c r="W1017" s="34"/>
      <c r="X1017" s="31">
        <f t="shared" si="242"/>
        <v>9.0359999999999996</v>
      </c>
      <c r="Y1017" s="31">
        <f t="shared" si="243"/>
        <v>-184.49199999999999</v>
      </c>
      <c r="Z1017" s="30">
        <f t="shared" si="244"/>
        <v>0</v>
      </c>
    </row>
    <row r="1018" spans="5:26" x14ac:dyDescent="0.15">
      <c r="E1018" s="46"/>
      <c r="F1018" s="28"/>
      <c r="G1018" s="29"/>
      <c r="H1018" s="29"/>
      <c r="I1018" s="48" t="str">
        <f t="shared" si="239"/>
        <v/>
      </c>
      <c r="J1018" s="48" t="str">
        <f t="shared" si="233"/>
        <v/>
      </c>
      <c r="K1018" s="49" t="str">
        <f t="shared" si="248"/>
        <v/>
      </c>
      <c r="L1018" s="11"/>
      <c r="M1018" s="11"/>
      <c r="N1018" s="78"/>
      <c r="O1018" s="31" t="str">
        <f t="shared" si="240"/>
        <v>F</v>
      </c>
      <c r="P1018" s="11">
        <f t="shared" si="241"/>
        <v>-23.287315649149274</v>
      </c>
      <c r="Q1018" s="11"/>
      <c r="R1018" s="38">
        <f t="shared" si="245"/>
        <v>0</v>
      </c>
      <c r="S1018" s="30">
        <f t="shared" si="246"/>
        <v>0</v>
      </c>
      <c r="T1018" s="30">
        <f t="shared" si="247"/>
        <v>0</v>
      </c>
      <c r="U1018" s="34"/>
      <c r="V1018" s="34"/>
      <c r="W1018" s="34"/>
      <c r="X1018" s="31">
        <f t="shared" si="242"/>
        <v>9.0359999999999996</v>
      </c>
      <c r="Y1018" s="31">
        <f t="shared" si="243"/>
        <v>-184.49199999999999</v>
      </c>
      <c r="Z1018" s="30">
        <f t="shared" si="244"/>
        <v>0</v>
      </c>
    </row>
    <row r="1019" spans="5:26" x14ac:dyDescent="0.15">
      <c r="E1019" s="46"/>
      <c r="F1019" s="28"/>
      <c r="G1019" s="29"/>
      <c r="H1019" s="29"/>
      <c r="I1019" s="48" t="str">
        <f t="shared" si="239"/>
        <v/>
      </c>
      <c r="J1019" s="48" t="str">
        <f t="shared" si="233"/>
        <v/>
      </c>
      <c r="K1019" s="49" t="str">
        <f t="shared" si="248"/>
        <v/>
      </c>
      <c r="L1019" s="11"/>
      <c r="M1019" s="11"/>
      <c r="N1019" s="78"/>
      <c r="O1019" s="31" t="str">
        <f t="shared" si="240"/>
        <v>F</v>
      </c>
      <c r="P1019" s="11">
        <f t="shared" si="241"/>
        <v>-23.287315649149274</v>
      </c>
      <c r="Q1019" s="11"/>
      <c r="R1019" s="38">
        <f t="shared" si="245"/>
        <v>0</v>
      </c>
      <c r="S1019" s="30">
        <f t="shared" si="246"/>
        <v>0</v>
      </c>
      <c r="T1019" s="30">
        <f t="shared" si="247"/>
        <v>0</v>
      </c>
      <c r="U1019" s="34"/>
      <c r="V1019" s="34"/>
      <c r="W1019" s="34"/>
      <c r="X1019" s="31">
        <f t="shared" si="242"/>
        <v>9.0359999999999996</v>
      </c>
      <c r="Y1019" s="31">
        <f t="shared" si="243"/>
        <v>-184.49199999999999</v>
      </c>
      <c r="Z1019" s="30">
        <f t="shared" si="244"/>
        <v>0</v>
      </c>
    </row>
    <row r="1020" spans="5:26" x14ac:dyDescent="0.15">
      <c r="E1020" s="46"/>
      <c r="F1020" s="28"/>
      <c r="G1020" s="29"/>
      <c r="H1020" s="29"/>
      <c r="I1020" s="48" t="str">
        <f t="shared" si="239"/>
        <v/>
      </c>
      <c r="J1020" s="48" t="str">
        <f t="shared" si="233"/>
        <v/>
      </c>
      <c r="K1020" s="49" t="str">
        <f t="shared" si="248"/>
        <v/>
      </c>
      <c r="L1020" s="11"/>
      <c r="M1020" s="11"/>
      <c r="N1020" s="78"/>
      <c r="O1020" s="31" t="str">
        <f t="shared" si="240"/>
        <v>F</v>
      </c>
      <c r="P1020" s="11">
        <f t="shared" si="241"/>
        <v>-23.287315649149274</v>
      </c>
      <c r="Q1020" s="11"/>
      <c r="R1020" s="38">
        <f t="shared" si="245"/>
        <v>0</v>
      </c>
      <c r="S1020" s="30">
        <f t="shared" si="246"/>
        <v>0</v>
      </c>
      <c r="T1020" s="30">
        <f t="shared" si="247"/>
        <v>0</v>
      </c>
      <c r="U1020" s="34"/>
      <c r="V1020" s="34"/>
      <c r="W1020" s="34"/>
      <c r="X1020" s="31">
        <f t="shared" si="242"/>
        <v>9.0359999999999996</v>
      </c>
      <c r="Y1020" s="31">
        <f t="shared" si="243"/>
        <v>-184.49199999999999</v>
      </c>
      <c r="Z1020" s="30">
        <f t="shared" si="244"/>
        <v>0</v>
      </c>
    </row>
    <row r="1021" spans="5:26" x14ac:dyDescent="0.15">
      <c r="E1021" s="46"/>
      <c r="F1021" s="28"/>
      <c r="G1021" s="29"/>
      <c r="H1021" s="29"/>
      <c r="I1021" s="48" t="str">
        <f t="shared" si="239"/>
        <v/>
      </c>
      <c r="J1021" s="48" t="str">
        <f t="shared" si="233"/>
        <v/>
      </c>
      <c r="K1021" s="49" t="str">
        <f t="shared" si="248"/>
        <v/>
      </c>
      <c r="L1021" s="11"/>
      <c r="M1021" s="11"/>
      <c r="N1021" s="78"/>
      <c r="O1021" s="31" t="str">
        <f t="shared" si="240"/>
        <v>F</v>
      </c>
      <c r="P1021" s="11">
        <f t="shared" si="241"/>
        <v>-23.287315649149274</v>
      </c>
      <c r="Q1021" s="11"/>
      <c r="R1021" s="38">
        <f t="shared" si="245"/>
        <v>0</v>
      </c>
      <c r="S1021" s="30">
        <f t="shared" si="246"/>
        <v>0</v>
      </c>
      <c r="T1021" s="30">
        <f t="shared" si="247"/>
        <v>0</v>
      </c>
      <c r="U1021" s="34"/>
      <c r="V1021" s="34"/>
      <c r="W1021" s="34"/>
      <c r="X1021" s="31">
        <f t="shared" si="242"/>
        <v>9.0359999999999996</v>
      </c>
      <c r="Y1021" s="31">
        <f t="shared" si="243"/>
        <v>-184.49199999999999</v>
      </c>
      <c r="Z1021" s="30">
        <f t="shared" si="244"/>
        <v>0</v>
      </c>
    </row>
    <row r="1022" spans="5:26" x14ac:dyDescent="0.15">
      <c r="E1022" s="46"/>
      <c r="F1022" s="28"/>
      <c r="G1022" s="29"/>
      <c r="H1022" s="29"/>
      <c r="I1022" s="48" t="str">
        <f t="shared" si="239"/>
        <v/>
      </c>
      <c r="J1022" s="48" t="str">
        <f t="shared" si="233"/>
        <v/>
      </c>
      <c r="K1022" s="49" t="str">
        <f t="shared" si="248"/>
        <v/>
      </c>
      <c r="L1022" s="11"/>
      <c r="M1022" s="11"/>
      <c r="N1022" s="78"/>
      <c r="O1022" s="31" t="str">
        <f t="shared" si="240"/>
        <v>F</v>
      </c>
      <c r="P1022" s="11">
        <f t="shared" si="241"/>
        <v>-23.287315649149274</v>
      </c>
      <c r="Q1022" s="11"/>
      <c r="R1022" s="38">
        <f t="shared" si="245"/>
        <v>0</v>
      </c>
      <c r="S1022" s="30">
        <f t="shared" si="246"/>
        <v>0</v>
      </c>
      <c r="T1022" s="30">
        <f t="shared" si="247"/>
        <v>0</v>
      </c>
      <c r="U1022" s="34"/>
      <c r="V1022" s="34"/>
      <c r="W1022" s="34"/>
      <c r="X1022" s="31">
        <f t="shared" si="242"/>
        <v>9.0359999999999996</v>
      </c>
      <c r="Y1022" s="31">
        <f t="shared" si="243"/>
        <v>-184.49199999999999</v>
      </c>
      <c r="Z1022" s="30">
        <f t="shared" si="244"/>
        <v>0</v>
      </c>
    </row>
    <row r="1023" spans="5:26" x14ac:dyDescent="0.15">
      <c r="E1023" s="46"/>
      <c r="F1023" s="28"/>
      <c r="G1023" s="29"/>
      <c r="H1023" s="29"/>
      <c r="I1023" s="48" t="str">
        <f t="shared" si="239"/>
        <v/>
      </c>
      <c r="J1023" s="48" t="str">
        <f t="shared" si="233"/>
        <v/>
      </c>
      <c r="K1023" s="49" t="str">
        <f t="shared" si="248"/>
        <v/>
      </c>
      <c r="L1023" s="11"/>
      <c r="M1023" s="11"/>
      <c r="N1023" s="78"/>
      <c r="O1023" s="31" t="str">
        <f t="shared" si="240"/>
        <v>F</v>
      </c>
      <c r="P1023" s="11">
        <f t="shared" si="241"/>
        <v>-23.287315649149274</v>
      </c>
      <c r="Q1023" s="11"/>
      <c r="R1023" s="38">
        <f t="shared" si="245"/>
        <v>0</v>
      </c>
      <c r="S1023" s="30">
        <f t="shared" si="246"/>
        <v>0</v>
      </c>
      <c r="T1023" s="30">
        <f t="shared" si="247"/>
        <v>0</v>
      </c>
      <c r="U1023" s="34"/>
      <c r="V1023" s="34"/>
      <c r="W1023" s="34"/>
      <c r="X1023" s="31">
        <f t="shared" si="242"/>
        <v>9.0359999999999996</v>
      </c>
      <c r="Y1023" s="31">
        <f t="shared" si="243"/>
        <v>-184.49199999999999</v>
      </c>
      <c r="Z1023" s="30">
        <f t="shared" si="244"/>
        <v>0</v>
      </c>
    </row>
    <row r="1024" spans="5:26" x14ac:dyDescent="0.15">
      <c r="E1024" s="46"/>
      <c r="F1024" s="28"/>
      <c r="G1024" s="29"/>
      <c r="H1024" s="29"/>
      <c r="I1024" s="48" t="str">
        <f t="shared" si="239"/>
        <v/>
      </c>
      <c r="J1024" s="48" t="str">
        <f t="shared" si="233"/>
        <v/>
      </c>
      <c r="K1024" s="49" t="str">
        <f t="shared" si="248"/>
        <v/>
      </c>
      <c r="L1024" s="11"/>
      <c r="M1024" s="11"/>
      <c r="N1024" s="78"/>
      <c r="O1024" s="31" t="str">
        <f t="shared" si="240"/>
        <v>F</v>
      </c>
      <c r="P1024" s="11">
        <f t="shared" si="241"/>
        <v>-23.287315649149274</v>
      </c>
      <c r="Q1024" s="11"/>
      <c r="R1024" s="38">
        <f t="shared" si="245"/>
        <v>0</v>
      </c>
      <c r="S1024" s="30">
        <f t="shared" si="246"/>
        <v>0</v>
      </c>
      <c r="T1024" s="30">
        <f t="shared" si="247"/>
        <v>0</v>
      </c>
      <c r="U1024" s="34"/>
      <c r="V1024" s="34"/>
      <c r="W1024" s="34"/>
      <c r="X1024" s="31">
        <f t="shared" si="242"/>
        <v>9.0359999999999996</v>
      </c>
      <c r="Y1024" s="31">
        <f t="shared" si="243"/>
        <v>-184.49199999999999</v>
      </c>
      <c r="Z1024" s="30">
        <f t="shared" si="244"/>
        <v>0</v>
      </c>
    </row>
    <row r="1025" spans="5:26" x14ac:dyDescent="0.15">
      <c r="E1025" s="46"/>
      <c r="F1025" s="28"/>
      <c r="G1025" s="29"/>
      <c r="H1025" s="29"/>
      <c r="I1025" s="48" t="str">
        <f t="shared" si="239"/>
        <v/>
      </c>
      <c r="J1025" s="48" t="str">
        <f t="shared" si="233"/>
        <v/>
      </c>
      <c r="K1025" s="49" t="str">
        <f t="shared" si="248"/>
        <v/>
      </c>
      <c r="L1025" s="11"/>
      <c r="M1025" s="11"/>
      <c r="N1025" s="78"/>
      <c r="O1025" s="31" t="str">
        <f t="shared" si="240"/>
        <v>F</v>
      </c>
      <c r="P1025" s="11">
        <f t="shared" si="241"/>
        <v>-23.287315649149274</v>
      </c>
      <c r="Q1025" s="11"/>
      <c r="R1025" s="38">
        <f t="shared" si="245"/>
        <v>0</v>
      </c>
      <c r="S1025" s="30">
        <f t="shared" si="246"/>
        <v>0</v>
      </c>
      <c r="T1025" s="30">
        <f t="shared" si="247"/>
        <v>0</v>
      </c>
      <c r="U1025" s="34"/>
      <c r="V1025" s="34"/>
      <c r="W1025" s="34"/>
      <c r="X1025" s="31">
        <f t="shared" si="242"/>
        <v>9.0359999999999996</v>
      </c>
      <c r="Y1025" s="31">
        <f t="shared" si="243"/>
        <v>-184.49199999999999</v>
      </c>
      <c r="Z1025" s="30">
        <f t="shared" si="244"/>
        <v>0</v>
      </c>
    </row>
    <row r="1026" spans="5:26" x14ac:dyDescent="0.15">
      <c r="E1026" s="46"/>
      <c r="F1026" s="28"/>
      <c r="G1026" s="29"/>
      <c r="H1026" s="29"/>
      <c r="I1026" s="48" t="str">
        <f t="shared" si="239"/>
        <v/>
      </c>
      <c r="J1026" s="48" t="str">
        <f t="shared" si="233"/>
        <v/>
      </c>
      <c r="K1026" s="49" t="str">
        <f t="shared" si="248"/>
        <v/>
      </c>
      <c r="L1026" s="11"/>
      <c r="M1026" s="11"/>
      <c r="N1026" s="78"/>
      <c r="O1026" s="31" t="str">
        <f t="shared" si="240"/>
        <v>F</v>
      </c>
      <c r="P1026" s="11">
        <f t="shared" si="241"/>
        <v>-23.287315649149274</v>
      </c>
      <c r="Q1026" s="11"/>
      <c r="R1026" s="38">
        <f t="shared" si="245"/>
        <v>0</v>
      </c>
      <c r="S1026" s="30">
        <f t="shared" si="246"/>
        <v>0</v>
      </c>
      <c r="T1026" s="30">
        <f t="shared" si="247"/>
        <v>0</v>
      </c>
      <c r="U1026" s="34"/>
      <c r="V1026" s="34"/>
      <c r="W1026" s="34"/>
      <c r="X1026" s="31">
        <f t="shared" si="242"/>
        <v>9.0359999999999996</v>
      </c>
      <c r="Y1026" s="31">
        <f t="shared" si="243"/>
        <v>-184.49199999999999</v>
      </c>
      <c r="Z1026" s="30">
        <f t="shared" si="244"/>
        <v>0</v>
      </c>
    </row>
    <row r="1027" spans="5:26" x14ac:dyDescent="0.15">
      <c r="E1027" s="46"/>
      <c r="F1027" s="28"/>
      <c r="G1027" s="29"/>
      <c r="H1027" s="29"/>
      <c r="I1027" s="48" t="str">
        <f t="shared" si="239"/>
        <v/>
      </c>
      <c r="J1027" s="48" t="str">
        <f t="shared" si="233"/>
        <v/>
      </c>
      <c r="K1027" s="49" t="str">
        <f t="shared" si="248"/>
        <v/>
      </c>
      <c r="L1027" s="11"/>
      <c r="M1027" s="11"/>
      <c r="N1027" s="78"/>
      <c r="O1027" s="31" t="str">
        <f t="shared" si="240"/>
        <v>F</v>
      </c>
      <c r="P1027" s="11">
        <f t="shared" si="241"/>
        <v>-23.287315649149274</v>
      </c>
      <c r="Q1027" s="11"/>
      <c r="R1027" s="38">
        <f t="shared" si="245"/>
        <v>0</v>
      </c>
      <c r="S1027" s="30">
        <f t="shared" si="246"/>
        <v>0</v>
      </c>
      <c r="T1027" s="30">
        <f t="shared" si="247"/>
        <v>0</v>
      </c>
      <c r="U1027" s="34"/>
      <c r="V1027" s="34"/>
      <c r="W1027" s="34"/>
      <c r="X1027" s="31">
        <f t="shared" si="242"/>
        <v>9.0359999999999996</v>
      </c>
      <c r="Y1027" s="31">
        <f t="shared" si="243"/>
        <v>-184.49199999999999</v>
      </c>
      <c r="Z1027" s="30">
        <f t="shared" si="244"/>
        <v>0</v>
      </c>
    </row>
    <row r="1028" spans="5:26" x14ac:dyDescent="0.15">
      <c r="E1028" s="46"/>
      <c r="F1028" s="28"/>
      <c r="G1028" s="29"/>
      <c r="H1028" s="29"/>
      <c r="I1028" s="48" t="str">
        <f t="shared" si="239"/>
        <v/>
      </c>
      <c r="J1028" s="48" t="str">
        <f t="shared" si="233"/>
        <v/>
      </c>
      <c r="K1028" s="49" t="str">
        <f t="shared" si="248"/>
        <v/>
      </c>
      <c r="L1028" s="11"/>
      <c r="M1028" s="11"/>
      <c r="N1028" s="78"/>
      <c r="O1028" s="31" t="str">
        <f t="shared" si="240"/>
        <v>F</v>
      </c>
      <c r="P1028" s="11">
        <f t="shared" si="241"/>
        <v>-23.287315649149274</v>
      </c>
      <c r="Q1028" s="11"/>
      <c r="R1028" s="38">
        <f t="shared" si="245"/>
        <v>0</v>
      </c>
      <c r="S1028" s="30">
        <f t="shared" si="246"/>
        <v>0</v>
      </c>
      <c r="T1028" s="30">
        <f t="shared" si="247"/>
        <v>0</v>
      </c>
      <c r="U1028" s="34"/>
      <c r="V1028" s="34"/>
      <c r="W1028" s="34"/>
      <c r="X1028" s="31">
        <f t="shared" si="242"/>
        <v>9.0359999999999996</v>
      </c>
      <c r="Y1028" s="31">
        <f t="shared" si="243"/>
        <v>-184.49199999999999</v>
      </c>
      <c r="Z1028" s="30">
        <f t="shared" si="244"/>
        <v>0</v>
      </c>
    </row>
    <row r="1029" spans="5:26" x14ac:dyDescent="0.15">
      <c r="E1029" s="46"/>
      <c r="F1029" s="28"/>
      <c r="G1029" s="29"/>
      <c r="H1029" s="29"/>
      <c r="I1029" s="48" t="str">
        <f t="shared" si="239"/>
        <v/>
      </c>
      <c r="J1029" s="48" t="str">
        <f t="shared" ref="J1029:J1060" si="249">IF(COUNTA($F$995,$H$995,F1029:H1029)=5,IF(T1029&lt;6,"*",IF(T1029&gt;=17.583,"*",(H1029-G1029*INDEX(IF(O1029="F",muratafemale,muratamale),R1029-4,1)-INDEX(IF(O1029="F",muratafemale,muratamale),R1029-4,2))/(G1029*INDEX(IF(O1029="F",muratafemale,muratamale),R1029-4,1)+INDEX(IF(O1029="F",muratafemale,muratamale),R1029-4,2))*100)),"")</f>
        <v/>
      </c>
      <c r="K1029" s="49" t="str">
        <f t="shared" si="248"/>
        <v/>
      </c>
      <c r="L1029" s="11"/>
      <c r="M1029" s="11"/>
      <c r="N1029" s="78"/>
      <c r="O1029" s="31" t="str">
        <f t="shared" si="240"/>
        <v>F</v>
      </c>
      <c r="P1029" s="11">
        <f t="shared" si="241"/>
        <v>-23.287315649149274</v>
      </c>
      <c r="Q1029" s="11"/>
      <c r="R1029" s="38">
        <f t="shared" si="245"/>
        <v>0</v>
      </c>
      <c r="S1029" s="30">
        <f t="shared" si="246"/>
        <v>0</v>
      </c>
      <c r="T1029" s="30">
        <f t="shared" si="247"/>
        <v>0</v>
      </c>
      <c r="U1029" s="34"/>
      <c r="V1029" s="34"/>
      <c r="W1029" s="34"/>
      <c r="X1029" s="31">
        <f t="shared" si="242"/>
        <v>9.0359999999999996</v>
      </c>
      <c r="Y1029" s="31">
        <f t="shared" si="243"/>
        <v>-184.49199999999999</v>
      </c>
      <c r="Z1029" s="30">
        <f t="shared" si="244"/>
        <v>0</v>
      </c>
    </row>
    <row r="1030" spans="5:26" x14ac:dyDescent="0.15">
      <c r="E1030" s="46"/>
      <c r="F1030" s="28"/>
      <c r="G1030" s="29"/>
      <c r="H1030" s="29"/>
      <c r="I1030" s="48" t="str">
        <f t="shared" si="239"/>
        <v/>
      </c>
      <c r="J1030" s="48" t="str">
        <f t="shared" si="249"/>
        <v/>
      </c>
      <c r="K1030" s="49" t="str">
        <f t="shared" si="248"/>
        <v/>
      </c>
      <c r="L1030" s="11"/>
      <c r="M1030" s="11"/>
      <c r="N1030" s="78"/>
      <c r="O1030" s="31" t="str">
        <f t="shared" si="240"/>
        <v>F</v>
      </c>
      <c r="P1030" s="11">
        <f t="shared" si="241"/>
        <v>-23.287315649149274</v>
      </c>
      <c r="Q1030" s="11"/>
      <c r="R1030" s="38">
        <f t="shared" si="245"/>
        <v>0</v>
      </c>
      <c r="S1030" s="30">
        <f t="shared" si="246"/>
        <v>0</v>
      </c>
      <c r="T1030" s="30">
        <f t="shared" si="247"/>
        <v>0</v>
      </c>
      <c r="U1030" s="34"/>
      <c r="V1030" s="34"/>
      <c r="W1030" s="34"/>
      <c r="X1030" s="31">
        <f t="shared" si="242"/>
        <v>9.0359999999999996</v>
      </c>
      <c r="Y1030" s="31">
        <f t="shared" si="243"/>
        <v>-184.49199999999999</v>
      </c>
      <c r="Z1030" s="30">
        <f t="shared" si="244"/>
        <v>0</v>
      </c>
    </row>
    <row r="1031" spans="5:26" x14ac:dyDescent="0.15">
      <c r="E1031" s="46"/>
      <c r="F1031" s="28"/>
      <c r="G1031" s="29"/>
      <c r="H1031" s="29"/>
      <c r="I1031" s="48" t="str">
        <f t="shared" si="239"/>
        <v/>
      </c>
      <c r="J1031" s="48" t="str">
        <f t="shared" si="249"/>
        <v/>
      </c>
      <c r="K1031" s="49" t="str">
        <f t="shared" si="248"/>
        <v/>
      </c>
      <c r="L1031" s="11"/>
      <c r="M1031" s="11"/>
      <c r="N1031" s="78"/>
      <c r="O1031" s="31" t="str">
        <f t="shared" si="240"/>
        <v>F</v>
      </c>
      <c r="P1031" s="11">
        <f t="shared" si="241"/>
        <v>-23.287315649149274</v>
      </c>
      <c r="Q1031" s="11"/>
      <c r="R1031" s="38">
        <f t="shared" si="245"/>
        <v>0</v>
      </c>
      <c r="S1031" s="30">
        <f t="shared" si="246"/>
        <v>0</v>
      </c>
      <c r="T1031" s="30">
        <f t="shared" si="247"/>
        <v>0</v>
      </c>
      <c r="U1031" s="34"/>
      <c r="V1031" s="34"/>
      <c r="W1031" s="34"/>
      <c r="X1031" s="31">
        <f t="shared" si="242"/>
        <v>9.0359999999999996</v>
      </c>
      <c r="Y1031" s="31">
        <f t="shared" si="243"/>
        <v>-184.49199999999999</v>
      </c>
      <c r="Z1031" s="30">
        <f t="shared" si="244"/>
        <v>0</v>
      </c>
    </row>
    <row r="1032" spans="5:26" x14ac:dyDescent="0.15">
      <c r="E1032" s="46"/>
      <c r="F1032" s="28"/>
      <c r="G1032" s="29"/>
      <c r="H1032" s="29"/>
      <c r="I1032" s="48" t="str">
        <f t="shared" si="239"/>
        <v/>
      </c>
      <c r="J1032" s="48" t="str">
        <f t="shared" si="249"/>
        <v/>
      </c>
      <c r="K1032" s="49" t="str">
        <f t="shared" si="248"/>
        <v/>
      </c>
      <c r="L1032" s="11"/>
      <c r="M1032" s="11"/>
      <c r="N1032" s="78"/>
      <c r="O1032" s="31" t="str">
        <f t="shared" si="240"/>
        <v>F</v>
      </c>
      <c r="P1032" s="11">
        <f t="shared" si="241"/>
        <v>-23.287315649149274</v>
      </c>
      <c r="Q1032" s="11"/>
      <c r="R1032" s="38">
        <f t="shared" si="245"/>
        <v>0</v>
      </c>
      <c r="S1032" s="30">
        <f t="shared" si="246"/>
        <v>0</v>
      </c>
      <c r="T1032" s="30">
        <f t="shared" si="247"/>
        <v>0</v>
      </c>
      <c r="U1032" s="34"/>
      <c r="V1032" s="34"/>
      <c r="W1032" s="34"/>
      <c r="X1032" s="31">
        <f t="shared" si="242"/>
        <v>9.0359999999999996</v>
      </c>
      <c r="Y1032" s="31">
        <f t="shared" si="243"/>
        <v>-184.49199999999999</v>
      </c>
      <c r="Z1032" s="30">
        <f t="shared" si="244"/>
        <v>0</v>
      </c>
    </row>
    <row r="1033" spans="5:26" x14ac:dyDescent="0.15">
      <c r="E1033" s="46"/>
      <c r="F1033" s="28"/>
      <c r="G1033" s="29"/>
      <c r="H1033" s="29"/>
      <c r="I1033" s="48" t="str">
        <f t="shared" si="239"/>
        <v/>
      </c>
      <c r="J1033" s="48" t="str">
        <f t="shared" si="249"/>
        <v/>
      </c>
      <c r="K1033" s="49" t="str">
        <f t="shared" si="248"/>
        <v/>
      </c>
      <c r="L1033" s="11"/>
      <c r="M1033" s="11"/>
      <c r="N1033" s="78"/>
      <c r="O1033" s="31" t="str">
        <f t="shared" si="240"/>
        <v>F</v>
      </c>
      <c r="P1033" s="11">
        <f t="shared" si="241"/>
        <v>-23.287315649149274</v>
      </c>
      <c r="Q1033" s="11"/>
      <c r="R1033" s="38">
        <f t="shared" si="245"/>
        <v>0</v>
      </c>
      <c r="S1033" s="30">
        <f t="shared" si="246"/>
        <v>0</v>
      </c>
      <c r="T1033" s="30">
        <f t="shared" si="247"/>
        <v>0</v>
      </c>
      <c r="U1033" s="34"/>
      <c r="V1033" s="34"/>
      <c r="W1033" s="34"/>
      <c r="X1033" s="31">
        <f t="shared" si="242"/>
        <v>9.0359999999999996</v>
      </c>
      <c r="Y1033" s="31">
        <f t="shared" si="243"/>
        <v>-184.49199999999999</v>
      </c>
      <c r="Z1033" s="30">
        <f t="shared" si="244"/>
        <v>0</v>
      </c>
    </row>
    <row r="1034" spans="5:26" x14ac:dyDescent="0.15">
      <c r="E1034" s="46"/>
      <c r="F1034" s="28"/>
      <c r="G1034" s="29"/>
      <c r="H1034" s="29"/>
      <c r="I1034" s="48" t="str">
        <f t="shared" si="239"/>
        <v/>
      </c>
      <c r="J1034" s="48" t="str">
        <f t="shared" si="249"/>
        <v/>
      </c>
      <c r="K1034" s="49" t="str">
        <f t="shared" si="248"/>
        <v/>
      </c>
      <c r="L1034" s="11"/>
      <c r="M1034" s="11"/>
      <c r="N1034" s="78"/>
      <c r="O1034" s="31" t="str">
        <f t="shared" si="240"/>
        <v>F</v>
      </c>
      <c r="P1034" s="11">
        <f t="shared" si="241"/>
        <v>-23.287315649149274</v>
      </c>
      <c r="Q1034" s="11"/>
      <c r="R1034" s="38">
        <f t="shared" si="245"/>
        <v>0</v>
      </c>
      <c r="S1034" s="30">
        <f t="shared" si="246"/>
        <v>0</v>
      </c>
      <c r="T1034" s="30">
        <f t="shared" si="247"/>
        <v>0</v>
      </c>
      <c r="U1034" s="34"/>
      <c r="V1034" s="34"/>
      <c r="W1034" s="34"/>
      <c r="X1034" s="31">
        <f t="shared" si="242"/>
        <v>9.0359999999999996</v>
      </c>
      <c r="Y1034" s="31">
        <f t="shared" si="243"/>
        <v>-184.49199999999999</v>
      </c>
      <c r="Z1034" s="30">
        <f t="shared" si="244"/>
        <v>0</v>
      </c>
    </row>
    <row r="1035" spans="5:26" x14ac:dyDescent="0.15">
      <c r="E1035" s="46"/>
      <c r="F1035" s="28"/>
      <c r="G1035" s="29"/>
      <c r="H1035" s="29"/>
      <c r="I1035" s="48" t="str">
        <f t="shared" si="239"/>
        <v/>
      </c>
      <c r="J1035" s="48" t="str">
        <f t="shared" si="249"/>
        <v/>
      </c>
      <c r="K1035" s="49" t="str">
        <f t="shared" si="248"/>
        <v/>
      </c>
      <c r="L1035" s="11"/>
      <c r="M1035" s="11"/>
      <c r="N1035" s="78"/>
      <c r="O1035" s="31" t="str">
        <f t="shared" si="240"/>
        <v>F</v>
      </c>
      <c r="P1035" s="11">
        <f t="shared" si="241"/>
        <v>-23.287315649149274</v>
      </c>
      <c r="Q1035" s="11"/>
      <c r="R1035" s="38">
        <f t="shared" si="245"/>
        <v>0</v>
      </c>
      <c r="S1035" s="30">
        <f t="shared" si="246"/>
        <v>0</v>
      </c>
      <c r="T1035" s="30">
        <f t="shared" si="247"/>
        <v>0</v>
      </c>
      <c r="U1035" s="34"/>
      <c r="V1035" s="34"/>
      <c r="W1035" s="34"/>
      <c r="X1035" s="31">
        <f t="shared" si="242"/>
        <v>9.0359999999999996</v>
      </c>
      <c r="Y1035" s="31">
        <f t="shared" si="243"/>
        <v>-184.49199999999999</v>
      </c>
      <c r="Z1035" s="30">
        <f t="shared" si="244"/>
        <v>0</v>
      </c>
    </row>
    <row r="1036" spans="5:26" x14ac:dyDescent="0.15">
      <c r="E1036" s="46"/>
      <c r="F1036" s="28"/>
      <c r="G1036" s="29"/>
      <c r="H1036" s="29"/>
      <c r="I1036" s="48" t="str">
        <f t="shared" si="239"/>
        <v/>
      </c>
      <c r="J1036" s="48" t="str">
        <f t="shared" si="249"/>
        <v/>
      </c>
      <c r="K1036" s="49" t="str">
        <f t="shared" si="248"/>
        <v/>
      </c>
      <c r="L1036" s="11"/>
      <c r="M1036" s="11"/>
      <c r="N1036" s="78"/>
      <c r="O1036" s="31" t="str">
        <f t="shared" si="240"/>
        <v>F</v>
      </c>
      <c r="P1036" s="11">
        <f t="shared" si="241"/>
        <v>-23.287315649149274</v>
      </c>
      <c r="Q1036" s="11"/>
      <c r="R1036" s="38">
        <f t="shared" si="245"/>
        <v>0</v>
      </c>
      <c r="S1036" s="30">
        <f t="shared" si="246"/>
        <v>0</v>
      </c>
      <c r="T1036" s="30">
        <f t="shared" si="247"/>
        <v>0</v>
      </c>
      <c r="U1036" s="34"/>
      <c r="V1036" s="34"/>
      <c r="W1036" s="34"/>
      <c r="X1036" s="31">
        <f t="shared" si="242"/>
        <v>9.0359999999999996</v>
      </c>
      <c r="Y1036" s="31">
        <f t="shared" si="243"/>
        <v>-184.49199999999999</v>
      </c>
      <c r="Z1036" s="30">
        <f t="shared" si="244"/>
        <v>0</v>
      </c>
    </row>
    <row r="1037" spans="5:26" x14ac:dyDescent="0.15">
      <c r="E1037" s="46"/>
      <c r="F1037" s="28"/>
      <c r="G1037" s="29"/>
      <c r="H1037" s="29"/>
      <c r="I1037" s="48" t="str">
        <f t="shared" si="239"/>
        <v/>
      </c>
      <c r="J1037" s="48" t="str">
        <f t="shared" si="249"/>
        <v/>
      </c>
      <c r="K1037" s="49" t="str">
        <f t="shared" si="248"/>
        <v/>
      </c>
      <c r="L1037" s="11"/>
      <c r="M1037" s="11"/>
      <c r="N1037" s="78"/>
      <c r="O1037" s="31" t="str">
        <f t="shared" si="240"/>
        <v>F</v>
      </c>
      <c r="P1037" s="11">
        <f t="shared" si="241"/>
        <v>-23.287315649149274</v>
      </c>
      <c r="Q1037" s="11"/>
      <c r="R1037" s="38">
        <f t="shared" si="245"/>
        <v>0</v>
      </c>
      <c r="S1037" s="30">
        <f t="shared" si="246"/>
        <v>0</v>
      </c>
      <c r="T1037" s="30">
        <f t="shared" si="247"/>
        <v>0</v>
      </c>
      <c r="U1037" s="34"/>
      <c r="V1037" s="34"/>
      <c r="W1037" s="34"/>
      <c r="X1037" s="31">
        <f t="shared" si="242"/>
        <v>9.0359999999999996</v>
      </c>
      <c r="Y1037" s="31">
        <f t="shared" si="243"/>
        <v>-184.49199999999999</v>
      </c>
      <c r="Z1037" s="30">
        <f t="shared" si="244"/>
        <v>0</v>
      </c>
    </row>
    <row r="1038" spans="5:26" x14ac:dyDescent="0.15">
      <c r="E1038" s="46"/>
      <c r="F1038" s="28"/>
      <c r="G1038" s="29"/>
      <c r="H1038" s="29"/>
      <c r="I1038" s="48" t="str">
        <f t="shared" si="239"/>
        <v/>
      </c>
      <c r="J1038" s="48" t="str">
        <f t="shared" si="249"/>
        <v/>
      </c>
      <c r="K1038" s="49" t="str">
        <f t="shared" si="248"/>
        <v/>
      </c>
      <c r="L1038" s="11"/>
      <c r="M1038" s="11"/>
      <c r="N1038" s="78"/>
      <c r="O1038" s="31" t="str">
        <f t="shared" si="240"/>
        <v>F</v>
      </c>
      <c r="P1038" s="11">
        <f t="shared" si="241"/>
        <v>-23.287315649149274</v>
      </c>
      <c r="Q1038" s="11"/>
      <c r="R1038" s="38">
        <f t="shared" si="245"/>
        <v>0</v>
      </c>
      <c r="S1038" s="30">
        <f t="shared" si="246"/>
        <v>0</v>
      </c>
      <c r="T1038" s="30">
        <f t="shared" si="247"/>
        <v>0</v>
      </c>
      <c r="U1038" s="34"/>
      <c r="V1038" s="34"/>
      <c r="W1038" s="34"/>
      <c r="X1038" s="31">
        <f t="shared" si="242"/>
        <v>9.0359999999999996</v>
      </c>
      <c r="Y1038" s="31">
        <f t="shared" si="243"/>
        <v>-184.49199999999999</v>
      </c>
      <c r="Z1038" s="30">
        <f t="shared" si="244"/>
        <v>0</v>
      </c>
    </row>
    <row r="1039" spans="5:26" x14ac:dyDescent="0.15">
      <c r="E1039" s="46"/>
      <c r="F1039" s="28"/>
      <c r="G1039" s="29"/>
      <c r="H1039" s="29"/>
      <c r="I1039" s="48" t="str">
        <f t="shared" si="239"/>
        <v/>
      </c>
      <c r="J1039" s="48" t="str">
        <f t="shared" si="249"/>
        <v/>
      </c>
      <c r="K1039" s="49" t="str">
        <f t="shared" si="248"/>
        <v/>
      </c>
      <c r="L1039" s="11"/>
      <c r="M1039" s="11"/>
      <c r="N1039" s="78"/>
      <c r="O1039" s="31" t="str">
        <f t="shared" si="240"/>
        <v>F</v>
      </c>
      <c r="P1039" s="11">
        <f t="shared" si="241"/>
        <v>-23.287315649149274</v>
      </c>
      <c r="Q1039" s="11"/>
      <c r="R1039" s="38">
        <f t="shared" si="245"/>
        <v>0</v>
      </c>
      <c r="S1039" s="30">
        <f t="shared" si="246"/>
        <v>0</v>
      </c>
      <c r="T1039" s="30">
        <f t="shared" si="247"/>
        <v>0</v>
      </c>
      <c r="U1039" s="34"/>
      <c r="V1039" s="34"/>
      <c r="W1039" s="34"/>
      <c r="X1039" s="31">
        <f t="shared" si="242"/>
        <v>9.0359999999999996</v>
      </c>
      <c r="Y1039" s="31">
        <f t="shared" si="243"/>
        <v>-184.49199999999999</v>
      </c>
      <c r="Z1039" s="30">
        <f t="shared" si="244"/>
        <v>0</v>
      </c>
    </row>
    <row r="1040" spans="5:26" x14ac:dyDescent="0.15">
      <c r="E1040" s="46"/>
      <c r="F1040" s="28"/>
      <c r="G1040" s="29"/>
      <c r="H1040" s="29"/>
      <c r="I1040" s="48" t="str">
        <f t="shared" si="239"/>
        <v/>
      </c>
      <c r="J1040" s="48" t="str">
        <f t="shared" si="249"/>
        <v/>
      </c>
      <c r="K1040" s="49" t="str">
        <f t="shared" si="248"/>
        <v/>
      </c>
      <c r="L1040" s="11"/>
      <c r="M1040" s="11"/>
      <c r="N1040" s="78"/>
      <c r="O1040" s="31" t="str">
        <f t="shared" si="240"/>
        <v>F</v>
      </c>
      <c r="P1040" s="11">
        <f t="shared" si="241"/>
        <v>-23.287315649149274</v>
      </c>
      <c r="Q1040" s="11"/>
      <c r="R1040" s="38">
        <f t="shared" si="245"/>
        <v>0</v>
      </c>
      <c r="S1040" s="30">
        <f t="shared" si="246"/>
        <v>0</v>
      </c>
      <c r="T1040" s="30">
        <f t="shared" si="247"/>
        <v>0</v>
      </c>
      <c r="U1040" s="34"/>
      <c r="V1040" s="34"/>
      <c r="W1040" s="34"/>
      <c r="X1040" s="31">
        <f t="shared" si="242"/>
        <v>9.0359999999999996</v>
      </c>
      <c r="Y1040" s="31">
        <f t="shared" si="243"/>
        <v>-184.49199999999999</v>
      </c>
      <c r="Z1040" s="30">
        <f t="shared" si="244"/>
        <v>0</v>
      </c>
    </row>
    <row r="1041" spans="5:26" x14ac:dyDescent="0.15">
      <c r="E1041" s="46"/>
      <c r="F1041" s="28"/>
      <c r="G1041" s="29"/>
      <c r="H1041" s="29"/>
      <c r="I1041" s="48" t="str">
        <f t="shared" si="239"/>
        <v/>
      </c>
      <c r="J1041" s="48" t="str">
        <f t="shared" si="249"/>
        <v/>
      </c>
      <c r="K1041" s="49" t="str">
        <f t="shared" si="248"/>
        <v/>
      </c>
      <c r="L1041" s="11"/>
      <c r="M1041" s="11"/>
      <c r="N1041" s="78"/>
      <c r="O1041" s="31" t="str">
        <f t="shared" si="240"/>
        <v>F</v>
      </c>
      <c r="P1041" s="11">
        <f t="shared" si="241"/>
        <v>-23.287315649149274</v>
      </c>
      <c r="Q1041" s="11"/>
      <c r="R1041" s="38">
        <f t="shared" si="245"/>
        <v>0</v>
      </c>
      <c r="S1041" s="30">
        <f t="shared" si="246"/>
        <v>0</v>
      </c>
      <c r="T1041" s="30">
        <f t="shared" si="247"/>
        <v>0</v>
      </c>
      <c r="U1041" s="34"/>
      <c r="V1041" s="34"/>
      <c r="W1041" s="34"/>
      <c r="X1041" s="31">
        <f t="shared" si="242"/>
        <v>9.0359999999999996</v>
      </c>
      <c r="Y1041" s="31">
        <f t="shared" si="243"/>
        <v>-184.49199999999999</v>
      </c>
      <c r="Z1041" s="30">
        <f t="shared" si="244"/>
        <v>0</v>
      </c>
    </row>
    <row r="1042" spans="5:26" x14ac:dyDescent="0.15">
      <c r="E1042" s="46"/>
      <c r="F1042" s="28"/>
      <c r="G1042" s="29"/>
      <c r="H1042" s="29"/>
      <c r="I1042" s="48" t="str">
        <f t="shared" si="239"/>
        <v/>
      </c>
      <c r="J1042" s="48" t="str">
        <f t="shared" si="249"/>
        <v/>
      </c>
      <c r="K1042" s="49" t="str">
        <f t="shared" si="248"/>
        <v/>
      </c>
      <c r="L1042" s="11"/>
      <c r="M1042" s="11"/>
      <c r="N1042" s="78"/>
      <c r="O1042" s="31" t="str">
        <f t="shared" si="240"/>
        <v>F</v>
      </c>
      <c r="P1042" s="11">
        <f t="shared" si="241"/>
        <v>-23.287315649149274</v>
      </c>
      <c r="Q1042" s="11"/>
      <c r="R1042" s="38">
        <f t="shared" si="245"/>
        <v>0</v>
      </c>
      <c r="S1042" s="30">
        <f t="shared" si="246"/>
        <v>0</v>
      </c>
      <c r="T1042" s="30">
        <f t="shared" si="247"/>
        <v>0</v>
      </c>
      <c r="U1042" s="34"/>
      <c r="V1042" s="34"/>
      <c r="W1042" s="34"/>
      <c r="X1042" s="31">
        <f t="shared" si="242"/>
        <v>9.0359999999999996</v>
      </c>
      <c r="Y1042" s="31">
        <f t="shared" si="243"/>
        <v>-184.49199999999999</v>
      </c>
      <c r="Z1042" s="30">
        <f t="shared" si="244"/>
        <v>0</v>
      </c>
    </row>
    <row r="1043" spans="5:26" x14ac:dyDescent="0.15">
      <c r="E1043" s="46"/>
      <c r="F1043" s="28"/>
      <c r="G1043" s="29"/>
      <c r="H1043" s="29"/>
      <c r="I1043" s="48" t="str">
        <f t="shared" si="239"/>
        <v/>
      </c>
      <c r="J1043" s="48" t="str">
        <f t="shared" si="249"/>
        <v/>
      </c>
      <c r="K1043" s="49" t="str">
        <f t="shared" si="248"/>
        <v/>
      </c>
      <c r="L1043" s="11"/>
      <c r="M1043" s="11"/>
      <c r="N1043" s="78"/>
      <c r="O1043" s="31" t="str">
        <f t="shared" si="240"/>
        <v>F</v>
      </c>
      <c r="P1043" s="11">
        <f t="shared" si="241"/>
        <v>-23.287315649149274</v>
      </c>
      <c r="Q1043" s="11"/>
      <c r="R1043" s="38">
        <f t="shared" si="245"/>
        <v>0</v>
      </c>
      <c r="S1043" s="30">
        <f t="shared" si="246"/>
        <v>0</v>
      </c>
      <c r="T1043" s="30">
        <f t="shared" si="247"/>
        <v>0</v>
      </c>
      <c r="U1043" s="34"/>
      <c r="V1043" s="34"/>
      <c r="W1043" s="34"/>
      <c r="X1043" s="31">
        <f t="shared" si="242"/>
        <v>9.0359999999999996</v>
      </c>
      <c r="Y1043" s="31">
        <f t="shared" si="243"/>
        <v>-184.49199999999999</v>
      </c>
      <c r="Z1043" s="30">
        <f t="shared" si="244"/>
        <v>0</v>
      </c>
    </row>
    <row r="1044" spans="5:26" x14ac:dyDescent="0.15">
      <c r="E1044" s="46"/>
      <c r="F1044" s="28"/>
      <c r="G1044" s="29"/>
      <c r="H1044" s="29"/>
      <c r="I1044" s="48" t="str">
        <f t="shared" si="239"/>
        <v/>
      </c>
      <c r="J1044" s="48" t="str">
        <f t="shared" si="249"/>
        <v/>
      </c>
      <c r="K1044" s="49" t="str">
        <f t="shared" si="248"/>
        <v/>
      </c>
      <c r="L1044" s="11"/>
      <c r="M1044" s="11"/>
      <c r="N1044" s="78"/>
      <c r="O1044" s="31" t="str">
        <f t="shared" si="240"/>
        <v>F</v>
      </c>
      <c r="P1044" s="11">
        <f t="shared" si="241"/>
        <v>-23.287315649149274</v>
      </c>
      <c r="Q1044" s="11"/>
      <c r="R1044" s="38">
        <f t="shared" si="245"/>
        <v>0</v>
      </c>
      <c r="S1044" s="30">
        <f t="shared" si="246"/>
        <v>0</v>
      </c>
      <c r="T1044" s="30">
        <f t="shared" si="247"/>
        <v>0</v>
      </c>
      <c r="U1044" s="34"/>
      <c r="V1044" s="34"/>
      <c r="W1044" s="34"/>
      <c r="X1044" s="31">
        <f t="shared" si="242"/>
        <v>9.0359999999999996</v>
      </c>
      <c r="Y1044" s="31">
        <f t="shared" si="243"/>
        <v>-184.49199999999999</v>
      </c>
      <c r="Z1044" s="30">
        <f t="shared" si="244"/>
        <v>0</v>
      </c>
    </row>
    <row r="1045" spans="5:26" x14ac:dyDescent="0.15">
      <c r="E1045" s="46"/>
      <c r="F1045" s="28"/>
      <c r="G1045" s="29"/>
      <c r="H1045" s="29"/>
      <c r="I1045" s="48" t="str">
        <f t="shared" si="239"/>
        <v/>
      </c>
      <c r="J1045" s="48" t="str">
        <f t="shared" si="249"/>
        <v/>
      </c>
      <c r="K1045" s="49" t="str">
        <f t="shared" si="248"/>
        <v/>
      </c>
      <c r="L1045" s="11"/>
      <c r="M1045" s="11"/>
      <c r="N1045" s="78"/>
      <c r="O1045" s="31" t="str">
        <f t="shared" si="240"/>
        <v>F</v>
      </c>
      <c r="P1045" s="11">
        <f t="shared" si="241"/>
        <v>-23.287315649149274</v>
      </c>
      <c r="Q1045" s="11"/>
      <c r="R1045" s="38">
        <f t="shared" si="245"/>
        <v>0</v>
      </c>
      <c r="S1045" s="30">
        <f t="shared" si="246"/>
        <v>0</v>
      </c>
      <c r="T1045" s="30">
        <f t="shared" si="247"/>
        <v>0</v>
      </c>
      <c r="U1045" s="34"/>
      <c r="V1045" s="34"/>
      <c r="W1045" s="34"/>
      <c r="X1045" s="31">
        <f t="shared" si="242"/>
        <v>9.0359999999999996</v>
      </c>
      <c r="Y1045" s="31">
        <f t="shared" si="243"/>
        <v>-184.49199999999999</v>
      </c>
      <c r="Z1045" s="30">
        <f t="shared" si="244"/>
        <v>0</v>
      </c>
    </row>
    <row r="1046" spans="5:26" x14ac:dyDescent="0.15">
      <c r="E1046" s="46"/>
      <c r="F1046" s="28"/>
      <c r="G1046" s="29"/>
      <c r="H1046" s="29"/>
      <c r="I1046" s="48" t="str">
        <f t="shared" si="239"/>
        <v/>
      </c>
      <c r="J1046" s="48" t="str">
        <f t="shared" si="249"/>
        <v/>
      </c>
      <c r="K1046" s="49" t="str">
        <f t="shared" si="248"/>
        <v/>
      </c>
      <c r="L1046" s="11"/>
      <c r="M1046" s="11"/>
      <c r="N1046" s="78"/>
      <c r="O1046" s="31" t="str">
        <f t="shared" si="240"/>
        <v>F</v>
      </c>
      <c r="P1046" s="11">
        <f t="shared" si="241"/>
        <v>-23.287315649149274</v>
      </c>
      <c r="Q1046" s="11"/>
      <c r="R1046" s="38">
        <f t="shared" si="245"/>
        <v>0</v>
      </c>
      <c r="S1046" s="30">
        <f t="shared" si="246"/>
        <v>0</v>
      </c>
      <c r="T1046" s="30">
        <f t="shared" si="247"/>
        <v>0</v>
      </c>
      <c r="U1046" s="34"/>
      <c r="V1046" s="34"/>
      <c r="W1046" s="34"/>
      <c r="X1046" s="31">
        <f t="shared" si="242"/>
        <v>9.0359999999999996</v>
      </c>
      <c r="Y1046" s="31">
        <f t="shared" si="243"/>
        <v>-184.49199999999999</v>
      </c>
      <c r="Z1046" s="30">
        <f t="shared" si="244"/>
        <v>0</v>
      </c>
    </row>
    <row r="1047" spans="5:26" x14ac:dyDescent="0.15">
      <c r="E1047" s="46"/>
      <c r="F1047" s="28"/>
      <c r="G1047" s="29"/>
      <c r="H1047" s="29"/>
      <c r="I1047" s="48" t="str">
        <f t="shared" si="239"/>
        <v/>
      </c>
      <c r="J1047" s="48" t="str">
        <f t="shared" si="249"/>
        <v/>
      </c>
      <c r="K1047" s="49" t="str">
        <f t="shared" si="248"/>
        <v/>
      </c>
      <c r="L1047" s="11"/>
      <c r="M1047" s="11"/>
      <c r="N1047" s="78"/>
      <c r="O1047" s="31" t="str">
        <f t="shared" si="240"/>
        <v>F</v>
      </c>
      <c r="P1047" s="11">
        <f t="shared" si="241"/>
        <v>-23.287315649149274</v>
      </c>
      <c r="Q1047" s="11"/>
      <c r="R1047" s="38">
        <f t="shared" si="245"/>
        <v>0</v>
      </c>
      <c r="S1047" s="30">
        <f t="shared" si="246"/>
        <v>0</v>
      </c>
      <c r="T1047" s="30">
        <f t="shared" si="247"/>
        <v>0</v>
      </c>
      <c r="U1047" s="34"/>
      <c r="V1047" s="34"/>
      <c r="W1047" s="34"/>
      <c r="X1047" s="31">
        <f t="shared" si="242"/>
        <v>9.0359999999999996</v>
      </c>
      <c r="Y1047" s="31">
        <f t="shared" si="243"/>
        <v>-184.49199999999999</v>
      </c>
      <c r="Z1047" s="30">
        <f t="shared" si="244"/>
        <v>0</v>
      </c>
    </row>
    <row r="1048" spans="5:26" x14ac:dyDescent="0.15">
      <c r="E1048" s="46"/>
      <c r="F1048" s="28"/>
      <c r="G1048" s="29"/>
      <c r="H1048" s="29"/>
      <c r="I1048" s="48" t="str">
        <f t="shared" si="239"/>
        <v/>
      </c>
      <c r="J1048" s="48" t="str">
        <f t="shared" si="249"/>
        <v/>
      </c>
      <c r="K1048" s="49" t="str">
        <f t="shared" si="248"/>
        <v/>
      </c>
      <c r="L1048" s="11"/>
      <c r="M1048" s="11"/>
      <c r="N1048" s="78"/>
      <c r="O1048" s="31" t="str">
        <f t="shared" si="240"/>
        <v>F</v>
      </c>
      <c r="P1048" s="11">
        <f t="shared" si="241"/>
        <v>-23.287315649149274</v>
      </c>
      <c r="Q1048" s="11"/>
      <c r="R1048" s="38">
        <f t="shared" si="245"/>
        <v>0</v>
      </c>
      <c r="S1048" s="30">
        <f t="shared" si="246"/>
        <v>0</v>
      </c>
      <c r="T1048" s="30">
        <f t="shared" si="247"/>
        <v>0</v>
      </c>
      <c r="U1048" s="34"/>
      <c r="V1048" s="34"/>
      <c r="W1048" s="34"/>
      <c r="X1048" s="31">
        <f t="shared" si="242"/>
        <v>9.0359999999999996</v>
      </c>
      <c r="Y1048" s="31">
        <f t="shared" si="243"/>
        <v>-184.49199999999999</v>
      </c>
      <c r="Z1048" s="30">
        <f t="shared" si="244"/>
        <v>0</v>
      </c>
    </row>
    <row r="1049" spans="5:26" x14ac:dyDescent="0.15">
      <c r="E1049" s="46"/>
      <c r="F1049" s="28"/>
      <c r="G1049" s="29"/>
      <c r="H1049" s="29"/>
      <c r="I1049" s="48" t="str">
        <f t="shared" si="239"/>
        <v/>
      </c>
      <c r="J1049" s="48" t="str">
        <f t="shared" si="249"/>
        <v/>
      </c>
      <c r="K1049" s="49" t="str">
        <f t="shared" si="248"/>
        <v/>
      </c>
      <c r="L1049" s="11"/>
      <c r="M1049" s="11"/>
      <c r="N1049" s="78"/>
      <c r="O1049" s="31" t="str">
        <f t="shared" si="240"/>
        <v>F</v>
      </c>
      <c r="P1049" s="11">
        <f t="shared" si="241"/>
        <v>-23.287315649149274</v>
      </c>
      <c r="Q1049" s="11"/>
      <c r="R1049" s="38">
        <f t="shared" si="245"/>
        <v>0</v>
      </c>
      <c r="S1049" s="30">
        <f t="shared" si="246"/>
        <v>0</v>
      </c>
      <c r="T1049" s="30">
        <f t="shared" si="247"/>
        <v>0</v>
      </c>
      <c r="U1049" s="34"/>
      <c r="V1049" s="34"/>
      <c r="W1049" s="34"/>
      <c r="X1049" s="31">
        <f t="shared" si="242"/>
        <v>9.0359999999999996</v>
      </c>
      <c r="Y1049" s="31">
        <f t="shared" si="243"/>
        <v>-184.49199999999999</v>
      </c>
      <c r="Z1049" s="30">
        <f t="shared" si="244"/>
        <v>0</v>
      </c>
    </row>
    <row r="1050" spans="5:26" x14ac:dyDescent="0.15">
      <c r="E1050" s="46"/>
      <c r="F1050" s="28"/>
      <c r="G1050" s="29"/>
      <c r="H1050" s="29"/>
      <c r="I1050" s="48" t="str">
        <f t="shared" si="239"/>
        <v/>
      </c>
      <c r="J1050" s="48" t="str">
        <f t="shared" si="249"/>
        <v/>
      </c>
      <c r="K1050" s="49" t="str">
        <f t="shared" si="248"/>
        <v/>
      </c>
      <c r="L1050" s="11"/>
      <c r="M1050" s="11"/>
      <c r="N1050" s="78"/>
      <c r="O1050" s="31" t="str">
        <f t="shared" si="240"/>
        <v>F</v>
      </c>
      <c r="P1050" s="11">
        <f t="shared" si="241"/>
        <v>-23.287315649149274</v>
      </c>
      <c r="Q1050" s="11"/>
      <c r="R1050" s="38">
        <f t="shared" si="245"/>
        <v>0</v>
      </c>
      <c r="S1050" s="30">
        <f t="shared" si="246"/>
        <v>0</v>
      </c>
      <c r="T1050" s="30">
        <f t="shared" si="247"/>
        <v>0</v>
      </c>
      <c r="U1050" s="34"/>
      <c r="V1050" s="34"/>
      <c r="W1050" s="34"/>
      <c r="X1050" s="31">
        <f t="shared" si="242"/>
        <v>9.0359999999999996</v>
      </c>
      <c r="Y1050" s="31">
        <f t="shared" si="243"/>
        <v>-184.49199999999999</v>
      </c>
      <c r="Z1050" s="30">
        <f t="shared" si="244"/>
        <v>0</v>
      </c>
    </row>
    <row r="1051" spans="5:26" x14ac:dyDescent="0.15">
      <c r="E1051" s="46"/>
      <c r="F1051" s="28"/>
      <c r="G1051" s="29"/>
      <c r="H1051" s="29"/>
      <c r="I1051" s="48" t="str">
        <f t="shared" si="239"/>
        <v/>
      </c>
      <c r="J1051" s="48" t="str">
        <f t="shared" si="249"/>
        <v/>
      </c>
      <c r="K1051" s="49" t="str">
        <f t="shared" si="248"/>
        <v/>
      </c>
      <c r="L1051" s="11"/>
      <c r="M1051" s="11"/>
      <c r="N1051" s="78"/>
      <c r="O1051" s="31" t="str">
        <f t="shared" si="240"/>
        <v>F</v>
      </c>
      <c r="P1051" s="11">
        <f t="shared" si="241"/>
        <v>-23.287315649149274</v>
      </c>
      <c r="Q1051" s="11"/>
      <c r="R1051" s="38">
        <f t="shared" si="245"/>
        <v>0</v>
      </c>
      <c r="S1051" s="30">
        <f t="shared" si="246"/>
        <v>0</v>
      </c>
      <c r="T1051" s="30">
        <f t="shared" si="247"/>
        <v>0</v>
      </c>
      <c r="U1051" s="34"/>
      <c r="V1051" s="34"/>
      <c r="W1051" s="34"/>
      <c r="X1051" s="31">
        <f t="shared" si="242"/>
        <v>9.0359999999999996</v>
      </c>
      <c r="Y1051" s="31">
        <f t="shared" si="243"/>
        <v>-184.49199999999999</v>
      </c>
      <c r="Z1051" s="30">
        <f t="shared" si="244"/>
        <v>0</v>
      </c>
    </row>
    <row r="1052" spans="5:26" x14ac:dyDescent="0.15">
      <c r="E1052" s="46"/>
      <c r="F1052" s="28"/>
      <c r="G1052" s="29"/>
      <c r="H1052" s="29"/>
      <c r="I1052" s="48" t="str">
        <f t="shared" si="239"/>
        <v/>
      </c>
      <c r="J1052" s="48" t="str">
        <f t="shared" si="249"/>
        <v/>
      </c>
      <c r="K1052" s="49" t="str">
        <f t="shared" si="248"/>
        <v/>
      </c>
      <c r="L1052" s="11"/>
      <c r="M1052" s="11"/>
      <c r="N1052" s="78"/>
      <c r="O1052" s="31" t="str">
        <f t="shared" si="240"/>
        <v>F</v>
      </c>
      <c r="P1052" s="11">
        <f t="shared" si="241"/>
        <v>-23.287315649149274</v>
      </c>
      <c r="Q1052" s="11"/>
      <c r="R1052" s="38">
        <f t="shared" si="245"/>
        <v>0</v>
      </c>
      <c r="S1052" s="30">
        <f t="shared" si="246"/>
        <v>0</v>
      </c>
      <c r="T1052" s="30">
        <f t="shared" si="247"/>
        <v>0</v>
      </c>
      <c r="U1052" s="34"/>
      <c r="V1052" s="34"/>
      <c r="W1052" s="34"/>
      <c r="X1052" s="31">
        <f t="shared" si="242"/>
        <v>9.0359999999999996</v>
      </c>
      <c r="Y1052" s="31">
        <f t="shared" si="243"/>
        <v>-184.49199999999999</v>
      </c>
      <c r="Z1052" s="30">
        <f t="shared" si="244"/>
        <v>0</v>
      </c>
    </row>
    <row r="1053" spans="5:26" x14ac:dyDescent="0.15">
      <c r="E1053" s="46"/>
      <c r="F1053" s="28"/>
      <c r="G1053" s="29"/>
      <c r="H1053" s="29"/>
      <c r="I1053" s="48" t="str">
        <f t="shared" si="239"/>
        <v/>
      </c>
      <c r="J1053" s="48" t="str">
        <f t="shared" si="249"/>
        <v/>
      </c>
      <c r="K1053" s="49" t="str">
        <f t="shared" si="248"/>
        <v/>
      </c>
      <c r="L1053" s="11"/>
      <c r="M1053" s="11"/>
      <c r="N1053" s="78"/>
      <c r="O1053" s="31" t="str">
        <f t="shared" si="240"/>
        <v>F</v>
      </c>
      <c r="P1053" s="11">
        <f t="shared" si="241"/>
        <v>-23.287315649149274</v>
      </c>
      <c r="Q1053" s="11"/>
      <c r="R1053" s="38">
        <f t="shared" si="245"/>
        <v>0</v>
      </c>
      <c r="S1053" s="30">
        <f t="shared" si="246"/>
        <v>0</v>
      </c>
      <c r="T1053" s="30">
        <f t="shared" si="247"/>
        <v>0</v>
      </c>
      <c r="U1053" s="34"/>
      <c r="V1053" s="34"/>
      <c r="W1053" s="34"/>
      <c r="X1053" s="31">
        <f t="shared" si="242"/>
        <v>9.0359999999999996</v>
      </c>
      <c r="Y1053" s="31">
        <f t="shared" si="243"/>
        <v>-184.49199999999999</v>
      </c>
      <c r="Z1053" s="30">
        <f t="shared" si="244"/>
        <v>0</v>
      </c>
    </row>
    <row r="1054" spans="5:26" x14ac:dyDescent="0.15">
      <c r="E1054" s="46"/>
      <c r="F1054" s="28"/>
      <c r="G1054" s="29"/>
      <c r="H1054" s="29"/>
      <c r="I1054" s="48" t="str">
        <f t="shared" si="239"/>
        <v/>
      </c>
      <c r="J1054" s="48" t="str">
        <f t="shared" si="249"/>
        <v/>
      </c>
      <c r="K1054" s="49" t="str">
        <f t="shared" si="248"/>
        <v/>
      </c>
      <c r="L1054" s="11"/>
      <c r="M1054" s="11"/>
      <c r="N1054" s="78"/>
      <c r="O1054" s="31" t="str">
        <f t="shared" si="240"/>
        <v>F</v>
      </c>
      <c r="P1054" s="11">
        <f t="shared" si="241"/>
        <v>-23.287315649149274</v>
      </c>
      <c r="Q1054" s="11"/>
      <c r="R1054" s="38">
        <f t="shared" si="245"/>
        <v>0</v>
      </c>
      <c r="S1054" s="30">
        <f t="shared" si="246"/>
        <v>0</v>
      </c>
      <c r="T1054" s="30">
        <f t="shared" si="247"/>
        <v>0</v>
      </c>
      <c r="U1054" s="34"/>
      <c r="V1054" s="34"/>
      <c r="W1054" s="34"/>
      <c r="X1054" s="31">
        <f t="shared" si="242"/>
        <v>9.0359999999999996</v>
      </c>
      <c r="Y1054" s="31">
        <f t="shared" si="243"/>
        <v>-184.49199999999999</v>
      </c>
      <c r="Z1054" s="30">
        <f t="shared" si="244"/>
        <v>0</v>
      </c>
    </row>
    <row r="1055" spans="5:26" x14ac:dyDescent="0.15">
      <c r="E1055" s="46"/>
      <c r="F1055" s="28"/>
      <c r="G1055" s="29"/>
      <c r="H1055" s="29"/>
      <c r="I1055" s="48" t="str">
        <f t="shared" si="239"/>
        <v/>
      </c>
      <c r="J1055" s="48" t="str">
        <f t="shared" si="249"/>
        <v/>
      </c>
      <c r="K1055" s="49" t="str">
        <f t="shared" si="248"/>
        <v/>
      </c>
      <c r="L1055" s="11"/>
      <c r="M1055" s="11"/>
      <c r="N1055" s="78"/>
      <c r="O1055" s="31" t="str">
        <f t="shared" si="240"/>
        <v>F</v>
      </c>
      <c r="P1055" s="11">
        <f t="shared" si="241"/>
        <v>-23.287315649149274</v>
      </c>
      <c r="Q1055" s="11"/>
      <c r="R1055" s="38">
        <f t="shared" si="245"/>
        <v>0</v>
      </c>
      <c r="S1055" s="30">
        <f t="shared" si="246"/>
        <v>0</v>
      </c>
      <c r="T1055" s="30">
        <f t="shared" si="247"/>
        <v>0</v>
      </c>
      <c r="U1055" s="34"/>
      <c r="V1055" s="34"/>
      <c r="W1055" s="34"/>
      <c r="X1055" s="31">
        <f t="shared" si="242"/>
        <v>9.0359999999999996</v>
      </c>
      <c r="Y1055" s="31">
        <f t="shared" si="243"/>
        <v>-184.49199999999999</v>
      </c>
      <c r="Z1055" s="30">
        <f t="shared" si="244"/>
        <v>0</v>
      </c>
    </row>
    <row r="1056" spans="5:26" x14ac:dyDescent="0.15">
      <c r="E1056" s="46"/>
      <c r="F1056" s="28"/>
      <c r="G1056" s="29"/>
      <c r="H1056" s="29"/>
      <c r="I1056" s="48" t="str">
        <f t="shared" si="239"/>
        <v/>
      </c>
      <c r="J1056" s="48" t="str">
        <f t="shared" si="249"/>
        <v/>
      </c>
      <c r="K1056" s="49" t="str">
        <f t="shared" si="248"/>
        <v/>
      </c>
      <c r="L1056" s="11"/>
      <c r="M1056" s="11"/>
      <c r="N1056" s="78"/>
      <c r="O1056" s="31" t="str">
        <f t="shared" si="240"/>
        <v>F</v>
      </c>
      <c r="P1056" s="11">
        <f t="shared" si="241"/>
        <v>-23.287315649149274</v>
      </c>
      <c r="Q1056" s="11"/>
      <c r="R1056" s="38">
        <f t="shared" si="245"/>
        <v>0</v>
      </c>
      <c r="S1056" s="30">
        <f t="shared" si="246"/>
        <v>0</v>
      </c>
      <c r="T1056" s="30">
        <f t="shared" si="247"/>
        <v>0</v>
      </c>
      <c r="U1056" s="34"/>
      <c r="V1056" s="34"/>
      <c r="W1056" s="34"/>
      <c r="X1056" s="31">
        <f t="shared" si="242"/>
        <v>9.0359999999999996</v>
      </c>
      <c r="Y1056" s="31">
        <f t="shared" si="243"/>
        <v>-184.49199999999999</v>
      </c>
      <c r="Z1056" s="30">
        <f t="shared" si="244"/>
        <v>0</v>
      </c>
    </row>
    <row r="1057" spans="5:26" x14ac:dyDescent="0.15">
      <c r="E1057" s="46"/>
      <c r="F1057" s="28"/>
      <c r="G1057" s="29"/>
      <c r="H1057" s="29"/>
      <c r="I1057" s="48" t="str">
        <f t="shared" si="239"/>
        <v/>
      </c>
      <c r="J1057" s="48" t="str">
        <f t="shared" si="249"/>
        <v/>
      </c>
      <c r="K1057" s="49" t="str">
        <f t="shared" si="248"/>
        <v/>
      </c>
      <c r="L1057" s="11"/>
      <c r="M1057" s="11"/>
      <c r="N1057" s="78"/>
      <c r="O1057" s="31" t="str">
        <f t="shared" si="240"/>
        <v>F</v>
      </c>
      <c r="P1057" s="11">
        <f t="shared" si="241"/>
        <v>-23.287315649149274</v>
      </c>
      <c r="Q1057" s="11"/>
      <c r="R1057" s="38">
        <f t="shared" si="245"/>
        <v>0</v>
      </c>
      <c r="S1057" s="30">
        <f t="shared" si="246"/>
        <v>0</v>
      </c>
      <c r="T1057" s="30">
        <f t="shared" si="247"/>
        <v>0</v>
      </c>
      <c r="U1057" s="34"/>
      <c r="V1057" s="34"/>
      <c r="W1057" s="34"/>
      <c r="X1057" s="31">
        <f t="shared" si="242"/>
        <v>9.0359999999999996</v>
      </c>
      <c r="Y1057" s="31">
        <f t="shared" si="243"/>
        <v>-184.49199999999999</v>
      </c>
      <c r="Z1057" s="30">
        <f t="shared" si="244"/>
        <v>0</v>
      </c>
    </row>
    <row r="1058" spans="5:26" x14ac:dyDescent="0.15">
      <c r="E1058" s="46"/>
      <c r="F1058" s="28"/>
      <c r="G1058" s="29"/>
      <c r="H1058" s="29"/>
      <c r="I1058" s="48" t="str">
        <f t="shared" si="239"/>
        <v/>
      </c>
      <c r="J1058" s="48" t="str">
        <f t="shared" si="249"/>
        <v/>
      </c>
      <c r="K1058" s="49" t="str">
        <f t="shared" si="248"/>
        <v/>
      </c>
      <c r="L1058" s="11"/>
      <c r="M1058" s="11"/>
      <c r="N1058" s="78"/>
      <c r="O1058" s="31" t="str">
        <f t="shared" si="240"/>
        <v>F</v>
      </c>
      <c r="P1058" s="11">
        <f t="shared" si="241"/>
        <v>-23.287315649149274</v>
      </c>
      <c r="Q1058" s="11"/>
      <c r="R1058" s="38">
        <f t="shared" si="245"/>
        <v>0</v>
      </c>
      <c r="S1058" s="30">
        <f t="shared" si="246"/>
        <v>0</v>
      </c>
      <c r="T1058" s="30">
        <f t="shared" si="247"/>
        <v>0</v>
      </c>
      <c r="U1058" s="34"/>
      <c r="V1058" s="34"/>
      <c r="W1058" s="34"/>
      <c r="X1058" s="31">
        <f t="shared" si="242"/>
        <v>9.0359999999999996</v>
      </c>
      <c r="Y1058" s="31">
        <f t="shared" si="243"/>
        <v>-184.49199999999999</v>
      </c>
      <c r="Z1058" s="30">
        <f t="shared" si="244"/>
        <v>0</v>
      </c>
    </row>
    <row r="1059" spans="5:26" x14ac:dyDescent="0.15">
      <c r="E1059" s="46"/>
      <c r="F1059" s="28"/>
      <c r="G1059" s="29"/>
      <c r="H1059" s="29"/>
      <c r="I1059" s="48" t="str">
        <f t="shared" si="239"/>
        <v/>
      </c>
      <c r="J1059" s="48" t="str">
        <f t="shared" si="249"/>
        <v/>
      </c>
      <c r="K1059" s="49" t="str">
        <f t="shared" si="248"/>
        <v/>
      </c>
      <c r="L1059" s="11"/>
      <c r="M1059" s="11"/>
      <c r="N1059" s="78"/>
      <c r="O1059" s="31" t="str">
        <f t="shared" si="240"/>
        <v>F</v>
      </c>
      <c r="P1059" s="11">
        <f t="shared" si="241"/>
        <v>-23.287315649149274</v>
      </c>
      <c r="Q1059" s="11"/>
      <c r="R1059" s="38">
        <f t="shared" si="245"/>
        <v>0</v>
      </c>
      <c r="S1059" s="30">
        <f t="shared" si="246"/>
        <v>0</v>
      </c>
      <c r="T1059" s="30">
        <f t="shared" si="247"/>
        <v>0</v>
      </c>
      <c r="U1059" s="34"/>
      <c r="V1059" s="34"/>
      <c r="W1059" s="34"/>
      <c r="X1059" s="31">
        <f t="shared" si="242"/>
        <v>9.0359999999999996</v>
      </c>
      <c r="Y1059" s="31">
        <f t="shared" si="243"/>
        <v>-184.49199999999999</v>
      </c>
      <c r="Z1059" s="30">
        <f t="shared" si="244"/>
        <v>0</v>
      </c>
    </row>
    <row r="1060" spans="5:26" x14ac:dyDescent="0.15">
      <c r="E1060" s="46"/>
      <c r="F1060" s="28"/>
      <c r="G1060" s="29"/>
      <c r="H1060" s="29"/>
      <c r="I1060" s="48" t="str">
        <f t="shared" si="239"/>
        <v/>
      </c>
      <c r="J1060" s="48" t="str">
        <f t="shared" si="249"/>
        <v/>
      </c>
      <c r="K1060" s="49" t="str">
        <f t="shared" si="248"/>
        <v/>
      </c>
      <c r="L1060" s="11"/>
      <c r="M1060" s="11"/>
      <c r="N1060" s="78"/>
      <c r="O1060" s="31" t="str">
        <f t="shared" si="240"/>
        <v>F</v>
      </c>
      <c r="P1060" s="11">
        <f t="shared" si="241"/>
        <v>-23.287315649149274</v>
      </c>
      <c r="Q1060" s="11"/>
      <c r="R1060" s="38">
        <f t="shared" si="245"/>
        <v>0</v>
      </c>
      <c r="S1060" s="30">
        <f t="shared" si="246"/>
        <v>0</v>
      </c>
      <c r="T1060" s="30">
        <f t="shared" si="247"/>
        <v>0</v>
      </c>
      <c r="U1060" s="34"/>
      <c r="V1060" s="34"/>
      <c r="W1060" s="34"/>
      <c r="X1060" s="31">
        <f t="shared" si="242"/>
        <v>9.0359999999999996</v>
      </c>
      <c r="Y1060" s="31">
        <f t="shared" si="243"/>
        <v>-184.49199999999999</v>
      </c>
      <c r="Z1060" s="30">
        <f t="shared" si="244"/>
        <v>0</v>
      </c>
    </row>
    <row r="1061" spans="5:26" x14ac:dyDescent="0.15">
      <c r="E1061" s="46"/>
      <c r="F1061" s="28"/>
      <c r="G1061" s="29"/>
      <c r="H1061" s="29"/>
      <c r="I1061" s="48" t="str">
        <f t="shared" si="239"/>
        <v/>
      </c>
      <c r="J1061" s="48" t="str">
        <f t="shared" ref="J1061:J1092" si="250">IF(COUNTA($F$995,$H$995,F1061:H1061)=5,IF(T1061&lt;6,"*",IF(T1061&gt;=17.583,"*",(H1061-G1061*INDEX(IF(O1061="F",muratafemale,muratamale),R1061-4,1)-INDEX(IF(O1061="F",muratafemale,muratamale),R1061-4,2))/(G1061*INDEX(IF(O1061="F",muratafemale,muratamale),R1061-4,1)+INDEX(IF(O1061="F",muratafemale,muratamale),R1061-4,2))*100)),"")</f>
        <v/>
      </c>
      <c r="K1061" s="49" t="str">
        <f t="shared" si="248"/>
        <v/>
      </c>
      <c r="L1061" s="11"/>
      <c r="M1061" s="11"/>
      <c r="N1061" s="78"/>
      <c r="O1061" s="31" t="str">
        <f t="shared" si="240"/>
        <v>F</v>
      </c>
      <c r="P1061" s="11">
        <f t="shared" si="241"/>
        <v>-23.287315649149274</v>
      </c>
      <c r="Q1061" s="11"/>
      <c r="R1061" s="38">
        <f t="shared" si="245"/>
        <v>0</v>
      </c>
      <c r="S1061" s="30">
        <f t="shared" si="246"/>
        <v>0</v>
      </c>
      <c r="T1061" s="30">
        <f t="shared" si="247"/>
        <v>0</v>
      </c>
      <c r="U1061" s="34"/>
      <c r="V1061" s="34"/>
      <c r="W1061" s="34"/>
      <c r="X1061" s="31">
        <f t="shared" si="242"/>
        <v>9.0359999999999996</v>
      </c>
      <c r="Y1061" s="31">
        <f t="shared" si="243"/>
        <v>-184.49199999999999</v>
      </c>
      <c r="Z1061" s="30">
        <f t="shared" si="244"/>
        <v>0</v>
      </c>
    </row>
    <row r="1062" spans="5:26" x14ac:dyDescent="0.15">
      <c r="E1062" s="46"/>
      <c r="F1062" s="28"/>
      <c r="G1062" s="29"/>
      <c r="H1062" s="29"/>
      <c r="I1062" s="48" t="str">
        <f t="shared" ref="I1062:I1116" si="251">IF(COUNTA($F$995,$H$995,F1062:H1062)=5,P1062,"")</f>
        <v/>
      </c>
      <c r="J1062" s="48" t="str">
        <f t="shared" si="250"/>
        <v/>
      </c>
      <c r="K1062" s="49" t="str">
        <f t="shared" ref="K1062:K1116" si="252">IF(COUNTA($F$995,$H$995,F1062:H1062)=5,IF(OR(T1062&lt;1,G1062&lt;70),"*",IF(G1062&gt;=IF(O1062="M",181,174),(H1062-Z1062)/Z1062*100,IF(G1062&lt;101,(H1062-X1062)/X1062*100,IF(T1062&lt;6,(H1062-X1062)/X1062*100,IF(T1062&gt;=17.583,(H1062-Z1062)/Z1062*100,(H1062-Y1062)/Y1062*100))))),"")</f>
        <v/>
      </c>
      <c r="L1062" s="11"/>
      <c r="M1062" s="11"/>
      <c r="N1062" s="78"/>
      <c r="O1062" s="31" t="str">
        <f t="shared" ref="O1062:O1116" si="253">IF(OR(+$H$995="男",+$H$995="M"),"M","F")</f>
        <v>F</v>
      </c>
      <c r="P1062" s="11">
        <f t="shared" ref="P1062:P1116" si="254">IF(T1062&gt;17.583,"*",(G1062-(INDEX(IF(O1062="F",Hfemalemean,Hmalemean),S1062+1,R1062+1)))/(INDEX(IF(O1062="F",Hfemalesd,Hmalesd),S1062+1,R1062+1)))</f>
        <v>-23.287315649149274</v>
      </c>
      <c r="Q1062" s="11"/>
      <c r="R1062" s="38">
        <f t="shared" ref="R1062:R1116" si="255">DATEDIF($F$995,F1062,"Y")</f>
        <v>0</v>
      </c>
      <c r="S1062" s="30">
        <f t="shared" ref="S1062:S1116" si="256">DATEDIF($F$995,F1062,"YM")</f>
        <v>0</v>
      </c>
      <c r="T1062" s="30">
        <f t="shared" ref="T1062:T1116" si="257">DATEDIF($F$995,F1062,"Y")+DATEDIF($F$995,F1062,"YD")/(365+IF(MOD(YEAR(DATE(YEAR(F1062)-1,MONTH($F$995),DAY($F$995))),4)=0,IF(DATE(YEAR(DATE(YEAR(F1062)-1,MONTH($F$995),DAY($F$995))),2,29)&gt;=DATE(YEAR(F1062)-1,MONTH($F$995),DAY($F$995)),1,0),0)+IF(MOD(YEAR(F1062),4)=0,IF(DATE(YEAR(F1062),2,29)&lt;=F1062,1,0),0))</f>
        <v>0</v>
      </c>
      <c r="U1062" s="34"/>
      <c r="V1062" s="34"/>
      <c r="W1062" s="34"/>
      <c r="X1062" s="31">
        <f t="shared" ref="X1062:X1116" si="258">IF(O1062="M",2.06*10^-3*G1062^2-0.1166*G1062+6.5273,2.49*10^-3*G1062^2-0.1858*G1062+9.036)</f>
        <v>9.0359999999999996</v>
      </c>
      <c r="Y1062" s="31">
        <f t="shared" ref="Y1062:Y1116" si="259">((G1062/100)^3*INDEX(itoOI,IF(O1062="M",0,3)+IF(G1062&lt;140,1,IF(G1062&lt;=149,2,3)),1)+(G1062/100)^2*INDEX(itoOI,IF(O1062="M",0,3)+IF(G1062&lt;140,1,IF(G1062&lt;=149,2,3)),2)+(G1062/100)*INDEX(itoOI,IF(O1062="M",0,3)+IF(G1062&lt;140,1,IF(G1062&lt;=149,2,3)),3)+INDEX(itoOI,IF(O1062="M",0,3)+IF(G1062&lt;140,1,IF(G1062&lt;=149,2,3)),4))</f>
        <v>-184.49199999999999</v>
      </c>
      <c r="Z1062" s="30">
        <f t="shared" ref="Z1062:Z1116" si="260">22*G1062^2/10000</f>
        <v>0</v>
      </c>
    </row>
    <row r="1063" spans="5:26" x14ac:dyDescent="0.15">
      <c r="E1063" s="46"/>
      <c r="F1063" s="28"/>
      <c r="G1063" s="29"/>
      <c r="H1063" s="29"/>
      <c r="I1063" s="48" t="str">
        <f t="shared" si="251"/>
        <v/>
      </c>
      <c r="J1063" s="48" t="str">
        <f t="shared" si="250"/>
        <v/>
      </c>
      <c r="K1063" s="49" t="str">
        <f t="shared" si="252"/>
        <v/>
      </c>
      <c r="L1063" s="11"/>
      <c r="M1063" s="11"/>
      <c r="N1063" s="78"/>
      <c r="O1063" s="31" t="str">
        <f t="shared" si="253"/>
        <v>F</v>
      </c>
      <c r="P1063" s="11">
        <f t="shared" si="254"/>
        <v>-23.287315649149274</v>
      </c>
      <c r="Q1063" s="11"/>
      <c r="R1063" s="38">
        <f t="shared" si="255"/>
        <v>0</v>
      </c>
      <c r="S1063" s="30">
        <f t="shared" si="256"/>
        <v>0</v>
      </c>
      <c r="T1063" s="30">
        <f t="shared" si="257"/>
        <v>0</v>
      </c>
      <c r="U1063" s="34"/>
      <c r="V1063" s="34"/>
      <c r="W1063" s="34"/>
      <c r="X1063" s="31">
        <f t="shared" si="258"/>
        <v>9.0359999999999996</v>
      </c>
      <c r="Y1063" s="31">
        <f t="shared" si="259"/>
        <v>-184.49199999999999</v>
      </c>
      <c r="Z1063" s="30">
        <f t="shared" si="260"/>
        <v>0</v>
      </c>
    </row>
    <row r="1064" spans="5:26" x14ac:dyDescent="0.15">
      <c r="E1064" s="46"/>
      <c r="F1064" s="28"/>
      <c r="G1064" s="29"/>
      <c r="H1064" s="29"/>
      <c r="I1064" s="48" t="str">
        <f t="shared" si="251"/>
        <v/>
      </c>
      <c r="J1064" s="48" t="str">
        <f t="shared" si="250"/>
        <v/>
      </c>
      <c r="K1064" s="49" t="str">
        <f t="shared" si="252"/>
        <v/>
      </c>
      <c r="L1064" s="11"/>
      <c r="M1064" s="11"/>
      <c r="N1064" s="78"/>
      <c r="O1064" s="31" t="str">
        <f t="shared" si="253"/>
        <v>F</v>
      </c>
      <c r="P1064" s="11">
        <f t="shared" si="254"/>
        <v>-23.287315649149274</v>
      </c>
      <c r="Q1064" s="11"/>
      <c r="R1064" s="38">
        <f t="shared" si="255"/>
        <v>0</v>
      </c>
      <c r="S1064" s="30">
        <f t="shared" si="256"/>
        <v>0</v>
      </c>
      <c r="T1064" s="30">
        <f t="shared" si="257"/>
        <v>0</v>
      </c>
      <c r="U1064" s="34"/>
      <c r="V1064" s="34"/>
      <c r="W1064" s="34"/>
      <c r="X1064" s="31">
        <f t="shared" si="258"/>
        <v>9.0359999999999996</v>
      </c>
      <c r="Y1064" s="31">
        <f t="shared" si="259"/>
        <v>-184.49199999999999</v>
      </c>
      <c r="Z1064" s="30">
        <f t="shared" si="260"/>
        <v>0</v>
      </c>
    </row>
    <row r="1065" spans="5:26" x14ac:dyDescent="0.15">
      <c r="E1065" s="46"/>
      <c r="F1065" s="28"/>
      <c r="G1065" s="29"/>
      <c r="H1065" s="29"/>
      <c r="I1065" s="48" t="str">
        <f t="shared" si="251"/>
        <v/>
      </c>
      <c r="J1065" s="48" t="str">
        <f t="shared" si="250"/>
        <v/>
      </c>
      <c r="K1065" s="49" t="str">
        <f t="shared" si="252"/>
        <v/>
      </c>
      <c r="L1065" s="11"/>
      <c r="M1065" s="11"/>
      <c r="N1065" s="78"/>
      <c r="O1065" s="31" t="str">
        <f t="shared" si="253"/>
        <v>F</v>
      </c>
      <c r="P1065" s="11">
        <f t="shared" si="254"/>
        <v>-23.287315649149274</v>
      </c>
      <c r="Q1065" s="11"/>
      <c r="R1065" s="38">
        <f t="shared" si="255"/>
        <v>0</v>
      </c>
      <c r="S1065" s="30">
        <f t="shared" si="256"/>
        <v>0</v>
      </c>
      <c r="T1065" s="30">
        <f t="shared" si="257"/>
        <v>0</v>
      </c>
      <c r="U1065" s="34"/>
      <c r="V1065" s="34"/>
      <c r="W1065" s="34"/>
      <c r="X1065" s="31">
        <f t="shared" si="258"/>
        <v>9.0359999999999996</v>
      </c>
      <c r="Y1065" s="31">
        <f t="shared" si="259"/>
        <v>-184.49199999999999</v>
      </c>
      <c r="Z1065" s="30">
        <f t="shared" si="260"/>
        <v>0</v>
      </c>
    </row>
    <row r="1066" spans="5:26" x14ac:dyDescent="0.15">
      <c r="E1066" s="46"/>
      <c r="F1066" s="28"/>
      <c r="G1066" s="29"/>
      <c r="H1066" s="29"/>
      <c r="I1066" s="48" t="str">
        <f t="shared" si="251"/>
        <v/>
      </c>
      <c r="J1066" s="48" t="str">
        <f t="shared" si="250"/>
        <v/>
      </c>
      <c r="K1066" s="49" t="str">
        <f t="shared" si="252"/>
        <v/>
      </c>
      <c r="L1066" s="11"/>
      <c r="M1066" s="11"/>
      <c r="N1066" s="78"/>
      <c r="O1066" s="31" t="str">
        <f t="shared" si="253"/>
        <v>F</v>
      </c>
      <c r="P1066" s="11">
        <f t="shared" si="254"/>
        <v>-23.287315649149274</v>
      </c>
      <c r="Q1066" s="11"/>
      <c r="R1066" s="38">
        <f t="shared" si="255"/>
        <v>0</v>
      </c>
      <c r="S1066" s="30">
        <f t="shared" si="256"/>
        <v>0</v>
      </c>
      <c r="T1066" s="30">
        <f t="shared" si="257"/>
        <v>0</v>
      </c>
      <c r="U1066" s="34"/>
      <c r="V1066" s="34"/>
      <c r="W1066" s="34"/>
      <c r="X1066" s="31">
        <f t="shared" si="258"/>
        <v>9.0359999999999996</v>
      </c>
      <c r="Y1066" s="31">
        <f t="shared" si="259"/>
        <v>-184.49199999999999</v>
      </c>
      <c r="Z1066" s="30">
        <f t="shared" si="260"/>
        <v>0</v>
      </c>
    </row>
    <row r="1067" spans="5:26" x14ac:dyDescent="0.15">
      <c r="E1067" s="46"/>
      <c r="F1067" s="28"/>
      <c r="G1067" s="29"/>
      <c r="H1067" s="29"/>
      <c r="I1067" s="48" t="str">
        <f t="shared" si="251"/>
        <v/>
      </c>
      <c r="J1067" s="48" t="str">
        <f t="shared" si="250"/>
        <v/>
      </c>
      <c r="K1067" s="49" t="str">
        <f t="shared" si="252"/>
        <v/>
      </c>
      <c r="L1067" s="11"/>
      <c r="M1067" s="11"/>
      <c r="N1067" s="78"/>
      <c r="O1067" s="31" t="str">
        <f t="shared" si="253"/>
        <v>F</v>
      </c>
      <c r="P1067" s="11">
        <f t="shared" si="254"/>
        <v>-23.287315649149274</v>
      </c>
      <c r="Q1067" s="11"/>
      <c r="R1067" s="38">
        <f t="shared" si="255"/>
        <v>0</v>
      </c>
      <c r="S1067" s="30">
        <f t="shared" si="256"/>
        <v>0</v>
      </c>
      <c r="T1067" s="30">
        <f t="shared" si="257"/>
        <v>0</v>
      </c>
      <c r="U1067" s="34"/>
      <c r="V1067" s="34"/>
      <c r="W1067" s="34"/>
      <c r="X1067" s="31">
        <f t="shared" si="258"/>
        <v>9.0359999999999996</v>
      </c>
      <c r="Y1067" s="31">
        <f t="shared" si="259"/>
        <v>-184.49199999999999</v>
      </c>
      <c r="Z1067" s="30">
        <f t="shared" si="260"/>
        <v>0</v>
      </c>
    </row>
    <row r="1068" spans="5:26" x14ac:dyDescent="0.15">
      <c r="E1068" s="46"/>
      <c r="F1068" s="28"/>
      <c r="G1068" s="29"/>
      <c r="H1068" s="29"/>
      <c r="I1068" s="48" t="str">
        <f t="shared" si="251"/>
        <v/>
      </c>
      <c r="J1068" s="48" t="str">
        <f t="shared" si="250"/>
        <v/>
      </c>
      <c r="K1068" s="49" t="str">
        <f t="shared" si="252"/>
        <v/>
      </c>
      <c r="L1068" s="11"/>
      <c r="M1068" s="11"/>
      <c r="N1068" s="78"/>
      <c r="O1068" s="31" t="str">
        <f t="shared" si="253"/>
        <v>F</v>
      </c>
      <c r="P1068" s="11">
        <f t="shared" si="254"/>
        <v>-23.287315649149274</v>
      </c>
      <c r="Q1068" s="11"/>
      <c r="R1068" s="38">
        <f t="shared" si="255"/>
        <v>0</v>
      </c>
      <c r="S1068" s="30">
        <f t="shared" si="256"/>
        <v>0</v>
      </c>
      <c r="T1068" s="30">
        <f t="shared" si="257"/>
        <v>0</v>
      </c>
      <c r="U1068" s="34"/>
      <c r="V1068" s="34"/>
      <c r="W1068" s="34"/>
      <c r="X1068" s="31">
        <f t="shared" si="258"/>
        <v>9.0359999999999996</v>
      </c>
      <c r="Y1068" s="31">
        <f t="shared" si="259"/>
        <v>-184.49199999999999</v>
      </c>
      <c r="Z1068" s="30">
        <f t="shared" si="260"/>
        <v>0</v>
      </c>
    </row>
    <row r="1069" spans="5:26" x14ac:dyDescent="0.15">
      <c r="E1069" s="46"/>
      <c r="F1069" s="28"/>
      <c r="G1069" s="29"/>
      <c r="H1069" s="29"/>
      <c r="I1069" s="48" t="str">
        <f t="shared" si="251"/>
        <v/>
      </c>
      <c r="J1069" s="48" t="str">
        <f t="shared" si="250"/>
        <v/>
      </c>
      <c r="K1069" s="49" t="str">
        <f t="shared" si="252"/>
        <v/>
      </c>
      <c r="L1069" s="11"/>
      <c r="M1069" s="11"/>
      <c r="N1069" s="78"/>
      <c r="O1069" s="31" t="str">
        <f t="shared" si="253"/>
        <v>F</v>
      </c>
      <c r="P1069" s="11">
        <f t="shared" si="254"/>
        <v>-23.287315649149274</v>
      </c>
      <c r="Q1069" s="11"/>
      <c r="R1069" s="38">
        <f t="shared" si="255"/>
        <v>0</v>
      </c>
      <c r="S1069" s="30">
        <f t="shared" si="256"/>
        <v>0</v>
      </c>
      <c r="T1069" s="30">
        <f t="shared" si="257"/>
        <v>0</v>
      </c>
      <c r="U1069" s="34"/>
      <c r="V1069" s="34"/>
      <c r="W1069" s="34"/>
      <c r="X1069" s="31">
        <f t="shared" si="258"/>
        <v>9.0359999999999996</v>
      </c>
      <c r="Y1069" s="31">
        <f t="shared" si="259"/>
        <v>-184.49199999999999</v>
      </c>
      <c r="Z1069" s="30">
        <f t="shared" si="260"/>
        <v>0</v>
      </c>
    </row>
    <row r="1070" spans="5:26" x14ac:dyDescent="0.15">
      <c r="E1070" s="46"/>
      <c r="F1070" s="28"/>
      <c r="G1070" s="29"/>
      <c r="H1070" s="29"/>
      <c r="I1070" s="48" t="str">
        <f t="shared" si="251"/>
        <v/>
      </c>
      <c r="J1070" s="48" t="str">
        <f t="shared" si="250"/>
        <v/>
      </c>
      <c r="K1070" s="49" t="str">
        <f t="shared" si="252"/>
        <v/>
      </c>
      <c r="L1070" s="11"/>
      <c r="M1070" s="11"/>
      <c r="N1070" s="78"/>
      <c r="O1070" s="31" t="str">
        <f t="shared" si="253"/>
        <v>F</v>
      </c>
      <c r="P1070" s="11">
        <f t="shared" si="254"/>
        <v>-23.287315649149274</v>
      </c>
      <c r="Q1070" s="11"/>
      <c r="R1070" s="38">
        <f t="shared" si="255"/>
        <v>0</v>
      </c>
      <c r="S1070" s="30">
        <f t="shared" si="256"/>
        <v>0</v>
      </c>
      <c r="T1070" s="30">
        <f t="shared" si="257"/>
        <v>0</v>
      </c>
      <c r="U1070" s="34"/>
      <c r="V1070" s="34"/>
      <c r="W1070" s="34"/>
      <c r="X1070" s="31">
        <f t="shared" si="258"/>
        <v>9.0359999999999996</v>
      </c>
      <c r="Y1070" s="31">
        <f t="shared" si="259"/>
        <v>-184.49199999999999</v>
      </c>
      <c r="Z1070" s="30">
        <f t="shared" si="260"/>
        <v>0</v>
      </c>
    </row>
    <row r="1071" spans="5:26" x14ac:dyDescent="0.15">
      <c r="E1071" s="46"/>
      <c r="F1071" s="28"/>
      <c r="G1071" s="29"/>
      <c r="H1071" s="29"/>
      <c r="I1071" s="48" t="str">
        <f t="shared" si="251"/>
        <v/>
      </c>
      <c r="J1071" s="48" t="str">
        <f t="shared" si="250"/>
        <v/>
      </c>
      <c r="K1071" s="49" t="str">
        <f t="shared" si="252"/>
        <v/>
      </c>
      <c r="L1071" s="11"/>
      <c r="M1071" s="11"/>
      <c r="N1071" s="78"/>
      <c r="O1071" s="31" t="str">
        <f t="shared" si="253"/>
        <v>F</v>
      </c>
      <c r="P1071" s="11">
        <f t="shared" si="254"/>
        <v>-23.287315649149274</v>
      </c>
      <c r="Q1071" s="11"/>
      <c r="R1071" s="38">
        <f t="shared" si="255"/>
        <v>0</v>
      </c>
      <c r="S1071" s="30">
        <f t="shared" si="256"/>
        <v>0</v>
      </c>
      <c r="T1071" s="30">
        <f t="shared" si="257"/>
        <v>0</v>
      </c>
      <c r="U1071" s="34"/>
      <c r="V1071" s="34"/>
      <c r="W1071" s="34"/>
      <c r="X1071" s="31">
        <f t="shared" si="258"/>
        <v>9.0359999999999996</v>
      </c>
      <c r="Y1071" s="31">
        <f t="shared" si="259"/>
        <v>-184.49199999999999</v>
      </c>
      <c r="Z1071" s="30">
        <f t="shared" si="260"/>
        <v>0</v>
      </c>
    </row>
    <row r="1072" spans="5:26" x14ac:dyDescent="0.15">
      <c r="E1072" s="46"/>
      <c r="F1072" s="28"/>
      <c r="G1072" s="29"/>
      <c r="H1072" s="29"/>
      <c r="I1072" s="48" t="str">
        <f t="shared" si="251"/>
        <v/>
      </c>
      <c r="J1072" s="48" t="str">
        <f t="shared" si="250"/>
        <v/>
      </c>
      <c r="K1072" s="49" t="str">
        <f t="shared" si="252"/>
        <v/>
      </c>
      <c r="L1072" s="11"/>
      <c r="M1072" s="11"/>
      <c r="N1072" s="78"/>
      <c r="O1072" s="31" t="str">
        <f t="shared" si="253"/>
        <v>F</v>
      </c>
      <c r="P1072" s="11">
        <f t="shared" si="254"/>
        <v>-23.287315649149274</v>
      </c>
      <c r="Q1072" s="11"/>
      <c r="R1072" s="38">
        <f t="shared" si="255"/>
        <v>0</v>
      </c>
      <c r="S1072" s="30">
        <f t="shared" si="256"/>
        <v>0</v>
      </c>
      <c r="T1072" s="30">
        <f t="shared" si="257"/>
        <v>0</v>
      </c>
      <c r="U1072" s="34"/>
      <c r="V1072" s="34"/>
      <c r="W1072" s="34"/>
      <c r="X1072" s="31">
        <f t="shared" si="258"/>
        <v>9.0359999999999996</v>
      </c>
      <c r="Y1072" s="31">
        <f t="shared" si="259"/>
        <v>-184.49199999999999</v>
      </c>
      <c r="Z1072" s="30">
        <f t="shared" si="260"/>
        <v>0</v>
      </c>
    </row>
    <row r="1073" spans="5:26" x14ac:dyDescent="0.15">
      <c r="E1073" s="46"/>
      <c r="F1073" s="28"/>
      <c r="G1073" s="29"/>
      <c r="H1073" s="29"/>
      <c r="I1073" s="48" t="str">
        <f t="shared" si="251"/>
        <v/>
      </c>
      <c r="J1073" s="48" t="str">
        <f t="shared" si="250"/>
        <v/>
      </c>
      <c r="K1073" s="49" t="str">
        <f t="shared" si="252"/>
        <v/>
      </c>
      <c r="L1073" s="11"/>
      <c r="M1073" s="11"/>
      <c r="N1073" s="78"/>
      <c r="O1073" s="31" t="str">
        <f t="shared" si="253"/>
        <v>F</v>
      </c>
      <c r="P1073" s="11">
        <f t="shared" si="254"/>
        <v>-23.287315649149274</v>
      </c>
      <c r="Q1073" s="11"/>
      <c r="R1073" s="38">
        <f t="shared" si="255"/>
        <v>0</v>
      </c>
      <c r="S1073" s="30">
        <f t="shared" si="256"/>
        <v>0</v>
      </c>
      <c r="T1073" s="30">
        <f t="shared" si="257"/>
        <v>0</v>
      </c>
      <c r="U1073" s="34"/>
      <c r="V1073" s="34"/>
      <c r="W1073" s="34"/>
      <c r="X1073" s="31">
        <f t="shared" si="258"/>
        <v>9.0359999999999996</v>
      </c>
      <c r="Y1073" s="31">
        <f t="shared" si="259"/>
        <v>-184.49199999999999</v>
      </c>
      <c r="Z1073" s="30">
        <f t="shared" si="260"/>
        <v>0</v>
      </c>
    </row>
    <row r="1074" spans="5:26" x14ac:dyDescent="0.15">
      <c r="E1074" s="46"/>
      <c r="F1074" s="28"/>
      <c r="G1074" s="29"/>
      <c r="H1074" s="29"/>
      <c r="I1074" s="48" t="str">
        <f t="shared" si="251"/>
        <v/>
      </c>
      <c r="J1074" s="48" t="str">
        <f t="shared" si="250"/>
        <v/>
      </c>
      <c r="K1074" s="49" t="str">
        <f t="shared" si="252"/>
        <v/>
      </c>
      <c r="L1074" s="11"/>
      <c r="M1074" s="11"/>
      <c r="N1074" s="78"/>
      <c r="O1074" s="31" t="str">
        <f t="shared" si="253"/>
        <v>F</v>
      </c>
      <c r="P1074" s="11">
        <f t="shared" si="254"/>
        <v>-23.287315649149274</v>
      </c>
      <c r="Q1074" s="11"/>
      <c r="R1074" s="38">
        <f t="shared" si="255"/>
        <v>0</v>
      </c>
      <c r="S1074" s="30">
        <f t="shared" si="256"/>
        <v>0</v>
      </c>
      <c r="T1074" s="30">
        <f t="shared" si="257"/>
        <v>0</v>
      </c>
      <c r="U1074" s="34"/>
      <c r="V1074" s="34"/>
      <c r="W1074" s="34"/>
      <c r="X1074" s="31">
        <f t="shared" si="258"/>
        <v>9.0359999999999996</v>
      </c>
      <c r="Y1074" s="31">
        <f t="shared" si="259"/>
        <v>-184.49199999999999</v>
      </c>
      <c r="Z1074" s="30">
        <f t="shared" si="260"/>
        <v>0</v>
      </c>
    </row>
    <row r="1075" spans="5:26" x14ac:dyDescent="0.15">
      <c r="E1075" s="46"/>
      <c r="F1075" s="28"/>
      <c r="G1075" s="29"/>
      <c r="H1075" s="29"/>
      <c r="I1075" s="48" t="str">
        <f t="shared" si="251"/>
        <v/>
      </c>
      <c r="J1075" s="48" t="str">
        <f t="shared" si="250"/>
        <v/>
      </c>
      <c r="K1075" s="49" t="str">
        <f t="shared" si="252"/>
        <v/>
      </c>
      <c r="L1075" s="11"/>
      <c r="M1075" s="11"/>
      <c r="N1075" s="78"/>
      <c r="O1075" s="31" t="str">
        <f t="shared" si="253"/>
        <v>F</v>
      </c>
      <c r="P1075" s="11">
        <f t="shared" si="254"/>
        <v>-23.287315649149274</v>
      </c>
      <c r="Q1075" s="11"/>
      <c r="R1075" s="38">
        <f t="shared" si="255"/>
        <v>0</v>
      </c>
      <c r="S1075" s="30">
        <f t="shared" si="256"/>
        <v>0</v>
      </c>
      <c r="T1075" s="30">
        <f t="shared" si="257"/>
        <v>0</v>
      </c>
      <c r="U1075" s="34"/>
      <c r="V1075" s="34"/>
      <c r="W1075" s="34"/>
      <c r="X1075" s="31">
        <f t="shared" si="258"/>
        <v>9.0359999999999996</v>
      </c>
      <c r="Y1075" s="31">
        <f t="shared" si="259"/>
        <v>-184.49199999999999</v>
      </c>
      <c r="Z1075" s="30">
        <f t="shared" si="260"/>
        <v>0</v>
      </c>
    </row>
    <row r="1076" spans="5:26" x14ac:dyDescent="0.15">
      <c r="E1076" s="46"/>
      <c r="F1076" s="28"/>
      <c r="G1076" s="29"/>
      <c r="H1076" s="29"/>
      <c r="I1076" s="48" t="str">
        <f t="shared" si="251"/>
        <v/>
      </c>
      <c r="J1076" s="48" t="str">
        <f t="shared" si="250"/>
        <v/>
      </c>
      <c r="K1076" s="49" t="str">
        <f t="shared" si="252"/>
        <v/>
      </c>
      <c r="L1076" s="11"/>
      <c r="M1076" s="11"/>
      <c r="N1076" s="78"/>
      <c r="O1076" s="31" t="str">
        <f t="shared" si="253"/>
        <v>F</v>
      </c>
      <c r="P1076" s="11">
        <f t="shared" si="254"/>
        <v>-23.287315649149274</v>
      </c>
      <c r="Q1076" s="11"/>
      <c r="R1076" s="38">
        <f t="shared" si="255"/>
        <v>0</v>
      </c>
      <c r="S1076" s="30">
        <f t="shared" si="256"/>
        <v>0</v>
      </c>
      <c r="T1076" s="30">
        <f t="shared" si="257"/>
        <v>0</v>
      </c>
      <c r="U1076" s="34"/>
      <c r="V1076" s="34"/>
      <c r="W1076" s="34"/>
      <c r="X1076" s="31">
        <f t="shared" si="258"/>
        <v>9.0359999999999996</v>
      </c>
      <c r="Y1076" s="31">
        <f t="shared" si="259"/>
        <v>-184.49199999999999</v>
      </c>
      <c r="Z1076" s="30">
        <f t="shared" si="260"/>
        <v>0</v>
      </c>
    </row>
    <row r="1077" spans="5:26" x14ac:dyDescent="0.15">
      <c r="E1077" s="46"/>
      <c r="F1077" s="28"/>
      <c r="G1077" s="29"/>
      <c r="H1077" s="29"/>
      <c r="I1077" s="48" t="str">
        <f t="shared" si="251"/>
        <v/>
      </c>
      <c r="J1077" s="48" t="str">
        <f t="shared" si="250"/>
        <v/>
      </c>
      <c r="K1077" s="49" t="str">
        <f t="shared" si="252"/>
        <v/>
      </c>
      <c r="L1077" s="11"/>
      <c r="M1077" s="11"/>
      <c r="N1077" s="78"/>
      <c r="O1077" s="31" t="str">
        <f t="shared" si="253"/>
        <v>F</v>
      </c>
      <c r="P1077" s="11">
        <f t="shared" si="254"/>
        <v>-23.287315649149274</v>
      </c>
      <c r="Q1077" s="11"/>
      <c r="R1077" s="38">
        <f t="shared" si="255"/>
        <v>0</v>
      </c>
      <c r="S1077" s="30">
        <f t="shared" si="256"/>
        <v>0</v>
      </c>
      <c r="T1077" s="30">
        <f t="shared" si="257"/>
        <v>0</v>
      </c>
      <c r="U1077" s="34"/>
      <c r="V1077" s="34"/>
      <c r="W1077" s="34"/>
      <c r="X1077" s="31">
        <f t="shared" si="258"/>
        <v>9.0359999999999996</v>
      </c>
      <c r="Y1077" s="31">
        <f t="shared" si="259"/>
        <v>-184.49199999999999</v>
      </c>
      <c r="Z1077" s="30">
        <f t="shared" si="260"/>
        <v>0</v>
      </c>
    </row>
    <row r="1078" spans="5:26" x14ac:dyDescent="0.15">
      <c r="E1078" s="46"/>
      <c r="F1078" s="28"/>
      <c r="G1078" s="29"/>
      <c r="H1078" s="29"/>
      <c r="I1078" s="48" t="str">
        <f t="shared" si="251"/>
        <v/>
      </c>
      <c r="J1078" s="48" t="str">
        <f t="shared" si="250"/>
        <v/>
      </c>
      <c r="K1078" s="49" t="str">
        <f t="shared" si="252"/>
        <v/>
      </c>
      <c r="L1078" s="11"/>
      <c r="M1078" s="11"/>
      <c r="N1078" s="78"/>
      <c r="O1078" s="31" t="str">
        <f t="shared" si="253"/>
        <v>F</v>
      </c>
      <c r="P1078" s="11">
        <f t="shared" si="254"/>
        <v>-23.287315649149274</v>
      </c>
      <c r="Q1078" s="11"/>
      <c r="R1078" s="38">
        <f t="shared" si="255"/>
        <v>0</v>
      </c>
      <c r="S1078" s="30">
        <f t="shared" si="256"/>
        <v>0</v>
      </c>
      <c r="T1078" s="30">
        <f t="shared" si="257"/>
        <v>0</v>
      </c>
      <c r="U1078" s="34"/>
      <c r="V1078" s="34"/>
      <c r="W1078" s="34"/>
      <c r="X1078" s="31">
        <f t="shared" si="258"/>
        <v>9.0359999999999996</v>
      </c>
      <c r="Y1078" s="31">
        <f t="shared" si="259"/>
        <v>-184.49199999999999</v>
      </c>
      <c r="Z1078" s="30">
        <f t="shared" si="260"/>
        <v>0</v>
      </c>
    </row>
    <row r="1079" spans="5:26" x14ac:dyDescent="0.15">
      <c r="E1079" s="46"/>
      <c r="F1079" s="28"/>
      <c r="G1079" s="29"/>
      <c r="H1079" s="29"/>
      <c r="I1079" s="48" t="str">
        <f t="shared" si="251"/>
        <v/>
      </c>
      <c r="J1079" s="48" t="str">
        <f t="shared" si="250"/>
        <v/>
      </c>
      <c r="K1079" s="49" t="str">
        <f t="shared" si="252"/>
        <v/>
      </c>
      <c r="L1079" s="11"/>
      <c r="M1079" s="11"/>
      <c r="N1079" s="78"/>
      <c r="O1079" s="31" t="str">
        <f t="shared" si="253"/>
        <v>F</v>
      </c>
      <c r="P1079" s="11">
        <f t="shared" si="254"/>
        <v>-23.287315649149274</v>
      </c>
      <c r="Q1079" s="11"/>
      <c r="R1079" s="38">
        <f t="shared" si="255"/>
        <v>0</v>
      </c>
      <c r="S1079" s="30">
        <f t="shared" si="256"/>
        <v>0</v>
      </c>
      <c r="T1079" s="30">
        <f t="shared" si="257"/>
        <v>0</v>
      </c>
      <c r="U1079" s="34"/>
      <c r="V1079" s="34"/>
      <c r="W1079" s="34"/>
      <c r="X1079" s="31">
        <f t="shared" si="258"/>
        <v>9.0359999999999996</v>
      </c>
      <c r="Y1079" s="31">
        <f t="shared" si="259"/>
        <v>-184.49199999999999</v>
      </c>
      <c r="Z1079" s="30">
        <f t="shared" si="260"/>
        <v>0</v>
      </c>
    </row>
    <row r="1080" spans="5:26" x14ac:dyDescent="0.15">
      <c r="E1080" s="46"/>
      <c r="F1080" s="28"/>
      <c r="G1080" s="29"/>
      <c r="H1080" s="29"/>
      <c r="I1080" s="48" t="str">
        <f t="shared" si="251"/>
        <v/>
      </c>
      <c r="J1080" s="48" t="str">
        <f t="shared" si="250"/>
        <v/>
      </c>
      <c r="K1080" s="49" t="str">
        <f t="shared" si="252"/>
        <v/>
      </c>
      <c r="L1080" s="11"/>
      <c r="M1080" s="11"/>
      <c r="N1080" s="78"/>
      <c r="O1080" s="31" t="str">
        <f t="shared" si="253"/>
        <v>F</v>
      </c>
      <c r="P1080" s="11">
        <f t="shared" si="254"/>
        <v>-23.287315649149274</v>
      </c>
      <c r="Q1080" s="11"/>
      <c r="R1080" s="38">
        <f t="shared" si="255"/>
        <v>0</v>
      </c>
      <c r="S1080" s="30">
        <f t="shared" si="256"/>
        <v>0</v>
      </c>
      <c r="T1080" s="30">
        <f t="shared" si="257"/>
        <v>0</v>
      </c>
      <c r="U1080" s="34"/>
      <c r="V1080" s="34"/>
      <c r="W1080" s="34"/>
      <c r="X1080" s="31">
        <f t="shared" si="258"/>
        <v>9.0359999999999996</v>
      </c>
      <c r="Y1080" s="31">
        <f t="shared" si="259"/>
        <v>-184.49199999999999</v>
      </c>
      <c r="Z1080" s="30">
        <f t="shared" si="260"/>
        <v>0</v>
      </c>
    </row>
    <row r="1081" spans="5:26" x14ac:dyDescent="0.15">
      <c r="E1081" s="46"/>
      <c r="F1081" s="28"/>
      <c r="G1081" s="29"/>
      <c r="H1081" s="29"/>
      <c r="I1081" s="48" t="str">
        <f t="shared" si="251"/>
        <v/>
      </c>
      <c r="J1081" s="48" t="str">
        <f t="shared" si="250"/>
        <v/>
      </c>
      <c r="K1081" s="49" t="str">
        <f t="shared" si="252"/>
        <v/>
      </c>
      <c r="L1081" s="11"/>
      <c r="M1081" s="11"/>
      <c r="N1081" s="78"/>
      <c r="O1081" s="31" t="str">
        <f t="shared" si="253"/>
        <v>F</v>
      </c>
      <c r="P1081" s="11">
        <f t="shared" si="254"/>
        <v>-23.287315649149274</v>
      </c>
      <c r="Q1081" s="11"/>
      <c r="R1081" s="38">
        <f t="shared" si="255"/>
        <v>0</v>
      </c>
      <c r="S1081" s="30">
        <f t="shared" si="256"/>
        <v>0</v>
      </c>
      <c r="T1081" s="30">
        <f t="shared" si="257"/>
        <v>0</v>
      </c>
      <c r="U1081" s="34"/>
      <c r="V1081" s="34"/>
      <c r="W1081" s="34"/>
      <c r="X1081" s="31">
        <f t="shared" si="258"/>
        <v>9.0359999999999996</v>
      </c>
      <c r="Y1081" s="31">
        <f t="shared" si="259"/>
        <v>-184.49199999999999</v>
      </c>
      <c r="Z1081" s="30">
        <f t="shared" si="260"/>
        <v>0</v>
      </c>
    </row>
    <row r="1082" spans="5:26" x14ac:dyDescent="0.15">
      <c r="E1082" s="46"/>
      <c r="F1082" s="28"/>
      <c r="G1082" s="29"/>
      <c r="H1082" s="29"/>
      <c r="I1082" s="48" t="str">
        <f t="shared" si="251"/>
        <v/>
      </c>
      <c r="J1082" s="48" t="str">
        <f t="shared" si="250"/>
        <v/>
      </c>
      <c r="K1082" s="49" t="str">
        <f t="shared" si="252"/>
        <v/>
      </c>
      <c r="L1082" s="11"/>
      <c r="M1082" s="11"/>
      <c r="N1082" s="78"/>
      <c r="O1082" s="31" t="str">
        <f t="shared" si="253"/>
        <v>F</v>
      </c>
      <c r="P1082" s="11">
        <f t="shared" si="254"/>
        <v>-23.287315649149274</v>
      </c>
      <c r="Q1082" s="11"/>
      <c r="R1082" s="38">
        <f t="shared" si="255"/>
        <v>0</v>
      </c>
      <c r="S1082" s="30">
        <f t="shared" si="256"/>
        <v>0</v>
      </c>
      <c r="T1082" s="30">
        <f t="shared" si="257"/>
        <v>0</v>
      </c>
      <c r="U1082" s="34"/>
      <c r="V1082" s="34"/>
      <c r="W1082" s="34"/>
      <c r="X1082" s="31">
        <f t="shared" si="258"/>
        <v>9.0359999999999996</v>
      </c>
      <c r="Y1082" s="31">
        <f t="shared" si="259"/>
        <v>-184.49199999999999</v>
      </c>
      <c r="Z1082" s="30">
        <f t="shared" si="260"/>
        <v>0</v>
      </c>
    </row>
    <row r="1083" spans="5:26" x14ac:dyDescent="0.15">
      <c r="E1083" s="46"/>
      <c r="F1083" s="28"/>
      <c r="G1083" s="29"/>
      <c r="H1083" s="29"/>
      <c r="I1083" s="48" t="str">
        <f t="shared" si="251"/>
        <v/>
      </c>
      <c r="J1083" s="48" t="str">
        <f t="shared" si="250"/>
        <v/>
      </c>
      <c r="K1083" s="49" t="str">
        <f t="shared" si="252"/>
        <v/>
      </c>
      <c r="L1083" s="11"/>
      <c r="M1083" s="11"/>
      <c r="N1083" s="78"/>
      <c r="O1083" s="31" t="str">
        <f t="shared" si="253"/>
        <v>F</v>
      </c>
      <c r="P1083" s="11">
        <f t="shared" si="254"/>
        <v>-23.287315649149274</v>
      </c>
      <c r="Q1083" s="11"/>
      <c r="R1083" s="38">
        <f t="shared" si="255"/>
        <v>0</v>
      </c>
      <c r="S1083" s="30">
        <f t="shared" si="256"/>
        <v>0</v>
      </c>
      <c r="T1083" s="30">
        <f t="shared" si="257"/>
        <v>0</v>
      </c>
      <c r="U1083" s="34"/>
      <c r="V1083" s="34"/>
      <c r="W1083" s="34"/>
      <c r="X1083" s="31">
        <f t="shared" si="258"/>
        <v>9.0359999999999996</v>
      </c>
      <c r="Y1083" s="31">
        <f t="shared" si="259"/>
        <v>-184.49199999999999</v>
      </c>
      <c r="Z1083" s="30">
        <f t="shared" si="260"/>
        <v>0</v>
      </c>
    </row>
    <row r="1084" spans="5:26" x14ac:dyDescent="0.15">
      <c r="E1084" s="46"/>
      <c r="F1084" s="28"/>
      <c r="G1084" s="29"/>
      <c r="H1084" s="29"/>
      <c r="I1084" s="48" t="str">
        <f t="shared" si="251"/>
        <v/>
      </c>
      <c r="J1084" s="48" t="str">
        <f t="shared" si="250"/>
        <v/>
      </c>
      <c r="K1084" s="49" t="str">
        <f t="shared" si="252"/>
        <v/>
      </c>
      <c r="L1084" s="11"/>
      <c r="M1084" s="11"/>
      <c r="N1084" s="78"/>
      <c r="O1084" s="31" t="str">
        <f t="shared" si="253"/>
        <v>F</v>
      </c>
      <c r="P1084" s="11">
        <f t="shared" si="254"/>
        <v>-23.287315649149274</v>
      </c>
      <c r="Q1084" s="11"/>
      <c r="R1084" s="38">
        <f t="shared" si="255"/>
        <v>0</v>
      </c>
      <c r="S1084" s="30">
        <f t="shared" si="256"/>
        <v>0</v>
      </c>
      <c r="T1084" s="30">
        <f t="shared" si="257"/>
        <v>0</v>
      </c>
      <c r="U1084" s="34"/>
      <c r="V1084" s="34"/>
      <c r="W1084" s="34"/>
      <c r="X1084" s="31">
        <f t="shared" si="258"/>
        <v>9.0359999999999996</v>
      </c>
      <c r="Y1084" s="31">
        <f t="shared" si="259"/>
        <v>-184.49199999999999</v>
      </c>
      <c r="Z1084" s="30">
        <f t="shared" si="260"/>
        <v>0</v>
      </c>
    </row>
    <row r="1085" spans="5:26" x14ac:dyDescent="0.15">
      <c r="E1085" s="46"/>
      <c r="F1085" s="28"/>
      <c r="G1085" s="29"/>
      <c r="H1085" s="29"/>
      <c r="I1085" s="48" t="str">
        <f t="shared" si="251"/>
        <v/>
      </c>
      <c r="J1085" s="48" t="str">
        <f t="shared" si="250"/>
        <v/>
      </c>
      <c r="K1085" s="49" t="str">
        <f t="shared" si="252"/>
        <v/>
      </c>
      <c r="L1085" s="11"/>
      <c r="M1085" s="11"/>
      <c r="N1085" s="78"/>
      <c r="O1085" s="31" t="str">
        <f t="shared" si="253"/>
        <v>F</v>
      </c>
      <c r="P1085" s="11">
        <f t="shared" si="254"/>
        <v>-23.287315649149274</v>
      </c>
      <c r="Q1085" s="11"/>
      <c r="R1085" s="38">
        <f t="shared" si="255"/>
        <v>0</v>
      </c>
      <c r="S1085" s="30">
        <f t="shared" si="256"/>
        <v>0</v>
      </c>
      <c r="T1085" s="30">
        <f t="shared" si="257"/>
        <v>0</v>
      </c>
      <c r="U1085" s="34"/>
      <c r="V1085" s="34"/>
      <c r="W1085" s="34"/>
      <c r="X1085" s="31">
        <f t="shared" si="258"/>
        <v>9.0359999999999996</v>
      </c>
      <c r="Y1085" s="31">
        <f t="shared" si="259"/>
        <v>-184.49199999999999</v>
      </c>
      <c r="Z1085" s="30">
        <f t="shared" si="260"/>
        <v>0</v>
      </c>
    </row>
    <row r="1086" spans="5:26" x14ac:dyDescent="0.15">
      <c r="E1086" s="46"/>
      <c r="F1086" s="28"/>
      <c r="G1086" s="29"/>
      <c r="H1086" s="29"/>
      <c r="I1086" s="48" t="str">
        <f t="shared" si="251"/>
        <v/>
      </c>
      <c r="J1086" s="48" t="str">
        <f t="shared" si="250"/>
        <v/>
      </c>
      <c r="K1086" s="49" t="str">
        <f t="shared" si="252"/>
        <v/>
      </c>
      <c r="L1086" s="11"/>
      <c r="M1086" s="11"/>
      <c r="N1086" s="78"/>
      <c r="O1086" s="31" t="str">
        <f t="shared" si="253"/>
        <v>F</v>
      </c>
      <c r="P1086" s="11">
        <f t="shared" si="254"/>
        <v>-23.287315649149274</v>
      </c>
      <c r="Q1086" s="11"/>
      <c r="R1086" s="38">
        <f t="shared" si="255"/>
        <v>0</v>
      </c>
      <c r="S1086" s="30">
        <f t="shared" si="256"/>
        <v>0</v>
      </c>
      <c r="T1086" s="30">
        <f t="shared" si="257"/>
        <v>0</v>
      </c>
      <c r="U1086" s="34"/>
      <c r="V1086" s="34"/>
      <c r="W1086" s="34"/>
      <c r="X1086" s="31">
        <f t="shared" si="258"/>
        <v>9.0359999999999996</v>
      </c>
      <c r="Y1086" s="31">
        <f t="shared" si="259"/>
        <v>-184.49199999999999</v>
      </c>
      <c r="Z1086" s="30">
        <f t="shared" si="260"/>
        <v>0</v>
      </c>
    </row>
    <row r="1087" spans="5:26" x14ac:dyDescent="0.15">
      <c r="E1087" s="46"/>
      <c r="F1087" s="28"/>
      <c r="G1087" s="29"/>
      <c r="H1087" s="29"/>
      <c r="I1087" s="48" t="str">
        <f t="shared" si="251"/>
        <v/>
      </c>
      <c r="J1087" s="48" t="str">
        <f t="shared" si="250"/>
        <v/>
      </c>
      <c r="K1087" s="49" t="str">
        <f t="shared" si="252"/>
        <v/>
      </c>
      <c r="L1087" s="11"/>
      <c r="M1087" s="11"/>
      <c r="N1087" s="78"/>
      <c r="O1087" s="31" t="str">
        <f t="shared" si="253"/>
        <v>F</v>
      </c>
      <c r="P1087" s="11">
        <f t="shared" si="254"/>
        <v>-23.287315649149274</v>
      </c>
      <c r="Q1087" s="11"/>
      <c r="R1087" s="38">
        <f t="shared" si="255"/>
        <v>0</v>
      </c>
      <c r="S1087" s="30">
        <f t="shared" si="256"/>
        <v>0</v>
      </c>
      <c r="T1087" s="30">
        <f t="shared" si="257"/>
        <v>0</v>
      </c>
      <c r="U1087" s="34"/>
      <c r="V1087" s="34"/>
      <c r="W1087" s="34"/>
      <c r="X1087" s="31">
        <f t="shared" si="258"/>
        <v>9.0359999999999996</v>
      </c>
      <c r="Y1087" s="31">
        <f t="shared" si="259"/>
        <v>-184.49199999999999</v>
      </c>
      <c r="Z1087" s="30">
        <f t="shared" si="260"/>
        <v>0</v>
      </c>
    </row>
    <row r="1088" spans="5:26" x14ac:dyDescent="0.15">
      <c r="E1088" s="46"/>
      <c r="F1088" s="28"/>
      <c r="G1088" s="29"/>
      <c r="H1088" s="29"/>
      <c r="I1088" s="48" t="str">
        <f t="shared" si="251"/>
        <v/>
      </c>
      <c r="J1088" s="48" t="str">
        <f t="shared" si="250"/>
        <v/>
      </c>
      <c r="K1088" s="49" t="str">
        <f t="shared" si="252"/>
        <v/>
      </c>
      <c r="L1088" s="11"/>
      <c r="M1088" s="11"/>
      <c r="N1088" s="78"/>
      <c r="O1088" s="31" t="str">
        <f t="shared" si="253"/>
        <v>F</v>
      </c>
      <c r="P1088" s="11">
        <f t="shared" si="254"/>
        <v>-23.287315649149274</v>
      </c>
      <c r="Q1088" s="11"/>
      <c r="R1088" s="38">
        <f t="shared" si="255"/>
        <v>0</v>
      </c>
      <c r="S1088" s="30">
        <f t="shared" si="256"/>
        <v>0</v>
      </c>
      <c r="T1088" s="30">
        <f t="shared" si="257"/>
        <v>0</v>
      </c>
      <c r="U1088" s="34"/>
      <c r="V1088" s="34"/>
      <c r="W1088" s="34"/>
      <c r="X1088" s="31">
        <f t="shared" si="258"/>
        <v>9.0359999999999996</v>
      </c>
      <c r="Y1088" s="31">
        <f t="shared" si="259"/>
        <v>-184.49199999999999</v>
      </c>
      <c r="Z1088" s="30">
        <f t="shared" si="260"/>
        <v>0</v>
      </c>
    </row>
    <row r="1089" spans="5:26" x14ac:dyDescent="0.15">
      <c r="E1089" s="46"/>
      <c r="F1089" s="28"/>
      <c r="G1089" s="29"/>
      <c r="H1089" s="29"/>
      <c r="I1089" s="48" t="str">
        <f t="shared" si="251"/>
        <v/>
      </c>
      <c r="J1089" s="48" t="str">
        <f t="shared" si="250"/>
        <v/>
      </c>
      <c r="K1089" s="49" t="str">
        <f t="shared" si="252"/>
        <v/>
      </c>
      <c r="L1089" s="11"/>
      <c r="M1089" s="11"/>
      <c r="N1089" s="78"/>
      <c r="O1089" s="31" t="str">
        <f t="shared" si="253"/>
        <v>F</v>
      </c>
      <c r="P1089" s="11">
        <f t="shared" si="254"/>
        <v>-23.287315649149274</v>
      </c>
      <c r="Q1089" s="11"/>
      <c r="R1089" s="38">
        <f t="shared" si="255"/>
        <v>0</v>
      </c>
      <c r="S1089" s="30">
        <f t="shared" si="256"/>
        <v>0</v>
      </c>
      <c r="T1089" s="30">
        <f t="shared" si="257"/>
        <v>0</v>
      </c>
      <c r="U1089" s="34"/>
      <c r="V1089" s="34"/>
      <c r="W1089" s="34"/>
      <c r="X1089" s="31">
        <f t="shared" si="258"/>
        <v>9.0359999999999996</v>
      </c>
      <c r="Y1089" s="31">
        <f t="shared" si="259"/>
        <v>-184.49199999999999</v>
      </c>
      <c r="Z1089" s="30">
        <f t="shared" si="260"/>
        <v>0</v>
      </c>
    </row>
    <row r="1090" spans="5:26" x14ac:dyDescent="0.15">
      <c r="E1090" s="46"/>
      <c r="F1090" s="28"/>
      <c r="G1090" s="29"/>
      <c r="H1090" s="29"/>
      <c r="I1090" s="48" t="str">
        <f t="shared" si="251"/>
        <v/>
      </c>
      <c r="J1090" s="48" t="str">
        <f t="shared" si="250"/>
        <v/>
      </c>
      <c r="K1090" s="49" t="str">
        <f t="shared" si="252"/>
        <v/>
      </c>
      <c r="L1090" s="11"/>
      <c r="M1090" s="11"/>
      <c r="N1090" s="78"/>
      <c r="O1090" s="31" t="str">
        <f t="shared" si="253"/>
        <v>F</v>
      </c>
      <c r="P1090" s="11">
        <f t="shared" si="254"/>
        <v>-23.287315649149274</v>
      </c>
      <c r="Q1090" s="11"/>
      <c r="R1090" s="38">
        <f t="shared" si="255"/>
        <v>0</v>
      </c>
      <c r="S1090" s="30">
        <f t="shared" si="256"/>
        <v>0</v>
      </c>
      <c r="T1090" s="30">
        <f t="shared" si="257"/>
        <v>0</v>
      </c>
      <c r="U1090" s="34"/>
      <c r="V1090" s="34"/>
      <c r="W1090" s="34"/>
      <c r="X1090" s="31">
        <f t="shared" si="258"/>
        <v>9.0359999999999996</v>
      </c>
      <c r="Y1090" s="31">
        <f t="shared" si="259"/>
        <v>-184.49199999999999</v>
      </c>
      <c r="Z1090" s="30">
        <f t="shared" si="260"/>
        <v>0</v>
      </c>
    </row>
    <row r="1091" spans="5:26" x14ac:dyDescent="0.15">
      <c r="E1091" s="46"/>
      <c r="F1091" s="28"/>
      <c r="G1091" s="29"/>
      <c r="H1091" s="29"/>
      <c r="I1091" s="48" t="str">
        <f t="shared" si="251"/>
        <v/>
      </c>
      <c r="J1091" s="48" t="str">
        <f t="shared" si="250"/>
        <v/>
      </c>
      <c r="K1091" s="49" t="str">
        <f t="shared" si="252"/>
        <v/>
      </c>
      <c r="L1091" s="11"/>
      <c r="M1091" s="11"/>
      <c r="N1091" s="78"/>
      <c r="O1091" s="31" t="str">
        <f t="shared" si="253"/>
        <v>F</v>
      </c>
      <c r="P1091" s="11">
        <f t="shared" si="254"/>
        <v>-23.287315649149274</v>
      </c>
      <c r="Q1091" s="11"/>
      <c r="R1091" s="38">
        <f t="shared" si="255"/>
        <v>0</v>
      </c>
      <c r="S1091" s="30">
        <f t="shared" si="256"/>
        <v>0</v>
      </c>
      <c r="T1091" s="30">
        <f t="shared" si="257"/>
        <v>0</v>
      </c>
      <c r="U1091" s="34"/>
      <c r="V1091" s="34"/>
      <c r="W1091" s="34"/>
      <c r="X1091" s="31">
        <f t="shared" si="258"/>
        <v>9.0359999999999996</v>
      </c>
      <c r="Y1091" s="31">
        <f t="shared" si="259"/>
        <v>-184.49199999999999</v>
      </c>
      <c r="Z1091" s="30">
        <f t="shared" si="260"/>
        <v>0</v>
      </c>
    </row>
    <row r="1092" spans="5:26" x14ac:dyDescent="0.15">
      <c r="E1092" s="46"/>
      <c r="F1092" s="28"/>
      <c r="G1092" s="29"/>
      <c r="H1092" s="29"/>
      <c r="I1092" s="48" t="str">
        <f t="shared" si="251"/>
        <v/>
      </c>
      <c r="J1092" s="48" t="str">
        <f t="shared" si="250"/>
        <v/>
      </c>
      <c r="K1092" s="49" t="str">
        <f t="shared" si="252"/>
        <v/>
      </c>
      <c r="L1092" s="11"/>
      <c r="M1092" s="11"/>
      <c r="N1092" s="78"/>
      <c r="O1092" s="31" t="str">
        <f t="shared" si="253"/>
        <v>F</v>
      </c>
      <c r="P1092" s="11">
        <f t="shared" si="254"/>
        <v>-23.287315649149274</v>
      </c>
      <c r="Q1092" s="11"/>
      <c r="R1092" s="38">
        <f t="shared" si="255"/>
        <v>0</v>
      </c>
      <c r="S1092" s="30">
        <f t="shared" si="256"/>
        <v>0</v>
      </c>
      <c r="T1092" s="30">
        <f t="shared" si="257"/>
        <v>0</v>
      </c>
      <c r="U1092" s="34"/>
      <c r="V1092" s="34"/>
      <c r="W1092" s="34"/>
      <c r="X1092" s="31">
        <f t="shared" si="258"/>
        <v>9.0359999999999996</v>
      </c>
      <c r="Y1092" s="31">
        <f t="shared" si="259"/>
        <v>-184.49199999999999</v>
      </c>
      <c r="Z1092" s="30">
        <f t="shared" si="260"/>
        <v>0</v>
      </c>
    </row>
    <row r="1093" spans="5:26" x14ac:dyDescent="0.15">
      <c r="E1093" s="46"/>
      <c r="F1093" s="28"/>
      <c r="G1093" s="29"/>
      <c r="H1093" s="29"/>
      <c r="I1093" s="48" t="str">
        <f t="shared" si="251"/>
        <v/>
      </c>
      <c r="J1093" s="48" t="str">
        <f t="shared" ref="J1093:J1116" si="261">IF(COUNTA($F$995,$H$995,F1093:H1093)=5,IF(T1093&lt;6,"*",IF(T1093&gt;=17.583,"*",(H1093-G1093*INDEX(IF(O1093="F",muratafemale,muratamale),R1093-4,1)-INDEX(IF(O1093="F",muratafemale,muratamale),R1093-4,2))/(G1093*INDEX(IF(O1093="F",muratafemale,muratamale),R1093-4,1)+INDEX(IF(O1093="F",muratafemale,muratamale),R1093-4,2))*100)),"")</f>
        <v/>
      </c>
      <c r="K1093" s="49" t="str">
        <f t="shared" si="252"/>
        <v/>
      </c>
      <c r="L1093" s="11"/>
      <c r="M1093" s="11"/>
      <c r="N1093" s="78"/>
      <c r="O1093" s="31" t="str">
        <f t="shared" si="253"/>
        <v>F</v>
      </c>
      <c r="P1093" s="11">
        <f t="shared" si="254"/>
        <v>-23.287315649149274</v>
      </c>
      <c r="Q1093" s="11"/>
      <c r="R1093" s="38">
        <f t="shared" si="255"/>
        <v>0</v>
      </c>
      <c r="S1093" s="30">
        <f t="shared" si="256"/>
        <v>0</v>
      </c>
      <c r="T1093" s="30">
        <f t="shared" si="257"/>
        <v>0</v>
      </c>
      <c r="U1093" s="34"/>
      <c r="V1093" s="34"/>
      <c r="W1093" s="34"/>
      <c r="X1093" s="31">
        <f t="shared" si="258"/>
        <v>9.0359999999999996</v>
      </c>
      <c r="Y1093" s="31">
        <f t="shared" si="259"/>
        <v>-184.49199999999999</v>
      </c>
      <c r="Z1093" s="30">
        <f t="shared" si="260"/>
        <v>0</v>
      </c>
    </row>
    <row r="1094" spans="5:26" x14ac:dyDescent="0.15">
      <c r="E1094" s="46"/>
      <c r="F1094" s="28"/>
      <c r="G1094" s="29"/>
      <c r="H1094" s="29"/>
      <c r="I1094" s="48" t="str">
        <f t="shared" si="251"/>
        <v/>
      </c>
      <c r="J1094" s="48" t="str">
        <f t="shared" si="261"/>
        <v/>
      </c>
      <c r="K1094" s="49" t="str">
        <f t="shared" si="252"/>
        <v/>
      </c>
      <c r="L1094" s="11"/>
      <c r="M1094" s="11"/>
      <c r="N1094" s="78"/>
      <c r="O1094" s="31" t="str">
        <f t="shared" si="253"/>
        <v>F</v>
      </c>
      <c r="P1094" s="11">
        <f t="shared" si="254"/>
        <v>-23.287315649149274</v>
      </c>
      <c r="Q1094" s="11"/>
      <c r="R1094" s="38">
        <f t="shared" si="255"/>
        <v>0</v>
      </c>
      <c r="S1094" s="30">
        <f t="shared" si="256"/>
        <v>0</v>
      </c>
      <c r="T1094" s="30">
        <f t="shared" si="257"/>
        <v>0</v>
      </c>
      <c r="U1094" s="34"/>
      <c r="V1094" s="34"/>
      <c r="W1094" s="34"/>
      <c r="X1094" s="31">
        <f t="shared" si="258"/>
        <v>9.0359999999999996</v>
      </c>
      <c r="Y1094" s="31">
        <f t="shared" si="259"/>
        <v>-184.49199999999999</v>
      </c>
      <c r="Z1094" s="30">
        <f t="shared" si="260"/>
        <v>0</v>
      </c>
    </row>
    <row r="1095" spans="5:26" x14ac:dyDescent="0.15">
      <c r="E1095" s="46"/>
      <c r="F1095" s="28"/>
      <c r="G1095" s="29"/>
      <c r="H1095" s="29"/>
      <c r="I1095" s="48" t="str">
        <f t="shared" si="251"/>
        <v/>
      </c>
      <c r="J1095" s="48" t="str">
        <f t="shared" si="261"/>
        <v/>
      </c>
      <c r="K1095" s="49" t="str">
        <f t="shared" si="252"/>
        <v/>
      </c>
      <c r="L1095" s="11"/>
      <c r="M1095" s="11"/>
      <c r="N1095" s="78"/>
      <c r="O1095" s="31" t="str">
        <f t="shared" si="253"/>
        <v>F</v>
      </c>
      <c r="P1095" s="11">
        <f t="shared" si="254"/>
        <v>-23.287315649149274</v>
      </c>
      <c r="Q1095" s="11"/>
      <c r="R1095" s="38">
        <f t="shared" si="255"/>
        <v>0</v>
      </c>
      <c r="S1095" s="30">
        <f t="shared" si="256"/>
        <v>0</v>
      </c>
      <c r="T1095" s="30">
        <f t="shared" si="257"/>
        <v>0</v>
      </c>
      <c r="U1095" s="34"/>
      <c r="V1095" s="34"/>
      <c r="W1095" s="34"/>
      <c r="X1095" s="31">
        <f t="shared" si="258"/>
        <v>9.0359999999999996</v>
      </c>
      <c r="Y1095" s="31">
        <f t="shared" si="259"/>
        <v>-184.49199999999999</v>
      </c>
      <c r="Z1095" s="30">
        <f t="shared" si="260"/>
        <v>0</v>
      </c>
    </row>
    <row r="1096" spans="5:26" x14ac:dyDescent="0.15">
      <c r="E1096" s="46"/>
      <c r="F1096" s="28"/>
      <c r="G1096" s="29"/>
      <c r="H1096" s="29"/>
      <c r="I1096" s="48" t="str">
        <f t="shared" si="251"/>
        <v/>
      </c>
      <c r="J1096" s="48" t="str">
        <f t="shared" si="261"/>
        <v/>
      </c>
      <c r="K1096" s="49" t="str">
        <f t="shared" si="252"/>
        <v/>
      </c>
      <c r="L1096" s="11"/>
      <c r="M1096" s="11"/>
      <c r="N1096" s="78"/>
      <c r="O1096" s="31" t="str">
        <f t="shared" si="253"/>
        <v>F</v>
      </c>
      <c r="P1096" s="11">
        <f t="shared" si="254"/>
        <v>-23.287315649149274</v>
      </c>
      <c r="Q1096" s="11"/>
      <c r="R1096" s="38">
        <f t="shared" si="255"/>
        <v>0</v>
      </c>
      <c r="S1096" s="30">
        <f t="shared" si="256"/>
        <v>0</v>
      </c>
      <c r="T1096" s="30">
        <f t="shared" si="257"/>
        <v>0</v>
      </c>
      <c r="U1096" s="34"/>
      <c r="V1096" s="34"/>
      <c r="W1096" s="34"/>
      <c r="X1096" s="31">
        <f t="shared" si="258"/>
        <v>9.0359999999999996</v>
      </c>
      <c r="Y1096" s="31">
        <f t="shared" si="259"/>
        <v>-184.49199999999999</v>
      </c>
      <c r="Z1096" s="30">
        <f t="shared" si="260"/>
        <v>0</v>
      </c>
    </row>
    <row r="1097" spans="5:26" x14ac:dyDescent="0.15">
      <c r="E1097" s="46"/>
      <c r="F1097" s="28"/>
      <c r="G1097" s="29"/>
      <c r="H1097" s="29"/>
      <c r="I1097" s="48" t="str">
        <f t="shared" si="251"/>
        <v/>
      </c>
      <c r="J1097" s="48" t="str">
        <f t="shared" si="261"/>
        <v/>
      </c>
      <c r="K1097" s="49" t="str">
        <f t="shared" si="252"/>
        <v/>
      </c>
      <c r="L1097" s="11"/>
      <c r="M1097" s="11"/>
      <c r="N1097" s="78"/>
      <c r="O1097" s="31" t="str">
        <f t="shared" si="253"/>
        <v>F</v>
      </c>
      <c r="P1097" s="11">
        <f t="shared" si="254"/>
        <v>-23.287315649149274</v>
      </c>
      <c r="Q1097" s="11"/>
      <c r="R1097" s="38">
        <f t="shared" si="255"/>
        <v>0</v>
      </c>
      <c r="S1097" s="30">
        <f t="shared" si="256"/>
        <v>0</v>
      </c>
      <c r="T1097" s="30">
        <f t="shared" si="257"/>
        <v>0</v>
      </c>
      <c r="U1097" s="34"/>
      <c r="V1097" s="34"/>
      <c r="W1097" s="34"/>
      <c r="X1097" s="31">
        <f t="shared" si="258"/>
        <v>9.0359999999999996</v>
      </c>
      <c r="Y1097" s="31">
        <f t="shared" si="259"/>
        <v>-184.49199999999999</v>
      </c>
      <c r="Z1097" s="30">
        <f t="shared" si="260"/>
        <v>0</v>
      </c>
    </row>
    <row r="1098" spans="5:26" x14ac:dyDescent="0.15">
      <c r="E1098" s="46"/>
      <c r="F1098" s="28"/>
      <c r="G1098" s="29"/>
      <c r="H1098" s="29"/>
      <c r="I1098" s="48" t="str">
        <f t="shared" si="251"/>
        <v/>
      </c>
      <c r="J1098" s="48" t="str">
        <f t="shared" si="261"/>
        <v/>
      </c>
      <c r="K1098" s="49" t="str">
        <f t="shared" si="252"/>
        <v/>
      </c>
      <c r="L1098" s="11"/>
      <c r="M1098" s="11"/>
      <c r="N1098" s="78"/>
      <c r="O1098" s="31" t="str">
        <f t="shared" si="253"/>
        <v>F</v>
      </c>
      <c r="P1098" s="11">
        <f t="shared" si="254"/>
        <v>-23.287315649149274</v>
      </c>
      <c r="Q1098" s="11"/>
      <c r="R1098" s="38">
        <f t="shared" si="255"/>
        <v>0</v>
      </c>
      <c r="S1098" s="30">
        <f t="shared" si="256"/>
        <v>0</v>
      </c>
      <c r="T1098" s="30">
        <f t="shared" si="257"/>
        <v>0</v>
      </c>
      <c r="U1098" s="34"/>
      <c r="V1098" s="34"/>
      <c r="W1098" s="34"/>
      <c r="X1098" s="31">
        <f t="shared" si="258"/>
        <v>9.0359999999999996</v>
      </c>
      <c r="Y1098" s="31">
        <f t="shared" si="259"/>
        <v>-184.49199999999999</v>
      </c>
      <c r="Z1098" s="30">
        <f t="shared" si="260"/>
        <v>0</v>
      </c>
    </row>
    <row r="1099" spans="5:26" x14ac:dyDescent="0.15">
      <c r="E1099" s="46"/>
      <c r="F1099" s="28"/>
      <c r="G1099" s="29"/>
      <c r="H1099" s="29"/>
      <c r="I1099" s="48" t="str">
        <f t="shared" si="251"/>
        <v/>
      </c>
      <c r="J1099" s="48" t="str">
        <f t="shared" si="261"/>
        <v/>
      </c>
      <c r="K1099" s="49" t="str">
        <f t="shared" si="252"/>
        <v/>
      </c>
      <c r="L1099" s="11"/>
      <c r="M1099" s="11"/>
      <c r="N1099" s="78"/>
      <c r="O1099" s="31" t="str">
        <f t="shared" si="253"/>
        <v>F</v>
      </c>
      <c r="P1099" s="11">
        <f t="shared" si="254"/>
        <v>-23.287315649149274</v>
      </c>
      <c r="Q1099" s="11"/>
      <c r="R1099" s="38">
        <f t="shared" si="255"/>
        <v>0</v>
      </c>
      <c r="S1099" s="30">
        <f t="shared" si="256"/>
        <v>0</v>
      </c>
      <c r="T1099" s="30">
        <f t="shared" si="257"/>
        <v>0</v>
      </c>
      <c r="U1099" s="34"/>
      <c r="V1099" s="34"/>
      <c r="W1099" s="34"/>
      <c r="X1099" s="31">
        <f t="shared" si="258"/>
        <v>9.0359999999999996</v>
      </c>
      <c r="Y1099" s="31">
        <f t="shared" si="259"/>
        <v>-184.49199999999999</v>
      </c>
      <c r="Z1099" s="30">
        <f t="shared" si="260"/>
        <v>0</v>
      </c>
    </row>
    <row r="1100" spans="5:26" x14ac:dyDescent="0.15">
      <c r="E1100" s="46"/>
      <c r="F1100" s="28"/>
      <c r="G1100" s="29"/>
      <c r="H1100" s="29"/>
      <c r="I1100" s="48" t="str">
        <f t="shared" si="251"/>
        <v/>
      </c>
      <c r="J1100" s="48" t="str">
        <f t="shared" si="261"/>
        <v/>
      </c>
      <c r="K1100" s="49" t="str">
        <f t="shared" si="252"/>
        <v/>
      </c>
      <c r="L1100" s="11"/>
      <c r="M1100" s="11"/>
      <c r="N1100" s="78"/>
      <c r="O1100" s="31" t="str">
        <f t="shared" si="253"/>
        <v>F</v>
      </c>
      <c r="P1100" s="11">
        <f t="shared" si="254"/>
        <v>-23.287315649149274</v>
      </c>
      <c r="Q1100" s="11"/>
      <c r="R1100" s="38">
        <f t="shared" si="255"/>
        <v>0</v>
      </c>
      <c r="S1100" s="30">
        <f t="shared" si="256"/>
        <v>0</v>
      </c>
      <c r="T1100" s="30">
        <f t="shared" si="257"/>
        <v>0</v>
      </c>
      <c r="U1100" s="34"/>
      <c r="V1100" s="34"/>
      <c r="W1100" s="34"/>
      <c r="X1100" s="31">
        <f t="shared" si="258"/>
        <v>9.0359999999999996</v>
      </c>
      <c r="Y1100" s="31">
        <f t="shared" si="259"/>
        <v>-184.49199999999999</v>
      </c>
      <c r="Z1100" s="30">
        <f t="shared" si="260"/>
        <v>0</v>
      </c>
    </row>
    <row r="1101" spans="5:26" x14ac:dyDescent="0.15">
      <c r="E1101" s="46"/>
      <c r="F1101" s="28"/>
      <c r="G1101" s="29"/>
      <c r="H1101" s="29"/>
      <c r="I1101" s="48" t="str">
        <f t="shared" si="251"/>
        <v/>
      </c>
      <c r="J1101" s="48" t="str">
        <f t="shared" si="261"/>
        <v/>
      </c>
      <c r="K1101" s="49" t="str">
        <f t="shared" si="252"/>
        <v/>
      </c>
      <c r="L1101" s="11"/>
      <c r="M1101" s="11"/>
      <c r="N1101" s="78"/>
      <c r="O1101" s="31" t="str">
        <f t="shared" si="253"/>
        <v>F</v>
      </c>
      <c r="P1101" s="11">
        <f t="shared" si="254"/>
        <v>-23.287315649149274</v>
      </c>
      <c r="Q1101" s="11"/>
      <c r="R1101" s="38">
        <f t="shared" si="255"/>
        <v>0</v>
      </c>
      <c r="S1101" s="30">
        <f t="shared" si="256"/>
        <v>0</v>
      </c>
      <c r="T1101" s="30">
        <f t="shared" si="257"/>
        <v>0</v>
      </c>
      <c r="U1101" s="34"/>
      <c r="V1101" s="34"/>
      <c r="W1101" s="34"/>
      <c r="X1101" s="31">
        <f t="shared" si="258"/>
        <v>9.0359999999999996</v>
      </c>
      <c r="Y1101" s="31">
        <f t="shared" si="259"/>
        <v>-184.49199999999999</v>
      </c>
      <c r="Z1101" s="30">
        <f t="shared" si="260"/>
        <v>0</v>
      </c>
    </row>
    <row r="1102" spans="5:26" x14ac:dyDescent="0.15">
      <c r="E1102" s="46"/>
      <c r="F1102" s="28"/>
      <c r="G1102" s="29"/>
      <c r="H1102" s="29"/>
      <c r="I1102" s="48" t="str">
        <f t="shared" si="251"/>
        <v/>
      </c>
      <c r="J1102" s="48" t="str">
        <f t="shared" si="261"/>
        <v/>
      </c>
      <c r="K1102" s="49" t="str">
        <f t="shared" si="252"/>
        <v/>
      </c>
      <c r="L1102" s="11"/>
      <c r="M1102" s="11"/>
      <c r="N1102" s="78"/>
      <c r="O1102" s="31" t="str">
        <f t="shared" si="253"/>
        <v>F</v>
      </c>
      <c r="P1102" s="11">
        <f t="shared" si="254"/>
        <v>-23.287315649149274</v>
      </c>
      <c r="Q1102" s="11"/>
      <c r="R1102" s="38">
        <f t="shared" si="255"/>
        <v>0</v>
      </c>
      <c r="S1102" s="30">
        <f t="shared" si="256"/>
        <v>0</v>
      </c>
      <c r="T1102" s="30">
        <f t="shared" si="257"/>
        <v>0</v>
      </c>
      <c r="U1102" s="34"/>
      <c r="V1102" s="34"/>
      <c r="W1102" s="34"/>
      <c r="X1102" s="31">
        <f t="shared" si="258"/>
        <v>9.0359999999999996</v>
      </c>
      <c r="Y1102" s="31">
        <f t="shared" si="259"/>
        <v>-184.49199999999999</v>
      </c>
      <c r="Z1102" s="30">
        <f t="shared" si="260"/>
        <v>0</v>
      </c>
    </row>
    <row r="1103" spans="5:26" x14ac:dyDescent="0.15">
      <c r="E1103" s="46"/>
      <c r="F1103" s="28"/>
      <c r="G1103" s="29"/>
      <c r="H1103" s="29"/>
      <c r="I1103" s="48" t="str">
        <f t="shared" si="251"/>
        <v/>
      </c>
      <c r="J1103" s="48" t="str">
        <f t="shared" si="261"/>
        <v/>
      </c>
      <c r="K1103" s="49" t="str">
        <f t="shared" si="252"/>
        <v/>
      </c>
      <c r="L1103" s="11"/>
      <c r="M1103" s="11"/>
      <c r="N1103" s="78"/>
      <c r="O1103" s="31" t="str">
        <f t="shared" si="253"/>
        <v>F</v>
      </c>
      <c r="P1103" s="11">
        <f t="shared" si="254"/>
        <v>-23.287315649149274</v>
      </c>
      <c r="Q1103" s="11"/>
      <c r="R1103" s="38">
        <f t="shared" si="255"/>
        <v>0</v>
      </c>
      <c r="S1103" s="30">
        <f t="shared" si="256"/>
        <v>0</v>
      </c>
      <c r="T1103" s="30">
        <f t="shared" si="257"/>
        <v>0</v>
      </c>
      <c r="U1103" s="34"/>
      <c r="V1103" s="34"/>
      <c r="W1103" s="34"/>
      <c r="X1103" s="31">
        <f t="shared" si="258"/>
        <v>9.0359999999999996</v>
      </c>
      <c r="Y1103" s="31">
        <f t="shared" si="259"/>
        <v>-184.49199999999999</v>
      </c>
      <c r="Z1103" s="30">
        <f t="shared" si="260"/>
        <v>0</v>
      </c>
    </row>
    <row r="1104" spans="5:26" x14ac:dyDescent="0.15">
      <c r="E1104" s="46"/>
      <c r="F1104" s="28"/>
      <c r="G1104" s="29"/>
      <c r="H1104" s="29"/>
      <c r="I1104" s="48" t="str">
        <f t="shared" si="251"/>
        <v/>
      </c>
      <c r="J1104" s="48" t="str">
        <f t="shared" si="261"/>
        <v/>
      </c>
      <c r="K1104" s="49" t="str">
        <f t="shared" si="252"/>
        <v/>
      </c>
      <c r="L1104" s="11"/>
      <c r="M1104" s="11"/>
      <c r="N1104" s="78"/>
      <c r="O1104" s="31" t="str">
        <f t="shared" si="253"/>
        <v>F</v>
      </c>
      <c r="P1104" s="11">
        <f t="shared" si="254"/>
        <v>-23.287315649149274</v>
      </c>
      <c r="Q1104" s="11"/>
      <c r="R1104" s="38">
        <f t="shared" si="255"/>
        <v>0</v>
      </c>
      <c r="S1104" s="30">
        <f t="shared" si="256"/>
        <v>0</v>
      </c>
      <c r="T1104" s="30">
        <f t="shared" si="257"/>
        <v>0</v>
      </c>
      <c r="U1104" s="34"/>
      <c r="V1104" s="34"/>
      <c r="W1104" s="34"/>
      <c r="X1104" s="31">
        <f t="shared" si="258"/>
        <v>9.0359999999999996</v>
      </c>
      <c r="Y1104" s="31">
        <f t="shared" si="259"/>
        <v>-184.49199999999999</v>
      </c>
      <c r="Z1104" s="30">
        <f t="shared" si="260"/>
        <v>0</v>
      </c>
    </row>
    <row r="1105" spans="4:26" x14ac:dyDescent="0.15">
      <c r="E1105" s="46"/>
      <c r="F1105" s="28"/>
      <c r="G1105" s="29"/>
      <c r="H1105" s="29"/>
      <c r="I1105" s="48" t="str">
        <f t="shared" si="251"/>
        <v/>
      </c>
      <c r="J1105" s="48" t="str">
        <f t="shared" si="261"/>
        <v/>
      </c>
      <c r="K1105" s="49" t="str">
        <f t="shared" si="252"/>
        <v/>
      </c>
      <c r="L1105" s="11"/>
      <c r="M1105" s="11"/>
      <c r="N1105" s="78"/>
      <c r="O1105" s="31" t="str">
        <f t="shared" si="253"/>
        <v>F</v>
      </c>
      <c r="P1105" s="11">
        <f t="shared" si="254"/>
        <v>-23.287315649149274</v>
      </c>
      <c r="Q1105" s="11"/>
      <c r="R1105" s="38">
        <f t="shared" si="255"/>
        <v>0</v>
      </c>
      <c r="S1105" s="30">
        <f t="shared" si="256"/>
        <v>0</v>
      </c>
      <c r="T1105" s="30">
        <f t="shared" si="257"/>
        <v>0</v>
      </c>
      <c r="U1105" s="34"/>
      <c r="V1105" s="34"/>
      <c r="W1105" s="34"/>
      <c r="X1105" s="31">
        <f t="shared" si="258"/>
        <v>9.0359999999999996</v>
      </c>
      <c r="Y1105" s="31">
        <f t="shared" si="259"/>
        <v>-184.49199999999999</v>
      </c>
      <c r="Z1105" s="30">
        <f t="shared" si="260"/>
        <v>0</v>
      </c>
    </row>
    <row r="1106" spans="4:26" x14ac:dyDescent="0.15">
      <c r="E1106" s="46"/>
      <c r="F1106" s="28"/>
      <c r="G1106" s="29"/>
      <c r="H1106" s="29"/>
      <c r="I1106" s="48" t="str">
        <f t="shared" si="251"/>
        <v/>
      </c>
      <c r="J1106" s="48" t="str">
        <f t="shared" si="261"/>
        <v/>
      </c>
      <c r="K1106" s="49" t="str">
        <f t="shared" si="252"/>
        <v/>
      </c>
      <c r="L1106" s="11"/>
      <c r="M1106" s="11"/>
      <c r="N1106" s="78"/>
      <c r="O1106" s="31" t="str">
        <f t="shared" si="253"/>
        <v>F</v>
      </c>
      <c r="P1106" s="11">
        <f t="shared" si="254"/>
        <v>-23.287315649149274</v>
      </c>
      <c r="Q1106" s="11"/>
      <c r="R1106" s="38">
        <f t="shared" si="255"/>
        <v>0</v>
      </c>
      <c r="S1106" s="30">
        <f t="shared" si="256"/>
        <v>0</v>
      </c>
      <c r="T1106" s="30">
        <f t="shared" si="257"/>
        <v>0</v>
      </c>
      <c r="U1106" s="34"/>
      <c r="V1106" s="34"/>
      <c r="W1106" s="34"/>
      <c r="X1106" s="31">
        <f t="shared" si="258"/>
        <v>9.0359999999999996</v>
      </c>
      <c r="Y1106" s="31">
        <f t="shared" si="259"/>
        <v>-184.49199999999999</v>
      </c>
      <c r="Z1106" s="30">
        <f t="shared" si="260"/>
        <v>0</v>
      </c>
    </row>
    <row r="1107" spans="4:26" x14ac:dyDescent="0.15">
      <c r="E1107" s="46"/>
      <c r="F1107" s="28"/>
      <c r="G1107" s="29"/>
      <c r="H1107" s="29"/>
      <c r="I1107" s="48" t="str">
        <f t="shared" si="251"/>
        <v/>
      </c>
      <c r="J1107" s="48" t="str">
        <f t="shared" si="261"/>
        <v/>
      </c>
      <c r="K1107" s="49" t="str">
        <f t="shared" si="252"/>
        <v/>
      </c>
      <c r="L1107" s="11"/>
      <c r="M1107" s="11"/>
      <c r="N1107" s="78"/>
      <c r="O1107" s="31" t="str">
        <f t="shared" si="253"/>
        <v>F</v>
      </c>
      <c r="P1107" s="11">
        <f t="shared" si="254"/>
        <v>-23.287315649149274</v>
      </c>
      <c r="Q1107" s="11"/>
      <c r="R1107" s="38">
        <f t="shared" si="255"/>
        <v>0</v>
      </c>
      <c r="S1107" s="30">
        <f t="shared" si="256"/>
        <v>0</v>
      </c>
      <c r="T1107" s="30">
        <f t="shared" si="257"/>
        <v>0</v>
      </c>
      <c r="U1107" s="34"/>
      <c r="V1107" s="34"/>
      <c r="W1107" s="34"/>
      <c r="X1107" s="31">
        <f t="shared" si="258"/>
        <v>9.0359999999999996</v>
      </c>
      <c r="Y1107" s="31">
        <f t="shared" si="259"/>
        <v>-184.49199999999999</v>
      </c>
      <c r="Z1107" s="30">
        <f t="shared" si="260"/>
        <v>0</v>
      </c>
    </row>
    <row r="1108" spans="4:26" x14ac:dyDescent="0.15">
      <c r="E1108" s="46"/>
      <c r="F1108" s="28"/>
      <c r="G1108" s="29"/>
      <c r="H1108" s="29"/>
      <c r="I1108" s="48" t="str">
        <f t="shared" si="251"/>
        <v/>
      </c>
      <c r="J1108" s="48" t="str">
        <f t="shared" si="261"/>
        <v/>
      </c>
      <c r="K1108" s="49" t="str">
        <f t="shared" si="252"/>
        <v/>
      </c>
      <c r="L1108" s="11"/>
      <c r="M1108" s="11"/>
      <c r="N1108" s="78"/>
      <c r="O1108" s="31" t="str">
        <f t="shared" si="253"/>
        <v>F</v>
      </c>
      <c r="P1108" s="11">
        <f t="shared" si="254"/>
        <v>-23.287315649149274</v>
      </c>
      <c r="Q1108" s="11"/>
      <c r="R1108" s="38">
        <f t="shared" si="255"/>
        <v>0</v>
      </c>
      <c r="S1108" s="30">
        <f t="shared" si="256"/>
        <v>0</v>
      </c>
      <c r="T1108" s="30">
        <f t="shared" si="257"/>
        <v>0</v>
      </c>
      <c r="U1108" s="34"/>
      <c r="V1108" s="34"/>
      <c r="W1108" s="34"/>
      <c r="X1108" s="31">
        <f t="shared" si="258"/>
        <v>9.0359999999999996</v>
      </c>
      <c r="Y1108" s="31">
        <f t="shared" si="259"/>
        <v>-184.49199999999999</v>
      </c>
      <c r="Z1108" s="30">
        <f t="shared" si="260"/>
        <v>0</v>
      </c>
    </row>
    <row r="1109" spans="4:26" x14ac:dyDescent="0.15">
      <c r="E1109" s="46"/>
      <c r="F1109" s="28"/>
      <c r="G1109" s="29"/>
      <c r="H1109" s="29"/>
      <c r="I1109" s="48" t="str">
        <f t="shared" si="251"/>
        <v/>
      </c>
      <c r="J1109" s="48" t="str">
        <f t="shared" si="261"/>
        <v/>
      </c>
      <c r="K1109" s="49" t="str">
        <f t="shared" si="252"/>
        <v/>
      </c>
      <c r="L1109" s="11"/>
      <c r="M1109" s="11"/>
      <c r="N1109" s="78"/>
      <c r="O1109" s="31" t="str">
        <f t="shared" si="253"/>
        <v>F</v>
      </c>
      <c r="P1109" s="11">
        <f t="shared" si="254"/>
        <v>-23.287315649149274</v>
      </c>
      <c r="Q1109" s="11"/>
      <c r="R1109" s="38">
        <f t="shared" si="255"/>
        <v>0</v>
      </c>
      <c r="S1109" s="30">
        <f t="shared" si="256"/>
        <v>0</v>
      </c>
      <c r="T1109" s="30">
        <f t="shared" si="257"/>
        <v>0</v>
      </c>
      <c r="U1109" s="34"/>
      <c r="V1109" s="34"/>
      <c r="W1109" s="34"/>
      <c r="X1109" s="31">
        <f t="shared" si="258"/>
        <v>9.0359999999999996</v>
      </c>
      <c r="Y1109" s="31">
        <f t="shared" si="259"/>
        <v>-184.49199999999999</v>
      </c>
      <c r="Z1109" s="30">
        <f t="shared" si="260"/>
        <v>0</v>
      </c>
    </row>
    <row r="1110" spans="4:26" x14ac:dyDescent="0.15">
      <c r="E1110" s="46"/>
      <c r="F1110" s="28"/>
      <c r="G1110" s="29"/>
      <c r="H1110" s="29"/>
      <c r="I1110" s="48" t="str">
        <f t="shared" si="251"/>
        <v/>
      </c>
      <c r="J1110" s="48" t="str">
        <f t="shared" si="261"/>
        <v/>
      </c>
      <c r="K1110" s="49" t="str">
        <f t="shared" si="252"/>
        <v/>
      </c>
      <c r="L1110" s="11"/>
      <c r="M1110" s="11"/>
      <c r="N1110" s="78"/>
      <c r="O1110" s="31" t="str">
        <f t="shared" si="253"/>
        <v>F</v>
      </c>
      <c r="P1110" s="11">
        <f t="shared" si="254"/>
        <v>-23.287315649149274</v>
      </c>
      <c r="Q1110" s="11"/>
      <c r="R1110" s="38">
        <f t="shared" si="255"/>
        <v>0</v>
      </c>
      <c r="S1110" s="30">
        <f t="shared" si="256"/>
        <v>0</v>
      </c>
      <c r="T1110" s="30">
        <f t="shared" si="257"/>
        <v>0</v>
      </c>
      <c r="U1110" s="34"/>
      <c r="V1110" s="34"/>
      <c r="W1110" s="34"/>
      <c r="X1110" s="31">
        <f t="shared" si="258"/>
        <v>9.0359999999999996</v>
      </c>
      <c r="Y1110" s="31">
        <f t="shared" si="259"/>
        <v>-184.49199999999999</v>
      </c>
      <c r="Z1110" s="30">
        <f t="shared" si="260"/>
        <v>0</v>
      </c>
    </row>
    <row r="1111" spans="4:26" x14ac:dyDescent="0.15">
      <c r="E1111" s="46"/>
      <c r="F1111" s="28"/>
      <c r="G1111" s="29"/>
      <c r="H1111" s="29"/>
      <c r="I1111" s="48" t="str">
        <f t="shared" si="251"/>
        <v/>
      </c>
      <c r="J1111" s="48" t="str">
        <f t="shared" si="261"/>
        <v/>
      </c>
      <c r="K1111" s="49" t="str">
        <f t="shared" si="252"/>
        <v/>
      </c>
      <c r="L1111" s="11"/>
      <c r="M1111" s="11"/>
      <c r="N1111" s="78"/>
      <c r="O1111" s="31" t="str">
        <f t="shared" si="253"/>
        <v>F</v>
      </c>
      <c r="P1111" s="11">
        <f t="shared" si="254"/>
        <v>-23.287315649149274</v>
      </c>
      <c r="Q1111" s="11"/>
      <c r="R1111" s="38">
        <f t="shared" si="255"/>
        <v>0</v>
      </c>
      <c r="S1111" s="30">
        <f t="shared" si="256"/>
        <v>0</v>
      </c>
      <c r="T1111" s="30">
        <f t="shared" si="257"/>
        <v>0</v>
      </c>
      <c r="U1111" s="34"/>
      <c r="V1111" s="34"/>
      <c r="W1111" s="34"/>
      <c r="X1111" s="31">
        <f t="shared" si="258"/>
        <v>9.0359999999999996</v>
      </c>
      <c r="Y1111" s="31">
        <f t="shared" si="259"/>
        <v>-184.49199999999999</v>
      </c>
      <c r="Z1111" s="30">
        <f t="shared" si="260"/>
        <v>0</v>
      </c>
    </row>
    <row r="1112" spans="4:26" x14ac:dyDescent="0.15">
      <c r="E1112" s="46"/>
      <c r="F1112" s="28"/>
      <c r="G1112" s="29"/>
      <c r="H1112" s="29"/>
      <c r="I1112" s="48" t="str">
        <f t="shared" si="251"/>
        <v/>
      </c>
      <c r="J1112" s="48" t="str">
        <f t="shared" si="261"/>
        <v/>
      </c>
      <c r="K1112" s="49" t="str">
        <f t="shared" si="252"/>
        <v/>
      </c>
      <c r="L1112" s="11"/>
      <c r="M1112" s="11"/>
      <c r="N1112" s="78"/>
      <c r="O1112" s="31" t="str">
        <f t="shared" si="253"/>
        <v>F</v>
      </c>
      <c r="P1112" s="11">
        <f t="shared" si="254"/>
        <v>-23.287315649149274</v>
      </c>
      <c r="Q1112" s="11"/>
      <c r="R1112" s="38">
        <f t="shared" si="255"/>
        <v>0</v>
      </c>
      <c r="S1112" s="30">
        <f t="shared" si="256"/>
        <v>0</v>
      </c>
      <c r="T1112" s="30">
        <f t="shared" si="257"/>
        <v>0</v>
      </c>
      <c r="U1112" s="34"/>
      <c r="V1112" s="34"/>
      <c r="W1112" s="34"/>
      <c r="X1112" s="31">
        <f t="shared" si="258"/>
        <v>9.0359999999999996</v>
      </c>
      <c r="Y1112" s="31">
        <f t="shared" si="259"/>
        <v>-184.49199999999999</v>
      </c>
      <c r="Z1112" s="30">
        <f t="shared" si="260"/>
        <v>0</v>
      </c>
    </row>
    <row r="1113" spans="4:26" x14ac:dyDescent="0.15">
      <c r="E1113" s="46"/>
      <c r="F1113" s="28"/>
      <c r="G1113" s="29"/>
      <c r="H1113" s="29"/>
      <c r="I1113" s="48" t="str">
        <f>IF(COUNTA($F$995,$H$995,F1113:H1113)=5,P1113,"")</f>
        <v/>
      </c>
      <c r="J1113" s="48" t="str">
        <f t="shared" si="261"/>
        <v/>
      </c>
      <c r="K1113" s="49" t="str">
        <f t="shared" si="252"/>
        <v/>
      </c>
      <c r="L1113" s="11"/>
      <c r="M1113" s="11"/>
      <c r="N1113" s="78"/>
      <c r="O1113" s="31" t="str">
        <f t="shared" si="253"/>
        <v>F</v>
      </c>
      <c r="P1113" s="11">
        <f t="shared" si="254"/>
        <v>-23.287315649149274</v>
      </c>
      <c r="Q1113" s="11"/>
      <c r="R1113" s="38">
        <f t="shared" si="255"/>
        <v>0</v>
      </c>
      <c r="S1113" s="30">
        <f t="shared" si="256"/>
        <v>0</v>
      </c>
      <c r="T1113" s="30">
        <f t="shared" si="257"/>
        <v>0</v>
      </c>
      <c r="U1113" s="34"/>
      <c r="V1113" s="34"/>
      <c r="W1113" s="34"/>
      <c r="X1113" s="31">
        <f t="shared" si="258"/>
        <v>9.0359999999999996</v>
      </c>
      <c r="Y1113" s="31">
        <f t="shared" si="259"/>
        <v>-184.49199999999999</v>
      </c>
      <c r="Z1113" s="30">
        <f t="shared" si="260"/>
        <v>0</v>
      </c>
    </row>
    <row r="1114" spans="4:26" x14ac:dyDescent="0.15">
      <c r="E1114" s="46"/>
      <c r="F1114" s="28"/>
      <c r="G1114" s="29"/>
      <c r="H1114" s="29"/>
      <c r="I1114" s="48" t="str">
        <f t="shared" si="251"/>
        <v/>
      </c>
      <c r="J1114" s="48" t="str">
        <f t="shared" si="261"/>
        <v/>
      </c>
      <c r="K1114" s="49" t="str">
        <f t="shared" si="252"/>
        <v/>
      </c>
      <c r="L1114" s="11"/>
      <c r="M1114" s="11"/>
      <c r="N1114" s="78"/>
      <c r="O1114" s="31" t="str">
        <f t="shared" si="253"/>
        <v>F</v>
      </c>
      <c r="P1114" s="11">
        <f t="shared" si="254"/>
        <v>-23.287315649149274</v>
      </c>
      <c r="Q1114" s="11"/>
      <c r="R1114" s="38">
        <f t="shared" si="255"/>
        <v>0</v>
      </c>
      <c r="S1114" s="30">
        <f t="shared" si="256"/>
        <v>0</v>
      </c>
      <c r="T1114" s="30">
        <f t="shared" si="257"/>
        <v>0</v>
      </c>
      <c r="U1114" s="34"/>
      <c r="V1114" s="34"/>
      <c r="W1114" s="34"/>
      <c r="X1114" s="31">
        <f t="shared" si="258"/>
        <v>9.0359999999999996</v>
      </c>
      <c r="Y1114" s="31">
        <f t="shared" si="259"/>
        <v>-184.49199999999999</v>
      </c>
      <c r="Z1114" s="30">
        <f t="shared" si="260"/>
        <v>0</v>
      </c>
    </row>
    <row r="1115" spans="4:26" x14ac:dyDescent="0.15">
      <c r="E1115" s="46"/>
      <c r="F1115" s="28"/>
      <c r="G1115" s="29"/>
      <c r="H1115" s="29"/>
      <c r="I1115" s="48" t="str">
        <f t="shared" si="251"/>
        <v/>
      </c>
      <c r="J1115" s="48" t="str">
        <f t="shared" si="261"/>
        <v/>
      </c>
      <c r="K1115" s="49" t="str">
        <f t="shared" si="252"/>
        <v/>
      </c>
      <c r="L1115" s="11"/>
      <c r="M1115" s="11"/>
      <c r="N1115" s="78"/>
      <c r="O1115" s="31" t="str">
        <f t="shared" si="253"/>
        <v>F</v>
      </c>
      <c r="P1115" s="11">
        <f t="shared" si="254"/>
        <v>-23.287315649149274</v>
      </c>
      <c r="Q1115" s="11"/>
      <c r="R1115" s="38">
        <f t="shared" si="255"/>
        <v>0</v>
      </c>
      <c r="S1115" s="30">
        <f t="shared" si="256"/>
        <v>0</v>
      </c>
      <c r="T1115" s="30">
        <f t="shared" si="257"/>
        <v>0</v>
      </c>
      <c r="U1115" s="34"/>
      <c r="V1115" s="34"/>
      <c r="W1115" s="34"/>
      <c r="X1115" s="31">
        <f t="shared" si="258"/>
        <v>9.0359999999999996</v>
      </c>
      <c r="Y1115" s="31">
        <f t="shared" si="259"/>
        <v>-184.49199999999999</v>
      </c>
      <c r="Z1115" s="30">
        <f t="shared" si="260"/>
        <v>0</v>
      </c>
    </row>
    <row r="1116" spans="4:26" ht="14.25" thickBot="1" x14ac:dyDescent="0.2">
      <c r="E1116" s="50"/>
      <c r="F1116" s="64"/>
      <c r="G1116" s="51"/>
      <c r="H1116" s="51"/>
      <c r="I1116" s="52" t="str">
        <f t="shared" si="251"/>
        <v/>
      </c>
      <c r="J1116" s="52" t="str">
        <f t="shared" si="261"/>
        <v/>
      </c>
      <c r="K1116" s="53" t="str">
        <f t="shared" si="252"/>
        <v/>
      </c>
      <c r="L1116" s="11"/>
      <c r="M1116" s="11"/>
      <c r="N1116" s="78"/>
      <c r="O1116" s="31" t="str">
        <f t="shared" si="253"/>
        <v>F</v>
      </c>
      <c r="P1116" s="11">
        <f t="shared" si="254"/>
        <v>-23.287315649149274</v>
      </c>
      <c r="Q1116" s="11"/>
      <c r="R1116" s="38">
        <f t="shared" si="255"/>
        <v>0</v>
      </c>
      <c r="S1116" s="30">
        <f t="shared" si="256"/>
        <v>0</v>
      </c>
      <c r="T1116" s="30">
        <f t="shared" si="257"/>
        <v>0</v>
      </c>
      <c r="U1116" s="34"/>
      <c r="V1116" s="34"/>
      <c r="W1116" s="34"/>
      <c r="X1116" s="31">
        <f t="shared" si="258"/>
        <v>9.0359999999999996</v>
      </c>
      <c r="Y1116" s="31">
        <f t="shared" si="259"/>
        <v>-184.49199999999999</v>
      </c>
      <c r="Z1116" s="30">
        <f t="shared" si="260"/>
        <v>0</v>
      </c>
    </row>
    <row r="1117" spans="4:26" ht="14.25" thickBot="1" x14ac:dyDescent="0.2"/>
    <row r="1118" spans="4:26" ht="23.25" customHeight="1" x14ac:dyDescent="0.15">
      <c r="D1118" s="72">
        <v>10</v>
      </c>
      <c r="E1118" s="42" t="s">
        <v>20</v>
      </c>
      <c r="F1118" s="65"/>
      <c r="G1118" s="66" t="s">
        <v>115</v>
      </c>
      <c r="H1118" s="90"/>
      <c r="I1118" s="90"/>
      <c r="J1118" s="66"/>
      <c r="K1118" s="67"/>
    </row>
    <row r="1119" spans="4:26" ht="27.75" customHeight="1" x14ac:dyDescent="0.15">
      <c r="E1119" s="43" t="s">
        <v>54</v>
      </c>
      <c r="F1119" s="63"/>
      <c r="G1119" s="44" t="s">
        <v>75</v>
      </c>
      <c r="H1119" s="59"/>
      <c r="I1119" s="41"/>
      <c r="J1119" s="41"/>
      <c r="K1119" s="68"/>
    </row>
    <row r="1120" spans="4:26" ht="42" customHeight="1" x14ac:dyDescent="0.15">
      <c r="E1120" s="46"/>
      <c r="F1120" s="7" t="s">
        <v>30</v>
      </c>
      <c r="G1120" s="8" t="s">
        <v>29</v>
      </c>
      <c r="H1120" s="8" t="s">
        <v>28</v>
      </c>
      <c r="I1120" s="7" t="s">
        <v>123</v>
      </c>
      <c r="J1120" s="7" t="s">
        <v>124</v>
      </c>
      <c r="K1120" s="47" t="s">
        <v>125</v>
      </c>
      <c r="L1120" s="10"/>
      <c r="M1120" s="10"/>
      <c r="N1120" s="7"/>
      <c r="O1120" s="7" t="s">
        <v>31</v>
      </c>
      <c r="P1120" s="9" t="s">
        <v>23</v>
      </c>
      <c r="Q1120" s="9"/>
      <c r="R1120" s="36" t="s">
        <v>21</v>
      </c>
      <c r="S1120" s="35" t="s">
        <v>22</v>
      </c>
      <c r="T1120" s="35" t="s">
        <v>47</v>
      </c>
      <c r="U1120" s="35"/>
      <c r="V1120" s="35"/>
      <c r="W1120" s="35"/>
      <c r="X1120" s="37" t="s">
        <v>45</v>
      </c>
      <c r="Y1120" s="37" t="s">
        <v>46</v>
      </c>
      <c r="Z1120" s="30" t="s">
        <v>78</v>
      </c>
    </row>
    <row r="1121" spans="5:26" x14ac:dyDescent="0.15">
      <c r="E1121" s="46"/>
      <c r="F1121" s="28"/>
      <c r="G1121" s="29"/>
      <c r="H1121" s="29"/>
      <c r="I1121" s="48" t="str">
        <f>IF(COUNTA($F$1119,$H$1119,F1121:H1121)=5,P1121,"")</f>
        <v/>
      </c>
      <c r="J1121" s="48" t="str">
        <f t="shared" ref="J1121:J1152" si="262">IF(COUNTA($F$1119,$H$1119,F1121:H1121)=5,IF(T1121&lt;6,"*",IF(T1121&gt;=17.583,"*",(H1121-G1121*INDEX(IF(O1121="F",muratafemale,muratamale),R1121-4,1)-INDEX(IF(O1121="F",muratafemale,muratamale),R1121-4,2))/(G1121*INDEX(IF(O1121="F",muratafemale,muratamale),R1121-4,1)+INDEX(IF(O1121="F",muratafemale,muratamale),R1121-4,2))*100)),"")</f>
        <v/>
      </c>
      <c r="K1121" s="49" t="str">
        <f>IF(COUNTA($F$1119,$H$1119,F1121:H1121)=5,IF(OR(T1121&lt;1,G1121&lt;70),"*",IF(G1121&gt;=IF(O1121="M",181,174),(H1121-Z1121)/Z1121*100,IF(G1121&lt;101,(H1121-X1121)/X1121*100,IF(T1121&lt;6,(H1121-X1121)/X1121*100,IF(T1121&gt;=17.583,(H1121-Z1121)/Z1121*100,(H1121-Y1121)/Y1121*100))))),"")</f>
        <v/>
      </c>
      <c r="L1121" s="11"/>
      <c r="M1121" s="11"/>
      <c r="N1121" s="78"/>
      <c r="O1121" s="31" t="str">
        <f>IF(OR(+$H$1119="男",+$H$1119="M"),"M","F")</f>
        <v>F</v>
      </c>
      <c r="P1121" s="11">
        <f t="shared" ref="P1121" si="263">IF(T1121&gt;17.583,"*",(G1121-(INDEX(IF(O1121="F",Hfemalemean,Hmalemean),S1121+1,R1121+1)))/(INDEX(IF(O1121="F",Hfemalesd,Hmalesd),S1121+1,R1121+1)))</f>
        <v>-23.287315649149274</v>
      </c>
      <c r="Q1121" s="11"/>
      <c r="R1121" s="38">
        <f>DATEDIF($F$1119,F1121,"Y")</f>
        <v>0</v>
      </c>
      <c r="S1121" s="30">
        <f>DATEDIF($F$1119,F1121,"YM")</f>
        <v>0</v>
      </c>
      <c r="T1121" s="30">
        <f>DATEDIF($F$1119,F1121,"Y")+DATEDIF($F$1119,F1121,"YD")/(365+IF(MOD(YEAR(DATE(YEAR(F1121)-1,MONTH($F$1119),DAY($F$1119))),4)=0,IF(DATE(YEAR(DATE(YEAR(F1121)-1,MONTH($F$1119),DAY($F$1119))),2,29)&gt;=DATE(YEAR(F1121)-1,MONTH($F$1119),DAY($F$1119)),1,0),0)+IF(MOD(YEAR(F1121),4)=0,IF(DATE(YEAR(F1121),2,29)&lt;=F1121,1,0),0))</f>
        <v>0</v>
      </c>
      <c r="U1121" s="34"/>
      <c r="V1121" s="34"/>
      <c r="W1121" s="34"/>
      <c r="X1121" s="31">
        <f t="shared" ref="X1121" si="264">IF(O1121="M",2.06*10^-3*G1121^2-0.1166*G1121+6.5273,2.49*10^-3*G1121^2-0.1858*G1121+9.036)</f>
        <v>9.0359999999999996</v>
      </c>
      <c r="Y1121" s="31">
        <f t="shared" ref="Y1121" si="265">((G1121/100)^3*INDEX(itoOI,IF(O1121="M",0,3)+IF(G1121&lt;140,1,IF(G1121&lt;=149,2,3)),1)+(G1121/100)^2*INDEX(itoOI,IF(O1121="M",0,3)+IF(G1121&lt;140,1,IF(G1121&lt;=149,2,3)),2)+(G1121/100)*INDEX(itoOI,IF(O1121="M",0,3)+IF(G1121&lt;140,1,IF(G1121&lt;=149,2,3)),3)+INDEX(itoOI,IF(O1121="M",0,3)+IF(G1121&lt;140,1,IF(G1121&lt;=149,2,3)),4))</f>
        <v>-184.49199999999999</v>
      </c>
      <c r="Z1121" s="30">
        <f t="shared" ref="Z1121" si="266">22*G1121^2/10000</f>
        <v>0</v>
      </c>
    </row>
    <row r="1122" spans="5:26" x14ac:dyDescent="0.15">
      <c r="E1122" s="46"/>
      <c r="F1122" s="28"/>
      <c r="G1122" s="29"/>
      <c r="H1122" s="29"/>
      <c r="I1122" s="48" t="str">
        <f>IF(COUNTA($F$1119,$H$1119,F1122:H1122)=5,P1122,"")</f>
        <v/>
      </c>
      <c r="J1122" s="48" t="str">
        <f t="shared" si="262"/>
        <v/>
      </c>
      <c r="K1122" s="49" t="str">
        <f>IF(COUNTA($F$1119,$H$1119,F1122:H1122)=5,IF(OR(T1122&lt;1,G1122&lt;70),"*",IF(G1122&gt;=IF(O1122="M",181,174),(H1122-Z1122)/Z1122*100,IF(G1122&lt;101,(H1122-X1122)/X1122*100,IF(T1122&lt;6,(H1122-X1122)/X1122*100,IF(T1122&gt;=17.583,(H1122-Z1122)/Z1122*100,(H1122-Y1122)/Y1122*100))))),"")</f>
        <v/>
      </c>
      <c r="L1122" s="11"/>
      <c r="M1122" s="11"/>
      <c r="N1122" s="78"/>
      <c r="O1122" s="31" t="str">
        <f t="shared" ref="O1122:O1185" si="267">IF(OR(+$H$1119="男",+$H$1119="M"),"M","F")</f>
        <v>F</v>
      </c>
      <c r="P1122" s="11">
        <f t="shared" ref="P1122:P1185" si="268">IF(T1122&gt;17.583,"*",(G1122-(INDEX(IF(O1122="F",Hfemalemean,Hmalemean),S1122+1,R1122+1)))/(INDEX(IF(O1122="F",Hfemalesd,Hmalesd),S1122+1,R1122+1)))</f>
        <v>-23.287315649149274</v>
      </c>
      <c r="Q1122" s="11"/>
      <c r="R1122" s="38">
        <f>DATEDIF($F$1119,F1122,"Y")</f>
        <v>0</v>
      </c>
      <c r="S1122" s="30">
        <f>DATEDIF($F$1119,F1122,"YM")</f>
        <v>0</v>
      </c>
      <c r="T1122" s="30">
        <f>DATEDIF($F$1119,F1122,"Y")+DATEDIF($F$1119,F1122,"YD")/(365+IF(MOD(YEAR(DATE(YEAR(F1122)-1,MONTH($F$1119),DAY($F$1119))),4)=0,IF(DATE(YEAR(DATE(YEAR(F1122)-1,MONTH($F$1119),DAY($F$1119))),2,29)&gt;=DATE(YEAR(F1122)-1,MONTH($F$1119),DAY($F$1119)),1,0),0)+IF(MOD(YEAR(F1122),4)=0,IF(DATE(YEAR(F1122),2,29)&lt;=F1122,1,0),0))</f>
        <v>0</v>
      </c>
      <c r="U1122" s="34"/>
      <c r="V1122" s="34"/>
      <c r="W1122" s="34"/>
      <c r="X1122" s="31">
        <f t="shared" ref="X1122:X1185" si="269">IF(O1122="M",2.06*10^-3*G1122^2-0.1166*G1122+6.5273,2.49*10^-3*G1122^2-0.1858*G1122+9.036)</f>
        <v>9.0359999999999996</v>
      </c>
      <c r="Y1122" s="31">
        <f t="shared" ref="Y1122:Y1185" si="270">((G1122/100)^3*INDEX(itoOI,IF(O1122="M",0,3)+IF(G1122&lt;140,1,IF(G1122&lt;=149,2,3)),1)+(G1122/100)^2*INDEX(itoOI,IF(O1122="M",0,3)+IF(G1122&lt;140,1,IF(G1122&lt;=149,2,3)),2)+(G1122/100)*INDEX(itoOI,IF(O1122="M",0,3)+IF(G1122&lt;140,1,IF(G1122&lt;=149,2,3)),3)+INDEX(itoOI,IF(O1122="M",0,3)+IF(G1122&lt;140,1,IF(G1122&lt;=149,2,3)),4))</f>
        <v>-184.49199999999999</v>
      </c>
      <c r="Z1122" s="30">
        <f t="shared" ref="Z1122:Z1185" si="271">22*G1122^2/10000</f>
        <v>0</v>
      </c>
    </row>
    <row r="1123" spans="5:26" x14ac:dyDescent="0.15">
      <c r="E1123" s="46"/>
      <c r="F1123" s="28"/>
      <c r="G1123" s="29"/>
      <c r="H1123" s="29"/>
      <c r="I1123" s="48" t="str">
        <f>IF(COUNTA($F$1119,$H$1119,F1123:H1123)=5,P1123,"")</f>
        <v/>
      </c>
      <c r="J1123" s="48" t="str">
        <f t="shared" si="262"/>
        <v/>
      </c>
      <c r="K1123" s="49" t="str">
        <f>IF(COUNTA($F$1119,$H$1119,F1123:H1123)=5,IF(OR(T1123&lt;1,G1123&lt;70),"*",IF(G1123&gt;=IF(O1123="M",181,174),(H1123-Z1123)/Z1123*100,IF(G1123&lt;101,(H1123-X1123)/X1123*100,IF(T1123&lt;6,(H1123-X1123)/X1123*100,IF(T1123&gt;=17.583,(H1123-Z1123)/Z1123*100,(H1123-Y1123)/Y1123*100))))),"")</f>
        <v/>
      </c>
      <c r="L1123" s="11"/>
      <c r="M1123" s="11"/>
      <c r="N1123" s="78"/>
      <c r="O1123" s="31" t="str">
        <f t="shared" si="267"/>
        <v>F</v>
      </c>
      <c r="P1123" s="11">
        <f t="shared" si="268"/>
        <v>-23.287315649149274</v>
      </c>
      <c r="Q1123" s="11"/>
      <c r="R1123" s="38">
        <f t="shared" ref="R1123:R1185" si="272">DATEDIF($F$1119,F1123,"Y")</f>
        <v>0</v>
      </c>
      <c r="S1123" s="30">
        <f t="shared" ref="S1123:S1185" si="273">DATEDIF($F$1119,F1123,"YM")</f>
        <v>0</v>
      </c>
      <c r="T1123" s="30">
        <f t="shared" ref="T1123:T1185" si="274">DATEDIF($F$1119,F1123,"Y")+DATEDIF($F$1119,F1123,"YD")/(365+IF(MOD(YEAR(DATE(YEAR(F1123)-1,MONTH($F$1119),DAY($F$1119))),4)=0,IF(DATE(YEAR(DATE(YEAR(F1123)-1,MONTH($F$1119),DAY($F$1119))),2,29)&gt;=DATE(YEAR(F1123)-1,MONTH($F$1119),DAY($F$1119)),1,0),0)+IF(MOD(YEAR(F1123),4)=0,IF(DATE(YEAR(F1123),2,29)&lt;=F1123,1,0),0))</f>
        <v>0</v>
      </c>
      <c r="U1123" s="34"/>
      <c r="V1123" s="34"/>
      <c r="W1123" s="34"/>
      <c r="X1123" s="31">
        <f t="shared" si="269"/>
        <v>9.0359999999999996</v>
      </c>
      <c r="Y1123" s="31">
        <f t="shared" si="270"/>
        <v>-184.49199999999999</v>
      </c>
      <c r="Z1123" s="30">
        <f t="shared" si="271"/>
        <v>0</v>
      </c>
    </row>
    <row r="1124" spans="5:26" x14ac:dyDescent="0.15">
      <c r="E1124" s="46"/>
      <c r="F1124" s="28"/>
      <c r="G1124" s="29"/>
      <c r="H1124" s="29"/>
      <c r="I1124" s="48" t="str">
        <f>IF(COUNTA($F$1119,$H$1119,F1124:H1124)=5,P1124,"")</f>
        <v/>
      </c>
      <c r="J1124" s="48" t="str">
        <f t="shared" si="262"/>
        <v/>
      </c>
      <c r="K1124" s="49" t="str">
        <f t="shared" ref="K1124:K1185" si="275">IF(COUNTA($F$1119,$H$1119,F1124:H1124)=5,IF(OR(T1124&lt;1,G1124&lt;70),"*",IF(G1124&gt;=IF(O1124="M",181,174),(H1124-Z1124)/Z1124*100,IF(G1124&lt;101,(H1124-X1124)/X1124*100,IF(T1124&lt;6,(H1124-X1124)/X1124*100,IF(T1124&gt;=17.583,(H1124-Z1124)/Z1124*100,(H1124-Y1124)/Y1124*100))))),"")</f>
        <v/>
      </c>
      <c r="L1124" s="11"/>
      <c r="M1124" s="11"/>
      <c r="N1124" s="78"/>
      <c r="O1124" s="31" t="str">
        <f t="shared" si="267"/>
        <v>F</v>
      </c>
      <c r="P1124" s="11">
        <f t="shared" si="268"/>
        <v>-23.287315649149274</v>
      </c>
      <c r="Q1124" s="11"/>
      <c r="R1124" s="38">
        <f t="shared" si="272"/>
        <v>0</v>
      </c>
      <c r="S1124" s="30">
        <f t="shared" si="273"/>
        <v>0</v>
      </c>
      <c r="T1124" s="30">
        <f t="shared" si="274"/>
        <v>0</v>
      </c>
      <c r="U1124" s="34"/>
      <c r="V1124" s="34"/>
      <c r="W1124" s="34"/>
      <c r="X1124" s="31">
        <f t="shared" si="269"/>
        <v>9.0359999999999996</v>
      </c>
      <c r="Y1124" s="31">
        <f t="shared" si="270"/>
        <v>-184.49199999999999</v>
      </c>
      <c r="Z1124" s="30">
        <f t="shared" si="271"/>
        <v>0</v>
      </c>
    </row>
    <row r="1125" spans="5:26" x14ac:dyDescent="0.15">
      <c r="E1125" s="46"/>
      <c r="F1125" s="28"/>
      <c r="G1125" s="29"/>
      <c r="H1125" s="29"/>
      <c r="I1125" s="48" t="str">
        <f t="shared" ref="I1125:I1185" si="276">IF(COUNTA($F$1119,$H$1119,F1125:H1125)=5,P1125,"")</f>
        <v/>
      </c>
      <c r="J1125" s="48" t="str">
        <f t="shared" si="262"/>
        <v/>
      </c>
      <c r="K1125" s="49" t="str">
        <f t="shared" si="275"/>
        <v/>
      </c>
      <c r="L1125" s="11"/>
      <c r="M1125" s="11"/>
      <c r="N1125" s="78"/>
      <c r="O1125" s="31" t="str">
        <f t="shared" si="267"/>
        <v>F</v>
      </c>
      <c r="P1125" s="11">
        <f t="shared" si="268"/>
        <v>-23.287315649149274</v>
      </c>
      <c r="Q1125" s="11"/>
      <c r="R1125" s="38">
        <f t="shared" si="272"/>
        <v>0</v>
      </c>
      <c r="S1125" s="30">
        <f t="shared" si="273"/>
        <v>0</v>
      </c>
      <c r="T1125" s="30">
        <f t="shared" si="274"/>
        <v>0</v>
      </c>
      <c r="U1125" s="34"/>
      <c r="V1125" s="34"/>
      <c r="W1125" s="34"/>
      <c r="X1125" s="31">
        <f t="shared" si="269"/>
        <v>9.0359999999999996</v>
      </c>
      <c r="Y1125" s="31">
        <f t="shared" si="270"/>
        <v>-184.49199999999999</v>
      </c>
      <c r="Z1125" s="30">
        <f t="shared" si="271"/>
        <v>0</v>
      </c>
    </row>
    <row r="1126" spans="5:26" x14ac:dyDescent="0.15">
      <c r="E1126" s="46"/>
      <c r="F1126" s="28"/>
      <c r="G1126" s="29"/>
      <c r="H1126" s="29"/>
      <c r="I1126" s="48" t="str">
        <f t="shared" si="276"/>
        <v/>
      </c>
      <c r="J1126" s="48" t="str">
        <f t="shared" si="262"/>
        <v/>
      </c>
      <c r="K1126" s="49" t="str">
        <f t="shared" si="275"/>
        <v/>
      </c>
      <c r="L1126" s="11"/>
      <c r="M1126" s="11"/>
      <c r="N1126" s="78"/>
      <c r="O1126" s="31" t="str">
        <f t="shared" si="267"/>
        <v>F</v>
      </c>
      <c r="P1126" s="11">
        <f t="shared" si="268"/>
        <v>-23.287315649149274</v>
      </c>
      <c r="Q1126" s="11"/>
      <c r="R1126" s="38">
        <f t="shared" si="272"/>
        <v>0</v>
      </c>
      <c r="S1126" s="30">
        <f t="shared" si="273"/>
        <v>0</v>
      </c>
      <c r="T1126" s="30">
        <f t="shared" si="274"/>
        <v>0</v>
      </c>
      <c r="U1126" s="34"/>
      <c r="V1126" s="34"/>
      <c r="W1126" s="34"/>
      <c r="X1126" s="31">
        <f t="shared" si="269"/>
        <v>9.0359999999999996</v>
      </c>
      <c r="Y1126" s="31">
        <f t="shared" si="270"/>
        <v>-184.49199999999999</v>
      </c>
      <c r="Z1126" s="30">
        <f t="shared" si="271"/>
        <v>0</v>
      </c>
    </row>
    <row r="1127" spans="5:26" x14ac:dyDescent="0.15">
      <c r="E1127" s="46"/>
      <c r="F1127" s="28"/>
      <c r="G1127" s="29"/>
      <c r="H1127" s="29"/>
      <c r="I1127" s="48" t="str">
        <f t="shared" si="276"/>
        <v/>
      </c>
      <c r="J1127" s="48" t="str">
        <f t="shared" si="262"/>
        <v/>
      </c>
      <c r="K1127" s="49" t="str">
        <f t="shared" si="275"/>
        <v/>
      </c>
      <c r="L1127" s="11"/>
      <c r="M1127" s="11"/>
      <c r="N1127" s="78"/>
      <c r="O1127" s="31" t="str">
        <f t="shared" si="267"/>
        <v>F</v>
      </c>
      <c r="P1127" s="11">
        <f t="shared" si="268"/>
        <v>-23.287315649149274</v>
      </c>
      <c r="Q1127" s="11"/>
      <c r="R1127" s="38">
        <f t="shared" si="272"/>
        <v>0</v>
      </c>
      <c r="S1127" s="30">
        <f t="shared" si="273"/>
        <v>0</v>
      </c>
      <c r="T1127" s="30">
        <f t="shared" si="274"/>
        <v>0</v>
      </c>
      <c r="U1127" s="34"/>
      <c r="V1127" s="34"/>
      <c r="W1127" s="34"/>
      <c r="X1127" s="31">
        <f t="shared" si="269"/>
        <v>9.0359999999999996</v>
      </c>
      <c r="Y1127" s="31">
        <f t="shared" si="270"/>
        <v>-184.49199999999999</v>
      </c>
      <c r="Z1127" s="30">
        <f t="shared" si="271"/>
        <v>0</v>
      </c>
    </row>
    <row r="1128" spans="5:26" x14ac:dyDescent="0.15">
      <c r="E1128" s="46"/>
      <c r="F1128" s="28"/>
      <c r="G1128" s="29"/>
      <c r="H1128" s="29"/>
      <c r="I1128" s="48" t="str">
        <f t="shared" si="276"/>
        <v/>
      </c>
      <c r="J1128" s="48" t="str">
        <f t="shared" si="262"/>
        <v/>
      </c>
      <c r="K1128" s="49" t="str">
        <f t="shared" si="275"/>
        <v/>
      </c>
      <c r="L1128" s="11"/>
      <c r="M1128" s="11"/>
      <c r="N1128" s="78"/>
      <c r="O1128" s="31" t="str">
        <f t="shared" si="267"/>
        <v>F</v>
      </c>
      <c r="P1128" s="11">
        <f t="shared" si="268"/>
        <v>-23.287315649149274</v>
      </c>
      <c r="Q1128" s="11"/>
      <c r="R1128" s="38">
        <f t="shared" si="272"/>
        <v>0</v>
      </c>
      <c r="S1128" s="30">
        <f t="shared" si="273"/>
        <v>0</v>
      </c>
      <c r="T1128" s="30">
        <f t="shared" si="274"/>
        <v>0</v>
      </c>
      <c r="U1128" s="34"/>
      <c r="V1128" s="34"/>
      <c r="W1128" s="34"/>
      <c r="X1128" s="31">
        <f t="shared" si="269"/>
        <v>9.0359999999999996</v>
      </c>
      <c r="Y1128" s="31">
        <f t="shared" si="270"/>
        <v>-184.49199999999999</v>
      </c>
      <c r="Z1128" s="30">
        <f t="shared" si="271"/>
        <v>0</v>
      </c>
    </row>
    <row r="1129" spans="5:26" x14ac:dyDescent="0.15">
      <c r="E1129" s="46"/>
      <c r="F1129" s="28"/>
      <c r="G1129" s="29"/>
      <c r="H1129" s="29"/>
      <c r="I1129" s="48" t="str">
        <f t="shared" si="276"/>
        <v/>
      </c>
      <c r="J1129" s="48" t="str">
        <f t="shared" si="262"/>
        <v/>
      </c>
      <c r="K1129" s="49" t="str">
        <f t="shared" si="275"/>
        <v/>
      </c>
      <c r="L1129" s="11"/>
      <c r="M1129" s="11"/>
      <c r="N1129" s="78"/>
      <c r="O1129" s="31" t="str">
        <f t="shared" si="267"/>
        <v>F</v>
      </c>
      <c r="P1129" s="11">
        <f t="shared" si="268"/>
        <v>-23.287315649149274</v>
      </c>
      <c r="Q1129" s="11"/>
      <c r="R1129" s="38">
        <f t="shared" si="272"/>
        <v>0</v>
      </c>
      <c r="S1129" s="30">
        <f t="shared" si="273"/>
        <v>0</v>
      </c>
      <c r="T1129" s="30">
        <f t="shared" si="274"/>
        <v>0</v>
      </c>
      <c r="U1129" s="34"/>
      <c r="V1129" s="34"/>
      <c r="W1129" s="34"/>
      <c r="X1129" s="31">
        <f t="shared" si="269"/>
        <v>9.0359999999999996</v>
      </c>
      <c r="Y1129" s="31">
        <f t="shared" si="270"/>
        <v>-184.49199999999999</v>
      </c>
      <c r="Z1129" s="30">
        <f t="shared" si="271"/>
        <v>0</v>
      </c>
    </row>
    <row r="1130" spans="5:26" x14ac:dyDescent="0.15">
      <c r="E1130" s="46"/>
      <c r="F1130" s="28"/>
      <c r="G1130" s="29"/>
      <c r="H1130" s="29"/>
      <c r="I1130" s="48" t="str">
        <f t="shared" si="276"/>
        <v/>
      </c>
      <c r="J1130" s="48" t="str">
        <f t="shared" si="262"/>
        <v/>
      </c>
      <c r="K1130" s="49" t="str">
        <f t="shared" si="275"/>
        <v/>
      </c>
      <c r="L1130" s="11"/>
      <c r="M1130" s="11"/>
      <c r="N1130" s="78"/>
      <c r="O1130" s="31" t="str">
        <f t="shared" si="267"/>
        <v>F</v>
      </c>
      <c r="P1130" s="11">
        <f t="shared" si="268"/>
        <v>-23.287315649149274</v>
      </c>
      <c r="Q1130" s="11"/>
      <c r="R1130" s="38">
        <f t="shared" si="272"/>
        <v>0</v>
      </c>
      <c r="S1130" s="30">
        <f t="shared" si="273"/>
        <v>0</v>
      </c>
      <c r="T1130" s="30">
        <f t="shared" si="274"/>
        <v>0</v>
      </c>
      <c r="U1130" s="34"/>
      <c r="V1130" s="34"/>
      <c r="W1130" s="34"/>
      <c r="X1130" s="31">
        <f t="shared" si="269"/>
        <v>9.0359999999999996</v>
      </c>
      <c r="Y1130" s="31">
        <f t="shared" si="270"/>
        <v>-184.49199999999999</v>
      </c>
      <c r="Z1130" s="30">
        <f t="shared" si="271"/>
        <v>0</v>
      </c>
    </row>
    <row r="1131" spans="5:26" x14ac:dyDescent="0.15">
      <c r="E1131" s="46"/>
      <c r="F1131" s="28"/>
      <c r="G1131" s="29"/>
      <c r="H1131" s="29"/>
      <c r="I1131" s="48" t="str">
        <f t="shared" si="276"/>
        <v/>
      </c>
      <c r="J1131" s="48" t="str">
        <f t="shared" si="262"/>
        <v/>
      </c>
      <c r="K1131" s="49" t="str">
        <f t="shared" si="275"/>
        <v/>
      </c>
      <c r="L1131" s="11"/>
      <c r="M1131" s="11"/>
      <c r="N1131" s="78"/>
      <c r="O1131" s="31" t="str">
        <f t="shared" si="267"/>
        <v>F</v>
      </c>
      <c r="P1131" s="11">
        <f t="shared" si="268"/>
        <v>-23.287315649149274</v>
      </c>
      <c r="Q1131" s="11"/>
      <c r="R1131" s="38">
        <f t="shared" si="272"/>
        <v>0</v>
      </c>
      <c r="S1131" s="30">
        <f t="shared" si="273"/>
        <v>0</v>
      </c>
      <c r="T1131" s="30">
        <f t="shared" si="274"/>
        <v>0</v>
      </c>
      <c r="U1131" s="34"/>
      <c r="V1131" s="34"/>
      <c r="W1131" s="34"/>
      <c r="X1131" s="31">
        <f t="shared" si="269"/>
        <v>9.0359999999999996</v>
      </c>
      <c r="Y1131" s="31">
        <f t="shared" si="270"/>
        <v>-184.49199999999999</v>
      </c>
      <c r="Z1131" s="30">
        <f t="shared" si="271"/>
        <v>0</v>
      </c>
    </row>
    <row r="1132" spans="5:26" x14ac:dyDescent="0.15">
      <c r="E1132" s="46"/>
      <c r="F1132" s="28"/>
      <c r="G1132" s="29"/>
      <c r="H1132" s="29"/>
      <c r="I1132" s="48" t="str">
        <f t="shared" si="276"/>
        <v/>
      </c>
      <c r="J1132" s="48" t="str">
        <f t="shared" si="262"/>
        <v/>
      </c>
      <c r="K1132" s="49" t="str">
        <f t="shared" si="275"/>
        <v/>
      </c>
      <c r="L1132" s="11"/>
      <c r="M1132" s="11"/>
      <c r="N1132" s="78"/>
      <c r="O1132" s="31" t="str">
        <f t="shared" si="267"/>
        <v>F</v>
      </c>
      <c r="P1132" s="11">
        <f t="shared" si="268"/>
        <v>-23.287315649149274</v>
      </c>
      <c r="Q1132" s="11"/>
      <c r="R1132" s="38">
        <f t="shared" si="272"/>
        <v>0</v>
      </c>
      <c r="S1132" s="30">
        <f t="shared" si="273"/>
        <v>0</v>
      </c>
      <c r="T1132" s="30">
        <f t="shared" si="274"/>
        <v>0</v>
      </c>
      <c r="U1132" s="34"/>
      <c r="V1132" s="34"/>
      <c r="W1132" s="34"/>
      <c r="X1132" s="31">
        <f t="shared" si="269"/>
        <v>9.0359999999999996</v>
      </c>
      <c r="Y1132" s="31">
        <f t="shared" si="270"/>
        <v>-184.49199999999999</v>
      </c>
      <c r="Z1132" s="30">
        <f t="shared" si="271"/>
        <v>0</v>
      </c>
    </row>
    <row r="1133" spans="5:26" x14ac:dyDescent="0.15">
      <c r="E1133" s="46"/>
      <c r="F1133" s="28"/>
      <c r="G1133" s="29"/>
      <c r="H1133" s="29"/>
      <c r="I1133" s="48" t="str">
        <f t="shared" si="276"/>
        <v/>
      </c>
      <c r="J1133" s="48" t="str">
        <f t="shared" si="262"/>
        <v/>
      </c>
      <c r="K1133" s="49" t="str">
        <f t="shared" si="275"/>
        <v/>
      </c>
      <c r="L1133" s="11"/>
      <c r="M1133" s="11"/>
      <c r="N1133" s="78"/>
      <c r="O1133" s="31" t="str">
        <f t="shared" si="267"/>
        <v>F</v>
      </c>
      <c r="P1133" s="11">
        <f t="shared" si="268"/>
        <v>-23.287315649149274</v>
      </c>
      <c r="Q1133" s="11"/>
      <c r="R1133" s="38">
        <f t="shared" si="272"/>
        <v>0</v>
      </c>
      <c r="S1133" s="30">
        <f t="shared" si="273"/>
        <v>0</v>
      </c>
      <c r="T1133" s="30">
        <f t="shared" si="274"/>
        <v>0</v>
      </c>
      <c r="U1133" s="34"/>
      <c r="V1133" s="34"/>
      <c r="W1133" s="34"/>
      <c r="X1133" s="31">
        <f t="shared" si="269"/>
        <v>9.0359999999999996</v>
      </c>
      <c r="Y1133" s="31">
        <f t="shared" si="270"/>
        <v>-184.49199999999999</v>
      </c>
      <c r="Z1133" s="30">
        <f t="shared" si="271"/>
        <v>0</v>
      </c>
    </row>
    <row r="1134" spans="5:26" x14ac:dyDescent="0.15">
      <c r="E1134" s="46"/>
      <c r="F1134" s="28"/>
      <c r="G1134" s="29"/>
      <c r="H1134" s="29"/>
      <c r="I1134" s="48" t="str">
        <f t="shared" si="276"/>
        <v/>
      </c>
      <c r="J1134" s="48" t="str">
        <f t="shared" si="262"/>
        <v/>
      </c>
      <c r="K1134" s="49" t="str">
        <f t="shared" si="275"/>
        <v/>
      </c>
      <c r="L1134" s="11"/>
      <c r="M1134" s="11"/>
      <c r="N1134" s="78"/>
      <c r="O1134" s="31" t="str">
        <f t="shared" si="267"/>
        <v>F</v>
      </c>
      <c r="P1134" s="11">
        <f t="shared" si="268"/>
        <v>-23.287315649149274</v>
      </c>
      <c r="Q1134" s="11"/>
      <c r="R1134" s="38">
        <f t="shared" si="272"/>
        <v>0</v>
      </c>
      <c r="S1134" s="30">
        <f t="shared" si="273"/>
        <v>0</v>
      </c>
      <c r="T1134" s="30">
        <f t="shared" si="274"/>
        <v>0</v>
      </c>
      <c r="U1134" s="34"/>
      <c r="V1134" s="34"/>
      <c r="W1134" s="34"/>
      <c r="X1134" s="31">
        <f t="shared" si="269"/>
        <v>9.0359999999999996</v>
      </c>
      <c r="Y1134" s="31">
        <f t="shared" si="270"/>
        <v>-184.49199999999999</v>
      </c>
      <c r="Z1134" s="30">
        <f t="shared" si="271"/>
        <v>0</v>
      </c>
    </row>
    <row r="1135" spans="5:26" x14ac:dyDescent="0.15">
      <c r="E1135" s="46"/>
      <c r="F1135" s="28"/>
      <c r="G1135" s="29"/>
      <c r="H1135" s="29"/>
      <c r="I1135" s="48" t="str">
        <f t="shared" si="276"/>
        <v/>
      </c>
      <c r="J1135" s="48" t="str">
        <f t="shared" si="262"/>
        <v/>
      </c>
      <c r="K1135" s="49" t="str">
        <f t="shared" si="275"/>
        <v/>
      </c>
      <c r="L1135" s="11"/>
      <c r="M1135" s="11"/>
      <c r="N1135" s="78"/>
      <c r="O1135" s="31" t="str">
        <f t="shared" si="267"/>
        <v>F</v>
      </c>
      <c r="P1135" s="11">
        <f t="shared" si="268"/>
        <v>-23.287315649149274</v>
      </c>
      <c r="Q1135" s="11"/>
      <c r="R1135" s="38">
        <f t="shared" si="272"/>
        <v>0</v>
      </c>
      <c r="S1135" s="30">
        <f t="shared" si="273"/>
        <v>0</v>
      </c>
      <c r="T1135" s="30">
        <f t="shared" si="274"/>
        <v>0</v>
      </c>
      <c r="U1135" s="34"/>
      <c r="V1135" s="34"/>
      <c r="W1135" s="34"/>
      <c r="X1135" s="31">
        <f t="shared" si="269"/>
        <v>9.0359999999999996</v>
      </c>
      <c r="Y1135" s="31">
        <f t="shared" si="270"/>
        <v>-184.49199999999999</v>
      </c>
      <c r="Z1135" s="30">
        <f t="shared" si="271"/>
        <v>0</v>
      </c>
    </row>
    <row r="1136" spans="5:26" x14ac:dyDescent="0.15">
      <c r="E1136" s="46"/>
      <c r="F1136" s="28"/>
      <c r="G1136" s="29"/>
      <c r="H1136" s="29"/>
      <c r="I1136" s="48" t="str">
        <f t="shared" si="276"/>
        <v/>
      </c>
      <c r="J1136" s="48" t="str">
        <f t="shared" si="262"/>
        <v/>
      </c>
      <c r="K1136" s="49" t="str">
        <f t="shared" si="275"/>
        <v/>
      </c>
      <c r="L1136" s="11"/>
      <c r="M1136" s="11"/>
      <c r="N1136" s="78"/>
      <c r="O1136" s="31" t="str">
        <f t="shared" si="267"/>
        <v>F</v>
      </c>
      <c r="P1136" s="11">
        <f t="shared" si="268"/>
        <v>-23.287315649149274</v>
      </c>
      <c r="Q1136" s="11"/>
      <c r="R1136" s="38">
        <f t="shared" si="272"/>
        <v>0</v>
      </c>
      <c r="S1136" s="30">
        <f t="shared" si="273"/>
        <v>0</v>
      </c>
      <c r="T1136" s="30">
        <f t="shared" si="274"/>
        <v>0</v>
      </c>
      <c r="U1136" s="34"/>
      <c r="V1136" s="34"/>
      <c r="W1136" s="34"/>
      <c r="X1136" s="31">
        <f t="shared" si="269"/>
        <v>9.0359999999999996</v>
      </c>
      <c r="Y1136" s="31">
        <f t="shared" si="270"/>
        <v>-184.49199999999999</v>
      </c>
      <c r="Z1136" s="30">
        <f t="shared" si="271"/>
        <v>0</v>
      </c>
    </row>
    <row r="1137" spans="5:26" x14ac:dyDescent="0.15">
      <c r="E1137" s="46"/>
      <c r="F1137" s="28"/>
      <c r="G1137" s="29"/>
      <c r="H1137" s="29"/>
      <c r="I1137" s="48" t="str">
        <f t="shared" si="276"/>
        <v/>
      </c>
      <c r="J1137" s="48" t="str">
        <f t="shared" si="262"/>
        <v/>
      </c>
      <c r="K1137" s="49" t="str">
        <f t="shared" si="275"/>
        <v/>
      </c>
      <c r="L1137" s="11"/>
      <c r="M1137" s="11"/>
      <c r="N1137" s="78"/>
      <c r="O1137" s="31" t="str">
        <f t="shared" si="267"/>
        <v>F</v>
      </c>
      <c r="P1137" s="11">
        <f t="shared" si="268"/>
        <v>-23.287315649149274</v>
      </c>
      <c r="Q1137" s="11"/>
      <c r="R1137" s="38">
        <f t="shared" si="272"/>
        <v>0</v>
      </c>
      <c r="S1137" s="30">
        <f t="shared" si="273"/>
        <v>0</v>
      </c>
      <c r="T1137" s="30">
        <f t="shared" si="274"/>
        <v>0</v>
      </c>
      <c r="U1137" s="34"/>
      <c r="V1137" s="34"/>
      <c r="W1137" s="34"/>
      <c r="X1137" s="31">
        <f t="shared" si="269"/>
        <v>9.0359999999999996</v>
      </c>
      <c r="Y1137" s="31">
        <f t="shared" si="270"/>
        <v>-184.49199999999999</v>
      </c>
      <c r="Z1137" s="30">
        <f t="shared" si="271"/>
        <v>0</v>
      </c>
    </row>
    <row r="1138" spans="5:26" x14ac:dyDescent="0.15">
      <c r="E1138" s="46"/>
      <c r="F1138" s="28"/>
      <c r="G1138" s="29"/>
      <c r="H1138" s="29"/>
      <c r="I1138" s="48" t="str">
        <f t="shared" si="276"/>
        <v/>
      </c>
      <c r="J1138" s="48" t="str">
        <f t="shared" si="262"/>
        <v/>
      </c>
      <c r="K1138" s="49" t="str">
        <f t="shared" si="275"/>
        <v/>
      </c>
      <c r="L1138" s="11"/>
      <c r="M1138" s="11"/>
      <c r="N1138" s="78"/>
      <c r="O1138" s="31" t="str">
        <f t="shared" si="267"/>
        <v>F</v>
      </c>
      <c r="P1138" s="11">
        <f t="shared" si="268"/>
        <v>-23.287315649149274</v>
      </c>
      <c r="Q1138" s="11"/>
      <c r="R1138" s="38">
        <f t="shared" si="272"/>
        <v>0</v>
      </c>
      <c r="S1138" s="30">
        <f t="shared" si="273"/>
        <v>0</v>
      </c>
      <c r="T1138" s="30">
        <f t="shared" si="274"/>
        <v>0</v>
      </c>
      <c r="U1138" s="34"/>
      <c r="V1138" s="34"/>
      <c r="W1138" s="34"/>
      <c r="X1138" s="31">
        <f t="shared" si="269"/>
        <v>9.0359999999999996</v>
      </c>
      <c r="Y1138" s="31">
        <f t="shared" si="270"/>
        <v>-184.49199999999999</v>
      </c>
      <c r="Z1138" s="30">
        <f t="shared" si="271"/>
        <v>0</v>
      </c>
    </row>
    <row r="1139" spans="5:26" x14ac:dyDescent="0.15">
      <c r="E1139" s="46"/>
      <c r="F1139" s="28"/>
      <c r="G1139" s="29"/>
      <c r="H1139" s="29"/>
      <c r="I1139" s="48" t="str">
        <f t="shared" si="276"/>
        <v/>
      </c>
      <c r="J1139" s="48" t="str">
        <f t="shared" si="262"/>
        <v/>
      </c>
      <c r="K1139" s="49" t="str">
        <f t="shared" si="275"/>
        <v/>
      </c>
      <c r="L1139" s="11"/>
      <c r="M1139" s="11"/>
      <c r="N1139" s="78"/>
      <c r="O1139" s="31" t="str">
        <f t="shared" si="267"/>
        <v>F</v>
      </c>
      <c r="P1139" s="11">
        <f t="shared" si="268"/>
        <v>-23.287315649149274</v>
      </c>
      <c r="Q1139" s="11"/>
      <c r="R1139" s="38">
        <f t="shared" si="272"/>
        <v>0</v>
      </c>
      <c r="S1139" s="30">
        <f t="shared" si="273"/>
        <v>0</v>
      </c>
      <c r="T1139" s="30">
        <f t="shared" si="274"/>
        <v>0</v>
      </c>
      <c r="U1139" s="34"/>
      <c r="V1139" s="34"/>
      <c r="W1139" s="34"/>
      <c r="X1139" s="31">
        <f t="shared" si="269"/>
        <v>9.0359999999999996</v>
      </c>
      <c r="Y1139" s="31">
        <f t="shared" si="270"/>
        <v>-184.49199999999999</v>
      </c>
      <c r="Z1139" s="30">
        <f t="shared" si="271"/>
        <v>0</v>
      </c>
    </row>
    <row r="1140" spans="5:26" x14ac:dyDescent="0.15">
      <c r="E1140" s="46"/>
      <c r="F1140" s="28"/>
      <c r="G1140" s="29"/>
      <c r="H1140" s="29"/>
      <c r="I1140" s="48" t="str">
        <f t="shared" si="276"/>
        <v/>
      </c>
      <c r="J1140" s="48" t="str">
        <f t="shared" si="262"/>
        <v/>
      </c>
      <c r="K1140" s="49" t="str">
        <f t="shared" si="275"/>
        <v/>
      </c>
      <c r="L1140" s="11"/>
      <c r="M1140" s="11"/>
      <c r="N1140" s="78"/>
      <c r="O1140" s="31" t="str">
        <f t="shared" si="267"/>
        <v>F</v>
      </c>
      <c r="P1140" s="11">
        <f t="shared" si="268"/>
        <v>-23.287315649149274</v>
      </c>
      <c r="Q1140" s="11"/>
      <c r="R1140" s="38">
        <f t="shared" si="272"/>
        <v>0</v>
      </c>
      <c r="S1140" s="30">
        <f t="shared" si="273"/>
        <v>0</v>
      </c>
      <c r="T1140" s="30">
        <f t="shared" si="274"/>
        <v>0</v>
      </c>
      <c r="U1140" s="34"/>
      <c r="V1140" s="34"/>
      <c r="W1140" s="34"/>
      <c r="X1140" s="31">
        <f t="shared" si="269"/>
        <v>9.0359999999999996</v>
      </c>
      <c r="Y1140" s="31">
        <f t="shared" si="270"/>
        <v>-184.49199999999999</v>
      </c>
      <c r="Z1140" s="30">
        <f t="shared" si="271"/>
        <v>0</v>
      </c>
    </row>
    <row r="1141" spans="5:26" x14ac:dyDescent="0.15">
      <c r="E1141" s="46"/>
      <c r="F1141" s="28"/>
      <c r="G1141" s="29"/>
      <c r="H1141" s="29"/>
      <c r="I1141" s="48" t="str">
        <f t="shared" si="276"/>
        <v/>
      </c>
      <c r="J1141" s="48" t="str">
        <f t="shared" si="262"/>
        <v/>
      </c>
      <c r="K1141" s="49" t="str">
        <f t="shared" si="275"/>
        <v/>
      </c>
      <c r="L1141" s="11"/>
      <c r="M1141" s="11"/>
      <c r="N1141" s="78"/>
      <c r="O1141" s="31" t="str">
        <f t="shared" si="267"/>
        <v>F</v>
      </c>
      <c r="P1141" s="11">
        <f t="shared" si="268"/>
        <v>-23.287315649149274</v>
      </c>
      <c r="Q1141" s="11"/>
      <c r="R1141" s="38">
        <f t="shared" si="272"/>
        <v>0</v>
      </c>
      <c r="S1141" s="30">
        <f t="shared" si="273"/>
        <v>0</v>
      </c>
      <c r="T1141" s="30">
        <f t="shared" si="274"/>
        <v>0</v>
      </c>
      <c r="U1141" s="34"/>
      <c r="V1141" s="34"/>
      <c r="W1141" s="34"/>
      <c r="X1141" s="31">
        <f t="shared" si="269"/>
        <v>9.0359999999999996</v>
      </c>
      <c r="Y1141" s="31">
        <f t="shared" si="270"/>
        <v>-184.49199999999999</v>
      </c>
      <c r="Z1141" s="30">
        <f t="shared" si="271"/>
        <v>0</v>
      </c>
    </row>
    <row r="1142" spans="5:26" x14ac:dyDescent="0.15">
      <c r="E1142" s="46"/>
      <c r="F1142" s="28"/>
      <c r="G1142" s="29"/>
      <c r="H1142" s="29"/>
      <c r="I1142" s="48" t="str">
        <f t="shared" si="276"/>
        <v/>
      </c>
      <c r="J1142" s="48" t="str">
        <f t="shared" si="262"/>
        <v/>
      </c>
      <c r="K1142" s="49" t="str">
        <f t="shared" si="275"/>
        <v/>
      </c>
      <c r="L1142" s="11"/>
      <c r="M1142" s="11"/>
      <c r="N1142" s="78"/>
      <c r="O1142" s="31" t="str">
        <f t="shared" si="267"/>
        <v>F</v>
      </c>
      <c r="P1142" s="11">
        <f t="shared" si="268"/>
        <v>-23.287315649149274</v>
      </c>
      <c r="Q1142" s="11"/>
      <c r="R1142" s="38">
        <f t="shared" si="272"/>
        <v>0</v>
      </c>
      <c r="S1142" s="30">
        <f t="shared" si="273"/>
        <v>0</v>
      </c>
      <c r="T1142" s="30">
        <f t="shared" si="274"/>
        <v>0</v>
      </c>
      <c r="U1142" s="34"/>
      <c r="V1142" s="34"/>
      <c r="W1142" s="34"/>
      <c r="X1142" s="31">
        <f t="shared" si="269"/>
        <v>9.0359999999999996</v>
      </c>
      <c r="Y1142" s="31">
        <f t="shared" si="270"/>
        <v>-184.49199999999999</v>
      </c>
      <c r="Z1142" s="30">
        <f t="shared" si="271"/>
        <v>0</v>
      </c>
    </row>
    <row r="1143" spans="5:26" x14ac:dyDescent="0.15">
      <c r="E1143" s="46"/>
      <c r="F1143" s="28"/>
      <c r="G1143" s="29"/>
      <c r="H1143" s="29"/>
      <c r="I1143" s="48" t="str">
        <f t="shared" si="276"/>
        <v/>
      </c>
      <c r="J1143" s="48" t="str">
        <f t="shared" si="262"/>
        <v/>
      </c>
      <c r="K1143" s="49" t="str">
        <f t="shared" si="275"/>
        <v/>
      </c>
      <c r="L1143" s="11"/>
      <c r="M1143" s="11"/>
      <c r="N1143" s="78"/>
      <c r="O1143" s="31" t="str">
        <f t="shared" si="267"/>
        <v>F</v>
      </c>
      <c r="P1143" s="11">
        <f t="shared" si="268"/>
        <v>-23.287315649149274</v>
      </c>
      <c r="Q1143" s="11"/>
      <c r="R1143" s="38">
        <f t="shared" si="272"/>
        <v>0</v>
      </c>
      <c r="S1143" s="30">
        <f t="shared" si="273"/>
        <v>0</v>
      </c>
      <c r="T1143" s="30">
        <f t="shared" si="274"/>
        <v>0</v>
      </c>
      <c r="U1143" s="34"/>
      <c r="V1143" s="34"/>
      <c r="W1143" s="34"/>
      <c r="X1143" s="31">
        <f t="shared" si="269"/>
        <v>9.0359999999999996</v>
      </c>
      <c r="Y1143" s="31">
        <f t="shared" si="270"/>
        <v>-184.49199999999999</v>
      </c>
      <c r="Z1143" s="30">
        <f t="shared" si="271"/>
        <v>0</v>
      </c>
    </row>
    <row r="1144" spans="5:26" x14ac:dyDescent="0.15">
      <c r="E1144" s="46"/>
      <c r="F1144" s="28"/>
      <c r="G1144" s="29"/>
      <c r="H1144" s="29"/>
      <c r="I1144" s="48" t="str">
        <f t="shared" si="276"/>
        <v/>
      </c>
      <c r="J1144" s="48" t="str">
        <f t="shared" si="262"/>
        <v/>
      </c>
      <c r="K1144" s="49" t="str">
        <f t="shared" si="275"/>
        <v/>
      </c>
      <c r="L1144" s="11"/>
      <c r="M1144" s="11"/>
      <c r="N1144" s="78"/>
      <c r="O1144" s="31" t="str">
        <f t="shared" si="267"/>
        <v>F</v>
      </c>
      <c r="P1144" s="11">
        <f t="shared" si="268"/>
        <v>-23.287315649149274</v>
      </c>
      <c r="Q1144" s="11"/>
      <c r="R1144" s="38">
        <f t="shared" si="272"/>
        <v>0</v>
      </c>
      <c r="S1144" s="30">
        <f t="shared" si="273"/>
        <v>0</v>
      </c>
      <c r="T1144" s="30">
        <f t="shared" si="274"/>
        <v>0</v>
      </c>
      <c r="U1144" s="34"/>
      <c r="V1144" s="34"/>
      <c r="W1144" s="34"/>
      <c r="X1144" s="31">
        <f t="shared" si="269"/>
        <v>9.0359999999999996</v>
      </c>
      <c r="Y1144" s="31">
        <f t="shared" si="270"/>
        <v>-184.49199999999999</v>
      </c>
      <c r="Z1144" s="30">
        <f t="shared" si="271"/>
        <v>0</v>
      </c>
    </row>
    <row r="1145" spans="5:26" x14ac:dyDescent="0.15">
      <c r="E1145" s="46"/>
      <c r="F1145" s="28"/>
      <c r="G1145" s="29"/>
      <c r="H1145" s="29"/>
      <c r="I1145" s="48" t="str">
        <f t="shared" si="276"/>
        <v/>
      </c>
      <c r="J1145" s="48" t="str">
        <f t="shared" si="262"/>
        <v/>
      </c>
      <c r="K1145" s="49" t="str">
        <f t="shared" si="275"/>
        <v/>
      </c>
      <c r="L1145" s="11"/>
      <c r="M1145" s="11"/>
      <c r="N1145" s="78"/>
      <c r="O1145" s="31" t="str">
        <f t="shared" si="267"/>
        <v>F</v>
      </c>
      <c r="P1145" s="11">
        <f t="shared" si="268"/>
        <v>-23.287315649149274</v>
      </c>
      <c r="Q1145" s="11"/>
      <c r="R1145" s="38">
        <f t="shared" si="272"/>
        <v>0</v>
      </c>
      <c r="S1145" s="30">
        <f t="shared" si="273"/>
        <v>0</v>
      </c>
      <c r="T1145" s="30">
        <f t="shared" si="274"/>
        <v>0</v>
      </c>
      <c r="U1145" s="34"/>
      <c r="V1145" s="34"/>
      <c r="W1145" s="34"/>
      <c r="X1145" s="31">
        <f t="shared" si="269"/>
        <v>9.0359999999999996</v>
      </c>
      <c r="Y1145" s="31">
        <f t="shared" si="270"/>
        <v>-184.49199999999999</v>
      </c>
      <c r="Z1145" s="30">
        <f t="shared" si="271"/>
        <v>0</v>
      </c>
    </row>
    <row r="1146" spans="5:26" x14ac:dyDescent="0.15">
      <c r="E1146" s="46"/>
      <c r="F1146" s="28"/>
      <c r="G1146" s="29"/>
      <c r="H1146" s="29"/>
      <c r="I1146" s="48" t="str">
        <f t="shared" si="276"/>
        <v/>
      </c>
      <c r="J1146" s="48" t="str">
        <f t="shared" si="262"/>
        <v/>
      </c>
      <c r="K1146" s="49" t="str">
        <f t="shared" si="275"/>
        <v/>
      </c>
      <c r="L1146" s="11"/>
      <c r="M1146" s="11"/>
      <c r="N1146" s="78"/>
      <c r="O1146" s="31" t="str">
        <f t="shared" si="267"/>
        <v>F</v>
      </c>
      <c r="P1146" s="11">
        <f t="shared" si="268"/>
        <v>-23.287315649149274</v>
      </c>
      <c r="Q1146" s="11"/>
      <c r="R1146" s="38">
        <f t="shared" si="272"/>
        <v>0</v>
      </c>
      <c r="S1146" s="30">
        <f t="shared" si="273"/>
        <v>0</v>
      </c>
      <c r="T1146" s="30">
        <f t="shared" si="274"/>
        <v>0</v>
      </c>
      <c r="U1146" s="34"/>
      <c r="V1146" s="34"/>
      <c r="W1146" s="34"/>
      <c r="X1146" s="31">
        <f t="shared" si="269"/>
        <v>9.0359999999999996</v>
      </c>
      <c r="Y1146" s="31">
        <f t="shared" si="270"/>
        <v>-184.49199999999999</v>
      </c>
      <c r="Z1146" s="30">
        <f t="shared" si="271"/>
        <v>0</v>
      </c>
    </row>
    <row r="1147" spans="5:26" x14ac:dyDescent="0.15">
      <c r="E1147" s="46"/>
      <c r="F1147" s="28"/>
      <c r="G1147" s="29"/>
      <c r="H1147" s="29"/>
      <c r="I1147" s="48" t="str">
        <f t="shared" si="276"/>
        <v/>
      </c>
      <c r="J1147" s="48" t="str">
        <f t="shared" si="262"/>
        <v/>
      </c>
      <c r="K1147" s="49" t="str">
        <f t="shared" si="275"/>
        <v/>
      </c>
      <c r="L1147" s="11"/>
      <c r="M1147" s="11"/>
      <c r="N1147" s="78"/>
      <c r="O1147" s="31" t="str">
        <f t="shared" si="267"/>
        <v>F</v>
      </c>
      <c r="P1147" s="11">
        <f t="shared" si="268"/>
        <v>-23.287315649149274</v>
      </c>
      <c r="Q1147" s="11"/>
      <c r="R1147" s="38">
        <f t="shared" si="272"/>
        <v>0</v>
      </c>
      <c r="S1147" s="30">
        <f t="shared" si="273"/>
        <v>0</v>
      </c>
      <c r="T1147" s="30">
        <f t="shared" si="274"/>
        <v>0</v>
      </c>
      <c r="U1147" s="34"/>
      <c r="V1147" s="34"/>
      <c r="W1147" s="34"/>
      <c r="X1147" s="31">
        <f t="shared" si="269"/>
        <v>9.0359999999999996</v>
      </c>
      <c r="Y1147" s="31">
        <f t="shared" si="270"/>
        <v>-184.49199999999999</v>
      </c>
      <c r="Z1147" s="30">
        <f t="shared" si="271"/>
        <v>0</v>
      </c>
    </row>
    <row r="1148" spans="5:26" x14ac:dyDescent="0.15">
      <c r="E1148" s="46"/>
      <c r="F1148" s="28"/>
      <c r="G1148" s="29"/>
      <c r="H1148" s="29"/>
      <c r="I1148" s="48" t="str">
        <f t="shared" si="276"/>
        <v/>
      </c>
      <c r="J1148" s="48" t="str">
        <f t="shared" si="262"/>
        <v/>
      </c>
      <c r="K1148" s="49" t="str">
        <f t="shared" si="275"/>
        <v/>
      </c>
      <c r="L1148" s="11"/>
      <c r="M1148" s="11"/>
      <c r="N1148" s="78"/>
      <c r="O1148" s="31" t="str">
        <f t="shared" si="267"/>
        <v>F</v>
      </c>
      <c r="P1148" s="11">
        <f t="shared" si="268"/>
        <v>-23.287315649149274</v>
      </c>
      <c r="Q1148" s="11"/>
      <c r="R1148" s="38">
        <f t="shared" si="272"/>
        <v>0</v>
      </c>
      <c r="S1148" s="30">
        <f t="shared" si="273"/>
        <v>0</v>
      </c>
      <c r="T1148" s="30">
        <f t="shared" si="274"/>
        <v>0</v>
      </c>
      <c r="U1148" s="34"/>
      <c r="V1148" s="34"/>
      <c r="W1148" s="34"/>
      <c r="X1148" s="31">
        <f t="shared" si="269"/>
        <v>9.0359999999999996</v>
      </c>
      <c r="Y1148" s="31">
        <f t="shared" si="270"/>
        <v>-184.49199999999999</v>
      </c>
      <c r="Z1148" s="30">
        <f t="shared" si="271"/>
        <v>0</v>
      </c>
    </row>
    <row r="1149" spans="5:26" x14ac:dyDescent="0.15">
      <c r="E1149" s="46"/>
      <c r="F1149" s="28"/>
      <c r="G1149" s="29"/>
      <c r="H1149" s="29"/>
      <c r="I1149" s="48" t="str">
        <f t="shared" si="276"/>
        <v/>
      </c>
      <c r="J1149" s="48" t="str">
        <f t="shared" si="262"/>
        <v/>
      </c>
      <c r="K1149" s="49" t="str">
        <f t="shared" si="275"/>
        <v/>
      </c>
      <c r="L1149" s="11"/>
      <c r="M1149" s="11"/>
      <c r="N1149" s="78"/>
      <c r="O1149" s="31" t="str">
        <f t="shared" si="267"/>
        <v>F</v>
      </c>
      <c r="P1149" s="11">
        <f t="shared" si="268"/>
        <v>-23.287315649149274</v>
      </c>
      <c r="Q1149" s="11"/>
      <c r="R1149" s="38">
        <f t="shared" si="272"/>
        <v>0</v>
      </c>
      <c r="S1149" s="30">
        <f t="shared" si="273"/>
        <v>0</v>
      </c>
      <c r="T1149" s="30">
        <f t="shared" si="274"/>
        <v>0</v>
      </c>
      <c r="U1149" s="34"/>
      <c r="V1149" s="34"/>
      <c r="W1149" s="34"/>
      <c r="X1149" s="31">
        <f t="shared" si="269"/>
        <v>9.0359999999999996</v>
      </c>
      <c r="Y1149" s="31">
        <f t="shared" si="270"/>
        <v>-184.49199999999999</v>
      </c>
      <c r="Z1149" s="30">
        <f t="shared" si="271"/>
        <v>0</v>
      </c>
    </row>
    <row r="1150" spans="5:26" x14ac:dyDescent="0.15">
      <c r="E1150" s="46"/>
      <c r="F1150" s="28"/>
      <c r="G1150" s="29"/>
      <c r="H1150" s="29"/>
      <c r="I1150" s="48" t="str">
        <f t="shared" si="276"/>
        <v/>
      </c>
      <c r="J1150" s="48" t="str">
        <f t="shared" si="262"/>
        <v/>
      </c>
      <c r="K1150" s="49" t="str">
        <f t="shared" si="275"/>
        <v/>
      </c>
      <c r="L1150" s="11"/>
      <c r="M1150" s="11"/>
      <c r="N1150" s="78"/>
      <c r="O1150" s="31" t="str">
        <f t="shared" si="267"/>
        <v>F</v>
      </c>
      <c r="P1150" s="11">
        <f t="shared" si="268"/>
        <v>-23.287315649149274</v>
      </c>
      <c r="Q1150" s="11"/>
      <c r="R1150" s="38">
        <f t="shared" si="272"/>
        <v>0</v>
      </c>
      <c r="S1150" s="30">
        <f t="shared" si="273"/>
        <v>0</v>
      </c>
      <c r="T1150" s="30">
        <f t="shared" si="274"/>
        <v>0</v>
      </c>
      <c r="U1150" s="34"/>
      <c r="V1150" s="34"/>
      <c r="W1150" s="34"/>
      <c r="X1150" s="31">
        <f t="shared" si="269"/>
        <v>9.0359999999999996</v>
      </c>
      <c r="Y1150" s="31">
        <f t="shared" si="270"/>
        <v>-184.49199999999999</v>
      </c>
      <c r="Z1150" s="30">
        <f t="shared" si="271"/>
        <v>0</v>
      </c>
    </row>
    <row r="1151" spans="5:26" x14ac:dyDescent="0.15">
      <c r="E1151" s="46"/>
      <c r="F1151" s="28"/>
      <c r="G1151" s="29"/>
      <c r="H1151" s="29"/>
      <c r="I1151" s="48" t="str">
        <f t="shared" si="276"/>
        <v/>
      </c>
      <c r="J1151" s="48" t="str">
        <f t="shared" si="262"/>
        <v/>
      </c>
      <c r="K1151" s="49" t="str">
        <f t="shared" si="275"/>
        <v/>
      </c>
      <c r="L1151" s="11"/>
      <c r="M1151" s="11"/>
      <c r="N1151" s="78"/>
      <c r="O1151" s="31" t="str">
        <f t="shared" si="267"/>
        <v>F</v>
      </c>
      <c r="P1151" s="11">
        <f t="shared" si="268"/>
        <v>-23.287315649149274</v>
      </c>
      <c r="Q1151" s="11"/>
      <c r="R1151" s="38">
        <f t="shared" si="272"/>
        <v>0</v>
      </c>
      <c r="S1151" s="30">
        <f t="shared" si="273"/>
        <v>0</v>
      </c>
      <c r="T1151" s="30">
        <f t="shared" si="274"/>
        <v>0</v>
      </c>
      <c r="U1151" s="34"/>
      <c r="V1151" s="34"/>
      <c r="W1151" s="34"/>
      <c r="X1151" s="31">
        <f t="shared" si="269"/>
        <v>9.0359999999999996</v>
      </c>
      <c r="Y1151" s="31">
        <f t="shared" si="270"/>
        <v>-184.49199999999999</v>
      </c>
      <c r="Z1151" s="30">
        <f t="shared" si="271"/>
        <v>0</v>
      </c>
    </row>
    <row r="1152" spans="5:26" x14ac:dyDescent="0.15">
      <c r="E1152" s="46"/>
      <c r="F1152" s="28"/>
      <c r="G1152" s="29"/>
      <c r="H1152" s="29"/>
      <c r="I1152" s="48" t="str">
        <f t="shared" si="276"/>
        <v/>
      </c>
      <c r="J1152" s="48" t="str">
        <f t="shared" si="262"/>
        <v/>
      </c>
      <c r="K1152" s="49" t="str">
        <f t="shared" si="275"/>
        <v/>
      </c>
      <c r="L1152" s="11"/>
      <c r="M1152" s="11"/>
      <c r="N1152" s="78"/>
      <c r="O1152" s="31" t="str">
        <f t="shared" si="267"/>
        <v>F</v>
      </c>
      <c r="P1152" s="11">
        <f t="shared" si="268"/>
        <v>-23.287315649149274</v>
      </c>
      <c r="Q1152" s="11"/>
      <c r="R1152" s="38">
        <f t="shared" si="272"/>
        <v>0</v>
      </c>
      <c r="S1152" s="30">
        <f t="shared" si="273"/>
        <v>0</v>
      </c>
      <c r="T1152" s="30">
        <f t="shared" si="274"/>
        <v>0</v>
      </c>
      <c r="U1152" s="34"/>
      <c r="V1152" s="34"/>
      <c r="W1152" s="34"/>
      <c r="X1152" s="31">
        <f t="shared" si="269"/>
        <v>9.0359999999999996</v>
      </c>
      <c r="Y1152" s="31">
        <f t="shared" si="270"/>
        <v>-184.49199999999999</v>
      </c>
      <c r="Z1152" s="30">
        <f t="shared" si="271"/>
        <v>0</v>
      </c>
    </row>
    <row r="1153" spans="5:26" x14ac:dyDescent="0.15">
      <c r="E1153" s="46"/>
      <c r="F1153" s="28"/>
      <c r="G1153" s="29"/>
      <c r="H1153" s="29"/>
      <c r="I1153" s="48" t="str">
        <f t="shared" si="276"/>
        <v/>
      </c>
      <c r="J1153" s="48" t="str">
        <f t="shared" ref="J1153:J1184" si="277">IF(COUNTA($F$1119,$H$1119,F1153:H1153)=5,IF(T1153&lt;6,"*",IF(T1153&gt;=17.583,"*",(H1153-G1153*INDEX(IF(O1153="F",muratafemale,muratamale),R1153-4,1)-INDEX(IF(O1153="F",muratafemale,muratamale),R1153-4,2))/(G1153*INDEX(IF(O1153="F",muratafemale,muratamale),R1153-4,1)+INDEX(IF(O1153="F",muratafemale,muratamale),R1153-4,2))*100)),"")</f>
        <v/>
      </c>
      <c r="K1153" s="49" t="str">
        <f t="shared" si="275"/>
        <v/>
      </c>
      <c r="L1153" s="11"/>
      <c r="M1153" s="11"/>
      <c r="N1153" s="78"/>
      <c r="O1153" s="31" t="str">
        <f t="shared" si="267"/>
        <v>F</v>
      </c>
      <c r="P1153" s="11">
        <f t="shared" si="268"/>
        <v>-23.287315649149274</v>
      </c>
      <c r="Q1153" s="11"/>
      <c r="R1153" s="38">
        <f t="shared" si="272"/>
        <v>0</v>
      </c>
      <c r="S1153" s="30">
        <f t="shared" si="273"/>
        <v>0</v>
      </c>
      <c r="T1153" s="30">
        <f t="shared" si="274"/>
        <v>0</v>
      </c>
      <c r="U1153" s="34"/>
      <c r="V1153" s="34"/>
      <c r="W1153" s="34"/>
      <c r="X1153" s="31">
        <f t="shared" si="269"/>
        <v>9.0359999999999996</v>
      </c>
      <c r="Y1153" s="31">
        <f t="shared" si="270"/>
        <v>-184.49199999999999</v>
      </c>
      <c r="Z1153" s="30">
        <f t="shared" si="271"/>
        <v>0</v>
      </c>
    </row>
    <row r="1154" spans="5:26" x14ac:dyDescent="0.15">
      <c r="E1154" s="46"/>
      <c r="F1154" s="28"/>
      <c r="G1154" s="29"/>
      <c r="H1154" s="29"/>
      <c r="I1154" s="48" t="str">
        <f t="shared" si="276"/>
        <v/>
      </c>
      <c r="J1154" s="48" t="str">
        <f t="shared" si="277"/>
        <v/>
      </c>
      <c r="K1154" s="49" t="str">
        <f t="shared" si="275"/>
        <v/>
      </c>
      <c r="L1154" s="11"/>
      <c r="M1154" s="11"/>
      <c r="N1154" s="78"/>
      <c r="O1154" s="31" t="str">
        <f t="shared" si="267"/>
        <v>F</v>
      </c>
      <c r="P1154" s="11">
        <f t="shared" si="268"/>
        <v>-23.287315649149274</v>
      </c>
      <c r="Q1154" s="11"/>
      <c r="R1154" s="38">
        <f t="shared" si="272"/>
        <v>0</v>
      </c>
      <c r="S1154" s="30">
        <f t="shared" si="273"/>
        <v>0</v>
      </c>
      <c r="T1154" s="30">
        <f t="shared" si="274"/>
        <v>0</v>
      </c>
      <c r="U1154" s="34"/>
      <c r="V1154" s="34"/>
      <c r="W1154" s="34"/>
      <c r="X1154" s="31">
        <f t="shared" si="269"/>
        <v>9.0359999999999996</v>
      </c>
      <c r="Y1154" s="31">
        <f t="shared" si="270"/>
        <v>-184.49199999999999</v>
      </c>
      <c r="Z1154" s="30">
        <f t="shared" si="271"/>
        <v>0</v>
      </c>
    </row>
    <row r="1155" spans="5:26" x14ac:dyDescent="0.15">
      <c r="E1155" s="46"/>
      <c r="F1155" s="28"/>
      <c r="G1155" s="29"/>
      <c r="H1155" s="29"/>
      <c r="I1155" s="48" t="str">
        <f t="shared" si="276"/>
        <v/>
      </c>
      <c r="J1155" s="48" t="str">
        <f t="shared" si="277"/>
        <v/>
      </c>
      <c r="K1155" s="49" t="str">
        <f t="shared" si="275"/>
        <v/>
      </c>
      <c r="L1155" s="11"/>
      <c r="M1155" s="11"/>
      <c r="N1155" s="78"/>
      <c r="O1155" s="31" t="str">
        <f t="shared" si="267"/>
        <v>F</v>
      </c>
      <c r="P1155" s="11">
        <f t="shared" si="268"/>
        <v>-23.287315649149274</v>
      </c>
      <c r="Q1155" s="11"/>
      <c r="R1155" s="38">
        <f t="shared" si="272"/>
        <v>0</v>
      </c>
      <c r="S1155" s="30">
        <f t="shared" si="273"/>
        <v>0</v>
      </c>
      <c r="T1155" s="30">
        <f t="shared" si="274"/>
        <v>0</v>
      </c>
      <c r="U1155" s="34"/>
      <c r="V1155" s="34"/>
      <c r="W1155" s="34"/>
      <c r="X1155" s="31">
        <f t="shared" si="269"/>
        <v>9.0359999999999996</v>
      </c>
      <c r="Y1155" s="31">
        <f t="shared" si="270"/>
        <v>-184.49199999999999</v>
      </c>
      <c r="Z1155" s="30">
        <f t="shared" si="271"/>
        <v>0</v>
      </c>
    </row>
    <row r="1156" spans="5:26" x14ac:dyDescent="0.15">
      <c r="E1156" s="46"/>
      <c r="F1156" s="28"/>
      <c r="G1156" s="29"/>
      <c r="H1156" s="29"/>
      <c r="I1156" s="48" t="str">
        <f t="shared" si="276"/>
        <v/>
      </c>
      <c r="J1156" s="48" t="str">
        <f t="shared" si="277"/>
        <v/>
      </c>
      <c r="K1156" s="49" t="str">
        <f t="shared" si="275"/>
        <v/>
      </c>
      <c r="L1156" s="11"/>
      <c r="M1156" s="11"/>
      <c r="N1156" s="78"/>
      <c r="O1156" s="31" t="str">
        <f t="shared" si="267"/>
        <v>F</v>
      </c>
      <c r="P1156" s="11">
        <f t="shared" si="268"/>
        <v>-23.287315649149274</v>
      </c>
      <c r="Q1156" s="11"/>
      <c r="R1156" s="38">
        <f t="shared" si="272"/>
        <v>0</v>
      </c>
      <c r="S1156" s="30">
        <f t="shared" si="273"/>
        <v>0</v>
      </c>
      <c r="T1156" s="30">
        <f t="shared" si="274"/>
        <v>0</v>
      </c>
      <c r="U1156" s="34"/>
      <c r="V1156" s="34"/>
      <c r="W1156" s="34"/>
      <c r="X1156" s="31">
        <f t="shared" si="269"/>
        <v>9.0359999999999996</v>
      </c>
      <c r="Y1156" s="31">
        <f t="shared" si="270"/>
        <v>-184.49199999999999</v>
      </c>
      <c r="Z1156" s="30">
        <f t="shared" si="271"/>
        <v>0</v>
      </c>
    </row>
    <row r="1157" spans="5:26" x14ac:dyDescent="0.15">
      <c r="E1157" s="46"/>
      <c r="F1157" s="28"/>
      <c r="G1157" s="29"/>
      <c r="H1157" s="29"/>
      <c r="I1157" s="48" t="str">
        <f t="shared" si="276"/>
        <v/>
      </c>
      <c r="J1157" s="48" t="str">
        <f t="shared" si="277"/>
        <v/>
      </c>
      <c r="K1157" s="49" t="str">
        <f t="shared" si="275"/>
        <v/>
      </c>
      <c r="L1157" s="11"/>
      <c r="M1157" s="11"/>
      <c r="N1157" s="78"/>
      <c r="O1157" s="31" t="str">
        <f t="shared" si="267"/>
        <v>F</v>
      </c>
      <c r="P1157" s="11">
        <f t="shared" si="268"/>
        <v>-23.287315649149274</v>
      </c>
      <c r="Q1157" s="11"/>
      <c r="R1157" s="38">
        <f t="shared" si="272"/>
        <v>0</v>
      </c>
      <c r="S1157" s="30">
        <f t="shared" si="273"/>
        <v>0</v>
      </c>
      <c r="T1157" s="30">
        <f t="shared" si="274"/>
        <v>0</v>
      </c>
      <c r="U1157" s="34"/>
      <c r="V1157" s="34"/>
      <c r="W1157" s="34"/>
      <c r="X1157" s="31">
        <f t="shared" si="269"/>
        <v>9.0359999999999996</v>
      </c>
      <c r="Y1157" s="31">
        <f t="shared" si="270"/>
        <v>-184.49199999999999</v>
      </c>
      <c r="Z1157" s="30">
        <f t="shared" si="271"/>
        <v>0</v>
      </c>
    </row>
    <row r="1158" spans="5:26" x14ac:dyDescent="0.15">
      <c r="E1158" s="46"/>
      <c r="F1158" s="28"/>
      <c r="G1158" s="29"/>
      <c r="H1158" s="29"/>
      <c r="I1158" s="48" t="str">
        <f t="shared" si="276"/>
        <v/>
      </c>
      <c r="J1158" s="48" t="str">
        <f t="shared" si="277"/>
        <v/>
      </c>
      <c r="K1158" s="49" t="str">
        <f t="shared" si="275"/>
        <v/>
      </c>
      <c r="L1158" s="11"/>
      <c r="M1158" s="11"/>
      <c r="N1158" s="78"/>
      <c r="O1158" s="31" t="str">
        <f t="shared" si="267"/>
        <v>F</v>
      </c>
      <c r="P1158" s="11">
        <f t="shared" si="268"/>
        <v>-23.287315649149274</v>
      </c>
      <c r="Q1158" s="11"/>
      <c r="R1158" s="38">
        <f t="shared" si="272"/>
        <v>0</v>
      </c>
      <c r="S1158" s="30">
        <f t="shared" si="273"/>
        <v>0</v>
      </c>
      <c r="T1158" s="30">
        <f t="shared" si="274"/>
        <v>0</v>
      </c>
      <c r="U1158" s="34"/>
      <c r="V1158" s="34"/>
      <c r="W1158" s="34"/>
      <c r="X1158" s="31">
        <f t="shared" si="269"/>
        <v>9.0359999999999996</v>
      </c>
      <c r="Y1158" s="31">
        <f t="shared" si="270"/>
        <v>-184.49199999999999</v>
      </c>
      <c r="Z1158" s="30">
        <f t="shared" si="271"/>
        <v>0</v>
      </c>
    </row>
    <row r="1159" spans="5:26" x14ac:dyDescent="0.15">
      <c r="E1159" s="46"/>
      <c r="F1159" s="28"/>
      <c r="G1159" s="29"/>
      <c r="H1159" s="29"/>
      <c r="I1159" s="48" t="str">
        <f t="shared" si="276"/>
        <v/>
      </c>
      <c r="J1159" s="48" t="str">
        <f t="shared" si="277"/>
        <v/>
      </c>
      <c r="K1159" s="49" t="str">
        <f t="shared" si="275"/>
        <v/>
      </c>
      <c r="L1159" s="11"/>
      <c r="M1159" s="11"/>
      <c r="N1159" s="78"/>
      <c r="O1159" s="31" t="str">
        <f t="shared" si="267"/>
        <v>F</v>
      </c>
      <c r="P1159" s="11">
        <f t="shared" si="268"/>
        <v>-23.287315649149274</v>
      </c>
      <c r="Q1159" s="11"/>
      <c r="R1159" s="38">
        <f t="shared" si="272"/>
        <v>0</v>
      </c>
      <c r="S1159" s="30">
        <f t="shared" si="273"/>
        <v>0</v>
      </c>
      <c r="T1159" s="30">
        <f t="shared" si="274"/>
        <v>0</v>
      </c>
      <c r="U1159" s="34"/>
      <c r="V1159" s="34"/>
      <c r="W1159" s="34"/>
      <c r="X1159" s="31">
        <f t="shared" si="269"/>
        <v>9.0359999999999996</v>
      </c>
      <c r="Y1159" s="31">
        <f t="shared" si="270"/>
        <v>-184.49199999999999</v>
      </c>
      <c r="Z1159" s="30">
        <f t="shared" si="271"/>
        <v>0</v>
      </c>
    </row>
    <row r="1160" spans="5:26" x14ac:dyDescent="0.15">
      <c r="E1160" s="46"/>
      <c r="F1160" s="28"/>
      <c r="G1160" s="29"/>
      <c r="H1160" s="29"/>
      <c r="I1160" s="48" t="str">
        <f t="shared" si="276"/>
        <v/>
      </c>
      <c r="J1160" s="48" t="str">
        <f t="shared" si="277"/>
        <v/>
      </c>
      <c r="K1160" s="49" t="str">
        <f t="shared" si="275"/>
        <v/>
      </c>
      <c r="L1160" s="11"/>
      <c r="M1160" s="11"/>
      <c r="N1160" s="78"/>
      <c r="O1160" s="31" t="str">
        <f t="shared" si="267"/>
        <v>F</v>
      </c>
      <c r="P1160" s="11">
        <f t="shared" si="268"/>
        <v>-23.287315649149274</v>
      </c>
      <c r="Q1160" s="11"/>
      <c r="R1160" s="38">
        <f t="shared" si="272"/>
        <v>0</v>
      </c>
      <c r="S1160" s="30">
        <f t="shared" si="273"/>
        <v>0</v>
      </c>
      <c r="T1160" s="30">
        <f t="shared" si="274"/>
        <v>0</v>
      </c>
      <c r="U1160" s="34"/>
      <c r="V1160" s="34"/>
      <c r="W1160" s="34"/>
      <c r="X1160" s="31">
        <f t="shared" si="269"/>
        <v>9.0359999999999996</v>
      </c>
      <c r="Y1160" s="31">
        <f t="shared" si="270"/>
        <v>-184.49199999999999</v>
      </c>
      <c r="Z1160" s="30">
        <f t="shared" si="271"/>
        <v>0</v>
      </c>
    </row>
    <row r="1161" spans="5:26" x14ac:dyDescent="0.15">
      <c r="E1161" s="46"/>
      <c r="F1161" s="28"/>
      <c r="G1161" s="29"/>
      <c r="H1161" s="29"/>
      <c r="I1161" s="48" t="str">
        <f t="shared" si="276"/>
        <v/>
      </c>
      <c r="J1161" s="48" t="str">
        <f t="shared" si="277"/>
        <v/>
      </c>
      <c r="K1161" s="49" t="str">
        <f t="shared" si="275"/>
        <v/>
      </c>
      <c r="L1161" s="11"/>
      <c r="M1161" s="11"/>
      <c r="N1161" s="78"/>
      <c r="O1161" s="31" t="str">
        <f t="shared" si="267"/>
        <v>F</v>
      </c>
      <c r="P1161" s="11">
        <f t="shared" si="268"/>
        <v>-23.287315649149274</v>
      </c>
      <c r="Q1161" s="11"/>
      <c r="R1161" s="38">
        <f t="shared" si="272"/>
        <v>0</v>
      </c>
      <c r="S1161" s="30">
        <f t="shared" si="273"/>
        <v>0</v>
      </c>
      <c r="T1161" s="30">
        <f t="shared" si="274"/>
        <v>0</v>
      </c>
      <c r="U1161" s="34"/>
      <c r="V1161" s="34"/>
      <c r="W1161" s="34"/>
      <c r="X1161" s="31">
        <f t="shared" si="269"/>
        <v>9.0359999999999996</v>
      </c>
      <c r="Y1161" s="31">
        <f t="shared" si="270"/>
        <v>-184.49199999999999</v>
      </c>
      <c r="Z1161" s="30">
        <f t="shared" si="271"/>
        <v>0</v>
      </c>
    </row>
    <row r="1162" spans="5:26" x14ac:dyDescent="0.15">
      <c r="E1162" s="46"/>
      <c r="F1162" s="28"/>
      <c r="G1162" s="29"/>
      <c r="H1162" s="29"/>
      <c r="I1162" s="48" t="str">
        <f t="shared" si="276"/>
        <v/>
      </c>
      <c r="J1162" s="48" t="str">
        <f t="shared" si="277"/>
        <v/>
      </c>
      <c r="K1162" s="49" t="str">
        <f t="shared" si="275"/>
        <v/>
      </c>
      <c r="L1162" s="11"/>
      <c r="M1162" s="11"/>
      <c r="N1162" s="78"/>
      <c r="O1162" s="31" t="str">
        <f t="shared" si="267"/>
        <v>F</v>
      </c>
      <c r="P1162" s="11">
        <f t="shared" si="268"/>
        <v>-23.287315649149274</v>
      </c>
      <c r="Q1162" s="11"/>
      <c r="R1162" s="38">
        <f t="shared" si="272"/>
        <v>0</v>
      </c>
      <c r="S1162" s="30">
        <f t="shared" si="273"/>
        <v>0</v>
      </c>
      <c r="T1162" s="30">
        <f t="shared" si="274"/>
        <v>0</v>
      </c>
      <c r="U1162" s="34"/>
      <c r="V1162" s="34"/>
      <c r="W1162" s="34"/>
      <c r="X1162" s="31">
        <f t="shared" si="269"/>
        <v>9.0359999999999996</v>
      </c>
      <c r="Y1162" s="31">
        <f t="shared" si="270"/>
        <v>-184.49199999999999</v>
      </c>
      <c r="Z1162" s="30">
        <f t="shared" si="271"/>
        <v>0</v>
      </c>
    </row>
    <row r="1163" spans="5:26" x14ac:dyDescent="0.15">
      <c r="E1163" s="46"/>
      <c r="F1163" s="28"/>
      <c r="G1163" s="29"/>
      <c r="H1163" s="29"/>
      <c r="I1163" s="48" t="str">
        <f t="shared" si="276"/>
        <v/>
      </c>
      <c r="J1163" s="48" t="str">
        <f t="shared" si="277"/>
        <v/>
      </c>
      <c r="K1163" s="49" t="str">
        <f t="shared" si="275"/>
        <v/>
      </c>
      <c r="L1163" s="11"/>
      <c r="M1163" s="11"/>
      <c r="N1163" s="78"/>
      <c r="O1163" s="31" t="str">
        <f t="shared" si="267"/>
        <v>F</v>
      </c>
      <c r="P1163" s="11">
        <f t="shared" si="268"/>
        <v>-23.287315649149274</v>
      </c>
      <c r="Q1163" s="11"/>
      <c r="R1163" s="38">
        <f t="shared" si="272"/>
        <v>0</v>
      </c>
      <c r="S1163" s="30">
        <f t="shared" si="273"/>
        <v>0</v>
      </c>
      <c r="T1163" s="30">
        <f t="shared" si="274"/>
        <v>0</v>
      </c>
      <c r="U1163" s="34"/>
      <c r="V1163" s="34"/>
      <c r="W1163" s="34"/>
      <c r="X1163" s="31">
        <f t="shared" si="269"/>
        <v>9.0359999999999996</v>
      </c>
      <c r="Y1163" s="31">
        <f t="shared" si="270"/>
        <v>-184.49199999999999</v>
      </c>
      <c r="Z1163" s="30">
        <f t="shared" si="271"/>
        <v>0</v>
      </c>
    </row>
    <row r="1164" spans="5:26" x14ac:dyDescent="0.15">
      <c r="E1164" s="46"/>
      <c r="F1164" s="28"/>
      <c r="G1164" s="29"/>
      <c r="H1164" s="29"/>
      <c r="I1164" s="48" t="str">
        <f t="shared" si="276"/>
        <v/>
      </c>
      <c r="J1164" s="48" t="str">
        <f t="shared" si="277"/>
        <v/>
      </c>
      <c r="K1164" s="49" t="str">
        <f t="shared" si="275"/>
        <v/>
      </c>
      <c r="L1164" s="11"/>
      <c r="M1164" s="11"/>
      <c r="N1164" s="78"/>
      <c r="O1164" s="31" t="str">
        <f t="shared" si="267"/>
        <v>F</v>
      </c>
      <c r="P1164" s="11">
        <f t="shared" si="268"/>
        <v>-23.287315649149274</v>
      </c>
      <c r="Q1164" s="11"/>
      <c r="R1164" s="38">
        <f t="shared" si="272"/>
        <v>0</v>
      </c>
      <c r="S1164" s="30">
        <f t="shared" si="273"/>
        <v>0</v>
      </c>
      <c r="T1164" s="30">
        <f t="shared" si="274"/>
        <v>0</v>
      </c>
      <c r="U1164" s="34"/>
      <c r="V1164" s="34"/>
      <c r="W1164" s="34"/>
      <c r="X1164" s="31">
        <f t="shared" si="269"/>
        <v>9.0359999999999996</v>
      </c>
      <c r="Y1164" s="31">
        <f t="shared" si="270"/>
        <v>-184.49199999999999</v>
      </c>
      <c r="Z1164" s="30">
        <f t="shared" si="271"/>
        <v>0</v>
      </c>
    </row>
    <row r="1165" spans="5:26" x14ac:dyDescent="0.15">
      <c r="E1165" s="46"/>
      <c r="F1165" s="28"/>
      <c r="G1165" s="29"/>
      <c r="H1165" s="29"/>
      <c r="I1165" s="48" t="str">
        <f t="shared" si="276"/>
        <v/>
      </c>
      <c r="J1165" s="48" t="str">
        <f t="shared" si="277"/>
        <v/>
      </c>
      <c r="K1165" s="49" t="str">
        <f t="shared" si="275"/>
        <v/>
      </c>
      <c r="L1165" s="11"/>
      <c r="M1165" s="11"/>
      <c r="N1165" s="78"/>
      <c r="O1165" s="31" t="str">
        <f t="shared" si="267"/>
        <v>F</v>
      </c>
      <c r="P1165" s="11">
        <f t="shared" si="268"/>
        <v>-23.287315649149274</v>
      </c>
      <c r="Q1165" s="11"/>
      <c r="R1165" s="38">
        <f t="shared" si="272"/>
        <v>0</v>
      </c>
      <c r="S1165" s="30">
        <f t="shared" si="273"/>
        <v>0</v>
      </c>
      <c r="T1165" s="30">
        <f t="shared" si="274"/>
        <v>0</v>
      </c>
      <c r="U1165" s="34"/>
      <c r="V1165" s="34"/>
      <c r="W1165" s="34"/>
      <c r="X1165" s="31">
        <f t="shared" si="269"/>
        <v>9.0359999999999996</v>
      </c>
      <c r="Y1165" s="31">
        <f t="shared" si="270"/>
        <v>-184.49199999999999</v>
      </c>
      <c r="Z1165" s="30">
        <f t="shared" si="271"/>
        <v>0</v>
      </c>
    </row>
    <row r="1166" spans="5:26" x14ac:dyDescent="0.15">
      <c r="E1166" s="46"/>
      <c r="F1166" s="28"/>
      <c r="G1166" s="29"/>
      <c r="H1166" s="29"/>
      <c r="I1166" s="48" t="str">
        <f t="shared" si="276"/>
        <v/>
      </c>
      <c r="J1166" s="48" t="str">
        <f t="shared" si="277"/>
        <v/>
      </c>
      <c r="K1166" s="49" t="str">
        <f t="shared" si="275"/>
        <v/>
      </c>
      <c r="L1166" s="11"/>
      <c r="M1166" s="11"/>
      <c r="N1166" s="78"/>
      <c r="O1166" s="31" t="str">
        <f t="shared" si="267"/>
        <v>F</v>
      </c>
      <c r="P1166" s="11">
        <f t="shared" si="268"/>
        <v>-23.287315649149274</v>
      </c>
      <c r="Q1166" s="11"/>
      <c r="R1166" s="38">
        <f t="shared" si="272"/>
        <v>0</v>
      </c>
      <c r="S1166" s="30">
        <f t="shared" si="273"/>
        <v>0</v>
      </c>
      <c r="T1166" s="30">
        <f t="shared" si="274"/>
        <v>0</v>
      </c>
      <c r="U1166" s="34"/>
      <c r="V1166" s="34"/>
      <c r="W1166" s="34"/>
      <c r="X1166" s="31">
        <f t="shared" si="269"/>
        <v>9.0359999999999996</v>
      </c>
      <c r="Y1166" s="31">
        <f t="shared" si="270"/>
        <v>-184.49199999999999</v>
      </c>
      <c r="Z1166" s="30">
        <f t="shared" si="271"/>
        <v>0</v>
      </c>
    </row>
    <row r="1167" spans="5:26" x14ac:dyDescent="0.15">
      <c r="E1167" s="46"/>
      <c r="F1167" s="28"/>
      <c r="G1167" s="29"/>
      <c r="H1167" s="29"/>
      <c r="I1167" s="48" t="str">
        <f t="shared" si="276"/>
        <v/>
      </c>
      <c r="J1167" s="48" t="str">
        <f t="shared" si="277"/>
        <v/>
      </c>
      <c r="K1167" s="49" t="str">
        <f t="shared" si="275"/>
        <v/>
      </c>
      <c r="L1167" s="11"/>
      <c r="M1167" s="11"/>
      <c r="N1167" s="78"/>
      <c r="O1167" s="31" t="str">
        <f t="shared" si="267"/>
        <v>F</v>
      </c>
      <c r="P1167" s="11">
        <f t="shared" si="268"/>
        <v>-23.287315649149274</v>
      </c>
      <c r="Q1167" s="11"/>
      <c r="R1167" s="38">
        <f t="shared" si="272"/>
        <v>0</v>
      </c>
      <c r="S1167" s="30">
        <f t="shared" si="273"/>
        <v>0</v>
      </c>
      <c r="T1167" s="30">
        <f t="shared" si="274"/>
        <v>0</v>
      </c>
      <c r="U1167" s="34"/>
      <c r="V1167" s="34"/>
      <c r="W1167" s="34"/>
      <c r="X1167" s="31">
        <f t="shared" si="269"/>
        <v>9.0359999999999996</v>
      </c>
      <c r="Y1167" s="31">
        <f t="shared" si="270"/>
        <v>-184.49199999999999</v>
      </c>
      <c r="Z1167" s="30">
        <f t="shared" si="271"/>
        <v>0</v>
      </c>
    </row>
    <row r="1168" spans="5:26" x14ac:dyDescent="0.15">
      <c r="E1168" s="46"/>
      <c r="F1168" s="28"/>
      <c r="G1168" s="29"/>
      <c r="H1168" s="29"/>
      <c r="I1168" s="48" t="str">
        <f t="shared" si="276"/>
        <v/>
      </c>
      <c r="J1168" s="48" t="str">
        <f t="shared" si="277"/>
        <v/>
      </c>
      <c r="K1168" s="49" t="str">
        <f t="shared" si="275"/>
        <v/>
      </c>
      <c r="L1168" s="11"/>
      <c r="M1168" s="11"/>
      <c r="N1168" s="78"/>
      <c r="O1168" s="31" t="str">
        <f t="shared" si="267"/>
        <v>F</v>
      </c>
      <c r="P1168" s="11">
        <f t="shared" si="268"/>
        <v>-23.287315649149274</v>
      </c>
      <c r="Q1168" s="11"/>
      <c r="R1168" s="38">
        <f t="shared" si="272"/>
        <v>0</v>
      </c>
      <c r="S1168" s="30">
        <f t="shared" si="273"/>
        <v>0</v>
      </c>
      <c r="T1168" s="30">
        <f t="shared" si="274"/>
        <v>0</v>
      </c>
      <c r="U1168" s="34"/>
      <c r="V1168" s="34"/>
      <c r="W1168" s="34"/>
      <c r="X1168" s="31">
        <f t="shared" si="269"/>
        <v>9.0359999999999996</v>
      </c>
      <c r="Y1168" s="31">
        <f t="shared" si="270"/>
        <v>-184.49199999999999</v>
      </c>
      <c r="Z1168" s="30">
        <f t="shared" si="271"/>
        <v>0</v>
      </c>
    </row>
    <row r="1169" spans="5:26" x14ac:dyDescent="0.15">
      <c r="E1169" s="46"/>
      <c r="F1169" s="28"/>
      <c r="G1169" s="29"/>
      <c r="H1169" s="29"/>
      <c r="I1169" s="48" t="str">
        <f t="shared" si="276"/>
        <v/>
      </c>
      <c r="J1169" s="48" t="str">
        <f t="shared" si="277"/>
        <v/>
      </c>
      <c r="K1169" s="49" t="str">
        <f t="shared" si="275"/>
        <v/>
      </c>
      <c r="L1169" s="11"/>
      <c r="M1169" s="11"/>
      <c r="N1169" s="78"/>
      <c r="O1169" s="31" t="str">
        <f t="shared" si="267"/>
        <v>F</v>
      </c>
      <c r="P1169" s="11">
        <f t="shared" si="268"/>
        <v>-23.287315649149274</v>
      </c>
      <c r="Q1169" s="11"/>
      <c r="R1169" s="38">
        <f t="shared" si="272"/>
        <v>0</v>
      </c>
      <c r="S1169" s="30">
        <f t="shared" si="273"/>
        <v>0</v>
      </c>
      <c r="T1169" s="30">
        <f t="shared" si="274"/>
        <v>0</v>
      </c>
      <c r="U1169" s="34"/>
      <c r="V1169" s="34"/>
      <c r="W1169" s="34"/>
      <c r="X1169" s="31">
        <f t="shared" si="269"/>
        <v>9.0359999999999996</v>
      </c>
      <c r="Y1169" s="31">
        <f t="shared" si="270"/>
        <v>-184.49199999999999</v>
      </c>
      <c r="Z1169" s="30">
        <f t="shared" si="271"/>
        <v>0</v>
      </c>
    </row>
    <row r="1170" spans="5:26" x14ac:dyDescent="0.15">
      <c r="E1170" s="46"/>
      <c r="F1170" s="28"/>
      <c r="G1170" s="29"/>
      <c r="H1170" s="29"/>
      <c r="I1170" s="48" t="str">
        <f t="shared" si="276"/>
        <v/>
      </c>
      <c r="J1170" s="48" t="str">
        <f t="shared" si="277"/>
        <v/>
      </c>
      <c r="K1170" s="49" t="str">
        <f t="shared" si="275"/>
        <v/>
      </c>
      <c r="L1170" s="11"/>
      <c r="M1170" s="11"/>
      <c r="N1170" s="78"/>
      <c r="O1170" s="31" t="str">
        <f t="shared" si="267"/>
        <v>F</v>
      </c>
      <c r="P1170" s="11">
        <f t="shared" si="268"/>
        <v>-23.287315649149274</v>
      </c>
      <c r="Q1170" s="11"/>
      <c r="R1170" s="38">
        <f t="shared" si="272"/>
        <v>0</v>
      </c>
      <c r="S1170" s="30">
        <f t="shared" si="273"/>
        <v>0</v>
      </c>
      <c r="T1170" s="30">
        <f t="shared" si="274"/>
        <v>0</v>
      </c>
      <c r="U1170" s="34"/>
      <c r="V1170" s="34"/>
      <c r="W1170" s="34"/>
      <c r="X1170" s="31">
        <f t="shared" si="269"/>
        <v>9.0359999999999996</v>
      </c>
      <c r="Y1170" s="31">
        <f t="shared" si="270"/>
        <v>-184.49199999999999</v>
      </c>
      <c r="Z1170" s="30">
        <f t="shared" si="271"/>
        <v>0</v>
      </c>
    </row>
    <row r="1171" spans="5:26" x14ac:dyDescent="0.15">
      <c r="E1171" s="46"/>
      <c r="F1171" s="28"/>
      <c r="G1171" s="29"/>
      <c r="H1171" s="29"/>
      <c r="I1171" s="48" t="str">
        <f t="shared" si="276"/>
        <v/>
      </c>
      <c r="J1171" s="48" t="str">
        <f t="shared" si="277"/>
        <v/>
      </c>
      <c r="K1171" s="49" t="str">
        <f t="shared" si="275"/>
        <v/>
      </c>
      <c r="L1171" s="11"/>
      <c r="M1171" s="11"/>
      <c r="N1171" s="78"/>
      <c r="O1171" s="31" t="str">
        <f t="shared" si="267"/>
        <v>F</v>
      </c>
      <c r="P1171" s="11">
        <f t="shared" si="268"/>
        <v>-23.287315649149274</v>
      </c>
      <c r="Q1171" s="11"/>
      <c r="R1171" s="38">
        <f t="shared" si="272"/>
        <v>0</v>
      </c>
      <c r="S1171" s="30">
        <f t="shared" si="273"/>
        <v>0</v>
      </c>
      <c r="T1171" s="30">
        <f t="shared" si="274"/>
        <v>0</v>
      </c>
      <c r="U1171" s="34"/>
      <c r="V1171" s="34"/>
      <c r="W1171" s="34"/>
      <c r="X1171" s="31">
        <f t="shared" si="269"/>
        <v>9.0359999999999996</v>
      </c>
      <c r="Y1171" s="31">
        <f t="shared" si="270"/>
        <v>-184.49199999999999</v>
      </c>
      <c r="Z1171" s="30">
        <f t="shared" si="271"/>
        <v>0</v>
      </c>
    </row>
    <row r="1172" spans="5:26" x14ac:dyDescent="0.15">
      <c r="E1172" s="46"/>
      <c r="F1172" s="28"/>
      <c r="G1172" s="29"/>
      <c r="H1172" s="29"/>
      <c r="I1172" s="48" t="str">
        <f t="shared" si="276"/>
        <v/>
      </c>
      <c r="J1172" s="48" t="str">
        <f t="shared" si="277"/>
        <v/>
      </c>
      <c r="K1172" s="49" t="str">
        <f t="shared" si="275"/>
        <v/>
      </c>
      <c r="L1172" s="11"/>
      <c r="M1172" s="11"/>
      <c r="N1172" s="78"/>
      <c r="O1172" s="31" t="str">
        <f t="shared" si="267"/>
        <v>F</v>
      </c>
      <c r="P1172" s="11">
        <f t="shared" si="268"/>
        <v>-23.287315649149274</v>
      </c>
      <c r="Q1172" s="11"/>
      <c r="R1172" s="38">
        <f t="shared" si="272"/>
        <v>0</v>
      </c>
      <c r="S1172" s="30">
        <f t="shared" si="273"/>
        <v>0</v>
      </c>
      <c r="T1172" s="30">
        <f t="shared" si="274"/>
        <v>0</v>
      </c>
      <c r="U1172" s="34"/>
      <c r="V1172" s="34"/>
      <c r="W1172" s="34"/>
      <c r="X1172" s="31">
        <f t="shared" si="269"/>
        <v>9.0359999999999996</v>
      </c>
      <c r="Y1172" s="31">
        <f t="shared" si="270"/>
        <v>-184.49199999999999</v>
      </c>
      <c r="Z1172" s="30">
        <f t="shared" si="271"/>
        <v>0</v>
      </c>
    </row>
    <row r="1173" spans="5:26" x14ac:dyDescent="0.15">
      <c r="E1173" s="46"/>
      <c r="F1173" s="28"/>
      <c r="G1173" s="29"/>
      <c r="H1173" s="29"/>
      <c r="I1173" s="48" t="str">
        <f t="shared" si="276"/>
        <v/>
      </c>
      <c r="J1173" s="48" t="str">
        <f t="shared" si="277"/>
        <v/>
      </c>
      <c r="K1173" s="49" t="str">
        <f t="shared" si="275"/>
        <v/>
      </c>
      <c r="L1173" s="11"/>
      <c r="M1173" s="11"/>
      <c r="N1173" s="78"/>
      <c r="O1173" s="31" t="str">
        <f t="shared" si="267"/>
        <v>F</v>
      </c>
      <c r="P1173" s="11">
        <f t="shared" si="268"/>
        <v>-23.287315649149274</v>
      </c>
      <c r="Q1173" s="11"/>
      <c r="R1173" s="38">
        <f t="shared" si="272"/>
        <v>0</v>
      </c>
      <c r="S1173" s="30">
        <f t="shared" si="273"/>
        <v>0</v>
      </c>
      <c r="T1173" s="30">
        <f t="shared" si="274"/>
        <v>0</v>
      </c>
      <c r="U1173" s="34"/>
      <c r="V1173" s="34"/>
      <c r="W1173" s="34"/>
      <c r="X1173" s="31">
        <f t="shared" si="269"/>
        <v>9.0359999999999996</v>
      </c>
      <c r="Y1173" s="31">
        <f t="shared" si="270"/>
        <v>-184.49199999999999</v>
      </c>
      <c r="Z1173" s="30">
        <f t="shared" si="271"/>
        <v>0</v>
      </c>
    </row>
    <row r="1174" spans="5:26" x14ac:dyDescent="0.15">
      <c r="E1174" s="46"/>
      <c r="F1174" s="28"/>
      <c r="G1174" s="29"/>
      <c r="H1174" s="29"/>
      <c r="I1174" s="48" t="str">
        <f t="shared" si="276"/>
        <v/>
      </c>
      <c r="J1174" s="48" t="str">
        <f t="shared" si="277"/>
        <v/>
      </c>
      <c r="K1174" s="49" t="str">
        <f t="shared" si="275"/>
        <v/>
      </c>
      <c r="L1174" s="11"/>
      <c r="M1174" s="11"/>
      <c r="N1174" s="78"/>
      <c r="O1174" s="31" t="str">
        <f t="shared" si="267"/>
        <v>F</v>
      </c>
      <c r="P1174" s="11">
        <f t="shared" si="268"/>
        <v>-23.287315649149274</v>
      </c>
      <c r="Q1174" s="11"/>
      <c r="R1174" s="38">
        <f t="shared" si="272"/>
        <v>0</v>
      </c>
      <c r="S1174" s="30">
        <f t="shared" si="273"/>
        <v>0</v>
      </c>
      <c r="T1174" s="30">
        <f t="shared" si="274"/>
        <v>0</v>
      </c>
      <c r="U1174" s="34"/>
      <c r="V1174" s="34"/>
      <c r="W1174" s="34"/>
      <c r="X1174" s="31">
        <f t="shared" si="269"/>
        <v>9.0359999999999996</v>
      </c>
      <c r="Y1174" s="31">
        <f t="shared" si="270"/>
        <v>-184.49199999999999</v>
      </c>
      <c r="Z1174" s="30">
        <f t="shared" si="271"/>
        <v>0</v>
      </c>
    </row>
    <row r="1175" spans="5:26" x14ac:dyDescent="0.15">
      <c r="E1175" s="46"/>
      <c r="F1175" s="28"/>
      <c r="G1175" s="29"/>
      <c r="H1175" s="29"/>
      <c r="I1175" s="48" t="str">
        <f t="shared" si="276"/>
        <v/>
      </c>
      <c r="J1175" s="48" t="str">
        <f t="shared" si="277"/>
        <v/>
      </c>
      <c r="K1175" s="49" t="str">
        <f t="shared" si="275"/>
        <v/>
      </c>
      <c r="L1175" s="11"/>
      <c r="M1175" s="11"/>
      <c r="N1175" s="78"/>
      <c r="O1175" s="31" t="str">
        <f t="shared" si="267"/>
        <v>F</v>
      </c>
      <c r="P1175" s="11">
        <f t="shared" si="268"/>
        <v>-23.287315649149274</v>
      </c>
      <c r="Q1175" s="11"/>
      <c r="R1175" s="38">
        <f t="shared" si="272"/>
        <v>0</v>
      </c>
      <c r="S1175" s="30">
        <f t="shared" si="273"/>
        <v>0</v>
      </c>
      <c r="T1175" s="30">
        <f t="shared" si="274"/>
        <v>0</v>
      </c>
      <c r="U1175" s="34"/>
      <c r="V1175" s="34"/>
      <c r="W1175" s="34"/>
      <c r="X1175" s="31">
        <f t="shared" si="269"/>
        <v>9.0359999999999996</v>
      </c>
      <c r="Y1175" s="31">
        <f t="shared" si="270"/>
        <v>-184.49199999999999</v>
      </c>
      <c r="Z1175" s="30">
        <f t="shared" si="271"/>
        <v>0</v>
      </c>
    </row>
    <row r="1176" spans="5:26" x14ac:dyDescent="0.15">
      <c r="E1176" s="46"/>
      <c r="F1176" s="28"/>
      <c r="G1176" s="29"/>
      <c r="H1176" s="29"/>
      <c r="I1176" s="48" t="str">
        <f t="shared" si="276"/>
        <v/>
      </c>
      <c r="J1176" s="48" t="str">
        <f t="shared" si="277"/>
        <v/>
      </c>
      <c r="K1176" s="49" t="str">
        <f t="shared" si="275"/>
        <v/>
      </c>
      <c r="L1176" s="11"/>
      <c r="M1176" s="11"/>
      <c r="N1176" s="78"/>
      <c r="O1176" s="31" t="str">
        <f t="shared" si="267"/>
        <v>F</v>
      </c>
      <c r="P1176" s="11">
        <f t="shared" si="268"/>
        <v>-23.287315649149274</v>
      </c>
      <c r="Q1176" s="11"/>
      <c r="R1176" s="38">
        <f t="shared" si="272"/>
        <v>0</v>
      </c>
      <c r="S1176" s="30">
        <f t="shared" si="273"/>
        <v>0</v>
      </c>
      <c r="T1176" s="30">
        <f t="shared" si="274"/>
        <v>0</v>
      </c>
      <c r="U1176" s="34"/>
      <c r="V1176" s="34"/>
      <c r="W1176" s="34"/>
      <c r="X1176" s="31">
        <f t="shared" si="269"/>
        <v>9.0359999999999996</v>
      </c>
      <c r="Y1176" s="31">
        <f t="shared" si="270"/>
        <v>-184.49199999999999</v>
      </c>
      <c r="Z1176" s="30">
        <f t="shared" si="271"/>
        <v>0</v>
      </c>
    </row>
    <row r="1177" spans="5:26" x14ac:dyDescent="0.15">
      <c r="E1177" s="46"/>
      <c r="F1177" s="28"/>
      <c r="G1177" s="29"/>
      <c r="H1177" s="29"/>
      <c r="I1177" s="48" t="str">
        <f t="shared" si="276"/>
        <v/>
      </c>
      <c r="J1177" s="48" t="str">
        <f t="shared" si="277"/>
        <v/>
      </c>
      <c r="K1177" s="49" t="str">
        <f t="shared" si="275"/>
        <v/>
      </c>
      <c r="L1177" s="11"/>
      <c r="M1177" s="11"/>
      <c r="N1177" s="78"/>
      <c r="O1177" s="31" t="str">
        <f t="shared" si="267"/>
        <v>F</v>
      </c>
      <c r="P1177" s="11">
        <f t="shared" si="268"/>
        <v>-23.287315649149274</v>
      </c>
      <c r="Q1177" s="11"/>
      <c r="R1177" s="38">
        <f t="shared" si="272"/>
        <v>0</v>
      </c>
      <c r="S1177" s="30">
        <f t="shared" si="273"/>
        <v>0</v>
      </c>
      <c r="T1177" s="30">
        <f t="shared" si="274"/>
        <v>0</v>
      </c>
      <c r="U1177" s="34"/>
      <c r="V1177" s="34"/>
      <c r="W1177" s="34"/>
      <c r="X1177" s="31">
        <f t="shared" si="269"/>
        <v>9.0359999999999996</v>
      </c>
      <c r="Y1177" s="31">
        <f t="shared" si="270"/>
        <v>-184.49199999999999</v>
      </c>
      <c r="Z1177" s="30">
        <f t="shared" si="271"/>
        <v>0</v>
      </c>
    </row>
    <row r="1178" spans="5:26" x14ac:dyDescent="0.15">
      <c r="E1178" s="46"/>
      <c r="F1178" s="28"/>
      <c r="G1178" s="29"/>
      <c r="H1178" s="29"/>
      <c r="I1178" s="48" t="str">
        <f t="shared" si="276"/>
        <v/>
      </c>
      <c r="J1178" s="48" t="str">
        <f t="shared" si="277"/>
        <v/>
      </c>
      <c r="K1178" s="49" t="str">
        <f t="shared" si="275"/>
        <v/>
      </c>
      <c r="L1178" s="11"/>
      <c r="M1178" s="11"/>
      <c r="N1178" s="78"/>
      <c r="O1178" s="31" t="str">
        <f t="shared" si="267"/>
        <v>F</v>
      </c>
      <c r="P1178" s="11">
        <f t="shared" si="268"/>
        <v>-23.287315649149274</v>
      </c>
      <c r="Q1178" s="11"/>
      <c r="R1178" s="38">
        <f t="shared" si="272"/>
        <v>0</v>
      </c>
      <c r="S1178" s="30">
        <f t="shared" si="273"/>
        <v>0</v>
      </c>
      <c r="T1178" s="30">
        <f t="shared" si="274"/>
        <v>0</v>
      </c>
      <c r="U1178" s="34"/>
      <c r="V1178" s="34"/>
      <c r="W1178" s="34"/>
      <c r="X1178" s="31">
        <f t="shared" si="269"/>
        <v>9.0359999999999996</v>
      </c>
      <c r="Y1178" s="31">
        <f t="shared" si="270"/>
        <v>-184.49199999999999</v>
      </c>
      <c r="Z1178" s="30">
        <f t="shared" si="271"/>
        <v>0</v>
      </c>
    </row>
    <row r="1179" spans="5:26" x14ac:dyDescent="0.15">
      <c r="E1179" s="46"/>
      <c r="F1179" s="28"/>
      <c r="G1179" s="29"/>
      <c r="H1179" s="29"/>
      <c r="I1179" s="48" t="str">
        <f t="shared" si="276"/>
        <v/>
      </c>
      <c r="J1179" s="48" t="str">
        <f t="shared" si="277"/>
        <v/>
      </c>
      <c r="K1179" s="49" t="str">
        <f t="shared" si="275"/>
        <v/>
      </c>
      <c r="L1179" s="11"/>
      <c r="M1179" s="11"/>
      <c r="N1179" s="78"/>
      <c r="O1179" s="31" t="str">
        <f t="shared" si="267"/>
        <v>F</v>
      </c>
      <c r="P1179" s="11">
        <f t="shared" si="268"/>
        <v>-23.287315649149274</v>
      </c>
      <c r="Q1179" s="11"/>
      <c r="R1179" s="38">
        <f t="shared" si="272"/>
        <v>0</v>
      </c>
      <c r="S1179" s="30">
        <f t="shared" si="273"/>
        <v>0</v>
      </c>
      <c r="T1179" s="30">
        <f t="shared" si="274"/>
        <v>0</v>
      </c>
      <c r="U1179" s="34"/>
      <c r="V1179" s="34"/>
      <c r="W1179" s="34"/>
      <c r="X1179" s="31">
        <f t="shared" si="269"/>
        <v>9.0359999999999996</v>
      </c>
      <c r="Y1179" s="31">
        <f t="shared" si="270"/>
        <v>-184.49199999999999</v>
      </c>
      <c r="Z1179" s="30">
        <f t="shared" si="271"/>
        <v>0</v>
      </c>
    </row>
    <row r="1180" spans="5:26" x14ac:dyDescent="0.15">
      <c r="E1180" s="46"/>
      <c r="F1180" s="28"/>
      <c r="G1180" s="29"/>
      <c r="H1180" s="29"/>
      <c r="I1180" s="48" t="str">
        <f t="shared" si="276"/>
        <v/>
      </c>
      <c r="J1180" s="48" t="str">
        <f t="shared" si="277"/>
        <v/>
      </c>
      <c r="K1180" s="49" t="str">
        <f t="shared" si="275"/>
        <v/>
      </c>
      <c r="L1180" s="11"/>
      <c r="M1180" s="11"/>
      <c r="N1180" s="78"/>
      <c r="O1180" s="31" t="str">
        <f t="shared" si="267"/>
        <v>F</v>
      </c>
      <c r="P1180" s="11">
        <f t="shared" si="268"/>
        <v>-23.287315649149274</v>
      </c>
      <c r="Q1180" s="11"/>
      <c r="R1180" s="38">
        <f t="shared" si="272"/>
        <v>0</v>
      </c>
      <c r="S1180" s="30">
        <f t="shared" si="273"/>
        <v>0</v>
      </c>
      <c r="T1180" s="30">
        <f t="shared" si="274"/>
        <v>0</v>
      </c>
      <c r="U1180" s="34"/>
      <c r="V1180" s="34"/>
      <c r="W1180" s="34"/>
      <c r="X1180" s="31">
        <f t="shared" si="269"/>
        <v>9.0359999999999996</v>
      </c>
      <c r="Y1180" s="31">
        <f t="shared" si="270"/>
        <v>-184.49199999999999</v>
      </c>
      <c r="Z1180" s="30">
        <f t="shared" si="271"/>
        <v>0</v>
      </c>
    </row>
    <row r="1181" spans="5:26" x14ac:dyDescent="0.15">
      <c r="E1181" s="46"/>
      <c r="F1181" s="28"/>
      <c r="G1181" s="29"/>
      <c r="H1181" s="29"/>
      <c r="I1181" s="48" t="str">
        <f t="shared" si="276"/>
        <v/>
      </c>
      <c r="J1181" s="48" t="str">
        <f t="shared" si="277"/>
        <v/>
      </c>
      <c r="K1181" s="49" t="str">
        <f t="shared" si="275"/>
        <v/>
      </c>
      <c r="L1181" s="11"/>
      <c r="M1181" s="11"/>
      <c r="N1181" s="78"/>
      <c r="O1181" s="31" t="str">
        <f t="shared" si="267"/>
        <v>F</v>
      </c>
      <c r="P1181" s="11">
        <f t="shared" si="268"/>
        <v>-23.287315649149274</v>
      </c>
      <c r="Q1181" s="11"/>
      <c r="R1181" s="38">
        <f t="shared" si="272"/>
        <v>0</v>
      </c>
      <c r="S1181" s="30">
        <f t="shared" si="273"/>
        <v>0</v>
      </c>
      <c r="T1181" s="30">
        <f t="shared" si="274"/>
        <v>0</v>
      </c>
      <c r="U1181" s="34"/>
      <c r="V1181" s="34"/>
      <c r="W1181" s="34"/>
      <c r="X1181" s="31">
        <f t="shared" si="269"/>
        <v>9.0359999999999996</v>
      </c>
      <c r="Y1181" s="31">
        <f t="shared" si="270"/>
        <v>-184.49199999999999</v>
      </c>
      <c r="Z1181" s="30">
        <f t="shared" si="271"/>
        <v>0</v>
      </c>
    </row>
    <row r="1182" spans="5:26" x14ac:dyDescent="0.15">
      <c r="E1182" s="46"/>
      <c r="F1182" s="28"/>
      <c r="G1182" s="29"/>
      <c r="H1182" s="29"/>
      <c r="I1182" s="48" t="str">
        <f t="shared" si="276"/>
        <v/>
      </c>
      <c r="J1182" s="48" t="str">
        <f t="shared" si="277"/>
        <v/>
      </c>
      <c r="K1182" s="49" t="str">
        <f t="shared" si="275"/>
        <v/>
      </c>
      <c r="L1182" s="11"/>
      <c r="M1182" s="11"/>
      <c r="N1182" s="78"/>
      <c r="O1182" s="31" t="str">
        <f t="shared" si="267"/>
        <v>F</v>
      </c>
      <c r="P1182" s="11">
        <f t="shared" si="268"/>
        <v>-23.287315649149274</v>
      </c>
      <c r="Q1182" s="11"/>
      <c r="R1182" s="38">
        <f t="shared" si="272"/>
        <v>0</v>
      </c>
      <c r="S1182" s="30">
        <f t="shared" si="273"/>
        <v>0</v>
      </c>
      <c r="T1182" s="30">
        <f t="shared" si="274"/>
        <v>0</v>
      </c>
      <c r="U1182" s="34"/>
      <c r="V1182" s="34"/>
      <c r="W1182" s="34"/>
      <c r="X1182" s="31">
        <f t="shared" si="269"/>
        <v>9.0359999999999996</v>
      </c>
      <c r="Y1182" s="31">
        <f t="shared" si="270"/>
        <v>-184.49199999999999</v>
      </c>
      <c r="Z1182" s="30">
        <f t="shared" si="271"/>
        <v>0</v>
      </c>
    </row>
    <row r="1183" spans="5:26" x14ac:dyDescent="0.15">
      <c r="E1183" s="46"/>
      <c r="F1183" s="28"/>
      <c r="G1183" s="29"/>
      <c r="H1183" s="29"/>
      <c r="I1183" s="48" t="str">
        <f t="shared" si="276"/>
        <v/>
      </c>
      <c r="J1183" s="48" t="str">
        <f t="shared" si="277"/>
        <v/>
      </c>
      <c r="K1183" s="49" t="str">
        <f t="shared" si="275"/>
        <v/>
      </c>
      <c r="L1183" s="11"/>
      <c r="M1183" s="11"/>
      <c r="N1183" s="78"/>
      <c r="O1183" s="31" t="str">
        <f t="shared" si="267"/>
        <v>F</v>
      </c>
      <c r="P1183" s="11">
        <f t="shared" si="268"/>
        <v>-23.287315649149274</v>
      </c>
      <c r="Q1183" s="11"/>
      <c r="R1183" s="38">
        <f t="shared" si="272"/>
        <v>0</v>
      </c>
      <c r="S1183" s="30">
        <f t="shared" si="273"/>
        <v>0</v>
      </c>
      <c r="T1183" s="30">
        <f t="shared" si="274"/>
        <v>0</v>
      </c>
      <c r="U1183" s="34"/>
      <c r="V1183" s="34"/>
      <c r="W1183" s="34"/>
      <c r="X1183" s="31">
        <f t="shared" si="269"/>
        <v>9.0359999999999996</v>
      </c>
      <c r="Y1183" s="31">
        <f t="shared" si="270"/>
        <v>-184.49199999999999</v>
      </c>
      <c r="Z1183" s="30">
        <f t="shared" si="271"/>
        <v>0</v>
      </c>
    </row>
    <row r="1184" spans="5:26" x14ac:dyDescent="0.15">
      <c r="E1184" s="46"/>
      <c r="F1184" s="28"/>
      <c r="G1184" s="29"/>
      <c r="H1184" s="29"/>
      <c r="I1184" s="48" t="str">
        <f t="shared" si="276"/>
        <v/>
      </c>
      <c r="J1184" s="48" t="str">
        <f t="shared" si="277"/>
        <v/>
      </c>
      <c r="K1184" s="49" t="str">
        <f t="shared" si="275"/>
        <v/>
      </c>
      <c r="L1184" s="11"/>
      <c r="M1184" s="11"/>
      <c r="N1184" s="78"/>
      <c r="O1184" s="31" t="str">
        <f t="shared" si="267"/>
        <v>F</v>
      </c>
      <c r="P1184" s="11">
        <f t="shared" si="268"/>
        <v>-23.287315649149274</v>
      </c>
      <c r="Q1184" s="11"/>
      <c r="R1184" s="38">
        <f t="shared" si="272"/>
        <v>0</v>
      </c>
      <c r="S1184" s="30">
        <f t="shared" si="273"/>
        <v>0</v>
      </c>
      <c r="T1184" s="30">
        <f t="shared" si="274"/>
        <v>0</v>
      </c>
      <c r="U1184" s="34"/>
      <c r="V1184" s="34"/>
      <c r="W1184" s="34"/>
      <c r="X1184" s="31">
        <f t="shared" si="269"/>
        <v>9.0359999999999996</v>
      </c>
      <c r="Y1184" s="31">
        <f t="shared" si="270"/>
        <v>-184.49199999999999</v>
      </c>
      <c r="Z1184" s="30">
        <f t="shared" si="271"/>
        <v>0</v>
      </c>
    </row>
    <row r="1185" spans="5:26" x14ac:dyDescent="0.15">
      <c r="E1185" s="46"/>
      <c r="F1185" s="28"/>
      <c r="G1185" s="29"/>
      <c r="H1185" s="29"/>
      <c r="I1185" s="48" t="str">
        <f t="shared" si="276"/>
        <v/>
      </c>
      <c r="J1185" s="48" t="str">
        <f t="shared" ref="J1185:J1216" si="278">IF(COUNTA($F$1119,$H$1119,F1185:H1185)=5,IF(T1185&lt;6,"*",IF(T1185&gt;=17.583,"*",(H1185-G1185*INDEX(IF(O1185="F",muratafemale,muratamale),R1185-4,1)-INDEX(IF(O1185="F",muratafemale,muratamale),R1185-4,2))/(G1185*INDEX(IF(O1185="F",muratafemale,muratamale),R1185-4,1)+INDEX(IF(O1185="F",muratafemale,muratamale),R1185-4,2))*100)),"")</f>
        <v/>
      </c>
      <c r="K1185" s="49" t="str">
        <f t="shared" si="275"/>
        <v/>
      </c>
      <c r="L1185" s="11"/>
      <c r="M1185" s="11"/>
      <c r="N1185" s="78"/>
      <c r="O1185" s="31" t="str">
        <f t="shared" si="267"/>
        <v>F</v>
      </c>
      <c r="P1185" s="11">
        <f t="shared" si="268"/>
        <v>-23.287315649149274</v>
      </c>
      <c r="Q1185" s="11"/>
      <c r="R1185" s="38">
        <f t="shared" si="272"/>
        <v>0</v>
      </c>
      <c r="S1185" s="30">
        <f t="shared" si="273"/>
        <v>0</v>
      </c>
      <c r="T1185" s="30">
        <f t="shared" si="274"/>
        <v>0</v>
      </c>
      <c r="U1185" s="34"/>
      <c r="V1185" s="34"/>
      <c r="W1185" s="34"/>
      <c r="X1185" s="31">
        <f t="shared" si="269"/>
        <v>9.0359999999999996</v>
      </c>
      <c r="Y1185" s="31">
        <f t="shared" si="270"/>
        <v>-184.49199999999999</v>
      </c>
      <c r="Z1185" s="30">
        <f t="shared" si="271"/>
        <v>0</v>
      </c>
    </row>
    <row r="1186" spans="5:26" x14ac:dyDescent="0.15">
      <c r="E1186" s="46"/>
      <c r="F1186" s="28"/>
      <c r="G1186" s="29"/>
      <c r="H1186" s="29"/>
      <c r="I1186" s="48" t="str">
        <f t="shared" ref="I1186:I1240" si="279">IF(COUNTA($F$1119,$H$1119,F1186:H1186)=5,P1186,"")</f>
        <v/>
      </c>
      <c r="J1186" s="48" t="str">
        <f t="shared" si="278"/>
        <v/>
      </c>
      <c r="K1186" s="49" t="str">
        <f t="shared" ref="K1186:K1240" si="280">IF(COUNTA($F$1119,$H$1119,F1186:H1186)=5,IF(OR(T1186&lt;1,G1186&lt;70),"*",IF(G1186&gt;=IF(O1186="M",181,174),(H1186-Z1186)/Z1186*100,IF(G1186&lt;101,(H1186-X1186)/X1186*100,IF(T1186&lt;6,(H1186-X1186)/X1186*100,IF(T1186&gt;=17.583,(H1186-Z1186)/Z1186*100,(H1186-Y1186)/Y1186*100))))),"")</f>
        <v/>
      </c>
      <c r="L1186" s="11"/>
      <c r="M1186" s="11"/>
      <c r="N1186" s="78"/>
      <c r="O1186" s="31" t="str">
        <f t="shared" ref="O1186:O1240" si="281">IF(OR(+$H$1119="男",+$H$1119="M"),"M","F")</f>
        <v>F</v>
      </c>
      <c r="P1186" s="11">
        <f t="shared" ref="P1186:P1240" si="282">IF(T1186&gt;17.583,"*",(G1186-(INDEX(IF(O1186="F",Hfemalemean,Hmalemean),S1186+1,R1186+1)))/(INDEX(IF(O1186="F",Hfemalesd,Hmalesd),S1186+1,R1186+1)))</f>
        <v>-23.287315649149274</v>
      </c>
      <c r="Q1186" s="11"/>
      <c r="R1186" s="38">
        <f t="shared" ref="R1186:R1240" si="283">DATEDIF($F$1119,F1186,"Y")</f>
        <v>0</v>
      </c>
      <c r="S1186" s="30">
        <f t="shared" ref="S1186:S1240" si="284">DATEDIF($F$1119,F1186,"YM")</f>
        <v>0</v>
      </c>
      <c r="T1186" s="30">
        <f t="shared" ref="T1186:T1240" si="285">DATEDIF($F$1119,F1186,"Y")+DATEDIF($F$1119,F1186,"YD")/(365+IF(MOD(YEAR(DATE(YEAR(F1186)-1,MONTH($F$1119),DAY($F$1119))),4)=0,IF(DATE(YEAR(DATE(YEAR(F1186)-1,MONTH($F$1119),DAY($F$1119))),2,29)&gt;=DATE(YEAR(F1186)-1,MONTH($F$1119),DAY($F$1119)),1,0),0)+IF(MOD(YEAR(F1186),4)=0,IF(DATE(YEAR(F1186),2,29)&lt;=F1186,1,0),0))</f>
        <v>0</v>
      </c>
      <c r="U1186" s="34"/>
      <c r="V1186" s="34"/>
      <c r="W1186" s="34"/>
      <c r="X1186" s="31">
        <f t="shared" ref="X1186:X1240" si="286">IF(O1186="M",2.06*10^-3*G1186^2-0.1166*G1186+6.5273,2.49*10^-3*G1186^2-0.1858*G1186+9.036)</f>
        <v>9.0359999999999996</v>
      </c>
      <c r="Y1186" s="31">
        <f t="shared" ref="Y1186:Y1240" si="287">((G1186/100)^3*INDEX(itoOI,IF(O1186="M",0,3)+IF(G1186&lt;140,1,IF(G1186&lt;=149,2,3)),1)+(G1186/100)^2*INDEX(itoOI,IF(O1186="M",0,3)+IF(G1186&lt;140,1,IF(G1186&lt;=149,2,3)),2)+(G1186/100)*INDEX(itoOI,IF(O1186="M",0,3)+IF(G1186&lt;140,1,IF(G1186&lt;=149,2,3)),3)+INDEX(itoOI,IF(O1186="M",0,3)+IF(G1186&lt;140,1,IF(G1186&lt;=149,2,3)),4))</f>
        <v>-184.49199999999999</v>
      </c>
      <c r="Z1186" s="30">
        <f t="shared" ref="Z1186:Z1240" si="288">22*G1186^2/10000</f>
        <v>0</v>
      </c>
    </row>
    <row r="1187" spans="5:26" x14ac:dyDescent="0.15">
      <c r="E1187" s="46"/>
      <c r="F1187" s="28"/>
      <c r="G1187" s="29"/>
      <c r="H1187" s="29"/>
      <c r="I1187" s="48" t="str">
        <f t="shared" si="279"/>
        <v/>
      </c>
      <c r="J1187" s="48" t="str">
        <f t="shared" si="278"/>
        <v/>
      </c>
      <c r="K1187" s="49" t="str">
        <f t="shared" si="280"/>
        <v/>
      </c>
      <c r="L1187" s="11"/>
      <c r="M1187" s="11"/>
      <c r="N1187" s="78"/>
      <c r="O1187" s="31" t="str">
        <f t="shared" si="281"/>
        <v>F</v>
      </c>
      <c r="P1187" s="11">
        <f t="shared" si="282"/>
        <v>-23.287315649149274</v>
      </c>
      <c r="Q1187" s="11"/>
      <c r="R1187" s="38">
        <f t="shared" si="283"/>
        <v>0</v>
      </c>
      <c r="S1187" s="30">
        <f t="shared" si="284"/>
        <v>0</v>
      </c>
      <c r="T1187" s="30">
        <f t="shared" si="285"/>
        <v>0</v>
      </c>
      <c r="U1187" s="34"/>
      <c r="V1187" s="34"/>
      <c r="W1187" s="34"/>
      <c r="X1187" s="31">
        <f t="shared" si="286"/>
        <v>9.0359999999999996</v>
      </c>
      <c r="Y1187" s="31">
        <f t="shared" si="287"/>
        <v>-184.49199999999999</v>
      </c>
      <c r="Z1187" s="30">
        <f t="shared" si="288"/>
        <v>0</v>
      </c>
    </row>
    <row r="1188" spans="5:26" x14ac:dyDescent="0.15">
      <c r="E1188" s="46"/>
      <c r="F1188" s="28"/>
      <c r="G1188" s="29"/>
      <c r="H1188" s="29"/>
      <c r="I1188" s="48" t="str">
        <f t="shared" si="279"/>
        <v/>
      </c>
      <c r="J1188" s="48" t="str">
        <f t="shared" si="278"/>
        <v/>
      </c>
      <c r="K1188" s="49" t="str">
        <f t="shared" si="280"/>
        <v/>
      </c>
      <c r="L1188" s="11"/>
      <c r="M1188" s="11"/>
      <c r="N1188" s="78"/>
      <c r="O1188" s="31" t="str">
        <f t="shared" si="281"/>
        <v>F</v>
      </c>
      <c r="P1188" s="11">
        <f t="shared" si="282"/>
        <v>-23.287315649149274</v>
      </c>
      <c r="Q1188" s="11"/>
      <c r="R1188" s="38">
        <f t="shared" si="283"/>
        <v>0</v>
      </c>
      <c r="S1188" s="30">
        <f t="shared" si="284"/>
        <v>0</v>
      </c>
      <c r="T1188" s="30">
        <f t="shared" si="285"/>
        <v>0</v>
      </c>
      <c r="U1188" s="34"/>
      <c r="V1188" s="34"/>
      <c r="W1188" s="34"/>
      <c r="X1188" s="31">
        <f t="shared" si="286"/>
        <v>9.0359999999999996</v>
      </c>
      <c r="Y1188" s="31">
        <f t="shared" si="287"/>
        <v>-184.49199999999999</v>
      </c>
      <c r="Z1188" s="30">
        <f t="shared" si="288"/>
        <v>0</v>
      </c>
    </row>
    <row r="1189" spans="5:26" x14ac:dyDescent="0.15">
      <c r="E1189" s="46"/>
      <c r="F1189" s="28"/>
      <c r="G1189" s="29"/>
      <c r="H1189" s="29"/>
      <c r="I1189" s="48" t="str">
        <f t="shared" si="279"/>
        <v/>
      </c>
      <c r="J1189" s="48" t="str">
        <f t="shared" si="278"/>
        <v/>
      </c>
      <c r="K1189" s="49" t="str">
        <f t="shared" si="280"/>
        <v/>
      </c>
      <c r="L1189" s="11"/>
      <c r="M1189" s="11"/>
      <c r="N1189" s="78"/>
      <c r="O1189" s="31" t="str">
        <f t="shared" si="281"/>
        <v>F</v>
      </c>
      <c r="P1189" s="11">
        <f t="shared" si="282"/>
        <v>-23.287315649149274</v>
      </c>
      <c r="Q1189" s="11"/>
      <c r="R1189" s="38">
        <f t="shared" si="283"/>
        <v>0</v>
      </c>
      <c r="S1189" s="30">
        <f t="shared" si="284"/>
        <v>0</v>
      </c>
      <c r="T1189" s="30">
        <f t="shared" si="285"/>
        <v>0</v>
      </c>
      <c r="U1189" s="34"/>
      <c r="V1189" s="34"/>
      <c r="W1189" s="34"/>
      <c r="X1189" s="31">
        <f t="shared" si="286"/>
        <v>9.0359999999999996</v>
      </c>
      <c r="Y1189" s="31">
        <f t="shared" si="287"/>
        <v>-184.49199999999999</v>
      </c>
      <c r="Z1189" s="30">
        <f t="shared" si="288"/>
        <v>0</v>
      </c>
    </row>
    <row r="1190" spans="5:26" x14ac:dyDescent="0.15">
      <c r="E1190" s="46"/>
      <c r="F1190" s="28"/>
      <c r="G1190" s="29"/>
      <c r="H1190" s="29"/>
      <c r="I1190" s="48" t="str">
        <f t="shared" si="279"/>
        <v/>
      </c>
      <c r="J1190" s="48" t="str">
        <f t="shared" si="278"/>
        <v/>
      </c>
      <c r="K1190" s="49" t="str">
        <f t="shared" si="280"/>
        <v/>
      </c>
      <c r="L1190" s="11"/>
      <c r="M1190" s="11"/>
      <c r="N1190" s="78"/>
      <c r="O1190" s="31" t="str">
        <f t="shared" si="281"/>
        <v>F</v>
      </c>
      <c r="P1190" s="11">
        <f t="shared" si="282"/>
        <v>-23.287315649149274</v>
      </c>
      <c r="Q1190" s="11"/>
      <c r="R1190" s="38">
        <f t="shared" si="283"/>
        <v>0</v>
      </c>
      <c r="S1190" s="30">
        <f t="shared" si="284"/>
        <v>0</v>
      </c>
      <c r="T1190" s="30">
        <f t="shared" si="285"/>
        <v>0</v>
      </c>
      <c r="U1190" s="34"/>
      <c r="V1190" s="34"/>
      <c r="W1190" s="34"/>
      <c r="X1190" s="31">
        <f t="shared" si="286"/>
        <v>9.0359999999999996</v>
      </c>
      <c r="Y1190" s="31">
        <f t="shared" si="287"/>
        <v>-184.49199999999999</v>
      </c>
      <c r="Z1190" s="30">
        <f t="shared" si="288"/>
        <v>0</v>
      </c>
    </row>
    <row r="1191" spans="5:26" x14ac:dyDescent="0.15">
      <c r="E1191" s="46"/>
      <c r="F1191" s="28"/>
      <c r="G1191" s="29"/>
      <c r="H1191" s="29"/>
      <c r="I1191" s="48" t="str">
        <f t="shared" si="279"/>
        <v/>
      </c>
      <c r="J1191" s="48" t="str">
        <f t="shared" si="278"/>
        <v/>
      </c>
      <c r="K1191" s="49" t="str">
        <f t="shared" si="280"/>
        <v/>
      </c>
      <c r="L1191" s="11"/>
      <c r="M1191" s="11"/>
      <c r="N1191" s="78"/>
      <c r="O1191" s="31" t="str">
        <f t="shared" si="281"/>
        <v>F</v>
      </c>
      <c r="P1191" s="11">
        <f t="shared" si="282"/>
        <v>-23.287315649149274</v>
      </c>
      <c r="Q1191" s="11"/>
      <c r="R1191" s="38">
        <f t="shared" si="283"/>
        <v>0</v>
      </c>
      <c r="S1191" s="30">
        <f t="shared" si="284"/>
        <v>0</v>
      </c>
      <c r="T1191" s="30">
        <f t="shared" si="285"/>
        <v>0</v>
      </c>
      <c r="U1191" s="34"/>
      <c r="V1191" s="34"/>
      <c r="W1191" s="34"/>
      <c r="X1191" s="31">
        <f t="shared" si="286"/>
        <v>9.0359999999999996</v>
      </c>
      <c r="Y1191" s="31">
        <f t="shared" si="287"/>
        <v>-184.49199999999999</v>
      </c>
      <c r="Z1191" s="30">
        <f t="shared" si="288"/>
        <v>0</v>
      </c>
    </row>
    <row r="1192" spans="5:26" x14ac:dyDescent="0.15">
      <c r="E1192" s="46"/>
      <c r="F1192" s="28"/>
      <c r="G1192" s="29"/>
      <c r="H1192" s="29"/>
      <c r="I1192" s="48" t="str">
        <f t="shared" si="279"/>
        <v/>
      </c>
      <c r="J1192" s="48" t="str">
        <f t="shared" si="278"/>
        <v/>
      </c>
      <c r="K1192" s="49" t="str">
        <f t="shared" si="280"/>
        <v/>
      </c>
      <c r="L1192" s="11"/>
      <c r="M1192" s="11"/>
      <c r="N1192" s="78"/>
      <c r="O1192" s="31" t="str">
        <f t="shared" si="281"/>
        <v>F</v>
      </c>
      <c r="P1192" s="11">
        <f t="shared" si="282"/>
        <v>-23.287315649149274</v>
      </c>
      <c r="Q1192" s="11"/>
      <c r="R1192" s="38">
        <f t="shared" si="283"/>
        <v>0</v>
      </c>
      <c r="S1192" s="30">
        <f t="shared" si="284"/>
        <v>0</v>
      </c>
      <c r="T1192" s="30">
        <f t="shared" si="285"/>
        <v>0</v>
      </c>
      <c r="U1192" s="34"/>
      <c r="V1192" s="34"/>
      <c r="W1192" s="34"/>
      <c r="X1192" s="31">
        <f t="shared" si="286"/>
        <v>9.0359999999999996</v>
      </c>
      <c r="Y1192" s="31">
        <f t="shared" si="287"/>
        <v>-184.49199999999999</v>
      </c>
      <c r="Z1192" s="30">
        <f t="shared" si="288"/>
        <v>0</v>
      </c>
    </row>
    <row r="1193" spans="5:26" x14ac:dyDescent="0.15">
      <c r="E1193" s="46"/>
      <c r="F1193" s="28"/>
      <c r="G1193" s="29"/>
      <c r="H1193" s="29"/>
      <c r="I1193" s="48" t="str">
        <f t="shared" si="279"/>
        <v/>
      </c>
      <c r="J1193" s="48" t="str">
        <f t="shared" si="278"/>
        <v/>
      </c>
      <c r="K1193" s="49" t="str">
        <f t="shared" si="280"/>
        <v/>
      </c>
      <c r="L1193" s="11"/>
      <c r="M1193" s="11"/>
      <c r="N1193" s="78"/>
      <c r="O1193" s="31" t="str">
        <f t="shared" si="281"/>
        <v>F</v>
      </c>
      <c r="P1193" s="11">
        <f t="shared" si="282"/>
        <v>-23.287315649149274</v>
      </c>
      <c r="Q1193" s="11"/>
      <c r="R1193" s="38">
        <f t="shared" si="283"/>
        <v>0</v>
      </c>
      <c r="S1193" s="30">
        <f t="shared" si="284"/>
        <v>0</v>
      </c>
      <c r="T1193" s="30">
        <f t="shared" si="285"/>
        <v>0</v>
      </c>
      <c r="U1193" s="34"/>
      <c r="V1193" s="34"/>
      <c r="W1193" s="34"/>
      <c r="X1193" s="31">
        <f t="shared" si="286"/>
        <v>9.0359999999999996</v>
      </c>
      <c r="Y1193" s="31">
        <f t="shared" si="287"/>
        <v>-184.49199999999999</v>
      </c>
      <c r="Z1193" s="30">
        <f t="shared" si="288"/>
        <v>0</v>
      </c>
    </row>
    <row r="1194" spans="5:26" x14ac:dyDescent="0.15">
      <c r="E1194" s="46"/>
      <c r="F1194" s="28"/>
      <c r="G1194" s="29"/>
      <c r="H1194" s="29"/>
      <c r="I1194" s="48" t="str">
        <f t="shared" si="279"/>
        <v/>
      </c>
      <c r="J1194" s="48" t="str">
        <f t="shared" si="278"/>
        <v/>
      </c>
      <c r="K1194" s="49" t="str">
        <f t="shared" si="280"/>
        <v/>
      </c>
      <c r="L1194" s="11"/>
      <c r="M1194" s="11"/>
      <c r="N1194" s="78"/>
      <c r="O1194" s="31" t="str">
        <f t="shared" si="281"/>
        <v>F</v>
      </c>
      <c r="P1194" s="11">
        <f t="shared" si="282"/>
        <v>-23.287315649149274</v>
      </c>
      <c r="Q1194" s="11"/>
      <c r="R1194" s="38">
        <f t="shared" si="283"/>
        <v>0</v>
      </c>
      <c r="S1194" s="30">
        <f t="shared" si="284"/>
        <v>0</v>
      </c>
      <c r="T1194" s="30">
        <f t="shared" si="285"/>
        <v>0</v>
      </c>
      <c r="U1194" s="34"/>
      <c r="V1194" s="34"/>
      <c r="W1194" s="34"/>
      <c r="X1194" s="31">
        <f t="shared" si="286"/>
        <v>9.0359999999999996</v>
      </c>
      <c r="Y1194" s="31">
        <f t="shared" si="287"/>
        <v>-184.49199999999999</v>
      </c>
      <c r="Z1194" s="30">
        <f t="shared" si="288"/>
        <v>0</v>
      </c>
    </row>
    <row r="1195" spans="5:26" x14ac:dyDescent="0.15">
      <c r="E1195" s="46"/>
      <c r="F1195" s="28"/>
      <c r="G1195" s="29"/>
      <c r="H1195" s="29"/>
      <c r="I1195" s="48" t="str">
        <f t="shared" si="279"/>
        <v/>
      </c>
      <c r="J1195" s="48" t="str">
        <f t="shared" si="278"/>
        <v/>
      </c>
      <c r="K1195" s="49" t="str">
        <f t="shared" si="280"/>
        <v/>
      </c>
      <c r="L1195" s="11"/>
      <c r="M1195" s="11"/>
      <c r="N1195" s="78"/>
      <c r="O1195" s="31" t="str">
        <f t="shared" si="281"/>
        <v>F</v>
      </c>
      <c r="P1195" s="11">
        <f t="shared" si="282"/>
        <v>-23.287315649149274</v>
      </c>
      <c r="Q1195" s="11"/>
      <c r="R1195" s="38">
        <f t="shared" si="283"/>
        <v>0</v>
      </c>
      <c r="S1195" s="30">
        <f t="shared" si="284"/>
        <v>0</v>
      </c>
      <c r="T1195" s="30">
        <f t="shared" si="285"/>
        <v>0</v>
      </c>
      <c r="U1195" s="34"/>
      <c r="V1195" s="34"/>
      <c r="W1195" s="34"/>
      <c r="X1195" s="31">
        <f t="shared" si="286"/>
        <v>9.0359999999999996</v>
      </c>
      <c r="Y1195" s="31">
        <f t="shared" si="287"/>
        <v>-184.49199999999999</v>
      </c>
      <c r="Z1195" s="30">
        <f t="shared" si="288"/>
        <v>0</v>
      </c>
    </row>
    <row r="1196" spans="5:26" x14ac:dyDescent="0.15">
      <c r="E1196" s="46"/>
      <c r="F1196" s="28"/>
      <c r="G1196" s="29"/>
      <c r="H1196" s="29"/>
      <c r="I1196" s="48" t="str">
        <f t="shared" si="279"/>
        <v/>
      </c>
      <c r="J1196" s="48" t="str">
        <f t="shared" si="278"/>
        <v/>
      </c>
      <c r="K1196" s="49" t="str">
        <f t="shared" si="280"/>
        <v/>
      </c>
      <c r="L1196" s="11"/>
      <c r="M1196" s="11"/>
      <c r="N1196" s="78"/>
      <c r="O1196" s="31" t="str">
        <f t="shared" si="281"/>
        <v>F</v>
      </c>
      <c r="P1196" s="11">
        <f t="shared" si="282"/>
        <v>-23.287315649149274</v>
      </c>
      <c r="Q1196" s="11"/>
      <c r="R1196" s="38">
        <f t="shared" si="283"/>
        <v>0</v>
      </c>
      <c r="S1196" s="30">
        <f t="shared" si="284"/>
        <v>0</v>
      </c>
      <c r="T1196" s="30">
        <f t="shared" si="285"/>
        <v>0</v>
      </c>
      <c r="U1196" s="34"/>
      <c r="V1196" s="34"/>
      <c r="W1196" s="34"/>
      <c r="X1196" s="31">
        <f t="shared" si="286"/>
        <v>9.0359999999999996</v>
      </c>
      <c r="Y1196" s="31">
        <f t="shared" si="287"/>
        <v>-184.49199999999999</v>
      </c>
      <c r="Z1196" s="30">
        <f t="shared" si="288"/>
        <v>0</v>
      </c>
    </row>
    <row r="1197" spans="5:26" x14ac:dyDescent="0.15">
      <c r="E1197" s="46"/>
      <c r="F1197" s="28"/>
      <c r="G1197" s="29"/>
      <c r="H1197" s="29"/>
      <c r="I1197" s="48" t="str">
        <f t="shared" si="279"/>
        <v/>
      </c>
      <c r="J1197" s="48" t="str">
        <f t="shared" si="278"/>
        <v/>
      </c>
      <c r="K1197" s="49" t="str">
        <f t="shared" si="280"/>
        <v/>
      </c>
      <c r="L1197" s="11"/>
      <c r="M1197" s="11"/>
      <c r="N1197" s="78"/>
      <c r="O1197" s="31" t="str">
        <f t="shared" si="281"/>
        <v>F</v>
      </c>
      <c r="P1197" s="11">
        <f t="shared" si="282"/>
        <v>-23.287315649149274</v>
      </c>
      <c r="Q1197" s="11"/>
      <c r="R1197" s="38">
        <f t="shared" si="283"/>
        <v>0</v>
      </c>
      <c r="S1197" s="30">
        <f t="shared" si="284"/>
        <v>0</v>
      </c>
      <c r="T1197" s="30">
        <f t="shared" si="285"/>
        <v>0</v>
      </c>
      <c r="U1197" s="34"/>
      <c r="V1197" s="34"/>
      <c r="W1197" s="34"/>
      <c r="X1197" s="31">
        <f t="shared" si="286"/>
        <v>9.0359999999999996</v>
      </c>
      <c r="Y1197" s="31">
        <f t="shared" si="287"/>
        <v>-184.49199999999999</v>
      </c>
      <c r="Z1197" s="30">
        <f t="shared" si="288"/>
        <v>0</v>
      </c>
    </row>
    <row r="1198" spans="5:26" x14ac:dyDescent="0.15">
      <c r="E1198" s="46"/>
      <c r="F1198" s="28"/>
      <c r="G1198" s="29"/>
      <c r="H1198" s="29"/>
      <c r="I1198" s="48" t="str">
        <f t="shared" si="279"/>
        <v/>
      </c>
      <c r="J1198" s="48" t="str">
        <f t="shared" si="278"/>
        <v/>
      </c>
      <c r="K1198" s="49" t="str">
        <f t="shared" si="280"/>
        <v/>
      </c>
      <c r="L1198" s="11"/>
      <c r="M1198" s="11"/>
      <c r="N1198" s="78"/>
      <c r="O1198" s="31" t="str">
        <f t="shared" si="281"/>
        <v>F</v>
      </c>
      <c r="P1198" s="11">
        <f t="shared" si="282"/>
        <v>-23.287315649149274</v>
      </c>
      <c r="Q1198" s="11"/>
      <c r="R1198" s="38">
        <f t="shared" si="283"/>
        <v>0</v>
      </c>
      <c r="S1198" s="30">
        <f t="shared" si="284"/>
        <v>0</v>
      </c>
      <c r="T1198" s="30">
        <f t="shared" si="285"/>
        <v>0</v>
      </c>
      <c r="U1198" s="34"/>
      <c r="V1198" s="34"/>
      <c r="W1198" s="34"/>
      <c r="X1198" s="31">
        <f t="shared" si="286"/>
        <v>9.0359999999999996</v>
      </c>
      <c r="Y1198" s="31">
        <f t="shared" si="287"/>
        <v>-184.49199999999999</v>
      </c>
      <c r="Z1198" s="30">
        <f t="shared" si="288"/>
        <v>0</v>
      </c>
    </row>
    <row r="1199" spans="5:26" x14ac:dyDescent="0.15">
      <c r="E1199" s="46"/>
      <c r="F1199" s="28"/>
      <c r="G1199" s="29"/>
      <c r="H1199" s="29"/>
      <c r="I1199" s="48" t="str">
        <f t="shared" si="279"/>
        <v/>
      </c>
      <c r="J1199" s="48" t="str">
        <f t="shared" si="278"/>
        <v/>
      </c>
      <c r="K1199" s="49" t="str">
        <f t="shared" si="280"/>
        <v/>
      </c>
      <c r="L1199" s="11"/>
      <c r="M1199" s="11"/>
      <c r="N1199" s="78"/>
      <c r="O1199" s="31" t="str">
        <f t="shared" si="281"/>
        <v>F</v>
      </c>
      <c r="P1199" s="11">
        <f t="shared" si="282"/>
        <v>-23.287315649149274</v>
      </c>
      <c r="Q1199" s="11"/>
      <c r="R1199" s="38">
        <f t="shared" si="283"/>
        <v>0</v>
      </c>
      <c r="S1199" s="30">
        <f t="shared" si="284"/>
        <v>0</v>
      </c>
      <c r="T1199" s="30">
        <f t="shared" si="285"/>
        <v>0</v>
      </c>
      <c r="U1199" s="34"/>
      <c r="V1199" s="34"/>
      <c r="W1199" s="34"/>
      <c r="X1199" s="31">
        <f t="shared" si="286"/>
        <v>9.0359999999999996</v>
      </c>
      <c r="Y1199" s="31">
        <f t="shared" si="287"/>
        <v>-184.49199999999999</v>
      </c>
      <c r="Z1199" s="30">
        <f t="shared" si="288"/>
        <v>0</v>
      </c>
    </row>
    <row r="1200" spans="5:26" x14ac:dyDescent="0.15">
      <c r="E1200" s="46"/>
      <c r="F1200" s="28"/>
      <c r="G1200" s="29"/>
      <c r="H1200" s="29"/>
      <c r="I1200" s="48" t="str">
        <f t="shared" si="279"/>
        <v/>
      </c>
      <c r="J1200" s="48" t="str">
        <f t="shared" si="278"/>
        <v/>
      </c>
      <c r="K1200" s="49" t="str">
        <f t="shared" si="280"/>
        <v/>
      </c>
      <c r="L1200" s="11"/>
      <c r="M1200" s="11"/>
      <c r="N1200" s="78"/>
      <c r="O1200" s="31" t="str">
        <f t="shared" si="281"/>
        <v>F</v>
      </c>
      <c r="P1200" s="11">
        <f t="shared" si="282"/>
        <v>-23.287315649149274</v>
      </c>
      <c r="Q1200" s="11"/>
      <c r="R1200" s="38">
        <f t="shared" si="283"/>
        <v>0</v>
      </c>
      <c r="S1200" s="30">
        <f t="shared" si="284"/>
        <v>0</v>
      </c>
      <c r="T1200" s="30">
        <f t="shared" si="285"/>
        <v>0</v>
      </c>
      <c r="U1200" s="34"/>
      <c r="V1200" s="34"/>
      <c r="W1200" s="34"/>
      <c r="X1200" s="31">
        <f t="shared" si="286"/>
        <v>9.0359999999999996</v>
      </c>
      <c r="Y1200" s="31">
        <f t="shared" si="287"/>
        <v>-184.49199999999999</v>
      </c>
      <c r="Z1200" s="30">
        <f t="shared" si="288"/>
        <v>0</v>
      </c>
    </row>
    <row r="1201" spans="5:26" x14ac:dyDescent="0.15">
      <c r="E1201" s="46"/>
      <c r="F1201" s="28"/>
      <c r="G1201" s="29"/>
      <c r="H1201" s="29"/>
      <c r="I1201" s="48" t="str">
        <f t="shared" si="279"/>
        <v/>
      </c>
      <c r="J1201" s="48" t="str">
        <f t="shared" si="278"/>
        <v/>
      </c>
      <c r="K1201" s="49" t="str">
        <f t="shared" si="280"/>
        <v/>
      </c>
      <c r="L1201" s="11"/>
      <c r="M1201" s="11"/>
      <c r="N1201" s="78"/>
      <c r="O1201" s="31" t="str">
        <f t="shared" si="281"/>
        <v>F</v>
      </c>
      <c r="P1201" s="11">
        <f t="shared" si="282"/>
        <v>-23.287315649149274</v>
      </c>
      <c r="Q1201" s="11"/>
      <c r="R1201" s="38">
        <f t="shared" si="283"/>
        <v>0</v>
      </c>
      <c r="S1201" s="30">
        <f t="shared" si="284"/>
        <v>0</v>
      </c>
      <c r="T1201" s="30">
        <f t="shared" si="285"/>
        <v>0</v>
      </c>
      <c r="U1201" s="34"/>
      <c r="V1201" s="34"/>
      <c r="W1201" s="34"/>
      <c r="X1201" s="31">
        <f t="shared" si="286"/>
        <v>9.0359999999999996</v>
      </c>
      <c r="Y1201" s="31">
        <f t="shared" si="287"/>
        <v>-184.49199999999999</v>
      </c>
      <c r="Z1201" s="30">
        <f t="shared" si="288"/>
        <v>0</v>
      </c>
    </row>
    <row r="1202" spans="5:26" x14ac:dyDescent="0.15">
      <c r="E1202" s="46"/>
      <c r="F1202" s="28"/>
      <c r="G1202" s="29"/>
      <c r="H1202" s="29"/>
      <c r="I1202" s="48" t="str">
        <f t="shared" si="279"/>
        <v/>
      </c>
      <c r="J1202" s="48" t="str">
        <f t="shared" si="278"/>
        <v/>
      </c>
      <c r="K1202" s="49" t="str">
        <f t="shared" si="280"/>
        <v/>
      </c>
      <c r="L1202" s="11"/>
      <c r="M1202" s="11"/>
      <c r="N1202" s="78"/>
      <c r="O1202" s="31" t="str">
        <f t="shared" si="281"/>
        <v>F</v>
      </c>
      <c r="P1202" s="11">
        <f t="shared" si="282"/>
        <v>-23.287315649149274</v>
      </c>
      <c r="Q1202" s="11"/>
      <c r="R1202" s="38">
        <f t="shared" si="283"/>
        <v>0</v>
      </c>
      <c r="S1202" s="30">
        <f t="shared" si="284"/>
        <v>0</v>
      </c>
      <c r="T1202" s="30">
        <f t="shared" si="285"/>
        <v>0</v>
      </c>
      <c r="U1202" s="34"/>
      <c r="V1202" s="34"/>
      <c r="W1202" s="34"/>
      <c r="X1202" s="31">
        <f t="shared" si="286"/>
        <v>9.0359999999999996</v>
      </c>
      <c r="Y1202" s="31">
        <f t="shared" si="287"/>
        <v>-184.49199999999999</v>
      </c>
      <c r="Z1202" s="30">
        <f t="shared" si="288"/>
        <v>0</v>
      </c>
    </row>
    <row r="1203" spans="5:26" x14ac:dyDescent="0.15">
      <c r="E1203" s="46"/>
      <c r="F1203" s="28"/>
      <c r="G1203" s="29"/>
      <c r="H1203" s="29"/>
      <c r="I1203" s="48" t="str">
        <f t="shared" si="279"/>
        <v/>
      </c>
      <c r="J1203" s="48" t="str">
        <f t="shared" si="278"/>
        <v/>
      </c>
      <c r="K1203" s="49" t="str">
        <f t="shared" si="280"/>
        <v/>
      </c>
      <c r="L1203" s="11"/>
      <c r="M1203" s="11"/>
      <c r="N1203" s="78"/>
      <c r="O1203" s="31" t="str">
        <f t="shared" si="281"/>
        <v>F</v>
      </c>
      <c r="P1203" s="11">
        <f t="shared" si="282"/>
        <v>-23.287315649149274</v>
      </c>
      <c r="Q1203" s="11"/>
      <c r="R1203" s="38">
        <f t="shared" si="283"/>
        <v>0</v>
      </c>
      <c r="S1203" s="30">
        <f t="shared" si="284"/>
        <v>0</v>
      </c>
      <c r="T1203" s="30">
        <f t="shared" si="285"/>
        <v>0</v>
      </c>
      <c r="U1203" s="34"/>
      <c r="V1203" s="34"/>
      <c r="W1203" s="34"/>
      <c r="X1203" s="31">
        <f t="shared" si="286"/>
        <v>9.0359999999999996</v>
      </c>
      <c r="Y1203" s="31">
        <f t="shared" si="287"/>
        <v>-184.49199999999999</v>
      </c>
      <c r="Z1203" s="30">
        <f t="shared" si="288"/>
        <v>0</v>
      </c>
    </row>
    <row r="1204" spans="5:26" x14ac:dyDescent="0.15">
      <c r="E1204" s="46"/>
      <c r="F1204" s="28"/>
      <c r="G1204" s="29"/>
      <c r="H1204" s="29"/>
      <c r="I1204" s="48" t="str">
        <f t="shared" si="279"/>
        <v/>
      </c>
      <c r="J1204" s="48" t="str">
        <f t="shared" si="278"/>
        <v/>
      </c>
      <c r="K1204" s="49" t="str">
        <f t="shared" si="280"/>
        <v/>
      </c>
      <c r="L1204" s="11"/>
      <c r="M1204" s="11"/>
      <c r="N1204" s="78"/>
      <c r="O1204" s="31" t="str">
        <f t="shared" si="281"/>
        <v>F</v>
      </c>
      <c r="P1204" s="11">
        <f t="shared" si="282"/>
        <v>-23.287315649149274</v>
      </c>
      <c r="Q1204" s="11"/>
      <c r="R1204" s="38">
        <f t="shared" si="283"/>
        <v>0</v>
      </c>
      <c r="S1204" s="30">
        <f t="shared" si="284"/>
        <v>0</v>
      </c>
      <c r="T1204" s="30">
        <f t="shared" si="285"/>
        <v>0</v>
      </c>
      <c r="U1204" s="34"/>
      <c r="V1204" s="34"/>
      <c r="W1204" s="34"/>
      <c r="X1204" s="31">
        <f t="shared" si="286"/>
        <v>9.0359999999999996</v>
      </c>
      <c r="Y1204" s="31">
        <f t="shared" si="287"/>
        <v>-184.49199999999999</v>
      </c>
      <c r="Z1204" s="30">
        <f t="shared" si="288"/>
        <v>0</v>
      </c>
    </row>
    <row r="1205" spans="5:26" x14ac:dyDescent="0.15">
      <c r="E1205" s="46"/>
      <c r="F1205" s="28"/>
      <c r="G1205" s="29"/>
      <c r="H1205" s="29"/>
      <c r="I1205" s="48" t="str">
        <f t="shared" si="279"/>
        <v/>
      </c>
      <c r="J1205" s="48" t="str">
        <f t="shared" si="278"/>
        <v/>
      </c>
      <c r="K1205" s="49" t="str">
        <f t="shared" si="280"/>
        <v/>
      </c>
      <c r="L1205" s="11"/>
      <c r="M1205" s="11"/>
      <c r="N1205" s="78"/>
      <c r="O1205" s="31" t="str">
        <f t="shared" si="281"/>
        <v>F</v>
      </c>
      <c r="P1205" s="11">
        <f t="shared" si="282"/>
        <v>-23.287315649149274</v>
      </c>
      <c r="Q1205" s="11"/>
      <c r="R1205" s="38">
        <f t="shared" si="283"/>
        <v>0</v>
      </c>
      <c r="S1205" s="30">
        <f t="shared" si="284"/>
        <v>0</v>
      </c>
      <c r="T1205" s="30">
        <f t="shared" si="285"/>
        <v>0</v>
      </c>
      <c r="U1205" s="34"/>
      <c r="V1205" s="34"/>
      <c r="W1205" s="34"/>
      <c r="X1205" s="31">
        <f t="shared" si="286"/>
        <v>9.0359999999999996</v>
      </c>
      <c r="Y1205" s="31">
        <f t="shared" si="287"/>
        <v>-184.49199999999999</v>
      </c>
      <c r="Z1205" s="30">
        <f t="shared" si="288"/>
        <v>0</v>
      </c>
    </row>
    <row r="1206" spans="5:26" x14ac:dyDescent="0.15">
      <c r="E1206" s="46"/>
      <c r="F1206" s="28"/>
      <c r="G1206" s="29"/>
      <c r="H1206" s="29"/>
      <c r="I1206" s="48" t="str">
        <f t="shared" si="279"/>
        <v/>
      </c>
      <c r="J1206" s="48" t="str">
        <f t="shared" si="278"/>
        <v/>
      </c>
      <c r="K1206" s="49" t="str">
        <f t="shared" si="280"/>
        <v/>
      </c>
      <c r="L1206" s="11"/>
      <c r="M1206" s="11"/>
      <c r="N1206" s="78"/>
      <c r="O1206" s="31" t="str">
        <f t="shared" si="281"/>
        <v>F</v>
      </c>
      <c r="P1206" s="11">
        <f t="shared" si="282"/>
        <v>-23.287315649149274</v>
      </c>
      <c r="Q1206" s="11"/>
      <c r="R1206" s="38">
        <f t="shared" si="283"/>
        <v>0</v>
      </c>
      <c r="S1206" s="30">
        <f t="shared" si="284"/>
        <v>0</v>
      </c>
      <c r="T1206" s="30">
        <f t="shared" si="285"/>
        <v>0</v>
      </c>
      <c r="U1206" s="34"/>
      <c r="V1206" s="34"/>
      <c r="W1206" s="34"/>
      <c r="X1206" s="31">
        <f t="shared" si="286"/>
        <v>9.0359999999999996</v>
      </c>
      <c r="Y1206" s="31">
        <f t="shared" si="287"/>
        <v>-184.49199999999999</v>
      </c>
      <c r="Z1206" s="30">
        <f t="shared" si="288"/>
        <v>0</v>
      </c>
    </row>
    <row r="1207" spans="5:26" x14ac:dyDescent="0.15">
      <c r="E1207" s="46"/>
      <c r="F1207" s="28"/>
      <c r="G1207" s="29"/>
      <c r="H1207" s="29"/>
      <c r="I1207" s="48" t="str">
        <f t="shared" si="279"/>
        <v/>
      </c>
      <c r="J1207" s="48" t="str">
        <f t="shared" si="278"/>
        <v/>
      </c>
      <c r="K1207" s="49" t="str">
        <f t="shared" si="280"/>
        <v/>
      </c>
      <c r="L1207" s="11"/>
      <c r="M1207" s="11"/>
      <c r="N1207" s="78"/>
      <c r="O1207" s="31" t="str">
        <f t="shared" si="281"/>
        <v>F</v>
      </c>
      <c r="P1207" s="11">
        <f t="shared" si="282"/>
        <v>-23.287315649149274</v>
      </c>
      <c r="Q1207" s="11"/>
      <c r="R1207" s="38">
        <f t="shared" si="283"/>
        <v>0</v>
      </c>
      <c r="S1207" s="30">
        <f t="shared" si="284"/>
        <v>0</v>
      </c>
      <c r="T1207" s="30">
        <f t="shared" si="285"/>
        <v>0</v>
      </c>
      <c r="U1207" s="34"/>
      <c r="V1207" s="34"/>
      <c r="W1207" s="34"/>
      <c r="X1207" s="31">
        <f t="shared" si="286"/>
        <v>9.0359999999999996</v>
      </c>
      <c r="Y1207" s="31">
        <f t="shared" si="287"/>
        <v>-184.49199999999999</v>
      </c>
      <c r="Z1207" s="30">
        <f t="shared" si="288"/>
        <v>0</v>
      </c>
    </row>
    <row r="1208" spans="5:26" x14ac:dyDescent="0.15">
      <c r="E1208" s="46"/>
      <c r="F1208" s="28"/>
      <c r="G1208" s="29"/>
      <c r="H1208" s="29"/>
      <c r="I1208" s="48" t="str">
        <f t="shared" si="279"/>
        <v/>
      </c>
      <c r="J1208" s="48" t="str">
        <f t="shared" si="278"/>
        <v/>
      </c>
      <c r="K1208" s="49" t="str">
        <f t="shared" si="280"/>
        <v/>
      </c>
      <c r="L1208" s="11"/>
      <c r="M1208" s="11"/>
      <c r="N1208" s="78"/>
      <c r="O1208" s="31" t="str">
        <f t="shared" si="281"/>
        <v>F</v>
      </c>
      <c r="P1208" s="11">
        <f t="shared" si="282"/>
        <v>-23.287315649149274</v>
      </c>
      <c r="Q1208" s="11"/>
      <c r="R1208" s="38">
        <f t="shared" si="283"/>
        <v>0</v>
      </c>
      <c r="S1208" s="30">
        <f t="shared" si="284"/>
        <v>0</v>
      </c>
      <c r="T1208" s="30">
        <f t="shared" si="285"/>
        <v>0</v>
      </c>
      <c r="U1208" s="34"/>
      <c r="V1208" s="34"/>
      <c r="W1208" s="34"/>
      <c r="X1208" s="31">
        <f t="shared" si="286"/>
        <v>9.0359999999999996</v>
      </c>
      <c r="Y1208" s="31">
        <f t="shared" si="287"/>
        <v>-184.49199999999999</v>
      </c>
      <c r="Z1208" s="30">
        <f t="shared" si="288"/>
        <v>0</v>
      </c>
    </row>
    <row r="1209" spans="5:26" x14ac:dyDescent="0.15">
      <c r="E1209" s="46"/>
      <c r="F1209" s="28"/>
      <c r="G1209" s="29"/>
      <c r="H1209" s="29"/>
      <c r="I1209" s="48" t="str">
        <f t="shared" si="279"/>
        <v/>
      </c>
      <c r="J1209" s="48" t="str">
        <f t="shared" si="278"/>
        <v/>
      </c>
      <c r="K1209" s="49" t="str">
        <f t="shared" si="280"/>
        <v/>
      </c>
      <c r="L1209" s="11"/>
      <c r="M1209" s="11"/>
      <c r="N1209" s="78"/>
      <c r="O1209" s="31" t="str">
        <f t="shared" si="281"/>
        <v>F</v>
      </c>
      <c r="P1209" s="11">
        <f t="shared" si="282"/>
        <v>-23.287315649149274</v>
      </c>
      <c r="Q1209" s="11"/>
      <c r="R1209" s="38">
        <f t="shared" si="283"/>
        <v>0</v>
      </c>
      <c r="S1209" s="30">
        <f t="shared" si="284"/>
        <v>0</v>
      </c>
      <c r="T1209" s="30">
        <f t="shared" si="285"/>
        <v>0</v>
      </c>
      <c r="U1209" s="34"/>
      <c r="V1209" s="34"/>
      <c r="W1209" s="34"/>
      <c r="X1209" s="31">
        <f t="shared" si="286"/>
        <v>9.0359999999999996</v>
      </c>
      <c r="Y1209" s="31">
        <f t="shared" si="287"/>
        <v>-184.49199999999999</v>
      </c>
      <c r="Z1209" s="30">
        <f t="shared" si="288"/>
        <v>0</v>
      </c>
    </row>
    <row r="1210" spans="5:26" x14ac:dyDescent="0.15">
      <c r="E1210" s="46"/>
      <c r="F1210" s="28"/>
      <c r="G1210" s="29"/>
      <c r="H1210" s="29"/>
      <c r="I1210" s="48" t="str">
        <f t="shared" si="279"/>
        <v/>
      </c>
      <c r="J1210" s="48" t="str">
        <f t="shared" si="278"/>
        <v/>
      </c>
      <c r="K1210" s="49" t="str">
        <f t="shared" si="280"/>
        <v/>
      </c>
      <c r="L1210" s="11"/>
      <c r="M1210" s="11"/>
      <c r="N1210" s="78"/>
      <c r="O1210" s="31" t="str">
        <f t="shared" si="281"/>
        <v>F</v>
      </c>
      <c r="P1210" s="11">
        <f t="shared" si="282"/>
        <v>-23.287315649149274</v>
      </c>
      <c r="Q1210" s="11"/>
      <c r="R1210" s="38">
        <f t="shared" si="283"/>
        <v>0</v>
      </c>
      <c r="S1210" s="30">
        <f t="shared" si="284"/>
        <v>0</v>
      </c>
      <c r="T1210" s="30">
        <f t="shared" si="285"/>
        <v>0</v>
      </c>
      <c r="U1210" s="34"/>
      <c r="V1210" s="34"/>
      <c r="W1210" s="34"/>
      <c r="X1210" s="31">
        <f t="shared" si="286"/>
        <v>9.0359999999999996</v>
      </c>
      <c r="Y1210" s="31">
        <f t="shared" si="287"/>
        <v>-184.49199999999999</v>
      </c>
      <c r="Z1210" s="30">
        <f t="shared" si="288"/>
        <v>0</v>
      </c>
    </row>
    <row r="1211" spans="5:26" x14ac:dyDescent="0.15">
      <c r="E1211" s="46"/>
      <c r="F1211" s="28"/>
      <c r="G1211" s="29"/>
      <c r="H1211" s="29"/>
      <c r="I1211" s="48" t="str">
        <f t="shared" si="279"/>
        <v/>
      </c>
      <c r="J1211" s="48" t="str">
        <f t="shared" si="278"/>
        <v/>
      </c>
      <c r="K1211" s="49" t="str">
        <f t="shared" si="280"/>
        <v/>
      </c>
      <c r="L1211" s="11"/>
      <c r="M1211" s="11"/>
      <c r="N1211" s="78"/>
      <c r="O1211" s="31" t="str">
        <f t="shared" si="281"/>
        <v>F</v>
      </c>
      <c r="P1211" s="11">
        <f t="shared" si="282"/>
        <v>-23.287315649149274</v>
      </c>
      <c r="Q1211" s="11"/>
      <c r="R1211" s="38">
        <f t="shared" si="283"/>
        <v>0</v>
      </c>
      <c r="S1211" s="30">
        <f t="shared" si="284"/>
        <v>0</v>
      </c>
      <c r="T1211" s="30">
        <f t="shared" si="285"/>
        <v>0</v>
      </c>
      <c r="U1211" s="34"/>
      <c r="V1211" s="34"/>
      <c r="W1211" s="34"/>
      <c r="X1211" s="31">
        <f t="shared" si="286"/>
        <v>9.0359999999999996</v>
      </c>
      <c r="Y1211" s="31">
        <f t="shared" si="287"/>
        <v>-184.49199999999999</v>
      </c>
      <c r="Z1211" s="30">
        <f t="shared" si="288"/>
        <v>0</v>
      </c>
    </row>
    <row r="1212" spans="5:26" x14ac:dyDescent="0.15">
      <c r="E1212" s="46"/>
      <c r="F1212" s="28"/>
      <c r="G1212" s="29"/>
      <c r="H1212" s="29"/>
      <c r="I1212" s="48" t="str">
        <f t="shared" si="279"/>
        <v/>
      </c>
      <c r="J1212" s="48" t="str">
        <f t="shared" si="278"/>
        <v/>
      </c>
      <c r="K1212" s="49" t="str">
        <f t="shared" si="280"/>
        <v/>
      </c>
      <c r="L1212" s="11"/>
      <c r="M1212" s="11"/>
      <c r="N1212" s="78"/>
      <c r="O1212" s="31" t="str">
        <f t="shared" si="281"/>
        <v>F</v>
      </c>
      <c r="P1212" s="11">
        <f t="shared" si="282"/>
        <v>-23.287315649149274</v>
      </c>
      <c r="Q1212" s="11"/>
      <c r="R1212" s="38">
        <f t="shared" si="283"/>
        <v>0</v>
      </c>
      <c r="S1212" s="30">
        <f t="shared" si="284"/>
        <v>0</v>
      </c>
      <c r="T1212" s="30">
        <f t="shared" si="285"/>
        <v>0</v>
      </c>
      <c r="U1212" s="34"/>
      <c r="V1212" s="34"/>
      <c r="W1212" s="34"/>
      <c r="X1212" s="31">
        <f t="shared" si="286"/>
        <v>9.0359999999999996</v>
      </c>
      <c r="Y1212" s="31">
        <f t="shared" si="287"/>
        <v>-184.49199999999999</v>
      </c>
      <c r="Z1212" s="30">
        <f t="shared" si="288"/>
        <v>0</v>
      </c>
    </row>
    <row r="1213" spans="5:26" x14ac:dyDescent="0.15">
      <c r="E1213" s="46"/>
      <c r="F1213" s="28"/>
      <c r="G1213" s="29"/>
      <c r="H1213" s="29"/>
      <c r="I1213" s="48" t="str">
        <f t="shared" si="279"/>
        <v/>
      </c>
      <c r="J1213" s="48" t="str">
        <f t="shared" si="278"/>
        <v/>
      </c>
      <c r="K1213" s="49" t="str">
        <f t="shared" si="280"/>
        <v/>
      </c>
      <c r="N1213" s="78"/>
      <c r="O1213" s="31" t="str">
        <f t="shared" si="281"/>
        <v>F</v>
      </c>
      <c r="P1213" s="11">
        <f t="shared" si="282"/>
        <v>-23.287315649149274</v>
      </c>
      <c r="Q1213" s="11"/>
      <c r="R1213" s="38">
        <f t="shared" si="283"/>
        <v>0</v>
      </c>
      <c r="S1213" s="30">
        <f t="shared" si="284"/>
        <v>0</v>
      </c>
      <c r="T1213" s="30">
        <f t="shared" si="285"/>
        <v>0</v>
      </c>
      <c r="U1213" s="34"/>
      <c r="V1213" s="34"/>
      <c r="W1213" s="34"/>
      <c r="X1213" s="31">
        <f t="shared" si="286"/>
        <v>9.0359999999999996</v>
      </c>
      <c r="Y1213" s="31">
        <f t="shared" si="287"/>
        <v>-184.49199999999999</v>
      </c>
      <c r="Z1213" s="30">
        <f t="shared" si="288"/>
        <v>0</v>
      </c>
    </row>
    <row r="1214" spans="5:26" x14ac:dyDescent="0.15">
      <c r="E1214" s="46"/>
      <c r="F1214" s="28"/>
      <c r="G1214" s="29"/>
      <c r="H1214" s="29"/>
      <c r="I1214" s="48" t="str">
        <f t="shared" si="279"/>
        <v/>
      </c>
      <c r="J1214" s="48" t="str">
        <f t="shared" si="278"/>
        <v/>
      </c>
      <c r="K1214" s="49" t="str">
        <f t="shared" si="280"/>
        <v/>
      </c>
      <c r="L1214" s="11"/>
      <c r="M1214" s="11"/>
      <c r="N1214" s="78"/>
      <c r="O1214" s="31" t="str">
        <f t="shared" si="281"/>
        <v>F</v>
      </c>
      <c r="P1214" s="11">
        <f t="shared" si="282"/>
        <v>-23.287315649149274</v>
      </c>
      <c r="Q1214" s="11"/>
      <c r="R1214" s="38">
        <f t="shared" si="283"/>
        <v>0</v>
      </c>
      <c r="S1214" s="30">
        <f t="shared" si="284"/>
        <v>0</v>
      </c>
      <c r="T1214" s="30">
        <f t="shared" si="285"/>
        <v>0</v>
      </c>
      <c r="U1214" s="34"/>
      <c r="V1214" s="34"/>
      <c r="W1214" s="34"/>
      <c r="X1214" s="31">
        <f t="shared" si="286"/>
        <v>9.0359999999999996</v>
      </c>
      <c r="Y1214" s="31">
        <f t="shared" si="287"/>
        <v>-184.49199999999999</v>
      </c>
      <c r="Z1214" s="30">
        <f t="shared" si="288"/>
        <v>0</v>
      </c>
    </row>
    <row r="1215" spans="5:26" x14ac:dyDescent="0.15">
      <c r="E1215" s="46"/>
      <c r="F1215" s="28"/>
      <c r="G1215" s="29"/>
      <c r="H1215" s="29"/>
      <c r="I1215" s="48" t="str">
        <f t="shared" si="279"/>
        <v/>
      </c>
      <c r="J1215" s="48" t="str">
        <f t="shared" si="278"/>
        <v/>
      </c>
      <c r="K1215" s="49" t="str">
        <f t="shared" si="280"/>
        <v/>
      </c>
      <c r="L1215" s="11"/>
      <c r="M1215" s="11"/>
      <c r="N1215" s="78"/>
      <c r="O1215" s="31" t="str">
        <f t="shared" si="281"/>
        <v>F</v>
      </c>
      <c r="P1215" s="11">
        <f t="shared" si="282"/>
        <v>-23.287315649149274</v>
      </c>
      <c r="Q1215" s="11"/>
      <c r="R1215" s="38">
        <f t="shared" si="283"/>
        <v>0</v>
      </c>
      <c r="S1215" s="30">
        <f t="shared" si="284"/>
        <v>0</v>
      </c>
      <c r="T1215" s="30">
        <f t="shared" si="285"/>
        <v>0</v>
      </c>
      <c r="U1215" s="34"/>
      <c r="V1215" s="34"/>
      <c r="W1215" s="34"/>
      <c r="X1215" s="31">
        <f t="shared" si="286"/>
        <v>9.0359999999999996</v>
      </c>
      <c r="Y1215" s="31">
        <f t="shared" si="287"/>
        <v>-184.49199999999999</v>
      </c>
      <c r="Z1215" s="30">
        <f t="shared" si="288"/>
        <v>0</v>
      </c>
    </row>
    <row r="1216" spans="5:26" x14ac:dyDescent="0.15">
      <c r="E1216" s="46"/>
      <c r="F1216" s="28"/>
      <c r="G1216" s="29"/>
      <c r="H1216" s="29"/>
      <c r="I1216" s="48" t="str">
        <f t="shared" si="279"/>
        <v/>
      </c>
      <c r="J1216" s="48" t="str">
        <f t="shared" si="278"/>
        <v/>
      </c>
      <c r="K1216" s="49" t="str">
        <f t="shared" si="280"/>
        <v/>
      </c>
      <c r="L1216" s="11"/>
      <c r="M1216" s="11"/>
      <c r="N1216" s="78"/>
      <c r="O1216" s="31" t="str">
        <f t="shared" si="281"/>
        <v>F</v>
      </c>
      <c r="P1216" s="11">
        <f t="shared" si="282"/>
        <v>-23.287315649149274</v>
      </c>
      <c r="Q1216" s="11"/>
      <c r="R1216" s="38">
        <f t="shared" si="283"/>
        <v>0</v>
      </c>
      <c r="S1216" s="30">
        <f t="shared" si="284"/>
        <v>0</v>
      </c>
      <c r="T1216" s="30">
        <f t="shared" si="285"/>
        <v>0</v>
      </c>
      <c r="U1216" s="34"/>
      <c r="V1216" s="34"/>
      <c r="W1216" s="34"/>
      <c r="X1216" s="31">
        <f t="shared" si="286"/>
        <v>9.0359999999999996</v>
      </c>
      <c r="Y1216" s="31">
        <f t="shared" si="287"/>
        <v>-184.49199999999999</v>
      </c>
      <c r="Z1216" s="30">
        <f t="shared" si="288"/>
        <v>0</v>
      </c>
    </row>
    <row r="1217" spans="5:26" x14ac:dyDescent="0.15">
      <c r="E1217" s="46"/>
      <c r="F1217" s="28"/>
      <c r="G1217" s="29"/>
      <c r="H1217" s="29"/>
      <c r="I1217" s="48" t="str">
        <f t="shared" si="279"/>
        <v/>
      </c>
      <c r="J1217" s="48" t="str">
        <f t="shared" ref="J1217:J1240" si="289">IF(COUNTA($F$1119,$H$1119,F1217:H1217)=5,IF(T1217&lt;6,"*",IF(T1217&gt;=17.583,"*",(H1217-G1217*INDEX(IF(O1217="F",muratafemale,muratamale),R1217-4,1)-INDEX(IF(O1217="F",muratafemale,muratamale),R1217-4,2))/(G1217*INDEX(IF(O1217="F",muratafemale,muratamale),R1217-4,1)+INDEX(IF(O1217="F",muratafemale,muratamale),R1217-4,2))*100)),"")</f>
        <v/>
      </c>
      <c r="K1217" s="49" t="str">
        <f t="shared" si="280"/>
        <v/>
      </c>
      <c r="L1217" s="11"/>
      <c r="M1217" s="11"/>
      <c r="N1217" s="78"/>
      <c r="O1217" s="31" t="str">
        <f t="shared" si="281"/>
        <v>F</v>
      </c>
      <c r="P1217" s="11">
        <f t="shared" si="282"/>
        <v>-23.287315649149274</v>
      </c>
      <c r="Q1217" s="11"/>
      <c r="R1217" s="38">
        <f t="shared" si="283"/>
        <v>0</v>
      </c>
      <c r="S1217" s="30">
        <f t="shared" si="284"/>
        <v>0</v>
      </c>
      <c r="T1217" s="30">
        <f t="shared" si="285"/>
        <v>0</v>
      </c>
      <c r="U1217" s="34"/>
      <c r="V1217" s="34"/>
      <c r="W1217" s="34"/>
      <c r="X1217" s="31">
        <f t="shared" si="286"/>
        <v>9.0359999999999996</v>
      </c>
      <c r="Y1217" s="31">
        <f t="shared" si="287"/>
        <v>-184.49199999999999</v>
      </c>
      <c r="Z1217" s="30">
        <f t="shared" si="288"/>
        <v>0</v>
      </c>
    </row>
    <row r="1218" spans="5:26" x14ac:dyDescent="0.15">
      <c r="E1218" s="46"/>
      <c r="F1218" s="28"/>
      <c r="G1218" s="29"/>
      <c r="H1218" s="29"/>
      <c r="I1218" s="48" t="str">
        <f t="shared" si="279"/>
        <v/>
      </c>
      <c r="J1218" s="48" t="str">
        <f t="shared" si="289"/>
        <v/>
      </c>
      <c r="K1218" s="49" t="str">
        <f t="shared" si="280"/>
        <v/>
      </c>
      <c r="L1218" s="11"/>
      <c r="M1218" s="11"/>
      <c r="N1218" s="78"/>
      <c r="O1218" s="31" t="str">
        <f t="shared" si="281"/>
        <v>F</v>
      </c>
      <c r="P1218" s="11">
        <f t="shared" si="282"/>
        <v>-23.287315649149274</v>
      </c>
      <c r="Q1218" s="11"/>
      <c r="R1218" s="38">
        <f t="shared" si="283"/>
        <v>0</v>
      </c>
      <c r="S1218" s="30">
        <f t="shared" si="284"/>
        <v>0</v>
      </c>
      <c r="T1218" s="30">
        <f t="shared" si="285"/>
        <v>0</v>
      </c>
      <c r="U1218" s="34"/>
      <c r="V1218" s="34"/>
      <c r="W1218" s="34"/>
      <c r="X1218" s="31">
        <f t="shared" si="286"/>
        <v>9.0359999999999996</v>
      </c>
      <c r="Y1218" s="31">
        <f t="shared" si="287"/>
        <v>-184.49199999999999</v>
      </c>
      <c r="Z1218" s="30">
        <f t="shared" si="288"/>
        <v>0</v>
      </c>
    </row>
    <row r="1219" spans="5:26" x14ac:dyDescent="0.15">
      <c r="E1219" s="46"/>
      <c r="F1219" s="28"/>
      <c r="G1219" s="29"/>
      <c r="H1219" s="29"/>
      <c r="I1219" s="48" t="str">
        <f t="shared" si="279"/>
        <v/>
      </c>
      <c r="J1219" s="48" t="str">
        <f t="shared" si="289"/>
        <v/>
      </c>
      <c r="K1219" s="49" t="str">
        <f t="shared" si="280"/>
        <v/>
      </c>
      <c r="L1219" s="11"/>
      <c r="M1219" s="11"/>
      <c r="N1219" s="78"/>
      <c r="O1219" s="31" t="str">
        <f t="shared" si="281"/>
        <v>F</v>
      </c>
      <c r="P1219" s="11">
        <f t="shared" si="282"/>
        <v>-23.287315649149274</v>
      </c>
      <c r="Q1219" s="11"/>
      <c r="R1219" s="38">
        <f t="shared" si="283"/>
        <v>0</v>
      </c>
      <c r="S1219" s="30">
        <f t="shared" si="284"/>
        <v>0</v>
      </c>
      <c r="T1219" s="30">
        <f t="shared" si="285"/>
        <v>0</v>
      </c>
      <c r="U1219" s="34"/>
      <c r="V1219" s="34"/>
      <c r="W1219" s="34"/>
      <c r="X1219" s="31">
        <f t="shared" si="286"/>
        <v>9.0359999999999996</v>
      </c>
      <c r="Y1219" s="31">
        <f t="shared" si="287"/>
        <v>-184.49199999999999</v>
      </c>
      <c r="Z1219" s="30">
        <f t="shared" si="288"/>
        <v>0</v>
      </c>
    </row>
    <row r="1220" spans="5:26" x14ac:dyDescent="0.15">
      <c r="E1220" s="46"/>
      <c r="F1220" s="28"/>
      <c r="G1220" s="29"/>
      <c r="H1220" s="29"/>
      <c r="I1220" s="48" t="str">
        <f t="shared" si="279"/>
        <v/>
      </c>
      <c r="J1220" s="48" t="str">
        <f t="shared" si="289"/>
        <v/>
      </c>
      <c r="K1220" s="49" t="str">
        <f t="shared" si="280"/>
        <v/>
      </c>
      <c r="L1220" s="11"/>
      <c r="M1220" s="11"/>
      <c r="N1220" s="78"/>
      <c r="O1220" s="31" t="str">
        <f t="shared" si="281"/>
        <v>F</v>
      </c>
      <c r="P1220" s="11">
        <f t="shared" si="282"/>
        <v>-23.287315649149274</v>
      </c>
      <c r="Q1220" s="11"/>
      <c r="R1220" s="38">
        <f t="shared" si="283"/>
        <v>0</v>
      </c>
      <c r="S1220" s="30">
        <f t="shared" si="284"/>
        <v>0</v>
      </c>
      <c r="T1220" s="30">
        <f t="shared" si="285"/>
        <v>0</v>
      </c>
      <c r="U1220" s="34"/>
      <c r="V1220" s="34"/>
      <c r="W1220" s="34"/>
      <c r="X1220" s="31">
        <f t="shared" si="286"/>
        <v>9.0359999999999996</v>
      </c>
      <c r="Y1220" s="31">
        <f t="shared" si="287"/>
        <v>-184.49199999999999</v>
      </c>
      <c r="Z1220" s="30">
        <f t="shared" si="288"/>
        <v>0</v>
      </c>
    </row>
    <row r="1221" spans="5:26" x14ac:dyDescent="0.15">
      <c r="E1221" s="46"/>
      <c r="F1221" s="28"/>
      <c r="G1221" s="29"/>
      <c r="H1221" s="29"/>
      <c r="I1221" s="48" t="str">
        <f t="shared" si="279"/>
        <v/>
      </c>
      <c r="J1221" s="48" t="str">
        <f t="shared" si="289"/>
        <v/>
      </c>
      <c r="K1221" s="49" t="str">
        <f t="shared" si="280"/>
        <v/>
      </c>
      <c r="L1221" s="11"/>
      <c r="M1221" s="11"/>
      <c r="N1221" s="78"/>
      <c r="O1221" s="31" t="str">
        <f t="shared" si="281"/>
        <v>F</v>
      </c>
      <c r="P1221" s="11">
        <f t="shared" si="282"/>
        <v>-23.287315649149274</v>
      </c>
      <c r="Q1221" s="11"/>
      <c r="R1221" s="38">
        <f t="shared" si="283"/>
        <v>0</v>
      </c>
      <c r="S1221" s="30">
        <f t="shared" si="284"/>
        <v>0</v>
      </c>
      <c r="T1221" s="30">
        <f t="shared" si="285"/>
        <v>0</v>
      </c>
      <c r="U1221" s="34"/>
      <c r="V1221" s="34"/>
      <c r="W1221" s="34"/>
      <c r="X1221" s="31">
        <f t="shared" si="286"/>
        <v>9.0359999999999996</v>
      </c>
      <c r="Y1221" s="31">
        <f t="shared" si="287"/>
        <v>-184.49199999999999</v>
      </c>
      <c r="Z1221" s="30">
        <f t="shared" si="288"/>
        <v>0</v>
      </c>
    </row>
    <row r="1222" spans="5:26" x14ac:dyDescent="0.15">
      <c r="E1222" s="46"/>
      <c r="F1222" s="28"/>
      <c r="G1222" s="29"/>
      <c r="H1222" s="29"/>
      <c r="I1222" s="48" t="str">
        <f t="shared" si="279"/>
        <v/>
      </c>
      <c r="J1222" s="48" t="str">
        <f t="shared" si="289"/>
        <v/>
      </c>
      <c r="K1222" s="49" t="str">
        <f t="shared" si="280"/>
        <v/>
      </c>
      <c r="L1222" s="11"/>
      <c r="M1222" s="11"/>
      <c r="N1222" s="78"/>
      <c r="O1222" s="31" t="str">
        <f t="shared" si="281"/>
        <v>F</v>
      </c>
      <c r="P1222" s="11">
        <f t="shared" si="282"/>
        <v>-23.287315649149274</v>
      </c>
      <c r="Q1222" s="11"/>
      <c r="R1222" s="38">
        <f t="shared" si="283"/>
        <v>0</v>
      </c>
      <c r="S1222" s="30">
        <f t="shared" si="284"/>
        <v>0</v>
      </c>
      <c r="T1222" s="30">
        <f t="shared" si="285"/>
        <v>0</v>
      </c>
      <c r="U1222" s="34"/>
      <c r="V1222" s="34"/>
      <c r="W1222" s="34"/>
      <c r="X1222" s="31">
        <f t="shared" si="286"/>
        <v>9.0359999999999996</v>
      </c>
      <c r="Y1222" s="31">
        <f t="shared" si="287"/>
        <v>-184.49199999999999</v>
      </c>
      <c r="Z1222" s="30">
        <f t="shared" si="288"/>
        <v>0</v>
      </c>
    </row>
    <row r="1223" spans="5:26" x14ac:dyDescent="0.15">
      <c r="E1223" s="46"/>
      <c r="F1223" s="28"/>
      <c r="G1223" s="29"/>
      <c r="H1223" s="29"/>
      <c r="I1223" s="48" t="str">
        <f t="shared" si="279"/>
        <v/>
      </c>
      <c r="J1223" s="48" t="str">
        <f t="shared" si="289"/>
        <v/>
      </c>
      <c r="K1223" s="49" t="str">
        <f t="shared" si="280"/>
        <v/>
      </c>
      <c r="L1223" s="11"/>
      <c r="M1223" s="11"/>
      <c r="N1223" s="78"/>
      <c r="O1223" s="31" t="str">
        <f t="shared" si="281"/>
        <v>F</v>
      </c>
      <c r="P1223" s="11">
        <f t="shared" si="282"/>
        <v>-23.287315649149274</v>
      </c>
      <c r="Q1223" s="11"/>
      <c r="R1223" s="38">
        <f t="shared" si="283"/>
        <v>0</v>
      </c>
      <c r="S1223" s="30">
        <f t="shared" si="284"/>
        <v>0</v>
      </c>
      <c r="T1223" s="30">
        <f t="shared" si="285"/>
        <v>0</v>
      </c>
      <c r="U1223" s="34"/>
      <c r="V1223" s="34"/>
      <c r="W1223" s="34"/>
      <c r="X1223" s="31">
        <f t="shared" si="286"/>
        <v>9.0359999999999996</v>
      </c>
      <c r="Y1223" s="31">
        <f t="shared" si="287"/>
        <v>-184.49199999999999</v>
      </c>
      <c r="Z1223" s="30">
        <f t="shared" si="288"/>
        <v>0</v>
      </c>
    </row>
    <row r="1224" spans="5:26" x14ac:dyDescent="0.15">
      <c r="E1224" s="46"/>
      <c r="F1224" s="28"/>
      <c r="G1224" s="29"/>
      <c r="H1224" s="29"/>
      <c r="I1224" s="48" t="str">
        <f t="shared" si="279"/>
        <v/>
      </c>
      <c r="J1224" s="48" t="str">
        <f t="shared" si="289"/>
        <v/>
      </c>
      <c r="K1224" s="49" t="str">
        <f t="shared" si="280"/>
        <v/>
      </c>
      <c r="L1224" s="11"/>
      <c r="M1224" s="11"/>
      <c r="N1224" s="78"/>
      <c r="O1224" s="31" t="str">
        <f t="shared" si="281"/>
        <v>F</v>
      </c>
      <c r="P1224" s="11">
        <f t="shared" si="282"/>
        <v>-23.287315649149274</v>
      </c>
      <c r="Q1224" s="11"/>
      <c r="R1224" s="38">
        <f t="shared" si="283"/>
        <v>0</v>
      </c>
      <c r="S1224" s="30">
        <f t="shared" si="284"/>
        <v>0</v>
      </c>
      <c r="T1224" s="30">
        <f t="shared" si="285"/>
        <v>0</v>
      </c>
      <c r="U1224" s="34"/>
      <c r="V1224" s="34"/>
      <c r="W1224" s="34"/>
      <c r="X1224" s="31">
        <f t="shared" si="286"/>
        <v>9.0359999999999996</v>
      </c>
      <c r="Y1224" s="31">
        <f t="shared" si="287"/>
        <v>-184.49199999999999</v>
      </c>
      <c r="Z1224" s="30">
        <f t="shared" si="288"/>
        <v>0</v>
      </c>
    </row>
    <row r="1225" spans="5:26" x14ac:dyDescent="0.15">
      <c r="E1225" s="46"/>
      <c r="F1225" s="28"/>
      <c r="G1225" s="29"/>
      <c r="H1225" s="29"/>
      <c r="I1225" s="48" t="str">
        <f t="shared" si="279"/>
        <v/>
      </c>
      <c r="J1225" s="48" t="str">
        <f t="shared" si="289"/>
        <v/>
      </c>
      <c r="K1225" s="49" t="str">
        <f t="shared" si="280"/>
        <v/>
      </c>
      <c r="L1225" s="11"/>
      <c r="M1225" s="11"/>
      <c r="N1225" s="78"/>
      <c r="O1225" s="31" t="str">
        <f t="shared" si="281"/>
        <v>F</v>
      </c>
      <c r="P1225" s="11">
        <f t="shared" si="282"/>
        <v>-23.287315649149274</v>
      </c>
      <c r="Q1225" s="11"/>
      <c r="R1225" s="38">
        <f t="shared" si="283"/>
        <v>0</v>
      </c>
      <c r="S1225" s="30">
        <f t="shared" si="284"/>
        <v>0</v>
      </c>
      <c r="T1225" s="30">
        <f t="shared" si="285"/>
        <v>0</v>
      </c>
      <c r="U1225" s="34"/>
      <c r="V1225" s="34"/>
      <c r="W1225" s="34"/>
      <c r="X1225" s="31">
        <f t="shared" si="286"/>
        <v>9.0359999999999996</v>
      </c>
      <c r="Y1225" s="31">
        <f t="shared" si="287"/>
        <v>-184.49199999999999</v>
      </c>
      <c r="Z1225" s="30">
        <f t="shared" si="288"/>
        <v>0</v>
      </c>
    </row>
    <row r="1226" spans="5:26" x14ac:dyDescent="0.15">
      <c r="E1226" s="46"/>
      <c r="F1226" s="28"/>
      <c r="G1226" s="29"/>
      <c r="H1226" s="29"/>
      <c r="I1226" s="48" t="str">
        <f t="shared" si="279"/>
        <v/>
      </c>
      <c r="J1226" s="48" t="str">
        <f t="shared" si="289"/>
        <v/>
      </c>
      <c r="K1226" s="49" t="str">
        <f t="shared" si="280"/>
        <v/>
      </c>
      <c r="L1226" s="11"/>
      <c r="M1226" s="11"/>
      <c r="N1226" s="78"/>
      <c r="O1226" s="31" t="str">
        <f t="shared" si="281"/>
        <v>F</v>
      </c>
      <c r="P1226" s="11">
        <f t="shared" si="282"/>
        <v>-23.287315649149274</v>
      </c>
      <c r="Q1226" s="11"/>
      <c r="R1226" s="38">
        <f t="shared" si="283"/>
        <v>0</v>
      </c>
      <c r="S1226" s="30">
        <f t="shared" si="284"/>
        <v>0</v>
      </c>
      <c r="T1226" s="30">
        <f t="shared" si="285"/>
        <v>0</v>
      </c>
      <c r="U1226" s="34"/>
      <c r="V1226" s="34"/>
      <c r="W1226" s="34"/>
      <c r="X1226" s="31">
        <f t="shared" si="286"/>
        <v>9.0359999999999996</v>
      </c>
      <c r="Y1226" s="31">
        <f t="shared" si="287"/>
        <v>-184.49199999999999</v>
      </c>
      <c r="Z1226" s="30">
        <f t="shared" si="288"/>
        <v>0</v>
      </c>
    </row>
    <row r="1227" spans="5:26" x14ac:dyDescent="0.15">
      <c r="E1227" s="46"/>
      <c r="F1227" s="28"/>
      <c r="G1227" s="29"/>
      <c r="H1227" s="29"/>
      <c r="I1227" s="48" t="str">
        <f t="shared" si="279"/>
        <v/>
      </c>
      <c r="J1227" s="48" t="str">
        <f t="shared" si="289"/>
        <v/>
      </c>
      <c r="K1227" s="49" t="str">
        <f t="shared" si="280"/>
        <v/>
      </c>
      <c r="L1227" s="11"/>
      <c r="M1227" s="11"/>
      <c r="N1227" s="78"/>
      <c r="O1227" s="31" t="str">
        <f t="shared" si="281"/>
        <v>F</v>
      </c>
      <c r="P1227" s="11">
        <f t="shared" si="282"/>
        <v>-23.287315649149274</v>
      </c>
      <c r="Q1227" s="11"/>
      <c r="R1227" s="38">
        <f t="shared" si="283"/>
        <v>0</v>
      </c>
      <c r="S1227" s="30">
        <f t="shared" si="284"/>
        <v>0</v>
      </c>
      <c r="T1227" s="30">
        <f t="shared" si="285"/>
        <v>0</v>
      </c>
      <c r="U1227" s="34"/>
      <c r="V1227" s="34"/>
      <c r="W1227" s="34"/>
      <c r="X1227" s="31">
        <f t="shared" si="286"/>
        <v>9.0359999999999996</v>
      </c>
      <c r="Y1227" s="31">
        <f t="shared" si="287"/>
        <v>-184.49199999999999</v>
      </c>
      <c r="Z1227" s="30">
        <f t="shared" si="288"/>
        <v>0</v>
      </c>
    </row>
    <row r="1228" spans="5:26" x14ac:dyDescent="0.15">
      <c r="E1228" s="46"/>
      <c r="F1228" s="28"/>
      <c r="G1228" s="29"/>
      <c r="H1228" s="29"/>
      <c r="I1228" s="48" t="str">
        <f t="shared" si="279"/>
        <v/>
      </c>
      <c r="J1228" s="48" t="str">
        <f t="shared" si="289"/>
        <v/>
      </c>
      <c r="K1228" s="49" t="str">
        <f t="shared" si="280"/>
        <v/>
      </c>
      <c r="L1228" s="11"/>
      <c r="M1228" s="11"/>
      <c r="N1228" s="78"/>
      <c r="O1228" s="31" t="str">
        <f t="shared" si="281"/>
        <v>F</v>
      </c>
      <c r="P1228" s="11">
        <f t="shared" si="282"/>
        <v>-23.287315649149274</v>
      </c>
      <c r="Q1228" s="11"/>
      <c r="R1228" s="38">
        <f t="shared" si="283"/>
        <v>0</v>
      </c>
      <c r="S1228" s="30">
        <f t="shared" si="284"/>
        <v>0</v>
      </c>
      <c r="T1228" s="30">
        <f t="shared" si="285"/>
        <v>0</v>
      </c>
      <c r="U1228" s="34"/>
      <c r="V1228" s="34"/>
      <c r="W1228" s="34"/>
      <c r="X1228" s="31">
        <f t="shared" si="286"/>
        <v>9.0359999999999996</v>
      </c>
      <c r="Y1228" s="31">
        <f t="shared" si="287"/>
        <v>-184.49199999999999</v>
      </c>
      <c r="Z1228" s="30">
        <f t="shared" si="288"/>
        <v>0</v>
      </c>
    </row>
    <row r="1229" spans="5:26" x14ac:dyDescent="0.15">
      <c r="E1229" s="46"/>
      <c r="F1229" s="28"/>
      <c r="G1229" s="29"/>
      <c r="H1229" s="29"/>
      <c r="I1229" s="48" t="str">
        <f t="shared" si="279"/>
        <v/>
      </c>
      <c r="J1229" s="48" t="str">
        <f t="shared" si="289"/>
        <v/>
      </c>
      <c r="K1229" s="49" t="str">
        <f t="shared" si="280"/>
        <v/>
      </c>
      <c r="L1229" s="11"/>
      <c r="M1229" s="11"/>
      <c r="N1229" s="78"/>
      <c r="O1229" s="31" t="str">
        <f t="shared" si="281"/>
        <v>F</v>
      </c>
      <c r="P1229" s="11">
        <f t="shared" si="282"/>
        <v>-23.287315649149274</v>
      </c>
      <c r="Q1229" s="11"/>
      <c r="R1229" s="38">
        <f t="shared" si="283"/>
        <v>0</v>
      </c>
      <c r="S1229" s="30">
        <f t="shared" si="284"/>
        <v>0</v>
      </c>
      <c r="T1229" s="30">
        <f t="shared" si="285"/>
        <v>0</v>
      </c>
      <c r="U1229" s="34"/>
      <c r="V1229" s="34"/>
      <c r="W1229" s="34"/>
      <c r="X1229" s="31">
        <f t="shared" si="286"/>
        <v>9.0359999999999996</v>
      </c>
      <c r="Y1229" s="31">
        <f t="shared" si="287"/>
        <v>-184.49199999999999</v>
      </c>
      <c r="Z1229" s="30">
        <f t="shared" si="288"/>
        <v>0</v>
      </c>
    </row>
    <row r="1230" spans="5:26" x14ac:dyDescent="0.15">
      <c r="E1230" s="46"/>
      <c r="F1230" s="28"/>
      <c r="G1230" s="29"/>
      <c r="H1230" s="29"/>
      <c r="I1230" s="48" t="str">
        <f t="shared" si="279"/>
        <v/>
      </c>
      <c r="J1230" s="48" t="str">
        <f t="shared" si="289"/>
        <v/>
      </c>
      <c r="K1230" s="49" t="str">
        <f t="shared" si="280"/>
        <v/>
      </c>
      <c r="L1230" s="11"/>
      <c r="M1230" s="11"/>
      <c r="N1230" s="78"/>
      <c r="O1230" s="31" t="str">
        <f t="shared" si="281"/>
        <v>F</v>
      </c>
      <c r="P1230" s="11">
        <f t="shared" si="282"/>
        <v>-23.287315649149274</v>
      </c>
      <c r="Q1230" s="11"/>
      <c r="R1230" s="38">
        <f t="shared" si="283"/>
        <v>0</v>
      </c>
      <c r="S1230" s="30">
        <f t="shared" si="284"/>
        <v>0</v>
      </c>
      <c r="T1230" s="30">
        <f t="shared" si="285"/>
        <v>0</v>
      </c>
      <c r="U1230" s="34"/>
      <c r="V1230" s="34"/>
      <c r="W1230" s="34"/>
      <c r="X1230" s="31">
        <f t="shared" si="286"/>
        <v>9.0359999999999996</v>
      </c>
      <c r="Y1230" s="31">
        <f t="shared" si="287"/>
        <v>-184.49199999999999</v>
      </c>
      <c r="Z1230" s="30">
        <f t="shared" si="288"/>
        <v>0</v>
      </c>
    </row>
    <row r="1231" spans="5:26" x14ac:dyDescent="0.15">
      <c r="E1231" s="46"/>
      <c r="F1231" s="28"/>
      <c r="G1231" s="29"/>
      <c r="H1231" s="29"/>
      <c r="I1231" s="48" t="str">
        <f t="shared" si="279"/>
        <v/>
      </c>
      <c r="J1231" s="48" t="str">
        <f t="shared" si="289"/>
        <v/>
      </c>
      <c r="K1231" s="49" t="str">
        <f t="shared" si="280"/>
        <v/>
      </c>
      <c r="L1231" s="11"/>
      <c r="M1231" s="11"/>
      <c r="N1231" s="78"/>
      <c r="O1231" s="31" t="str">
        <f t="shared" si="281"/>
        <v>F</v>
      </c>
      <c r="P1231" s="11">
        <f t="shared" si="282"/>
        <v>-23.287315649149274</v>
      </c>
      <c r="Q1231" s="11"/>
      <c r="R1231" s="38">
        <f t="shared" si="283"/>
        <v>0</v>
      </c>
      <c r="S1231" s="30">
        <f t="shared" si="284"/>
        <v>0</v>
      </c>
      <c r="T1231" s="30">
        <f t="shared" si="285"/>
        <v>0</v>
      </c>
      <c r="U1231" s="34"/>
      <c r="V1231" s="34"/>
      <c r="W1231" s="34"/>
      <c r="X1231" s="31">
        <f t="shared" si="286"/>
        <v>9.0359999999999996</v>
      </c>
      <c r="Y1231" s="31">
        <f t="shared" si="287"/>
        <v>-184.49199999999999</v>
      </c>
      <c r="Z1231" s="30">
        <f t="shared" si="288"/>
        <v>0</v>
      </c>
    </row>
    <row r="1232" spans="5:26" x14ac:dyDescent="0.15">
      <c r="E1232" s="46"/>
      <c r="F1232" s="28"/>
      <c r="G1232" s="29"/>
      <c r="H1232" s="29"/>
      <c r="I1232" s="48" t="str">
        <f t="shared" si="279"/>
        <v/>
      </c>
      <c r="J1232" s="48" t="str">
        <f t="shared" si="289"/>
        <v/>
      </c>
      <c r="K1232" s="49" t="str">
        <f t="shared" si="280"/>
        <v/>
      </c>
      <c r="L1232" s="11"/>
      <c r="M1232" s="11"/>
      <c r="N1232" s="78"/>
      <c r="O1232" s="31" t="str">
        <f t="shared" si="281"/>
        <v>F</v>
      </c>
      <c r="P1232" s="11">
        <f t="shared" si="282"/>
        <v>-23.287315649149274</v>
      </c>
      <c r="Q1232" s="11"/>
      <c r="R1232" s="38">
        <f t="shared" si="283"/>
        <v>0</v>
      </c>
      <c r="S1232" s="30">
        <f t="shared" si="284"/>
        <v>0</v>
      </c>
      <c r="T1232" s="30">
        <f t="shared" si="285"/>
        <v>0</v>
      </c>
      <c r="U1232" s="34"/>
      <c r="V1232" s="34"/>
      <c r="W1232" s="34"/>
      <c r="X1232" s="31">
        <f t="shared" si="286"/>
        <v>9.0359999999999996</v>
      </c>
      <c r="Y1232" s="31">
        <f t="shared" si="287"/>
        <v>-184.49199999999999</v>
      </c>
      <c r="Z1232" s="30">
        <f t="shared" si="288"/>
        <v>0</v>
      </c>
    </row>
    <row r="1233" spans="5:26" x14ac:dyDescent="0.15">
      <c r="E1233" s="46"/>
      <c r="F1233" s="28"/>
      <c r="G1233" s="29"/>
      <c r="H1233" s="29"/>
      <c r="I1233" s="48" t="str">
        <f t="shared" si="279"/>
        <v/>
      </c>
      <c r="J1233" s="48" t="str">
        <f t="shared" si="289"/>
        <v/>
      </c>
      <c r="K1233" s="49" t="str">
        <f t="shared" si="280"/>
        <v/>
      </c>
      <c r="L1233" s="11"/>
      <c r="M1233" s="11"/>
      <c r="N1233" s="78"/>
      <c r="O1233" s="31" t="str">
        <f t="shared" si="281"/>
        <v>F</v>
      </c>
      <c r="P1233" s="11">
        <f t="shared" si="282"/>
        <v>-23.287315649149274</v>
      </c>
      <c r="Q1233" s="11"/>
      <c r="R1233" s="38">
        <f t="shared" si="283"/>
        <v>0</v>
      </c>
      <c r="S1233" s="30">
        <f t="shared" si="284"/>
        <v>0</v>
      </c>
      <c r="T1233" s="30">
        <f t="shared" si="285"/>
        <v>0</v>
      </c>
      <c r="U1233" s="34"/>
      <c r="V1233" s="34"/>
      <c r="W1233" s="34"/>
      <c r="X1233" s="31">
        <f t="shared" si="286"/>
        <v>9.0359999999999996</v>
      </c>
      <c r="Y1233" s="31">
        <f t="shared" si="287"/>
        <v>-184.49199999999999</v>
      </c>
      <c r="Z1233" s="30">
        <f t="shared" si="288"/>
        <v>0</v>
      </c>
    </row>
    <row r="1234" spans="5:26" x14ac:dyDescent="0.15">
      <c r="E1234" s="46"/>
      <c r="F1234" s="28"/>
      <c r="G1234" s="29"/>
      <c r="H1234" s="29"/>
      <c r="I1234" s="48" t="str">
        <f t="shared" si="279"/>
        <v/>
      </c>
      <c r="J1234" s="48" t="str">
        <f t="shared" si="289"/>
        <v/>
      </c>
      <c r="K1234" s="49" t="str">
        <f t="shared" si="280"/>
        <v/>
      </c>
      <c r="L1234" s="11"/>
      <c r="M1234" s="11"/>
      <c r="N1234" s="78"/>
      <c r="O1234" s="31" t="str">
        <f t="shared" si="281"/>
        <v>F</v>
      </c>
      <c r="P1234" s="11">
        <f t="shared" si="282"/>
        <v>-23.287315649149274</v>
      </c>
      <c r="Q1234" s="11"/>
      <c r="R1234" s="38">
        <f t="shared" si="283"/>
        <v>0</v>
      </c>
      <c r="S1234" s="30">
        <f t="shared" si="284"/>
        <v>0</v>
      </c>
      <c r="T1234" s="30">
        <f t="shared" si="285"/>
        <v>0</v>
      </c>
      <c r="U1234" s="34"/>
      <c r="V1234" s="34"/>
      <c r="W1234" s="34"/>
      <c r="X1234" s="31">
        <f t="shared" si="286"/>
        <v>9.0359999999999996</v>
      </c>
      <c r="Y1234" s="31">
        <f t="shared" si="287"/>
        <v>-184.49199999999999</v>
      </c>
      <c r="Z1234" s="30">
        <f t="shared" si="288"/>
        <v>0</v>
      </c>
    </row>
    <row r="1235" spans="5:26" x14ac:dyDescent="0.15">
      <c r="E1235" s="46"/>
      <c r="F1235" s="28"/>
      <c r="G1235" s="29"/>
      <c r="H1235" s="29"/>
      <c r="I1235" s="48" t="str">
        <f t="shared" si="279"/>
        <v/>
      </c>
      <c r="J1235" s="48" t="str">
        <f t="shared" si="289"/>
        <v/>
      </c>
      <c r="K1235" s="49" t="str">
        <f t="shared" si="280"/>
        <v/>
      </c>
      <c r="L1235" s="11"/>
      <c r="M1235" s="11"/>
      <c r="N1235" s="78"/>
      <c r="O1235" s="31" t="str">
        <f t="shared" si="281"/>
        <v>F</v>
      </c>
      <c r="P1235" s="11">
        <f t="shared" si="282"/>
        <v>-23.287315649149274</v>
      </c>
      <c r="Q1235" s="11"/>
      <c r="R1235" s="38">
        <f t="shared" si="283"/>
        <v>0</v>
      </c>
      <c r="S1235" s="30">
        <f t="shared" si="284"/>
        <v>0</v>
      </c>
      <c r="T1235" s="30">
        <f t="shared" si="285"/>
        <v>0</v>
      </c>
      <c r="U1235" s="34"/>
      <c r="V1235" s="34"/>
      <c r="W1235" s="34"/>
      <c r="X1235" s="31">
        <f t="shared" si="286"/>
        <v>9.0359999999999996</v>
      </c>
      <c r="Y1235" s="31">
        <f t="shared" si="287"/>
        <v>-184.49199999999999</v>
      </c>
      <c r="Z1235" s="30">
        <f t="shared" si="288"/>
        <v>0</v>
      </c>
    </row>
    <row r="1236" spans="5:26" x14ac:dyDescent="0.15">
      <c r="E1236" s="46"/>
      <c r="F1236" s="28"/>
      <c r="G1236" s="29"/>
      <c r="H1236" s="29"/>
      <c r="I1236" s="48" t="str">
        <f t="shared" si="279"/>
        <v/>
      </c>
      <c r="J1236" s="48" t="str">
        <f t="shared" si="289"/>
        <v/>
      </c>
      <c r="K1236" s="49" t="str">
        <f t="shared" si="280"/>
        <v/>
      </c>
      <c r="L1236" s="11"/>
      <c r="M1236" s="11"/>
      <c r="N1236" s="78"/>
      <c r="O1236" s="31" t="str">
        <f t="shared" si="281"/>
        <v>F</v>
      </c>
      <c r="P1236" s="11">
        <f t="shared" si="282"/>
        <v>-23.287315649149274</v>
      </c>
      <c r="Q1236" s="11"/>
      <c r="R1236" s="38">
        <f t="shared" si="283"/>
        <v>0</v>
      </c>
      <c r="S1236" s="30">
        <f t="shared" si="284"/>
        <v>0</v>
      </c>
      <c r="T1236" s="30">
        <f t="shared" si="285"/>
        <v>0</v>
      </c>
      <c r="U1236" s="34"/>
      <c r="V1236" s="34"/>
      <c r="W1236" s="34"/>
      <c r="X1236" s="31">
        <f t="shared" si="286"/>
        <v>9.0359999999999996</v>
      </c>
      <c r="Y1236" s="31">
        <f t="shared" si="287"/>
        <v>-184.49199999999999</v>
      </c>
      <c r="Z1236" s="30">
        <f t="shared" si="288"/>
        <v>0</v>
      </c>
    </row>
    <row r="1237" spans="5:26" x14ac:dyDescent="0.15">
      <c r="E1237" s="46"/>
      <c r="F1237" s="28"/>
      <c r="G1237" s="29"/>
      <c r="H1237" s="29"/>
      <c r="I1237" s="48" t="str">
        <f t="shared" si="279"/>
        <v/>
      </c>
      <c r="J1237" s="48" t="str">
        <f t="shared" si="289"/>
        <v/>
      </c>
      <c r="K1237" s="49" t="str">
        <f t="shared" si="280"/>
        <v/>
      </c>
      <c r="L1237" s="11"/>
      <c r="M1237" s="11"/>
      <c r="N1237" s="78"/>
      <c r="O1237" s="31" t="str">
        <f t="shared" si="281"/>
        <v>F</v>
      </c>
      <c r="P1237" s="11">
        <f t="shared" si="282"/>
        <v>-23.287315649149274</v>
      </c>
      <c r="Q1237" s="11"/>
      <c r="R1237" s="38">
        <f t="shared" si="283"/>
        <v>0</v>
      </c>
      <c r="S1237" s="30">
        <f t="shared" si="284"/>
        <v>0</v>
      </c>
      <c r="T1237" s="30">
        <f t="shared" si="285"/>
        <v>0</v>
      </c>
      <c r="U1237" s="34"/>
      <c r="V1237" s="34"/>
      <c r="W1237" s="34"/>
      <c r="X1237" s="31">
        <f t="shared" si="286"/>
        <v>9.0359999999999996</v>
      </c>
      <c r="Y1237" s="31">
        <f t="shared" si="287"/>
        <v>-184.49199999999999</v>
      </c>
      <c r="Z1237" s="30">
        <f t="shared" si="288"/>
        <v>0</v>
      </c>
    </row>
    <row r="1238" spans="5:26" x14ac:dyDescent="0.15">
      <c r="E1238" s="46"/>
      <c r="F1238" s="28"/>
      <c r="G1238" s="29"/>
      <c r="H1238" s="29"/>
      <c r="I1238" s="48" t="str">
        <f t="shared" si="279"/>
        <v/>
      </c>
      <c r="J1238" s="48" t="str">
        <f t="shared" si="289"/>
        <v/>
      </c>
      <c r="K1238" s="49" t="str">
        <f t="shared" si="280"/>
        <v/>
      </c>
      <c r="L1238" s="11"/>
      <c r="M1238" s="11"/>
      <c r="N1238" s="78"/>
      <c r="O1238" s="31" t="str">
        <f t="shared" si="281"/>
        <v>F</v>
      </c>
      <c r="P1238" s="11">
        <f t="shared" si="282"/>
        <v>-23.287315649149274</v>
      </c>
      <c r="Q1238" s="11"/>
      <c r="R1238" s="38">
        <f t="shared" si="283"/>
        <v>0</v>
      </c>
      <c r="S1238" s="30">
        <f t="shared" si="284"/>
        <v>0</v>
      </c>
      <c r="T1238" s="30">
        <f t="shared" si="285"/>
        <v>0</v>
      </c>
      <c r="U1238" s="34"/>
      <c r="V1238" s="34"/>
      <c r="W1238" s="34"/>
      <c r="X1238" s="31">
        <f t="shared" si="286"/>
        <v>9.0359999999999996</v>
      </c>
      <c r="Y1238" s="31">
        <f t="shared" si="287"/>
        <v>-184.49199999999999</v>
      </c>
      <c r="Z1238" s="30">
        <f t="shared" si="288"/>
        <v>0</v>
      </c>
    </row>
    <row r="1239" spans="5:26" x14ac:dyDescent="0.15">
      <c r="E1239" s="46"/>
      <c r="F1239" s="28"/>
      <c r="G1239" s="29"/>
      <c r="H1239" s="29"/>
      <c r="I1239" s="48" t="str">
        <f t="shared" si="279"/>
        <v/>
      </c>
      <c r="J1239" s="48" t="str">
        <f t="shared" si="289"/>
        <v/>
      </c>
      <c r="K1239" s="49" t="str">
        <f t="shared" si="280"/>
        <v/>
      </c>
      <c r="L1239" s="11"/>
      <c r="M1239" s="11"/>
      <c r="N1239" s="78"/>
      <c r="O1239" s="31" t="str">
        <f t="shared" si="281"/>
        <v>F</v>
      </c>
      <c r="P1239" s="11">
        <f t="shared" si="282"/>
        <v>-23.287315649149274</v>
      </c>
      <c r="Q1239" s="11"/>
      <c r="R1239" s="38">
        <f t="shared" si="283"/>
        <v>0</v>
      </c>
      <c r="S1239" s="30">
        <f t="shared" si="284"/>
        <v>0</v>
      </c>
      <c r="T1239" s="30">
        <f t="shared" si="285"/>
        <v>0</v>
      </c>
      <c r="U1239" s="34"/>
      <c r="V1239" s="34"/>
      <c r="W1239" s="34"/>
      <c r="X1239" s="31">
        <f t="shared" si="286"/>
        <v>9.0359999999999996</v>
      </c>
      <c r="Y1239" s="31">
        <f t="shared" si="287"/>
        <v>-184.49199999999999</v>
      </c>
      <c r="Z1239" s="30">
        <f t="shared" si="288"/>
        <v>0</v>
      </c>
    </row>
    <row r="1240" spans="5:26" ht="14.25" thickBot="1" x14ac:dyDescent="0.2">
      <c r="E1240" s="50"/>
      <c r="F1240" s="64"/>
      <c r="G1240" s="51"/>
      <c r="H1240" s="51"/>
      <c r="I1240" s="52" t="str">
        <f t="shared" si="279"/>
        <v/>
      </c>
      <c r="J1240" s="52" t="str">
        <f t="shared" si="289"/>
        <v/>
      </c>
      <c r="K1240" s="53" t="str">
        <f t="shared" si="280"/>
        <v/>
      </c>
      <c r="L1240" s="11"/>
      <c r="M1240" s="11"/>
      <c r="N1240" s="78"/>
      <c r="O1240" s="31" t="str">
        <f t="shared" si="281"/>
        <v>F</v>
      </c>
      <c r="P1240" s="11">
        <f t="shared" si="282"/>
        <v>-23.287315649149274</v>
      </c>
      <c r="Q1240" s="11"/>
      <c r="R1240" s="38">
        <f t="shared" si="283"/>
        <v>0</v>
      </c>
      <c r="S1240" s="30">
        <f t="shared" si="284"/>
        <v>0</v>
      </c>
      <c r="T1240" s="30">
        <f t="shared" si="285"/>
        <v>0</v>
      </c>
      <c r="U1240" s="34"/>
      <c r="V1240" s="34"/>
      <c r="W1240" s="34"/>
      <c r="X1240" s="31">
        <f t="shared" si="286"/>
        <v>9.0359999999999996</v>
      </c>
      <c r="Y1240" s="31">
        <f t="shared" si="287"/>
        <v>-184.49199999999999</v>
      </c>
      <c r="Z1240" s="30">
        <f t="shared" si="288"/>
        <v>0</v>
      </c>
    </row>
  </sheetData>
  <sheetProtection algorithmName="SHA-512" hashValue="VIta/afZ8wfJg7zH+3K8ww7xFXUOF/iv5D/7b64UP0dmFi/6gOhcTUY+m7VFvzbDXLM5UFnWz5DQ0OMCV2+ZAQ==" saltValue="NnIT/aFk9rNehFkr0iUf3w==" spinCount="100000" sheet="1" objects="1" scenarios="1"/>
  <mergeCells count="10">
    <mergeCell ref="H746:I746"/>
    <mergeCell ref="H870:I870"/>
    <mergeCell ref="H994:I994"/>
    <mergeCell ref="H1118:I1118"/>
    <mergeCell ref="H2:I2"/>
    <mergeCell ref="H126:I126"/>
    <mergeCell ref="H250:I250"/>
    <mergeCell ref="H374:I374"/>
    <mergeCell ref="H498:I498"/>
    <mergeCell ref="H622:I622"/>
  </mergeCells>
  <phoneticPr fontId="2"/>
  <hyperlinks>
    <hyperlink ref="D2" location="入力シート4!A5" display="入力シート4!A5" xr:uid="{00000000-0004-0000-0300-000000000000}"/>
    <hyperlink ref="D126" location="入力シート4!A5" display="入力シート4!A5" xr:uid="{00000000-0004-0000-0300-000001000000}"/>
    <hyperlink ref="D250" location="入力シート4!A5" display="入力シート4!A5" xr:uid="{00000000-0004-0000-0300-000002000000}"/>
    <hyperlink ref="D498" location="入力シート4!A5" display="入力シート4!A5" xr:uid="{00000000-0004-0000-0300-000003000000}"/>
    <hyperlink ref="D622" location="入力シート4!A5" display="入力シート4!A5" xr:uid="{00000000-0004-0000-0300-000004000000}"/>
    <hyperlink ref="D746" location="入力シート4!A5" display="入力シート4!A5" xr:uid="{00000000-0004-0000-0300-000005000000}"/>
    <hyperlink ref="D870" location="入力シート4!A5" display="入力シート4!A5" xr:uid="{00000000-0004-0000-0300-000006000000}"/>
    <hyperlink ref="D994" location="入力シート4!A5" display="入力シート4!A5" xr:uid="{00000000-0004-0000-0300-000007000000}"/>
    <hyperlink ref="D1118" location="入力シート4!A5" display="入力シート4!A5" xr:uid="{00000000-0004-0000-0300-000008000000}"/>
    <hyperlink ref="D374" location="入力シート4!A5" display="入力シート4!A5" xr:uid="{00000000-0004-0000-0300-000009000000}"/>
    <hyperlink ref="A1" location="グラフを描く!C4" display="グラフを描くシートへ" xr:uid="{00000000-0004-0000-0300-000014000000}"/>
    <hyperlink ref="A5" location="入力シート4!D2" display="入力シート4!D2" xr:uid="{BAD26F39-48F5-43CD-BAA5-F2EC2C80C336}"/>
    <hyperlink ref="A6" location="入力シート4!D126" display="入力シート4!D126" xr:uid="{EFB74263-B856-4618-9545-ACCEF70AD62A}"/>
    <hyperlink ref="A7" location="入力シート4!D250" display="入力シート4!D250" xr:uid="{13930CEC-1E62-4D5E-BFD9-F240B4BF34F1}"/>
    <hyperlink ref="A8" location="入力シート4!D374" display="入力シート4!D374" xr:uid="{DF998430-880B-40B9-8A39-2D14C5591934}"/>
    <hyperlink ref="A9" location="入力シート4!D498" display="入力シート4!D498" xr:uid="{FF07407D-3A12-49E7-B72C-F040760069F8}"/>
    <hyperlink ref="A10" location="入力シート4!D622" display="入力シート4!D622" xr:uid="{4D5284F8-4FC4-4DD6-9114-76373FE71880}"/>
    <hyperlink ref="A11" location="入力シート4!D746" display="入力シート4!D746" xr:uid="{BA77153A-8D5E-438B-B4F6-E17B2B4AD3A8}"/>
    <hyperlink ref="A12" location="入力シート4!D870" display="入力シート4!D870" xr:uid="{133FC66B-1DAC-4EC3-ACB0-B914DA3E1B59}"/>
    <hyperlink ref="A13" location="入力シート4!D994" display="入力シート4!D994" xr:uid="{3D887819-43A3-45AD-A3FF-405A1942B2D2}"/>
    <hyperlink ref="A14" location="入力シート4!D1118" display="入力シート4!D1118" xr:uid="{1C8BED52-F269-45A0-B8DD-E00BF97694D3}"/>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03884FC-4ABC-443E-8718-AEDB5916B739}">
          <x14:formula1>
            <xm:f>DropDownList!$B$3:$B$6</xm:f>
          </x14:formula1>
          <xm:sqref>H3 H995 H251 H127 H375 H499 H623 H747 H871 H1119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1240"/>
  <sheetViews>
    <sheetView workbookViewId="0"/>
  </sheetViews>
  <sheetFormatPr defaultColWidth="9" defaultRowHeight="13.5" x14ac:dyDescent="0.15"/>
  <cols>
    <col min="1" max="2" width="9" style="30"/>
    <col min="3" max="3" width="11.5" style="30" customWidth="1"/>
    <col min="4" max="4" width="9" style="30"/>
    <col min="5" max="5" width="9.5" style="30" customWidth="1"/>
    <col min="6" max="6" width="13.125" style="30" customWidth="1"/>
    <col min="7" max="7" width="7" style="31" customWidth="1"/>
    <col min="8" max="8" width="7.875" style="31" customWidth="1"/>
    <col min="9" max="11" width="8.375" style="45" customWidth="1"/>
    <col min="12" max="14" width="10.625" style="30" customWidth="1"/>
    <col min="15" max="15" width="10.625" style="30" hidden="1" customWidth="1"/>
    <col min="16" max="17" width="10.25" style="32" hidden="1" customWidth="1"/>
    <col min="18" max="18" width="3.625" style="33" hidden="1" customWidth="1"/>
    <col min="19" max="19" width="4.25" style="30" hidden="1" customWidth="1"/>
    <col min="20" max="20" width="12.125" style="30" hidden="1" customWidth="1"/>
    <col min="21" max="23" width="5" style="30" hidden="1" customWidth="1"/>
    <col min="24" max="24" width="8" style="30" hidden="1" customWidth="1"/>
    <col min="25" max="25" width="14.5" style="30" hidden="1" customWidth="1"/>
    <col min="26" max="26" width="10.875" style="30" hidden="1" customWidth="1"/>
    <col min="27" max="27" width="9" style="30" customWidth="1"/>
    <col min="28" max="16384" width="9" style="30"/>
  </cols>
  <sheetData>
    <row r="1" spans="1:26" ht="14.25" thickBot="1" x14ac:dyDescent="0.2">
      <c r="A1" s="76" t="s">
        <v>119</v>
      </c>
      <c r="D1" s="30" t="s">
        <v>87</v>
      </c>
      <c r="I1" s="39"/>
      <c r="J1" s="39"/>
      <c r="K1" s="39"/>
      <c r="P1" s="30"/>
      <c r="Q1" s="30"/>
      <c r="R1" s="30"/>
    </row>
    <row r="2" spans="1:26" ht="23.25" customHeight="1" x14ac:dyDescent="0.15">
      <c r="D2" s="72">
        <v>1</v>
      </c>
      <c r="E2" s="42" t="s">
        <v>20</v>
      </c>
      <c r="F2" s="89"/>
      <c r="G2" s="66" t="s">
        <v>115</v>
      </c>
      <c r="H2" s="90"/>
      <c r="I2" s="90"/>
      <c r="J2" s="66"/>
      <c r="K2" s="67"/>
    </row>
    <row r="3" spans="1:26" ht="27.75" customHeight="1" x14ac:dyDescent="0.15">
      <c r="E3" s="43" t="s">
        <v>54</v>
      </c>
      <c r="F3" s="63"/>
      <c r="G3" s="44" t="s">
        <v>75</v>
      </c>
      <c r="H3" s="59"/>
      <c r="I3" s="41"/>
      <c r="J3" s="41"/>
      <c r="K3" s="68"/>
    </row>
    <row r="4" spans="1:26" ht="42" customHeight="1" x14ac:dyDescent="0.15">
      <c r="A4" t="s">
        <v>87</v>
      </c>
      <c r="B4" s="41" t="s">
        <v>100</v>
      </c>
      <c r="C4" s="41" t="s">
        <v>101</v>
      </c>
      <c r="E4" s="46"/>
      <c r="F4" s="7" t="s">
        <v>30</v>
      </c>
      <c r="G4" s="8" t="s">
        <v>29</v>
      </c>
      <c r="H4" s="8" t="s">
        <v>28</v>
      </c>
      <c r="I4" s="7" t="s">
        <v>123</v>
      </c>
      <c r="J4" s="7" t="s">
        <v>124</v>
      </c>
      <c r="K4" s="47" t="s">
        <v>125</v>
      </c>
      <c r="L4" s="10"/>
      <c r="M4" s="10"/>
      <c r="N4" s="7"/>
      <c r="O4" s="7" t="s">
        <v>31</v>
      </c>
      <c r="P4" s="9" t="s">
        <v>23</v>
      </c>
      <c r="Q4" s="9"/>
      <c r="R4" s="36" t="s">
        <v>21</v>
      </c>
      <c r="S4" s="35" t="s">
        <v>22</v>
      </c>
      <c r="T4" s="35" t="s">
        <v>47</v>
      </c>
      <c r="U4" s="35"/>
      <c r="V4" s="35"/>
      <c r="W4" s="35"/>
      <c r="X4" s="37" t="s">
        <v>45</v>
      </c>
      <c r="Y4" s="37" t="s">
        <v>46</v>
      </c>
      <c r="Z4" s="30" t="s">
        <v>78</v>
      </c>
    </row>
    <row r="5" spans="1:26" x14ac:dyDescent="0.15">
      <c r="A5" s="71">
        <v>1</v>
      </c>
      <c r="B5" s="41" t="str">
        <f>IF(COUNTA(H2)=1,H2,"")</f>
        <v/>
      </c>
      <c r="C5" s="1" t="str">
        <f>IF(COUNTA(F2)=1,F2,"")</f>
        <v/>
      </c>
      <c r="E5" s="46"/>
      <c r="F5" s="28"/>
      <c r="G5" s="29"/>
      <c r="H5" s="29"/>
      <c r="I5" s="48" t="str">
        <f>IF(COUNTA($F$3,$H$3,F5:H5)=5,P5,"")</f>
        <v/>
      </c>
      <c r="J5" s="48" t="str">
        <f>IF(COUNTA($F$3,$H$3,F5:H5)=5,IF(T5&lt;6,"*",IF(T5&gt;=17.583,"*",(H5-G5*INDEX(IF(O5="F",muratafemale,muratamale),R5-4,1)-INDEX(IF(O5="F",muratafemale,muratamale),R5-4,2))/(G5*INDEX(IF(O5="F",muratafemale,muratamale),R5-4,1)+INDEX(IF(O5="F",muratafemale,muratamale),R5-4,2))*100)),"")</f>
        <v/>
      </c>
      <c r="K5" s="49" t="str">
        <f>IF(COUNTA($F$3,$H$3,F5:H5)=5,IF(OR(T5&lt;1,G5&lt;70),"*",IF(G5&gt;=IF(O5="M",181,174),(H5-Z5)/Z5*100,IF(G5&lt;101,(H5-X5)/X5*100,IF(T5&lt;6,(H5-X5)/X5*100,IF(T5&gt;=17.583,(H5-Z5)/Z5*100,(H5-Y5)/Y5*100))))),"")</f>
        <v/>
      </c>
      <c r="L5" s="11"/>
      <c r="M5" s="11"/>
      <c r="N5" s="78"/>
      <c r="O5" s="31" t="str">
        <f>IF(OR(+$H$3="男",+$H$3="M"),"M","F")</f>
        <v>F</v>
      </c>
      <c r="P5" s="11">
        <f t="shared" ref="P5:P124" si="0">IF(T5&gt;17.583,"*",(G5-(INDEX(IF(O5="F",Hfemalemean,Hmalemean),S5+1,R5+1)))/(INDEX(IF(O5="F",Hfemalesd,Hmalesd),S5+1,R5+1)))</f>
        <v>-23.287315649149274</v>
      </c>
      <c r="Q5" s="11"/>
      <c r="R5" s="38">
        <f>DATEDIF($F$3,F5,"Y")</f>
        <v>0</v>
      </c>
      <c r="S5" s="30">
        <f>DATEDIF($F$3,F5,"YM")</f>
        <v>0</v>
      </c>
      <c r="T5" s="30">
        <f>DATEDIF($F$3,F5,"Y")+DATEDIF($F$3,F5,"YD")/(365+IF(MOD(YEAR(DATE(YEAR(F5)-1,MONTH($F$3),DAY($F$3))),4)=0,IF(DATE(YEAR(DATE(YEAR(F5)-1,MONTH($F$3),DAY($F$3))),2,29)&gt;=DATE(YEAR(F5)-1,MONTH($F$3),DAY($F$3)),1,0),0)+IF(MOD(YEAR(F5),4)=0,IF(DATE(YEAR(F5),2,29)&lt;=F5,1,0),0))</f>
        <v>0</v>
      </c>
      <c r="U5" s="34"/>
      <c r="V5" s="34"/>
      <c r="W5" s="34"/>
      <c r="X5" s="31">
        <f t="shared" ref="X5:X124" si="1">IF(O5="M",2.06*10^-3*G5^2-0.1166*G5+6.5273,2.49*10^-3*G5^2-0.1858*G5+9.036)</f>
        <v>9.0359999999999996</v>
      </c>
      <c r="Y5" s="31">
        <f t="shared" ref="Y5:Y124" si="2">((G5/100)^3*INDEX(itoOI,IF(O5="M",0,3)+IF(G5&lt;140,1,IF(G5&lt;=149,2,3)),1)+(G5/100)^2*INDEX(itoOI,IF(O5="M",0,3)+IF(G5&lt;140,1,IF(G5&lt;=149,2,3)),2)+(G5/100)*INDEX(itoOI,IF(O5="M",0,3)+IF(G5&lt;140,1,IF(G5&lt;=149,2,3)),3)+INDEX(itoOI,IF(O5="M",0,3)+IF(G5&lt;140,1,IF(G5&lt;=149,2,3)),4))</f>
        <v>-184.49199999999999</v>
      </c>
      <c r="Z5" s="30">
        <f t="shared" ref="Z5:Z124" si="3">22*G5^2/10000</f>
        <v>0</v>
      </c>
    </row>
    <row r="6" spans="1:26" x14ac:dyDescent="0.15">
      <c r="A6" s="71">
        <v>2</v>
      </c>
      <c r="B6" s="41" t="str">
        <f>IF(COUNTA(H126)=1,H126,"")</f>
        <v/>
      </c>
      <c r="C6" s="1" t="str">
        <f>IF(COUNTA(F126)=1,F126,"")</f>
        <v/>
      </c>
      <c r="E6" s="46"/>
      <c r="F6" s="28"/>
      <c r="G6" s="29"/>
      <c r="H6" s="29"/>
      <c r="I6" s="48" t="str">
        <f>IF(COUNTA($F$3,$H$3,F6:H6)=5,P6,"")</f>
        <v/>
      </c>
      <c r="J6" s="48" t="str">
        <f>IF(COUNTA($F$3,$H$3,F6:H6)=5,IF(T6&lt;6,"*",IF(T6&gt;=17.583,"*",(H6-G6*INDEX(IF(O6="F",muratafemale,muratamale),R6-4,1)-INDEX(IF(O6="F",muratafemale,muratamale),R6-4,2))/(G6*INDEX(IF(O6="F",muratafemale,muratamale),R6-4,1)+INDEX(IF(O6="F",muratafemale,muratamale),R6-4,2))*100)),"")</f>
        <v/>
      </c>
      <c r="K6" s="49" t="str">
        <f>IF(COUNTA($F$3,$H$3,F6:H6)=5,IF(OR(T6&lt;1,G6&lt;70),"*",IF(G6&gt;=IF(O6="M",181,174),(H6-Z6)/Z6*100,IF(G6&lt;101,(H6-X6)/X6*100,IF(T6&lt;6,(H6-X6)/X6*100,IF(T6&gt;=17.583,(H6-Z6)/Z6*100,(H6-Y6)/Y6*100))))),"")</f>
        <v/>
      </c>
      <c r="L6" s="11"/>
      <c r="M6" s="11"/>
      <c r="N6" s="78"/>
      <c r="O6" s="31" t="str">
        <f>+O5</f>
        <v>F</v>
      </c>
      <c r="P6" s="11">
        <f t="shared" si="0"/>
        <v>-23.287315649149274</v>
      </c>
      <c r="Q6" s="11"/>
      <c r="R6" s="38">
        <f>DATEDIF($F$3,F6,"Y")</f>
        <v>0</v>
      </c>
      <c r="S6" s="30">
        <f>DATEDIF($F$3,F6,"YM")</f>
        <v>0</v>
      </c>
      <c r="T6" s="30">
        <f>DATEDIF($F$3,F6,"Y")+DATEDIF($F$3,F6,"YD")/(365+IF(MOD(YEAR(DATE(YEAR(F6)-1,MONTH($F$3),DAY($F$3))),4)=0,IF(DATE(YEAR(DATE(YEAR(F6)-1,MONTH($F$3),DAY($F$3))),2,29)&gt;=DATE(YEAR(F6)-1,MONTH($F$3),DAY($F$3)),1,0),0)+IF(MOD(YEAR(F6),4)=0,IF(DATE(YEAR(F6),2,29)&lt;=F6,1,0),0))</f>
        <v>0</v>
      </c>
      <c r="U6" s="34"/>
      <c r="V6" s="34"/>
      <c r="W6" s="34"/>
      <c r="X6" s="31">
        <f t="shared" si="1"/>
        <v>9.0359999999999996</v>
      </c>
      <c r="Y6" s="31">
        <f t="shared" si="2"/>
        <v>-184.49199999999999</v>
      </c>
      <c r="Z6" s="30">
        <f t="shared" si="3"/>
        <v>0</v>
      </c>
    </row>
    <row r="7" spans="1:26" x14ac:dyDescent="0.15">
      <c r="A7" s="71">
        <v>3</v>
      </c>
      <c r="B7" s="41" t="str">
        <f>IF(COUNTA(H250)=1,H250,"")</f>
        <v/>
      </c>
      <c r="C7" s="1" t="str">
        <f>IF(COUNTA(F250)=1,F250,"")</f>
        <v/>
      </c>
      <c r="E7" s="46"/>
      <c r="F7" s="28"/>
      <c r="G7" s="29"/>
      <c r="H7" s="29"/>
      <c r="I7" s="48" t="str">
        <f>IF(COUNTA($F$3,$H$3,F7:H7)=5,P7,"")</f>
        <v/>
      </c>
      <c r="J7" s="48" t="str">
        <f t="shared" ref="J7:J124" si="4">IF(COUNTA($F$3,$H$3,F7:H7)=5,IF(T7&lt;6,"*",IF(T7&gt;=17.583,"*",(H7-G7*INDEX(IF(O7="F",muratafemale,muratamale),R7-4,1)-INDEX(IF(O7="F",muratafemale,muratamale),R7-4,2))/(G7*INDEX(IF(O7="F",muratafemale,muratamale),R7-4,1)+INDEX(IF(O7="F",muratafemale,muratamale),R7-4,2))*100)),"")</f>
        <v/>
      </c>
      <c r="K7" s="49" t="str">
        <f t="shared" ref="K7:K124" si="5">IF(COUNTA($F$3,$H$3,F7:H7)=5,IF(OR(T7&lt;1,G7&lt;70),"*",IF(G7&gt;=IF(O7="M",181,174),(H7-Z7)/Z7*100,IF(G7&lt;101,(H7-X7)/X7*100,IF(T7&lt;6,(H7-X7)/X7*100,IF(T7&gt;=17.583,(H7-Z7)/Z7*100,(H7-Y7)/Y7*100))))),"")</f>
        <v/>
      </c>
      <c r="N7" s="78"/>
      <c r="O7" s="31" t="str">
        <f t="shared" ref="O7:O124" si="6">+O6</f>
        <v>F</v>
      </c>
      <c r="P7" s="11">
        <f t="shared" si="0"/>
        <v>-23.287315649149274</v>
      </c>
      <c r="Q7" s="11"/>
      <c r="R7" s="38">
        <f>DATEDIF($F$3,F7,"Y")</f>
        <v>0</v>
      </c>
      <c r="S7" s="30">
        <f t="shared" ref="S7:S69" si="7">DATEDIF($F$3,F7,"YM")</f>
        <v>0</v>
      </c>
      <c r="T7" s="30">
        <f t="shared" ref="T7:T69" si="8">DATEDIF($F$3,F7,"Y")+DATEDIF($F$3,F7,"YD")/(365+IF(MOD(YEAR(DATE(YEAR(F7)-1,MONTH($F$3),DAY($F$3))),4)=0,IF(DATE(YEAR(DATE(YEAR(F7)-1,MONTH($F$3),DAY($F$3))),2,29)&gt;=DATE(YEAR(F7)-1,MONTH($F$3),DAY($F$3)),1,0),0)+IF(MOD(YEAR(F7),4)=0,IF(DATE(YEAR(F7),2,29)&lt;=F7,1,0),0))</f>
        <v>0</v>
      </c>
      <c r="U7" s="34"/>
      <c r="V7" s="34"/>
      <c r="W7" s="34"/>
      <c r="X7" s="31">
        <f t="shared" si="1"/>
        <v>9.0359999999999996</v>
      </c>
      <c r="Y7" s="31">
        <f t="shared" si="2"/>
        <v>-184.49199999999999</v>
      </c>
      <c r="Z7" s="30">
        <f t="shared" si="3"/>
        <v>0</v>
      </c>
    </row>
    <row r="8" spans="1:26" x14ac:dyDescent="0.15">
      <c r="A8" s="71">
        <v>4</v>
      </c>
      <c r="B8" s="41" t="str">
        <f>IF(COUNTA(H374)=1,H374,"")</f>
        <v/>
      </c>
      <c r="C8" s="1" t="str">
        <f>IF(COUNTA(F374)=1,F374,"")</f>
        <v/>
      </c>
      <c r="E8" s="46"/>
      <c r="F8" s="28"/>
      <c r="G8" s="29"/>
      <c r="H8" s="29"/>
      <c r="I8" s="48" t="str">
        <f t="shared" ref="I8:I124" si="9">IF(COUNTA($F$3,$H$3,F8:H8)=5,P8,"")</f>
        <v/>
      </c>
      <c r="J8" s="48" t="str">
        <f t="shared" si="4"/>
        <v/>
      </c>
      <c r="K8" s="49" t="str">
        <f t="shared" si="5"/>
        <v/>
      </c>
      <c r="L8" s="11"/>
      <c r="M8" s="11"/>
      <c r="N8" s="78"/>
      <c r="O8" s="31" t="str">
        <f t="shared" si="6"/>
        <v>F</v>
      </c>
      <c r="P8" s="11">
        <f t="shared" si="0"/>
        <v>-23.287315649149274</v>
      </c>
      <c r="Q8" s="11"/>
      <c r="R8" s="38">
        <f t="shared" ref="R8:R69" si="10">DATEDIF($F$3,F8,"Y")</f>
        <v>0</v>
      </c>
      <c r="S8" s="30">
        <f t="shared" si="7"/>
        <v>0</v>
      </c>
      <c r="T8" s="30">
        <f t="shared" si="8"/>
        <v>0</v>
      </c>
      <c r="U8" s="34"/>
      <c r="V8" s="34"/>
      <c r="W8" s="34"/>
      <c r="X8" s="31">
        <f t="shared" si="1"/>
        <v>9.0359999999999996</v>
      </c>
      <c r="Y8" s="31">
        <f t="shared" si="2"/>
        <v>-184.49199999999999</v>
      </c>
      <c r="Z8" s="30">
        <f t="shared" si="3"/>
        <v>0</v>
      </c>
    </row>
    <row r="9" spans="1:26" x14ac:dyDescent="0.15">
      <c r="A9" s="71">
        <v>5</v>
      </c>
      <c r="B9" s="41" t="str">
        <f>IF(COUNTA(H498)=1,H498,"")</f>
        <v/>
      </c>
      <c r="C9" s="1" t="str">
        <f>IF(COUNTA(F498)=1,F498,"")</f>
        <v/>
      </c>
      <c r="E9" s="46"/>
      <c r="F9" s="28"/>
      <c r="G9" s="29"/>
      <c r="H9" s="29"/>
      <c r="I9" s="48" t="str">
        <f t="shared" si="9"/>
        <v/>
      </c>
      <c r="J9" s="48" t="str">
        <f t="shared" si="4"/>
        <v/>
      </c>
      <c r="K9" s="49" t="str">
        <f t="shared" si="5"/>
        <v/>
      </c>
      <c r="L9" s="11"/>
      <c r="M9" s="11"/>
      <c r="N9" s="78"/>
      <c r="O9" s="31" t="str">
        <f t="shared" si="6"/>
        <v>F</v>
      </c>
      <c r="P9" s="11">
        <f t="shared" si="0"/>
        <v>-23.287315649149274</v>
      </c>
      <c r="Q9" s="11"/>
      <c r="R9" s="38">
        <f t="shared" si="10"/>
        <v>0</v>
      </c>
      <c r="S9" s="30">
        <f t="shared" si="7"/>
        <v>0</v>
      </c>
      <c r="T9" s="30">
        <f t="shared" si="8"/>
        <v>0</v>
      </c>
      <c r="U9" s="34"/>
      <c r="V9" s="34"/>
      <c r="W9" s="34"/>
      <c r="X9" s="31">
        <f t="shared" si="1"/>
        <v>9.0359999999999996</v>
      </c>
      <c r="Y9" s="31">
        <f t="shared" si="2"/>
        <v>-184.49199999999999</v>
      </c>
      <c r="Z9" s="30">
        <f t="shared" si="3"/>
        <v>0</v>
      </c>
    </row>
    <row r="10" spans="1:26" x14ac:dyDescent="0.15">
      <c r="A10" s="71">
        <v>6</v>
      </c>
      <c r="B10" s="41" t="str">
        <f>IF(COUNTA(H622)=1,H622,"")</f>
        <v/>
      </c>
      <c r="C10" s="1" t="str">
        <f>IF(COUNTA(F622)=1,F622,"")</f>
        <v/>
      </c>
      <c r="E10" s="46"/>
      <c r="F10" s="28"/>
      <c r="G10" s="29"/>
      <c r="H10" s="29"/>
      <c r="I10" s="48" t="str">
        <f t="shared" si="9"/>
        <v/>
      </c>
      <c r="J10" s="48" t="str">
        <f t="shared" si="4"/>
        <v/>
      </c>
      <c r="K10" s="49" t="str">
        <f t="shared" si="5"/>
        <v/>
      </c>
      <c r="L10" s="11"/>
      <c r="M10" s="11"/>
      <c r="N10" s="78"/>
      <c r="O10" s="31" t="str">
        <f t="shared" si="6"/>
        <v>F</v>
      </c>
      <c r="P10" s="11">
        <f t="shared" si="0"/>
        <v>-23.287315649149274</v>
      </c>
      <c r="Q10" s="11"/>
      <c r="R10" s="38">
        <f t="shared" si="10"/>
        <v>0</v>
      </c>
      <c r="S10" s="30">
        <f t="shared" si="7"/>
        <v>0</v>
      </c>
      <c r="T10" s="30">
        <f t="shared" si="8"/>
        <v>0</v>
      </c>
      <c r="U10" s="34"/>
      <c r="V10" s="34"/>
      <c r="W10" s="34"/>
      <c r="X10" s="31">
        <f t="shared" si="1"/>
        <v>9.0359999999999996</v>
      </c>
      <c r="Y10" s="31">
        <f t="shared" si="2"/>
        <v>-184.49199999999999</v>
      </c>
      <c r="Z10" s="30">
        <f t="shared" si="3"/>
        <v>0</v>
      </c>
    </row>
    <row r="11" spans="1:26" x14ac:dyDescent="0.15">
      <c r="A11" s="71">
        <v>7</v>
      </c>
      <c r="B11" s="41" t="str">
        <f>IF(COUNTA(H746)=1,H746,"")</f>
        <v/>
      </c>
      <c r="C11" s="1" t="str">
        <f>IF(COUNTA(F746)=1,F746,"")</f>
        <v/>
      </c>
      <c r="E11" s="46"/>
      <c r="F11" s="28"/>
      <c r="G11" s="29"/>
      <c r="H11" s="29"/>
      <c r="I11" s="48" t="str">
        <f t="shared" si="9"/>
        <v/>
      </c>
      <c r="J11" s="48" t="str">
        <f t="shared" si="4"/>
        <v/>
      </c>
      <c r="K11" s="49" t="str">
        <f t="shared" si="5"/>
        <v/>
      </c>
      <c r="L11" s="11"/>
      <c r="M11" s="11"/>
      <c r="N11" s="78"/>
      <c r="O11" s="31" t="str">
        <f t="shared" si="6"/>
        <v>F</v>
      </c>
      <c r="P11" s="11">
        <f t="shared" si="0"/>
        <v>-23.287315649149274</v>
      </c>
      <c r="Q11" s="11"/>
      <c r="R11" s="38">
        <f t="shared" si="10"/>
        <v>0</v>
      </c>
      <c r="S11" s="30">
        <f t="shared" si="7"/>
        <v>0</v>
      </c>
      <c r="T11" s="30">
        <f t="shared" si="8"/>
        <v>0</v>
      </c>
      <c r="U11" s="34"/>
      <c r="V11" s="34"/>
      <c r="W11" s="34"/>
      <c r="X11" s="31">
        <f t="shared" si="1"/>
        <v>9.0359999999999996</v>
      </c>
      <c r="Y11" s="31">
        <f t="shared" si="2"/>
        <v>-184.49199999999999</v>
      </c>
      <c r="Z11" s="30">
        <f t="shared" si="3"/>
        <v>0</v>
      </c>
    </row>
    <row r="12" spans="1:26" x14ac:dyDescent="0.15">
      <c r="A12" s="71">
        <v>8</v>
      </c>
      <c r="B12" s="41" t="str">
        <f>IF(COUNTA(H870)=1,H870,"")</f>
        <v/>
      </c>
      <c r="C12" s="1" t="str">
        <f>IF(COUNTA(F870)=1,F870,"")</f>
        <v/>
      </c>
      <c r="E12" s="46"/>
      <c r="F12" s="28"/>
      <c r="G12" s="29"/>
      <c r="H12" s="29"/>
      <c r="I12" s="48" t="str">
        <f t="shared" si="9"/>
        <v/>
      </c>
      <c r="J12" s="48" t="str">
        <f t="shared" si="4"/>
        <v/>
      </c>
      <c r="K12" s="49" t="str">
        <f t="shared" si="5"/>
        <v/>
      </c>
      <c r="L12" s="11"/>
      <c r="M12" s="11"/>
      <c r="N12" s="78"/>
      <c r="O12" s="31" t="str">
        <f t="shared" si="6"/>
        <v>F</v>
      </c>
      <c r="P12" s="11">
        <f t="shared" si="0"/>
        <v>-23.287315649149274</v>
      </c>
      <c r="Q12" s="11"/>
      <c r="R12" s="38">
        <f t="shared" si="10"/>
        <v>0</v>
      </c>
      <c r="S12" s="30">
        <f t="shared" si="7"/>
        <v>0</v>
      </c>
      <c r="T12" s="30">
        <f t="shared" si="8"/>
        <v>0</v>
      </c>
      <c r="U12" s="34"/>
      <c r="V12" s="34"/>
      <c r="W12" s="34"/>
      <c r="X12" s="31">
        <f t="shared" si="1"/>
        <v>9.0359999999999996</v>
      </c>
      <c r="Y12" s="31">
        <f t="shared" si="2"/>
        <v>-184.49199999999999</v>
      </c>
      <c r="Z12" s="30">
        <f t="shared" si="3"/>
        <v>0</v>
      </c>
    </row>
    <row r="13" spans="1:26" x14ac:dyDescent="0.15">
      <c r="A13" s="71">
        <v>9</v>
      </c>
      <c r="B13" s="41" t="str">
        <f>IF(COUNTA(H994)=1,H994,"")</f>
        <v/>
      </c>
      <c r="C13" s="1" t="str">
        <f>IF(COUNTA(F994)=1,F994,"")</f>
        <v/>
      </c>
      <c r="E13" s="46"/>
      <c r="F13" s="28"/>
      <c r="G13" s="29"/>
      <c r="H13" s="29"/>
      <c r="I13" s="48" t="str">
        <f t="shared" si="9"/>
        <v/>
      </c>
      <c r="J13" s="48" t="str">
        <f t="shared" si="4"/>
        <v/>
      </c>
      <c r="K13" s="49" t="str">
        <f t="shared" si="5"/>
        <v/>
      </c>
      <c r="L13" s="11"/>
      <c r="M13" s="11"/>
      <c r="N13" s="78"/>
      <c r="O13" s="31" t="str">
        <f t="shared" si="6"/>
        <v>F</v>
      </c>
      <c r="P13" s="11">
        <f t="shared" si="0"/>
        <v>-23.287315649149274</v>
      </c>
      <c r="Q13" s="11"/>
      <c r="R13" s="38">
        <f t="shared" si="10"/>
        <v>0</v>
      </c>
      <c r="S13" s="30">
        <f t="shared" si="7"/>
        <v>0</v>
      </c>
      <c r="T13" s="30">
        <f t="shared" si="8"/>
        <v>0</v>
      </c>
      <c r="U13" s="34"/>
      <c r="V13" s="34"/>
      <c r="W13" s="34"/>
      <c r="X13" s="31">
        <f t="shared" si="1"/>
        <v>9.0359999999999996</v>
      </c>
      <c r="Y13" s="31">
        <f t="shared" si="2"/>
        <v>-184.49199999999999</v>
      </c>
      <c r="Z13" s="30">
        <f t="shared" si="3"/>
        <v>0</v>
      </c>
    </row>
    <row r="14" spans="1:26" x14ac:dyDescent="0.15">
      <c r="A14" s="71">
        <v>10</v>
      </c>
      <c r="B14" s="41" t="str">
        <f>IF(COUNTA(H1118)=1,H1118,"")</f>
        <v/>
      </c>
      <c r="C14" s="1" t="str">
        <f>IF(COUNTA(F1118)=1,F1118,"")</f>
        <v/>
      </c>
      <c r="E14" s="46"/>
      <c r="F14" s="28"/>
      <c r="G14" s="29"/>
      <c r="H14" s="29"/>
      <c r="I14" s="48" t="str">
        <f t="shared" si="9"/>
        <v/>
      </c>
      <c r="J14" s="48" t="str">
        <f t="shared" si="4"/>
        <v/>
      </c>
      <c r="K14" s="49" t="str">
        <f t="shared" si="5"/>
        <v/>
      </c>
      <c r="L14" s="11"/>
      <c r="M14" s="11"/>
      <c r="N14" s="78"/>
      <c r="O14" s="31" t="str">
        <f t="shared" si="6"/>
        <v>F</v>
      </c>
      <c r="P14" s="11">
        <f t="shared" si="0"/>
        <v>-23.287315649149274</v>
      </c>
      <c r="Q14" s="11"/>
      <c r="R14" s="38">
        <f t="shared" si="10"/>
        <v>0</v>
      </c>
      <c r="S14" s="30">
        <f t="shared" si="7"/>
        <v>0</v>
      </c>
      <c r="T14" s="30">
        <f t="shared" si="8"/>
        <v>0</v>
      </c>
      <c r="U14" s="34"/>
      <c r="V14" s="34"/>
      <c r="W14" s="34"/>
      <c r="X14" s="31">
        <f t="shared" si="1"/>
        <v>9.0359999999999996</v>
      </c>
      <c r="Y14" s="31">
        <f t="shared" si="2"/>
        <v>-184.49199999999999</v>
      </c>
      <c r="Z14" s="30">
        <f t="shared" si="3"/>
        <v>0</v>
      </c>
    </row>
    <row r="15" spans="1:26" x14ac:dyDescent="0.15">
      <c r="E15" s="46"/>
      <c r="F15" s="28"/>
      <c r="G15" s="29"/>
      <c r="H15" s="29"/>
      <c r="I15" s="48" t="str">
        <f t="shared" si="9"/>
        <v/>
      </c>
      <c r="J15" s="48" t="str">
        <f t="shared" si="4"/>
        <v/>
      </c>
      <c r="K15" s="49" t="str">
        <f t="shared" si="5"/>
        <v/>
      </c>
      <c r="L15" s="11"/>
      <c r="M15" s="11"/>
      <c r="N15" s="78"/>
      <c r="O15" s="31" t="str">
        <f t="shared" si="6"/>
        <v>F</v>
      </c>
      <c r="P15" s="11">
        <f t="shared" si="0"/>
        <v>-23.287315649149274</v>
      </c>
      <c r="Q15" s="11"/>
      <c r="R15" s="38">
        <f t="shared" si="10"/>
        <v>0</v>
      </c>
      <c r="S15" s="30">
        <f t="shared" si="7"/>
        <v>0</v>
      </c>
      <c r="T15" s="30">
        <f t="shared" si="8"/>
        <v>0</v>
      </c>
      <c r="U15" s="34"/>
      <c r="V15" s="34"/>
      <c r="W15" s="34"/>
      <c r="X15" s="31">
        <f t="shared" si="1"/>
        <v>9.0359999999999996</v>
      </c>
      <c r="Y15" s="31">
        <f t="shared" si="2"/>
        <v>-184.49199999999999</v>
      </c>
      <c r="Z15" s="30">
        <f t="shared" si="3"/>
        <v>0</v>
      </c>
    </row>
    <row r="16" spans="1:26" x14ac:dyDescent="0.15">
      <c r="E16" s="46"/>
      <c r="F16" s="28"/>
      <c r="G16" s="29"/>
      <c r="H16" s="29"/>
      <c r="I16" s="48" t="str">
        <f t="shared" ref="I16:I79" si="11">IF(COUNTA($F$3,$H$3,F16:H16)=5,P16,"")</f>
        <v/>
      </c>
      <c r="J16" s="48" t="str">
        <f t="shared" ref="J16:J79" si="12">IF(COUNTA($F$3,$H$3,F16:H16)=5,IF(T16&lt;6,"*",IF(T16&gt;=17.583,"*",(H16-G16*INDEX(IF(O16="F",muratafemale,muratamale),R16-4,1)-INDEX(IF(O16="F",muratafemale,muratamale),R16-4,2))/(G16*INDEX(IF(O16="F",muratafemale,muratamale),R16-4,1)+INDEX(IF(O16="F",muratafemale,muratamale),R16-4,2))*100)),"")</f>
        <v/>
      </c>
      <c r="K16" s="49" t="str">
        <f t="shared" ref="K16:K79" si="13">IF(COUNTA($F$3,$H$3,F16:H16)=5,IF(OR(T16&lt;1,G16&lt;70),"*",IF(G16&gt;=IF(O16="M",181,174),(H16-Z16)/Z16*100,IF(G16&lt;101,(H16-X16)/X16*100,IF(T16&lt;6,(H16-X16)/X16*100,IF(T16&gt;=17.583,(H16-Z16)/Z16*100,(H16-Y16)/Y16*100))))),"")</f>
        <v/>
      </c>
      <c r="L16" s="11"/>
      <c r="M16" s="11"/>
      <c r="N16" s="78"/>
      <c r="O16" s="31" t="str">
        <f t="shared" si="6"/>
        <v>F</v>
      </c>
      <c r="P16" s="11">
        <f t="shared" ref="P16:P79" si="14">IF(T16&gt;17.583,"*",(G16-(INDEX(IF(O16="F",Hfemalemean,Hmalemean),S16+1,R16+1)))/(INDEX(IF(O16="F",Hfemalesd,Hmalesd),S16+1,R16+1)))</f>
        <v>-23.287315649149274</v>
      </c>
      <c r="Q16" s="11"/>
      <c r="R16" s="38">
        <f t="shared" si="10"/>
        <v>0</v>
      </c>
      <c r="S16" s="30">
        <f t="shared" si="7"/>
        <v>0</v>
      </c>
      <c r="T16" s="30">
        <f t="shared" si="8"/>
        <v>0</v>
      </c>
      <c r="U16" s="34"/>
      <c r="V16" s="34"/>
      <c r="W16" s="34"/>
      <c r="X16" s="31">
        <f t="shared" ref="X16:X79" si="15">IF(O16="M",2.06*10^-3*G16^2-0.1166*G16+6.5273,2.49*10^-3*G16^2-0.1858*G16+9.036)</f>
        <v>9.0359999999999996</v>
      </c>
      <c r="Y16" s="31">
        <f t="shared" ref="Y16:Y79" si="16">((G16/100)^3*INDEX(itoOI,IF(O16="M",0,3)+IF(G16&lt;140,1,IF(G16&lt;=149,2,3)),1)+(G16/100)^2*INDEX(itoOI,IF(O16="M",0,3)+IF(G16&lt;140,1,IF(G16&lt;=149,2,3)),2)+(G16/100)*INDEX(itoOI,IF(O16="M",0,3)+IF(G16&lt;140,1,IF(G16&lt;=149,2,3)),3)+INDEX(itoOI,IF(O16="M",0,3)+IF(G16&lt;140,1,IF(G16&lt;=149,2,3)),4))</f>
        <v>-184.49199999999999</v>
      </c>
      <c r="Z16" s="30">
        <f t="shared" ref="Z16:Z79" si="17">22*G16^2/10000</f>
        <v>0</v>
      </c>
    </row>
    <row r="17" spans="5:26" x14ac:dyDescent="0.15">
      <c r="E17" s="46"/>
      <c r="F17" s="28"/>
      <c r="G17" s="29"/>
      <c r="H17" s="29"/>
      <c r="I17" s="48" t="str">
        <f t="shared" si="11"/>
        <v/>
      </c>
      <c r="J17" s="48" t="str">
        <f t="shared" si="12"/>
        <v/>
      </c>
      <c r="K17" s="49" t="str">
        <f t="shared" si="13"/>
        <v/>
      </c>
      <c r="L17" s="11"/>
      <c r="M17" s="11"/>
      <c r="N17" s="78"/>
      <c r="O17" s="31" t="str">
        <f t="shared" si="6"/>
        <v>F</v>
      </c>
      <c r="P17" s="11">
        <f t="shared" si="14"/>
        <v>-23.287315649149274</v>
      </c>
      <c r="Q17" s="11"/>
      <c r="R17" s="38">
        <f t="shared" si="10"/>
        <v>0</v>
      </c>
      <c r="S17" s="30">
        <f t="shared" si="7"/>
        <v>0</v>
      </c>
      <c r="T17" s="30">
        <f t="shared" si="8"/>
        <v>0</v>
      </c>
      <c r="U17" s="34"/>
      <c r="V17" s="34"/>
      <c r="W17" s="34"/>
      <c r="X17" s="31">
        <f t="shared" si="15"/>
        <v>9.0359999999999996</v>
      </c>
      <c r="Y17" s="31">
        <f t="shared" si="16"/>
        <v>-184.49199999999999</v>
      </c>
      <c r="Z17" s="30">
        <f t="shared" si="17"/>
        <v>0</v>
      </c>
    </row>
    <row r="18" spans="5:26" x14ac:dyDescent="0.15">
      <c r="E18" s="46"/>
      <c r="F18" s="28"/>
      <c r="G18" s="29"/>
      <c r="H18" s="29"/>
      <c r="I18" s="48" t="str">
        <f t="shared" si="11"/>
        <v/>
      </c>
      <c r="J18" s="48" t="str">
        <f t="shared" si="12"/>
        <v/>
      </c>
      <c r="K18" s="49" t="str">
        <f t="shared" si="13"/>
        <v/>
      </c>
      <c r="L18" s="11"/>
      <c r="M18" s="11"/>
      <c r="N18" s="78"/>
      <c r="O18" s="31" t="str">
        <f t="shared" si="6"/>
        <v>F</v>
      </c>
      <c r="P18" s="11">
        <f t="shared" si="14"/>
        <v>-23.287315649149274</v>
      </c>
      <c r="Q18" s="11"/>
      <c r="R18" s="38">
        <f t="shared" si="10"/>
        <v>0</v>
      </c>
      <c r="S18" s="30">
        <f t="shared" si="7"/>
        <v>0</v>
      </c>
      <c r="T18" s="30">
        <f t="shared" si="8"/>
        <v>0</v>
      </c>
      <c r="U18" s="34"/>
      <c r="V18" s="34"/>
      <c r="W18" s="34"/>
      <c r="X18" s="31">
        <f t="shared" si="15"/>
        <v>9.0359999999999996</v>
      </c>
      <c r="Y18" s="31">
        <f t="shared" si="16"/>
        <v>-184.49199999999999</v>
      </c>
      <c r="Z18" s="30">
        <f t="shared" si="17"/>
        <v>0</v>
      </c>
    </row>
    <row r="19" spans="5:26" x14ac:dyDescent="0.15">
      <c r="E19" s="46"/>
      <c r="F19" s="28"/>
      <c r="G19" s="29"/>
      <c r="H19" s="29"/>
      <c r="I19" s="48" t="str">
        <f t="shared" si="11"/>
        <v/>
      </c>
      <c r="J19" s="48" t="str">
        <f t="shared" si="12"/>
        <v/>
      </c>
      <c r="K19" s="49" t="str">
        <f t="shared" si="13"/>
        <v/>
      </c>
      <c r="L19" s="11"/>
      <c r="M19" s="11"/>
      <c r="N19" s="78"/>
      <c r="O19" s="31" t="str">
        <f t="shared" si="6"/>
        <v>F</v>
      </c>
      <c r="P19" s="11">
        <f t="shared" si="14"/>
        <v>-23.287315649149274</v>
      </c>
      <c r="Q19" s="11"/>
      <c r="R19" s="38">
        <f t="shared" si="10"/>
        <v>0</v>
      </c>
      <c r="S19" s="30">
        <f t="shared" si="7"/>
        <v>0</v>
      </c>
      <c r="T19" s="30">
        <f t="shared" si="8"/>
        <v>0</v>
      </c>
      <c r="U19" s="34"/>
      <c r="V19" s="34"/>
      <c r="W19" s="34"/>
      <c r="X19" s="31">
        <f t="shared" si="15"/>
        <v>9.0359999999999996</v>
      </c>
      <c r="Y19" s="31">
        <f t="shared" si="16"/>
        <v>-184.49199999999999</v>
      </c>
      <c r="Z19" s="30">
        <f t="shared" si="17"/>
        <v>0</v>
      </c>
    </row>
    <row r="20" spans="5:26" x14ac:dyDescent="0.15">
      <c r="E20" s="46"/>
      <c r="F20" s="28"/>
      <c r="G20" s="29"/>
      <c r="H20" s="29"/>
      <c r="I20" s="48" t="str">
        <f t="shared" si="11"/>
        <v/>
      </c>
      <c r="J20" s="48" t="str">
        <f t="shared" si="12"/>
        <v/>
      </c>
      <c r="K20" s="49" t="str">
        <f t="shared" si="13"/>
        <v/>
      </c>
      <c r="L20" s="11"/>
      <c r="M20" s="11"/>
      <c r="N20" s="78"/>
      <c r="O20" s="31" t="str">
        <f t="shared" si="6"/>
        <v>F</v>
      </c>
      <c r="P20" s="11">
        <f t="shared" si="14"/>
        <v>-23.287315649149274</v>
      </c>
      <c r="Q20" s="11"/>
      <c r="R20" s="38">
        <f t="shared" si="10"/>
        <v>0</v>
      </c>
      <c r="S20" s="30">
        <f t="shared" si="7"/>
        <v>0</v>
      </c>
      <c r="T20" s="30">
        <f t="shared" si="8"/>
        <v>0</v>
      </c>
      <c r="U20" s="34"/>
      <c r="V20" s="34"/>
      <c r="W20" s="34"/>
      <c r="X20" s="31">
        <f t="shared" si="15"/>
        <v>9.0359999999999996</v>
      </c>
      <c r="Y20" s="31">
        <f t="shared" si="16"/>
        <v>-184.49199999999999</v>
      </c>
      <c r="Z20" s="30">
        <f t="shared" si="17"/>
        <v>0</v>
      </c>
    </row>
    <row r="21" spans="5:26" x14ac:dyDescent="0.15">
      <c r="E21" s="46"/>
      <c r="F21" s="28"/>
      <c r="G21" s="29"/>
      <c r="H21" s="29"/>
      <c r="I21" s="48" t="str">
        <f t="shared" si="11"/>
        <v/>
      </c>
      <c r="J21" s="48" t="str">
        <f t="shared" si="12"/>
        <v/>
      </c>
      <c r="K21" s="49" t="str">
        <f t="shared" si="13"/>
        <v/>
      </c>
      <c r="L21" s="11"/>
      <c r="M21" s="11"/>
      <c r="N21" s="78"/>
      <c r="O21" s="31" t="str">
        <f t="shared" si="6"/>
        <v>F</v>
      </c>
      <c r="P21" s="11">
        <f t="shared" si="14"/>
        <v>-23.287315649149274</v>
      </c>
      <c r="Q21" s="11"/>
      <c r="R21" s="38">
        <f t="shared" si="10"/>
        <v>0</v>
      </c>
      <c r="S21" s="30">
        <f t="shared" si="7"/>
        <v>0</v>
      </c>
      <c r="T21" s="30">
        <f t="shared" si="8"/>
        <v>0</v>
      </c>
      <c r="U21" s="34"/>
      <c r="V21" s="34"/>
      <c r="W21" s="34"/>
      <c r="X21" s="31">
        <f t="shared" si="15"/>
        <v>9.0359999999999996</v>
      </c>
      <c r="Y21" s="31">
        <f t="shared" si="16"/>
        <v>-184.49199999999999</v>
      </c>
      <c r="Z21" s="30">
        <f t="shared" si="17"/>
        <v>0</v>
      </c>
    </row>
    <row r="22" spans="5:26" x14ac:dyDescent="0.15">
      <c r="E22" s="46"/>
      <c r="F22" s="28"/>
      <c r="G22" s="29"/>
      <c r="H22" s="29"/>
      <c r="I22" s="48" t="str">
        <f t="shared" si="11"/>
        <v/>
      </c>
      <c r="J22" s="48" t="str">
        <f t="shared" si="12"/>
        <v/>
      </c>
      <c r="K22" s="49" t="str">
        <f t="shared" si="13"/>
        <v/>
      </c>
      <c r="L22" s="11"/>
      <c r="M22" s="11"/>
      <c r="N22" s="78"/>
      <c r="O22" s="31" t="str">
        <f t="shared" si="6"/>
        <v>F</v>
      </c>
      <c r="P22" s="11">
        <f t="shared" si="14"/>
        <v>-23.287315649149274</v>
      </c>
      <c r="Q22" s="11"/>
      <c r="R22" s="38">
        <f t="shared" si="10"/>
        <v>0</v>
      </c>
      <c r="S22" s="30">
        <f t="shared" si="7"/>
        <v>0</v>
      </c>
      <c r="T22" s="30">
        <f t="shared" si="8"/>
        <v>0</v>
      </c>
      <c r="U22" s="34"/>
      <c r="V22" s="34"/>
      <c r="W22" s="34"/>
      <c r="X22" s="31">
        <f t="shared" si="15"/>
        <v>9.0359999999999996</v>
      </c>
      <c r="Y22" s="31">
        <f t="shared" si="16"/>
        <v>-184.49199999999999</v>
      </c>
      <c r="Z22" s="30">
        <f t="shared" si="17"/>
        <v>0</v>
      </c>
    </row>
    <row r="23" spans="5:26" x14ac:dyDescent="0.15">
      <c r="E23" s="46"/>
      <c r="F23" s="28"/>
      <c r="G23" s="29"/>
      <c r="H23" s="29"/>
      <c r="I23" s="48" t="str">
        <f t="shared" si="11"/>
        <v/>
      </c>
      <c r="J23" s="48" t="str">
        <f t="shared" si="12"/>
        <v/>
      </c>
      <c r="K23" s="49" t="str">
        <f t="shared" si="13"/>
        <v/>
      </c>
      <c r="L23" s="11"/>
      <c r="M23" s="11"/>
      <c r="N23" s="78"/>
      <c r="O23" s="31" t="str">
        <f t="shared" si="6"/>
        <v>F</v>
      </c>
      <c r="P23" s="11">
        <f t="shared" si="14"/>
        <v>-23.287315649149274</v>
      </c>
      <c r="Q23" s="11"/>
      <c r="R23" s="38">
        <f t="shared" si="10"/>
        <v>0</v>
      </c>
      <c r="S23" s="30">
        <f t="shared" si="7"/>
        <v>0</v>
      </c>
      <c r="T23" s="30">
        <f t="shared" si="8"/>
        <v>0</v>
      </c>
      <c r="U23" s="34"/>
      <c r="V23" s="34"/>
      <c r="W23" s="34"/>
      <c r="X23" s="31">
        <f t="shared" si="15"/>
        <v>9.0359999999999996</v>
      </c>
      <c r="Y23" s="31">
        <f t="shared" si="16"/>
        <v>-184.49199999999999</v>
      </c>
      <c r="Z23" s="30">
        <f t="shared" si="17"/>
        <v>0</v>
      </c>
    </row>
    <row r="24" spans="5:26" x14ac:dyDescent="0.15">
      <c r="E24" s="46"/>
      <c r="F24" s="28"/>
      <c r="G24" s="29"/>
      <c r="H24" s="29"/>
      <c r="I24" s="48" t="str">
        <f t="shared" si="11"/>
        <v/>
      </c>
      <c r="J24" s="48" t="str">
        <f t="shared" si="12"/>
        <v/>
      </c>
      <c r="K24" s="49" t="str">
        <f t="shared" si="13"/>
        <v/>
      </c>
      <c r="L24" s="11"/>
      <c r="M24" s="11"/>
      <c r="N24" s="78"/>
      <c r="O24" s="31" t="str">
        <f t="shared" si="6"/>
        <v>F</v>
      </c>
      <c r="P24" s="11">
        <f t="shared" si="14"/>
        <v>-23.287315649149274</v>
      </c>
      <c r="Q24" s="11"/>
      <c r="R24" s="38">
        <f t="shared" si="10"/>
        <v>0</v>
      </c>
      <c r="S24" s="30">
        <f t="shared" si="7"/>
        <v>0</v>
      </c>
      <c r="T24" s="30">
        <f t="shared" si="8"/>
        <v>0</v>
      </c>
      <c r="U24" s="34"/>
      <c r="V24" s="34"/>
      <c r="W24" s="34"/>
      <c r="X24" s="31">
        <f t="shared" si="15"/>
        <v>9.0359999999999996</v>
      </c>
      <c r="Y24" s="31">
        <f t="shared" si="16"/>
        <v>-184.49199999999999</v>
      </c>
      <c r="Z24" s="30">
        <f t="shared" si="17"/>
        <v>0</v>
      </c>
    </row>
    <row r="25" spans="5:26" x14ac:dyDescent="0.15">
      <c r="E25" s="46"/>
      <c r="F25" s="28"/>
      <c r="G25" s="29"/>
      <c r="H25" s="29"/>
      <c r="I25" s="48" t="str">
        <f t="shared" si="11"/>
        <v/>
      </c>
      <c r="J25" s="48" t="str">
        <f t="shared" si="12"/>
        <v/>
      </c>
      <c r="K25" s="49" t="str">
        <f t="shared" si="13"/>
        <v/>
      </c>
      <c r="L25" s="11"/>
      <c r="M25" s="11"/>
      <c r="N25" s="78"/>
      <c r="O25" s="31" t="str">
        <f t="shared" si="6"/>
        <v>F</v>
      </c>
      <c r="P25" s="11">
        <f t="shared" si="14"/>
        <v>-23.287315649149274</v>
      </c>
      <c r="Q25" s="11"/>
      <c r="R25" s="38">
        <f t="shared" si="10"/>
        <v>0</v>
      </c>
      <c r="S25" s="30">
        <f t="shared" si="7"/>
        <v>0</v>
      </c>
      <c r="T25" s="30">
        <f t="shared" si="8"/>
        <v>0</v>
      </c>
      <c r="U25" s="34"/>
      <c r="V25" s="34"/>
      <c r="W25" s="34"/>
      <c r="X25" s="31">
        <f t="shared" si="15"/>
        <v>9.0359999999999996</v>
      </c>
      <c r="Y25" s="31">
        <f t="shared" si="16"/>
        <v>-184.49199999999999</v>
      </c>
      <c r="Z25" s="30">
        <f t="shared" si="17"/>
        <v>0</v>
      </c>
    </row>
    <row r="26" spans="5:26" x14ac:dyDescent="0.15">
      <c r="E26" s="46"/>
      <c r="F26" s="28"/>
      <c r="G26" s="29"/>
      <c r="H26" s="29"/>
      <c r="I26" s="48" t="str">
        <f t="shared" si="11"/>
        <v/>
      </c>
      <c r="J26" s="48" t="str">
        <f t="shared" si="12"/>
        <v/>
      </c>
      <c r="K26" s="49" t="str">
        <f t="shared" si="13"/>
        <v/>
      </c>
      <c r="L26" s="11"/>
      <c r="M26" s="11"/>
      <c r="N26" s="78"/>
      <c r="O26" s="31" t="str">
        <f t="shared" si="6"/>
        <v>F</v>
      </c>
      <c r="P26" s="11">
        <f t="shared" si="14"/>
        <v>-23.287315649149274</v>
      </c>
      <c r="Q26" s="11"/>
      <c r="R26" s="38">
        <f t="shared" si="10"/>
        <v>0</v>
      </c>
      <c r="S26" s="30">
        <f t="shared" si="7"/>
        <v>0</v>
      </c>
      <c r="T26" s="30">
        <f t="shared" si="8"/>
        <v>0</v>
      </c>
      <c r="U26" s="34"/>
      <c r="V26" s="34"/>
      <c r="W26" s="34"/>
      <c r="X26" s="31">
        <f t="shared" si="15"/>
        <v>9.0359999999999996</v>
      </c>
      <c r="Y26" s="31">
        <f t="shared" si="16"/>
        <v>-184.49199999999999</v>
      </c>
      <c r="Z26" s="30">
        <f t="shared" si="17"/>
        <v>0</v>
      </c>
    </row>
    <row r="27" spans="5:26" x14ac:dyDescent="0.15">
      <c r="E27" s="46"/>
      <c r="F27" s="28"/>
      <c r="G27" s="29"/>
      <c r="H27" s="29"/>
      <c r="I27" s="48" t="str">
        <f t="shared" si="11"/>
        <v/>
      </c>
      <c r="J27" s="48" t="str">
        <f t="shared" si="12"/>
        <v/>
      </c>
      <c r="K27" s="49" t="str">
        <f t="shared" si="13"/>
        <v/>
      </c>
      <c r="L27" s="11"/>
      <c r="M27" s="11"/>
      <c r="N27" s="78"/>
      <c r="O27" s="31" t="str">
        <f t="shared" si="6"/>
        <v>F</v>
      </c>
      <c r="P27" s="11">
        <f t="shared" si="14"/>
        <v>-23.287315649149274</v>
      </c>
      <c r="Q27" s="11"/>
      <c r="R27" s="38">
        <f t="shared" si="10"/>
        <v>0</v>
      </c>
      <c r="S27" s="30">
        <f t="shared" si="7"/>
        <v>0</v>
      </c>
      <c r="T27" s="30">
        <f t="shared" si="8"/>
        <v>0</v>
      </c>
      <c r="U27" s="34"/>
      <c r="V27" s="34"/>
      <c r="W27" s="34"/>
      <c r="X27" s="31">
        <f t="shared" si="15"/>
        <v>9.0359999999999996</v>
      </c>
      <c r="Y27" s="31">
        <f t="shared" si="16"/>
        <v>-184.49199999999999</v>
      </c>
      <c r="Z27" s="30">
        <f t="shared" si="17"/>
        <v>0</v>
      </c>
    </row>
    <row r="28" spans="5:26" x14ac:dyDescent="0.15">
      <c r="E28" s="46"/>
      <c r="F28" s="28"/>
      <c r="G28" s="29"/>
      <c r="H28" s="29"/>
      <c r="I28" s="48" t="str">
        <f t="shared" si="11"/>
        <v/>
      </c>
      <c r="J28" s="48" t="str">
        <f t="shared" si="12"/>
        <v/>
      </c>
      <c r="K28" s="49" t="str">
        <f t="shared" si="13"/>
        <v/>
      </c>
      <c r="L28" s="11"/>
      <c r="M28" s="11"/>
      <c r="N28" s="78"/>
      <c r="O28" s="31" t="str">
        <f t="shared" si="6"/>
        <v>F</v>
      </c>
      <c r="P28" s="11">
        <f t="shared" si="14"/>
        <v>-23.287315649149274</v>
      </c>
      <c r="Q28" s="11"/>
      <c r="R28" s="38">
        <f t="shared" si="10"/>
        <v>0</v>
      </c>
      <c r="S28" s="30">
        <f t="shared" si="7"/>
        <v>0</v>
      </c>
      <c r="T28" s="30">
        <f t="shared" si="8"/>
        <v>0</v>
      </c>
      <c r="U28" s="34"/>
      <c r="V28" s="34"/>
      <c r="W28" s="34"/>
      <c r="X28" s="31">
        <f t="shared" si="15"/>
        <v>9.0359999999999996</v>
      </c>
      <c r="Y28" s="31">
        <f t="shared" si="16"/>
        <v>-184.49199999999999</v>
      </c>
      <c r="Z28" s="30">
        <f t="shared" si="17"/>
        <v>0</v>
      </c>
    </row>
    <row r="29" spans="5:26" x14ac:dyDescent="0.15">
      <c r="E29" s="46"/>
      <c r="F29" s="28"/>
      <c r="G29" s="29"/>
      <c r="H29" s="29"/>
      <c r="I29" s="48" t="str">
        <f t="shared" si="11"/>
        <v/>
      </c>
      <c r="J29" s="48" t="str">
        <f t="shared" si="12"/>
        <v/>
      </c>
      <c r="K29" s="49" t="str">
        <f t="shared" si="13"/>
        <v/>
      </c>
      <c r="L29" s="11"/>
      <c r="M29" s="11"/>
      <c r="N29" s="78"/>
      <c r="O29" s="31" t="str">
        <f t="shared" si="6"/>
        <v>F</v>
      </c>
      <c r="P29" s="11">
        <f t="shared" si="14"/>
        <v>-23.287315649149274</v>
      </c>
      <c r="Q29" s="11"/>
      <c r="R29" s="38">
        <f t="shared" si="10"/>
        <v>0</v>
      </c>
      <c r="S29" s="30">
        <f t="shared" si="7"/>
        <v>0</v>
      </c>
      <c r="T29" s="30">
        <f t="shared" si="8"/>
        <v>0</v>
      </c>
      <c r="U29" s="34"/>
      <c r="V29" s="34"/>
      <c r="W29" s="34"/>
      <c r="X29" s="31">
        <f t="shared" si="15"/>
        <v>9.0359999999999996</v>
      </c>
      <c r="Y29" s="31">
        <f t="shared" si="16"/>
        <v>-184.49199999999999</v>
      </c>
      <c r="Z29" s="30">
        <f t="shared" si="17"/>
        <v>0</v>
      </c>
    </row>
    <row r="30" spans="5:26" x14ac:dyDescent="0.15">
      <c r="E30" s="46"/>
      <c r="F30" s="28"/>
      <c r="G30" s="29"/>
      <c r="H30" s="29"/>
      <c r="I30" s="48" t="str">
        <f t="shared" si="11"/>
        <v/>
      </c>
      <c r="J30" s="48" t="str">
        <f t="shared" si="12"/>
        <v/>
      </c>
      <c r="K30" s="49" t="str">
        <f t="shared" si="13"/>
        <v/>
      </c>
      <c r="L30" s="11"/>
      <c r="M30" s="11"/>
      <c r="N30" s="78"/>
      <c r="O30" s="31" t="str">
        <f t="shared" si="6"/>
        <v>F</v>
      </c>
      <c r="P30" s="11">
        <f t="shared" si="14"/>
        <v>-23.287315649149274</v>
      </c>
      <c r="Q30" s="11"/>
      <c r="R30" s="38">
        <f t="shared" si="10"/>
        <v>0</v>
      </c>
      <c r="S30" s="30">
        <f t="shared" si="7"/>
        <v>0</v>
      </c>
      <c r="T30" s="30">
        <f t="shared" si="8"/>
        <v>0</v>
      </c>
      <c r="U30" s="34"/>
      <c r="V30" s="34"/>
      <c r="W30" s="34"/>
      <c r="X30" s="31">
        <f t="shared" si="15"/>
        <v>9.0359999999999996</v>
      </c>
      <c r="Y30" s="31">
        <f t="shared" si="16"/>
        <v>-184.49199999999999</v>
      </c>
      <c r="Z30" s="30">
        <f t="shared" si="17"/>
        <v>0</v>
      </c>
    </row>
    <row r="31" spans="5:26" x14ac:dyDescent="0.15">
      <c r="E31" s="46"/>
      <c r="F31" s="28"/>
      <c r="G31" s="29"/>
      <c r="H31" s="29"/>
      <c r="I31" s="48" t="str">
        <f t="shared" si="11"/>
        <v/>
      </c>
      <c r="J31" s="48" t="str">
        <f t="shared" si="12"/>
        <v/>
      </c>
      <c r="K31" s="49" t="str">
        <f t="shared" si="13"/>
        <v/>
      </c>
      <c r="L31" s="11"/>
      <c r="M31" s="11"/>
      <c r="N31" s="78"/>
      <c r="O31" s="31" t="str">
        <f t="shared" si="6"/>
        <v>F</v>
      </c>
      <c r="P31" s="11">
        <f t="shared" si="14"/>
        <v>-23.287315649149274</v>
      </c>
      <c r="Q31" s="11"/>
      <c r="R31" s="38">
        <f t="shared" si="10"/>
        <v>0</v>
      </c>
      <c r="S31" s="30">
        <f t="shared" si="7"/>
        <v>0</v>
      </c>
      <c r="T31" s="30">
        <f t="shared" si="8"/>
        <v>0</v>
      </c>
      <c r="U31" s="34"/>
      <c r="V31" s="34"/>
      <c r="W31" s="34"/>
      <c r="X31" s="31">
        <f t="shared" si="15"/>
        <v>9.0359999999999996</v>
      </c>
      <c r="Y31" s="31">
        <f t="shared" si="16"/>
        <v>-184.49199999999999</v>
      </c>
      <c r="Z31" s="30">
        <f t="shared" si="17"/>
        <v>0</v>
      </c>
    </row>
    <row r="32" spans="5:26" x14ac:dyDescent="0.15">
      <c r="E32" s="46"/>
      <c r="F32" s="28"/>
      <c r="G32" s="29"/>
      <c r="H32" s="29"/>
      <c r="I32" s="48" t="str">
        <f t="shared" si="11"/>
        <v/>
      </c>
      <c r="J32" s="48" t="str">
        <f t="shared" si="12"/>
        <v/>
      </c>
      <c r="K32" s="49" t="str">
        <f t="shared" si="13"/>
        <v/>
      </c>
      <c r="L32" s="11"/>
      <c r="M32" s="11"/>
      <c r="N32" s="78"/>
      <c r="O32" s="31" t="str">
        <f t="shared" si="6"/>
        <v>F</v>
      </c>
      <c r="P32" s="11">
        <f t="shared" si="14"/>
        <v>-23.287315649149274</v>
      </c>
      <c r="Q32" s="11"/>
      <c r="R32" s="38">
        <f t="shared" si="10"/>
        <v>0</v>
      </c>
      <c r="S32" s="30">
        <f t="shared" si="7"/>
        <v>0</v>
      </c>
      <c r="T32" s="30">
        <f t="shared" si="8"/>
        <v>0</v>
      </c>
      <c r="U32" s="34"/>
      <c r="V32" s="34"/>
      <c r="W32" s="34"/>
      <c r="X32" s="31">
        <f t="shared" si="15"/>
        <v>9.0359999999999996</v>
      </c>
      <c r="Y32" s="31">
        <f t="shared" si="16"/>
        <v>-184.49199999999999</v>
      </c>
      <c r="Z32" s="30">
        <f t="shared" si="17"/>
        <v>0</v>
      </c>
    </row>
    <row r="33" spans="5:26" x14ac:dyDescent="0.15">
      <c r="E33" s="46"/>
      <c r="F33" s="28"/>
      <c r="G33" s="29"/>
      <c r="H33" s="29"/>
      <c r="I33" s="48" t="str">
        <f t="shared" si="11"/>
        <v/>
      </c>
      <c r="J33" s="48" t="str">
        <f t="shared" si="12"/>
        <v/>
      </c>
      <c r="K33" s="49" t="str">
        <f t="shared" si="13"/>
        <v/>
      </c>
      <c r="L33" s="11"/>
      <c r="M33" s="11"/>
      <c r="N33" s="78"/>
      <c r="O33" s="31" t="str">
        <f t="shared" si="6"/>
        <v>F</v>
      </c>
      <c r="P33" s="11">
        <f t="shared" si="14"/>
        <v>-23.287315649149274</v>
      </c>
      <c r="Q33" s="11"/>
      <c r="R33" s="38">
        <f t="shared" si="10"/>
        <v>0</v>
      </c>
      <c r="S33" s="30">
        <f t="shared" si="7"/>
        <v>0</v>
      </c>
      <c r="T33" s="30">
        <f t="shared" si="8"/>
        <v>0</v>
      </c>
      <c r="U33" s="34"/>
      <c r="V33" s="34"/>
      <c r="W33" s="34"/>
      <c r="X33" s="31">
        <f t="shared" si="15"/>
        <v>9.0359999999999996</v>
      </c>
      <c r="Y33" s="31">
        <f t="shared" si="16"/>
        <v>-184.49199999999999</v>
      </c>
      <c r="Z33" s="30">
        <f t="shared" si="17"/>
        <v>0</v>
      </c>
    </row>
    <row r="34" spans="5:26" x14ac:dyDescent="0.15">
      <c r="E34" s="46"/>
      <c r="F34" s="28"/>
      <c r="G34" s="29"/>
      <c r="H34" s="29"/>
      <c r="I34" s="48" t="str">
        <f t="shared" si="11"/>
        <v/>
      </c>
      <c r="J34" s="48" t="str">
        <f t="shared" si="12"/>
        <v/>
      </c>
      <c r="K34" s="49" t="str">
        <f t="shared" si="13"/>
        <v/>
      </c>
      <c r="L34" s="11"/>
      <c r="M34" s="11"/>
      <c r="N34" s="78"/>
      <c r="O34" s="31" t="str">
        <f t="shared" si="6"/>
        <v>F</v>
      </c>
      <c r="P34" s="11">
        <f t="shared" si="14"/>
        <v>-23.287315649149274</v>
      </c>
      <c r="Q34" s="11"/>
      <c r="R34" s="38">
        <f t="shared" si="10"/>
        <v>0</v>
      </c>
      <c r="S34" s="30">
        <f t="shared" si="7"/>
        <v>0</v>
      </c>
      <c r="T34" s="30">
        <f t="shared" si="8"/>
        <v>0</v>
      </c>
      <c r="U34" s="34"/>
      <c r="V34" s="34"/>
      <c r="W34" s="34"/>
      <c r="X34" s="31">
        <f t="shared" si="15"/>
        <v>9.0359999999999996</v>
      </c>
      <c r="Y34" s="31">
        <f t="shared" si="16"/>
        <v>-184.49199999999999</v>
      </c>
      <c r="Z34" s="30">
        <f t="shared" si="17"/>
        <v>0</v>
      </c>
    </row>
    <row r="35" spans="5:26" x14ac:dyDescent="0.15">
      <c r="E35" s="46"/>
      <c r="F35" s="28"/>
      <c r="G35" s="29"/>
      <c r="H35" s="29"/>
      <c r="I35" s="48" t="str">
        <f t="shared" si="11"/>
        <v/>
      </c>
      <c r="J35" s="48" t="str">
        <f t="shared" si="12"/>
        <v/>
      </c>
      <c r="K35" s="49" t="str">
        <f t="shared" si="13"/>
        <v/>
      </c>
      <c r="L35" s="11"/>
      <c r="M35" s="11"/>
      <c r="N35" s="78"/>
      <c r="O35" s="31" t="str">
        <f t="shared" si="6"/>
        <v>F</v>
      </c>
      <c r="P35" s="11">
        <f t="shared" si="14"/>
        <v>-23.287315649149274</v>
      </c>
      <c r="Q35" s="11"/>
      <c r="R35" s="38">
        <f t="shared" si="10"/>
        <v>0</v>
      </c>
      <c r="S35" s="30">
        <f t="shared" si="7"/>
        <v>0</v>
      </c>
      <c r="T35" s="30">
        <f t="shared" si="8"/>
        <v>0</v>
      </c>
      <c r="U35" s="34"/>
      <c r="V35" s="34"/>
      <c r="W35" s="34"/>
      <c r="X35" s="31">
        <f t="shared" si="15"/>
        <v>9.0359999999999996</v>
      </c>
      <c r="Y35" s="31">
        <f t="shared" si="16"/>
        <v>-184.49199999999999</v>
      </c>
      <c r="Z35" s="30">
        <f t="shared" si="17"/>
        <v>0</v>
      </c>
    </row>
    <row r="36" spans="5:26" x14ac:dyDescent="0.15">
      <c r="E36" s="46"/>
      <c r="F36" s="28"/>
      <c r="G36" s="29"/>
      <c r="H36" s="29"/>
      <c r="I36" s="48" t="str">
        <f t="shared" si="11"/>
        <v/>
      </c>
      <c r="J36" s="48" t="str">
        <f t="shared" si="12"/>
        <v/>
      </c>
      <c r="K36" s="49" t="str">
        <f t="shared" si="13"/>
        <v/>
      </c>
      <c r="L36" s="11"/>
      <c r="M36" s="11"/>
      <c r="N36" s="78"/>
      <c r="O36" s="31" t="str">
        <f t="shared" si="6"/>
        <v>F</v>
      </c>
      <c r="P36" s="11">
        <f t="shared" si="14"/>
        <v>-23.287315649149274</v>
      </c>
      <c r="Q36" s="11"/>
      <c r="R36" s="38">
        <f t="shared" si="10"/>
        <v>0</v>
      </c>
      <c r="S36" s="30">
        <f t="shared" si="7"/>
        <v>0</v>
      </c>
      <c r="T36" s="30">
        <f t="shared" si="8"/>
        <v>0</v>
      </c>
      <c r="U36" s="34"/>
      <c r="V36" s="34"/>
      <c r="W36" s="34"/>
      <c r="X36" s="31">
        <f t="shared" si="15"/>
        <v>9.0359999999999996</v>
      </c>
      <c r="Y36" s="31">
        <f t="shared" si="16"/>
        <v>-184.49199999999999</v>
      </c>
      <c r="Z36" s="30">
        <f t="shared" si="17"/>
        <v>0</v>
      </c>
    </row>
    <row r="37" spans="5:26" x14ac:dyDescent="0.15">
      <c r="E37" s="46"/>
      <c r="F37" s="28"/>
      <c r="G37" s="29"/>
      <c r="H37" s="29"/>
      <c r="I37" s="48" t="str">
        <f t="shared" si="11"/>
        <v/>
      </c>
      <c r="J37" s="48" t="str">
        <f t="shared" si="12"/>
        <v/>
      </c>
      <c r="K37" s="49" t="str">
        <f t="shared" si="13"/>
        <v/>
      </c>
      <c r="L37" s="11"/>
      <c r="M37" s="11"/>
      <c r="N37" s="78"/>
      <c r="O37" s="31" t="str">
        <f t="shared" si="6"/>
        <v>F</v>
      </c>
      <c r="P37" s="11">
        <f t="shared" si="14"/>
        <v>-23.287315649149274</v>
      </c>
      <c r="Q37" s="11"/>
      <c r="R37" s="38">
        <f t="shared" si="10"/>
        <v>0</v>
      </c>
      <c r="S37" s="30">
        <f t="shared" si="7"/>
        <v>0</v>
      </c>
      <c r="T37" s="30">
        <f t="shared" si="8"/>
        <v>0</v>
      </c>
      <c r="U37" s="34"/>
      <c r="V37" s="34"/>
      <c r="W37" s="34"/>
      <c r="X37" s="31">
        <f t="shared" si="15"/>
        <v>9.0359999999999996</v>
      </c>
      <c r="Y37" s="31">
        <f t="shared" si="16"/>
        <v>-184.49199999999999</v>
      </c>
      <c r="Z37" s="30">
        <f t="shared" si="17"/>
        <v>0</v>
      </c>
    </row>
    <row r="38" spans="5:26" x14ac:dyDescent="0.15">
      <c r="E38" s="46"/>
      <c r="F38" s="28"/>
      <c r="G38" s="29"/>
      <c r="H38" s="29"/>
      <c r="I38" s="48" t="str">
        <f t="shared" si="11"/>
        <v/>
      </c>
      <c r="J38" s="48" t="str">
        <f t="shared" si="12"/>
        <v/>
      </c>
      <c r="K38" s="49" t="str">
        <f t="shared" si="13"/>
        <v/>
      </c>
      <c r="L38" s="11"/>
      <c r="M38" s="11"/>
      <c r="N38" s="78"/>
      <c r="O38" s="31" t="str">
        <f t="shared" si="6"/>
        <v>F</v>
      </c>
      <c r="P38" s="11">
        <f t="shared" si="14"/>
        <v>-23.287315649149274</v>
      </c>
      <c r="Q38" s="11"/>
      <c r="R38" s="38">
        <f t="shared" si="10"/>
        <v>0</v>
      </c>
      <c r="S38" s="30">
        <f t="shared" si="7"/>
        <v>0</v>
      </c>
      <c r="T38" s="30">
        <f t="shared" si="8"/>
        <v>0</v>
      </c>
      <c r="U38" s="34"/>
      <c r="V38" s="34"/>
      <c r="W38" s="34"/>
      <c r="X38" s="31">
        <f t="shared" si="15"/>
        <v>9.0359999999999996</v>
      </c>
      <c r="Y38" s="31">
        <f t="shared" si="16"/>
        <v>-184.49199999999999</v>
      </c>
      <c r="Z38" s="30">
        <f t="shared" si="17"/>
        <v>0</v>
      </c>
    </row>
    <row r="39" spans="5:26" x14ac:dyDescent="0.15">
      <c r="E39" s="46"/>
      <c r="F39" s="28"/>
      <c r="G39" s="29"/>
      <c r="H39" s="29"/>
      <c r="I39" s="48" t="str">
        <f t="shared" si="11"/>
        <v/>
      </c>
      <c r="J39" s="48" t="str">
        <f t="shared" si="12"/>
        <v/>
      </c>
      <c r="K39" s="49" t="str">
        <f t="shared" si="13"/>
        <v/>
      </c>
      <c r="L39" s="11"/>
      <c r="M39" s="11"/>
      <c r="N39" s="78"/>
      <c r="O39" s="31" t="str">
        <f t="shared" si="6"/>
        <v>F</v>
      </c>
      <c r="P39" s="11">
        <f t="shared" si="14"/>
        <v>-23.287315649149274</v>
      </c>
      <c r="Q39" s="11"/>
      <c r="R39" s="38">
        <f t="shared" si="10"/>
        <v>0</v>
      </c>
      <c r="S39" s="30">
        <f t="shared" si="7"/>
        <v>0</v>
      </c>
      <c r="T39" s="30">
        <f t="shared" si="8"/>
        <v>0</v>
      </c>
      <c r="U39" s="34"/>
      <c r="V39" s="34"/>
      <c r="W39" s="34"/>
      <c r="X39" s="31">
        <f t="shared" si="15"/>
        <v>9.0359999999999996</v>
      </c>
      <c r="Y39" s="31">
        <f t="shared" si="16"/>
        <v>-184.49199999999999</v>
      </c>
      <c r="Z39" s="30">
        <f t="shared" si="17"/>
        <v>0</v>
      </c>
    </row>
    <row r="40" spans="5:26" x14ac:dyDescent="0.15">
      <c r="E40" s="46"/>
      <c r="F40" s="28"/>
      <c r="G40" s="29"/>
      <c r="H40" s="29"/>
      <c r="I40" s="48" t="str">
        <f t="shared" si="11"/>
        <v/>
      </c>
      <c r="J40" s="48" t="str">
        <f t="shared" si="12"/>
        <v/>
      </c>
      <c r="K40" s="49" t="str">
        <f t="shared" si="13"/>
        <v/>
      </c>
      <c r="L40" s="11"/>
      <c r="M40" s="11"/>
      <c r="N40" s="78"/>
      <c r="O40" s="31" t="str">
        <f t="shared" si="6"/>
        <v>F</v>
      </c>
      <c r="P40" s="11">
        <f t="shared" si="14"/>
        <v>-23.287315649149274</v>
      </c>
      <c r="Q40" s="11"/>
      <c r="R40" s="38">
        <f t="shared" si="10"/>
        <v>0</v>
      </c>
      <c r="S40" s="30">
        <f t="shared" si="7"/>
        <v>0</v>
      </c>
      <c r="T40" s="30">
        <f t="shared" si="8"/>
        <v>0</v>
      </c>
      <c r="U40" s="34"/>
      <c r="V40" s="34"/>
      <c r="W40" s="34"/>
      <c r="X40" s="31">
        <f t="shared" si="15"/>
        <v>9.0359999999999996</v>
      </c>
      <c r="Y40" s="31">
        <f t="shared" si="16"/>
        <v>-184.49199999999999</v>
      </c>
      <c r="Z40" s="30">
        <f t="shared" si="17"/>
        <v>0</v>
      </c>
    </row>
    <row r="41" spans="5:26" x14ac:dyDescent="0.15">
      <c r="E41" s="46"/>
      <c r="F41" s="28"/>
      <c r="G41" s="29"/>
      <c r="H41" s="29"/>
      <c r="I41" s="48" t="str">
        <f t="shared" si="11"/>
        <v/>
      </c>
      <c r="J41" s="48" t="str">
        <f t="shared" si="12"/>
        <v/>
      </c>
      <c r="K41" s="49" t="str">
        <f t="shared" si="13"/>
        <v/>
      </c>
      <c r="L41" s="11"/>
      <c r="M41" s="11"/>
      <c r="N41" s="78"/>
      <c r="O41" s="31" t="str">
        <f t="shared" si="6"/>
        <v>F</v>
      </c>
      <c r="P41" s="11">
        <f t="shared" si="14"/>
        <v>-23.287315649149274</v>
      </c>
      <c r="Q41" s="11"/>
      <c r="R41" s="38">
        <f t="shared" si="10"/>
        <v>0</v>
      </c>
      <c r="S41" s="30">
        <f t="shared" si="7"/>
        <v>0</v>
      </c>
      <c r="T41" s="30">
        <f t="shared" si="8"/>
        <v>0</v>
      </c>
      <c r="U41" s="34"/>
      <c r="V41" s="34"/>
      <c r="W41" s="34"/>
      <c r="X41" s="31">
        <f t="shared" si="15"/>
        <v>9.0359999999999996</v>
      </c>
      <c r="Y41" s="31">
        <f t="shared" si="16"/>
        <v>-184.49199999999999</v>
      </c>
      <c r="Z41" s="30">
        <f t="shared" si="17"/>
        <v>0</v>
      </c>
    </row>
    <row r="42" spans="5:26" x14ac:dyDescent="0.15">
      <c r="E42" s="46"/>
      <c r="F42" s="28"/>
      <c r="G42" s="29"/>
      <c r="H42" s="29"/>
      <c r="I42" s="48" t="str">
        <f t="shared" si="11"/>
        <v/>
      </c>
      <c r="J42" s="48" t="str">
        <f t="shared" si="12"/>
        <v/>
      </c>
      <c r="K42" s="49" t="str">
        <f t="shared" si="13"/>
        <v/>
      </c>
      <c r="L42" s="11"/>
      <c r="M42" s="11"/>
      <c r="N42" s="78"/>
      <c r="O42" s="31" t="str">
        <f t="shared" si="6"/>
        <v>F</v>
      </c>
      <c r="P42" s="11">
        <f t="shared" si="14"/>
        <v>-23.287315649149274</v>
      </c>
      <c r="Q42" s="11"/>
      <c r="R42" s="38">
        <f t="shared" si="10"/>
        <v>0</v>
      </c>
      <c r="S42" s="30">
        <f t="shared" si="7"/>
        <v>0</v>
      </c>
      <c r="T42" s="30">
        <f t="shared" si="8"/>
        <v>0</v>
      </c>
      <c r="U42" s="34"/>
      <c r="V42" s="34"/>
      <c r="W42" s="34"/>
      <c r="X42" s="31">
        <f t="shared" si="15"/>
        <v>9.0359999999999996</v>
      </c>
      <c r="Y42" s="31">
        <f t="shared" si="16"/>
        <v>-184.49199999999999</v>
      </c>
      <c r="Z42" s="30">
        <f t="shared" si="17"/>
        <v>0</v>
      </c>
    </row>
    <row r="43" spans="5:26" x14ac:dyDescent="0.15">
      <c r="E43" s="46"/>
      <c r="F43" s="28"/>
      <c r="G43" s="29"/>
      <c r="H43" s="29"/>
      <c r="I43" s="48" t="str">
        <f t="shared" si="11"/>
        <v/>
      </c>
      <c r="J43" s="48" t="str">
        <f t="shared" si="12"/>
        <v/>
      </c>
      <c r="K43" s="49" t="str">
        <f t="shared" si="13"/>
        <v/>
      </c>
      <c r="L43" s="11"/>
      <c r="M43" s="11"/>
      <c r="N43" s="78"/>
      <c r="O43" s="31" t="str">
        <f t="shared" si="6"/>
        <v>F</v>
      </c>
      <c r="P43" s="11">
        <f t="shared" si="14"/>
        <v>-23.287315649149274</v>
      </c>
      <c r="Q43" s="11"/>
      <c r="R43" s="38">
        <f t="shared" si="10"/>
        <v>0</v>
      </c>
      <c r="S43" s="30">
        <f t="shared" si="7"/>
        <v>0</v>
      </c>
      <c r="T43" s="30">
        <f t="shared" si="8"/>
        <v>0</v>
      </c>
      <c r="U43" s="34"/>
      <c r="V43" s="34"/>
      <c r="W43" s="34"/>
      <c r="X43" s="31">
        <f t="shared" si="15"/>
        <v>9.0359999999999996</v>
      </c>
      <c r="Y43" s="31">
        <f t="shared" si="16"/>
        <v>-184.49199999999999</v>
      </c>
      <c r="Z43" s="30">
        <f t="shared" si="17"/>
        <v>0</v>
      </c>
    </row>
    <row r="44" spans="5:26" x14ac:dyDescent="0.15">
      <c r="E44" s="46"/>
      <c r="F44" s="28"/>
      <c r="G44" s="29"/>
      <c r="H44" s="29"/>
      <c r="I44" s="48" t="str">
        <f t="shared" si="11"/>
        <v/>
      </c>
      <c r="J44" s="48" t="str">
        <f t="shared" si="12"/>
        <v/>
      </c>
      <c r="K44" s="49" t="str">
        <f t="shared" si="13"/>
        <v/>
      </c>
      <c r="L44" s="11"/>
      <c r="M44" s="11"/>
      <c r="N44" s="78"/>
      <c r="O44" s="31" t="str">
        <f t="shared" si="6"/>
        <v>F</v>
      </c>
      <c r="P44" s="11">
        <f t="shared" si="14"/>
        <v>-23.287315649149274</v>
      </c>
      <c r="Q44" s="11"/>
      <c r="R44" s="38">
        <f t="shared" si="10"/>
        <v>0</v>
      </c>
      <c r="S44" s="30">
        <f t="shared" si="7"/>
        <v>0</v>
      </c>
      <c r="T44" s="30">
        <f t="shared" si="8"/>
        <v>0</v>
      </c>
      <c r="U44" s="34"/>
      <c r="V44" s="34"/>
      <c r="W44" s="34"/>
      <c r="X44" s="31">
        <f t="shared" si="15"/>
        <v>9.0359999999999996</v>
      </c>
      <c r="Y44" s="31">
        <f t="shared" si="16"/>
        <v>-184.49199999999999</v>
      </c>
      <c r="Z44" s="30">
        <f t="shared" si="17"/>
        <v>0</v>
      </c>
    </row>
    <row r="45" spans="5:26" x14ac:dyDescent="0.15">
      <c r="E45" s="46"/>
      <c r="F45" s="28"/>
      <c r="G45" s="29"/>
      <c r="H45" s="29"/>
      <c r="I45" s="48" t="str">
        <f t="shared" si="11"/>
        <v/>
      </c>
      <c r="J45" s="48" t="str">
        <f t="shared" si="12"/>
        <v/>
      </c>
      <c r="K45" s="49" t="str">
        <f t="shared" si="13"/>
        <v/>
      </c>
      <c r="L45" s="11"/>
      <c r="M45" s="11"/>
      <c r="N45" s="78"/>
      <c r="O45" s="31" t="str">
        <f t="shared" si="6"/>
        <v>F</v>
      </c>
      <c r="P45" s="11">
        <f t="shared" si="14"/>
        <v>-23.287315649149274</v>
      </c>
      <c r="Q45" s="11"/>
      <c r="R45" s="38">
        <f t="shared" si="10"/>
        <v>0</v>
      </c>
      <c r="S45" s="30">
        <f t="shared" si="7"/>
        <v>0</v>
      </c>
      <c r="T45" s="30">
        <f t="shared" si="8"/>
        <v>0</v>
      </c>
      <c r="U45" s="34"/>
      <c r="V45" s="34"/>
      <c r="W45" s="34"/>
      <c r="X45" s="31">
        <f t="shared" si="15"/>
        <v>9.0359999999999996</v>
      </c>
      <c r="Y45" s="31">
        <f t="shared" si="16"/>
        <v>-184.49199999999999</v>
      </c>
      <c r="Z45" s="30">
        <f t="shared" si="17"/>
        <v>0</v>
      </c>
    </row>
    <row r="46" spans="5:26" x14ac:dyDescent="0.15">
      <c r="E46" s="46"/>
      <c r="F46" s="28"/>
      <c r="G46" s="29"/>
      <c r="H46" s="29"/>
      <c r="I46" s="48" t="str">
        <f t="shared" si="11"/>
        <v/>
      </c>
      <c r="J46" s="48" t="str">
        <f t="shared" si="12"/>
        <v/>
      </c>
      <c r="K46" s="49" t="str">
        <f t="shared" si="13"/>
        <v/>
      </c>
      <c r="L46" s="11"/>
      <c r="M46" s="11"/>
      <c r="N46" s="78"/>
      <c r="O46" s="31" t="str">
        <f t="shared" si="6"/>
        <v>F</v>
      </c>
      <c r="P46" s="11">
        <f t="shared" si="14"/>
        <v>-23.287315649149274</v>
      </c>
      <c r="Q46" s="11"/>
      <c r="R46" s="38">
        <f t="shared" si="10"/>
        <v>0</v>
      </c>
      <c r="S46" s="30">
        <f t="shared" si="7"/>
        <v>0</v>
      </c>
      <c r="T46" s="30">
        <f t="shared" si="8"/>
        <v>0</v>
      </c>
      <c r="U46" s="34"/>
      <c r="V46" s="34"/>
      <c r="W46" s="34"/>
      <c r="X46" s="31">
        <f t="shared" si="15"/>
        <v>9.0359999999999996</v>
      </c>
      <c r="Y46" s="31">
        <f t="shared" si="16"/>
        <v>-184.49199999999999</v>
      </c>
      <c r="Z46" s="30">
        <f t="shared" si="17"/>
        <v>0</v>
      </c>
    </row>
    <row r="47" spans="5:26" x14ac:dyDescent="0.15">
      <c r="E47" s="46"/>
      <c r="F47" s="28"/>
      <c r="G47" s="29"/>
      <c r="H47" s="29"/>
      <c r="I47" s="48" t="str">
        <f t="shared" si="11"/>
        <v/>
      </c>
      <c r="J47" s="48" t="str">
        <f t="shared" si="12"/>
        <v/>
      </c>
      <c r="K47" s="49" t="str">
        <f t="shared" si="13"/>
        <v/>
      </c>
      <c r="L47" s="11"/>
      <c r="M47" s="11"/>
      <c r="N47" s="78"/>
      <c r="O47" s="31" t="str">
        <f t="shared" si="6"/>
        <v>F</v>
      </c>
      <c r="P47" s="11">
        <f t="shared" si="14"/>
        <v>-23.287315649149274</v>
      </c>
      <c r="Q47" s="11"/>
      <c r="R47" s="38">
        <f t="shared" si="10"/>
        <v>0</v>
      </c>
      <c r="S47" s="30">
        <f t="shared" si="7"/>
        <v>0</v>
      </c>
      <c r="T47" s="30">
        <f t="shared" si="8"/>
        <v>0</v>
      </c>
      <c r="U47" s="34"/>
      <c r="V47" s="34"/>
      <c r="W47" s="34"/>
      <c r="X47" s="31">
        <f t="shared" si="15"/>
        <v>9.0359999999999996</v>
      </c>
      <c r="Y47" s="31">
        <f t="shared" si="16"/>
        <v>-184.49199999999999</v>
      </c>
      <c r="Z47" s="30">
        <f t="shared" si="17"/>
        <v>0</v>
      </c>
    </row>
    <row r="48" spans="5:26" x14ac:dyDescent="0.15">
      <c r="E48" s="46"/>
      <c r="F48" s="28"/>
      <c r="G48" s="29"/>
      <c r="H48" s="29"/>
      <c r="I48" s="48" t="str">
        <f t="shared" si="11"/>
        <v/>
      </c>
      <c r="J48" s="48" t="str">
        <f t="shared" si="12"/>
        <v/>
      </c>
      <c r="K48" s="49" t="str">
        <f t="shared" si="13"/>
        <v/>
      </c>
      <c r="L48" s="11"/>
      <c r="M48" s="11"/>
      <c r="N48" s="78"/>
      <c r="O48" s="31" t="str">
        <f t="shared" si="6"/>
        <v>F</v>
      </c>
      <c r="P48" s="11">
        <f t="shared" si="14"/>
        <v>-23.287315649149274</v>
      </c>
      <c r="Q48" s="11"/>
      <c r="R48" s="38">
        <f t="shared" si="10"/>
        <v>0</v>
      </c>
      <c r="S48" s="30">
        <f t="shared" si="7"/>
        <v>0</v>
      </c>
      <c r="T48" s="30">
        <f t="shared" si="8"/>
        <v>0</v>
      </c>
      <c r="U48" s="34"/>
      <c r="V48" s="34"/>
      <c r="W48" s="34"/>
      <c r="X48" s="31">
        <f t="shared" si="15"/>
        <v>9.0359999999999996</v>
      </c>
      <c r="Y48" s="31">
        <f t="shared" si="16"/>
        <v>-184.49199999999999</v>
      </c>
      <c r="Z48" s="30">
        <f t="shared" si="17"/>
        <v>0</v>
      </c>
    </row>
    <row r="49" spans="5:26" x14ac:dyDescent="0.15">
      <c r="E49" s="46"/>
      <c r="F49" s="28"/>
      <c r="G49" s="29"/>
      <c r="H49" s="29"/>
      <c r="I49" s="48" t="str">
        <f t="shared" si="11"/>
        <v/>
      </c>
      <c r="J49" s="48" t="str">
        <f t="shared" si="12"/>
        <v/>
      </c>
      <c r="K49" s="49" t="str">
        <f t="shared" si="13"/>
        <v/>
      </c>
      <c r="L49" s="11"/>
      <c r="M49" s="11"/>
      <c r="N49" s="78"/>
      <c r="O49" s="31" t="str">
        <f t="shared" si="6"/>
        <v>F</v>
      </c>
      <c r="P49" s="11">
        <f t="shared" si="14"/>
        <v>-23.287315649149274</v>
      </c>
      <c r="Q49" s="11"/>
      <c r="R49" s="38">
        <f t="shared" si="10"/>
        <v>0</v>
      </c>
      <c r="S49" s="30">
        <f t="shared" si="7"/>
        <v>0</v>
      </c>
      <c r="T49" s="30">
        <f t="shared" si="8"/>
        <v>0</v>
      </c>
      <c r="U49" s="34"/>
      <c r="V49" s="34"/>
      <c r="W49" s="34"/>
      <c r="X49" s="31">
        <f t="shared" si="15"/>
        <v>9.0359999999999996</v>
      </c>
      <c r="Y49" s="31">
        <f t="shared" si="16"/>
        <v>-184.49199999999999</v>
      </c>
      <c r="Z49" s="30">
        <f t="shared" si="17"/>
        <v>0</v>
      </c>
    </row>
    <row r="50" spans="5:26" x14ac:dyDescent="0.15">
      <c r="E50" s="46"/>
      <c r="F50" s="28"/>
      <c r="G50" s="29"/>
      <c r="H50" s="29"/>
      <c r="I50" s="48" t="str">
        <f t="shared" si="11"/>
        <v/>
      </c>
      <c r="J50" s="48" t="str">
        <f t="shared" si="12"/>
        <v/>
      </c>
      <c r="K50" s="49" t="str">
        <f t="shared" si="13"/>
        <v/>
      </c>
      <c r="L50" s="11"/>
      <c r="M50" s="11"/>
      <c r="N50" s="78"/>
      <c r="O50" s="31" t="str">
        <f t="shared" si="6"/>
        <v>F</v>
      </c>
      <c r="P50" s="11">
        <f t="shared" si="14"/>
        <v>-23.287315649149274</v>
      </c>
      <c r="Q50" s="11"/>
      <c r="R50" s="38">
        <f t="shared" si="10"/>
        <v>0</v>
      </c>
      <c r="S50" s="30">
        <f t="shared" si="7"/>
        <v>0</v>
      </c>
      <c r="T50" s="30">
        <f t="shared" si="8"/>
        <v>0</v>
      </c>
      <c r="U50" s="34"/>
      <c r="V50" s="34"/>
      <c r="W50" s="34"/>
      <c r="X50" s="31">
        <f t="shared" si="15"/>
        <v>9.0359999999999996</v>
      </c>
      <c r="Y50" s="31">
        <f t="shared" si="16"/>
        <v>-184.49199999999999</v>
      </c>
      <c r="Z50" s="30">
        <f t="shared" si="17"/>
        <v>0</v>
      </c>
    </row>
    <row r="51" spans="5:26" x14ac:dyDescent="0.15">
      <c r="E51" s="46"/>
      <c r="F51" s="28"/>
      <c r="G51" s="29"/>
      <c r="H51" s="29"/>
      <c r="I51" s="48" t="str">
        <f t="shared" si="11"/>
        <v/>
      </c>
      <c r="J51" s="48" t="str">
        <f t="shared" si="12"/>
        <v/>
      </c>
      <c r="K51" s="49" t="str">
        <f t="shared" si="13"/>
        <v/>
      </c>
      <c r="L51" s="11"/>
      <c r="M51" s="11"/>
      <c r="N51" s="78"/>
      <c r="O51" s="31" t="str">
        <f t="shared" si="6"/>
        <v>F</v>
      </c>
      <c r="P51" s="11">
        <f t="shared" si="14"/>
        <v>-23.287315649149274</v>
      </c>
      <c r="Q51" s="11"/>
      <c r="R51" s="38">
        <f t="shared" si="10"/>
        <v>0</v>
      </c>
      <c r="S51" s="30">
        <f t="shared" si="7"/>
        <v>0</v>
      </c>
      <c r="T51" s="30">
        <f t="shared" si="8"/>
        <v>0</v>
      </c>
      <c r="U51" s="34"/>
      <c r="V51" s="34"/>
      <c r="W51" s="34"/>
      <c r="X51" s="31">
        <f t="shared" si="15"/>
        <v>9.0359999999999996</v>
      </c>
      <c r="Y51" s="31">
        <f t="shared" si="16"/>
        <v>-184.49199999999999</v>
      </c>
      <c r="Z51" s="30">
        <f t="shared" si="17"/>
        <v>0</v>
      </c>
    </row>
    <row r="52" spans="5:26" x14ac:dyDescent="0.15">
      <c r="E52" s="46"/>
      <c r="F52" s="28"/>
      <c r="G52" s="29"/>
      <c r="H52" s="29"/>
      <c r="I52" s="48" t="str">
        <f t="shared" si="11"/>
        <v/>
      </c>
      <c r="J52" s="48" t="str">
        <f t="shared" si="12"/>
        <v/>
      </c>
      <c r="K52" s="49" t="str">
        <f t="shared" si="13"/>
        <v/>
      </c>
      <c r="L52" s="11"/>
      <c r="M52" s="11"/>
      <c r="N52" s="78"/>
      <c r="O52" s="31" t="str">
        <f t="shared" si="6"/>
        <v>F</v>
      </c>
      <c r="P52" s="11">
        <f t="shared" si="14"/>
        <v>-23.287315649149274</v>
      </c>
      <c r="Q52" s="11"/>
      <c r="R52" s="38">
        <f t="shared" si="10"/>
        <v>0</v>
      </c>
      <c r="S52" s="30">
        <f t="shared" si="7"/>
        <v>0</v>
      </c>
      <c r="T52" s="30">
        <f t="shared" si="8"/>
        <v>0</v>
      </c>
      <c r="U52" s="34"/>
      <c r="V52" s="34"/>
      <c r="W52" s="34"/>
      <c r="X52" s="31">
        <f t="shared" si="15"/>
        <v>9.0359999999999996</v>
      </c>
      <c r="Y52" s="31">
        <f t="shared" si="16"/>
        <v>-184.49199999999999</v>
      </c>
      <c r="Z52" s="30">
        <f t="shared" si="17"/>
        <v>0</v>
      </c>
    </row>
    <row r="53" spans="5:26" x14ac:dyDescent="0.15">
      <c r="E53" s="46"/>
      <c r="F53" s="28"/>
      <c r="G53" s="29"/>
      <c r="H53" s="29"/>
      <c r="I53" s="48" t="str">
        <f t="shared" si="11"/>
        <v/>
      </c>
      <c r="J53" s="48" t="str">
        <f t="shared" si="12"/>
        <v/>
      </c>
      <c r="K53" s="49" t="str">
        <f t="shared" si="13"/>
        <v/>
      </c>
      <c r="L53" s="11"/>
      <c r="M53" s="11"/>
      <c r="N53" s="78"/>
      <c r="O53" s="31" t="str">
        <f t="shared" si="6"/>
        <v>F</v>
      </c>
      <c r="P53" s="11">
        <f t="shared" si="14"/>
        <v>-23.287315649149274</v>
      </c>
      <c r="Q53" s="11"/>
      <c r="R53" s="38">
        <f t="shared" si="10"/>
        <v>0</v>
      </c>
      <c r="S53" s="30">
        <f t="shared" si="7"/>
        <v>0</v>
      </c>
      <c r="T53" s="30">
        <f t="shared" si="8"/>
        <v>0</v>
      </c>
      <c r="U53" s="34"/>
      <c r="V53" s="34"/>
      <c r="W53" s="34"/>
      <c r="X53" s="31">
        <f t="shared" si="15"/>
        <v>9.0359999999999996</v>
      </c>
      <c r="Y53" s="31">
        <f t="shared" si="16"/>
        <v>-184.49199999999999</v>
      </c>
      <c r="Z53" s="30">
        <f t="shared" si="17"/>
        <v>0</v>
      </c>
    </row>
    <row r="54" spans="5:26" x14ac:dyDescent="0.15">
      <c r="E54" s="46"/>
      <c r="F54" s="28"/>
      <c r="G54" s="29"/>
      <c r="H54" s="29"/>
      <c r="I54" s="48" t="str">
        <f t="shared" si="11"/>
        <v/>
      </c>
      <c r="J54" s="48" t="str">
        <f t="shared" si="12"/>
        <v/>
      </c>
      <c r="K54" s="49" t="str">
        <f t="shared" si="13"/>
        <v/>
      </c>
      <c r="L54" s="11"/>
      <c r="M54" s="11"/>
      <c r="N54" s="78"/>
      <c r="O54" s="31" t="str">
        <f t="shared" si="6"/>
        <v>F</v>
      </c>
      <c r="P54" s="11">
        <f t="shared" si="14"/>
        <v>-23.287315649149274</v>
      </c>
      <c r="Q54" s="11"/>
      <c r="R54" s="38">
        <f t="shared" si="10"/>
        <v>0</v>
      </c>
      <c r="S54" s="30">
        <f t="shared" si="7"/>
        <v>0</v>
      </c>
      <c r="T54" s="30">
        <f t="shared" si="8"/>
        <v>0</v>
      </c>
      <c r="U54" s="34"/>
      <c r="V54" s="34"/>
      <c r="W54" s="34"/>
      <c r="X54" s="31">
        <f t="shared" si="15"/>
        <v>9.0359999999999996</v>
      </c>
      <c r="Y54" s="31">
        <f t="shared" si="16"/>
        <v>-184.49199999999999</v>
      </c>
      <c r="Z54" s="30">
        <f t="shared" si="17"/>
        <v>0</v>
      </c>
    </row>
    <row r="55" spans="5:26" x14ac:dyDescent="0.15">
      <c r="E55" s="46"/>
      <c r="F55" s="28"/>
      <c r="G55" s="29"/>
      <c r="H55" s="29"/>
      <c r="I55" s="48" t="str">
        <f t="shared" si="11"/>
        <v/>
      </c>
      <c r="J55" s="48" t="str">
        <f t="shared" si="12"/>
        <v/>
      </c>
      <c r="K55" s="49" t="str">
        <f t="shared" si="13"/>
        <v/>
      </c>
      <c r="L55" s="11"/>
      <c r="M55" s="11"/>
      <c r="N55" s="78"/>
      <c r="O55" s="31" t="str">
        <f t="shared" si="6"/>
        <v>F</v>
      </c>
      <c r="P55" s="11">
        <f t="shared" si="14"/>
        <v>-23.287315649149274</v>
      </c>
      <c r="Q55" s="11"/>
      <c r="R55" s="38">
        <f t="shared" si="10"/>
        <v>0</v>
      </c>
      <c r="S55" s="30">
        <f t="shared" si="7"/>
        <v>0</v>
      </c>
      <c r="T55" s="30">
        <f t="shared" si="8"/>
        <v>0</v>
      </c>
      <c r="U55" s="34"/>
      <c r="V55" s="34"/>
      <c r="W55" s="34"/>
      <c r="X55" s="31">
        <f t="shared" si="15"/>
        <v>9.0359999999999996</v>
      </c>
      <c r="Y55" s="31">
        <f t="shared" si="16"/>
        <v>-184.49199999999999</v>
      </c>
      <c r="Z55" s="30">
        <f t="shared" si="17"/>
        <v>0</v>
      </c>
    </row>
    <row r="56" spans="5:26" x14ac:dyDescent="0.15">
      <c r="E56" s="46"/>
      <c r="F56" s="28"/>
      <c r="G56" s="29"/>
      <c r="H56" s="29"/>
      <c r="I56" s="48" t="str">
        <f t="shared" si="11"/>
        <v/>
      </c>
      <c r="J56" s="48" t="str">
        <f t="shared" si="12"/>
        <v/>
      </c>
      <c r="K56" s="49" t="str">
        <f t="shared" si="13"/>
        <v/>
      </c>
      <c r="L56" s="11"/>
      <c r="M56" s="11"/>
      <c r="N56" s="78"/>
      <c r="O56" s="31" t="str">
        <f t="shared" si="6"/>
        <v>F</v>
      </c>
      <c r="P56" s="11">
        <f t="shared" si="14"/>
        <v>-23.287315649149274</v>
      </c>
      <c r="Q56" s="11"/>
      <c r="R56" s="38">
        <f t="shared" si="10"/>
        <v>0</v>
      </c>
      <c r="S56" s="30">
        <f t="shared" si="7"/>
        <v>0</v>
      </c>
      <c r="T56" s="30">
        <f t="shared" si="8"/>
        <v>0</v>
      </c>
      <c r="U56" s="34"/>
      <c r="V56" s="34"/>
      <c r="W56" s="34"/>
      <c r="X56" s="31">
        <f t="shared" si="15"/>
        <v>9.0359999999999996</v>
      </c>
      <c r="Y56" s="31">
        <f t="shared" si="16"/>
        <v>-184.49199999999999</v>
      </c>
      <c r="Z56" s="30">
        <f t="shared" si="17"/>
        <v>0</v>
      </c>
    </row>
    <row r="57" spans="5:26" x14ac:dyDescent="0.15">
      <c r="E57" s="46"/>
      <c r="F57" s="28"/>
      <c r="G57" s="29"/>
      <c r="H57" s="29"/>
      <c r="I57" s="48" t="str">
        <f t="shared" si="11"/>
        <v/>
      </c>
      <c r="J57" s="48" t="str">
        <f t="shared" si="12"/>
        <v/>
      </c>
      <c r="K57" s="49" t="str">
        <f t="shared" si="13"/>
        <v/>
      </c>
      <c r="L57" s="11"/>
      <c r="M57" s="11"/>
      <c r="N57" s="78"/>
      <c r="O57" s="31" t="str">
        <f t="shared" si="6"/>
        <v>F</v>
      </c>
      <c r="P57" s="11">
        <f t="shared" si="14"/>
        <v>-23.287315649149274</v>
      </c>
      <c r="Q57" s="11"/>
      <c r="R57" s="38">
        <f t="shared" si="10"/>
        <v>0</v>
      </c>
      <c r="S57" s="30">
        <f t="shared" si="7"/>
        <v>0</v>
      </c>
      <c r="T57" s="30">
        <f t="shared" si="8"/>
        <v>0</v>
      </c>
      <c r="U57" s="34"/>
      <c r="V57" s="34"/>
      <c r="W57" s="34"/>
      <c r="X57" s="31">
        <f t="shared" si="15"/>
        <v>9.0359999999999996</v>
      </c>
      <c r="Y57" s="31">
        <f t="shared" si="16"/>
        <v>-184.49199999999999</v>
      </c>
      <c r="Z57" s="30">
        <f t="shared" si="17"/>
        <v>0</v>
      </c>
    </row>
    <row r="58" spans="5:26" x14ac:dyDescent="0.15">
      <c r="E58" s="46"/>
      <c r="F58" s="28"/>
      <c r="G58" s="29"/>
      <c r="H58" s="29"/>
      <c r="I58" s="48" t="str">
        <f t="shared" si="11"/>
        <v/>
      </c>
      <c r="J58" s="48" t="str">
        <f t="shared" si="12"/>
        <v/>
      </c>
      <c r="K58" s="49" t="str">
        <f t="shared" si="13"/>
        <v/>
      </c>
      <c r="L58" s="11"/>
      <c r="M58" s="11"/>
      <c r="N58" s="78"/>
      <c r="O58" s="31" t="str">
        <f t="shared" si="6"/>
        <v>F</v>
      </c>
      <c r="P58" s="11">
        <f t="shared" si="14"/>
        <v>-23.287315649149274</v>
      </c>
      <c r="Q58" s="11"/>
      <c r="R58" s="38">
        <f t="shared" si="10"/>
        <v>0</v>
      </c>
      <c r="S58" s="30">
        <f t="shared" si="7"/>
        <v>0</v>
      </c>
      <c r="T58" s="30">
        <f t="shared" si="8"/>
        <v>0</v>
      </c>
      <c r="U58" s="34"/>
      <c r="V58" s="34"/>
      <c r="W58" s="34"/>
      <c r="X58" s="31">
        <f t="shared" si="15"/>
        <v>9.0359999999999996</v>
      </c>
      <c r="Y58" s="31">
        <f t="shared" si="16"/>
        <v>-184.49199999999999</v>
      </c>
      <c r="Z58" s="30">
        <f t="shared" si="17"/>
        <v>0</v>
      </c>
    </row>
    <row r="59" spans="5:26" x14ac:dyDescent="0.15">
      <c r="E59" s="46"/>
      <c r="F59" s="28"/>
      <c r="G59" s="29"/>
      <c r="H59" s="29"/>
      <c r="I59" s="48" t="str">
        <f t="shared" si="11"/>
        <v/>
      </c>
      <c r="J59" s="48" t="str">
        <f t="shared" si="12"/>
        <v/>
      </c>
      <c r="K59" s="49" t="str">
        <f t="shared" si="13"/>
        <v/>
      </c>
      <c r="L59" s="11"/>
      <c r="M59" s="11"/>
      <c r="N59" s="78"/>
      <c r="O59" s="31" t="str">
        <f t="shared" si="6"/>
        <v>F</v>
      </c>
      <c r="P59" s="11">
        <f t="shared" si="14"/>
        <v>-23.287315649149274</v>
      </c>
      <c r="Q59" s="11"/>
      <c r="R59" s="38">
        <f t="shared" si="10"/>
        <v>0</v>
      </c>
      <c r="S59" s="30">
        <f t="shared" si="7"/>
        <v>0</v>
      </c>
      <c r="T59" s="30">
        <f t="shared" si="8"/>
        <v>0</v>
      </c>
      <c r="U59" s="34"/>
      <c r="V59" s="34"/>
      <c r="W59" s="34"/>
      <c r="X59" s="31">
        <f t="shared" si="15"/>
        <v>9.0359999999999996</v>
      </c>
      <c r="Y59" s="31">
        <f t="shared" si="16"/>
        <v>-184.49199999999999</v>
      </c>
      <c r="Z59" s="30">
        <f t="shared" si="17"/>
        <v>0</v>
      </c>
    </row>
    <row r="60" spans="5:26" x14ac:dyDescent="0.15">
      <c r="E60" s="46"/>
      <c r="F60" s="28"/>
      <c r="G60" s="29"/>
      <c r="H60" s="29"/>
      <c r="I60" s="48" t="str">
        <f t="shared" si="11"/>
        <v/>
      </c>
      <c r="J60" s="48" t="str">
        <f t="shared" si="12"/>
        <v/>
      </c>
      <c r="K60" s="49" t="str">
        <f t="shared" si="13"/>
        <v/>
      </c>
      <c r="L60" s="11"/>
      <c r="M60" s="11"/>
      <c r="N60" s="78"/>
      <c r="O60" s="31" t="str">
        <f t="shared" si="6"/>
        <v>F</v>
      </c>
      <c r="P60" s="11">
        <f t="shared" si="14"/>
        <v>-23.287315649149274</v>
      </c>
      <c r="Q60" s="11"/>
      <c r="R60" s="38">
        <f t="shared" si="10"/>
        <v>0</v>
      </c>
      <c r="S60" s="30">
        <f t="shared" si="7"/>
        <v>0</v>
      </c>
      <c r="T60" s="30">
        <f t="shared" si="8"/>
        <v>0</v>
      </c>
      <c r="U60" s="34"/>
      <c r="V60" s="34"/>
      <c r="W60" s="34"/>
      <c r="X60" s="31">
        <f t="shared" si="15"/>
        <v>9.0359999999999996</v>
      </c>
      <c r="Y60" s="31">
        <f t="shared" si="16"/>
        <v>-184.49199999999999</v>
      </c>
      <c r="Z60" s="30">
        <f t="shared" si="17"/>
        <v>0</v>
      </c>
    </row>
    <row r="61" spans="5:26" x14ac:dyDescent="0.15">
      <c r="E61" s="46"/>
      <c r="F61" s="28"/>
      <c r="G61" s="29"/>
      <c r="H61" s="29"/>
      <c r="I61" s="48" t="str">
        <f t="shared" si="11"/>
        <v/>
      </c>
      <c r="J61" s="48" t="str">
        <f t="shared" si="12"/>
        <v/>
      </c>
      <c r="K61" s="49" t="str">
        <f t="shared" si="13"/>
        <v/>
      </c>
      <c r="L61" s="11"/>
      <c r="M61" s="11"/>
      <c r="N61" s="78"/>
      <c r="O61" s="31" t="str">
        <f t="shared" si="6"/>
        <v>F</v>
      </c>
      <c r="P61" s="11">
        <f t="shared" si="14"/>
        <v>-23.287315649149274</v>
      </c>
      <c r="Q61" s="11"/>
      <c r="R61" s="38">
        <f t="shared" si="10"/>
        <v>0</v>
      </c>
      <c r="S61" s="30">
        <f t="shared" si="7"/>
        <v>0</v>
      </c>
      <c r="T61" s="30">
        <f t="shared" si="8"/>
        <v>0</v>
      </c>
      <c r="U61" s="34"/>
      <c r="V61" s="34"/>
      <c r="W61" s="34"/>
      <c r="X61" s="31">
        <f t="shared" si="15"/>
        <v>9.0359999999999996</v>
      </c>
      <c r="Y61" s="31">
        <f t="shared" si="16"/>
        <v>-184.49199999999999</v>
      </c>
      <c r="Z61" s="30">
        <f t="shared" si="17"/>
        <v>0</v>
      </c>
    </row>
    <row r="62" spans="5:26" x14ac:dyDescent="0.15">
      <c r="E62" s="46"/>
      <c r="F62" s="28"/>
      <c r="G62" s="29"/>
      <c r="H62" s="29"/>
      <c r="I62" s="48" t="str">
        <f t="shared" si="11"/>
        <v/>
      </c>
      <c r="J62" s="48" t="str">
        <f t="shared" si="12"/>
        <v/>
      </c>
      <c r="K62" s="49" t="str">
        <f t="shared" si="13"/>
        <v/>
      </c>
      <c r="L62" s="11"/>
      <c r="M62" s="11"/>
      <c r="N62" s="78"/>
      <c r="O62" s="31" t="str">
        <f t="shared" si="6"/>
        <v>F</v>
      </c>
      <c r="P62" s="11">
        <f t="shared" si="14"/>
        <v>-23.287315649149274</v>
      </c>
      <c r="Q62" s="11"/>
      <c r="R62" s="38">
        <f t="shared" si="10"/>
        <v>0</v>
      </c>
      <c r="S62" s="30">
        <f t="shared" si="7"/>
        <v>0</v>
      </c>
      <c r="T62" s="30">
        <f t="shared" si="8"/>
        <v>0</v>
      </c>
      <c r="U62" s="34"/>
      <c r="V62" s="34"/>
      <c r="W62" s="34"/>
      <c r="X62" s="31">
        <f t="shared" si="15"/>
        <v>9.0359999999999996</v>
      </c>
      <c r="Y62" s="31">
        <f t="shared" si="16"/>
        <v>-184.49199999999999</v>
      </c>
      <c r="Z62" s="30">
        <f t="shared" si="17"/>
        <v>0</v>
      </c>
    </row>
    <row r="63" spans="5:26" x14ac:dyDescent="0.15">
      <c r="E63" s="46"/>
      <c r="F63" s="28"/>
      <c r="G63" s="29"/>
      <c r="H63" s="29"/>
      <c r="I63" s="48" t="str">
        <f t="shared" si="11"/>
        <v/>
      </c>
      <c r="J63" s="48" t="str">
        <f t="shared" si="12"/>
        <v/>
      </c>
      <c r="K63" s="49" t="str">
        <f t="shared" si="13"/>
        <v/>
      </c>
      <c r="L63" s="11"/>
      <c r="M63" s="11"/>
      <c r="N63" s="78"/>
      <c r="O63" s="31" t="str">
        <f t="shared" si="6"/>
        <v>F</v>
      </c>
      <c r="P63" s="11">
        <f t="shared" si="14"/>
        <v>-23.287315649149274</v>
      </c>
      <c r="Q63" s="11"/>
      <c r="R63" s="38">
        <f t="shared" si="10"/>
        <v>0</v>
      </c>
      <c r="S63" s="30">
        <f t="shared" si="7"/>
        <v>0</v>
      </c>
      <c r="T63" s="30">
        <f t="shared" si="8"/>
        <v>0</v>
      </c>
      <c r="U63" s="34"/>
      <c r="V63" s="34"/>
      <c r="W63" s="34"/>
      <c r="X63" s="31">
        <f t="shared" si="15"/>
        <v>9.0359999999999996</v>
      </c>
      <c r="Y63" s="31">
        <f t="shared" si="16"/>
        <v>-184.49199999999999</v>
      </c>
      <c r="Z63" s="30">
        <f t="shared" si="17"/>
        <v>0</v>
      </c>
    </row>
    <row r="64" spans="5:26" x14ac:dyDescent="0.15">
      <c r="E64" s="46"/>
      <c r="F64" s="28"/>
      <c r="G64" s="29"/>
      <c r="H64" s="29"/>
      <c r="I64" s="48" t="str">
        <f t="shared" si="11"/>
        <v/>
      </c>
      <c r="J64" s="48" t="str">
        <f t="shared" si="12"/>
        <v/>
      </c>
      <c r="K64" s="49" t="str">
        <f t="shared" si="13"/>
        <v/>
      </c>
      <c r="L64" s="11"/>
      <c r="M64" s="11"/>
      <c r="N64" s="78"/>
      <c r="O64" s="31" t="str">
        <f t="shared" si="6"/>
        <v>F</v>
      </c>
      <c r="P64" s="11">
        <f t="shared" si="14"/>
        <v>-23.287315649149274</v>
      </c>
      <c r="Q64" s="11"/>
      <c r="R64" s="38">
        <f t="shared" si="10"/>
        <v>0</v>
      </c>
      <c r="S64" s="30">
        <f t="shared" si="7"/>
        <v>0</v>
      </c>
      <c r="T64" s="30">
        <f t="shared" si="8"/>
        <v>0</v>
      </c>
      <c r="U64" s="34"/>
      <c r="V64" s="34"/>
      <c r="W64" s="34"/>
      <c r="X64" s="31">
        <f t="shared" si="15"/>
        <v>9.0359999999999996</v>
      </c>
      <c r="Y64" s="31">
        <f t="shared" si="16"/>
        <v>-184.49199999999999</v>
      </c>
      <c r="Z64" s="30">
        <f t="shared" si="17"/>
        <v>0</v>
      </c>
    </row>
    <row r="65" spans="5:26" x14ac:dyDescent="0.15">
      <c r="E65" s="46"/>
      <c r="F65" s="28"/>
      <c r="G65" s="29"/>
      <c r="H65" s="29"/>
      <c r="I65" s="48" t="str">
        <f t="shared" si="11"/>
        <v/>
      </c>
      <c r="J65" s="48" t="str">
        <f t="shared" si="12"/>
        <v/>
      </c>
      <c r="K65" s="49" t="str">
        <f t="shared" si="13"/>
        <v/>
      </c>
      <c r="L65" s="11"/>
      <c r="M65" s="11"/>
      <c r="N65" s="78"/>
      <c r="O65" s="31" t="str">
        <f t="shared" si="6"/>
        <v>F</v>
      </c>
      <c r="P65" s="11">
        <f t="shared" si="14"/>
        <v>-23.287315649149274</v>
      </c>
      <c r="Q65" s="11"/>
      <c r="R65" s="38">
        <f t="shared" si="10"/>
        <v>0</v>
      </c>
      <c r="S65" s="30">
        <f t="shared" si="7"/>
        <v>0</v>
      </c>
      <c r="T65" s="30">
        <f t="shared" si="8"/>
        <v>0</v>
      </c>
      <c r="U65" s="34"/>
      <c r="V65" s="34"/>
      <c r="W65" s="34"/>
      <c r="X65" s="31">
        <f t="shared" si="15"/>
        <v>9.0359999999999996</v>
      </c>
      <c r="Y65" s="31">
        <f t="shared" si="16"/>
        <v>-184.49199999999999</v>
      </c>
      <c r="Z65" s="30">
        <f t="shared" si="17"/>
        <v>0</v>
      </c>
    </row>
    <row r="66" spans="5:26" x14ac:dyDescent="0.15">
      <c r="E66" s="46"/>
      <c r="F66" s="28"/>
      <c r="G66" s="29"/>
      <c r="H66" s="29"/>
      <c r="I66" s="48" t="str">
        <f t="shared" si="11"/>
        <v/>
      </c>
      <c r="J66" s="48" t="str">
        <f t="shared" si="12"/>
        <v/>
      </c>
      <c r="K66" s="49" t="str">
        <f t="shared" si="13"/>
        <v/>
      </c>
      <c r="L66" s="11"/>
      <c r="M66" s="11"/>
      <c r="N66" s="78"/>
      <c r="O66" s="31" t="str">
        <f t="shared" si="6"/>
        <v>F</v>
      </c>
      <c r="P66" s="11">
        <f t="shared" si="14"/>
        <v>-23.287315649149274</v>
      </c>
      <c r="Q66" s="11"/>
      <c r="R66" s="38">
        <f t="shared" si="10"/>
        <v>0</v>
      </c>
      <c r="S66" s="30">
        <f t="shared" si="7"/>
        <v>0</v>
      </c>
      <c r="T66" s="30">
        <f t="shared" si="8"/>
        <v>0</v>
      </c>
      <c r="U66" s="34"/>
      <c r="V66" s="34"/>
      <c r="W66" s="34"/>
      <c r="X66" s="31">
        <f t="shared" si="15"/>
        <v>9.0359999999999996</v>
      </c>
      <c r="Y66" s="31">
        <f t="shared" si="16"/>
        <v>-184.49199999999999</v>
      </c>
      <c r="Z66" s="30">
        <f t="shared" si="17"/>
        <v>0</v>
      </c>
    </row>
    <row r="67" spans="5:26" x14ac:dyDescent="0.15">
      <c r="E67" s="46"/>
      <c r="F67" s="28"/>
      <c r="G67" s="29"/>
      <c r="H67" s="29"/>
      <c r="I67" s="48" t="str">
        <f t="shared" si="11"/>
        <v/>
      </c>
      <c r="J67" s="48" t="str">
        <f t="shared" si="12"/>
        <v/>
      </c>
      <c r="K67" s="49" t="str">
        <f t="shared" si="13"/>
        <v/>
      </c>
      <c r="L67" s="11"/>
      <c r="M67" s="11"/>
      <c r="N67" s="78"/>
      <c r="O67" s="31" t="str">
        <f t="shared" si="6"/>
        <v>F</v>
      </c>
      <c r="P67" s="11">
        <f t="shared" si="14"/>
        <v>-23.287315649149274</v>
      </c>
      <c r="Q67" s="11"/>
      <c r="R67" s="38">
        <f t="shared" si="10"/>
        <v>0</v>
      </c>
      <c r="S67" s="30">
        <f t="shared" si="7"/>
        <v>0</v>
      </c>
      <c r="T67" s="30">
        <f t="shared" si="8"/>
        <v>0</v>
      </c>
      <c r="U67" s="34"/>
      <c r="V67" s="34"/>
      <c r="W67" s="34"/>
      <c r="X67" s="31">
        <f t="shared" si="15"/>
        <v>9.0359999999999996</v>
      </c>
      <c r="Y67" s="31">
        <f t="shared" si="16"/>
        <v>-184.49199999999999</v>
      </c>
      <c r="Z67" s="30">
        <f t="shared" si="17"/>
        <v>0</v>
      </c>
    </row>
    <row r="68" spans="5:26" x14ac:dyDescent="0.15">
      <c r="E68" s="46"/>
      <c r="F68" s="28"/>
      <c r="G68" s="29"/>
      <c r="H68" s="29"/>
      <c r="I68" s="48" t="str">
        <f t="shared" si="11"/>
        <v/>
      </c>
      <c r="J68" s="48" t="str">
        <f t="shared" si="12"/>
        <v/>
      </c>
      <c r="K68" s="49" t="str">
        <f t="shared" si="13"/>
        <v/>
      </c>
      <c r="L68" s="11"/>
      <c r="M68" s="11"/>
      <c r="N68" s="78"/>
      <c r="O68" s="31" t="str">
        <f t="shared" si="6"/>
        <v>F</v>
      </c>
      <c r="P68" s="11">
        <f t="shared" si="14"/>
        <v>-23.287315649149274</v>
      </c>
      <c r="Q68" s="11"/>
      <c r="R68" s="38">
        <f t="shared" si="10"/>
        <v>0</v>
      </c>
      <c r="S68" s="30">
        <f t="shared" si="7"/>
        <v>0</v>
      </c>
      <c r="T68" s="30">
        <f t="shared" si="8"/>
        <v>0</v>
      </c>
      <c r="U68" s="34"/>
      <c r="V68" s="34"/>
      <c r="W68" s="34"/>
      <c r="X68" s="31">
        <f t="shared" si="15"/>
        <v>9.0359999999999996</v>
      </c>
      <c r="Y68" s="31">
        <f t="shared" si="16"/>
        <v>-184.49199999999999</v>
      </c>
      <c r="Z68" s="30">
        <f t="shared" si="17"/>
        <v>0</v>
      </c>
    </row>
    <row r="69" spans="5:26" x14ac:dyDescent="0.15">
      <c r="E69" s="46"/>
      <c r="F69" s="28"/>
      <c r="G69" s="29"/>
      <c r="H69" s="29"/>
      <c r="I69" s="48" t="str">
        <f t="shared" si="11"/>
        <v/>
      </c>
      <c r="J69" s="48" t="str">
        <f t="shared" si="12"/>
        <v/>
      </c>
      <c r="K69" s="49" t="str">
        <f t="shared" si="13"/>
        <v/>
      </c>
      <c r="L69" s="11"/>
      <c r="M69" s="11"/>
      <c r="N69" s="78"/>
      <c r="O69" s="31" t="str">
        <f t="shared" si="6"/>
        <v>F</v>
      </c>
      <c r="P69" s="11">
        <f t="shared" si="14"/>
        <v>-23.287315649149274</v>
      </c>
      <c r="Q69" s="11"/>
      <c r="R69" s="38">
        <f t="shared" si="10"/>
        <v>0</v>
      </c>
      <c r="S69" s="30">
        <f t="shared" si="7"/>
        <v>0</v>
      </c>
      <c r="T69" s="30">
        <f t="shared" si="8"/>
        <v>0</v>
      </c>
      <c r="U69" s="34"/>
      <c r="V69" s="34"/>
      <c r="W69" s="34"/>
      <c r="X69" s="31">
        <f t="shared" si="15"/>
        <v>9.0359999999999996</v>
      </c>
      <c r="Y69" s="31">
        <f t="shared" si="16"/>
        <v>-184.49199999999999</v>
      </c>
      <c r="Z69" s="30">
        <f t="shared" si="17"/>
        <v>0</v>
      </c>
    </row>
    <row r="70" spans="5:26" x14ac:dyDescent="0.15">
      <c r="E70" s="46"/>
      <c r="F70" s="28"/>
      <c r="G70" s="29"/>
      <c r="H70" s="29"/>
      <c r="I70" s="48" t="str">
        <f t="shared" si="11"/>
        <v/>
      </c>
      <c r="J70" s="48" t="str">
        <f t="shared" si="12"/>
        <v/>
      </c>
      <c r="K70" s="49" t="str">
        <f t="shared" si="13"/>
        <v/>
      </c>
      <c r="L70" s="11"/>
      <c r="M70" s="11"/>
      <c r="N70" s="78"/>
      <c r="O70" s="31" t="str">
        <f t="shared" si="6"/>
        <v>F</v>
      </c>
      <c r="P70" s="11">
        <f t="shared" si="14"/>
        <v>-23.287315649149274</v>
      </c>
      <c r="Q70" s="11"/>
      <c r="R70" s="38">
        <f t="shared" ref="R70:R124" si="18">DATEDIF($F$3,F70,"Y")</f>
        <v>0</v>
      </c>
      <c r="S70" s="30">
        <f t="shared" ref="S70:S124" si="19">DATEDIF($F$3,F70,"YM")</f>
        <v>0</v>
      </c>
      <c r="T70" s="30">
        <f t="shared" ref="T70:T124" si="20">DATEDIF($F$3,F70,"Y")+DATEDIF($F$3,F70,"YD")/(365+IF(MOD(YEAR(DATE(YEAR(F70)-1,MONTH($F$3),DAY($F$3))),4)=0,IF(DATE(YEAR(DATE(YEAR(F70)-1,MONTH($F$3),DAY($F$3))),2,29)&gt;=DATE(YEAR(F70)-1,MONTH($F$3),DAY($F$3)),1,0),0)+IF(MOD(YEAR(F70),4)=0,IF(DATE(YEAR(F70),2,29)&lt;=F70,1,0),0))</f>
        <v>0</v>
      </c>
      <c r="U70" s="34"/>
      <c r="V70" s="34"/>
      <c r="W70" s="34"/>
      <c r="X70" s="31">
        <f t="shared" si="15"/>
        <v>9.0359999999999996</v>
      </c>
      <c r="Y70" s="31">
        <f t="shared" si="16"/>
        <v>-184.49199999999999</v>
      </c>
      <c r="Z70" s="30">
        <f t="shared" si="17"/>
        <v>0</v>
      </c>
    </row>
    <row r="71" spans="5:26" x14ac:dyDescent="0.15">
      <c r="E71" s="46"/>
      <c r="F71" s="28"/>
      <c r="G71" s="29"/>
      <c r="H71" s="29"/>
      <c r="I71" s="48" t="str">
        <f t="shared" si="11"/>
        <v/>
      </c>
      <c r="J71" s="48" t="str">
        <f t="shared" si="12"/>
        <v/>
      </c>
      <c r="K71" s="49" t="str">
        <f t="shared" si="13"/>
        <v/>
      </c>
      <c r="L71" s="11"/>
      <c r="M71" s="11"/>
      <c r="N71" s="78"/>
      <c r="O71" s="31" t="str">
        <f t="shared" si="6"/>
        <v>F</v>
      </c>
      <c r="P71" s="11">
        <f t="shared" si="14"/>
        <v>-23.287315649149274</v>
      </c>
      <c r="Q71" s="11"/>
      <c r="R71" s="38">
        <f t="shared" si="18"/>
        <v>0</v>
      </c>
      <c r="S71" s="30">
        <f t="shared" si="19"/>
        <v>0</v>
      </c>
      <c r="T71" s="30">
        <f t="shared" si="20"/>
        <v>0</v>
      </c>
      <c r="U71" s="34"/>
      <c r="V71" s="34"/>
      <c r="W71" s="34"/>
      <c r="X71" s="31">
        <f t="shared" si="15"/>
        <v>9.0359999999999996</v>
      </c>
      <c r="Y71" s="31">
        <f t="shared" si="16"/>
        <v>-184.49199999999999</v>
      </c>
      <c r="Z71" s="30">
        <f t="shared" si="17"/>
        <v>0</v>
      </c>
    </row>
    <row r="72" spans="5:26" x14ac:dyDescent="0.15">
      <c r="E72" s="46"/>
      <c r="F72" s="28"/>
      <c r="G72" s="29"/>
      <c r="H72" s="29"/>
      <c r="I72" s="48" t="str">
        <f t="shared" si="11"/>
        <v/>
      </c>
      <c r="J72" s="48" t="str">
        <f t="shared" si="12"/>
        <v/>
      </c>
      <c r="K72" s="49" t="str">
        <f t="shared" si="13"/>
        <v/>
      </c>
      <c r="L72" s="11"/>
      <c r="M72" s="11"/>
      <c r="N72" s="78"/>
      <c r="O72" s="31" t="str">
        <f t="shared" si="6"/>
        <v>F</v>
      </c>
      <c r="P72" s="11">
        <f t="shared" si="14"/>
        <v>-23.287315649149274</v>
      </c>
      <c r="Q72" s="11"/>
      <c r="R72" s="38">
        <f t="shared" si="18"/>
        <v>0</v>
      </c>
      <c r="S72" s="30">
        <f t="shared" si="19"/>
        <v>0</v>
      </c>
      <c r="T72" s="30">
        <f t="shared" si="20"/>
        <v>0</v>
      </c>
      <c r="U72" s="34"/>
      <c r="V72" s="34"/>
      <c r="W72" s="34"/>
      <c r="X72" s="31">
        <f t="shared" si="15"/>
        <v>9.0359999999999996</v>
      </c>
      <c r="Y72" s="31">
        <f t="shared" si="16"/>
        <v>-184.49199999999999</v>
      </c>
      <c r="Z72" s="30">
        <f t="shared" si="17"/>
        <v>0</v>
      </c>
    </row>
    <row r="73" spans="5:26" x14ac:dyDescent="0.15">
      <c r="E73" s="46"/>
      <c r="F73" s="28"/>
      <c r="G73" s="29"/>
      <c r="H73" s="29"/>
      <c r="I73" s="48" t="str">
        <f t="shared" si="11"/>
        <v/>
      </c>
      <c r="J73" s="48" t="str">
        <f t="shared" si="12"/>
        <v/>
      </c>
      <c r="K73" s="49" t="str">
        <f t="shared" si="13"/>
        <v/>
      </c>
      <c r="L73" s="11"/>
      <c r="M73" s="11"/>
      <c r="N73" s="78"/>
      <c r="O73" s="31" t="str">
        <f t="shared" si="6"/>
        <v>F</v>
      </c>
      <c r="P73" s="11">
        <f t="shared" si="14"/>
        <v>-23.287315649149274</v>
      </c>
      <c r="Q73" s="11"/>
      <c r="R73" s="38">
        <f t="shared" si="18"/>
        <v>0</v>
      </c>
      <c r="S73" s="30">
        <f t="shared" si="19"/>
        <v>0</v>
      </c>
      <c r="T73" s="30">
        <f t="shared" si="20"/>
        <v>0</v>
      </c>
      <c r="U73" s="34"/>
      <c r="V73" s="34"/>
      <c r="W73" s="34"/>
      <c r="X73" s="31">
        <f t="shared" si="15"/>
        <v>9.0359999999999996</v>
      </c>
      <c r="Y73" s="31">
        <f t="shared" si="16"/>
        <v>-184.49199999999999</v>
      </c>
      <c r="Z73" s="30">
        <f t="shared" si="17"/>
        <v>0</v>
      </c>
    </row>
    <row r="74" spans="5:26" x14ac:dyDescent="0.15">
      <c r="E74" s="46"/>
      <c r="F74" s="28"/>
      <c r="G74" s="29"/>
      <c r="H74" s="29"/>
      <c r="I74" s="48" t="str">
        <f t="shared" si="11"/>
        <v/>
      </c>
      <c r="J74" s="48" t="str">
        <f t="shared" si="12"/>
        <v/>
      </c>
      <c r="K74" s="49" t="str">
        <f t="shared" si="13"/>
        <v/>
      </c>
      <c r="L74" s="11"/>
      <c r="M74" s="11"/>
      <c r="N74" s="78"/>
      <c r="O74" s="31" t="str">
        <f t="shared" si="6"/>
        <v>F</v>
      </c>
      <c r="P74" s="11">
        <f t="shared" si="14"/>
        <v>-23.287315649149274</v>
      </c>
      <c r="Q74" s="11"/>
      <c r="R74" s="38">
        <f t="shared" si="18"/>
        <v>0</v>
      </c>
      <c r="S74" s="30">
        <f t="shared" si="19"/>
        <v>0</v>
      </c>
      <c r="T74" s="30">
        <f t="shared" si="20"/>
        <v>0</v>
      </c>
      <c r="U74" s="34"/>
      <c r="V74" s="34"/>
      <c r="W74" s="34"/>
      <c r="X74" s="31">
        <f t="shared" si="15"/>
        <v>9.0359999999999996</v>
      </c>
      <c r="Y74" s="31">
        <f t="shared" si="16"/>
        <v>-184.49199999999999</v>
      </c>
      <c r="Z74" s="30">
        <f t="shared" si="17"/>
        <v>0</v>
      </c>
    </row>
    <row r="75" spans="5:26" x14ac:dyDescent="0.15">
      <c r="E75" s="46"/>
      <c r="F75" s="28"/>
      <c r="G75" s="29"/>
      <c r="H75" s="29"/>
      <c r="I75" s="48" t="str">
        <f t="shared" si="11"/>
        <v/>
      </c>
      <c r="J75" s="48" t="str">
        <f t="shared" si="12"/>
        <v/>
      </c>
      <c r="K75" s="49" t="str">
        <f t="shared" si="13"/>
        <v/>
      </c>
      <c r="L75" s="11"/>
      <c r="M75" s="11"/>
      <c r="N75" s="78"/>
      <c r="O75" s="31" t="str">
        <f t="shared" si="6"/>
        <v>F</v>
      </c>
      <c r="P75" s="11">
        <f t="shared" si="14"/>
        <v>-23.287315649149274</v>
      </c>
      <c r="Q75" s="11"/>
      <c r="R75" s="38">
        <f t="shared" si="18"/>
        <v>0</v>
      </c>
      <c r="S75" s="30">
        <f t="shared" si="19"/>
        <v>0</v>
      </c>
      <c r="T75" s="30">
        <f t="shared" si="20"/>
        <v>0</v>
      </c>
      <c r="U75" s="34"/>
      <c r="V75" s="34"/>
      <c r="W75" s="34"/>
      <c r="X75" s="31">
        <f t="shared" si="15"/>
        <v>9.0359999999999996</v>
      </c>
      <c r="Y75" s="31">
        <f t="shared" si="16"/>
        <v>-184.49199999999999</v>
      </c>
      <c r="Z75" s="30">
        <f t="shared" si="17"/>
        <v>0</v>
      </c>
    </row>
    <row r="76" spans="5:26" x14ac:dyDescent="0.15">
      <c r="E76" s="46"/>
      <c r="F76" s="28"/>
      <c r="G76" s="29"/>
      <c r="H76" s="29"/>
      <c r="I76" s="48" t="str">
        <f t="shared" si="11"/>
        <v/>
      </c>
      <c r="J76" s="48" t="str">
        <f t="shared" si="12"/>
        <v/>
      </c>
      <c r="K76" s="49" t="str">
        <f t="shared" si="13"/>
        <v/>
      </c>
      <c r="L76" s="11"/>
      <c r="M76" s="11"/>
      <c r="N76" s="78"/>
      <c r="O76" s="31" t="str">
        <f t="shared" si="6"/>
        <v>F</v>
      </c>
      <c r="P76" s="11">
        <f t="shared" si="14"/>
        <v>-23.287315649149274</v>
      </c>
      <c r="Q76" s="11"/>
      <c r="R76" s="38">
        <f t="shared" si="18"/>
        <v>0</v>
      </c>
      <c r="S76" s="30">
        <f t="shared" si="19"/>
        <v>0</v>
      </c>
      <c r="T76" s="30">
        <f t="shared" si="20"/>
        <v>0</v>
      </c>
      <c r="U76" s="34"/>
      <c r="V76" s="34"/>
      <c r="W76" s="34"/>
      <c r="X76" s="31">
        <f t="shared" si="15"/>
        <v>9.0359999999999996</v>
      </c>
      <c r="Y76" s="31">
        <f t="shared" si="16"/>
        <v>-184.49199999999999</v>
      </c>
      <c r="Z76" s="30">
        <f t="shared" si="17"/>
        <v>0</v>
      </c>
    </row>
    <row r="77" spans="5:26" x14ac:dyDescent="0.15">
      <c r="E77" s="46"/>
      <c r="F77" s="28"/>
      <c r="G77" s="29"/>
      <c r="H77" s="29"/>
      <c r="I77" s="48" t="str">
        <f t="shared" si="11"/>
        <v/>
      </c>
      <c r="J77" s="48" t="str">
        <f t="shared" si="12"/>
        <v/>
      </c>
      <c r="K77" s="49" t="str">
        <f t="shared" si="13"/>
        <v/>
      </c>
      <c r="L77" s="11"/>
      <c r="M77" s="11"/>
      <c r="N77" s="78"/>
      <c r="O77" s="31" t="str">
        <f t="shared" si="6"/>
        <v>F</v>
      </c>
      <c r="P77" s="11">
        <f t="shared" si="14"/>
        <v>-23.287315649149274</v>
      </c>
      <c r="Q77" s="11"/>
      <c r="R77" s="38">
        <f t="shared" si="18"/>
        <v>0</v>
      </c>
      <c r="S77" s="30">
        <f t="shared" si="19"/>
        <v>0</v>
      </c>
      <c r="T77" s="30">
        <f t="shared" si="20"/>
        <v>0</v>
      </c>
      <c r="U77" s="34"/>
      <c r="V77" s="34"/>
      <c r="W77" s="34"/>
      <c r="X77" s="31">
        <f t="shared" si="15"/>
        <v>9.0359999999999996</v>
      </c>
      <c r="Y77" s="31">
        <f t="shared" si="16"/>
        <v>-184.49199999999999</v>
      </c>
      <c r="Z77" s="30">
        <f t="shared" si="17"/>
        <v>0</v>
      </c>
    </row>
    <row r="78" spans="5:26" x14ac:dyDescent="0.15">
      <c r="E78" s="46"/>
      <c r="F78" s="28"/>
      <c r="G78" s="29"/>
      <c r="H78" s="29"/>
      <c r="I78" s="48" t="str">
        <f t="shared" si="11"/>
        <v/>
      </c>
      <c r="J78" s="48" t="str">
        <f t="shared" si="12"/>
        <v/>
      </c>
      <c r="K78" s="49" t="str">
        <f t="shared" si="13"/>
        <v/>
      </c>
      <c r="L78" s="11"/>
      <c r="M78" s="11"/>
      <c r="N78" s="78"/>
      <c r="O78" s="31" t="str">
        <f t="shared" si="6"/>
        <v>F</v>
      </c>
      <c r="P78" s="11">
        <f t="shared" si="14"/>
        <v>-23.287315649149274</v>
      </c>
      <c r="Q78" s="11"/>
      <c r="R78" s="38">
        <f t="shared" si="18"/>
        <v>0</v>
      </c>
      <c r="S78" s="30">
        <f t="shared" si="19"/>
        <v>0</v>
      </c>
      <c r="T78" s="30">
        <f t="shared" si="20"/>
        <v>0</v>
      </c>
      <c r="U78" s="34"/>
      <c r="V78" s="34"/>
      <c r="W78" s="34"/>
      <c r="X78" s="31">
        <f t="shared" si="15"/>
        <v>9.0359999999999996</v>
      </c>
      <c r="Y78" s="31">
        <f t="shared" si="16"/>
        <v>-184.49199999999999</v>
      </c>
      <c r="Z78" s="30">
        <f t="shared" si="17"/>
        <v>0</v>
      </c>
    </row>
    <row r="79" spans="5:26" x14ac:dyDescent="0.15">
      <c r="E79" s="46"/>
      <c r="F79" s="28"/>
      <c r="G79" s="29"/>
      <c r="H79" s="29"/>
      <c r="I79" s="48" t="str">
        <f t="shared" si="11"/>
        <v/>
      </c>
      <c r="J79" s="48" t="str">
        <f t="shared" si="12"/>
        <v/>
      </c>
      <c r="K79" s="49" t="str">
        <f t="shared" si="13"/>
        <v/>
      </c>
      <c r="L79" s="11"/>
      <c r="M79" s="11"/>
      <c r="N79" s="78"/>
      <c r="O79" s="31" t="str">
        <f t="shared" si="6"/>
        <v>F</v>
      </c>
      <c r="P79" s="11">
        <f t="shared" si="14"/>
        <v>-23.287315649149274</v>
      </c>
      <c r="Q79" s="11"/>
      <c r="R79" s="38">
        <f t="shared" si="18"/>
        <v>0</v>
      </c>
      <c r="S79" s="30">
        <f t="shared" si="19"/>
        <v>0</v>
      </c>
      <c r="T79" s="30">
        <f t="shared" si="20"/>
        <v>0</v>
      </c>
      <c r="U79" s="34"/>
      <c r="V79" s="34"/>
      <c r="W79" s="34"/>
      <c r="X79" s="31">
        <f t="shared" si="15"/>
        <v>9.0359999999999996</v>
      </c>
      <c r="Y79" s="31">
        <f t="shared" si="16"/>
        <v>-184.49199999999999</v>
      </c>
      <c r="Z79" s="30">
        <f t="shared" si="17"/>
        <v>0</v>
      </c>
    </row>
    <row r="80" spans="5:26" x14ac:dyDescent="0.15">
      <c r="E80" s="46"/>
      <c r="F80" s="28"/>
      <c r="G80" s="29"/>
      <c r="H80" s="29"/>
      <c r="I80" s="48" t="str">
        <f t="shared" ref="I80:I106" si="21">IF(COUNTA($F$3,$H$3,F80:H80)=5,P80,"")</f>
        <v/>
      </c>
      <c r="J80" s="48" t="str">
        <f t="shared" ref="J80:J106" si="22">IF(COUNTA($F$3,$H$3,F80:H80)=5,IF(T80&lt;6,"*",IF(T80&gt;=17.583,"*",(H80-G80*INDEX(IF(O80="F",muratafemale,muratamale),R80-4,1)-INDEX(IF(O80="F",muratafemale,muratamale),R80-4,2))/(G80*INDEX(IF(O80="F",muratafemale,muratamale),R80-4,1)+INDEX(IF(O80="F",muratafemale,muratamale),R80-4,2))*100)),"")</f>
        <v/>
      </c>
      <c r="K80" s="49" t="str">
        <f t="shared" ref="K80:K106" si="23">IF(COUNTA($F$3,$H$3,F80:H80)=5,IF(OR(T80&lt;1,G80&lt;70),"*",IF(G80&gt;=IF(O80="M",181,174),(H80-Z80)/Z80*100,IF(G80&lt;101,(H80-X80)/X80*100,IF(T80&lt;6,(H80-X80)/X80*100,IF(T80&gt;=17.583,(H80-Z80)/Z80*100,(H80-Y80)/Y80*100))))),"")</f>
        <v/>
      </c>
      <c r="L80" s="11"/>
      <c r="M80" s="11"/>
      <c r="N80" s="78"/>
      <c r="O80" s="31" t="str">
        <f t="shared" si="6"/>
        <v>F</v>
      </c>
      <c r="P80" s="11">
        <f t="shared" ref="P80:P105" si="24">IF(T80&gt;17.583,"*",(G80-(INDEX(IF(O80="F",Hfemalemean,Hmalemean),S80+1,R80+1)))/(INDEX(IF(O80="F",Hfemalesd,Hmalesd),S80+1,R80+1)))</f>
        <v>-23.287315649149274</v>
      </c>
      <c r="Q80" s="11"/>
      <c r="R80" s="38">
        <f t="shared" si="18"/>
        <v>0</v>
      </c>
      <c r="S80" s="30">
        <f t="shared" si="19"/>
        <v>0</v>
      </c>
      <c r="T80" s="30">
        <f t="shared" si="20"/>
        <v>0</v>
      </c>
      <c r="U80" s="34"/>
      <c r="V80" s="34"/>
      <c r="W80" s="34"/>
      <c r="X80" s="31">
        <f t="shared" ref="X80:X105" si="25">IF(O80="M",2.06*10^-3*G80^2-0.1166*G80+6.5273,2.49*10^-3*G80^2-0.1858*G80+9.036)</f>
        <v>9.0359999999999996</v>
      </c>
      <c r="Y80" s="31">
        <f t="shared" ref="Y80:Y105" si="26">((G80/100)^3*INDEX(itoOI,IF(O80="M",0,3)+IF(G80&lt;140,1,IF(G80&lt;=149,2,3)),1)+(G80/100)^2*INDEX(itoOI,IF(O80="M",0,3)+IF(G80&lt;140,1,IF(G80&lt;=149,2,3)),2)+(G80/100)*INDEX(itoOI,IF(O80="M",0,3)+IF(G80&lt;140,1,IF(G80&lt;=149,2,3)),3)+INDEX(itoOI,IF(O80="M",0,3)+IF(G80&lt;140,1,IF(G80&lt;=149,2,3)),4))</f>
        <v>-184.49199999999999</v>
      </c>
      <c r="Z80" s="30">
        <f t="shared" ref="Z80:Z105" si="27">22*G80^2/10000</f>
        <v>0</v>
      </c>
    </row>
    <row r="81" spans="5:26" x14ac:dyDescent="0.15">
      <c r="E81" s="46"/>
      <c r="F81" s="28"/>
      <c r="G81" s="29"/>
      <c r="H81" s="29"/>
      <c r="I81" s="48" t="str">
        <f t="shared" si="21"/>
        <v/>
      </c>
      <c r="J81" s="48" t="str">
        <f t="shared" si="22"/>
        <v/>
      </c>
      <c r="K81" s="49" t="str">
        <f t="shared" si="23"/>
        <v/>
      </c>
      <c r="L81" s="11"/>
      <c r="M81" s="11"/>
      <c r="N81" s="78"/>
      <c r="O81" s="31" t="str">
        <f t="shared" si="6"/>
        <v>F</v>
      </c>
      <c r="P81" s="11">
        <f t="shared" si="24"/>
        <v>-23.287315649149274</v>
      </c>
      <c r="Q81" s="11"/>
      <c r="R81" s="38">
        <f t="shared" si="18"/>
        <v>0</v>
      </c>
      <c r="S81" s="30">
        <f t="shared" si="19"/>
        <v>0</v>
      </c>
      <c r="T81" s="30">
        <f t="shared" si="20"/>
        <v>0</v>
      </c>
      <c r="U81" s="34"/>
      <c r="V81" s="34"/>
      <c r="W81" s="34"/>
      <c r="X81" s="31">
        <f t="shared" si="25"/>
        <v>9.0359999999999996</v>
      </c>
      <c r="Y81" s="31">
        <f t="shared" si="26"/>
        <v>-184.49199999999999</v>
      </c>
      <c r="Z81" s="30">
        <f t="shared" si="27"/>
        <v>0</v>
      </c>
    </row>
    <row r="82" spans="5:26" x14ac:dyDescent="0.15">
      <c r="E82" s="46"/>
      <c r="F82" s="28"/>
      <c r="G82" s="29"/>
      <c r="H82" s="29"/>
      <c r="I82" s="48" t="str">
        <f t="shared" si="21"/>
        <v/>
      </c>
      <c r="J82" s="48" t="str">
        <f t="shared" si="22"/>
        <v/>
      </c>
      <c r="K82" s="49" t="str">
        <f t="shared" si="23"/>
        <v/>
      </c>
      <c r="L82" s="11"/>
      <c r="M82" s="11"/>
      <c r="N82" s="78"/>
      <c r="O82" s="31" t="str">
        <f t="shared" si="6"/>
        <v>F</v>
      </c>
      <c r="P82" s="11">
        <f t="shared" si="24"/>
        <v>-23.287315649149274</v>
      </c>
      <c r="Q82" s="11"/>
      <c r="R82" s="38">
        <f t="shared" si="18"/>
        <v>0</v>
      </c>
      <c r="S82" s="30">
        <f t="shared" si="19"/>
        <v>0</v>
      </c>
      <c r="T82" s="30">
        <f t="shared" si="20"/>
        <v>0</v>
      </c>
      <c r="U82" s="34"/>
      <c r="V82" s="34"/>
      <c r="W82" s="34"/>
      <c r="X82" s="31">
        <f t="shared" si="25"/>
        <v>9.0359999999999996</v>
      </c>
      <c r="Y82" s="31">
        <f t="shared" si="26"/>
        <v>-184.49199999999999</v>
      </c>
      <c r="Z82" s="30">
        <f t="shared" si="27"/>
        <v>0</v>
      </c>
    </row>
    <row r="83" spans="5:26" x14ac:dyDescent="0.15">
      <c r="E83" s="46"/>
      <c r="F83" s="28"/>
      <c r="G83" s="29"/>
      <c r="H83" s="29"/>
      <c r="I83" s="48" t="str">
        <f t="shared" si="21"/>
        <v/>
      </c>
      <c r="J83" s="48" t="str">
        <f t="shared" si="22"/>
        <v/>
      </c>
      <c r="K83" s="49" t="str">
        <f t="shared" si="23"/>
        <v/>
      </c>
      <c r="L83" s="11"/>
      <c r="M83" s="11"/>
      <c r="N83" s="78"/>
      <c r="O83" s="31" t="str">
        <f t="shared" si="6"/>
        <v>F</v>
      </c>
      <c r="P83" s="11">
        <f t="shared" si="24"/>
        <v>-23.287315649149274</v>
      </c>
      <c r="Q83" s="11"/>
      <c r="R83" s="38">
        <f t="shared" si="18"/>
        <v>0</v>
      </c>
      <c r="S83" s="30">
        <f t="shared" si="19"/>
        <v>0</v>
      </c>
      <c r="T83" s="30">
        <f t="shared" si="20"/>
        <v>0</v>
      </c>
      <c r="U83" s="34"/>
      <c r="V83" s="34"/>
      <c r="W83" s="34"/>
      <c r="X83" s="31">
        <f t="shared" si="25"/>
        <v>9.0359999999999996</v>
      </c>
      <c r="Y83" s="31">
        <f t="shared" si="26"/>
        <v>-184.49199999999999</v>
      </c>
      <c r="Z83" s="30">
        <f t="shared" si="27"/>
        <v>0</v>
      </c>
    </row>
    <row r="84" spans="5:26" x14ac:dyDescent="0.15">
      <c r="E84" s="46"/>
      <c r="F84" s="28"/>
      <c r="G84" s="29"/>
      <c r="H84" s="29"/>
      <c r="I84" s="48" t="str">
        <f t="shared" si="21"/>
        <v/>
      </c>
      <c r="J84" s="48" t="str">
        <f t="shared" si="22"/>
        <v/>
      </c>
      <c r="K84" s="49" t="str">
        <f t="shared" si="23"/>
        <v/>
      </c>
      <c r="L84" s="11"/>
      <c r="M84" s="11"/>
      <c r="N84" s="78"/>
      <c r="O84" s="31" t="str">
        <f t="shared" si="6"/>
        <v>F</v>
      </c>
      <c r="P84" s="11">
        <f t="shared" si="24"/>
        <v>-23.287315649149274</v>
      </c>
      <c r="Q84" s="11"/>
      <c r="R84" s="38">
        <f t="shared" si="18"/>
        <v>0</v>
      </c>
      <c r="S84" s="30">
        <f t="shared" si="19"/>
        <v>0</v>
      </c>
      <c r="T84" s="30">
        <f t="shared" si="20"/>
        <v>0</v>
      </c>
      <c r="U84" s="34"/>
      <c r="V84" s="34"/>
      <c r="W84" s="34"/>
      <c r="X84" s="31">
        <f t="shared" si="25"/>
        <v>9.0359999999999996</v>
      </c>
      <c r="Y84" s="31">
        <f t="shared" si="26"/>
        <v>-184.49199999999999</v>
      </c>
      <c r="Z84" s="30">
        <f t="shared" si="27"/>
        <v>0</v>
      </c>
    </row>
    <row r="85" spans="5:26" x14ac:dyDescent="0.15">
      <c r="E85" s="46"/>
      <c r="F85" s="28"/>
      <c r="G85" s="29"/>
      <c r="H85" s="29"/>
      <c r="I85" s="48" t="str">
        <f t="shared" si="21"/>
        <v/>
      </c>
      <c r="J85" s="48" t="str">
        <f t="shared" si="22"/>
        <v/>
      </c>
      <c r="K85" s="49" t="str">
        <f t="shared" si="23"/>
        <v/>
      </c>
      <c r="L85" s="11"/>
      <c r="M85" s="11"/>
      <c r="N85" s="78"/>
      <c r="O85" s="31" t="str">
        <f t="shared" si="6"/>
        <v>F</v>
      </c>
      <c r="P85" s="11">
        <f t="shared" si="24"/>
        <v>-23.287315649149274</v>
      </c>
      <c r="Q85" s="11"/>
      <c r="R85" s="38">
        <f t="shared" si="18"/>
        <v>0</v>
      </c>
      <c r="S85" s="30">
        <f t="shared" si="19"/>
        <v>0</v>
      </c>
      <c r="T85" s="30">
        <f t="shared" si="20"/>
        <v>0</v>
      </c>
      <c r="U85" s="34"/>
      <c r="V85" s="34"/>
      <c r="W85" s="34"/>
      <c r="X85" s="31">
        <f t="shared" si="25"/>
        <v>9.0359999999999996</v>
      </c>
      <c r="Y85" s="31">
        <f t="shared" si="26"/>
        <v>-184.49199999999999</v>
      </c>
      <c r="Z85" s="30">
        <f t="shared" si="27"/>
        <v>0</v>
      </c>
    </row>
    <row r="86" spans="5:26" x14ac:dyDescent="0.15">
      <c r="E86" s="46"/>
      <c r="F86" s="28"/>
      <c r="G86" s="29"/>
      <c r="H86" s="29"/>
      <c r="I86" s="48" t="str">
        <f t="shared" si="21"/>
        <v/>
      </c>
      <c r="J86" s="48" t="str">
        <f t="shared" si="22"/>
        <v/>
      </c>
      <c r="K86" s="49" t="str">
        <f t="shared" si="23"/>
        <v/>
      </c>
      <c r="L86" s="11"/>
      <c r="M86" s="11"/>
      <c r="N86" s="78"/>
      <c r="O86" s="31" t="str">
        <f t="shared" si="6"/>
        <v>F</v>
      </c>
      <c r="P86" s="11">
        <f t="shared" si="24"/>
        <v>-23.287315649149274</v>
      </c>
      <c r="Q86" s="11"/>
      <c r="R86" s="38">
        <f t="shared" si="18"/>
        <v>0</v>
      </c>
      <c r="S86" s="30">
        <f t="shared" si="19"/>
        <v>0</v>
      </c>
      <c r="T86" s="30">
        <f t="shared" si="20"/>
        <v>0</v>
      </c>
      <c r="U86" s="34"/>
      <c r="V86" s="34"/>
      <c r="W86" s="34"/>
      <c r="X86" s="31">
        <f t="shared" si="25"/>
        <v>9.0359999999999996</v>
      </c>
      <c r="Y86" s="31">
        <f t="shared" si="26"/>
        <v>-184.49199999999999</v>
      </c>
      <c r="Z86" s="30">
        <f t="shared" si="27"/>
        <v>0</v>
      </c>
    </row>
    <row r="87" spans="5:26" x14ac:dyDescent="0.15">
      <c r="E87" s="46"/>
      <c r="F87" s="28"/>
      <c r="G87" s="29"/>
      <c r="H87" s="29"/>
      <c r="I87" s="48" t="str">
        <f t="shared" si="21"/>
        <v/>
      </c>
      <c r="J87" s="48" t="str">
        <f t="shared" si="22"/>
        <v/>
      </c>
      <c r="K87" s="49" t="str">
        <f t="shared" si="23"/>
        <v/>
      </c>
      <c r="L87" s="11"/>
      <c r="M87" s="11"/>
      <c r="N87" s="78"/>
      <c r="O87" s="31" t="str">
        <f t="shared" si="6"/>
        <v>F</v>
      </c>
      <c r="P87" s="11">
        <f t="shared" si="24"/>
        <v>-23.287315649149274</v>
      </c>
      <c r="Q87" s="11"/>
      <c r="R87" s="38">
        <f t="shared" si="18"/>
        <v>0</v>
      </c>
      <c r="S87" s="30">
        <f t="shared" si="19"/>
        <v>0</v>
      </c>
      <c r="T87" s="30">
        <f t="shared" si="20"/>
        <v>0</v>
      </c>
      <c r="U87" s="34"/>
      <c r="V87" s="34"/>
      <c r="W87" s="34"/>
      <c r="X87" s="31">
        <f t="shared" si="25"/>
        <v>9.0359999999999996</v>
      </c>
      <c r="Y87" s="31">
        <f t="shared" si="26"/>
        <v>-184.49199999999999</v>
      </c>
      <c r="Z87" s="30">
        <f t="shared" si="27"/>
        <v>0</v>
      </c>
    </row>
    <row r="88" spans="5:26" x14ac:dyDescent="0.15">
      <c r="E88" s="46"/>
      <c r="F88" s="28"/>
      <c r="G88" s="29"/>
      <c r="H88" s="29"/>
      <c r="I88" s="48" t="str">
        <f t="shared" si="21"/>
        <v/>
      </c>
      <c r="J88" s="48" t="str">
        <f t="shared" si="22"/>
        <v/>
      </c>
      <c r="K88" s="49" t="str">
        <f t="shared" si="23"/>
        <v/>
      </c>
      <c r="L88" s="11"/>
      <c r="M88" s="11"/>
      <c r="N88" s="78"/>
      <c r="O88" s="31" t="str">
        <f t="shared" si="6"/>
        <v>F</v>
      </c>
      <c r="P88" s="11">
        <f t="shared" si="24"/>
        <v>-23.287315649149274</v>
      </c>
      <c r="Q88" s="11"/>
      <c r="R88" s="38">
        <f t="shared" si="18"/>
        <v>0</v>
      </c>
      <c r="S88" s="30">
        <f t="shared" si="19"/>
        <v>0</v>
      </c>
      <c r="T88" s="30">
        <f t="shared" si="20"/>
        <v>0</v>
      </c>
      <c r="U88" s="34"/>
      <c r="V88" s="34"/>
      <c r="W88" s="34"/>
      <c r="X88" s="31">
        <f t="shared" si="25"/>
        <v>9.0359999999999996</v>
      </c>
      <c r="Y88" s="31">
        <f t="shared" si="26"/>
        <v>-184.49199999999999</v>
      </c>
      <c r="Z88" s="30">
        <f t="shared" si="27"/>
        <v>0</v>
      </c>
    </row>
    <row r="89" spans="5:26" x14ac:dyDescent="0.15">
      <c r="E89" s="46"/>
      <c r="F89" s="28"/>
      <c r="G89" s="29"/>
      <c r="H89" s="29"/>
      <c r="I89" s="48" t="str">
        <f t="shared" si="21"/>
        <v/>
      </c>
      <c r="J89" s="48" t="str">
        <f t="shared" si="22"/>
        <v/>
      </c>
      <c r="K89" s="49" t="str">
        <f t="shared" si="23"/>
        <v/>
      </c>
      <c r="L89" s="11"/>
      <c r="M89" s="11"/>
      <c r="N89" s="78"/>
      <c r="O89" s="31" t="str">
        <f t="shared" si="6"/>
        <v>F</v>
      </c>
      <c r="P89" s="11">
        <f t="shared" si="24"/>
        <v>-23.287315649149274</v>
      </c>
      <c r="Q89" s="11"/>
      <c r="R89" s="38">
        <f t="shared" si="18"/>
        <v>0</v>
      </c>
      <c r="S89" s="30">
        <f t="shared" si="19"/>
        <v>0</v>
      </c>
      <c r="T89" s="30">
        <f t="shared" si="20"/>
        <v>0</v>
      </c>
      <c r="U89" s="34"/>
      <c r="V89" s="34"/>
      <c r="W89" s="34"/>
      <c r="X89" s="31">
        <f t="shared" si="25"/>
        <v>9.0359999999999996</v>
      </c>
      <c r="Y89" s="31">
        <f t="shared" si="26"/>
        <v>-184.49199999999999</v>
      </c>
      <c r="Z89" s="30">
        <f t="shared" si="27"/>
        <v>0</v>
      </c>
    </row>
    <row r="90" spans="5:26" x14ac:dyDescent="0.15">
      <c r="E90" s="46"/>
      <c r="F90" s="28"/>
      <c r="G90" s="29"/>
      <c r="H90" s="29"/>
      <c r="I90" s="48" t="str">
        <f t="shared" si="21"/>
        <v/>
      </c>
      <c r="J90" s="48" t="str">
        <f t="shared" si="22"/>
        <v/>
      </c>
      <c r="K90" s="49" t="str">
        <f t="shared" si="23"/>
        <v/>
      </c>
      <c r="L90" s="11"/>
      <c r="M90" s="11"/>
      <c r="N90" s="78"/>
      <c r="O90" s="31" t="str">
        <f t="shared" si="6"/>
        <v>F</v>
      </c>
      <c r="P90" s="11">
        <f t="shared" si="24"/>
        <v>-23.287315649149274</v>
      </c>
      <c r="Q90" s="11"/>
      <c r="R90" s="38">
        <f t="shared" si="18"/>
        <v>0</v>
      </c>
      <c r="S90" s="30">
        <f t="shared" si="19"/>
        <v>0</v>
      </c>
      <c r="T90" s="30">
        <f t="shared" si="20"/>
        <v>0</v>
      </c>
      <c r="U90" s="34"/>
      <c r="V90" s="34"/>
      <c r="W90" s="34"/>
      <c r="X90" s="31">
        <f t="shared" si="25"/>
        <v>9.0359999999999996</v>
      </c>
      <c r="Y90" s="31">
        <f t="shared" si="26"/>
        <v>-184.49199999999999</v>
      </c>
      <c r="Z90" s="30">
        <f t="shared" si="27"/>
        <v>0</v>
      </c>
    </row>
    <row r="91" spans="5:26" x14ac:dyDescent="0.15">
      <c r="E91" s="46"/>
      <c r="F91" s="28"/>
      <c r="G91" s="29"/>
      <c r="H91" s="29"/>
      <c r="I91" s="48" t="str">
        <f t="shared" si="21"/>
        <v/>
      </c>
      <c r="J91" s="48" t="str">
        <f t="shared" si="22"/>
        <v/>
      </c>
      <c r="K91" s="49" t="str">
        <f t="shared" si="23"/>
        <v/>
      </c>
      <c r="L91" s="11"/>
      <c r="M91" s="11"/>
      <c r="N91" s="78"/>
      <c r="O91" s="31" t="str">
        <f t="shared" si="6"/>
        <v>F</v>
      </c>
      <c r="P91" s="11">
        <f t="shared" si="24"/>
        <v>-23.287315649149274</v>
      </c>
      <c r="Q91" s="11"/>
      <c r="R91" s="38">
        <f t="shared" si="18"/>
        <v>0</v>
      </c>
      <c r="S91" s="30">
        <f t="shared" si="19"/>
        <v>0</v>
      </c>
      <c r="T91" s="30">
        <f t="shared" si="20"/>
        <v>0</v>
      </c>
      <c r="U91" s="34"/>
      <c r="V91" s="34"/>
      <c r="W91" s="34"/>
      <c r="X91" s="31">
        <f t="shared" si="25"/>
        <v>9.0359999999999996</v>
      </c>
      <c r="Y91" s="31">
        <f t="shared" si="26"/>
        <v>-184.49199999999999</v>
      </c>
      <c r="Z91" s="30">
        <f t="shared" si="27"/>
        <v>0</v>
      </c>
    </row>
    <row r="92" spans="5:26" x14ac:dyDescent="0.15">
      <c r="E92" s="46"/>
      <c r="F92" s="28"/>
      <c r="G92" s="29"/>
      <c r="H92" s="29"/>
      <c r="I92" s="48" t="str">
        <f t="shared" si="21"/>
        <v/>
      </c>
      <c r="J92" s="48" t="str">
        <f t="shared" si="22"/>
        <v/>
      </c>
      <c r="K92" s="49" t="str">
        <f t="shared" si="23"/>
        <v/>
      </c>
      <c r="L92" s="11"/>
      <c r="M92" s="11"/>
      <c r="N92" s="78"/>
      <c r="O92" s="31" t="str">
        <f t="shared" si="6"/>
        <v>F</v>
      </c>
      <c r="P92" s="11">
        <f t="shared" si="24"/>
        <v>-23.287315649149274</v>
      </c>
      <c r="Q92" s="11"/>
      <c r="R92" s="38">
        <f t="shared" si="18"/>
        <v>0</v>
      </c>
      <c r="S92" s="30">
        <f t="shared" si="19"/>
        <v>0</v>
      </c>
      <c r="T92" s="30">
        <f t="shared" si="20"/>
        <v>0</v>
      </c>
      <c r="U92" s="34"/>
      <c r="V92" s="34"/>
      <c r="W92" s="34"/>
      <c r="X92" s="31">
        <f t="shared" si="25"/>
        <v>9.0359999999999996</v>
      </c>
      <c r="Y92" s="31">
        <f t="shared" si="26"/>
        <v>-184.49199999999999</v>
      </c>
      <c r="Z92" s="30">
        <f t="shared" si="27"/>
        <v>0</v>
      </c>
    </row>
    <row r="93" spans="5:26" x14ac:dyDescent="0.15">
      <c r="E93" s="46"/>
      <c r="F93" s="28"/>
      <c r="G93" s="29"/>
      <c r="H93" s="29"/>
      <c r="I93" s="48" t="str">
        <f t="shared" si="21"/>
        <v/>
      </c>
      <c r="J93" s="48" t="str">
        <f t="shared" si="22"/>
        <v/>
      </c>
      <c r="K93" s="49" t="str">
        <f t="shared" si="23"/>
        <v/>
      </c>
      <c r="L93" s="11"/>
      <c r="M93" s="11"/>
      <c r="N93" s="78"/>
      <c r="O93" s="31" t="str">
        <f t="shared" si="6"/>
        <v>F</v>
      </c>
      <c r="P93" s="11">
        <f t="shared" si="24"/>
        <v>-23.287315649149274</v>
      </c>
      <c r="Q93" s="11"/>
      <c r="R93" s="38">
        <f t="shared" si="18"/>
        <v>0</v>
      </c>
      <c r="S93" s="30">
        <f t="shared" si="19"/>
        <v>0</v>
      </c>
      <c r="T93" s="30">
        <f t="shared" si="20"/>
        <v>0</v>
      </c>
      <c r="U93" s="34"/>
      <c r="V93" s="34"/>
      <c r="W93" s="34"/>
      <c r="X93" s="31">
        <f t="shared" si="25"/>
        <v>9.0359999999999996</v>
      </c>
      <c r="Y93" s="31">
        <f t="shared" si="26"/>
        <v>-184.49199999999999</v>
      </c>
      <c r="Z93" s="30">
        <f t="shared" si="27"/>
        <v>0</v>
      </c>
    </row>
    <row r="94" spans="5:26" x14ac:dyDescent="0.15">
      <c r="E94" s="46"/>
      <c r="F94" s="28"/>
      <c r="G94" s="29"/>
      <c r="H94" s="29"/>
      <c r="I94" s="48" t="str">
        <f t="shared" si="21"/>
        <v/>
      </c>
      <c r="J94" s="48" t="str">
        <f t="shared" si="22"/>
        <v/>
      </c>
      <c r="K94" s="49" t="str">
        <f t="shared" si="23"/>
        <v/>
      </c>
      <c r="L94" s="11"/>
      <c r="M94" s="11"/>
      <c r="N94" s="78"/>
      <c r="O94" s="31" t="str">
        <f t="shared" si="6"/>
        <v>F</v>
      </c>
      <c r="P94" s="11">
        <f t="shared" si="24"/>
        <v>-23.287315649149274</v>
      </c>
      <c r="Q94" s="11"/>
      <c r="R94" s="38">
        <f t="shared" si="18"/>
        <v>0</v>
      </c>
      <c r="S94" s="30">
        <f t="shared" si="19"/>
        <v>0</v>
      </c>
      <c r="T94" s="30">
        <f t="shared" si="20"/>
        <v>0</v>
      </c>
      <c r="U94" s="34"/>
      <c r="V94" s="34"/>
      <c r="W94" s="34"/>
      <c r="X94" s="31">
        <f t="shared" si="25"/>
        <v>9.0359999999999996</v>
      </c>
      <c r="Y94" s="31">
        <f t="shared" si="26"/>
        <v>-184.49199999999999</v>
      </c>
      <c r="Z94" s="30">
        <f t="shared" si="27"/>
        <v>0</v>
      </c>
    </row>
    <row r="95" spans="5:26" x14ac:dyDescent="0.15">
      <c r="E95" s="46"/>
      <c r="F95" s="28"/>
      <c r="G95" s="29"/>
      <c r="H95" s="29"/>
      <c r="I95" s="48" t="str">
        <f t="shared" si="21"/>
        <v/>
      </c>
      <c r="J95" s="48" t="str">
        <f t="shared" si="22"/>
        <v/>
      </c>
      <c r="K95" s="49" t="str">
        <f t="shared" si="23"/>
        <v/>
      </c>
      <c r="L95" s="11"/>
      <c r="M95" s="11"/>
      <c r="N95" s="78"/>
      <c r="O95" s="31" t="str">
        <f t="shared" si="6"/>
        <v>F</v>
      </c>
      <c r="P95" s="11">
        <f t="shared" si="24"/>
        <v>-23.287315649149274</v>
      </c>
      <c r="Q95" s="11"/>
      <c r="R95" s="38">
        <f t="shared" si="18"/>
        <v>0</v>
      </c>
      <c r="S95" s="30">
        <f t="shared" si="19"/>
        <v>0</v>
      </c>
      <c r="T95" s="30">
        <f t="shared" si="20"/>
        <v>0</v>
      </c>
      <c r="U95" s="34"/>
      <c r="V95" s="34"/>
      <c r="W95" s="34"/>
      <c r="X95" s="31">
        <f t="shared" si="25"/>
        <v>9.0359999999999996</v>
      </c>
      <c r="Y95" s="31">
        <f t="shared" si="26"/>
        <v>-184.49199999999999</v>
      </c>
      <c r="Z95" s="30">
        <f t="shared" si="27"/>
        <v>0</v>
      </c>
    </row>
    <row r="96" spans="5:26" x14ac:dyDescent="0.15">
      <c r="E96" s="46"/>
      <c r="F96" s="28"/>
      <c r="G96" s="29"/>
      <c r="H96" s="29"/>
      <c r="I96" s="48" t="str">
        <f t="shared" si="21"/>
        <v/>
      </c>
      <c r="J96" s="48" t="str">
        <f t="shared" si="22"/>
        <v/>
      </c>
      <c r="K96" s="49" t="str">
        <f t="shared" si="23"/>
        <v/>
      </c>
      <c r="L96" s="11"/>
      <c r="M96" s="11"/>
      <c r="N96" s="78"/>
      <c r="O96" s="31" t="str">
        <f t="shared" si="6"/>
        <v>F</v>
      </c>
      <c r="P96" s="11">
        <f t="shared" si="24"/>
        <v>-23.287315649149274</v>
      </c>
      <c r="Q96" s="11"/>
      <c r="R96" s="38">
        <f t="shared" si="18"/>
        <v>0</v>
      </c>
      <c r="S96" s="30">
        <f t="shared" si="19"/>
        <v>0</v>
      </c>
      <c r="T96" s="30">
        <f t="shared" si="20"/>
        <v>0</v>
      </c>
      <c r="U96" s="34"/>
      <c r="V96" s="34"/>
      <c r="W96" s="34"/>
      <c r="X96" s="31">
        <f t="shared" si="25"/>
        <v>9.0359999999999996</v>
      </c>
      <c r="Y96" s="31">
        <f t="shared" si="26"/>
        <v>-184.49199999999999</v>
      </c>
      <c r="Z96" s="30">
        <f t="shared" si="27"/>
        <v>0</v>
      </c>
    </row>
    <row r="97" spans="5:26" x14ac:dyDescent="0.15">
      <c r="E97" s="46"/>
      <c r="F97" s="28"/>
      <c r="G97" s="29"/>
      <c r="H97" s="29"/>
      <c r="I97" s="48" t="str">
        <f t="shared" si="21"/>
        <v/>
      </c>
      <c r="J97" s="48" t="str">
        <f t="shared" si="22"/>
        <v/>
      </c>
      <c r="K97" s="49" t="str">
        <f t="shared" si="23"/>
        <v/>
      </c>
      <c r="L97" s="11"/>
      <c r="M97" s="11"/>
      <c r="N97" s="78"/>
      <c r="O97" s="31" t="str">
        <f t="shared" si="6"/>
        <v>F</v>
      </c>
      <c r="P97" s="11">
        <f t="shared" si="24"/>
        <v>-23.287315649149274</v>
      </c>
      <c r="Q97" s="11"/>
      <c r="R97" s="38">
        <f t="shared" si="18"/>
        <v>0</v>
      </c>
      <c r="S97" s="30">
        <f t="shared" si="19"/>
        <v>0</v>
      </c>
      <c r="T97" s="30">
        <f t="shared" si="20"/>
        <v>0</v>
      </c>
      <c r="U97" s="34"/>
      <c r="V97" s="34"/>
      <c r="W97" s="34"/>
      <c r="X97" s="31">
        <f t="shared" si="25"/>
        <v>9.0359999999999996</v>
      </c>
      <c r="Y97" s="31">
        <f t="shared" si="26"/>
        <v>-184.49199999999999</v>
      </c>
      <c r="Z97" s="30">
        <f t="shared" si="27"/>
        <v>0</v>
      </c>
    </row>
    <row r="98" spans="5:26" x14ac:dyDescent="0.15">
      <c r="E98" s="46"/>
      <c r="F98" s="28"/>
      <c r="G98" s="29"/>
      <c r="H98" s="29"/>
      <c r="I98" s="48" t="str">
        <f t="shared" si="21"/>
        <v/>
      </c>
      <c r="J98" s="48" t="str">
        <f t="shared" si="22"/>
        <v/>
      </c>
      <c r="K98" s="49" t="str">
        <f t="shared" si="23"/>
        <v/>
      </c>
      <c r="L98" s="11"/>
      <c r="M98" s="11"/>
      <c r="N98" s="78"/>
      <c r="O98" s="31" t="str">
        <f t="shared" si="6"/>
        <v>F</v>
      </c>
      <c r="P98" s="11">
        <f t="shared" si="24"/>
        <v>-23.287315649149274</v>
      </c>
      <c r="Q98" s="11"/>
      <c r="R98" s="38">
        <f t="shared" si="18"/>
        <v>0</v>
      </c>
      <c r="S98" s="30">
        <f t="shared" si="19"/>
        <v>0</v>
      </c>
      <c r="T98" s="30">
        <f t="shared" si="20"/>
        <v>0</v>
      </c>
      <c r="U98" s="34"/>
      <c r="V98" s="34"/>
      <c r="W98" s="34"/>
      <c r="X98" s="31">
        <f t="shared" si="25"/>
        <v>9.0359999999999996</v>
      </c>
      <c r="Y98" s="31">
        <f t="shared" si="26"/>
        <v>-184.49199999999999</v>
      </c>
      <c r="Z98" s="30">
        <f t="shared" si="27"/>
        <v>0</v>
      </c>
    </row>
    <row r="99" spans="5:26" x14ac:dyDescent="0.15">
      <c r="E99" s="46"/>
      <c r="F99" s="28"/>
      <c r="G99" s="29"/>
      <c r="H99" s="29"/>
      <c r="I99" s="48" t="str">
        <f t="shared" si="21"/>
        <v/>
      </c>
      <c r="J99" s="48" t="str">
        <f t="shared" si="22"/>
        <v/>
      </c>
      <c r="K99" s="49" t="str">
        <f t="shared" si="23"/>
        <v/>
      </c>
      <c r="L99" s="11"/>
      <c r="M99" s="11"/>
      <c r="N99" s="78"/>
      <c r="O99" s="31" t="str">
        <f t="shared" si="6"/>
        <v>F</v>
      </c>
      <c r="P99" s="11">
        <f t="shared" si="24"/>
        <v>-23.287315649149274</v>
      </c>
      <c r="Q99" s="11"/>
      <c r="R99" s="38">
        <f t="shared" si="18"/>
        <v>0</v>
      </c>
      <c r="S99" s="30">
        <f t="shared" si="19"/>
        <v>0</v>
      </c>
      <c r="T99" s="30">
        <f t="shared" si="20"/>
        <v>0</v>
      </c>
      <c r="U99" s="34"/>
      <c r="V99" s="34"/>
      <c r="W99" s="34"/>
      <c r="X99" s="31">
        <f t="shared" si="25"/>
        <v>9.0359999999999996</v>
      </c>
      <c r="Y99" s="31">
        <f t="shared" si="26"/>
        <v>-184.49199999999999</v>
      </c>
      <c r="Z99" s="30">
        <f t="shared" si="27"/>
        <v>0</v>
      </c>
    </row>
    <row r="100" spans="5:26" x14ac:dyDescent="0.15">
      <c r="E100" s="46"/>
      <c r="F100" s="28"/>
      <c r="G100" s="29"/>
      <c r="H100" s="29"/>
      <c r="I100" s="48" t="str">
        <f t="shared" si="21"/>
        <v/>
      </c>
      <c r="J100" s="48" t="str">
        <f t="shared" si="22"/>
        <v/>
      </c>
      <c r="K100" s="49" t="str">
        <f t="shared" si="23"/>
        <v/>
      </c>
      <c r="L100" s="11"/>
      <c r="M100" s="11"/>
      <c r="N100" s="78"/>
      <c r="O100" s="31" t="str">
        <f t="shared" si="6"/>
        <v>F</v>
      </c>
      <c r="P100" s="11">
        <f t="shared" si="24"/>
        <v>-23.287315649149274</v>
      </c>
      <c r="Q100" s="11"/>
      <c r="R100" s="38">
        <f t="shared" si="18"/>
        <v>0</v>
      </c>
      <c r="S100" s="30">
        <f t="shared" si="19"/>
        <v>0</v>
      </c>
      <c r="T100" s="30">
        <f t="shared" si="20"/>
        <v>0</v>
      </c>
      <c r="U100" s="34"/>
      <c r="V100" s="34"/>
      <c r="W100" s="34"/>
      <c r="X100" s="31">
        <f t="shared" si="25"/>
        <v>9.0359999999999996</v>
      </c>
      <c r="Y100" s="31">
        <f t="shared" si="26"/>
        <v>-184.49199999999999</v>
      </c>
      <c r="Z100" s="30">
        <f t="shared" si="27"/>
        <v>0</v>
      </c>
    </row>
    <row r="101" spans="5:26" x14ac:dyDescent="0.15">
      <c r="E101" s="46"/>
      <c r="F101" s="28"/>
      <c r="G101" s="29"/>
      <c r="H101" s="29"/>
      <c r="I101" s="48" t="str">
        <f t="shared" si="21"/>
        <v/>
      </c>
      <c r="J101" s="48" t="str">
        <f t="shared" si="22"/>
        <v/>
      </c>
      <c r="K101" s="49" t="str">
        <f t="shared" si="23"/>
        <v/>
      </c>
      <c r="L101" s="11"/>
      <c r="M101" s="11"/>
      <c r="N101" s="78"/>
      <c r="O101" s="31" t="str">
        <f t="shared" si="6"/>
        <v>F</v>
      </c>
      <c r="P101" s="11">
        <f t="shared" si="24"/>
        <v>-23.287315649149274</v>
      </c>
      <c r="Q101" s="11"/>
      <c r="R101" s="38">
        <f t="shared" si="18"/>
        <v>0</v>
      </c>
      <c r="S101" s="30">
        <f t="shared" si="19"/>
        <v>0</v>
      </c>
      <c r="T101" s="30">
        <f t="shared" si="20"/>
        <v>0</v>
      </c>
      <c r="U101" s="34"/>
      <c r="V101" s="34"/>
      <c r="W101" s="34"/>
      <c r="X101" s="31">
        <f t="shared" si="25"/>
        <v>9.0359999999999996</v>
      </c>
      <c r="Y101" s="31">
        <f t="shared" si="26"/>
        <v>-184.49199999999999</v>
      </c>
      <c r="Z101" s="30">
        <f t="shared" si="27"/>
        <v>0</v>
      </c>
    </row>
    <row r="102" spans="5:26" x14ac:dyDescent="0.15">
      <c r="E102" s="46"/>
      <c r="F102" s="28"/>
      <c r="G102" s="29"/>
      <c r="H102" s="29"/>
      <c r="I102" s="48" t="str">
        <f t="shared" si="21"/>
        <v/>
      </c>
      <c r="J102" s="48" t="str">
        <f t="shared" si="22"/>
        <v/>
      </c>
      <c r="K102" s="49" t="str">
        <f t="shared" si="23"/>
        <v/>
      </c>
      <c r="L102" s="11"/>
      <c r="M102" s="11"/>
      <c r="N102" s="78"/>
      <c r="O102" s="31" t="str">
        <f t="shared" si="6"/>
        <v>F</v>
      </c>
      <c r="P102" s="11">
        <f t="shared" si="24"/>
        <v>-23.287315649149274</v>
      </c>
      <c r="Q102" s="11"/>
      <c r="R102" s="38">
        <f t="shared" si="18"/>
        <v>0</v>
      </c>
      <c r="S102" s="30">
        <f t="shared" si="19"/>
        <v>0</v>
      </c>
      <c r="T102" s="30">
        <f t="shared" si="20"/>
        <v>0</v>
      </c>
      <c r="U102" s="34"/>
      <c r="V102" s="34"/>
      <c r="W102" s="34"/>
      <c r="X102" s="31">
        <f t="shared" si="25"/>
        <v>9.0359999999999996</v>
      </c>
      <c r="Y102" s="31">
        <f t="shared" si="26"/>
        <v>-184.49199999999999</v>
      </c>
      <c r="Z102" s="30">
        <f t="shared" si="27"/>
        <v>0</v>
      </c>
    </row>
    <row r="103" spans="5:26" x14ac:dyDescent="0.15">
      <c r="E103" s="46"/>
      <c r="F103" s="28"/>
      <c r="G103" s="29"/>
      <c r="H103" s="29"/>
      <c r="I103" s="48" t="str">
        <f t="shared" si="21"/>
        <v/>
      </c>
      <c r="J103" s="48" t="str">
        <f t="shared" si="22"/>
        <v/>
      </c>
      <c r="K103" s="49" t="str">
        <f t="shared" si="23"/>
        <v/>
      </c>
      <c r="L103" s="11"/>
      <c r="M103" s="11"/>
      <c r="N103" s="78"/>
      <c r="O103" s="31" t="str">
        <f t="shared" si="6"/>
        <v>F</v>
      </c>
      <c r="P103" s="11">
        <f t="shared" si="24"/>
        <v>-23.287315649149274</v>
      </c>
      <c r="Q103" s="11"/>
      <c r="R103" s="38">
        <f t="shared" si="18"/>
        <v>0</v>
      </c>
      <c r="S103" s="30">
        <f t="shared" si="19"/>
        <v>0</v>
      </c>
      <c r="T103" s="30">
        <f t="shared" si="20"/>
        <v>0</v>
      </c>
      <c r="U103" s="34"/>
      <c r="V103" s="34"/>
      <c r="W103" s="34"/>
      <c r="X103" s="31">
        <f t="shared" si="25"/>
        <v>9.0359999999999996</v>
      </c>
      <c r="Y103" s="31">
        <f t="shared" si="26"/>
        <v>-184.49199999999999</v>
      </c>
      <c r="Z103" s="30">
        <f t="shared" si="27"/>
        <v>0</v>
      </c>
    </row>
    <row r="104" spans="5:26" x14ac:dyDescent="0.15">
      <c r="E104" s="46"/>
      <c r="F104" s="28"/>
      <c r="G104" s="29"/>
      <c r="H104" s="29"/>
      <c r="I104" s="48" t="str">
        <f t="shared" si="21"/>
        <v/>
      </c>
      <c r="J104" s="48" t="str">
        <f t="shared" si="22"/>
        <v/>
      </c>
      <c r="K104" s="49" t="str">
        <f t="shared" si="23"/>
        <v/>
      </c>
      <c r="L104" s="11"/>
      <c r="M104" s="11"/>
      <c r="N104" s="78"/>
      <c r="O104" s="31" t="str">
        <f t="shared" si="6"/>
        <v>F</v>
      </c>
      <c r="P104" s="11">
        <f t="shared" si="24"/>
        <v>-23.287315649149274</v>
      </c>
      <c r="Q104" s="11"/>
      <c r="R104" s="38">
        <f t="shared" si="18"/>
        <v>0</v>
      </c>
      <c r="S104" s="30">
        <f t="shared" si="19"/>
        <v>0</v>
      </c>
      <c r="T104" s="30">
        <f t="shared" si="20"/>
        <v>0</v>
      </c>
      <c r="U104" s="34"/>
      <c r="V104" s="34"/>
      <c r="W104" s="34"/>
      <c r="X104" s="31">
        <f t="shared" si="25"/>
        <v>9.0359999999999996</v>
      </c>
      <c r="Y104" s="31">
        <f t="shared" si="26"/>
        <v>-184.49199999999999</v>
      </c>
      <c r="Z104" s="30">
        <f t="shared" si="27"/>
        <v>0</v>
      </c>
    </row>
    <row r="105" spans="5:26" x14ac:dyDescent="0.15">
      <c r="E105" s="46"/>
      <c r="F105" s="28"/>
      <c r="G105" s="29"/>
      <c r="H105" s="29"/>
      <c r="I105" s="48" t="str">
        <f t="shared" si="21"/>
        <v/>
      </c>
      <c r="J105" s="48" t="str">
        <f t="shared" si="22"/>
        <v/>
      </c>
      <c r="K105" s="49" t="str">
        <f t="shared" si="23"/>
        <v/>
      </c>
      <c r="L105" s="11"/>
      <c r="M105" s="11"/>
      <c r="N105" s="78"/>
      <c r="O105" s="31" t="str">
        <f t="shared" si="6"/>
        <v>F</v>
      </c>
      <c r="P105" s="11">
        <f t="shared" si="24"/>
        <v>-23.287315649149274</v>
      </c>
      <c r="Q105" s="11"/>
      <c r="R105" s="38">
        <f t="shared" si="18"/>
        <v>0</v>
      </c>
      <c r="S105" s="30">
        <f t="shared" si="19"/>
        <v>0</v>
      </c>
      <c r="T105" s="30">
        <f t="shared" si="20"/>
        <v>0</v>
      </c>
      <c r="U105" s="34"/>
      <c r="V105" s="34"/>
      <c r="W105" s="34"/>
      <c r="X105" s="31">
        <f t="shared" si="25"/>
        <v>9.0359999999999996</v>
      </c>
      <c r="Y105" s="31">
        <f t="shared" si="26"/>
        <v>-184.49199999999999</v>
      </c>
      <c r="Z105" s="30">
        <f t="shared" si="27"/>
        <v>0</v>
      </c>
    </row>
    <row r="106" spans="5:26" x14ac:dyDescent="0.15">
      <c r="E106" s="46"/>
      <c r="F106" s="28"/>
      <c r="G106" s="29"/>
      <c r="H106" s="29"/>
      <c r="I106" s="48" t="str">
        <f t="shared" si="21"/>
        <v/>
      </c>
      <c r="J106" s="48" t="str">
        <f t="shared" si="22"/>
        <v/>
      </c>
      <c r="K106" s="49" t="str">
        <f t="shared" si="23"/>
        <v/>
      </c>
      <c r="L106" s="11"/>
      <c r="M106" s="11"/>
      <c r="N106" s="78"/>
      <c r="O106" s="31" t="str">
        <f>+O15</f>
        <v>F</v>
      </c>
      <c r="P106" s="11">
        <f t="shared" si="0"/>
        <v>-23.287315649149274</v>
      </c>
      <c r="Q106" s="11"/>
      <c r="R106" s="38">
        <f t="shared" si="18"/>
        <v>0</v>
      </c>
      <c r="S106" s="30">
        <f t="shared" si="19"/>
        <v>0</v>
      </c>
      <c r="T106" s="30">
        <f t="shared" si="20"/>
        <v>0</v>
      </c>
      <c r="U106" s="34"/>
      <c r="V106" s="34"/>
      <c r="W106" s="34"/>
      <c r="X106" s="31">
        <f t="shared" si="1"/>
        <v>9.0359999999999996</v>
      </c>
      <c r="Y106" s="31">
        <f t="shared" si="2"/>
        <v>-184.49199999999999</v>
      </c>
      <c r="Z106" s="30">
        <f t="shared" si="3"/>
        <v>0</v>
      </c>
    </row>
    <row r="107" spans="5:26" x14ac:dyDescent="0.15">
      <c r="E107" s="46"/>
      <c r="F107" s="28"/>
      <c r="G107" s="29"/>
      <c r="H107" s="29"/>
      <c r="I107" s="48" t="str">
        <f t="shared" si="9"/>
        <v/>
      </c>
      <c r="J107" s="48" t="str">
        <f t="shared" si="4"/>
        <v/>
      </c>
      <c r="K107" s="49" t="str">
        <f t="shared" si="5"/>
        <v/>
      </c>
      <c r="L107" s="11"/>
      <c r="M107" s="11"/>
      <c r="N107" s="78"/>
      <c r="O107" s="31" t="str">
        <f t="shared" si="6"/>
        <v>F</v>
      </c>
      <c r="P107" s="11">
        <f t="shared" si="0"/>
        <v>-23.287315649149274</v>
      </c>
      <c r="Q107" s="11"/>
      <c r="R107" s="38">
        <f t="shared" si="18"/>
        <v>0</v>
      </c>
      <c r="S107" s="30">
        <f t="shared" si="19"/>
        <v>0</v>
      </c>
      <c r="T107" s="30">
        <f t="shared" si="20"/>
        <v>0</v>
      </c>
      <c r="U107" s="34"/>
      <c r="V107" s="34"/>
      <c r="W107" s="34"/>
      <c r="X107" s="31">
        <f t="shared" si="1"/>
        <v>9.0359999999999996</v>
      </c>
      <c r="Y107" s="31">
        <f t="shared" si="2"/>
        <v>-184.49199999999999</v>
      </c>
      <c r="Z107" s="30">
        <f t="shared" si="3"/>
        <v>0</v>
      </c>
    </row>
    <row r="108" spans="5:26" x14ac:dyDescent="0.15">
      <c r="E108" s="46"/>
      <c r="F108" s="28"/>
      <c r="G108" s="29"/>
      <c r="H108" s="29"/>
      <c r="I108" s="48" t="str">
        <f t="shared" si="9"/>
        <v/>
      </c>
      <c r="J108" s="48" t="str">
        <f t="shared" si="4"/>
        <v/>
      </c>
      <c r="K108" s="49" t="str">
        <f t="shared" si="5"/>
        <v/>
      </c>
      <c r="L108" s="11"/>
      <c r="M108" s="11"/>
      <c r="N108" s="78"/>
      <c r="O108" s="31" t="str">
        <f t="shared" si="6"/>
        <v>F</v>
      </c>
      <c r="P108" s="11">
        <f t="shared" si="0"/>
        <v>-23.287315649149274</v>
      </c>
      <c r="Q108" s="11"/>
      <c r="R108" s="38">
        <f t="shared" si="18"/>
        <v>0</v>
      </c>
      <c r="S108" s="30">
        <f t="shared" si="19"/>
        <v>0</v>
      </c>
      <c r="T108" s="30">
        <f t="shared" si="20"/>
        <v>0</v>
      </c>
      <c r="U108" s="34"/>
      <c r="V108" s="34"/>
      <c r="W108" s="34"/>
      <c r="X108" s="31">
        <f t="shared" si="1"/>
        <v>9.0359999999999996</v>
      </c>
      <c r="Y108" s="31">
        <f t="shared" si="2"/>
        <v>-184.49199999999999</v>
      </c>
      <c r="Z108" s="30">
        <f t="shared" si="3"/>
        <v>0</v>
      </c>
    </row>
    <row r="109" spans="5:26" x14ac:dyDescent="0.15">
      <c r="E109" s="46"/>
      <c r="F109" s="28"/>
      <c r="G109" s="29"/>
      <c r="H109" s="29"/>
      <c r="I109" s="48" t="str">
        <f t="shared" si="9"/>
        <v/>
      </c>
      <c r="J109" s="48" t="str">
        <f t="shared" si="4"/>
        <v/>
      </c>
      <c r="K109" s="49" t="str">
        <f t="shared" si="5"/>
        <v/>
      </c>
      <c r="L109" s="11"/>
      <c r="M109" s="11"/>
      <c r="N109" s="78"/>
      <c r="O109" s="31" t="str">
        <f t="shared" si="6"/>
        <v>F</v>
      </c>
      <c r="P109" s="11">
        <f t="shared" si="0"/>
        <v>-23.287315649149274</v>
      </c>
      <c r="Q109" s="11"/>
      <c r="R109" s="38">
        <f t="shared" si="18"/>
        <v>0</v>
      </c>
      <c r="S109" s="30">
        <f t="shared" si="19"/>
        <v>0</v>
      </c>
      <c r="T109" s="30">
        <f t="shared" si="20"/>
        <v>0</v>
      </c>
      <c r="U109" s="34"/>
      <c r="V109" s="34"/>
      <c r="W109" s="34"/>
      <c r="X109" s="31">
        <f t="shared" si="1"/>
        <v>9.0359999999999996</v>
      </c>
      <c r="Y109" s="31">
        <f t="shared" si="2"/>
        <v>-184.49199999999999</v>
      </c>
      <c r="Z109" s="30">
        <f t="shared" si="3"/>
        <v>0</v>
      </c>
    </row>
    <row r="110" spans="5:26" x14ac:dyDescent="0.15">
      <c r="E110" s="46"/>
      <c r="F110" s="28"/>
      <c r="G110" s="29"/>
      <c r="H110" s="29"/>
      <c r="I110" s="48" t="str">
        <f t="shared" si="9"/>
        <v/>
      </c>
      <c r="J110" s="48" t="str">
        <f t="shared" si="4"/>
        <v/>
      </c>
      <c r="K110" s="49" t="str">
        <f t="shared" si="5"/>
        <v/>
      </c>
      <c r="L110" s="11"/>
      <c r="M110" s="11"/>
      <c r="N110" s="78"/>
      <c r="O110" s="31" t="str">
        <f t="shared" si="6"/>
        <v>F</v>
      </c>
      <c r="P110" s="11">
        <f t="shared" si="0"/>
        <v>-23.287315649149274</v>
      </c>
      <c r="Q110" s="11"/>
      <c r="R110" s="38">
        <f t="shared" si="18"/>
        <v>0</v>
      </c>
      <c r="S110" s="30">
        <f t="shared" si="19"/>
        <v>0</v>
      </c>
      <c r="T110" s="30">
        <f t="shared" si="20"/>
        <v>0</v>
      </c>
      <c r="U110" s="34"/>
      <c r="V110" s="34"/>
      <c r="W110" s="34"/>
      <c r="X110" s="31">
        <f t="shared" si="1"/>
        <v>9.0359999999999996</v>
      </c>
      <c r="Y110" s="31">
        <f t="shared" si="2"/>
        <v>-184.49199999999999</v>
      </c>
      <c r="Z110" s="30">
        <f t="shared" si="3"/>
        <v>0</v>
      </c>
    </row>
    <row r="111" spans="5:26" x14ac:dyDescent="0.15">
      <c r="E111" s="46"/>
      <c r="F111" s="28"/>
      <c r="G111" s="29"/>
      <c r="H111" s="29"/>
      <c r="I111" s="48" t="str">
        <f t="shared" si="9"/>
        <v/>
      </c>
      <c r="J111" s="48" t="str">
        <f t="shared" si="4"/>
        <v/>
      </c>
      <c r="K111" s="49" t="str">
        <f t="shared" si="5"/>
        <v/>
      </c>
      <c r="L111" s="11"/>
      <c r="M111" s="11"/>
      <c r="N111" s="78"/>
      <c r="O111" s="31" t="str">
        <f t="shared" si="6"/>
        <v>F</v>
      </c>
      <c r="P111" s="11">
        <f t="shared" si="0"/>
        <v>-23.287315649149274</v>
      </c>
      <c r="Q111" s="11"/>
      <c r="R111" s="38">
        <f t="shared" si="18"/>
        <v>0</v>
      </c>
      <c r="S111" s="30">
        <f t="shared" si="19"/>
        <v>0</v>
      </c>
      <c r="T111" s="30">
        <f t="shared" si="20"/>
        <v>0</v>
      </c>
      <c r="U111" s="34"/>
      <c r="V111" s="34"/>
      <c r="W111" s="34"/>
      <c r="X111" s="31">
        <f t="shared" si="1"/>
        <v>9.0359999999999996</v>
      </c>
      <c r="Y111" s="31">
        <f t="shared" si="2"/>
        <v>-184.49199999999999</v>
      </c>
      <c r="Z111" s="30">
        <f t="shared" si="3"/>
        <v>0</v>
      </c>
    </row>
    <row r="112" spans="5:26" x14ac:dyDescent="0.15">
      <c r="E112" s="46"/>
      <c r="F112" s="28"/>
      <c r="G112" s="29"/>
      <c r="H112" s="29"/>
      <c r="I112" s="48" t="str">
        <f t="shared" si="9"/>
        <v/>
      </c>
      <c r="J112" s="48" t="str">
        <f t="shared" si="4"/>
        <v/>
      </c>
      <c r="K112" s="49" t="str">
        <f t="shared" si="5"/>
        <v/>
      </c>
      <c r="L112" s="11"/>
      <c r="M112" s="11"/>
      <c r="N112" s="78"/>
      <c r="O112" s="31" t="str">
        <f t="shared" si="6"/>
        <v>F</v>
      </c>
      <c r="P112" s="11">
        <f t="shared" si="0"/>
        <v>-23.287315649149274</v>
      </c>
      <c r="Q112" s="11"/>
      <c r="R112" s="38">
        <f t="shared" si="18"/>
        <v>0</v>
      </c>
      <c r="S112" s="30">
        <f t="shared" si="19"/>
        <v>0</v>
      </c>
      <c r="T112" s="30">
        <f t="shared" si="20"/>
        <v>0</v>
      </c>
      <c r="U112" s="34"/>
      <c r="V112" s="34"/>
      <c r="W112" s="34"/>
      <c r="X112" s="31">
        <f t="shared" si="1"/>
        <v>9.0359999999999996</v>
      </c>
      <c r="Y112" s="31">
        <f t="shared" si="2"/>
        <v>-184.49199999999999</v>
      </c>
      <c r="Z112" s="30">
        <f t="shared" si="3"/>
        <v>0</v>
      </c>
    </row>
    <row r="113" spans="4:26" x14ac:dyDescent="0.15">
      <c r="E113" s="46"/>
      <c r="F113" s="28"/>
      <c r="G113" s="29"/>
      <c r="H113" s="29"/>
      <c r="I113" s="48" t="str">
        <f t="shared" si="9"/>
        <v/>
      </c>
      <c r="J113" s="48" t="str">
        <f t="shared" si="4"/>
        <v/>
      </c>
      <c r="K113" s="49" t="str">
        <f t="shared" si="5"/>
        <v/>
      </c>
      <c r="L113" s="11"/>
      <c r="M113" s="11"/>
      <c r="N113" s="78"/>
      <c r="O113" s="31" t="str">
        <f t="shared" si="6"/>
        <v>F</v>
      </c>
      <c r="P113" s="11">
        <f t="shared" si="0"/>
        <v>-23.287315649149274</v>
      </c>
      <c r="Q113" s="11"/>
      <c r="R113" s="38">
        <f t="shared" si="18"/>
        <v>0</v>
      </c>
      <c r="S113" s="30">
        <f t="shared" si="19"/>
        <v>0</v>
      </c>
      <c r="T113" s="30">
        <f t="shared" si="20"/>
        <v>0</v>
      </c>
      <c r="U113" s="34"/>
      <c r="V113" s="34"/>
      <c r="W113" s="34"/>
      <c r="X113" s="31">
        <f t="shared" si="1"/>
        <v>9.0359999999999996</v>
      </c>
      <c r="Y113" s="31">
        <f t="shared" si="2"/>
        <v>-184.49199999999999</v>
      </c>
      <c r="Z113" s="30">
        <f t="shared" si="3"/>
        <v>0</v>
      </c>
    </row>
    <row r="114" spans="4:26" x14ac:dyDescent="0.15">
      <c r="E114" s="46"/>
      <c r="F114" s="28"/>
      <c r="G114" s="29"/>
      <c r="H114" s="29"/>
      <c r="I114" s="48" t="str">
        <f t="shared" si="9"/>
        <v/>
      </c>
      <c r="J114" s="48" t="str">
        <f t="shared" si="4"/>
        <v/>
      </c>
      <c r="K114" s="49" t="str">
        <f t="shared" si="5"/>
        <v/>
      </c>
      <c r="L114" s="11"/>
      <c r="M114" s="11"/>
      <c r="N114" s="78"/>
      <c r="O114" s="31" t="str">
        <f t="shared" si="6"/>
        <v>F</v>
      </c>
      <c r="P114" s="11">
        <f t="shared" si="0"/>
        <v>-23.287315649149274</v>
      </c>
      <c r="Q114" s="11"/>
      <c r="R114" s="38">
        <f t="shared" si="18"/>
        <v>0</v>
      </c>
      <c r="S114" s="30">
        <f t="shared" si="19"/>
        <v>0</v>
      </c>
      <c r="T114" s="30">
        <f t="shared" si="20"/>
        <v>0</v>
      </c>
      <c r="U114" s="34"/>
      <c r="V114" s="34"/>
      <c r="W114" s="34"/>
      <c r="X114" s="31">
        <f t="shared" si="1"/>
        <v>9.0359999999999996</v>
      </c>
      <c r="Y114" s="31">
        <f t="shared" si="2"/>
        <v>-184.49199999999999</v>
      </c>
      <c r="Z114" s="30">
        <f t="shared" si="3"/>
        <v>0</v>
      </c>
    </row>
    <row r="115" spans="4:26" x14ac:dyDescent="0.15">
      <c r="E115" s="46"/>
      <c r="F115" s="28"/>
      <c r="G115" s="29"/>
      <c r="H115" s="29"/>
      <c r="I115" s="48" t="str">
        <f t="shared" si="9"/>
        <v/>
      </c>
      <c r="J115" s="48" t="str">
        <f t="shared" si="4"/>
        <v/>
      </c>
      <c r="K115" s="49" t="str">
        <f t="shared" si="5"/>
        <v/>
      </c>
      <c r="L115" s="11"/>
      <c r="M115" s="11"/>
      <c r="N115" s="78"/>
      <c r="O115" s="31" t="str">
        <f t="shared" si="6"/>
        <v>F</v>
      </c>
      <c r="P115" s="11">
        <f t="shared" si="0"/>
        <v>-23.287315649149274</v>
      </c>
      <c r="Q115" s="11"/>
      <c r="R115" s="38">
        <f t="shared" si="18"/>
        <v>0</v>
      </c>
      <c r="S115" s="30">
        <f t="shared" si="19"/>
        <v>0</v>
      </c>
      <c r="T115" s="30">
        <f t="shared" si="20"/>
        <v>0</v>
      </c>
      <c r="U115" s="34"/>
      <c r="V115" s="34"/>
      <c r="W115" s="34"/>
      <c r="X115" s="31">
        <f t="shared" si="1"/>
        <v>9.0359999999999996</v>
      </c>
      <c r="Y115" s="31">
        <f t="shared" si="2"/>
        <v>-184.49199999999999</v>
      </c>
      <c r="Z115" s="30">
        <f t="shared" si="3"/>
        <v>0</v>
      </c>
    </row>
    <row r="116" spans="4:26" x14ac:dyDescent="0.15">
      <c r="E116" s="46"/>
      <c r="F116" s="28"/>
      <c r="G116" s="29"/>
      <c r="H116" s="29"/>
      <c r="I116" s="48" t="str">
        <f t="shared" si="9"/>
        <v/>
      </c>
      <c r="J116" s="48" t="str">
        <f t="shared" si="4"/>
        <v/>
      </c>
      <c r="K116" s="49" t="str">
        <f t="shared" si="5"/>
        <v/>
      </c>
      <c r="L116" s="11"/>
      <c r="M116" s="11"/>
      <c r="N116" s="78"/>
      <c r="O116" s="31" t="str">
        <f t="shared" si="6"/>
        <v>F</v>
      </c>
      <c r="P116" s="11">
        <f t="shared" si="0"/>
        <v>-23.287315649149274</v>
      </c>
      <c r="Q116" s="11"/>
      <c r="R116" s="38">
        <f t="shared" si="18"/>
        <v>0</v>
      </c>
      <c r="S116" s="30">
        <f t="shared" si="19"/>
        <v>0</v>
      </c>
      <c r="T116" s="30">
        <f t="shared" si="20"/>
        <v>0</v>
      </c>
      <c r="U116" s="34"/>
      <c r="V116" s="34"/>
      <c r="W116" s="34"/>
      <c r="X116" s="31">
        <f t="shared" si="1"/>
        <v>9.0359999999999996</v>
      </c>
      <c r="Y116" s="31">
        <f t="shared" si="2"/>
        <v>-184.49199999999999</v>
      </c>
      <c r="Z116" s="30">
        <f t="shared" si="3"/>
        <v>0</v>
      </c>
    </row>
    <row r="117" spans="4:26" x14ac:dyDescent="0.15">
      <c r="E117" s="46"/>
      <c r="F117" s="28"/>
      <c r="G117" s="29"/>
      <c r="H117" s="29"/>
      <c r="I117" s="48" t="str">
        <f t="shared" si="9"/>
        <v/>
      </c>
      <c r="J117" s="48" t="str">
        <f t="shared" si="4"/>
        <v/>
      </c>
      <c r="K117" s="49" t="str">
        <f t="shared" si="5"/>
        <v/>
      </c>
      <c r="L117" s="11"/>
      <c r="M117" s="11"/>
      <c r="N117" s="78"/>
      <c r="O117" s="31" t="str">
        <f t="shared" si="6"/>
        <v>F</v>
      </c>
      <c r="P117" s="11">
        <f t="shared" si="0"/>
        <v>-23.287315649149274</v>
      </c>
      <c r="Q117" s="11"/>
      <c r="R117" s="38">
        <f t="shared" si="18"/>
        <v>0</v>
      </c>
      <c r="S117" s="30">
        <f t="shared" si="19"/>
        <v>0</v>
      </c>
      <c r="T117" s="30">
        <f t="shared" si="20"/>
        <v>0</v>
      </c>
      <c r="U117" s="34"/>
      <c r="V117" s="34"/>
      <c r="W117" s="34"/>
      <c r="X117" s="31">
        <f t="shared" si="1"/>
        <v>9.0359999999999996</v>
      </c>
      <c r="Y117" s="31">
        <f t="shared" si="2"/>
        <v>-184.49199999999999</v>
      </c>
      <c r="Z117" s="30">
        <f t="shared" si="3"/>
        <v>0</v>
      </c>
    </row>
    <row r="118" spans="4:26" x14ac:dyDescent="0.15">
      <c r="E118" s="46"/>
      <c r="F118" s="28"/>
      <c r="G118" s="29"/>
      <c r="H118" s="29"/>
      <c r="I118" s="48" t="str">
        <f t="shared" si="9"/>
        <v/>
      </c>
      <c r="J118" s="48" t="str">
        <f t="shared" si="4"/>
        <v/>
      </c>
      <c r="K118" s="49" t="str">
        <f t="shared" si="5"/>
        <v/>
      </c>
      <c r="L118" s="11"/>
      <c r="M118" s="11"/>
      <c r="N118" s="78"/>
      <c r="O118" s="31" t="str">
        <f t="shared" si="6"/>
        <v>F</v>
      </c>
      <c r="P118" s="11">
        <f t="shared" si="0"/>
        <v>-23.287315649149274</v>
      </c>
      <c r="Q118" s="11"/>
      <c r="R118" s="38">
        <f t="shared" si="18"/>
        <v>0</v>
      </c>
      <c r="S118" s="30">
        <f t="shared" si="19"/>
        <v>0</v>
      </c>
      <c r="T118" s="30">
        <f t="shared" si="20"/>
        <v>0</v>
      </c>
      <c r="U118" s="34"/>
      <c r="V118" s="34"/>
      <c r="W118" s="34"/>
      <c r="X118" s="31">
        <f t="shared" si="1"/>
        <v>9.0359999999999996</v>
      </c>
      <c r="Y118" s="31">
        <f t="shared" si="2"/>
        <v>-184.49199999999999</v>
      </c>
      <c r="Z118" s="30">
        <f t="shared" si="3"/>
        <v>0</v>
      </c>
    </row>
    <row r="119" spans="4:26" x14ac:dyDescent="0.15">
      <c r="E119" s="46"/>
      <c r="F119" s="28"/>
      <c r="G119" s="29"/>
      <c r="H119" s="29"/>
      <c r="I119" s="48" t="str">
        <f t="shared" si="9"/>
        <v/>
      </c>
      <c r="J119" s="48" t="str">
        <f t="shared" si="4"/>
        <v/>
      </c>
      <c r="K119" s="49" t="str">
        <f t="shared" si="5"/>
        <v/>
      </c>
      <c r="L119" s="11"/>
      <c r="M119" s="11"/>
      <c r="N119" s="78"/>
      <c r="O119" s="31" t="str">
        <f t="shared" si="6"/>
        <v>F</v>
      </c>
      <c r="P119" s="11">
        <f t="shared" si="0"/>
        <v>-23.287315649149274</v>
      </c>
      <c r="Q119" s="11"/>
      <c r="R119" s="38">
        <f t="shared" si="18"/>
        <v>0</v>
      </c>
      <c r="S119" s="30">
        <f t="shared" si="19"/>
        <v>0</v>
      </c>
      <c r="T119" s="30">
        <f t="shared" si="20"/>
        <v>0</v>
      </c>
      <c r="U119" s="34"/>
      <c r="V119" s="34"/>
      <c r="W119" s="34"/>
      <c r="X119" s="31">
        <f t="shared" si="1"/>
        <v>9.0359999999999996</v>
      </c>
      <c r="Y119" s="31">
        <f t="shared" si="2"/>
        <v>-184.49199999999999</v>
      </c>
      <c r="Z119" s="30">
        <f t="shared" si="3"/>
        <v>0</v>
      </c>
    </row>
    <row r="120" spans="4:26" x14ac:dyDescent="0.15">
      <c r="E120" s="46"/>
      <c r="F120" s="28"/>
      <c r="G120" s="29"/>
      <c r="H120" s="29"/>
      <c r="I120" s="48" t="str">
        <f t="shared" si="9"/>
        <v/>
      </c>
      <c r="J120" s="48" t="str">
        <f t="shared" si="4"/>
        <v/>
      </c>
      <c r="K120" s="49" t="str">
        <f t="shared" si="5"/>
        <v/>
      </c>
      <c r="L120" s="11"/>
      <c r="M120" s="11"/>
      <c r="N120" s="78"/>
      <c r="O120" s="31" t="str">
        <f t="shared" si="6"/>
        <v>F</v>
      </c>
      <c r="P120" s="11">
        <f t="shared" si="0"/>
        <v>-23.287315649149274</v>
      </c>
      <c r="Q120" s="11"/>
      <c r="R120" s="38">
        <f t="shared" si="18"/>
        <v>0</v>
      </c>
      <c r="S120" s="30">
        <f t="shared" si="19"/>
        <v>0</v>
      </c>
      <c r="T120" s="30">
        <f t="shared" si="20"/>
        <v>0</v>
      </c>
      <c r="U120" s="34"/>
      <c r="V120" s="34"/>
      <c r="W120" s="34"/>
      <c r="X120" s="31">
        <f t="shared" si="1"/>
        <v>9.0359999999999996</v>
      </c>
      <c r="Y120" s="31">
        <f t="shared" si="2"/>
        <v>-184.49199999999999</v>
      </c>
      <c r="Z120" s="30">
        <f t="shared" si="3"/>
        <v>0</v>
      </c>
    </row>
    <row r="121" spans="4:26" x14ac:dyDescent="0.15">
      <c r="E121" s="46"/>
      <c r="F121" s="28"/>
      <c r="G121" s="29"/>
      <c r="H121" s="29"/>
      <c r="I121" s="48" t="str">
        <f t="shared" si="9"/>
        <v/>
      </c>
      <c r="J121" s="48" t="str">
        <f t="shared" si="4"/>
        <v/>
      </c>
      <c r="K121" s="49" t="str">
        <f t="shared" si="5"/>
        <v/>
      </c>
      <c r="L121" s="11"/>
      <c r="M121" s="11"/>
      <c r="N121" s="78"/>
      <c r="O121" s="31" t="str">
        <f t="shared" si="6"/>
        <v>F</v>
      </c>
      <c r="P121" s="11">
        <f t="shared" si="0"/>
        <v>-23.287315649149274</v>
      </c>
      <c r="Q121" s="11"/>
      <c r="R121" s="38">
        <f t="shared" si="18"/>
        <v>0</v>
      </c>
      <c r="S121" s="30">
        <f t="shared" si="19"/>
        <v>0</v>
      </c>
      <c r="T121" s="30">
        <f t="shared" si="20"/>
        <v>0</v>
      </c>
      <c r="U121" s="34"/>
      <c r="V121" s="34"/>
      <c r="W121" s="34"/>
      <c r="X121" s="31">
        <f t="shared" si="1"/>
        <v>9.0359999999999996</v>
      </c>
      <c r="Y121" s="31">
        <f t="shared" si="2"/>
        <v>-184.49199999999999</v>
      </c>
      <c r="Z121" s="30">
        <f t="shared" si="3"/>
        <v>0</v>
      </c>
    </row>
    <row r="122" spans="4:26" x14ac:dyDescent="0.15">
      <c r="E122" s="46"/>
      <c r="F122" s="28"/>
      <c r="G122" s="29"/>
      <c r="H122" s="29"/>
      <c r="I122" s="48" t="str">
        <f t="shared" si="9"/>
        <v/>
      </c>
      <c r="J122" s="48" t="str">
        <f t="shared" si="4"/>
        <v/>
      </c>
      <c r="K122" s="49" t="str">
        <f t="shared" si="5"/>
        <v/>
      </c>
      <c r="L122" s="11"/>
      <c r="M122" s="11"/>
      <c r="N122" s="78"/>
      <c r="O122" s="31" t="str">
        <f t="shared" si="6"/>
        <v>F</v>
      </c>
      <c r="P122" s="11">
        <f t="shared" si="0"/>
        <v>-23.287315649149274</v>
      </c>
      <c r="Q122" s="11"/>
      <c r="R122" s="38">
        <f t="shared" si="18"/>
        <v>0</v>
      </c>
      <c r="S122" s="30">
        <f t="shared" si="19"/>
        <v>0</v>
      </c>
      <c r="T122" s="30">
        <f t="shared" si="20"/>
        <v>0</v>
      </c>
      <c r="U122" s="34"/>
      <c r="V122" s="34"/>
      <c r="W122" s="34"/>
      <c r="X122" s="31">
        <f t="shared" si="1"/>
        <v>9.0359999999999996</v>
      </c>
      <c r="Y122" s="31">
        <f t="shared" si="2"/>
        <v>-184.49199999999999</v>
      </c>
      <c r="Z122" s="30">
        <f t="shared" si="3"/>
        <v>0</v>
      </c>
    </row>
    <row r="123" spans="4:26" x14ac:dyDescent="0.15">
      <c r="E123" s="46"/>
      <c r="F123" s="28"/>
      <c r="G123" s="29"/>
      <c r="H123" s="29"/>
      <c r="I123" s="48" t="str">
        <f t="shared" si="9"/>
        <v/>
      </c>
      <c r="J123" s="48" t="str">
        <f t="shared" si="4"/>
        <v/>
      </c>
      <c r="K123" s="49" t="str">
        <f t="shared" si="5"/>
        <v/>
      </c>
      <c r="L123" s="11"/>
      <c r="M123" s="11"/>
      <c r="N123" s="78"/>
      <c r="O123" s="31" t="str">
        <f t="shared" si="6"/>
        <v>F</v>
      </c>
      <c r="P123" s="11">
        <f t="shared" si="0"/>
        <v>-23.287315649149274</v>
      </c>
      <c r="Q123" s="11"/>
      <c r="R123" s="38">
        <f t="shared" si="18"/>
        <v>0</v>
      </c>
      <c r="S123" s="30">
        <f t="shared" si="19"/>
        <v>0</v>
      </c>
      <c r="T123" s="30">
        <f t="shared" si="20"/>
        <v>0</v>
      </c>
      <c r="U123" s="34"/>
      <c r="V123" s="34"/>
      <c r="W123" s="34"/>
      <c r="X123" s="31">
        <f t="shared" si="1"/>
        <v>9.0359999999999996</v>
      </c>
      <c r="Y123" s="31">
        <f t="shared" si="2"/>
        <v>-184.49199999999999</v>
      </c>
      <c r="Z123" s="30">
        <f t="shared" si="3"/>
        <v>0</v>
      </c>
    </row>
    <row r="124" spans="4:26" ht="14.25" thickBot="1" x14ac:dyDescent="0.2">
      <c r="E124" s="50"/>
      <c r="F124" s="64"/>
      <c r="G124" s="51"/>
      <c r="H124" s="51"/>
      <c r="I124" s="52" t="str">
        <f t="shared" si="9"/>
        <v/>
      </c>
      <c r="J124" s="52" t="str">
        <f t="shared" si="4"/>
        <v/>
      </c>
      <c r="K124" s="53" t="str">
        <f t="shared" si="5"/>
        <v/>
      </c>
      <c r="L124" s="11"/>
      <c r="M124" s="11"/>
      <c r="N124" s="78"/>
      <c r="O124" s="31" t="str">
        <f t="shared" si="6"/>
        <v>F</v>
      </c>
      <c r="P124" s="11">
        <f t="shared" si="0"/>
        <v>-23.287315649149274</v>
      </c>
      <c r="Q124" s="11"/>
      <c r="R124" s="38">
        <f t="shared" si="18"/>
        <v>0</v>
      </c>
      <c r="S124" s="30">
        <f t="shared" si="19"/>
        <v>0</v>
      </c>
      <c r="T124" s="30">
        <f t="shared" si="20"/>
        <v>0</v>
      </c>
      <c r="U124" s="34"/>
      <c r="V124" s="34"/>
      <c r="W124" s="34"/>
      <c r="X124" s="31">
        <f t="shared" si="1"/>
        <v>9.0359999999999996</v>
      </c>
      <c r="Y124" s="31">
        <f t="shared" si="2"/>
        <v>-184.49199999999999</v>
      </c>
      <c r="Z124" s="30">
        <f t="shared" si="3"/>
        <v>0</v>
      </c>
    </row>
    <row r="125" spans="4:26" ht="14.25" thickBot="1" x14ac:dyDescent="0.2">
      <c r="G125" s="30"/>
      <c r="H125" s="30"/>
      <c r="P125" s="30"/>
      <c r="Q125" s="30"/>
      <c r="R125" s="30"/>
    </row>
    <row r="126" spans="4:26" ht="23.25" customHeight="1" x14ac:dyDescent="0.15">
      <c r="D126" s="72">
        <v>2</v>
      </c>
      <c r="E126" s="42" t="s">
        <v>20</v>
      </c>
      <c r="F126" s="65"/>
      <c r="G126" s="66" t="s">
        <v>115</v>
      </c>
      <c r="H126" s="90"/>
      <c r="I126" s="90"/>
      <c r="J126" s="66"/>
      <c r="K126" s="67"/>
    </row>
    <row r="127" spans="4:26" ht="27.75" customHeight="1" x14ac:dyDescent="0.15">
      <c r="E127" s="43" t="s">
        <v>54</v>
      </c>
      <c r="F127" s="63"/>
      <c r="G127" s="44" t="s">
        <v>75</v>
      </c>
      <c r="H127" s="59"/>
      <c r="I127" s="41"/>
      <c r="J127" s="41"/>
      <c r="K127" s="68"/>
    </row>
    <row r="128" spans="4:26" ht="42" customHeight="1" x14ac:dyDescent="0.15">
      <c r="E128" s="46"/>
      <c r="F128" s="7" t="s">
        <v>30</v>
      </c>
      <c r="G128" s="8" t="s">
        <v>29</v>
      </c>
      <c r="H128" s="8" t="s">
        <v>28</v>
      </c>
      <c r="I128" s="7" t="s">
        <v>123</v>
      </c>
      <c r="J128" s="7" t="s">
        <v>124</v>
      </c>
      <c r="K128" s="47" t="s">
        <v>125</v>
      </c>
      <c r="L128" s="10"/>
      <c r="M128" s="10"/>
      <c r="N128" s="7"/>
      <c r="O128" s="7" t="s">
        <v>31</v>
      </c>
      <c r="P128" s="9" t="s">
        <v>23</v>
      </c>
      <c r="Q128" s="9"/>
      <c r="R128" s="36" t="s">
        <v>21</v>
      </c>
      <c r="S128" s="35" t="s">
        <v>22</v>
      </c>
      <c r="T128" s="35" t="s">
        <v>47</v>
      </c>
      <c r="U128" s="35"/>
      <c r="V128" s="35"/>
      <c r="W128" s="35"/>
      <c r="X128" s="37" t="s">
        <v>45</v>
      </c>
      <c r="Y128" s="37" t="s">
        <v>46</v>
      </c>
      <c r="Z128" s="30" t="s">
        <v>78</v>
      </c>
    </row>
    <row r="129" spans="5:26" x14ac:dyDescent="0.15">
      <c r="E129" s="46"/>
      <c r="F129" s="28"/>
      <c r="G129" s="29"/>
      <c r="H129" s="29"/>
      <c r="I129" s="48" t="str">
        <f>IF(COUNTA($F$127,$H$127,F129:H129)=5,P129,"")</f>
        <v/>
      </c>
      <c r="J129" s="48" t="str">
        <f>IF(COUNTA($F$127,$H$127,F129:H129)=5,IF(T129&lt;6,"*",IF(T129&gt;=17.583,"*",(H129-G129*INDEX(IF(O129="F",muratafemale,muratamale),R129-4,1)-INDEX(IF(O129="F",muratafemale,muratamale),R129-4,2))/(G129*INDEX(IF(O129="F",muratafemale,muratamale),R129-4,1)+INDEX(IF(O129="F",muratafemale,muratamale),R129-4,2))*100)),"")</f>
        <v/>
      </c>
      <c r="K129" s="49" t="str">
        <f>IF(COUNTA($F$127,$H$127,F129:H129)=5,IF(OR(T129&lt;1,G129&lt;70),"*",IF(G129&gt;=IF(O129="M",181,174),(H129-Z129)/Z129*100,IF(G129&lt;101,(H129-X129)/X129*100,IF(T129&lt;6,(H129-X129)/X129*100,IF(T129&gt;=17.583,(H129-Z129)/Z129*100,(H129-Y129)/Y129*100))))),"")</f>
        <v/>
      </c>
      <c r="L129" s="11"/>
      <c r="M129" s="11"/>
      <c r="N129" s="78"/>
      <c r="O129" s="31" t="str">
        <f>IF(OR(+$H$127="男",+$H$127="M"),"M","F")</f>
        <v>F</v>
      </c>
      <c r="P129" s="11">
        <f t="shared" ref="P129:P248" si="28">IF(T129&gt;17.583,"*",(G129-(INDEX(IF(O129="F",Hfemalemean,Hmalemean),S129+1,R129+1)))/(INDEX(IF(O129="F",Hfemalesd,Hmalesd),S129+1,R129+1)))</f>
        <v>-23.287315649149274</v>
      </c>
      <c r="Q129" s="11"/>
      <c r="R129" s="38">
        <f>DATEDIF($F$127,F129,"Y")</f>
        <v>0</v>
      </c>
      <c r="S129" s="30">
        <f>DATEDIF($F$127,F129,"YM")</f>
        <v>0</v>
      </c>
      <c r="T129" s="30">
        <f>DATEDIF($F$127,F129,"Y")+DATEDIF($F$127,F129,"YD")/(365+IF(MOD(YEAR(DATE(YEAR(F129)-1,MONTH($F$127),DAY($F$127))),4)=0,IF(DATE(YEAR(DATE(YEAR(F129)-1,MONTH($F$127),DAY($F$127))),2,29)&gt;=DATE(YEAR(F129)-1,MONTH($F$127),DAY($F$127)),1,0),0)+IF(MOD(YEAR(F129),4)=0,IF(DATE(YEAR(F129),2,29)&lt;=F129,1,0),0))</f>
        <v>0</v>
      </c>
      <c r="U129" s="34"/>
      <c r="V129" s="34"/>
      <c r="W129" s="34"/>
      <c r="X129" s="31">
        <f t="shared" ref="X129:X248" si="29">IF(O129="M",2.06*10^-3*G129^2-0.1166*G129+6.5273,2.49*10^-3*G129^2-0.1858*G129+9.036)</f>
        <v>9.0359999999999996</v>
      </c>
      <c r="Y129" s="31">
        <f t="shared" ref="Y129:Y248" si="30">((G129/100)^3*INDEX(itoOI,IF(O129="M",0,3)+IF(G129&lt;140,1,IF(G129&lt;=149,2,3)),1)+(G129/100)^2*INDEX(itoOI,IF(O129="M",0,3)+IF(G129&lt;140,1,IF(G129&lt;=149,2,3)),2)+(G129/100)*INDEX(itoOI,IF(O129="M",0,3)+IF(G129&lt;140,1,IF(G129&lt;=149,2,3)),3)+INDEX(itoOI,IF(O129="M",0,3)+IF(G129&lt;140,1,IF(G129&lt;=149,2,3)),4))</f>
        <v>-184.49199999999999</v>
      </c>
      <c r="Z129" s="30">
        <f t="shared" ref="Z129:Z248" si="31">22*G129^2/10000</f>
        <v>0</v>
      </c>
    </row>
    <row r="130" spans="5:26" x14ac:dyDescent="0.15">
      <c r="E130" s="46"/>
      <c r="F130" s="28"/>
      <c r="G130" s="29"/>
      <c r="H130" s="29"/>
      <c r="I130" s="48" t="str">
        <f>IF(COUNTA($F$127,$H$127,F130:H130)=5,P130,"")</f>
        <v/>
      </c>
      <c r="J130" s="48" t="str">
        <f>IF(COUNTA($F$127,$H$127,F130:H130)=5,IF(T130&lt;6,"*",IF(T130&gt;=17.583,"*",(H130-G130*INDEX(IF(O130="F",muratafemale,muratamale),R130-4,1)-INDEX(IF(O130="F",muratafemale,muratamale),R130-4,2))/(G130*INDEX(IF(O130="F",muratafemale,muratamale),R130-4,1)+INDEX(IF(O130="F",muratafemale,muratamale),R130-4,2))*100)),"")</f>
        <v/>
      </c>
      <c r="K130" s="49" t="str">
        <f>IF(COUNTA($F$127,$H$127,F130:H130)=5,IF(OR(T130&lt;1,G130&lt;70),"*",IF(G130&gt;=IF(O130="M",181,174),(H130-Z130)/Z130*100,IF(G130&lt;101,(H130-X130)/X130*100,IF(T130&lt;6,(H130-X130)/X130*100,IF(T130&gt;=17.583,(H130-Z130)/Z130*100,(H130-Y130)/Y130*100))))),"")</f>
        <v/>
      </c>
      <c r="L130" s="11"/>
      <c r="M130" s="11"/>
      <c r="N130" s="78"/>
      <c r="O130" s="31" t="str">
        <f>+O129</f>
        <v>F</v>
      </c>
      <c r="P130" s="11">
        <f t="shared" si="28"/>
        <v>-23.287315649149274</v>
      </c>
      <c r="Q130" s="11"/>
      <c r="R130" s="38">
        <f>DATEDIF($F$127,F130,"Y")</f>
        <v>0</v>
      </c>
      <c r="S130" s="30">
        <f>DATEDIF($F$127,F130,"YM")</f>
        <v>0</v>
      </c>
      <c r="T130" s="30">
        <f>DATEDIF($F$127,F130,"Y")+DATEDIF($F$127,F130,"YD")/(365+IF(MOD(YEAR(DATE(YEAR(F130)-1,MONTH($F$127),DAY($F$127))),4)=0,IF(DATE(YEAR(DATE(YEAR(F130)-1,MONTH($F$127),DAY($F$127))),2,29)&gt;=DATE(YEAR(F130)-1,MONTH($F$127),DAY($F$127)),1,0),0)+IF(MOD(YEAR(F130),4)=0,IF(DATE(YEAR(F130),2,29)&lt;=F130,1,0),0))</f>
        <v>0</v>
      </c>
      <c r="U130" s="34"/>
      <c r="V130" s="34"/>
      <c r="W130" s="34"/>
      <c r="X130" s="31">
        <f t="shared" si="29"/>
        <v>9.0359999999999996</v>
      </c>
      <c r="Y130" s="31">
        <f t="shared" si="30"/>
        <v>-184.49199999999999</v>
      </c>
      <c r="Z130" s="30">
        <f t="shared" si="31"/>
        <v>0</v>
      </c>
    </row>
    <row r="131" spans="5:26" x14ac:dyDescent="0.15">
      <c r="E131" s="46"/>
      <c r="F131" s="28"/>
      <c r="G131" s="29"/>
      <c r="H131" s="29"/>
      <c r="I131" s="48" t="str">
        <f t="shared" ref="I131:I247" si="32">IF(COUNTA($F$127,$H$127,F131:H131)=5,P131,"")</f>
        <v/>
      </c>
      <c r="J131" s="48" t="str">
        <f t="shared" ref="J131:J248" si="33">IF(COUNTA($F$127,$H$127,F131:H131)=5,IF(T131&lt;6,"*",IF(T131&gt;=17.583,"*",(H131-G131*INDEX(IF(O131="F",muratafemale,muratamale),R131-4,1)-INDEX(IF(O131="F",muratafemale,muratamale),R131-4,2))/(G131*INDEX(IF(O131="F",muratafemale,muratamale),R131-4,1)+INDEX(IF(O131="F",muratafemale,muratamale),R131-4,2))*100)),"")</f>
        <v/>
      </c>
      <c r="K131" s="49" t="str">
        <f t="shared" ref="K131:K248" si="34">IF(COUNTA($F$127,$H$127,F131:H131)=5,IF(OR(T131&lt;1,G131&lt;70),"*",IF(G131&gt;=IF(O131="M",181,174),(H131-Z131)/Z131*100,IF(G131&lt;101,(H131-X131)/X131*100,IF(T131&lt;6,(H131-X131)/X131*100,IF(T131&gt;=17.583,(H131-Z131)/Z131*100,(H131-Y131)/Y131*100))))),"")</f>
        <v/>
      </c>
      <c r="N131" s="78"/>
      <c r="O131" s="31" t="str">
        <f t="shared" ref="O131:O248" si="35">+O130</f>
        <v>F</v>
      </c>
      <c r="P131" s="11">
        <f t="shared" si="28"/>
        <v>-23.287315649149274</v>
      </c>
      <c r="Q131" s="11"/>
      <c r="R131" s="38">
        <f t="shared" ref="R131:R193" si="36">DATEDIF($F$127,F131,"Y")</f>
        <v>0</v>
      </c>
      <c r="S131" s="30">
        <f t="shared" ref="S131:S193" si="37">DATEDIF($F$127,F131,"YM")</f>
        <v>0</v>
      </c>
      <c r="T131" s="30">
        <f t="shared" ref="T131:T193" si="38">DATEDIF($F$127,F131,"Y")+DATEDIF($F$127,F131,"YD")/(365+IF(MOD(YEAR(DATE(YEAR(F131)-1,MONTH($F$127),DAY($F$127))),4)=0,IF(DATE(YEAR(DATE(YEAR(F131)-1,MONTH($F$127),DAY($F$127))),2,29)&gt;=DATE(YEAR(F131)-1,MONTH($F$127),DAY($F$127)),1,0),0)+IF(MOD(YEAR(F131),4)=0,IF(DATE(YEAR(F131),2,29)&lt;=F131,1,0),0))</f>
        <v>0</v>
      </c>
      <c r="U131" s="34"/>
      <c r="V131" s="34"/>
      <c r="W131" s="34"/>
      <c r="X131" s="31">
        <f t="shared" si="29"/>
        <v>9.0359999999999996</v>
      </c>
      <c r="Y131" s="31">
        <f t="shared" si="30"/>
        <v>-184.49199999999999</v>
      </c>
      <c r="Z131" s="30">
        <f t="shared" si="31"/>
        <v>0</v>
      </c>
    </row>
    <row r="132" spans="5:26" x14ac:dyDescent="0.15">
      <c r="E132" s="46"/>
      <c r="F132" s="28"/>
      <c r="G132" s="29"/>
      <c r="H132" s="29"/>
      <c r="I132" s="48" t="str">
        <f t="shared" si="32"/>
        <v/>
      </c>
      <c r="J132" s="48" t="str">
        <f t="shared" si="33"/>
        <v/>
      </c>
      <c r="K132" s="49" t="str">
        <f t="shared" si="34"/>
        <v/>
      </c>
      <c r="L132" s="11"/>
      <c r="M132" s="11"/>
      <c r="N132" s="78"/>
      <c r="O132" s="31" t="str">
        <f t="shared" si="35"/>
        <v>F</v>
      </c>
      <c r="P132" s="11">
        <f t="shared" si="28"/>
        <v>-23.287315649149274</v>
      </c>
      <c r="Q132" s="11"/>
      <c r="R132" s="38">
        <f t="shared" si="36"/>
        <v>0</v>
      </c>
      <c r="S132" s="30">
        <f t="shared" si="37"/>
        <v>0</v>
      </c>
      <c r="T132" s="30">
        <f t="shared" si="38"/>
        <v>0</v>
      </c>
      <c r="U132" s="34"/>
      <c r="V132" s="34"/>
      <c r="W132" s="34"/>
      <c r="X132" s="31">
        <f t="shared" si="29"/>
        <v>9.0359999999999996</v>
      </c>
      <c r="Y132" s="31">
        <f t="shared" si="30"/>
        <v>-184.49199999999999</v>
      </c>
      <c r="Z132" s="30">
        <f t="shared" si="31"/>
        <v>0</v>
      </c>
    </row>
    <row r="133" spans="5:26" x14ac:dyDescent="0.15">
      <c r="E133" s="46"/>
      <c r="F133" s="28"/>
      <c r="G133" s="29"/>
      <c r="H133" s="29"/>
      <c r="I133" s="48" t="str">
        <f t="shared" ref="I133:I196" si="39">IF(COUNTA($F$127,$H$127,F133:H133)=5,P133,"")</f>
        <v/>
      </c>
      <c r="J133" s="48" t="str">
        <f t="shared" ref="J133:J196" si="40">IF(COUNTA($F$127,$H$127,F133:H133)=5,IF(T133&lt;6,"*",IF(T133&gt;=17.583,"*",(H133-G133*INDEX(IF(O133="F",muratafemale,muratamale),R133-4,1)-INDEX(IF(O133="F",muratafemale,muratamale),R133-4,2))/(G133*INDEX(IF(O133="F",muratafemale,muratamale),R133-4,1)+INDEX(IF(O133="F",muratafemale,muratamale),R133-4,2))*100)),"")</f>
        <v/>
      </c>
      <c r="K133" s="49" t="str">
        <f t="shared" ref="K133:K196" si="41">IF(COUNTA($F$127,$H$127,F133:H133)=5,IF(OR(T133&lt;1,G133&lt;70),"*",IF(G133&gt;=IF(O133="M",181,174),(H133-Z133)/Z133*100,IF(G133&lt;101,(H133-X133)/X133*100,IF(T133&lt;6,(H133-X133)/X133*100,IF(T133&gt;=17.583,(H133-Z133)/Z133*100,(H133-Y133)/Y133*100))))),"")</f>
        <v/>
      </c>
      <c r="L133" s="11"/>
      <c r="M133" s="11"/>
      <c r="N133" s="78"/>
      <c r="O133" s="31" t="str">
        <f t="shared" si="35"/>
        <v>F</v>
      </c>
      <c r="P133" s="11">
        <f t="shared" ref="P133:P196" si="42">IF(T133&gt;17.583,"*",(G133-(INDEX(IF(O133="F",Hfemalemean,Hmalemean),S133+1,R133+1)))/(INDEX(IF(O133="F",Hfemalesd,Hmalesd),S133+1,R133+1)))</f>
        <v>-23.287315649149274</v>
      </c>
      <c r="Q133" s="11"/>
      <c r="R133" s="38">
        <f t="shared" si="36"/>
        <v>0</v>
      </c>
      <c r="S133" s="30">
        <f t="shared" si="37"/>
        <v>0</v>
      </c>
      <c r="T133" s="30">
        <f t="shared" si="38"/>
        <v>0</v>
      </c>
      <c r="U133" s="34"/>
      <c r="V133" s="34"/>
      <c r="W133" s="34"/>
      <c r="X133" s="31">
        <f t="shared" ref="X133:X196" si="43">IF(O133="M",2.06*10^-3*G133^2-0.1166*G133+6.5273,2.49*10^-3*G133^2-0.1858*G133+9.036)</f>
        <v>9.0359999999999996</v>
      </c>
      <c r="Y133" s="31">
        <f t="shared" ref="Y133:Y196" si="44">((G133/100)^3*INDEX(itoOI,IF(O133="M",0,3)+IF(G133&lt;140,1,IF(G133&lt;=149,2,3)),1)+(G133/100)^2*INDEX(itoOI,IF(O133="M",0,3)+IF(G133&lt;140,1,IF(G133&lt;=149,2,3)),2)+(G133/100)*INDEX(itoOI,IF(O133="M",0,3)+IF(G133&lt;140,1,IF(G133&lt;=149,2,3)),3)+INDEX(itoOI,IF(O133="M",0,3)+IF(G133&lt;140,1,IF(G133&lt;=149,2,3)),4))</f>
        <v>-184.49199999999999</v>
      </c>
      <c r="Z133" s="30">
        <f t="shared" ref="Z133:Z196" si="45">22*G133^2/10000</f>
        <v>0</v>
      </c>
    </row>
    <row r="134" spans="5:26" x14ac:dyDescent="0.15">
      <c r="E134" s="46"/>
      <c r="F134" s="28"/>
      <c r="G134" s="29"/>
      <c r="H134" s="29"/>
      <c r="I134" s="48" t="str">
        <f t="shared" si="39"/>
        <v/>
      </c>
      <c r="J134" s="48" t="str">
        <f t="shared" si="40"/>
        <v/>
      </c>
      <c r="K134" s="49" t="str">
        <f t="shared" si="41"/>
        <v/>
      </c>
      <c r="L134" s="11"/>
      <c r="M134" s="11"/>
      <c r="N134" s="78"/>
      <c r="O134" s="31" t="str">
        <f t="shared" si="35"/>
        <v>F</v>
      </c>
      <c r="P134" s="11">
        <f t="shared" si="42"/>
        <v>-23.287315649149274</v>
      </c>
      <c r="Q134" s="11"/>
      <c r="R134" s="38">
        <f t="shared" si="36"/>
        <v>0</v>
      </c>
      <c r="S134" s="30">
        <f t="shared" si="37"/>
        <v>0</v>
      </c>
      <c r="T134" s="30">
        <f t="shared" si="38"/>
        <v>0</v>
      </c>
      <c r="U134" s="34"/>
      <c r="V134" s="34"/>
      <c r="W134" s="34"/>
      <c r="X134" s="31">
        <f t="shared" si="43"/>
        <v>9.0359999999999996</v>
      </c>
      <c r="Y134" s="31">
        <f t="shared" si="44"/>
        <v>-184.49199999999999</v>
      </c>
      <c r="Z134" s="30">
        <f t="shared" si="45"/>
        <v>0</v>
      </c>
    </row>
    <row r="135" spans="5:26" x14ac:dyDescent="0.15">
      <c r="E135" s="46"/>
      <c r="F135" s="28"/>
      <c r="G135" s="29"/>
      <c r="H135" s="29"/>
      <c r="I135" s="48" t="str">
        <f t="shared" si="39"/>
        <v/>
      </c>
      <c r="J135" s="48" t="str">
        <f t="shared" si="40"/>
        <v/>
      </c>
      <c r="K135" s="49" t="str">
        <f t="shared" si="41"/>
        <v/>
      </c>
      <c r="L135" s="11"/>
      <c r="M135" s="11"/>
      <c r="N135" s="78"/>
      <c r="O135" s="31" t="str">
        <f t="shared" si="35"/>
        <v>F</v>
      </c>
      <c r="P135" s="11">
        <f t="shared" si="42"/>
        <v>-23.287315649149274</v>
      </c>
      <c r="Q135" s="11"/>
      <c r="R135" s="38">
        <f t="shared" si="36"/>
        <v>0</v>
      </c>
      <c r="S135" s="30">
        <f t="shared" si="37"/>
        <v>0</v>
      </c>
      <c r="T135" s="30">
        <f t="shared" si="38"/>
        <v>0</v>
      </c>
      <c r="U135" s="34"/>
      <c r="V135" s="34"/>
      <c r="W135" s="34"/>
      <c r="X135" s="31">
        <f t="shared" si="43"/>
        <v>9.0359999999999996</v>
      </c>
      <c r="Y135" s="31">
        <f t="shared" si="44"/>
        <v>-184.49199999999999</v>
      </c>
      <c r="Z135" s="30">
        <f t="shared" si="45"/>
        <v>0</v>
      </c>
    </row>
    <row r="136" spans="5:26" x14ac:dyDescent="0.15">
      <c r="E136" s="46"/>
      <c r="F136" s="28"/>
      <c r="G136" s="29"/>
      <c r="H136" s="29"/>
      <c r="I136" s="48" t="str">
        <f t="shared" si="39"/>
        <v/>
      </c>
      <c r="J136" s="48" t="str">
        <f t="shared" si="40"/>
        <v/>
      </c>
      <c r="K136" s="49" t="str">
        <f t="shared" si="41"/>
        <v/>
      </c>
      <c r="L136" s="11"/>
      <c r="M136" s="11"/>
      <c r="N136" s="78"/>
      <c r="O136" s="31" t="str">
        <f t="shared" si="35"/>
        <v>F</v>
      </c>
      <c r="P136" s="11">
        <f t="shared" si="42"/>
        <v>-23.287315649149274</v>
      </c>
      <c r="Q136" s="11"/>
      <c r="R136" s="38">
        <f t="shared" si="36"/>
        <v>0</v>
      </c>
      <c r="S136" s="30">
        <f t="shared" si="37"/>
        <v>0</v>
      </c>
      <c r="T136" s="30">
        <f t="shared" si="38"/>
        <v>0</v>
      </c>
      <c r="U136" s="34"/>
      <c r="V136" s="34"/>
      <c r="W136" s="34"/>
      <c r="X136" s="31">
        <f t="shared" si="43"/>
        <v>9.0359999999999996</v>
      </c>
      <c r="Y136" s="31">
        <f t="shared" si="44"/>
        <v>-184.49199999999999</v>
      </c>
      <c r="Z136" s="30">
        <f t="shared" si="45"/>
        <v>0</v>
      </c>
    </row>
    <row r="137" spans="5:26" x14ac:dyDescent="0.15">
      <c r="E137" s="46"/>
      <c r="F137" s="28"/>
      <c r="G137" s="29"/>
      <c r="H137" s="29"/>
      <c r="I137" s="48" t="str">
        <f t="shared" si="39"/>
        <v/>
      </c>
      <c r="J137" s="48" t="str">
        <f t="shared" si="40"/>
        <v/>
      </c>
      <c r="K137" s="49" t="str">
        <f t="shared" si="41"/>
        <v/>
      </c>
      <c r="L137" s="11"/>
      <c r="M137" s="11"/>
      <c r="N137" s="78"/>
      <c r="O137" s="31" t="str">
        <f t="shared" si="35"/>
        <v>F</v>
      </c>
      <c r="P137" s="11">
        <f t="shared" si="42"/>
        <v>-23.287315649149274</v>
      </c>
      <c r="Q137" s="11"/>
      <c r="R137" s="38">
        <f t="shared" si="36"/>
        <v>0</v>
      </c>
      <c r="S137" s="30">
        <f t="shared" si="37"/>
        <v>0</v>
      </c>
      <c r="T137" s="30">
        <f t="shared" si="38"/>
        <v>0</v>
      </c>
      <c r="U137" s="34"/>
      <c r="V137" s="34"/>
      <c r="W137" s="34"/>
      <c r="X137" s="31">
        <f t="shared" si="43"/>
        <v>9.0359999999999996</v>
      </c>
      <c r="Y137" s="31">
        <f t="shared" si="44"/>
        <v>-184.49199999999999</v>
      </c>
      <c r="Z137" s="30">
        <f t="shared" si="45"/>
        <v>0</v>
      </c>
    </row>
    <row r="138" spans="5:26" x14ac:dyDescent="0.15">
      <c r="E138" s="46"/>
      <c r="F138" s="28"/>
      <c r="G138" s="29"/>
      <c r="H138" s="29"/>
      <c r="I138" s="48" t="str">
        <f t="shared" si="39"/>
        <v/>
      </c>
      <c r="J138" s="48" t="str">
        <f t="shared" si="40"/>
        <v/>
      </c>
      <c r="K138" s="49" t="str">
        <f t="shared" si="41"/>
        <v/>
      </c>
      <c r="L138" s="11"/>
      <c r="M138" s="11"/>
      <c r="N138" s="78"/>
      <c r="O138" s="31" t="str">
        <f t="shared" si="35"/>
        <v>F</v>
      </c>
      <c r="P138" s="11">
        <f t="shared" si="42"/>
        <v>-23.287315649149274</v>
      </c>
      <c r="Q138" s="11"/>
      <c r="R138" s="38">
        <f t="shared" si="36"/>
        <v>0</v>
      </c>
      <c r="S138" s="30">
        <f t="shared" si="37"/>
        <v>0</v>
      </c>
      <c r="T138" s="30">
        <f t="shared" si="38"/>
        <v>0</v>
      </c>
      <c r="U138" s="34"/>
      <c r="V138" s="34"/>
      <c r="W138" s="34"/>
      <c r="X138" s="31">
        <f t="shared" si="43"/>
        <v>9.0359999999999996</v>
      </c>
      <c r="Y138" s="31">
        <f t="shared" si="44"/>
        <v>-184.49199999999999</v>
      </c>
      <c r="Z138" s="30">
        <f t="shared" si="45"/>
        <v>0</v>
      </c>
    </row>
    <row r="139" spans="5:26" x14ac:dyDescent="0.15">
      <c r="E139" s="46"/>
      <c r="F139" s="28"/>
      <c r="G139" s="29"/>
      <c r="H139" s="29"/>
      <c r="I139" s="48" t="str">
        <f t="shared" si="39"/>
        <v/>
      </c>
      <c r="J139" s="48" t="str">
        <f t="shared" si="40"/>
        <v/>
      </c>
      <c r="K139" s="49" t="str">
        <f t="shared" si="41"/>
        <v/>
      </c>
      <c r="L139" s="11"/>
      <c r="M139" s="11"/>
      <c r="N139" s="78"/>
      <c r="O139" s="31" t="str">
        <f t="shared" si="35"/>
        <v>F</v>
      </c>
      <c r="P139" s="11">
        <f t="shared" si="42"/>
        <v>-23.287315649149274</v>
      </c>
      <c r="Q139" s="11"/>
      <c r="R139" s="38">
        <f t="shared" si="36"/>
        <v>0</v>
      </c>
      <c r="S139" s="30">
        <f t="shared" si="37"/>
        <v>0</v>
      </c>
      <c r="T139" s="30">
        <f t="shared" si="38"/>
        <v>0</v>
      </c>
      <c r="U139" s="34"/>
      <c r="V139" s="34"/>
      <c r="W139" s="34"/>
      <c r="X139" s="31">
        <f t="shared" si="43"/>
        <v>9.0359999999999996</v>
      </c>
      <c r="Y139" s="31">
        <f t="shared" si="44"/>
        <v>-184.49199999999999</v>
      </c>
      <c r="Z139" s="30">
        <f t="shared" si="45"/>
        <v>0</v>
      </c>
    </row>
    <row r="140" spans="5:26" x14ac:dyDescent="0.15">
      <c r="E140" s="46"/>
      <c r="F140" s="28"/>
      <c r="G140" s="29"/>
      <c r="H140" s="29"/>
      <c r="I140" s="48" t="str">
        <f t="shared" si="39"/>
        <v/>
      </c>
      <c r="J140" s="48" t="str">
        <f t="shared" si="40"/>
        <v/>
      </c>
      <c r="K140" s="49" t="str">
        <f t="shared" si="41"/>
        <v/>
      </c>
      <c r="L140" s="11"/>
      <c r="M140" s="11"/>
      <c r="N140" s="78"/>
      <c r="O140" s="31" t="str">
        <f t="shared" si="35"/>
        <v>F</v>
      </c>
      <c r="P140" s="11">
        <f t="shared" si="42"/>
        <v>-23.287315649149274</v>
      </c>
      <c r="Q140" s="11"/>
      <c r="R140" s="38">
        <f t="shared" si="36"/>
        <v>0</v>
      </c>
      <c r="S140" s="30">
        <f t="shared" si="37"/>
        <v>0</v>
      </c>
      <c r="T140" s="30">
        <f t="shared" si="38"/>
        <v>0</v>
      </c>
      <c r="U140" s="34"/>
      <c r="V140" s="34"/>
      <c r="W140" s="34"/>
      <c r="X140" s="31">
        <f t="shared" si="43"/>
        <v>9.0359999999999996</v>
      </c>
      <c r="Y140" s="31">
        <f t="shared" si="44"/>
        <v>-184.49199999999999</v>
      </c>
      <c r="Z140" s="30">
        <f t="shared" si="45"/>
        <v>0</v>
      </c>
    </row>
    <row r="141" spans="5:26" x14ac:dyDescent="0.15">
      <c r="E141" s="46"/>
      <c r="F141" s="28"/>
      <c r="G141" s="29"/>
      <c r="H141" s="29"/>
      <c r="I141" s="48" t="str">
        <f t="shared" si="39"/>
        <v/>
      </c>
      <c r="J141" s="48" t="str">
        <f t="shared" si="40"/>
        <v/>
      </c>
      <c r="K141" s="49" t="str">
        <f t="shared" si="41"/>
        <v/>
      </c>
      <c r="L141" s="11"/>
      <c r="M141" s="11"/>
      <c r="N141" s="78"/>
      <c r="O141" s="31" t="str">
        <f t="shared" si="35"/>
        <v>F</v>
      </c>
      <c r="P141" s="11">
        <f t="shared" si="42"/>
        <v>-23.287315649149274</v>
      </c>
      <c r="Q141" s="11"/>
      <c r="R141" s="38">
        <f t="shared" si="36"/>
        <v>0</v>
      </c>
      <c r="S141" s="30">
        <f t="shared" si="37"/>
        <v>0</v>
      </c>
      <c r="T141" s="30">
        <f t="shared" si="38"/>
        <v>0</v>
      </c>
      <c r="U141" s="34"/>
      <c r="V141" s="34"/>
      <c r="W141" s="34"/>
      <c r="X141" s="31">
        <f t="shared" si="43"/>
        <v>9.0359999999999996</v>
      </c>
      <c r="Y141" s="31">
        <f t="shared" si="44"/>
        <v>-184.49199999999999</v>
      </c>
      <c r="Z141" s="30">
        <f t="shared" si="45"/>
        <v>0</v>
      </c>
    </row>
    <row r="142" spans="5:26" x14ac:dyDescent="0.15">
      <c r="E142" s="46"/>
      <c r="F142" s="28"/>
      <c r="G142" s="29"/>
      <c r="H142" s="29"/>
      <c r="I142" s="48" t="str">
        <f t="shared" si="39"/>
        <v/>
      </c>
      <c r="J142" s="48" t="str">
        <f t="shared" si="40"/>
        <v/>
      </c>
      <c r="K142" s="49" t="str">
        <f t="shared" si="41"/>
        <v/>
      </c>
      <c r="L142" s="11"/>
      <c r="M142" s="11"/>
      <c r="N142" s="78"/>
      <c r="O142" s="31" t="str">
        <f t="shared" si="35"/>
        <v>F</v>
      </c>
      <c r="P142" s="11">
        <f t="shared" si="42"/>
        <v>-23.287315649149274</v>
      </c>
      <c r="Q142" s="11"/>
      <c r="R142" s="38">
        <f t="shared" si="36"/>
        <v>0</v>
      </c>
      <c r="S142" s="30">
        <f t="shared" si="37"/>
        <v>0</v>
      </c>
      <c r="T142" s="30">
        <f t="shared" si="38"/>
        <v>0</v>
      </c>
      <c r="U142" s="34"/>
      <c r="V142" s="34"/>
      <c r="W142" s="34"/>
      <c r="X142" s="31">
        <f t="shared" si="43"/>
        <v>9.0359999999999996</v>
      </c>
      <c r="Y142" s="31">
        <f t="shared" si="44"/>
        <v>-184.49199999999999</v>
      </c>
      <c r="Z142" s="30">
        <f t="shared" si="45"/>
        <v>0</v>
      </c>
    </row>
    <row r="143" spans="5:26" x14ac:dyDescent="0.15">
      <c r="E143" s="46"/>
      <c r="F143" s="28"/>
      <c r="G143" s="29"/>
      <c r="H143" s="29"/>
      <c r="I143" s="48" t="str">
        <f t="shared" si="39"/>
        <v/>
      </c>
      <c r="J143" s="48" t="str">
        <f t="shared" si="40"/>
        <v/>
      </c>
      <c r="K143" s="49" t="str">
        <f t="shared" si="41"/>
        <v/>
      </c>
      <c r="L143" s="11"/>
      <c r="M143" s="11"/>
      <c r="N143" s="78"/>
      <c r="O143" s="31" t="str">
        <f t="shared" si="35"/>
        <v>F</v>
      </c>
      <c r="P143" s="11">
        <f t="shared" si="42"/>
        <v>-23.287315649149274</v>
      </c>
      <c r="Q143" s="11"/>
      <c r="R143" s="38">
        <f t="shared" si="36"/>
        <v>0</v>
      </c>
      <c r="S143" s="30">
        <f t="shared" si="37"/>
        <v>0</v>
      </c>
      <c r="T143" s="30">
        <f t="shared" si="38"/>
        <v>0</v>
      </c>
      <c r="U143" s="34"/>
      <c r="V143" s="34"/>
      <c r="W143" s="34"/>
      <c r="X143" s="31">
        <f t="shared" si="43"/>
        <v>9.0359999999999996</v>
      </c>
      <c r="Y143" s="31">
        <f t="shared" si="44"/>
        <v>-184.49199999999999</v>
      </c>
      <c r="Z143" s="30">
        <f t="shared" si="45"/>
        <v>0</v>
      </c>
    </row>
    <row r="144" spans="5:26" x14ac:dyDescent="0.15">
      <c r="E144" s="46"/>
      <c r="F144" s="28"/>
      <c r="G144" s="29"/>
      <c r="H144" s="29"/>
      <c r="I144" s="48" t="str">
        <f t="shared" si="39"/>
        <v/>
      </c>
      <c r="J144" s="48" t="str">
        <f t="shared" si="40"/>
        <v/>
      </c>
      <c r="K144" s="49" t="str">
        <f t="shared" si="41"/>
        <v/>
      </c>
      <c r="L144" s="11"/>
      <c r="M144" s="11"/>
      <c r="N144" s="78"/>
      <c r="O144" s="31" t="str">
        <f t="shared" si="35"/>
        <v>F</v>
      </c>
      <c r="P144" s="11">
        <f t="shared" si="42"/>
        <v>-23.287315649149274</v>
      </c>
      <c r="Q144" s="11"/>
      <c r="R144" s="38">
        <f t="shared" si="36"/>
        <v>0</v>
      </c>
      <c r="S144" s="30">
        <f t="shared" si="37"/>
        <v>0</v>
      </c>
      <c r="T144" s="30">
        <f t="shared" si="38"/>
        <v>0</v>
      </c>
      <c r="U144" s="34"/>
      <c r="V144" s="34"/>
      <c r="W144" s="34"/>
      <c r="X144" s="31">
        <f t="shared" si="43"/>
        <v>9.0359999999999996</v>
      </c>
      <c r="Y144" s="31">
        <f t="shared" si="44"/>
        <v>-184.49199999999999</v>
      </c>
      <c r="Z144" s="30">
        <f t="shared" si="45"/>
        <v>0</v>
      </c>
    </row>
    <row r="145" spans="5:26" x14ac:dyDescent="0.15">
      <c r="E145" s="46"/>
      <c r="F145" s="28"/>
      <c r="G145" s="29"/>
      <c r="H145" s="29"/>
      <c r="I145" s="48" t="str">
        <f t="shared" si="39"/>
        <v/>
      </c>
      <c r="J145" s="48" t="str">
        <f t="shared" si="40"/>
        <v/>
      </c>
      <c r="K145" s="49" t="str">
        <f t="shared" si="41"/>
        <v/>
      </c>
      <c r="L145" s="11"/>
      <c r="M145" s="11"/>
      <c r="N145" s="78"/>
      <c r="O145" s="31" t="str">
        <f t="shared" si="35"/>
        <v>F</v>
      </c>
      <c r="P145" s="11">
        <f t="shared" si="42"/>
        <v>-23.287315649149274</v>
      </c>
      <c r="Q145" s="11"/>
      <c r="R145" s="38">
        <f t="shared" si="36"/>
        <v>0</v>
      </c>
      <c r="S145" s="30">
        <f t="shared" si="37"/>
        <v>0</v>
      </c>
      <c r="T145" s="30">
        <f t="shared" si="38"/>
        <v>0</v>
      </c>
      <c r="U145" s="34"/>
      <c r="V145" s="34"/>
      <c r="W145" s="34"/>
      <c r="X145" s="31">
        <f t="shared" si="43"/>
        <v>9.0359999999999996</v>
      </c>
      <c r="Y145" s="31">
        <f t="shared" si="44"/>
        <v>-184.49199999999999</v>
      </c>
      <c r="Z145" s="30">
        <f t="shared" si="45"/>
        <v>0</v>
      </c>
    </row>
    <row r="146" spans="5:26" x14ac:dyDescent="0.15">
      <c r="E146" s="46"/>
      <c r="F146" s="28"/>
      <c r="G146" s="29"/>
      <c r="H146" s="29"/>
      <c r="I146" s="48" t="str">
        <f t="shared" si="39"/>
        <v/>
      </c>
      <c r="J146" s="48" t="str">
        <f t="shared" si="40"/>
        <v/>
      </c>
      <c r="K146" s="49" t="str">
        <f t="shared" si="41"/>
        <v/>
      </c>
      <c r="L146" s="11"/>
      <c r="M146" s="11"/>
      <c r="N146" s="78"/>
      <c r="O146" s="31" t="str">
        <f t="shared" si="35"/>
        <v>F</v>
      </c>
      <c r="P146" s="11">
        <f t="shared" si="42"/>
        <v>-23.287315649149274</v>
      </c>
      <c r="Q146" s="11"/>
      <c r="R146" s="38">
        <f t="shared" si="36"/>
        <v>0</v>
      </c>
      <c r="S146" s="30">
        <f t="shared" si="37"/>
        <v>0</v>
      </c>
      <c r="T146" s="30">
        <f t="shared" si="38"/>
        <v>0</v>
      </c>
      <c r="U146" s="34"/>
      <c r="V146" s="34"/>
      <c r="W146" s="34"/>
      <c r="X146" s="31">
        <f t="shared" si="43"/>
        <v>9.0359999999999996</v>
      </c>
      <c r="Y146" s="31">
        <f t="shared" si="44"/>
        <v>-184.49199999999999</v>
      </c>
      <c r="Z146" s="30">
        <f t="shared" si="45"/>
        <v>0</v>
      </c>
    </row>
    <row r="147" spans="5:26" x14ac:dyDescent="0.15">
      <c r="E147" s="46"/>
      <c r="F147" s="28"/>
      <c r="G147" s="29"/>
      <c r="H147" s="29"/>
      <c r="I147" s="48" t="str">
        <f t="shared" si="39"/>
        <v/>
      </c>
      <c r="J147" s="48" t="str">
        <f t="shared" si="40"/>
        <v/>
      </c>
      <c r="K147" s="49" t="str">
        <f t="shared" si="41"/>
        <v/>
      </c>
      <c r="L147" s="11"/>
      <c r="M147" s="11"/>
      <c r="N147" s="78"/>
      <c r="O147" s="31" t="str">
        <f t="shared" si="35"/>
        <v>F</v>
      </c>
      <c r="P147" s="11">
        <f t="shared" si="42"/>
        <v>-23.287315649149274</v>
      </c>
      <c r="Q147" s="11"/>
      <c r="R147" s="38">
        <f t="shared" si="36"/>
        <v>0</v>
      </c>
      <c r="S147" s="30">
        <f t="shared" si="37"/>
        <v>0</v>
      </c>
      <c r="T147" s="30">
        <f t="shared" si="38"/>
        <v>0</v>
      </c>
      <c r="U147" s="34"/>
      <c r="V147" s="34"/>
      <c r="W147" s="34"/>
      <c r="X147" s="31">
        <f t="shared" si="43"/>
        <v>9.0359999999999996</v>
      </c>
      <c r="Y147" s="31">
        <f t="shared" si="44"/>
        <v>-184.49199999999999</v>
      </c>
      <c r="Z147" s="30">
        <f t="shared" si="45"/>
        <v>0</v>
      </c>
    </row>
    <row r="148" spans="5:26" x14ac:dyDescent="0.15">
      <c r="E148" s="46"/>
      <c r="F148" s="28"/>
      <c r="G148" s="29"/>
      <c r="H148" s="29"/>
      <c r="I148" s="48" t="str">
        <f t="shared" si="39"/>
        <v/>
      </c>
      <c r="J148" s="48" t="str">
        <f t="shared" si="40"/>
        <v/>
      </c>
      <c r="K148" s="49" t="str">
        <f t="shared" si="41"/>
        <v/>
      </c>
      <c r="L148" s="11"/>
      <c r="M148" s="11"/>
      <c r="N148" s="78"/>
      <c r="O148" s="31" t="str">
        <f t="shared" si="35"/>
        <v>F</v>
      </c>
      <c r="P148" s="11">
        <f t="shared" si="42"/>
        <v>-23.287315649149274</v>
      </c>
      <c r="Q148" s="11"/>
      <c r="R148" s="38">
        <f t="shared" si="36"/>
        <v>0</v>
      </c>
      <c r="S148" s="30">
        <f t="shared" si="37"/>
        <v>0</v>
      </c>
      <c r="T148" s="30">
        <f t="shared" si="38"/>
        <v>0</v>
      </c>
      <c r="U148" s="34"/>
      <c r="V148" s="34"/>
      <c r="W148" s="34"/>
      <c r="X148" s="31">
        <f t="shared" si="43"/>
        <v>9.0359999999999996</v>
      </c>
      <c r="Y148" s="31">
        <f t="shared" si="44"/>
        <v>-184.49199999999999</v>
      </c>
      <c r="Z148" s="30">
        <f t="shared" si="45"/>
        <v>0</v>
      </c>
    </row>
    <row r="149" spans="5:26" x14ac:dyDescent="0.15">
      <c r="E149" s="46"/>
      <c r="F149" s="28"/>
      <c r="G149" s="29"/>
      <c r="H149" s="29"/>
      <c r="I149" s="48" t="str">
        <f t="shared" si="39"/>
        <v/>
      </c>
      <c r="J149" s="48" t="str">
        <f t="shared" si="40"/>
        <v/>
      </c>
      <c r="K149" s="49" t="str">
        <f t="shared" si="41"/>
        <v/>
      </c>
      <c r="L149" s="11"/>
      <c r="M149" s="11"/>
      <c r="N149" s="78"/>
      <c r="O149" s="31" t="str">
        <f t="shared" si="35"/>
        <v>F</v>
      </c>
      <c r="P149" s="11">
        <f t="shared" si="42"/>
        <v>-23.287315649149274</v>
      </c>
      <c r="Q149" s="11"/>
      <c r="R149" s="38">
        <f t="shared" si="36"/>
        <v>0</v>
      </c>
      <c r="S149" s="30">
        <f t="shared" si="37"/>
        <v>0</v>
      </c>
      <c r="T149" s="30">
        <f t="shared" si="38"/>
        <v>0</v>
      </c>
      <c r="U149" s="34"/>
      <c r="V149" s="34"/>
      <c r="W149" s="34"/>
      <c r="X149" s="31">
        <f t="shared" si="43"/>
        <v>9.0359999999999996</v>
      </c>
      <c r="Y149" s="31">
        <f t="shared" si="44"/>
        <v>-184.49199999999999</v>
      </c>
      <c r="Z149" s="30">
        <f t="shared" si="45"/>
        <v>0</v>
      </c>
    </row>
    <row r="150" spans="5:26" x14ac:dyDescent="0.15">
      <c r="E150" s="46"/>
      <c r="F150" s="28"/>
      <c r="G150" s="29"/>
      <c r="H150" s="29"/>
      <c r="I150" s="48" t="str">
        <f t="shared" si="39"/>
        <v/>
      </c>
      <c r="J150" s="48" t="str">
        <f t="shared" si="40"/>
        <v/>
      </c>
      <c r="K150" s="49" t="str">
        <f t="shared" si="41"/>
        <v/>
      </c>
      <c r="L150" s="11"/>
      <c r="M150" s="11"/>
      <c r="N150" s="78"/>
      <c r="O150" s="31" t="str">
        <f t="shared" si="35"/>
        <v>F</v>
      </c>
      <c r="P150" s="11">
        <f t="shared" si="42"/>
        <v>-23.287315649149274</v>
      </c>
      <c r="Q150" s="11"/>
      <c r="R150" s="38">
        <f t="shared" si="36"/>
        <v>0</v>
      </c>
      <c r="S150" s="30">
        <f t="shared" si="37"/>
        <v>0</v>
      </c>
      <c r="T150" s="30">
        <f t="shared" si="38"/>
        <v>0</v>
      </c>
      <c r="U150" s="34"/>
      <c r="V150" s="34"/>
      <c r="W150" s="34"/>
      <c r="X150" s="31">
        <f t="shared" si="43"/>
        <v>9.0359999999999996</v>
      </c>
      <c r="Y150" s="31">
        <f t="shared" si="44"/>
        <v>-184.49199999999999</v>
      </c>
      <c r="Z150" s="30">
        <f t="shared" si="45"/>
        <v>0</v>
      </c>
    </row>
    <row r="151" spans="5:26" x14ac:dyDescent="0.15">
      <c r="E151" s="46"/>
      <c r="F151" s="28"/>
      <c r="G151" s="29"/>
      <c r="H151" s="29"/>
      <c r="I151" s="48" t="str">
        <f t="shared" si="39"/>
        <v/>
      </c>
      <c r="J151" s="48" t="str">
        <f t="shared" si="40"/>
        <v/>
      </c>
      <c r="K151" s="49" t="str">
        <f t="shared" si="41"/>
        <v/>
      </c>
      <c r="L151" s="11"/>
      <c r="M151" s="11"/>
      <c r="N151" s="78"/>
      <c r="O151" s="31" t="str">
        <f t="shared" si="35"/>
        <v>F</v>
      </c>
      <c r="P151" s="11">
        <f t="shared" si="42"/>
        <v>-23.287315649149274</v>
      </c>
      <c r="Q151" s="11"/>
      <c r="R151" s="38">
        <f t="shared" si="36"/>
        <v>0</v>
      </c>
      <c r="S151" s="30">
        <f t="shared" si="37"/>
        <v>0</v>
      </c>
      <c r="T151" s="30">
        <f t="shared" si="38"/>
        <v>0</v>
      </c>
      <c r="U151" s="34"/>
      <c r="V151" s="34"/>
      <c r="W151" s="34"/>
      <c r="X151" s="31">
        <f t="shared" si="43"/>
        <v>9.0359999999999996</v>
      </c>
      <c r="Y151" s="31">
        <f t="shared" si="44"/>
        <v>-184.49199999999999</v>
      </c>
      <c r="Z151" s="30">
        <f t="shared" si="45"/>
        <v>0</v>
      </c>
    </row>
    <row r="152" spans="5:26" x14ac:dyDescent="0.15">
      <c r="E152" s="46"/>
      <c r="F152" s="28"/>
      <c r="G152" s="29"/>
      <c r="H152" s="29"/>
      <c r="I152" s="48" t="str">
        <f t="shared" si="39"/>
        <v/>
      </c>
      <c r="J152" s="48" t="str">
        <f t="shared" si="40"/>
        <v/>
      </c>
      <c r="K152" s="49" t="str">
        <f t="shared" si="41"/>
        <v/>
      </c>
      <c r="L152" s="11"/>
      <c r="M152" s="11"/>
      <c r="N152" s="78"/>
      <c r="O152" s="31" t="str">
        <f t="shared" si="35"/>
        <v>F</v>
      </c>
      <c r="P152" s="11">
        <f t="shared" si="42"/>
        <v>-23.287315649149274</v>
      </c>
      <c r="Q152" s="11"/>
      <c r="R152" s="38">
        <f t="shared" si="36"/>
        <v>0</v>
      </c>
      <c r="S152" s="30">
        <f t="shared" si="37"/>
        <v>0</v>
      </c>
      <c r="T152" s="30">
        <f t="shared" si="38"/>
        <v>0</v>
      </c>
      <c r="U152" s="34"/>
      <c r="V152" s="34"/>
      <c r="W152" s="34"/>
      <c r="X152" s="31">
        <f t="shared" si="43"/>
        <v>9.0359999999999996</v>
      </c>
      <c r="Y152" s="31">
        <f t="shared" si="44"/>
        <v>-184.49199999999999</v>
      </c>
      <c r="Z152" s="30">
        <f t="shared" si="45"/>
        <v>0</v>
      </c>
    </row>
    <row r="153" spans="5:26" x14ac:dyDescent="0.15">
      <c r="E153" s="46"/>
      <c r="F153" s="28"/>
      <c r="G153" s="29"/>
      <c r="H153" s="29"/>
      <c r="I153" s="48" t="str">
        <f t="shared" si="39"/>
        <v/>
      </c>
      <c r="J153" s="48" t="str">
        <f t="shared" si="40"/>
        <v/>
      </c>
      <c r="K153" s="49" t="str">
        <f t="shared" si="41"/>
        <v/>
      </c>
      <c r="L153" s="11"/>
      <c r="M153" s="11"/>
      <c r="N153" s="78"/>
      <c r="O153" s="31" t="str">
        <f t="shared" si="35"/>
        <v>F</v>
      </c>
      <c r="P153" s="11">
        <f t="shared" si="42"/>
        <v>-23.287315649149274</v>
      </c>
      <c r="Q153" s="11"/>
      <c r="R153" s="38">
        <f t="shared" si="36"/>
        <v>0</v>
      </c>
      <c r="S153" s="30">
        <f t="shared" si="37"/>
        <v>0</v>
      </c>
      <c r="T153" s="30">
        <f t="shared" si="38"/>
        <v>0</v>
      </c>
      <c r="U153" s="34"/>
      <c r="V153" s="34"/>
      <c r="W153" s="34"/>
      <c r="X153" s="31">
        <f t="shared" si="43"/>
        <v>9.0359999999999996</v>
      </c>
      <c r="Y153" s="31">
        <f t="shared" si="44"/>
        <v>-184.49199999999999</v>
      </c>
      <c r="Z153" s="30">
        <f t="shared" si="45"/>
        <v>0</v>
      </c>
    </row>
    <row r="154" spans="5:26" x14ac:dyDescent="0.15">
      <c r="E154" s="46"/>
      <c r="F154" s="28"/>
      <c r="G154" s="29"/>
      <c r="H154" s="29"/>
      <c r="I154" s="48" t="str">
        <f t="shared" si="39"/>
        <v/>
      </c>
      <c r="J154" s="48" t="str">
        <f t="shared" si="40"/>
        <v/>
      </c>
      <c r="K154" s="49" t="str">
        <f t="shared" si="41"/>
        <v/>
      </c>
      <c r="L154" s="11"/>
      <c r="M154" s="11"/>
      <c r="N154" s="78"/>
      <c r="O154" s="31" t="str">
        <f t="shared" si="35"/>
        <v>F</v>
      </c>
      <c r="P154" s="11">
        <f t="shared" si="42"/>
        <v>-23.287315649149274</v>
      </c>
      <c r="Q154" s="11"/>
      <c r="R154" s="38">
        <f t="shared" si="36"/>
        <v>0</v>
      </c>
      <c r="S154" s="30">
        <f t="shared" si="37"/>
        <v>0</v>
      </c>
      <c r="T154" s="30">
        <f t="shared" si="38"/>
        <v>0</v>
      </c>
      <c r="U154" s="34"/>
      <c r="V154" s="34"/>
      <c r="W154" s="34"/>
      <c r="X154" s="31">
        <f t="shared" si="43"/>
        <v>9.0359999999999996</v>
      </c>
      <c r="Y154" s="31">
        <f t="shared" si="44"/>
        <v>-184.49199999999999</v>
      </c>
      <c r="Z154" s="30">
        <f t="shared" si="45"/>
        <v>0</v>
      </c>
    </row>
    <row r="155" spans="5:26" x14ac:dyDescent="0.15">
      <c r="E155" s="46"/>
      <c r="F155" s="28"/>
      <c r="G155" s="29"/>
      <c r="H155" s="29"/>
      <c r="I155" s="48" t="str">
        <f t="shared" si="39"/>
        <v/>
      </c>
      <c r="J155" s="48" t="str">
        <f t="shared" si="40"/>
        <v/>
      </c>
      <c r="K155" s="49" t="str">
        <f t="shared" si="41"/>
        <v/>
      </c>
      <c r="L155" s="11"/>
      <c r="M155" s="11"/>
      <c r="N155" s="78"/>
      <c r="O155" s="31" t="str">
        <f t="shared" si="35"/>
        <v>F</v>
      </c>
      <c r="P155" s="11">
        <f t="shared" si="42"/>
        <v>-23.287315649149274</v>
      </c>
      <c r="Q155" s="11"/>
      <c r="R155" s="38">
        <f t="shared" si="36"/>
        <v>0</v>
      </c>
      <c r="S155" s="30">
        <f t="shared" si="37"/>
        <v>0</v>
      </c>
      <c r="T155" s="30">
        <f t="shared" si="38"/>
        <v>0</v>
      </c>
      <c r="U155" s="34"/>
      <c r="V155" s="34"/>
      <c r="W155" s="34"/>
      <c r="X155" s="31">
        <f t="shared" si="43"/>
        <v>9.0359999999999996</v>
      </c>
      <c r="Y155" s="31">
        <f t="shared" si="44"/>
        <v>-184.49199999999999</v>
      </c>
      <c r="Z155" s="30">
        <f t="shared" si="45"/>
        <v>0</v>
      </c>
    </row>
    <row r="156" spans="5:26" x14ac:dyDescent="0.15">
      <c r="E156" s="46"/>
      <c r="F156" s="28"/>
      <c r="G156" s="29"/>
      <c r="H156" s="29"/>
      <c r="I156" s="48" t="str">
        <f t="shared" si="39"/>
        <v/>
      </c>
      <c r="J156" s="48" t="str">
        <f t="shared" si="40"/>
        <v/>
      </c>
      <c r="K156" s="49" t="str">
        <f t="shared" si="41"/>
        <v/>
      </c>
      <c r="L156" s="11"/>
      <c r="M156" s="11"/>
      <c r="N156" s="78"/>
      <c r="O156" s="31" t="str">
        <f t="shared" si="35"/>
        <v>F</v>
      </c>
      <c r="P156" s="11">
        <f t="shared" si="42"/>
        <v>-23.287315649149274</v>
      </c>
      <c r="Q156" s="11"/>
      <c r="R156" s="38">
        <f t="shared" si="36"/>
        <v>0</v>
      </c>
      <c r="S156" s="30">
        <f t="shared" si="37"/>
        <v>0</v>
      </c>
      <c r="T156" s="30">
        <f t="shared" si="38"/>
        <v>0</v>
      </c>
      <c r="U156" s="34"/>
      <c r="V156" s="34"/>
      <c r="W156" s="34"/>
      <c r="X156" s="31">
        <f t="shared" si="43"/>
        <v>9.0359999999999996</v>
      </c>
      <c r="Y156" s="31">
        <f t="shared" si="44"/>
        <v>-184.49199999999999</v>
      </c>
      <c r="Z156" s="30">
        <f t="shared" si="45"/>
        <v>0</v>
      </c>
    </row>
    <row r="157" spans="5:26" x14ac:dyDescent="0.15">
      <c r="E157" s="46"/>
      <c r="F157" s="28"/>
      <c r="G157" s="29"/>
      <c r="H157" s="29"/>
      <c r="I157" s="48" t="str">
        <f t="shared" si="39"/>
        <v/>
      </c>
      <c r="J157" s="48" t="str">
        <f t="shared" si="40"/>
        <v/>
      </c>
      <c r="K157" s="49" t="str">
        <f t="shared" si="41"/>
        <v/>
      </c>
      <c r="L157" s="11"/>
      <c r="M157" s="11"/>
      <c r="N157" s="78"/>
      <c r="O157" s="31" t="str">
        <f t="shared" si="35"/>
        <v>F</v>
      </c>
      <c r="P157" s="11">
        <f t="shared" si="42"/>
        <v>-23.287315649149274</v>
      </c>
      <c r="Q157" s="11"/>
      <c r="R157" s="38">
        <f t="shared" si="36"/>
        <v>0</v>
      </c>
      <c r="S157" s="30">
        <f t="shared" si="37"/>
        <v>0</v>
      </c>
      <c r="T157" s="30">
        <f t="shared" si="38"/>
        <v>0</v>
      </c>
      <c r="U157" s="34"/>
      <c r="V157" s="34"/>
      <c r="W157" s="34"/>
      <c r="X157" s="31">
        <f t="shared" si="43"/>
        <v>9.0359999999999996</v>
      </c>
      <c r="Y157" s="31">
        <f t="shared" si="44"/>
        <v>-184.49199999999999</v>
      </c>
      <c r="Z157" s="30">
        <f t="shared" si="45"/>
        <v>0</v>
      </c>
    </row>
    <row r="158" spans="5:26" x14ac:dyDescent="0.15">
      <c r="E158" s="46"/>
      <c r="F158" s="28"/>
      <c r="G158" s="29"/>
      <c r="H158" s="29"/>
      <c r="I158" s="48" t="str">
        <f t="shared" si="39"/>
        <v/>
      </c>
      <c r="J158" s="48" t="str">
        <f t="shared" si="40"/>
        <v/>
      </c>
      <c r="K158" s="49" t="str">
        <f t="shared" si="41"/>
        <v/>
      </c>
      <c r="L158" s="11"/>
      <c r="M158" s="11"/>
      <c r="N158" s="78"/>
      <c r="O158" s="31" t="str">
        <f t="shared" si="35"/>
        <v>F</v>
      </c>
      <c r="P158" s="11">
        <f t="shared" si="42"/>
        <v>-23.287315649149274</v>
      </c>
      <c r="Q158" s="11"/>
      <c r="R158" s="38">
        <f t="shared" si="36"/>
        <v>0</v>
      </c>
      <c r="S158" s="30">
        <f t="shared" si="37"/>
        <v>0</v>
      </c>
      <c r="T158" s="30">
        <f t="shared" si="38"/>
        <v>0</v>
      </c>
      <c r="U158" s="34"/>
      <c r="V158" s="34"/>
      <c r="W158" s="34"/>
      <c r="X158" s="31">
        <f t="shared" si="43"/>
        <v>9.0359999999999996</v>
      </c>
      <c r="Y158" s="31">
        <f t="shared" si="44"/>
        <v>-184.49199999999999</v>
      </c>
      <c r="Z158" s="30">
        <f t="shared" si="45"/>
        <v>0</v>
      </c>
    </row>
    <row r="159" spans="5:26" x14ac:dyDescent="0.15">
      <c r="E159" s="46"/>
      <c r="F159" s="28"/>
      <c r="G159" s="29"/>
      <c r="H159" s="29"/>
      <c r="I159" s="48" t="str">
        <f t="shared" si="39"/>
        <v/>
      </c>
      <c r="J159" s="48" t="str">
        <f t="shared" si="40"/>
        <v/>
      </c>
      <c r="K159" s="49" t="str">
        <f t="shared" si="41"/>
        <v/>
      </c>
      <c r="L159" s="11"/>
      <c r="M159" s="11"/>
      <c r="N159" s="78"/>
      <c r="O159" s="31" t="str">
        <f t="shared" si="35"/>
        <v>F</v>
      </c>
      <c r="P159" s="11">
        <f t="shared" si="42"/>
        <v>-23.287315649149274</v>
      </c>
      <c r="Q159" s="11"/>
      <c r="R159" s="38">
        <f t="shared" si="36"/>
        <v>0</v>
      </c>
      <c r="S159" s="30">
        <f t="shared" si="37"/>
        <v>0</v>
      </c>
      <c r="T159" s="30">
        <f t="shared" si="38"/>
        <v>0</v>
      </c>
      <c r="U159" s="34"/>
      <c r="V159" s="34"/>
      <c r="W159" s="34"/>
      <c r="X159" s="31">
        <f t="shared" si="43"/>
        <v>9.0359999999999996</v>
      </c>
      <c r="Y159" s="31">
        <f t="shared" si="44"/>
        <v>-184.49199999999999</v>
      </c>
      <c r="Z159" s="30">
        <f t="shared" si="45"/>
        <v>0</v>
      </c>
    </row>
    <row r="160" spans="5:26" x14ac:dyDescent="0.15">
      <c r="E160" s="46"/>
      <c r="F160" s="28"/>
      <c r="G160" s="29"/>
      <c r="H160" s="29"/>
      <c r="I160" s="48" t="str">
        <f t="shared" si="39"/>
        <v/>
      </c>
      <c r="J160" s="48" t="str">
        <f t="shared" si="40"/>
        <v/>
      </c>
      <c r="K160" s="49" t="str">
        <f t="shared" si="41"/>
        <v/>
      </c>
      <c r="L160" s="11"/>
      <c r="M160" s="11"/>
      <c r="N160" s="78"/>
      <c r="O160" s="31" t="str">
        <f t="shared" si="35"/>
        <v>F</v>
      </c>
      <c r="P160" s="11">
        <f t="shared" si="42"/>
        <v>-23.287315649149274</v>
      </c>
      <c r="Q160" s="11"/>
      <c r="R160" s="38">
        <f t="shared" si="36"/>
        <v>0</v>
      </c>
      <c r="S160" s="30">
        <f t="shared" si="37"/>
        <v>0</v>
      </c>
      <c r="T160" s="30">
        <f t="shared" si="38"/>
        <v>0</v>
      </c>
      <c r="U160" s="34"/>
      <c r="V160" s="34"/>
      <c r="W160" s="34"/>
      <c r="X160" s="31">
        <f t="shared" si="43"/>
        <v>9.0359999999999996</v>
      </c>
      <c r="Y160" s="31">
        <f t="shared" si="44"/>
        <v>-184.49199999999999</v>
      </c>
      <c r="Z160" s="30">
        <f t="shared" si="45"/>
        <v>0</v>
      </c>
    </row>
    <row r="161" spans="5:26" x14ac:dyDescent="0.15">
      <c r="E161" s="46"/>
      <c r="F161" s="28"/>
      <c r="G161" s="29"/>
      <c r="H161" s="29"/>
      <c r="I161" s="48" t="str">
        <f t="shared" si="39"/>
        <v/>
      </c>
      <c r="J161" s="48" t="str">
        <f t="shared" si="40"/>
        <v/>
      </c>
      <c r="K161" s="49" t="str">
        <f t="shared" si="41"/>
        <v/>
      </c>
      <c r="L161" s="11"/>
      <c r="M161" s="11"/>
      <c r="N161" s="78"/>
      <c r="O161" s="31" t="str">
        <f t="shared" si="35"/>
        <v>F</v>
      </c>
      <c r="P161" s="11">
        <f t="shared" si="42"/>
        <v>-23.287315649149274</v>
      </c>
      <c r="Q161" s="11"/>
      <c r="R161" s="38">
        <f t="shared" si="36"/>
        <v>0</v>
      </c>
      <c r="S161" s="30">
        <f t="shared" si="37"/>
        <v>0</v>
      </c>
      <c r="T161" s="30">
        <f t="shared" si="38"/>
        <v>0</v>
      </c>
      <c r="U161" s="34"/>
      <c r="V161" s="34"/>
      <c r="W161" s="34"/>
      <c r="X161" s="31">
        <f t="shared" si="43"/>
        <v>9.0359999999999996</v>
      </c>
      <c r="Y161" s="31">
        <f t="shared" si="44"/>
        <v>-184.49199999999999</v>
      </c>
      <c r="Z161" s="30">
        <f t="shared" si="45"/>
        <v>0</v>
      </c>
    </row>
    <row r="162" spans="5:26" x14ac:dyDescent="0.15">
      <c r="E162" s="46"/>
      <c r="F162" s="28"/>
      <c r="G162" s="29"/>
      <c r="H162" s="29"/>
      <c r="I162" s="48" t="str">
        <f t="shared" si="39"/>
        <v/>
      </c>
      <c r="J162" s="48" t="str">
        <f t="shared" si="40"/>
        <v/>
      </c>
      <c r="K162" s="49" t="str">
        <f t="shared" si="41"/>
        <v/>
      </c>
      <c r="L162" s="11"/>
      <c r="M162" s="11"/>
      <c r="N162" s="78"/>
      <c r="O162" s="31" t="str">
        <f t="shared" si="35"/>
        <v>F</v>
      </c>
      <c r="P162" s="11">
        <f t="shared" si="42"/>
        <v>-23.287315649149274</v>
      </c>
      <c r="Q162" s="11"/>
      <c r="R162" s="38">
        <f t="shared" si="36"/>
        <v>0</v>
      </c>
      <c r="S162" s="30">
        <f t="shared" si="37"/>
        <v>0</v>
      </c>
      <c r="T162" s="30">
        <f t="shared" si="38"/>
        <v>0</v>
      </c>
      <c r="U162" s="34"/>
      <c r="V162" s="34"/>
      <c r="W162" s="34"/>
      <c r="X162" s="31">
        <f t="shared" si="43"/>
        <v>9.0359999999999996</v>
      </c>
      <c r="Y162" s="31">
        <f t="shared" si="44"/>
        <v>-184.49199999999999</v>
      </c>
      <c r="Z162" s="30">
        <f t="shared" si="45"/>
        <v>0</v>
      </c>
    </row>
    <row r="163" spans="5:26" x14ac:dyDescent="0.15">
      <c r="E163" s="46"/>
      <c r="F163" s="28"/>
      <c r="G163" s="29"/>
      <c r="H163" s="29"/>
      <c r="I163" s="48" t="str">
        <f t="shared" si="39"/>
        <v/>
      </c>
      <c r="J163" s="48" t="str">
        <f t="shared" si="40"/>
        <v/>
      </c>
      <c r="K163" s="49" t="str">
        <f t="shared" si="41"/>
        <v/>
      </c>
      <c r="L163" s="11"/>
      <c r="M163" s="11"/>
      <c r="N163" s="78"/>
      <c r="O163" s="31" t="str">
        <f t="shared" si="35"/>
        <v>F</v>
      </c>
      <c r="P163" s="11">
        <f t="shared" si="42"/>
        <v>-23.287315649149274</v>
      </c>
      <c r="Q163" s="11"/>
      <c r="R163" s="38">
        <f t="shared" si="36"/>
        <v>0</v>
      </c>
      <c r="S163" s="30">
        <f t="shared" si="37"/>
        <v>0</v>
      </c>
      <c r="T163" s="30">
        <f t="shared" si="38"/>
        <v>0</v>
      </c>
      <c r="U163" s="34"/>
      <c r="V163" s="34"/>
      <c r="W163" s="34"/>
      <c r="X163" s="31">
        <f t="shared" si="43"/>
        <v>9.0359999999999996</v>
      </c>
      <c r="Y163" s="31">
        <f t="shared" si="44"/>
        <v>-184.49199999999999</v>
      </c>
      <c r="Z163" s="30">
        <f t="shared" si="45"/>
        <v>0</v>
      </c>
    </row>
    <row r="164" spans="5:26" x14ac:dyDescent="0.15">
      <c r="E164" s="46"/>
      <c r="F164" s="28"/>
      <c r="G164" s="29"/>
      <c r="H164" s="29"/>
      <c r="I164" s="48" t="str">
        <f t="shared" si="39"/>
        <v/>
      </c>
      <c r="J164" s="48" t="str">
        <f t="shared" si="40"/>
        <v/>
      </c>
      <c r="K164" s="49" t="str">
        <f t="shared" si="41"/>
        <v/>
      </c>
      <c r="L164" s="11"/>
      <c r="M164" s="11"/>
      <c r="N164" s="78"/>
      <c r="O164" s="31" t="str">
        <f t="shared" si="35"/>
        <v>F</v>
      </c>
      <c r="P164" s="11">
        <f t="shared" si="42"/>
        <v>-23.287315649149274</v>
      </c>
      <c r="Q164" s="11"/>
      <c r="R164" s="38">
        <f t="shared" si="36"/>
        <v>0</v>
      </c>
      <c r="S164" s="30">
        <f t="shared" si="37"/>
        <v>0</v>
      </c>
      <c r="T164" s="30">
        <f t="shared" si="38"/>
        <v>0</v>
      </c>
      <c r="U164" s="34"/>
      <c r="V164" s="34"/>
      <c r="W164" s="34"/>
      <c r="X164" s="31">
        <f t="shared" si="43"/>
        <v>9.0359999999999996</v>
      </c>
      <c r="Y164" s="31">
        <f t="shared" si="44"/>
        <v>-184.49199999999999</v>
      </c>
      <c r="Z164" s="30">
        <f t="shared" si="45"/>
        <v>0</v>
      </c>
    </row>
    <row r="165" spans="5:26" x14ac:dyDescent="0.15">
      <c r="E165" s="46"/>
      <c r="F165" s="28"/>
      <c r="G165" s="29"/>
      <c r="H165" s="29"/>
      <c r="I165" s="48" t="str">
        <f t="shared" si="39"/>
        <v/>
      </c>
      <c r="J165" s="48" t="str">
        <f t="shared" si="40"/>
        <v/>
      </c>
      <c r="K165" s="49" t="str">
        <f t="shared" si="41"/>
        <v/>
      </c>
      <c r="L165" s="11"/>
      <c r="M165" s="11"/>
      <c r="N165" s="78"/>
      <c r="O165" s="31" t="str">
        <f t="shared" si="35"/>
        <v>F</v>
      </c>
      <c r="P165" s="11">
        <f t="shared" si="42"/>
        <v>-23.287315649149274</v>
      </c>
      <c r="Q165" s="11"/>
      <c r="R165" s="38">
        <f t="shared" si="36"/>
        <v>0</v>
      </c>
      <c r="S165" s="30">
        <f t="shared" si="37"/>
        <v>0</v>
      </c>
      <c r="T165" s="30">
        <f t="shared" si="38"/>
        <v>0</v>
      </c>
      <c r="U165" s="34"/>
      <c r="V165" s="34"/>
      <c r="W165" s="34"/>
      <c r="X165" s="31">
        <f t="shared" si="43"/>
        <v>9.0359999999999996</v>
      </c>
      <c r="Y165" s="31">
        <f t="shared" si="44"/>
        <v>-184.49199999999999</v>
      </c>
      <c r="Z165" s="30">
        <f t="shared" si="45"/>
        <v>0</v>
      </c>
    </row>
    <row r="166" spans="5:26" x14ac:dyDescent="0.15">
      <c r="E166" s="46"/>
      <c r="F166" s="28"/>
      <c r="G166" s="29"/>
      <c r="H166" s="29"/>
      <c r="I166" s="48" t="str">
        <f t="shared" si="39"/>
        <v/>
      </c>
      <c r="J166" s="48" t="str">
        <f t="shared" si="40"/>
        <v/>
      </c>
      <c r="K166" s="49" t="str">
        <f t="shared" si="41"/>
        <v/>
      </c>
      <c r="L166" s="11"/>
      <c r="M166" s="11"/>
      <c r="N166" s="78"/>
      <c r="O166" s="31" t="str">
        <f t="shared" si="35"/>
        <v>F</v>
      </c>
      <c r="P166" s="11">
        <f t="shared" si="42"/>
        <v>-23.287315649149274</v>
      </c>
      <c r="Q166" s="11"/>
      <c r="R166" s="38">
        <f t="shared" si="36"/>
        <v>0</v>
      </c>
      <c r="S166" s="30">
        <f t="shared" si="37"/>
        <v>0</v>
      </c>
      <c r="T166" s="30">
        <f t="shared" si="38"/>
        <v>0</v>
      </c>
      <c r="U166" s="34"/>
      <c r="V166" s="34"/>
      <c r="W166" s="34"/>
      <c r="X166" s="31">
        <f t="shared" si="43"/>
        <v>9.0359999999999996</v>
      </c>
      <c r="Y166" s="31">
        <f t="shared" si="44"/>
        <v>-184.49199999999999</v>
      </c>
      <c r="Z166" s="30">
        <f t="shared" si="45"/>
        <v>0</v>
      </c>
    </row>
    <row r="167" spans="5:26" x14ac:dyDescent="0.15">
      <c r="E167" s="46"/>
      <c r="F167" s="28"/>
      <c r="G167" s="29"/>
      <c r="H167" s="29"/>
      <c r="I167" s="48" t="str">
        <f t="shared" si="39"/>
        <v/>
      </c>
      <c r="J167" s="48" t="str">
        <f t="shared" si="40"/>
        <v/>
      </c>
      <c r="K167" s="49" t="str">
        <f t="shared" si="41"/>
        <v/>
      </c>
      <c r="L167" s="11"/>
      <c r="M167" s="11"/>
      <c r="N167" s="78"/>
      <c r="O167" s="31" t="str">
        <f t="shared" si="35"/>
        <v>F</v>
      </c>
      <c r="P167" s="11">
        <f t="shared" si="42"/>
        <v>-23.287315649149274</v>
      </c>
      <c r="Q167" s="11"/>
      <c r="R167" s="38">
        <f t="shared" si="36"/>
        <v>0</v>
      </c>
      <c r="S167" s="30">
        <f t="shared" si="37"/>
        <v>0</v>
      </c>
      <c r="T167" s="30">
        <f t="shared" si="38"/>
        <v>0</v>
      </c>
      <c r="U167" s="34"/>
      <c r="V167" s="34"/>
      <c r="W167" s="34"/>
      <c r="X167" s="31">
        <f t="shared" si="43"/>
        <v>9.0359999999999996</v>
      </c>
      <c r="Y167" s="31">
        <f t="shared" si="44"/>
        <v>-184.49199999999999</v>
      </c>
      <c r="Z167" s="30">
        <f t="shared" si="45"/>
        <v>0</v>
      </c>
    </row>
    <row r="168" spans="5:26" x14ac:dyDescent="0.15">
      <c r="E168" s="46"/>
      <c r="F168" s="28"/>
      <c r="G168" s="29"/>
      <c r="H168" s="29"/>
      <c r="I168" s="48" t="str">
        <f t="shared" si="39"/>
        <v/>
      </c>
      <c r="J168" s="48" t="str">
        <f t="shared" si="40"/>
        <v/>
      </c>
      <c r="K168" s="49" t="str">
        <f t="shared" si="41"/>
        <v/>
      </c>
      <c r="L168" s="11"/>
      <c r="M168" s="11"/>
      <c r="N168" s="78"/>
      <c r="O168" s="31" t="str">
        <f t="shared" si="35"/>
        <v>F</v>
      </c>
      <c r="P168" s="11">
        <f t="shared" si="42"/>
        <v>-23.287315649149274</v>
      </c>
      <c r="Q168" s="11"/>
      <c r="R168" s="38">
        <f t="shared" si="36"/>
        <v>0</v>
      </c>
      <c r="S168" s="30">
        <f t="shared" si="37"/>
        <v>0</v>
      </c>
      <c r="T168" s="30">
        <f t="shared" si="38"/>
        <v>0</v>
      </c>
      <c r="U168" s="34"/>
      <c r="V168" s="34"/>
      <c r="W168" s="34"/>
      <c r="X168" s="31">
        <f t="shared" si="43"/>
        <v>9.0359999999999996</v>
      </c>
      <c r="Y168" s="31">
        <f t="shared" si="44"/>
        <v>-184.49199999999999</v>
      </c>
      <c r="Z168" s="30">
        <f t="shared" si="45"/>
        <v>0</v>
      </c>
    </row>
    <row r="169" spans="5:26" x14ac:dyDescent="0.15">
      <c r="E169" s="46"/>
      <c r="F169" s="28"/>
      <c r="G169" s="29"/>
      <c r="H169" s="29"/>
      <c r="I169" s="48" t="str">
        <f t="shared" si="39"/>
        <v/>
      </c>
      <c r="J169" s="48" t="str">
        <f t="shared" si="40"/>
        <v/>
      </c>
      <c r="K169" s="49" t="str">
        <f t="shared" si="41"/>
        <v/>
      </c>
      <c r="L169" s="11"/>
      <c r="M169" s="11"/>
      <c r="N169" s="78"/>
      <c r="O169" s="31" t="str">
        <f t="shared" si="35"/>
        <v>F</v>
      </c>
      <c r="P169" s="11">
        <f t="shared" si="42"/>
        <v>-23.287315649149274</v>
      </c>
      <c r="Q169" s="11"/>
      <c r="R169" s="38">
        <f t="shared" si="36"/>
        <v>0</v>
      </c>
      <c r="S169" s="30">
        <f t="shared" si="37"/>
        <v>0</v>
      </c>
      <c r="T169" s="30">
        <f t="shared" si="38"/>
        <v>0</v>
      </c>
      <c r="U169" s="34"/>
      <c r="V169" s="34"/>
      <c r="W169" s="34"/>
      <c r="X169" s="31">
        <f t="shared" si="43"/>
        <v>9.0359999999999996</v>
      </c>
      <c r="Y169" s="31">
        <f t="shared" si="44"/>
        <v>-184.49199999999999</v>
      </c>
      <c r="Z169" s="30">
        <f t="shared" si="45"/>
        <v>0</v>
      </c>
    </row>
    <row r="170" spans="5:26" x14ac:dyDescent="0.15">
      <c r="E170" s="46"/>
      <c r="F170" s="28"/>
      <c r="G170" s="29"/>
      <c r="H170" s="29"/>
      <c r="I170" s="48" t="str">
        <f t="shared" si="39"/>
        <v/>
      </c>
      <c r="J170" s="48" t="str">
        <f t="shared" si="40"/>
        <v/>
      </c>
      <c r="K170" s="49" t="str">
        <f t="shared" si="41"/>
        <v/>
      </c>
      <c r="L170" s="11"/>
      <c r="M170" s="11"/>
      <c r="N170" s="78"/>
      <c r="O170" s="31" t="str">
        <f t="shared" si="35"/>
        <v>F</v>
      </c>
      <c r="P170" s="11">
        <f t="shared" si="42"/>
        <v>-23.287315649149274</v>
      </c>
      <c r="Q170" s="11"/>
      <c r="R170" s="38">
        <f t="shared" si="36"/>
        <v>0</v>
      </c>
      <c r="S170" s="30">
        <f t="shared" si="37"/>
        <v>0</v>
      </c>
      <c r="T170" s="30">
        <f t="shared" si="38"/>
        <v>0</v>
      </c>
      <c r="U170" s="34"/>
      <c r="V170" s="34"/>
      <c r="W170" s="34"/>
      <c r="X170" s="31">
        <f t="shared" si="43"/>
        <v>9.0359999999999996</v>
      </c>
      <c r="Y170" s="31">
        <f t="shared" si="44"/>
        <v>-184.49199999999999</v>
      </c>
      <c r="Z170" s="30">
        <f t="shared" si="45"/>
        <v>0</v>
      </c>
    </row>
    <row r="171" spans="5:26" x14ac:dyDescent="0.15">
      <c r="E171" s="46"/>
      <c r="F171" s="28"/>
      <c r="G171" s="29"/>
      <c r="H171" s="29"/>
      <c r="I171" s="48" t="str">
        <f t="shared" si="39"/>
        <v/>
      </c>
      <c r="J171" s="48" t="str">
        <f t="shared" si="40"/>
        <v/>
      </c>
      <c r="K171" s="49" t="str">
        <f t="shared" si="41"/>
        <v/>
      </c>
      <c r="L171" s="11"/>
      <c r="M171" s="11"/>
      <c r="N171" s="78"/>
      <c r="O171" s="31" t="str">
        <f t="shared" si="35"/>
        <v>F</v>
      </c>
      <c r="P171" s="11">
        <f t="shared" si="42"/>
        <v>-23.287315649149274</v>
      </c>
      <c r="Q171" s="11"/>
      <c r="R171" s="38">
        <f t="shared" si="36"/>
        <v>0</v>
      </c>
      <c r="S171" s="30">
        <f t="shared" si="37"/>
        <v>0</v>
      </c>
      <c r="T171" s="30">
        <f t="shared" si="38"/>
        <v>0</v>
      </c>
      <c r="U171" s="34"/>
      <c r="V171" s="34"/>
      <c r="W171" s="34"/>
      <c r="X171" s="31">
        <f t="shared" si="43"/>
        <v>9.0359999999999996</v>
      </c>
      <c r="Y171" s="31">
        <f t="shared" si="44"/>
        <v>-184.49199999999999</v>
      </c>
      <c r="Z171" s="30">
        <f t="shared" si="45"/>
        <v>0</v>
      </c>
    </row>
    <row r="172" spans="5:26" x14ac:dyDescent="0.15">
      <c r="E172" s="46"/>
      <c r="F172" s="28"/>
      <c r="G172" s="29"/>
      <c r="H172" s="29"/>
      <c r="I172" s="48" t="str">
        <f t="shared" si="39"/>
        <v/>
      </c>
      <c r="J172" s="48" t="str">
        <f t="shared" si="40"/>
        <v/>
      </c>
      <c r="K172" s="49" t="str">
        <f t="shared" si="41"/>
        <v/>
      </c>
      <c r="L172" s="11"/>
      <c r="M172" s="11"/>
      <c r="N172" s="78"/>
      <c r="O172" s="31" t="str">
        <f t="shared" si="35"/>
        <v>F</v>
      </c>
      <c r="P172" s="11">
        <f t="shared" si="42"/>
        <v>-23.287315649149274</v>
      </c>
      <c r="Q172" s="11"/>
      <c r="R172" s="38">
        <f t="shared" si="36"/>
        <v>0</v>
      </c>
      <c r="S172" s="30">
        <f t="shared" si="37"/>
        <v>0</v>
      </c>
      <c r="T172" s="30">
        <f t="shared" si="38"/>
        <v>0</v>
      </c>
      <c r="U172" s="34"/>
      <c r="V172" s="34"/>
      <c r="W172" s="34"/>
      <c r="X172" s="31">
        <f t="shared" si="43"/>
        <v>9.0359999999999996</v>
      </c>
      <c r="Y172" s="31">
        <f t="shared" si="44"/>
        <v>-184.49199999999999</v>
      </c>
      <c r="Z172" s="30">
        <f t="shared" si="45"/>
        <v>0</v>
      </c>
    </row>
    <row r="173" spans="5:26" x14ac:dyDescent="0.15">
      <c r="E173" s="46"/>
      <c r="F173" s="28"/>
      <c r="G173" s="29"/>
      <c r="H173" s="29"/>
      <c r="I173" s="48" t="str">
        <f t="shared" si="39"/>
        <v/>
      </c>
      <c r="J173" s="48" t="str">
        <f t="shared" si="40"/>
        <v/>
      </c>
      <c r="K173" s="49" t="str">
        <f t="shared" si="41"/>
        <v/>
      </c>
      <c r="L173" s="11"/>
      <c r="M173" s="11"/>
      <c r="N173" s="78"/>
      <c r="O173" s="31" t="str">
        <f t="shared" si="35"/>
        <v>F</v>
      </c>
      <c r="P173" s="11">
        <f t="shared" si="42"/>
        <v>-23.287315649149274</v>
      </c>
      <c r="Q173" s="11"/>
      <c r="R173" s="38">
        <f t="shared" si="36"/>
        <v>0</v>
      </c>
      <c r="S173" s="30">
        <f t="shared" si="37"/>
        <v>0</v>
      </c>
      <c r="T173" s="30">
        <f t="shared" si="38"/>
        <v>0</v>
      </c>
      <c r="U173" s="34"/>
      <c r="V173" s="34"/>
      <c r="W173" s="34"/>
      <c r="X173" s="31">
        <f t="shared" si="43"/>
        <v>9.0359999999999996</v>
      </c>
      <c r="Y173" s="31">
        <f t="shared" si="44"/>
        <v>-184.49199999999999</v>
      </c>
      <c r="Z173" s="30">
        <f t="shared" si="45"/>
        <v>0</v>
      </c>
    </row>
    <row r="174" spans="5:26" x14ac:dyDescent="0.15">
      <c r="E174" s="46"/>
      <c r="F174" s="28"/>
      <c r="G174" s="29"/>
      <c r="H174" s="29"/>
      <c r="I174" s="48" t="str">
        <f t="shared" si="39"/>
        <v/>
      </c>
      <c r="J174" s="48" t="str">
        <f t="shared" si="40"/>
        <v/>
      </c>
      <c r="K174" s="49" t="str">
        <f t="shared" si="41"/>
        <v/>
      </c>
      <c r="L174" s="11"/>
      <c r="M174" s="11"/>
      <c r="N174" s="78"/>
      <c r="O174" s="31" t="str">
        <f t="shared" si="35"/>
        <v>F</v>
      </c>
      <c r="P174" s="11">
        <f t="shared" si="42"/>
        <v>-23.287315649149274</v>
      </c>
      <c r="Q174" s="11"/>
      <c r="R174" s="38">
        <f t="shared" si="36"/>
        <v>0</v>
      </c>
      <c r="S174" s="30">
        <f t="shared" si="37"/>
        <v>0</v>
      </c>
      <c r="T174" s="30">
        <f t="shared" si="38"/>
        <v>0</v>
      </c>
      <c r="U174" s="34"/>
      <c r="V174" s="34"/>
      <c r="W174" s="34"/>
      <c r="X174" s="31">
        <f t="shared" si="43"/>
        <v>9.0359999999999996</v>
      </c>
      <c r="Y174" s="31">
        <f t="shared" si="44"/>
        <v>-184.49199999999999</v>
      </c>
      <c r="Z174" s="30">
        <f t="shared" si="45"/>
        <v>0</v>
      </c>
    </row>
    <row r="175" spans="5:26" x14ac:dyDescent="0.15">
      <c r="E175" s="46"/>
      <c r="F175" s="28"/>
      <c r="G175" s="29"/>
      <c r="H175" s="29"/>
      <c r="I175" s="48" t="str">
        <f t="shared" si="39"/>
        <v/>
      </c>
      <c r="J175" s="48" t="str">
        <f t="shared" si="40"/>
        <v/>
      </c>
      <c r="K175" s="49" t="str">
        <f t="shared" si="41"/>
        <v/>
      </c>
      <c r="L175" s="11"/>
      <c r="M175" s="11"/>
      <c r="N175" s="78"/>
      <c r="O175" s="31" t="str">
        <f t="shared" si="35"/>
        <v>F</v>
      </c>
      <c r="P175" s="11">
        <f t="shared" si="42"/>
        <v>-23.287315649149274</v>
      </c>
      <c r="Q175" s="11"/>
      <c r="R175" s="38">
        <f t="shared" si="36"/>
        <v>0</v>
      </c>
      <c r="S175" s="30">
        <f t="shared" si="37"/>
        <v>0</v>
      </c>
      <c r="T175" s="30">
        <f t="shared" si="38"/>
        <v>0</v>
      </c>
      <c r="U175" s="34"/>
      <c r="V175" s="34"/>
      <c r="W175" s="34"/>
      <c r="X175" s="31">
        <f t="shared" si="43"/>
        <v>9.0359999999999996</v>
      </c>
      <c r="Y175" s="31">
        <f t="shared" si="44"/>
        <v>-184.49199999999999</v>
      </c>
      <c r="Z175" s="30">
        <f t="shared" si="45"/>
        <v>0</v>
      </c>
    </row>
    <row r="176" spans="5:26" x14ac:dyDescent="0.15">
      <c r="E176" s="46"/>
      <c r="F176" s="28"/>
      <c r="G176" s="29"/>
      <c r="H176" s="29"/>
      <c r="I176" s="48" t="str">
        <f t="shared" si="39"/>
        <v/>
      </c>
      <c r="J176" s="48" t="str">
        <f t="shared" si="40"/>
        <v/>
      </c>
      <c r="K176" s="49" t="str">
        <f t="shared" si="41"/>
        <v/>
      </c>
      <c r="L176" s="11"/>
      <c r="M176" s="11"/>
      <c r="N176" s="78"/>
      <c r="O176" s="31" t="str">
        <f t="shared" si="35"/>
        <v>F</v>
      </c>
      <c r="P176" s="11">
        <f t="shared" si="42"/>
        <v>-23.287315649149274</v>
      </c>
      <c r="Q176" s="11"/>
      <c r="R176" s="38">
        <f t="shared" si="36"/>
        <v>0</v>
      </c>
      <c r="S176" s="30">
        <f t="shared" si="37"/>
        <v>0</v>
      </c>
      <c r="T176" s="30">
        <f t="shared" si="38"/>
        <v>0</v>
      </c>
      <c r="U176" s="34"/>
      <c r="V176" s="34"/>
      <c r="W176" s="34"/>
      <c r="X176" s="31">
        <f t="shared" si="43"/>
        <v>9.0359999999999996</v>
      </c>
      <c r="Y176" s="31">
        <f t="shared" si="44"/>
        <v>-184.49199999999999</v>
      </c>
      <c r="Z176" s="30">
        <f t="shared" si="45"/>
        <v>0</v>
      </c>
    </row>
    <row r="177" spans="5:26" x14ac:dyDescent="0.15">
      <c r="E177" s="46"/>
      <c r="F177" s="28"/>
      <c r="G177" s="29"/>
      <c r="H177" s="29"/>
      <c r="I177" s="48" t="str">
        <f t="shared" si="39"/>
        <v/>
      </c>
      <c r="J177" s="48" t="str">
        <f t="shared" si="40"/>
        <v/>
      </c>
      <c r="K177" s="49" t="str">
        <f t="shared" si="41"/>
        <v/>
      </c>
      <c r="L177" s="11"/>
      <c r="M177" s="11"/>
      <c r="N177" s="78"/>
      <c r="O177" s="31" t="str">
        <f t="shared" si="35"/>
        <v>F</v>
      </c>
      <c r="P177" s="11">
        <f t="shared" si="42"/>
        <v>-23.287315649149274</v>
      </c>
      <c r="Q177" s="11"/>
      <c r="R177" s="38">
        <f t="shared" si="36"/>
        <v>0</v>
      </c>
      <c r="S177" s="30">
        <f t="shared" si="37"/>
        <v>0</v>
      </c>
      <c r="T177" s="30">
        <f t="shared" si="38"/>
        <v>0</v>
      </c>
      <c r="U177" s="34"/>
      <c r="V177" s="34"/>
      <c r="W177" s="34"/>
      <c r="X177" s="31">
        <f t="shared" si="43"/>
        <v>9.0359999999999996</v>
      </c>
      <c r="Y177" s="31">
        <f t="shared" si="44"/>
        <v>-184.49199999999999</v>
      </c>
      <c r="Z177" s="30">
        <f t="shared" si="45"/>
        <v>0</v>
      </c>
    </row>
    <row r="178" spans="5:26" x14ac:dyDescent="0.15">
      <c r="E178" s="46"/>
      <c r="F178" s="28"/>
      <c r="G178" s="29"/>
      <c r="H178" s="29"/>
      <c r="I178" s="48" t="str">
        <f t="shared" si="39"/>
        <v/>
      </c>
      <c r="J178" s="48" t="str">
        <f t="shared" si="40"/>
        <v/>
      </c>
      <c r="K178" s="49" t="str">
        <f t="shared" si="41"/>
        <v/>
      </c>
      <c r="L178" s="11"/>
      <c r="M178" s="11"/>
      <c r="N178" s="78"/>
      <c r="O178" s="31" t="str">
        <f t="shared" si="35"/>
        <v>F</v>
      </c>
      <c r="P178" s="11">
        <f t="shared" si="42"/>
        <v>-23.287315649149274</v>
      </c>
      <c r="Q178" s="11"/>
      <c r="R178" s="38">
        <f t="shared" si="36"/>
        <v>0</v>
      </c>
      <c r="S178" s="30">
        <f t="shared" si="37"/>
        <v>0</v>
      </c>
      <c r="T178" s="30">
        <f t="shared" si="38"/>
        <v>0</v>
      </c>
      <c r="U178" s="34"/>
      <c r="V178" s="34"/>
      <c r="W178" s="34"/>
      <c r="X178" s="31">
        <f t="shared" si="43"/>
        <v>9.0359999999999996</v>
      </c>
      <c r="Y178" s="31">
        <f t="shared" si="44"/>
        <v>-184.49199999999999</v>
      </c>
      <c r="Z178" s="30">
        <f t="shared" si="45"/>
        <v>0</v>
      </c>
    </row>
    <row r="179" spans="5:26" x14ac:dyDescent="0.15">
      <c r="E179" s="46"/>
      <c r="F179" s="28"/>
      <c r="G179" s="29"/>
      <c r="H179" s="29"/>
      <c r="I179" s="48" t="str">
        <f t="shared" si="39"/>
        <v/>
      </c>
      <c r="J179" s="48" t="str">
        <f t="shared" si="40"/>
        <v/>
      </c>
      <c r="K179" s="49" t="str">
        <f t="shared" si="41"/>
        <v/>
      </c>
      <c r="L179" s="11"/>
      <c r="M179" s="11"/>
      <c r="N179" s="78"/>
      <c r="O179" s="31" t="str">
        <f t="shared" si="35"/>
        <v>F</v>
      </c>
      <c r="P179" s="11">
        <f t="shared" si="42"/>
        <v>-23.287315649149274</v>
      </c>
      <c r="Q179" s="11"/>
      <c r="R179" s="38">
        <f t="shared" si="36"/>
        <v>0</v>
      </c>
      <c r="S179" s="30">
        <f t="shared" si="37"/>
        <v>0</v>
      </c>
      <c r="T179" s="30">
        <f t="shared" si="38"/>
        <v>0</v>
      </c>
      <c r="U179" s="34"/>
      <c r="V179" s="34"/>
      <c r="W179" s="34"/>
      <c r="X179" s="31">
        <f t="shared" si="43"/>
        <v>9.0359999999999996</v>
      </c>
      <c r="Y179" s="31">
        <f t="shared" si="44"/>
        <v>-184.49199999999999</v>
      </c>
      <c r="Z179" s="30">
        <f t="shared" si="45"/>
        <v>0</v>
      </c>
    </row>
    <row r="180" spans="5:26" x14ac:dyDescent="0.15">
      <c r="E180" s="46"/>
      <c r="F180" s="28"/>
      <c r="G180" s="29"/>
      <c r="H180" s="29"/>
      <c r="I180" s="48" t="str">
        <f t="shared" si="39"/>
        <v/>
      </c>
      <c r="J180" s="48" t="str">
        <f t="shared" si="40"/>
        <v/>
      </c>
      <c r="K180" s="49" t="str">
        <f t="shared" si="41"/>
        <v/>
      </c>
      <c r="L180" s="11"/>
      <c r="M180" s="11"/>
      <c r="N180" s="78"/>
      <c r="O180" s="31" t="str">
        <f t="shared" si="35"/>
        <v>F</v>
      </c>
      <c r="P180" s="11">
        <f t="shared" si="42"/>
        <v>-23.287315649149274</v>
      </c>
      <c r="Q180" s="11"/>
      <c r="R180" s="38">
        <f t="shared" si="36"/>
        <v>0</v>
      </c>
      <c r="S180" s="30">
        <f t="shared" si="37"/>
        <v>0</v>
      </c>
      <c r="T180" s="30">
        <f t="shared" si="38"/>
        <v>0</v>
      </c>
      <c r="U180" s="34"/>
      <c r="V180" s="34"/>
      <c r="W180" s="34"/>
      <c r="X180" s="31">
        <f t="shared" si="43"/>
        <v>9.0359999999999996</v>
      </c>
      <c r="Y180" s="31">
        <f t="shared" si="44"/>
        <v>-184.49199999999999</v>
      </c>
      <c r="Z180" s="30">
        <f t="shared" si="45"/>
        <v>0</v>
      </c>
    </row>
    <row r="181" spans="5:26" x14ac:dyDescent="0.15">
      <c r="E181" s="46"/>
      <c r="F181" s="28"/>
      <c r="G181" s="29"/>
      <c r="H181" s="29"/>
      <c r="I181" s="48" t="str">
        <f t="shared" si="39"/>
        <v/>
      </c>
      <c r="J181" s="48" t="str">
        <f t="shared" si="40"/>
        <v/>
      </c>
      <c r="K181" s="49" t="str">
        <f t="shared" si="41"/>
        <v/>
      </c>
      <c r="L181" s="11"/>
      <c r="M181" s="11"/>
      <c r="N181" s="78"/>
      <c r="O181" s="31" t="str">
        <f t="shared" si="35"/>
        <v>F</v>
      </c>
      <c r="P181" s="11">
        <f t="shared" si="42"/>
        <v>-23.287315649149274</v>
      </c>
      <c r="Q181" s="11"/>
      <c r="R181" s="38">
        <f t="shared" si="36"/>
        <v>0</v>
      </c>
      <c r="S181" s="30">
        <f t="shared" si="37"/>
        <v>0</v>
      </c>
      <c r="T181" s="30">
        <f t="shared" si="38"/>
        <v>0</v>
      </c>
      <c r="U181" s="34"/>
      <c r="V181" s="34"/>
      <c r="W181" s="34"/>
      <c r="X181" s="31">
        <f t="shared" si="43"/>
        <v>9.0359999999999996</v>
      </c>
      <c r="Y181" s="31">
        <f t="shared" si="44"/>
        <v>-184.49199999999999</v>
      </c>
      <c r="Z181" s="30">
        <f t="shared" si="45"/>
        <v>0</v>
      </c>
    </row>
    <row r="182" spans="5:26" x14ac:dyDescent="0.15">
      <c r="E182" s="46"/>
      <c r="F182" s="28"/>
      <c r="G182" s="29"/>
      <c r="H182" s="29"/>
      <c r="I182" s="48" t="str">
        <f t="shared" si="39"/>
        <v/>
      </c>
      <c r="J182" s="48" t="str">
        <f t="shared" si="40"/>
        <v/>
      </c>
      <c r="K182" s="49" t="str">
        <f t="shared" si="41"/>
        <v/>
      </c>
      <c r="L182" s="11"/>
      <c r="M182" s="11"/>
      <c r="N182" s="78"/>
      <c r="O182" s="31" t="str">
        <f t="shared" si="35"/>
        <v>F</v>
      </c>
      <c r="P182" s="11">
        <f t="shared" si="42"/>
        <v>-23.287315649149274</v>
      </c>
      <c r="Q182" s="11"/>
      <c r="R182" s="38">
        <f t="shared" si="36"/>
        <v>0</v>
      </c>
      <c r="S182" s="30">
        <f t="shared" si="37"/>
        <v>0</v>
      </c>
      <c r="T182" s="30">
        <f t="shared" si="38"/>
        <v>0</v>
      </c>
      <c r="U182" s="34"/>
      <c r="V182" s="34"/>
      <c r="W182" s="34"/>
      <c r="X182" s="31">
        <f t="shared" si="43"/>
        <v>9.0359999999999996</v>
      </c>
      <c r="Y182" s="31">
        <f t="shared" si="44"/>
        <v>-184.49199999999999</v>
      </c>
      <c r="Z182" s="30">
        <f t="shared" si="45"/>
        <v>0</v>
      </c>
    </row>
    <row r="183" spans="5:26" x14ac:dyDescent="0.15">
      <c r="E183" s="46"/>
      <c r="F183" s="28"/>
      <c r="G183" s="29"/>
      <c r="H183" s="29"/>
      <c r="I183" s="48" t="str">
        <f t="shared" si="39"/>
        <v/>
      </c>
      <c r="J183" s="48" t="str">
        <f t="shared" si="40"/>
        <v/>
      </c>
      <c r="K183" s="49" t="str">
        <f t="shared" si="41"/>
        <v/>
      </c>
      <c r="L183" s="11"/>
      <c r="M183" s="11"/>
      <c r="N183" s="78"/>
      <c r="O183" s="31" t="str">
        <f t="shared" si="35"/>
        <v>F</v>
      </c>
      <c r="P183" s="11">
        <f t="shared" si="42"/>
        <v>-23.287315649149274</v>
      </c>
      <c r="Q183" s="11"/>
      <c r="R183" s="38">
        <f t="shared" si="36"/>
        <v>0</v>
      </c>
      <c r="S183" s="30">
        <f t="shared" si="37"/>
        <v>0</v>
      </c>
      <c r="T183" s="30">
        <f t="shared" si="38"/>
        <v>0</v>
      </c>
      <c r="U183" s="34"/>
      <c r="V183" s="34"/>
      <c r="W183" s="34"/>
      <c r="X183" s="31">
        <f t="shared" si="43"/>
        <v>9.0359999999999996</v>
      </c>
      <c r="Y183" s="31">
        <f t="shared" si="44"/>
        <v>-184.49199999999999</v>
      </c>
      <c r="Z183" s="30">
        <f t="shared" si="45"/>
        <v>0</v>
      </c>
    </row>
    <row r="184" spans="5:26" x14ac:dyDescent="0.15">
      <c r="E184" s="46"/>
      <c r="F184" s="28"/>
      <c r="G184" s="29"/>
      <c r="H184" s="29"/>
      <c r="I184" s="48" t="str">
        <f t="shared" si="39"/>
        <v/>
      </c>
      <c r="J184" s="48" t="str">
        <f t="shared" si="40"/>
        <v/>
      </c>
      <c r="K184" s="49" t="str">
        <f t="shared" si="41"/>
        <v/>
      </c>
      <c r="L184" s="11"/>
      <c r="M184" s="11"/>
      <c r="N184" s="78"/>
      <c r="O184" s="31" t="str">
        <f t="shared" si="35"/>
        <v>F</v>
      </c>
      <c r="P184" s="11">
        <f t="shared" si="42"/>
        <v>-23.287315649149274</v>
      </c>
      <c r="Q184" s="11"/>
      <c r="R184" s="38">
        <f t="shared" si="36"/>
        <v>0</v>
      </c>
      <c r="S184" s="30">
        <f t="shared" si="37"/>
        <v>0</v>
      </c>
      <c r="T184" s="30">
        <f t="shared" si="38"/>
        <v>0</v>
      </c>
      <c r="U184" s="34"/>
      <c r="V184" s="34"/>
      <c r="W184" s="34"/>
      <c r="X184" s="31">
        <f t="shared" si="43"/>
        <v>9.0359999999999996</v>
      </c>
      <c r="Y184" s="31">
        <f t="shared" si="44"/>
        <v>-184.49199999999999</v>
      </c>
      <c r="Z184" s="30">
        <f t="shared" si="45"/>
        <v>0</v>
      </c>
    </row>
    <row r="185" spans="5:26" x14ac:dyDescent="0.15">
      <c r="E185" s="46"/>
      <c r="F185" s="28"/>
      <c r="G185" s="29"/>
      <c r="H185" s="29"/>
      <c r="I185" s="48" t="str">
        <f t="shared" si="39"/>
        <v/>
      </c>
      <c r="J185" s="48" t="str">
        <f t="shared" si="40"/>
        <v/>
      </c>
      <c r="K185" s="49" t="str">
        <f t="shared" si="41"/>
        <v/>
      </c>
      <c r="L185" s="11"/>
      <c r="M185" s="11"/>
      <c r="N185" s="78"/>
      <c r="O185" s="31" t="str">
        <f t="shared" si="35"/>
        <v>F</v>
      </c>
      <c r="P185" s="11">
        <f t="shared" si="42"/>
        <v>-23.287315649149274</v>
      </c>
      <c r="Q185" s="11"/>
      <c r="R185" s="38">
        <f t="shared" si="36"/>
        <v>0</v>
      </c>
      <c r="S185" s="30">
        <f t="shared" si="37"/>
        <v>0</v>
      </c>
      <c r="T185" s="30">
        <f t="shared" si="38"/>
        <v>0</v>
      </c>
      <c r="U185" s="34"/>
      <c r="V185" s="34"/>
      <c r="W185" s="34"/>
      <c r="X185" s="31">
        <f t="shared" si="43"/>
        <v>9.0359999999999996</v>
      </c>
      <c r="Y185" s="31">
        <f t="shared" si="44"/>
        <v>-184.49199999999999</v>
      </c>
      <c r="Z185" s="30">
        <f t="shared" si="45"/>
        <v>0</v>
      </c>
    </row>
    <row r="186" spans="5:26" x14ac:dyDescent="0.15">
      <c r="E186" s="46"/>
      <c r="F186" s="28"/>
      <c r="G186" s="29"/>
      <c r="H186" s="29"/>
      <c r="I186" s="48" t="str">
        <f t="shared" si="39"/>
        <v/>
      </c>
      <c r="J186" s="48" t="str">
        <f t="shared" si="40"/>
        <v/>
      </c>
      <c r="K186" s="49" t="str">
        <f t="shared" si="41"/>
        <v/>
      </c>
      <c r="L186" s="11"/>
      <c r="M186" s="11"/>
      <c r="N186" s="78"/>
      <c r="O186" s="31" t="str">
        <f t="shared" si="35"/>
        <v>F</v>
      </c>
      <c r="P186" s="11">
        <f t="shared" si="42"/>
        <v>-23.287315649149274</v>
      </c>
      <c r="Q186" s="11"/>
      <c r="R186" s="38">
        <f t="shared" si="36"/>
        <v>0</v>
      </c>
      <c r="S186" s="30">
        <f t="shared" si="37"/>
        <v>0</v>
      </c>
      <c r="T186" s="30">
        <f t="shared" si="38"/>
        <v>0</v>
      </c>
      <c r="U186" s="34"/>
      <c r="V186" s="34"/>
      <c r="W186" s="34"/>
      <c r="X186" s="31">
        <f t="shared" si="43"/>
        <v>9.0359999999999996</v>
      </c>
      <c r="Y186" s="31">
        <f t="shared" si="44"/>
        <v>-184.49199999999999</v>
      </c>
      <c r="Z186" s="30">
        <f t="shared" si="45"/>
        <v>0</v>
      </c>
    </row>
    <row r="187" spans="5:26" x14ac:dyDescent="0.15">
      <c r="E187" s="46"/>
      <c r="F187" s="28"/>
      <c r="G187" s="29"/>
      <c r="H187" s="29"/>
      <c r="I187" s="48" t="str">
        <f t="shared" si="39"/>
        <v/>
      </c>
      <c r="J187" s="48" t="str">
        <f t="shared" si="40"/>
        <v/>
      </c>
      <c r="K187" s="49" t="str">
        <f t="shared" si="41"/>
        <v/>
      </c>
      <c r="L187" s="11"/>
      <c r="M187" s="11"/>
      <c r="N187" s="78"/>
      <c r="O187" s="31" t="str">
        <f t="shared" si="35"/>
        <v>F</v>
      </c>
      <c r="P187" s="11">
        <f t="shared" si="42"/>
        <v>-23.287315649149274</v>
      </c>
      <c r="Q187" s="11"/>
      <c r="R187" s="38">
        <f t="shared" si="36"/>
        <v>0</v>
      </c>
      <c r="S187" s="30">
        <f t="shared" si="37"/>
        <v>0</v>
      </c>
      <c r="T187" s="30">
        <f t="shared" si="38"/>
        <v>0</v>
      </c>
      <c r="U187" s="34"/>
      <c r="V187" s="34"/>
      <c r="W187" s="34"/>
      <c r="X187" s="31">
        <f t="shared" si="43"/>
        <v>9.0359999999999996</v>
      </c>
      <c r="Y187" s="31">
        <f t="shared" si="44"/>
        <v>-184.49199999999999</v>
      </c>
      <c r="Z187" s="30">
        <f t="shared" si="45"/>
        <v>0</v>
      </c>
    </row>
    <row r="188" spans="5:26" x14ac:dyDescent="0.15">
      <c r="E188" s="46"/>
      <c r="F188" s="28"/>
      <c r="G188" s="29"/>
      <c r="H188" s="29"/>
      <c r="I188" s="48" t="str">
        <f t="shared" si="39"/>
        <v/>
      </c>
      <c r="J188" s="48" t="str">
        <f t="shared" si="40"/>
        <v/>
      </c>
      <c r="K188" s="49" t="str">
        <f t="shared" si="41"/>
        <v/>
      </c>
      <c r="L188" s="11"/>
      <c r="M188" s="11"/>
      <c r="N188" s="78"/>
      <c r="O188" s="31" t="str">
        <f t="shared" si="35"/>
        <v>F</v>
      </c>
      <c r="P188" s="11">
        <f t="shared" si="42"/>
        <v>-23.287315649149274</v>
      </c>
      <c r="Q188" s="11"/>
      <c r="R188" s="38">
        <f t="shared" si="36"/>
        <v>0</v>
      </c>
      <c r="S188" s="30">
        <f t="shared" si="37"/>
        <v>0</v>
      </c>
      <c r="T188" s="30">
        <f t="shared" si="38"/>
        <v>0</v>
      </c>
      <c r="U188" s="34"/>
      <c r="V188" s="34"/>
      <c r="W188" s="34"/>
      <c r="X188" s="31">
        <f t="shared" si="43"/>
        <v>9.0359999999999996</v>
      </c>
      <c r="Y188" s="31">
        <f t="shared" si="44"/>
        <v>-184.49199999999999</v>
      </c>
      <c r="Z188" s="30">
        <f t="shared" si="45"/>
        <v>0</v>
      </c>
    </row>
    <row r="189" spans="5:26" x14ac:dyDescent="0.15">
      <c r="E189" s="46"/>
      <c r="F189" s="28"/>
      <c r="G189" s="29"/>
      <c r="H189" s="29"/>
      <c r="I189" s="48" t="str">
        <f t="shared" si="39"/>
        <v/>
      </c>
      <c r="J189" s="48" t="str">
        <f t="shared" si="40"/>
        <v/>
      </c>
      <c r="K189" s="49" t="str">
        <f t="shared" si="41"/>
        <v/>
      </c>
      <c r="L189" s="11"/>
      <c r="M189" s="11"/>
      <c r="N189" s="78"/>
      <c r="O189" s="31" t="str">
        <f t="shared" si="35"/>
        <v>F</v>
      </c>
      <c r="P189" s="11">
        <f t="shared" si="42"/>
        <v>-23.287315649149274</v>
      </c>
      <c r="Q189" s="11"/>
      <c r="R189" s="38">
        <f t="shared" si="36"/>
        <v>0</v>
      </c>
      <c r="S189" s="30">
        <f t="shared" si="37"/>
        <v>0</v>
      </c>
      <c r="T189" s="30">
        <f t="shared" si="38"/>
        <v>0</v>
      </c>
      <c r="U189" s="34"/>
      <c r="V189" s="34"/>
      <c r="W189" s="34"/>
      <c r="X189" s="31">
        <f t="shared" si="43"/>
        <v>9.0359999999999996</v>
      </c>
      <c r="Y189" s="31">
        <f t="shared" si="44"/>
        <v>-184.49199999999999</v>
      </c>
      <c r="Z189" s="30">
        <f t="shared" si="45"/>
        <v>0</v>
      </c>
    </row>
    <row r="190" spans="5:26" x14ac:dyDescent="0.15">
      <c r="E190" s="46"/>
      <c r="F190" s="28"/>
      <c r="G190" s="29"/>
      <c r="H190" s="29"/>
      <c r="I190" s="48" t="str">
        <f t="shared" si="39"/>
        <v/>
      </c>
      <c r="J190" s="48" t="str">
        <f t="shared" si="40"/>
        <v/>
      </c>
      <c r="K190" s="49" t="str">
        <f t="shared" si="41"/>
        <v/>
      </c>
      <c r="L190" s="11"/>
      <c r="M190" s="11"/>
      <c r="N190" s="78"/>
      <c r="O190" s="31" t="str">
        <f t="shared" si="35"/>
        <v>F</v>
      </c>
      <c r="P190" s="11">
        <f t="shared" si="42"/>
        <v>-23.287315649149274</v>
      </c>
      <c r="Q190" s="11"/>
      <c r="R190" s="38">
        <f t="shared" si="36"/>
        <v>0</v>
      </c>
      <c r="S190" s="30">
        <f t="shared" si="37"/>
        <v>0</v>
      </c>
      <c r="T190" s="30">
        <f t="shared" si="38"/>
        <v>0</v>
      </c>
      <c r="U190" s="34"/>
      <c r="V190" s="34"/>
      <c r="W190" s="34"/>
      <c r="X190" s="31">
        <f t="shared" si="43"/>
        <v>9.0359999999999996</v>
      </c>
      <c r="Y190" s="31">
        <f t="shared" si="44"/>
        <v>-184.49199999999999</v>
      </c>
      <c r="Z190" s="30">
        <f t="shared" si="45"/>
        <v>0</v>
      </c>
    </row>
    <row r="191" spans="5:26" x14ac:dyDescent="0.15">
      <c r="E191" s="46"/>
      <c r="F191" s="28"/>
      <c r="G191" s="29"/>
      <c r="H191" s="29"/>
      <c r="I191" s="48" t="str">
        <f t="shared" si="39"/>
        <v/>
      </c>
      <c r="J191" s="48" t="str">
        <f t="shared" si="40"/>
        <v/>
      </c>
      <c r="K191" s="49" t="str">
        <f t="shared" si="41"/>
        <v/>
      </c>
      <c r="L191" s="11"/>
      <c r="M191" s="11"/>
      <c r="N191" s="78"/>
      <c r="O191" s="31" t="str">
        <f t="shared" si="35"/>
        <v>F</v>
      </c>
      <c r="P191" s="11">
        <f t="shared" si="42"/>
        <v>-23.287315649149274</v>
      </c>
      <c r="Q191" s="11"/>
      <c r="R191" s="38">
        <f t="shared" si="36"/>
        <v>0</v>
      </c>
      <c r="S191" s="30">
        <f t="shared" si="37"/>
        <v>0</v>
      </c>
      <c r="T191" s="30">
        <f t="shared" si="38"/>
        <v>0</v>
      </c>
      <c r="U191" s="34"/>
      <c r="V191" s="34"/>
      <c r="W191" s="34"/>
      <c r="X191" s="31">
        <f t="shared" si="43"/>
        <v>9.0359999999999996</v>
      </c>
      <c r="Y191" s="31">
        <f t="shared" si="44"/>
        <v>-184.49199999999999</v>
      </c>
      <c r="Z191" s="30">
        <f t="shared" si="45"/>
        <v>0</v>
      </c>
    </row>
    <row r="192" spans="5:26" x14ac:dyDescent="0.15">
      <c r="E192" s="46"/>
      <c r="F192" s="28"/>
      <c r="G192" s="29"/>
      <c r="H192" s="29"/>
      <c r="I192" s="48" t="str">
        <f t="shared" si="39"/>
        <v/>
      </c>
      <c r="J192" s="48" t="str">
        <f t="shared" si="40"/>
        <v/>
      </c>
      <c r="K192" s="49" t="str">
        <f t="shared" si="41"/>
        <v/>
      </c>
      <c r="L192" s="11"/>
      <c r="M192" s="11"/>
      <c r="N192" s="78"/>
      <c r="O192" s="31" t="str">
        <f t="shared" si="35"/>
        <v>F</v>
      </c>
      <c r="P192" s="11">
        <f t="shared" si="42"/>
        <v>-23.287315649149274</v>
      </c>
      <c r="Q192" s="11"/>
      <c r="R192" s="38">
        <f t="shared" si="36"/>
        <v>0</v>
      </c>
      <c r="S192" s="30">
        <f t="shared" si="37"/>
        <v>0</v>
      </c>
      <c r="T192" s="30">
        <f t="shared" si="38"/>
        <v>0</v>
      </c>
      <c r="U192" s="34"/>
      <c r="V192" s="34"/>
      <c r="W192" s="34"/>
      <c r="X192" s="31">
        <f t="shared" si="43"/>
        <v>9.0359999999999996</v>
      </c>
      <c r="Y192" s="31">
        <f t="shared" si="44"/>
        <v>-184.49199999999999</v>
      </c>
      <c r="Z192" s="30">
        <f t="shared" si="45"/>
        <v>0</v>
      </c>
    </row>
    <row r="193" spans="5:26" x14ac:dyDescent="0.15">
      <c r="E193" s="46"/>
      <c r="F193" s="28"/>
      <c r="G193" s="29"/>
      <c r="H193" s="29"/>
      <c r="I193" s="48" t="str">
        <f t="shared" si="39"/>
        <v/>
      </c>
      <c r="J193" s="48" t="str">
        <f t="shared" si="40"/>
        <v/>
      </c>
      <c r="K193" s="49" t="str">
        <f t="shared" si="41"/>
        <v/>
      </c>
      <c r="L193" s="11"/>
      <c r="M193" s="11"/>
      <c r="N193" s="78"/>
      <c r="O193" s="31" t="str">
        <f t="shared" si="35"/>
        <v>F</v>
      </c>
      <c r="P193" s="11">
        <f t="shared" si="42"/>
        <v>-23.287315649149274</v>
      </c>
      <c r="Q193" s="11"/>
      <c r="R193" s="38">
        <f t="shared" si="36"/>
        <v>0</v>
      </c>
      <c r="S193" s="30">
        <f t="shared" si="37"/>
        <v>0</v>
      </c>
      <c r="T193" s="30">
        <f t="shared" si="38"/>
        <v>0</v>
      </c>
      <c r="U193" s="34"/>
      <c r="V193" s="34"/>
      <c r="W193" s="34"/>
      <c r="X193" s="31">
        <f t="shared" si="43"/>
        <v>9.0359999999999996</v>
      </c>
      <c r="Y193" s="31">
        <f t="shared" si="44"/>
        <v>-184.49199999999999</v>
      </c>
      <c r="Z193" s="30">
        <f t="shared" si="45"/>
        <v>0</v>
      </c>
    </row>
    <row r="194" spans="5:26" x14ac:dyDescent="0.15">
      <c r="E194" s="46"/>
      <c r="F194" s="28"/>
      <c r="G194" s="29"/>
      <c r="H194" s="29"/>
      <c r="I194" s="48" t="str">
        <f t="shared" si="39"/>
        <v/>
      </c>
      <c r="J194" s="48" t="str">
        <f t="shared" si="40"/>
        <v/>
      </c>
      <c r="K194" s="49" t="str">
        <f t="shared" si="41"/>
        <v/>
      </c>
      <c r="L194" s="11"/>
      <c r="M194" s="11"/>
      <c r="N194" s="78"/>
      <c r="O194" s="31" t="str">
        <f t="shared" si="35"/>
        <v>F</v>
      </c>
      <c r="P194" s="11">
        <f t="shared" si="42"/>
        <v>-23.287315649149274</v>
      </c>
      <c r="Q194" s="11"/>
      <c r="R194" s="38">
        <f t="shared" ref="R194:R248" si="46">DATEDIF($F$127,F194,"Y")</f>
        <v>0</v>
      </c>
      <c r="S194" s="30">
        <f t="shared" ref="S194:S248" si="47">DATEDIF($F$127,F194,"YM")</f>
        <v>0</v>
      </c>
      <c r="T194" s="30">
        <f t="shared" ref="T194:T248" si="48">DATEDIF($F$127,F194,"Y")+DATEDIF($F$127,F194,"YD")/(365+IF(MOD(YEAR(DATE(YEAR(F194)-1,MONTH($F$127),DAY($F$127))),4)=0,IF(DATE(YEAR(DATE(YEAR(F194)-1,MONTH($F$127),DAY($F$127))),2,29)&gt;=DATE(YEAR(F194)-1,MONTH($F$127),DAY($F$127)),1,0),0)+IF(MOD(YEAR(F194),4)=0,IF(DATE(YEAR(F194),2,29)&lt;=F194,1,0),0))</f>
        <v>0</v>
      </c>
      <c r="U194" s="34"/>
      <c r="V194" s="34"/>
      <c r="W194" s="34"/>
      <c r="X194" s="31">
        <f t="shared" si="43"/>
        <v>9.0359999999999996</v>
      </c>
      <c r="Y194" s="31">
        <f t="shared" si="44"/>
        <v>-184.49199999999999</v>
      </c>
      <c r="Z194" s="30">
        <f t="shared" si="45"/>
        <v>0</v>
      </c>
    </row>
    <row r="195" spans="5:26" x14ac:dyDescent="0.15">
      <c r="E195" s="46"/>
      <c r="F195" s="28"/>
      <c r="G195" s="29"/>
      <c r="H195" s="29"/>
      <c r="I195" s="48" t="str">
        <f t="shared" si="39"/>
        <v/>
      </c>
      <c r="J195" s="48" t="str">
        <f t="shared" si="40"/>
        <v/>
      </c>
      <c r="K195" s="49" t="str">
        <f t="shared" si="41"/>
        <v/>
      </c>
      <c r="L195" s="11"/>
      <c r="M195" s="11"/>
      <c r="N195" s="78"/>
      <c r="O195" s="31" t="str">
        <f t="shared" si="35"/>
        <v>F</v>
      </c>
      <c r="P195" s="11">
        <f t="shared" si="42"/>
        <v>-23.287315649149274</v>
      </c>
      <c r="Q195" s="11"/>
      <c r="R195" s="38">
        <f t="shared" si="46"/>
        <v>0</v>
      </c>
      <c r="S195" s="30">
        <f t="shared" si="47"/>
        <v>0</v>
      </c>
      <c r="T195" s="30">
        <f t="shared" si="48"/>
        <v>0</v>
      </c>
      <c r="U195" s="34"/>
      <c r="V195" s="34"/>
      <c r="W195" s="34"/>
      <c r="X195" s="31">
        <f t="shared" si="43"/>
        <v>9.0359999999999996</v>
      </c>
      <c r="Y195" s="31">
        <f t="shared" si="44"/>
        <v>-184.49199999999999</v>
      </c>
      <c r="Z195" s="30">
        <f t="shared" si="45"/>
        <v>0</v>
      </c>
    </row>
    <row r="196" spans="5:26" x14ac:dyDescent="0.15">
      <c r="E196" s="46"/>
      <c r="F196" s="28"/>
      <c r="G196" s="29"/>
      <c r="H196" s="29"/>
      <c r="I196" s="48" t="str">
        <f t="shared" si="39"/>
        <v/>
      </c>
      <c r="J196" s="48" t="str">
        <f t="shared" si="40"/>
        <v/>
      </c>
      <c r="K196" s="49" t="str">
        <f t="shared" si="41"/>
        <v/>
      </c>
      <c r="L196" s="11"/>
      <c r="M196" s="11"/>
      <c r="N196" s="78"/>
      <c r="O196" s="31" t="str">
        <f t="shared" si="35"/>
        <v>F</v>
      </c>
      <c r="P196" s="11">
        <f t="shared" si="42"/>
        <v>-23.287315649149274</v>
      </c>
      <c r="Q196" s="11"/>
      <c r="R196" s="38">
        <f t="shared" si="46"/>
        <v>0</v>
      </c>
      <c r="S196" s="30">
        <f t="shared" si="47"/>
        <v>0</v>
      </c>
      <c r="T196" s="30">
        <f t="shared" si="48"/>
        <v>0</v>
      </c>
      <c r="U196" s="34"/>
      <c r="V196" s="34"/>
      <c r="W196" s="34"/>
      <c r="X196" s="31">
        <f t="shared" si="43"/>
        <v>9.0359999999999996</v>
      </c>
      <c r="Y196" s="31">
        <f t="shared" si="44"/>
        <v>-184.49199999999999</v>
      </c>
      <c r="Z196" s="30">
        <f t="shared" si="45"/>
        <v>0</v>
      </c>
    </row>
    <row r="197" spans="5:26" x14ac:dyDescent="0.15">
      <c r="E197" s="46"/>
      <c r="F197" s="28"/>
      <c r="G197" s="29"/>
      <c r="H197" s="29"/>
      <c r="I197" s="48" t="str">
        <f t="shared" ref="I197:I223" si="49">IF(COUNTA($F$127,$H$127,F197:H197)=5,P197,"")</f>
        <v/>
      </c>
      <c r="J197" s="48" t="str">
        <f t="shared" ref="J197:J223" si="50">IF(COUNTA($F$127,$H$127,F197:H197)=5,IF(T197&lt;6,"*",IF(T197&gt;=17.583,"*",(H197-G197*INDEX(IF(O197="F",muratafemale,muratamale),R197-4,1)-INDEX(IF(O197="F",muratafemale,muratamale),R197-4,2))/(G197*INDEX(IF(O197="F",muratafemale,muratamale),R197-4,1)+INDEX(IF(O197="F",muratafemale,muratamale),R197-4,2))*100)),"")</f>
        <v/>
      </c>
      <c r="K197" s="49" t="str">
        <f t="shared" ref="K197:K223" si="51">IF(COUNTA($F$127,$H$127,F197:H197)=5,IF(OR(T197&lt;1,G197&lt;70),"*",IF(G197&gt;=IF(O197="M",181,174),(H197-Z197)/Z197*100,IF(G197&lt;101,(H197-X197)/X197*100,IF(T197&lt;6,(H197-X197)/X197*100,IF(T197&gt;=17.583,(H197-Z197)/Z197*100,(H197-Y197)/Y197*100))))),"")</f>
        <v/>
      </c>
      <c r="L197" s="11"/>
      <c r="M197" s="11"/>
      <c r="N197" s="78"/>
      <c r="O197" s="31" t="str">
        <f t="shared" si="35"/>
        <v>F</v>
      </c>
      <c r="P197" s="11">
        <f t="shared" ref="P197:P222" si="52">IF(T197&gt;17.583,"*",(G197-(INDEX(IF(O197="F",Hfemalemean,Hmalemean),S197+1,R197+1)))/(INDEX(IF(O197="F",Hfemalesd,Hmalesd),S197+1,R197+1)))</f>
        <v>-23.287315649149274</v>
      </c>
      <c r="Q197" s="11"/>
      <c r="R197" s="38">
        <f t="shared" si="46"/>
        <v>0</v>
      </c>
      <c r="S197" s="30">
        <f t="shared" si="47"/>
        <v>0</v>
      </c>
      <c r="T197" s="30">
        <f t="shared" si="48"/>
        <v>0</v>
      </c>
      <c r="U197" s="34"/>
      <c r="V197" s="34"/>
      <c r="W197" s="34"/>
      <c r="X197" s="31">
        <f t="shared" ref="X197:X222" si="53">IF(O197="M",2.06*10^-3*G197^2-0.1166*G197+6.5273,2.49*10^-3*G197^2-0.1858*G197+9.036)</f>
        <v>9.0359999999999996</v>
      </c>
      <c r="Y197" s="31">
        <f t="shared" ref="Y197:Y222" si="54">((G197/100)^3*INDEX(itoOI,IF(O197="M",0,3)+IF(G197&lt;140,1,IF(G197&lt;=149,2,3)),1)+(G197/100)^2*INDEX(itoOI,IF(O197="M",0,3)+IF(G197&lt;140,1,IF(G197&lt;=149,2,3)),2)+(G197/100)*INDEX(itoOI,IF(O197="M",0,3)+IF(G197&lt;140,1,IF(G197&lt;=149,2,3)),3)+INDEX(itoOI,IF(O197="M",0,3)+IF(G197&lt;140,1,IF(G197&lt;=149,2,3)),4))</f>
        <v>-184.49199999999999</v>
      </c>
      <c r="Z197" s="30">
        <f t="shared" ref="Z197:Z222" si="55">22*G197^2/10000</f>
        <v>0</v>
      </c>
    </row>
    <row r="198" spans="5:26" x14ac:dyDescent="0.15">
      <c r="E198" s="46"/>
      <c r="F198" s="28"/>
      <c r="G198" s="29"/>
      <c r="H198" s="29"/>
      <c r="I198" s="48" t="str">
        <f t="shared" si="49"/>
        <v/>
      </c>
      <c r="J198" s="48" t="str">
        <f t="shared" si="50"/>
        <v/>
      </c>
      <c r="K198" s="49" t="str">
        <f t="shared" si="51"/>
        <v/>
      </c>
      <c r="L198" s="11"/>
      <c r="M198" s="11"/>
      <c r="N198" s="78"/>
      <c r="O198" s="31" t="str">
        <f t="shared" si="35"/>
        <v>F</v>
      </c>
      <c r="P198" s="11">
        <f t="shared" si="52"/>
        <v>-23.287315649149274</v>
      </c>
      <c r="Q198" s="11"/>
      <c r="R198" s="38">
        <f t="shared" si="46"/>
        <v>0</v>
      </c>
      <c r="S198" s="30">
        <f t="shared" si="47"/>
        <v>0</v>
      </c>
      <c r="T198" s="30">
        <f t="shared" si="48"/>
        <v>0</v>
      </c>
      <c r="U198" s="34"/>
      <c r="V198" s="34"/>
      <c r="W198" s="34"/>
      <c r="X198" s="31">
        <f t="shared" si="53"/>
        <v>9.0359999999999996</v>
      </c>
      <c r="Y198" s="31">
        <f t="shared" si="54"/>
        <v>-184.49199999999999</v>
      </c>
      <c r="Z198" s="30">
        <f t="shared" si="55"/>
        <v>0</v>
      </c>
    </row>
    <row r="199" spans="5:26" x14ac:dyDescent="0.15">
      <c r="E199" s="46"/>
      <c r="F199" s="28"/>
      <c r="G199" s="29"/>
      <c r="H199" s="29"/>
      <c r="I199" s="48" t="str">
        <f t="shared" si="49"/>
        <v/>
      </c>
      <c r="J199" s="48" t="str">
        <f t="shared" si="50"/>
        <v/>
      </c>
      <c r="K199" s="49" t="str">
        <f t="shared" si="51"/>
        <v/>
      </c>
      <c r="L199" s="11"/>
      <c r="M199" s="11"/>
      <c r="N199" s="78"/>
      <c r="O199" s="31" t="str">
        <f t="shared" si="35"/>
        <v>F</v>
      </c>
      <c r="P199" s="11">
        <f t="shared" si="52"/>
        <v>-23.287315649149274</v>
      </c>
      <c r="Q199" s="11"/>
      <c r="R199" s="38">
        <f t="shared" si="46"/>
        <v>0</v>
      </c>
      <c r="S199" s="30">
        <f t="shared" si="47"/>
        <v>0</v>
      </c>
      <c r="T199" s="30">
        <f t="shared" si="48"/>
        <v>0</v>
      </c>
      <c r="U199" s="34"/>
      <c r="V199" s="34"/>
      <c r="W199" s="34"/>
      <c r="X199" s="31">
        <f t="shared" si="53"/>
        <v>9.0359999999999996</v>
      </c>
      <c r="Y199" s="31">
        <f t="shared" si="54"/>
        <v>-184.49199999999999</v>
      </c>
      <c r="Z199" s="30">
        <f t="shared" si="55"/>
        <v>0</v>
      </c>
    </row>
    <row r="200" spans="5:26" x14ac:dyDescent="0.15">
      <c r="E200" s="46"/>
      <c r="F200" s="28"/>
      <c r="G200" s="29"/>
      <c r="H200" s="29"/>
      <c r="I200" s="48" t="str">
        <f t="shared" si="49"/>
        <v/>
      </c>
      <c r="J200" s="48" t="str">
        <f t="shared" si="50"/>
        <v/>
      </c>
      <c r="K200" s="49" t="str">
        <f t="shared" si="51"/>
        <v/>
      </c>
      <c r="L200" s="11"/>
      <c r="M200" s="11"/>
      <c r="N200" s="78"/>
      <c r="O200" s="31" t="str">
        <f t="shared" si="35"/>
        <v>F</v>
      </c>
      <c r="P200" s="11">
        <f t="shared" si="52"/>
        <v>-23.287315649149274</v>
      </c>
      <c r="Q200" s="11"/>
      <c r="R200" s="38">
        <f t="shared" si="46"/>
        <v>0</v>
      </c>
      <c r="S200" s="30">
        <f t="shared" si="47"/>
        <v>0</v>
      </c>
      <c r="T200" s="30">
        <f t="shared" si="48"/>
        <v>0</v>
      </c>
      <c r="U200" s="34"/>
      <c r="V200" s="34"/>
      <c r="W200" s="34"/>
      <c r="X200" s="31">
        <f t="shared" si="53"/>
        <v>9.0359999999999996</v>
      </c>
      <c r="Y200" s="31">
        <f t="shared" si="54"/>
        <v>-184.49199999999999</v>
      </c>
      <c r="Z200" s="30">
        <f t="shared" si="55"/>
        <v>0</v>
      </c>
    </row>
    <row r="201" spans="5:26" x14ac:dyDescent="0.15">
      <c r="E201" s="46"/>
      <c r="F201" s="28"/>
      <c r="G201" s="29"/>
      <c r="H201" s="29"/>
      <c r="I201" s="48" t="str">
        <f t="shared" si="49"/>
        <v/>
      </c>
      <c r="J201" s="48" t="str">
        <f t="shared" si="50"/>
        <v/>
      </c>
      <c r="K201" s="49" t="str">
        <f t="shared" si="51"/>
        <v/>
      </c>
      <c r="L201" s="11"/>
      <c r="M201" s="11"/>
      <c r="N201" s="78"/>
      <c r="O201" s="31" t="str">
        <f t="shared" si="35"/>
        <v>F</v>
      </c>
      <c r="P201" s="11">
        <f t="shared" si="52"/>
        <v>-23.287315649149274</v>
      </c>
      <c r="Q201" s="11"/>
      <c r="R201" s="38">
        <f t="shared" si="46"/>
        <v>0</v>
      </c>
      <c r="S201" s="30">
        <f t="shared" si="47"/>
        <v>0</v>
      </c>
      <c r="T201" s="30">
        <f t="shared" si="48"/>
        <v>0</v>
      </c>
      <c r="U201" s="34"/>
      <c r="V201" s="34"/>
      <c r="W201" s="34"/>
      <c r="X201" s="31">
        <f t="shared" si="53"/>
        <v>9.0359999999999996</v>
      </c>
      <c r="Y201" s="31">
        <f t="shared" si="54"/>
        <v>-184.49199999999999</v>
      </c>
      <c r="Z201" s="30">
        <f t="shared" si="55"/>
        <v>0</v>
      </c>
    </row>
    <row r="202" spans="5:26" x14ac:dyDescent="0.15">
      <c r="E202" s="46"/>
      <c r="F202" s="28"/>
      <c r="G202" s="29"/>
      <c r="H202" s="29"/>
      <c r="I202" s="48" t="str">
        <f t="shared" si="49"/>
        <v/>
      </c>
      <c r="J202" s="48" t="str">
        <f t="shared" si="50"/>
        <v/>
      </c>
      <c r="K202" s="49" t="str">
        <f t="shared" si="51"/>
        <v/>
      </c>
      <c r="L202" s="11"/>
      <c r="M202" s="11"/>
      <c r="N202" s="78"/>
      <c r="O202" s="31" t="str">
        <f t="shared" si="35"/>
        <v>F</v>
      </c>
      <c r="P202" s="11">
        <f t="shared" si="52"/>
        <v>-23.287315649149274</v>
      </c>
      <c r="Q202" s="11"/>
      <c r="R202" s="38">
        <f t="shared" si="46"/>
        <v>0</v>
      </c>
      <c r="S202" s="30">
        <f t="shared" si="47"/>
        <v>0</v>
      </c>
      <c r="T202" s="30">
        <f t="shared" si="48"/>
        <v>0</v>
      </c>
      <c r="U202" s="34"/>
      <c r="V202" s="34"/>
      <c r="W202" s="34"/>
      <c r="X202" s="31">
        <f t="shared" si="53"/>
        <v>9.0359999999999996</v>
      </c>
      <c r="Y202" s="31">
        <f t="shared" si="54"/>
        <v>-184.49199999999999</v>
      </c>
      <c r="Z202" s="30">
        <f t="shared" si="55"/>
        <v>0</v>
      </c>
    </row>
    <row r="203" spans="5:26" x14ac:dyDescent="0.15">
      <c r="E203" s="46"/>
      <c r="F203" s="28"/>
      <c r="G203" s="29"/>
      <c r="H203" s="29"/>
      <c r="I203" s="48" t="str">
        <f t="shared" si="49"/>
        <v/>
      </c>
      <c r="J203" s="48" t="str">
        <f t="shared" si="50"/>
        <v/>
      </c>
      <c r="K203" s="49" t="str">
        <f t="shared" si="51"/>
        <v/>
      </c>
      <c r="L203" s="11"/>
      <c r="M203" s="11"/>
      <c r="N203" s="78"/>
      <c r="O203" s="31" t="str">
        <f t="shared" si="35"/>
        <v>F</v>
      </c>
      <c r="P203" s="11">
        <f t="shared" si="52"/>
        <v>-23.287315649149274</v>
      </c>
      <c r="Q203" s="11"/>
      <c r="R203" s="38">
        <f t="shared" si="46"/>
        <v>0</v>
      </c>
      <c r="S203" s="30">
        <f t="shared" si="47"/>
        <v>0</v>
      </c>
      <c r="T203" s="30">
        <f t="shared" si="48"/>
        <v>0</v>
      </c>
      <c r="U203" s="34"/>
      <c r="V203" s="34"/>
      <c r="W203" s="34"/>
      <c r="X203" s="31">
        <f t="shared" si="53"/>
        <v>9.0359999999999996</v>
      </c>
      <c r="Y203" s="31">
        <f t="shared" si="54"/>
        <v>-184.49199999999999</v>
      </c>
      <c r="Z203" s="30">
        <f t="shared" si="55"/>
        <v>0</v>
      </c>
    </row>
    <row r="204" spans="5:26" x14ac:dyDescent="0.15">
      <c r="E204" s="46"/>
      <c r="F204" s="28"/>
      <c r="G204" s="29"/>
      <c r="H204" s="29"/>
      <c r="I204" s="48" t="str">
        <f t="shared" si="49"/>
        <v/>
      </c>
      <c r="J204" s="48" t="str">
        <f t="shared" si="50"/>
        <v/>
      </c>
      <c r="K204" s="49" t="str">
        <f t="shared" si="51"/>
        <v/>
      </c>
      <c r="L204" s="11"/>
      <c r="M204" s="11"/>
      <c r="N204" s="78"/>
      <c r="O204" s="31" t="str">
        <f t="shared" si="35"/>
        <v>F</v>
      </c>
      <c r="P204" s="11">
        <f t="shared" si="52"/>
        <v>-23.287315649149274</v>
      </c>
      <c r="Q204" s="11"/>
      <c r="R204" s="38">
        <f t="shared" si="46"/>
        <v>0</v>
      </c>
      <c r="S204" s="30">
        <f t="shared" si="47"/>
        <v>0</v>
      </c>
      <c r="T204" s="30">
        <f t="shared" si="48"/>
        <v>0</v>
      </c>
      <c r="U204" s="34"/>
      <c r="V204" s="34"/>
      <c r="W204" s="34"/>
      <c r="X204" s="31">
        <f t="shared" si="53"/>
        <v>9.0359999999999996</v>
      </c>
      <c r="Y204" s="31">
        <f t="shared" si="54"/>
        <v>-184.49199999999999</v>
      </c>
      <c r="Z204" s="30">
        <f t="shared" si="55"/>
        <v>0</v>
      </c>
    </row>
    <row r="205" spans="5:26" x14ac:dyDescent="0.15">
      <c r="E205" s="46"/>
      <c r="F205" s="28"/>
      <c r="G205" s="29"/>
      <c r="H205" s="29"/>
      <c r="I205" s="48" t="str">
        <f t="shared" si="49"/>
        <v/>
      </c>
      <c r="J205" s="48" t="str">
        <f t="shared" si="50"/>
        <v/>
      </c>
      <c r="K205" s="49" t="str">
        <f t="shared" si="51"/>
        <v/>
      </c>
      <c r="L205" s="11"/>
      <c r="M205" s="11"/>
      <c r="N205" s="78"/>
      <c r="O205" s="31" t="str">
        <f t="shared" si="35"/>
        <v>F</v>
      </c>
      <c r="P205" s="11">
        <f t="shared" si="52"/>
        <v>-23.287315649149274</v>
      </c>
      <c r="Q205" s="11"/>
      <c r="R205" s="38">
        <f t="shared" si="46"/>
        <v>0</v>
      </c>
      <c r="S205" s="30">
        <f t="shared" si="47"/>
        <v>0</v>
      </c>
      <c r="T205" s="30">
        <f t="shared" si="48"/>
        <v>0</v>
      </c>
      <c r="U205" s="34"/>
      <c r="V205" s="34"/>
      <c r="W205" s="34"/>
      <c r="X205" s="31">
        <f t="shared" si="53"/>
        <v>9.0359999999999996</v>
      </c>
      <c r="Y205" s="31">
        <f t="shared" si="54"/>
        <v>-184.49199999999999</v>
      </c>
      <c r="Z205" s="30">
        <f t="shared" si="55"/>
        <v>0</v>
      </c>
    </row>
    <row r="206" spans="5:26" x14ac:dyDescent="0.15">
      <c r="E206" s="46"/>
      <c r="F206" s="28"/>
      <c r="G206" s="29"/>
      <c r="H206" s="29"/>
      <c r="I206" s="48" t="str">
        <f t="shared" si="49"/>
        <v/>
      </c>
      <c r="J206" s="48" t="str">
        <f t="shared" si="50"/>
        <v/>
      </c>
      <c r="K206" s="49" t="str">
        <f t="shared" si="51"/>
        <v/>
      </c>
      <c r="L206" s="11"/>
      <c r="M206" s="11"/>
      <c r="N206" s="78"/>
      <c r="O206" s="31" t="str">
        <f t="shared" si="35"/>
        <v>F</v>
      </c>
      <c r="P206" s="11">
        <f t="shared" si="52"/>
        <v>-23.287315649149274</v>
      </c>
      <c r="Q206" s="11"/>
      <c r="R206" s="38">
        <f t="shared" si="46"/>
        <v>0</v>
      </c>
      <c r="S206" s="30">
        <f t="shared" si="47"/>
        <v>0</v>
      </c>
      <c r="T206" s="30">
        <f t="shared" si="48"/>
        <v>0</v>
      </c>
      <c r="U206" s="34"/>
      <c r="V206" s="34"/>
      <c r="W206" s="34"/>
      <c r="X206" s="31">
        <f t="shared" si="53"/>
        <v>9.0359999999999996</v>
      </c>
      <c r="Y206" s="31">
        <f t="shared" si="54"/>
        <v>-184.49199999999999</v>
      </c>
      <c r="Z206" s="30">
        <f t="shared" si="55"/>
        <v>0</v>
      </c>
    </row>
    <row r="207" spans="5:26" x14ac:dyDescent="0.15">
      <c r="E207" s="46"/>
      <c r="F207" s="28"/>
      <c r="G207" s="29"/>
      <c r="H207" s="29"/>
      <c r="I207" s="48" t="str">
        <f t="shared" si="49"/>
        <v/>
      </c>
      <c r="J207" s="48" t="str">
        <f t="shared" si="50"/>
        <v/>
      </c>
      <c r="K207" s="49" t="str">
        <f t="shared" si="51"/>
        <v/>
      </c>
      <c r="L207" s="11"/>
      <c r="M207" s="11"/>
      <c r="N207" s="78"/>
      <c r="O207" s="31" t="str">
        <f t="shared" si="35"/>
        <v>F</v>
      </c>
      <c r="P207" s="11">
        <f t="shared" si="52"/>
        <v>-23.287315649149274</v>
      </c>
      <c r="Q207" s="11"/>
      <c r="R207" s="38">
        <f t="shared" si="46"/>
        <v>0</v>
      </c>
      <c r="S207" s="30">
        <f t="shared" si="47"/>
        <v>0</v>
      </c>
      <c r="T207" s="30">
        <f t="shared" si="48"/>
        <v>0</v>
      </c>
      <c r="U207" s="34"/>
      <c r="V207" s="34"/>
      <c r="W207" s="34"/>
      <c r="X207" s="31">
        <f t="shared" si="53"/>
        <v>9.0359999999999996</v>
      </c>
      <c r="Y207" s="31">
        <f t="shared" si="54"/>
        <v>-184.49199999999999</v>
      </c>
      <c r="Z207" s="30">
        <f t="shared" si="55"/>
        <v>0</v>
      </c>
    </row>
    <row r="208" spans="5:26" x14ac:dyDescent="0.15">
      <c r="E208" s="46"/>
      <c r="F208" s="28"/>
      <c r="G208" s="29"/>
      <c r="H208" s="29"/>
      <c r="I208" s="48" t="str">
        <f t="shared" si="49"/>
        <v/>
      </c>
      <c r="J208" s="48" t="str">
        <f t="shared" si="50"/>
        <v/>
      </c>
      <c r="K208" s="49" t="str">
        <f t="shared" si="51"/>
        <v/>
      </c>
      <c r="L208" s="11"/>
      <c r="M208" s="11"/>
      <c r="N208" s="78"/>
      <c r="O208" s="31" t="str">
        <f t="shared" si="35"/>
        <v>F</v>
      </c>
      <c r="P208" s="11">
        <f t="shared" si="52"/>
        <v>-23.287315649149274</v>
      </c>
      <c r="Q208" s="11"/>
      <c r="R208" s="38">
        <f t="shared" si="46"/>
        <v>0</v>
      </c>
      <c r="S208" s="30">
        <f t="shared" si="47"/>
        <v>0</v>
      </c>
      <c r="T208" s="30">
        <f t="shared" si="48"/>
        <v>0</v>
      </c>
      <c r="U208" s="34"/>
      <c r="V208" s="34"/>
      <c r="W208" s="34"/>
      <c r="X208" s="31">
        <f t="shared" si="53"/>
        <v>9.0359999999999996</v>
      </c>
      <c r="Y208" s="31">
        <f t="shared" si="54"/>
        <v>-184.49199999999999</v>
      </c>
      <c r="Z208" s="30">
        <f t="shared" si="55"/>
        <v>0</v>
      </c>
    </row>
    <row r="209" spans="5:26" x14ac:dyDescent="0.15">
      <c r="E209" s="46"/>
      <c r="F209" s="28"/>
      <c r="G209" s="29"/>
      <c r="H209" s="29"/>
      <c r="I209" s="48" t="str">
        <f t="shared" si="49"/>
        <v/>
      </c>
      <c r="J209" s="48" t="str">
        <f t="shared" si="50"/>
        <v/>
      </c>
      <c r="K209" s="49" t="str">
        <f t="shared" si="51"/>
        <v/>
      </c>
      <c r="L209" s="11"/>
      <c r="M209" s="11"/>
      <c r="N209" s="78"/>
      <c r="O209" s="31" t="str">
        <f t="shared" si="35"/>
        <v>F</v>
      </c>
      <c r="P209" s="11">
        <f t="shared" si="52"/>
        <v>-23.287315649149274</v>
      </c>
      <c r="Q209" s="11"/>
      <c r="R209" s="38">
        <f t="shared" si="46"/>
        <v>0</v>
      </c>
      <c r="S209" s="30">
        <f t="shared" si="47"/>
        <v>0</v>
      </c>
      <c r="T209" s="30">
        <f t="shared" si="48"/>
        <v>0</v>
      </c>
      <c r="U209" s="34"/>
      <c r="V209" s="34"/>
      <c r="W209" s="34"/>
      <c r="X209" s="31">
        <f t="shared" si="53"/>
        <v>9.0359999999999996</v>
      </c>
      <c r="Y209" s="31">
        <f t="shared" si="54"/>
        <v>-184.49199999999999</v>
      </c>
      <c r="Z209" s="30">
        <f t="shared" si="55"/>
        <v>0</v>
      </c>
    </row>
    <row r="210" spans="5:26" x14ac:dyDescent="0.15">
      <c r="E210" s="46"/>
      <c r="F210" s="28"/>
      <c r="G210" s="29"/>
      <c r="H210" s="29"/>
      <c r="I210" s="48" t="str">
        <f t="shared" si="49"/>
        <v/>
      </c>
      <c r="J210" s="48" t="str">
        <f t="shared" si="50"/>
        <v/>
      </c>
      <c r="K210" s="49" t="str">
        <f t="shared" si="51"/>
        <v/>
      </c>
      <c r="L210" s="11"/>
      <c r="M210" s="11"/>
      <c r="N210" s="78"/>
      <c r="O210" s="31" t="str">
        <f t="shared" si="35"/>
        <v>F</v>
      </c>
      <c r="P210" s="11">
        <f t="shared" si="52"/>
        <v>-23.287315649149274</v>
      </c>
      <c r="Q210" s="11"/>
      <c r="R210" s="38">
        <f t="shared" si="46"/>
        <v>0</v>
      </c>
      <c r="S210" s="30">
        <f t="shared" si="47"/>
        <v>0</v>
      </c>
      <c r="T210" s="30">
        <f t="shared" si="48"/>
        <v>0</v>
      </c>
      <c r="U210" s="34"/>
      <c r="V210" s="34"/>
      <c r="W210" s="34"/>
      <c r="X210" s="31">
        <f t="shared" si="53"/>
        <v>9.0359999999999996</v>
      </c>
      <c r="Y210" s="31">
        <f t="shared" si="54"/>
        <v>-184.49199999999999</v>
      </c>
      <c r="Z210" s="30">
        <f t="shared" si="55"/>
        <v>0</v>
      </c>
    </row>
    <row r="211" spans="5:26" x14ac:dyDescent="0.15">
      <c r="E211" s="46"/>
      <c r="F211" s="28"/>
      <c r="G211" s="29"/>
      <c r="H211" s="29"/>
      <c r="I211" s="48" t="str">
        <f t="shared" si="49"/>
        <v/>
      </c>
      <c r="J211" s="48" t="str">
        <f t="shared" si="50"/>
        <v/>
      </c>
      <c r="K211" s="49" t="str">
        <f t="shared" si="51"/>
        <v/>
      </c>
      <c r="L211" s="11"/>
      <c r="M211" s="11"/>
      <c r="N211" s="78"/>
      <c r="O211" s="31" t="str">
        <f t="shared" si="35"/>
        <v>F</v>
      </c>
      <c r="P211" s="11">
        <f t="shared" si="52"/>
        <v>-23.287315649149274</v>
      </c>
      <c r="Q211" s="11"/>
      <c r="R211" s="38">
        <f t="shared" si="46"/>
        <v>0</v>
      </c>
      <c r="S211" s="30">
        <f t="shared" si="47"/>
        <v>0</v>
      </c>
      <c r="T211" s="30">
        <f t="shared" si="48"/>
        <v>0</v>
      </c>
      <c r="U211" s="34"/>
      <c r="V211" s="34"/>
      <c r="W211" s="34"/>
      <c r="X211" s="31">
        <f t="shared" si="53"/>
        <v>9.0359999999999996</v>
      </c>
      <c r="Y211" s="31">
        <f t="shared" si="54"/>
        <v>-184.49199999999999</v>
      </c>
      <c r="Z211" s="30">
        <f t="shared" si="55"/>
        <v>0</v>
      </c>
    </row>
    <row r="212" spans="5:26" x14ac:dyDescent="0.15">
      <c r="E212" s="46"/>
      <c r="F212" s="28"/>
      <c r="G212" s="29"/>
      <c r="H212" s="29"/>
      <c r="I212" s="48" t="str">
        <f t="shared" si="49"/>
        <v/>
      </c>
      <c r="J212" s="48" t="str">
        <f t="shared" si="50"/>
        <v/>
      </c>
      <c r="K212" s="49" t="str">
        <f t="shared" si="51"/>
        <v/>
      </c>
      <c r="L212" s="11"/>
      <c r="M212" s="11"/>
      <c r="N212" s="78"/>
      <c r="O212" s="31" t="str">
        <f t="shared" si="35"/>
        <v>F</v>
      </c>
      <c r="P212" s="11">
        <f t="shared" si="52"/>
        <v>-23.287315649149274</v>
      </c>
      <c r="Q212" s="11"/>
      <c r="R212" s="38">
        <f t="shared" si="46"/>
        <v>0</v>
      </c>
      <c r="S212" s="30">
        <f t="shared" si="47"/>
        <v>0</v>
      </c>
      <c r="T212" s="30">
        <f t="shared" si="48"/>
        <v>0</v>
      </c>
      <c r="U212" s="34"/>
      <c r="V212" s="34"/>
      <c r="W212" s="34"/>
      <c r="X212" s="31">
        <f t="shared" si="53"/>
        <v>9.0359999999999996</v>
      </c>
      <c r="Y212" s="31">
        <f t="shared" si="54"/>
        <v>-184.49199999999999</v>
      </c>
      <c r="Z212" s="30">
        <f t="shared" si="55"/>
        <v>0</v>
      </c>
    </row>
    <row r="213" spans="5:26" x14ac:dyDescent="0.15">
      <c r="E213" s="46"/>
      <c r="F213" s="28"/>
      <c r="G213" s="29"/>
      <c r="H213" s="29"/>
      <c r="I213" s="48" t="str">
        <f t="shared" si="49"/>
        <v/>
      </c>
      <c r="J213" s="48" t="str">
        <f t="shared" si="50"/>
        <v/>
      </c>
      <c r="K213" s="49" t="str">
        <f t="shared" si="51"/>
        <v/>
      </c>
      <c r="L213" s="11"/>
      <c r="M213" s="11"/>
      <c r="N213" s="78"/>
      <c r="O213" s="31" t="str">
        <f t="shared" si="35"/>
        <v>F</v>
      </c>
      <c r="P213" s="11">
        <f t="shared" si="52"/>
        <v>-23.287315649149274</v>
      </c>
      <c r="Q213" s="11"/>
      <c r="R213" s="38">
        <f t="shared" si="46"/>
        <v>0</v>
      </c>
      <c r="S213" s="30">
        <f t="shared" si="47"/>
        <v>0</v>
      </c>
      <c r="T213" s="30">
        <f t="shared" si="48"/>
        <v>0</v>
      </c>
      <c r="U213" s="34"/>
      <c r="V213" s="34"/>
      <c r="W213" s="34"/>
      <c r="X213" s="31">
        <f t="shared" si="53"/>
        <v>9.0359999999999996</v>
      </c>
      <c r="Y213" s="31">
        <f t="shared" si="54"/>
        <v>-184.49199999999999</v>
      </c>
      <c r="Z213" s="30">
        <f t="shared" si="55"/>
        <v>0</v>
      </c>
    </row>
    <row r="214" spans="5:26" x14ac:dyDescent="0.15">
      <c r="E214" s="46"/>
      <c r="F214" s="28"/>
      <c r="G214" s="29"/>
      <c r="H214" s="29"/>
      <c r="I214" s="48" t="str">
        <f t="shared" si="49"/>
        <v/>
      </c>
      <c r="J214" s="48" t="str">
        <f t="shared" si="50"/>
        <v/>
      </c>
      <c r="K214" s="49" t="str">
        <f t="shared" si="51"/>
        <v/>
      </c>
      <c r="L214" s="11"/>
      <c r="M214" s="11"/>
      <c r="N214" s="78"/>
      <c r="O214" s="31" t="str">
        <f t="shared" si="35"/>
        <v>F</v>
      </c>
      <c r="P214" s="11">
        <f t="shared" si="52"/>
        <v>-23.287315649149274</v>
      </c>
      <c r="Q214" s="11"/>
      <c r="R214" s="38">
        <f t="shared" si="46"/>
        <v>0</v>
      </c>
      <c r="S214" s="30">
        <f t="shared" si="47"/>
        <v>0</v>
      </c>
      <c r="T214" s="30">
        <f t="shared" si="48"/>
        <v>0</v>
      </c>
      <c r="U214" s="34"/>
      <c r="V214" s="34"/>
      <c r="W214" s="34"/>
      <c r="X214" s="31">
        <f t="shared" si="53"/>
        <v>9.0359999999999996</v>
      </c>
      <c r="Y214" s="31">
        <f t="shared" si="54"/>
        <v>-184.49199999999999</v>
      </c>
      <c r="Z214" s="30">
        <f t="shared" si="55"/>
        <v>0</v>
      </c>
    </row>
    <row r="215" spans="5:26" x14ac:dyDescent="0.15">
      <c r="E215" s="46"/>
      <c r="F215" s="28"/>
      <c r="G215" s="29"/>
      <c r="H215" s="29"/>
      <c r="I215" s="48" t="str">
        <f t="shared" si="49"/>
        <v/>
      </c>
      <c r="J215" s="48" t="str">
        <f t="shared" si="50"/>
        <v/>
      </c>
      <c r="K215" s="49" t="str">
        <f t="shared" si="51"/>
        <v/>
      </c>
      <c r="L215" s="11"/>
      <c r="M215" s="11"/>
      <c r="N215" s="78"/>
      <c r="O215" s="31" t="str">
        <f t="shared" si="35"/>
        <v>F</v>
      </c>
      <c r="P215" s="11">
        <f t="shared" si="52"/>
        <v>-23.287315649149274</v>
      </c>
      <c r="Q215" s="11"/>
      <c r="R215" s="38">
        <f t="shared" si="46"/>
        <v>0</v>
      </c>
      <c r="S215" s="30">
        <f t="shared" si="47"/>
        <v>0</v>
      </c>
      <c r="T215" s="30">
        <f t="shared" si="48"/>
        <v>0</v>
      </c>
      <c r="U215" s="34"/>
      <c r="V215" s="34"/>
      <c r="W215" s="34"/>
      <c r="X215" s="31">
        <f t="shared" si="53"/>
        <v>9.0359999999999996</v>
      </c>
      <c r="Y215" s="31">
        <f t="shared" si="54"/>
        <v>-184.49199999999999</v>
      </c>
      <c r="Z215" s="30">
        <f t="shared" si="55"/>
        <v>0</v>
      </c>
    </row>
    <row r="216" spans="5:26" x14ac:dyDescent="0.15">
      <c r="E216" s="46"/>
      <c r="F216" s="28"/>
      <c r="G216" s="29"/>
      <c r="H216" s="29"/>
      <c r="I216" s="48" t="str">
        <f t="shared" si="49"/>
        <v/>
      </c>
      <c r="J216" s="48" t="str">
        <f t="shared" si="50"/>
        <v/>
      </c>
      <c r="K216" s="49" t="str">
        <f t="shared" si="51"/>
        <v/>
      </c>
      <c r="L216" s="11"/>
      <c r="M216" s="11"/>
      <c r="N216" s="78"/>
      <c r="O216" s="31" t="str">
        <f t="shared" si="35"/>
        <v>F</v>
      </c>
      <c r="P216" s="11">
        <f t="shared" si="52"/>
        <v>-23.287315649149274</v>
      </c>
      <c r="Q216" s="11"/>
      <c r="R216" s="38">
        <f t="shared" si="46"/>
        <v>0</v>
      </c>
      <c r="S216" s="30">
        <f t="shared" si="47"/>
        <v>0</v>
      </c>
      <c r="T216" s="30">
        <f t="shared" si="48"/>
        <v>0</v>
      </c>
      <c r="U216" s="34"/>
      <c r="V216" s="34"/>
      <c r="W216" s="34"/>
      <c r="X216" s="31">
        <f t="shared" si="53"/>
        <v>9.0359999999999996</v>
      </c>
      <c r="Y216" s="31">
        <f t="shared" si="54"/>
        <v>-184.49199999999999</v>
      </c>
      <c r="Z216" s="30">
        <f t="shared" si="55"/>
        <v>0</v>
      </c>
    </row>
    <row r="217" spans="5:26" x14ac:dyDescent="0.15">
      <c r="E217" s="46"/>
      <c r="F217" s="28"/>
      <c r="G217" s="29"/>
      <c r="H217" s="29"/>
      <c r="I217" s="48" t="str">
        <f t="shared" si="49"/>
        <v/>
      </c>
      <c r="J217" s="48" t="str">
        <f t="shared" si="50"/>
        <v/>
      </c>
      <c r="K217" s="49" t="str">
        <f t="shared" si="51"/>
        <v/>
      </c>
      <c r="L217" s="11"/>
      <c r="M217" s="11"/>
      <c r="N217" s="78"/>
      <c r="O217" s="31" t="str">
        <f t="shared" si="35"/>
        <v>F</v>
      </c>
      <c r="P217" s="11">
        <f t="shared" si="52"/>
        <v>-23.287315649149274</v>
      </c>
      <c r="Q217" s="11"/>
      <c r="R217" s="38">
        <f t="shared" si="46"/>
        <v>0</v>
      </c>
      <c r="S217" s="30">
        <f t="shared" si="47"/>
        <v>0</v>
      </c>
      <c r="T217" s="30">
        <f t="shared" si="48"/>
        <v>0</v>
      </c>
      <c r="U217" s="34"/>
      <c r="V217" s="34"/>
      <c r="W217" s="34"/>
      <c r="X217" s="31">
        <f t="shared" si="53"/>
        <v>9.0359999999999996</v>
      </c>
      <c r="Y217" s="31">
        <f t="shared" si="54"/>
        <v>-184.49199999999999</v>
      </c>
      <c r="Z217" s="30">
        <f t="shared" si="55"/>
        <v>0</v>
      </c>
    </row>
    <row r="218" spans="5:26" x14ac:dyDescent="0.15">
      <c r="E218" s="46"/>
      <c r="F218" s="28"/>
      <c r="G218" s="29"/>
      <c r="H218" s="29"/>
      <c r="I218" s="48" t="str">
        <f t="shared" si="49"/>
        <v/>
      </c>
      <c r="J218" s="48" t="str">
        <f t="shared" si="50"/>
        <v/>
      </c>
      <c r="K218" s="49" t="str">
        <f t="shared" si="51"/>
        <v/>
      </c>
      <c r="L218" s="11"/>
      <c r="M218" s="11"/>
      <c r="N218" s="78"/>
      <c r="O218" s="31" t="str">
        <f t="shared" si="35"/>
        <v>F</v>
      </c>
      <c r="P218" s="11">
        <f t="shared" si="52"/>
        <v>-23.287315649149274</v>
      </c>
      <c r="Q218" s="11"/>
      <c r="R218" s="38">
        <f t="shared" si="46"/>
        <v>0</v>
      </c>
      <c r="S218" s="30">
        <f t="shared" si="47"/>
        <v>0</v>
      </c>
      <c r="T218" s="30">
        <f t="shared" si="48"/>
        <v>0</v>
      </c>
      <c r="U218" s="34"/>
      <c r="V218" s="34"/>
      <c r="W218" s="34"/>
      <c r="X218" s="31">
        <f t="shared" si="53"/>
        <v>9.0359999999999996</v>
      </c>
      <c r="Y218" s="31">
        <f t="shared" si="54"/>
        <v>-184.49199999999999</v>
      </c>
      <c r="Z218" s="30">
        <f t="shared" si="55"/>
        <v>0</v>
      </c>
    </row>
    <row r="219" spans="5:26" x14ac:dyDescent="0.15">
      <c r="E219" s="46"/>
      <c r="F219" s="28"/>
      <c r="G219" s="29"/>
      <c r="H219" s="29"/>
      <c r="I219" s="48" t="str">
        <f t="shared" si="49"/>
        <v/>
      </c>
      <c r="J219" s="48" t="str">
        <f t="shared" si="50"/>
        <v/>
      </c>
      <c r="K219" s="49" t="str">
        <f t="shared" si="51"/>
        <v/>
      </c>
      <c r="L219" s="11"/>
      <c r="M219" s="11"/>
      <c r="N219" s="78"/>
      <c r="O219" s="31" t="str">
        <f t="shared" si="35"/>
        <v>F</v>
      </c>
      <c r="P219" s="11">
        <f t="shared" si="52"/>
        <v>-23.287315649149274</v>
      </c>
      <c r="Q219" s="11"/>
      <c r="R219" s="38">
        <f t="shared" si="46"/>
        <v>0</v>
      </c>
      <c r="S219" s="30">
        <f t="shared" si="47"/>
        <v>0</v>
      </c>
      <c r="T219" s="30">
        <f t="shared" si="48"/>
        <v>0</v>
      </c>
      <c r="U219" s="34"/>
      <c r="V219" s="34"/>
      <c r="W219" s="34"/>
      <c r="X219" s="31">
        <f t="shared" si="53"/>
        <v>9.0359999999999996</v>
      </c>
      <c r="Y219" s="31">
        <f t="shared" si="54"/>
        <v>-184.49199999999999</v>
      </c>
      <c r="Z219" s="30">
        <f t="shared" si="55"/>
        <v>0</v>
      </c>
    </row>
    <row r="220" spans="5:26" x14ac:dyDescent="0.15">
      <c r="E220" s="46"/>
      <c r="F220" s="28"/>
      <c r="G220" s="29"/>
      <c r="H220" s="29"/>
      <c r="I220" s="48" t="str">
        <f t="shared" si="49"/>
        <v/>
      </c>
      <c r="J220" s="48" t="str">
        <f t="shared" si="50"/>
        <v/>
      </c>
      <c r="K220" s="49" t="str">
        <f t="shared" si="51"/>
        <v/>
      </c>
      <c r="L220" s="11"/>
      <c r="M220" s="11"/>
      <c r="N220" s="78"/>
      <c r="O220" s="31" t="str">
        <f t="shared" si="35"/>
        <v>F</v>
      </c>
      <c r="P220" s="11">
        <f t="shared" si="52"/>
        <v>-23.287315649149274</v>
      </c>
      <c r="Q220" s="11"/>
      <c r="R220" s="38">
        <f t="shared" si="46"/>
        <v>0</v>
      </c>
      <c r="S220" s="30">
        <f t="shared" si="47"/>
        <v>0</v>
      </c>
      <c r="T220" s="30">
        <f t="shared" si="48"/>
        <v>0</v>
      </c>
      <c r="U220" s="34"/>
      <c r="V220" s="34"/>
      <c r="W220" s="34"/>
      <c r="X220" s="31">
        <f t="shared" si="53"/>
        <v>9.0359999999999996</v>
      </c>
      <c r="Y220" s="31">
        <f t="shared" si="54"/>
        <v>-184.49199999999999</v>
      </c>
      <c r="Z220" s="30">
        <f t="shared" si="55"/>
        <v>0</v>
      </c>
    </row>
    <row r="221" spans="5:26" x14ac:dyDescent="0.15">
      <c r="E221" s="46"/>
      <c r="F221" s="28"/>
      <c r="G221" s="29"/>
      <c r="H221" s="29"/>
      <c r="I221" s="48" t="str">
        <f t="shared" si="49"/>
        <v/>
      </c>
      <c r="J221" s="48" t="str">
        <f t="shared" si="50"/>
        <v/>
      </c>
      <c r="K221" s="49" t="str">
        <f t="shared" si="51"/>
        <v/>
      </c>
      <c r="L221" s="11"/>
      <c r="M221" s="11"/>
      <c r="N221" s="78"/>
      <c r="O221" s="31" t="str">
        <f t="shared" si="35"/>
        <v>F</v>
      </c>
      <c r="P221" s="11">
        <f t="shared" si="52"/>
        <v>-23.287315649149274</v>
      </c>
      <c r="Q221" s="11"/>
      <c r="R221" s="38">
        <f t="shared" si="46"/>
        <v>0</v>
      </c>
      <c r="S221" s="30">
        <f t="shared" si="47"/>
        <v>0</v>
      </c>
      <c r="T221" s="30">
        <f t="shared" si="48"/>
        <v>0</v>
      </c>
      <c r="U221" s="34"/>
      <c r="V221" s="34"/>
      <c r="W221" s="34"/>
      <c r="X221" s="31">
        <f t="shared" si="53"/>
        <v>9.0359999999999996</v>
      </c>
      <c r="Y221" s="31">
        <f t="shared" si="54"/>
        <v>-184.49199999999999</v>
      </c>
      <c r="Z221" s="30">
        <f t="shared" si="55"/>
        <v>0</v>
      </c>
    </row>
    <row r="222" spans="5:26" x14ac:dyDescent="0.15">
      <c r="E222" s="46"/>
      <c r="F222" s="28"/>
      <c r="G222" s="29"/>
      <c r="H222" s="29"/>
      <c r="I222" s="48" t="str">
        <f t="shared" si="49"/>
        <v/>
      </c>
      <c r="J222" s="48" t="str">
        <f t="shared" si="50"/>
        <v/>
      </c>
      <c r="K222" s="49" t="str">
        <f t="shared" si="51"/>
        <v/>
      </c>
      <c r="L222" s="11"/>
      <c r="M222" s="11"/>
      <c r="N222" s="78"/>
      <c r="O222" s="31" t="str">
        <f t="shared" si="35"/>
        <v>F</v>
      </c>
      <c r="P222" s="11">
        <f t="shared" si="52"/>
        <v>-23.287315649149274</v>
      </c>
      <c r="Q222" s="11"/>
      <c r="R222" s="38">
        <f t="shared" si="46"/>
        <v>0</v>
      </c>
      <c r="S222" s="30">
        <f t="shared" si="47"/>
        <v>0</v>
      </c>
      <c r="T222" s="30">
        <f t="shared" si="48"/>
        <v>0</v>
      </c>
      <c r="U222" s="34"/>
      <c r="V222" s="34"/>
      <c r="W222" s="34"/>
      <c r="X222" s="31">
        <f t="shared" si="53"/>
        <v>9.0359999999999996</v>
      </c>
      <c r="Y222" s="31">
        <f t="shared" si="54"/>
        <v>-184.49199999999999</v>
      </c>
      <c r="Z222" s="30">
        <f t="shared" si="55"/>
        <v>0</v>
      </c>
    </row>
    <row r="223" spans="5:26" x14ac:dyDescent="0.15">
      <c r="E223" s="46"/>
      <c r="F223" s="28"/>
      <c r="G223" s="29"/>
      <c r="H223" s="29"/>
      <c r="I223" s="48" t="str">
        <f t="shared" si="49"/>
        <v/>
      </c>
      <c r="J223" s="48" t="str">
        <f t="shared" si="50"/>
        <v/>
      </c>
      <c r="K223" s="49" t="str">
        <f t="shared" si="51"/>
        <v/>
      </c>
      <c r="L223" s="11"/>
      <c r="M223" s="11"/>
      <c r="N223" s="78"/>
      <c r="O223" s="31" t="str">
        <f>+O132</f>
        <v>F</v>
      </c>
      <c r="P223" s="11">
        <f t="shared" si="28"/>
        <v>-23.287315649149274</v>
      </c>
      <c r="Q223" s="11"/>
      <c r="R223" s="38">
        <f t="shared" si="46"/>
        <v>0</v>
      </c>
      <c r="S223" s="30">
        <f t="shared" si="47"/>
        <v>0</v>
      </c>
      <c r="T223" s="30">
        <f t="shared" si="48"/>
        <v>0</v>
      </c>
      <c r="U223" s="34"/>
      <c r="V223" s="34"/>
      <c r="W223" s="34"/>
      <c r="X223" s="31">
        <f t="shared" si="29"/>
        <v>9.0359999999999996</v>
      </c>
      <c r="Y223" s="31">
        <f t="shared" si="30"/>
        <v>-184.49199999999999</v>
      </c>
      <c r="Z223" s="30">
        <f t="shared" si="31"/>
        <v>0</v>
      </c>
    </row>
    <row r="224" spans="5:26" x14ac:dyDescent="0.15">
      <c r="E224" s="46"/>
      <c r="F224" s="28"/>
      <c r="G224" s="29"/>
      <c r="H224" s="29"/>
      <c r="I224" s="48" t="str">
        <f t="shared" si="32"/>
        <v/>
      </c>
      <c r="J224" s="48" t="str">
        <f t="shared" si="33"/>
        <v/>
      </c>
      <c r="K224" s="49" t="str">
        <f t="shared" si="34"/>
        <v/>
      </c>
      <c r="L224" s="11"/>
      <c r="M224" s="11"/>
      <c r="N224" s="78"/>
      <c r="O224" s="31" t="str">
        <f t="shared" si="35"/>
        <v>F</v>
      </c>
      <c r="P224" s="11">
        <f t="shared" si="28"/>
        <v>-23.287315649149274</v>
      </c>
      <c r="Q224" s="11"/>
      <c r="R224" s="38">
        <f t="shared" si="46"/>
        <v>0</v>
      </c>
      <c r="S224" s="30">
        <f t="shared" si="47"/>
        <v>0</v>
      </c>
      <c r="T224" s="30">
        <f t="shared" si="48"/>
        <v>0</v>
      </c>
      <c r="U224" s="34"/>
      <c r="V224" s="34"/>
      <c r="W224" s="34"/>
      <c r="X224" s="31">
        <f t="shared" si="29"/>
        <v>9.0359999999999996</v>
      </c>
      <c r="Y224" s="31">
        <f t="shared" si="30"/>
        <v>-184.49199999999999</v>
      </c>
      <c r="Z224" s="30">
        <f t="shared" si="31"/>
        <v>0</v>
      </c>
    </row>
    <row r="225" spans="5:26" x14ac:dyDescent="0.15">
      <c r="E225" s="46"/>
      <c r="F225" s="28"/>
      <c r="G225" s="29"/>
      <c r="H225" s="29"/>
      <c r="I225" s="48" t="str">
        <f t="shared" si="32"/>
        <v/>
      </c>
      <c r="J225" s="48" t="str">
        <f t="shared" si="33"/>
        <v/>
      </c>
      <c r="K225" s="49" t="str">
        <f t="shared" si="34"/>
        <v/>
      </c>
      <c r="L225" s="11"/>
      <c r="M225" s="11"/>
      <c r="N225" s="78"/>
      <c r="O225" s="31" t="str">
        <f t="shared" si="35"/>
        <v>F</v>
      </c>
      <c r="P225" s="11">
        <f t="shared" si="28"/>
        <v>-23.287315649149274</v>
      </c>
      <c r="Q225" s="11"/>
      <c r="R225" s="38">
        <f t="shared" si="46"/>
        <v>0</v>
      </c>
      <c r="S225" s="30">
        <f t="shared" si="47"/>
        <v>0</v>
      </c>
      <c r="T225" s="30">
        <f t="shared" si="48"/>
        <v>0</v>
      </c>
      <c r="U225" s="34"/>
      <c r="V225" s="34"/>
      <c r="W225" s="34"/>
      <c r="X225" s="31">
        <f t="shared" si="29"/>
        <v>9.0359999999999996</v>
      </c>
      <c r="Y225" s="31">
        <f t="shared" si="30"/>
        <v>-184.49199999999999</v>
      </c>
      <c r="Z225" s="30">
        <f t="shared" si="31"/>
        <v>0</v>
      </c>
    </row>
    <row r="226" spans="5:26" x14ac:dyDescent="0.15">
      <c r="E226" s="46"/>
      <c r="F226" s="28"/>
      <c r="G226" s="29"/>
      <c r="H226" s="29"/>
      <c r="I226" s="48" t="str">
        <f t="shared" si="32"/>
        <v/>
      </c>
      <c r="J226" s="48" t="str">
        <f t="shared" si="33"/>
        <v/>
      </c>
      <c r="K226" s="49" t="str">
        <f t="shared" si="34"/>
        <v/>
      </c>
      <c r="L226" s="11"/>
      <c r="M226" s="11"/>
      <c r="N226" s="78"/>
      <c r="O226" s="31" t="str">
        <f t="shared" si="35"/>
        <v>F</v>
      </c>
      <c r="P226" s="11">
        <f t="shared" si="28"/>
        <v>-23.287315649149274</v>
      </c>
      <c r="Q226" s="11"/>
      <c r="R226" s="38">
        <f t="shared" si="46"/>
        <v>0</v>
      </c>
      <c r="S226" s="30">
        <f t="shared" si="47"/>
        <v>0</v>
      </c>
      <c r="T226" s="30">
        <f t="shared" si="48"/>
        <v>0</v>
      </c>
      <c r="U226" s="34"/>
      <c r="V226" s="34"/>
      <c r="W226" s="34"/>
      <c r="X226" s="31">
        <f t="shared" si="29"/>
        <v>9.0359999999999996</v>
      </c>
      <c r="Y226" s="31">
        <f t="shared" si="30"/>
        <v>-184.49199999999999</v>
      </c>
      <c r="Z226" s="30">
        <f t="shared" si="31"/>
        <v>0</v>
      </c>
    </row>
    <row r="227" spans="5:26" x14ac:dyDescent="0.15">
      <c r="E227" s="46"/>
      <c r="F227" s="28"/>
      <c r="G227" s="29"/>
      <c r="H227" s="29"/>
      <c r="I227" s="48" t="str">
        <f t="shared" si="32"/>
        <v/>
      </c>
      <c r="J227" s="48" t="str">
        <f t="shared" si="33"/>
        <v/>
      </c>
      <c r="K227" s="49" t="str">
        <f t="shared" si="34"/>
        <v/>
      </c>
      <c r="L227" s="11"/>
      <c r="M227" s="11"/>
      <c r="N227" s="78"/>
      <c r="O227" s="31" t="str">
        <f t="shared" si="35"/>
        <v>F</v>
      </c>
      <c r="P227" s="11">
        <f t="shared" si="28"/>
        <v>-23.287315649149274</v>
      </c>
      <c r="Q227" s="11"/>
      <c r="R227" s="38">
        <f t="shared" si="46"/>
        <v>0</v>
      </c>
      <c r="S227" s="30">
        <f t="shared" si="47"/>
        <v>0</v>
      </c>
      <c r="T227" s="30">
        <f t="shared" si="48"/>
        <v>0</v>
      </c>
      <c r="U227" s="34"/>
      <c r="V227" s="34"/>
      <c r="W227" s="34"/>
      <c r="X227" s="31">
        <f t="shared" si="29"/>
        <v>9.0359999999999996</v>
      </c>
      <c r="Y227" s="31">
        <f t="shared" si="30"/>
        <v>-184.49199999999999</v>
      </c>
      <c r="Z227" s="30">
        <f t="shared" si="31"/>
        <v>0</v>
      </c>
    </row>
    <row r="228" spans="5:26" x14ac:dyDescent="0.15">
      <c r="E228" s="46"/>
      <c r="F228" s="28"/>
      <c r="G228" s="29"/>
      <c r="H228" s="29"/>
      <c r="I228" s="48" t="str">
        <f t="shared" si="32"/>
        <v/>
      </c>
      <c r="J228" s="48" t="str">
        <f t="shared" si="33"/>
        <v/>
      </c>
      <c r="K228" s="49" t="str">
        <f t="shared" si="34"/>
        <v/>
      </c>
      <c r="L228" s="11"/>
      <c r="M228" s="11"/>
      <c r="N228" s="78"/>
      <c r="O228" s="31" t="str">
        <f t="shared" si="35"/>
        <v>F</v>
      </c>
      <c r="P228" s="11">
        <f t="shared" si="28"/>
        <v>-23.287315649149274</v>
      </c>
      <c r="Q228" s="11"/>
      <c r="R228" s="38">
        <f t="shared" si="46"/>
        <v>0</v>
      </c>
      <c r="S228" s="30">
        <f t="shared" si="47"/>
        <v>0</v>
      </c>
      <c r="T228" s="30">
        <f t="shared" si="48"/>
        <v>0</v>
      </c>
      <c r="U228" s="34"/>
      <c r="V228" s="34"/>
      <c r="W228" s="34"/>
      <c r="X228" s="31">
        <f t="shared" si="29"/>
        <v>9.0359999999999996</v>
      </c>
      <c r="Y228" s="31">
        <f t="shared" si="30"/>
        <v>-184.49199999999999</v>
      </c>
      <c r="Z228" s="30">
        <f t="shared" si="31"/>
        <v>0</v>
      </c>
    </row>
    <row r="229" spans="5:26" x14ac:dyDescent="0.15">
      <c r="E229" s="46"/>
      <c r="F229" s="28"/>
      <c r="G229" s="29"/>
      <c r="H229" s="29"/>
      <c r="I229" s="48" t="str">
        <f t="shared" si="32"/>
        <v/>
      </c>
      <c r="J229" s="48" t="str">
        <f t="shared" si="33"/>
        <v/>
      </c>
      <c r="K229" s="49" t="str">
        <f t="shared" si="34"/>
        <v/>
      </c>
      <c r="L229" s="11"/>
      <c r="M229" s="11"/>
      <c r="N229" s="78"/>
      <c r="O229" s="31" t="str">
        <f t="shared" si="35"/>
        <v>F</v>
      </c>
      <c r="P229" s="11">
        <f t="shared" si="28"/>
        <v>-23.287315649149274</v>
      </c>
      <c r="Q229" s="11"/>
      <c r="R229" s="38">
        <f t="shared" si="46"/>
        <v>0</v>
      </c>
      <c r="S229" s="30">
        <f t="shared" si="47"/>
        <v>0</v>
      </c>
      <c r="T229" s="30">
        <f t="shared" si="48"/>
        <v>0</v>
      </c>
      <c r="U229" s="34"/>
      <c r="V229" s="34"/>
      <c r="W229" s="34"/>
      <c r="X229" s="31">
        <f t="shared" si="29"/>
        <v>9.0359999999999996</v>
      </c>
      <c r="Y229" s="31">
        <f t="shared" si="30"/>
        <v>-184.49199999999999</v>
      </c>
      <c r="Z229" s="30">
        <f t="shared" si="31"/>
        <v>0</v>
      </c>
    </row>
    <row r="230" spans="5:26" x14ac:dyDescent="0.15">
      <c r="E230" s="46"/>
      <c r="F230" s="28"/>
      <c r="G230" s="29"/>
      <c r="H230" s="29"/>
      <c r="I230" s="48" t="str">
        <f t="shared" si="32"/>
        <v/>
      </c>
      <c r="J230" s="48" t="str">
        <f t="shared" si="33"/>
        <v/>
      </c>
      <c r="K230" s="49" t="str">
        <f t="shared" si="34"/>
        <v/>
      </c>
      <c r="L230" s="11"/>
      <c r="M230" s="11"/>
      <c r="N230" s="78"/>
      <c r="O230" s="31" t="str">
        <f t="shared" si="35"/>
        <v>F</v>
      </c>
      <c r="P230" s="11">
        <f t="shared" si="28"/>
        <v>-23.287315649149274</v>
      </c>
      <c r="Q230" s="11"/>
      <c r="R230" s="38">
        <f t="shared" si="46"/>
        <v>0</v>
      </c>
      <c r="S230" s="30">
        <f t="shared" si="47"/>
        <v>0</v>
      </c>
      <c r="T230" s="30">
        <f t="shared" si="48"/>
        <v>0</v>
      </c>
      <c r="U230" s="34"/>
      <c r="V230" s="34"/>
      <c r="W230" s="34"/>
      <c r="X230" s="31">
        <f t="shared" si="29"/>
        <v>9.0359999999999996</v>
      </c>
      <c r="Y230" s="31">
        <f t="shared" si="30"/>
        <v>-184.49199999999999</v>
      </c>
      <c r="Z230" s="30">
        <f t="shared" si="31"/>
        <v>0</v>
      </c>
    </row>
    <row r="231" spans="5:26" x14ac:dyDescent="0.15">
      <c r="E231" s="46"/>
      <c r="F231" s="28"/>
      <c r="G231" s="29"/>
      <c r="H231" s="29"/>
      <c r="I231" s="48" t="str">
        <f t="shared" si="32"/>
        <v/>
      </c>
      <c r="J231" s="48" t="str">
        <f t="shared" si="33"/>
        <v/>
      </c>
      <c r="K231" s="49" t="str">
        <f t="shared" si="34"/>
        <v/>
      </c>
      <c r="L231" s="11"/>
      <c r="M231" s="11"/>
      <c r="N231" s="78"/>
      <c r="O231" s="31" t="str">
        <f t="shared" si="35"/>
        <v>F</v>
      </c>
      <c r="P231" s="11">
        <f t="shared" si="28"/>
        <v>-23.287315649149274</v>
      </c>
      <c r="Q231" s="11"/>
      <c r="R231" s="38">
        <f t="shared" si="46"/>
        <v>0</v>
      </c>
      <c r="S231" s="30">
        <f t="shared" si="47"/>
        <v>0</v>
      </c>
      <c r="T231" s="30">
        <f t="shared" si="48"/>
        <v>0</v>
      </c>
      <c r="U231" s="34"/>
      <c r="V231" s="34"/>
      <c r="W231" s="34"/>
      <c r="X231" s="31">
        <f t="shared" si="29"/>
        <v>9.0359999999999996</v>
      </c>
      <c r="Y231" s="31">
        <f t="shared" si="30"/>
        <v>-184.49199999999999</v>
      </c>
      <c r="Z231" s="30">
        <f t="shared" si="31"/>
        <v>0</v>
      </c>
    </row>
    <row r="232" spans="5:26" x14ac:dyDescent="0.15">
      <c r="E232" s="46"/>
      <c r="F232" s="28"/>
      <c r="G232" s="29"/>
      <c r="H232" s="29"/>
      <c r="I232" s="48" t="str">
        <f t="shared" si="32"/>
        <v/>
      </c>
      <c r="J232" s="48" t="str">
        <f t="shared" si="33"/>
        <v/>
      </c>
      <c r="K232" s="49" t="str">
        <f t="shared" si="34"/>
        <v/>
      </c>
      <c r="L232" s="11"/>
      <c r="M232" s="11"/>
      <c r="N232" s="78"/>
      <c r="O232" s="31" t="str">
        <f t="shared" si="35"/>
        <v>F</v>
      </c>
      <c r="P232" s="11">
        <f t="shared" si="28"/>
        <v>-23.287315649149274</v>
      </c>
      <c r="Q232" s="11"/>
      <c r="R232" s="38">
        <f t="shared" si="46"/>
        <v>0</v>
      </c>
      <c r="S232" s="30">
        <f t="shared" si="47"/>
        <v>0</v>
      </c>
      <c r="T232" s="30">
        <f t="shared" si="48"/>
        <v>0</v>
      </c>
      <c r="U232" s="34"/>
      <c r="V232" s="34"/>
      <c r="W232" s="34"/>
      <c r="X232" s="31">
        <f t="shared" si="29"/>
        <v>9.0359999999999996</v>
      </c>
      <c r="Y232" s="31">
        <f t="shared" si="30"/>
        <v>-184.49199999999999</v>
      </c>
      <c r="Z232" s="30">
        <f t="shared" si="31"/>
        <v>0</v>
      </c>
    </row>
    <row r="233" spans="5:26" x14ac:dyDescent="0.15">
      <c r="E233" s="46"/>
      <c r="F233" s="28"/>
      <c r="G233" s="29"/>
      <c r="H233" s="29"/>
      <c r="I233" s="48" t="str">
        <f t="shared" si="32"/>
        <v/>
      </c>
      <c r="J233" s="48" t="str">
        <f t="shared" si="33"/>
        <v/>
      </c>
      <c r="K233" s="49" t="str">
        <f t="shared" si="34"/>
        <v/>
      </c>
      <c r="L233" s="11"/>
      <c r="M233" s="11"/>
      <c r="N233" s="78"/>
      <c r="O233" s="31" t="str">
        <f t="shared" si="35"/>
        <v>F</v>
      </c>
      <c r="P233" s="11">
        <f t="shared" si="28"/>
        <v>-23.287315649149274</v>
      </c>
      <c r="Q233" s="11"/>
      <c r="R233" s="38">
        <f t="shared" si="46"/>
        <v>0</v>
      </c>
      <c r="S233" s="30">
        <f t="shared" si="47"/>
        <v>0</v>
      </c>
      <c r="T233" s="30">
        <f t="shared" si="48"/>
        <v>0</v>
      </c>
      <c r="U233" s="34"/>
      <c r="V233" s="34"/>
      <c r="W233" s="34"/>
      <c r="X233" s="31">
        <f t="shared" si="29"/>
        <v>9.0359999999999996</v>
      </c>
      <c r="Y233" s="31">
        <f t="shared" si="30"/>
        <v>-184.49199999999999</v>
      </c>
      <c r="Z233" s="30">
        <f t="shared" si="31"/>
        <v>0</v>
      </c>
    </row>
    <row r="234" spans="5:26" x14ac:dyDescent="0.15">
      <c r="E234" s="46"/>
      <c r="F234" s="28"/>
      <c r="G234" s="29"/>
      <c r="H234" s="29"/>
      <c r="I234" s="48" t="str">
        <f t="shared" si="32"/>
        <v/>
      </c>
      <c r="J234" s="48" t="str">
        <f t="shared" si="33"/>
        <v/>
      </c>
      <c r="K234" s="49" t="str">
        <f t="shared" si="34"/>
        <v/>
      </c>
      <c r="L234" s="11"/>
      <c r="M234" s="11"/>
      <c r="N234" s="78"/>
      <c r="O234" s="31" t="str">
        <f t="shared" si="35"/>
        <v>F</v>
      </c>
      <c r="P234" s="11">
        <f t="shared" si="28"/>
        <v>-23.287315649149274</v>
      </c>
      <c r="Q234" s="11"/>
      <c r="R234" s="38">
        <f t="shared" si="46"/>
        <v>0</v>
      </c>
      <c r="S234" s="30">
        <f t="shared" si="47"/>
        <v>0</v>
      </c>
      <c r="T234" s="30">
        <f t="shared" si="48"/>
        <v>0</v>
      </c>
      <c r="U234" s="34"/>
      <c r="V234" s="34"/>
      <c r="W234" s="34"/>
      <c r="X234" s="31">
        <f t="shared" si="29"/>
        <v>9.0359999999999996</v>
      </c>
      <c r="Y234" s="31">
        <f t="shared" si="30"/>
        <v>-184.49199999999999</v>
      </c>
      <c r="Z234" s="30">
        <f t="shared" si="31"/>
        <v>0</v>
      </c>
    </row>
    <row r="235" spans="5:26" x14ac:dyDescent="0.15">
      <c r="E235" s="46"/>
      <c r="F235" s="28"/>
      <c r="G235" s="29"/>
      <c r="H235" s="29"/>
      <c r="I235" s="48" t="str">
        <f t="shared" si="32"/>
        <v/>
      </c>
      <c r="J235" s="48" t="str">
        <f t="shared" si="33"/>
        <v/>
      </c>
      <c r="K235" s="49" t="str">
        <f t="shared" si="34"/>
        <v/>
      </c>
      <c r="L235" s="11"/>
      <c r="M235" s="11"/>
      <c r="N235" s="78"/>
      <c r="O235" s="31" t="str">
        <f t="shared" si="35"/>
        <v>F</v>
      </c>
      <c r="P235" s="11">
        <f t="shared" si="28"/>
        <v>-23.287315649149274</v>
      </c>
      <c r="Q235" s="11"/>
      <c r="R235" s="38">
        <f t="shared" si="46"/>
        <v>0</v>
      </c>
      <c r="S235" s="30">
        <f t="shared" si="47"/>
        <v>0</v>
      </c>
      <c r="T235" s="30">
        <f t="shared" si="48"/>
        <v>0</v>
      </c>
      <c r="U235" s="34"/>
      <c r="V235" s="34"/>
      <c r="W235" s="34"/>
      <c r="X235" s="31">
        <f t="shared" si="29"/>
        <v>9.0359999999999996</v>
      </c>
      <c r="Y235" s="31">
        <f t="shared" si="30"/>
        <v>-184.49199999999999</v>
      </c>
      <c r="Z235" s="30">
        <f t="shared" si="31"/>
        <v>0</v>
      </c>
    </row>
    <row r="236" spans="5:26" x14ac:dyDescent="0.15">
      <c r="E236" s="46"/>
      <c r="F236" s="28"/>
      <c r="G236" s="29"/>
      <c r="H236" s="29"/>
      <c r="I236" s="48" t="str">
        <f t="shared" si="32"/>
        <v/>
      </c>
      <c r="J236" s="48" t="str">
        <f t="shared" si="33"/>
        <v/>
      </c>
      <c r="K236" s="49" t="str">
        <f t="shared" si="34"/>
        <v/>
      </c>
      <c r="L236" s="11"/>
      <c r="M236" s="11"/>
      <c r="N236" s="78"/>
      <c r="O236" s="31" t="str">
        <f t="shared" si="35"/>
        <v>F</v>
      </c>
      <c r="P236" s="11">
        <f t="shared" si="28"/>
        <v>-23.287315649149274</v>
      </c>
      <c r="Q236" s="11"/>
      <c r="R236" s="38">
        <f t="shared" si="46"/>
        <v>0</v>
      </c>
      <c r="S236" s="30">
        <f t="shared" si="47"/>
        <v>0</v>
      </c>
      <c r="T236" s="30">
        <f t="shared" si="48"/>
        <v>0</v>
      </c>
      <c r="U236" s="34"/>
      <c r="V236" s="34"/>
      <c r="W236" s="34"/>
      <c r="X236" s="31">
        <f t="shared" si="29"/>
        <v>9.0359999999999996</v>
      </c>
      <c r="Y236" s="31">
        <f t="shared" si="30"/>
        <v>-184.49199999999999</v>
      </c>
      <c r="Z236" s="30">
        <f t="shared" si="31"/>
        <v>0</v>
      </c>
    </row>
    <row r="237" spans="5:26" x14ac:dyDescent="0.15">
      <c r="E237" s="46"/>
      <c r="F237" s="28"/>
      <c r="G237" s="29"/>
      <c r="H237" s="29"/>
      <c r="I237" s="48" t="str">
        <f t="shared" si="32"/>
        <v/>
      </c>
      <c r="J237" s="48" t="str">
        <f t="shared" si="33"/>
        <v/>
      </c>
      <c r="K237" s="49" t="str">
        <f t="shared" si="34"/>
        <v/>
      </c>
      <c r="L237" s="11"/>
      <c r="M237" s="11"/>
      <c r="N237" s="78"/>
      <c r="O237" s="31" t="str">
        <f t="shared" si="35"/>
        <v>F</v>
      </c>
      <c r="P237" s="11">
        <f t="shared" si="28"/>
        <v>-23.287315649149274</v>
      </c>
      <c r="Q237" s="11"/>
      <c r="R237" s="38">
        <f t="shared" si="46"/>
        <v>0</v>
      </c>
      <c r="S237" s="30">
        <f t="shared" si="47"/>
        <v>0</v>
      </c>
      <c r="T237" s="30">
        <f t="shared" si="48"/>
        <v>0</v>
      </c>
      <c r="U237" s="34"/>
      <c r="V237" s="34"/>
      <c r="W237" s="34"/>
      <c r="X237" s="31">
        <f t="shared" si="29"/>
        <v>9.0359999999999996</v>
      </c>
      <c r="Y237" s="31">
        <f t="shared" si="30"/>
        <v>-184.49199999999999</v>
      </c>
      <c r="Z237" s="30">
        <f t="shared" si="31"/>
        <v>0</v>
      </c>
    </row>
    <row r="238" spans="5:26" x14ac:dyDescent="0.15">
      <c r="E238" s="46"/>
      <c r="F238" s="28"/>
      <c r="G238" s="29"/>
      <c r="H238" s="29"/>
      <c r="I238" s="48" t="str">
        <f t="shared" si="32"/>
        <v/>
      </c>
      <c r="J238" s="48" t="str">
        <f t="shared" si="33"/>
        <v/>
      </c>
      <c r="K238" s="49" t="str">
        <f t="shared" si="34"/>
        <v/>
      </c>
      <c r="L238" s="11"/>
      <c r="M238" s="11"/>
      <c r="N238" s="78"/>
      <c r="O238" s="31" t="str">
        <f t="shared" si="35"/>
        <v>F</v>
      </c>
      <c r="P238" s="11">
        <f t="shared" si="28"/>
        <v>-23.287315649149274</v>
      </c>
      <c r="Q238" s="11"/>
      <c r="R238" s="38">
        <f t="shared" si="46"/>
        <v>0</v>
      </c>
      <c r="S238" s="30">
        <f t="shared" si="47"/>
        <v>0</v>
      </c>
      <c r="T238" s="30">
        <f t="shared" si="48"/>
        <v>0</v>
      </c>
      <c r="U238" s="34"/>
      <c r="V238" s="34"/>
      <c r="W238" s="34"/>
      <c r="X238" s="31">
        <f t="shared" si="29"/>
        <v>9.0359999999999996</v>
      </c>
      <c r="Y238" s="31">
        <f t="shared" si="30"/>
        <v>-184.49199999999999</v>
      </c>
      <c r="Z238" s="30">
        <f t="shared" si="31"/>
        <v>0</v>
      </c>
    </row>
    <row r="239" spans="5:26" x14ac:dyDescent="0.15">
      <c r="E239" s="46"/>
      <c r="F239" s="28"/>
      <c r="G239" s="29"/>
      <c r="H239" s="29"/>
      <c r="I239" s="48" t="str">
        <f t="shared" si="32"/>
        <v/>
      </c>
      <c r="J239" s="48" t="str">
        <f t="shared" si="33"/>
        <v/>
      </c>
      <c r="K239" s="49" t="str">
        <f t="shared" si="34"/>
        <v/>
      </c>
      <c r="L239" s="11"/>
      <c r="M239" s="11"/>
      <c r="N239" s="78"/>
      <c r="O239" s="31" t="str">
        <f t="shared" si="35"/>
        <v>F</v>
      </c>
      <c r="P239" s="11">
        <f t="shared" si="28"/>
        <v>-23.287315649149274</v>
      </c>
      <c r="Q239" s="11"/>
      <c r="R239" s="38">
        <f t="shared" si="46"/>
        <v>0</v>
      </c>
      <c r="S239" s="30">
        <f t="shared" si="47"/>
        <v>0</v>
      </c>
      <c r="T239" s="30">
        <f t="shared" si="48"/>
        <v>0</v>
      </c>
      <c r="U239" s="34"/>
      <c r="V239" s="34"/>
      <c r="W239" s="34"/>
      <c r="X239" s="31">
        <f t="shared" si="29"/>
        <v>9.0359999999999996</v>
      </c>
      <c r="Y239" s="31">
        <f t="shared" si="30"/>
        <v>-184.49199999999999</v>
      </c>
      <c r="Z239" s="30">
        <f t="shared" si="31"/>
        <v>0</v>
      </c>
    </row>
    <row r="240" spans="5:26" x14ac:dyDescent="0.15">
      <c r="E240" s="46"/>
      <c r="F240" s="28"/>
      <c r="G240" s="29"/>
      <c r="H240" s="29"/>
      <c r="I240" s="48" t="str">
        <f t="shared" si="32"/>
        <v/>
      </c>
      <c r="J240" s="48" t="str">
        <f t="shared" si="33"/>
        <v/>
      </c>
      <c r="K240" s="49" t="str">
        <f t="shared" si="34"/>
        <v/>
      </c>
      <c r="L240" s="11"/>
      <c r="M240" s="11"/>
      <c r="N240" s="78"/>
      <c r="O240" s="31" t="str">
        <f t="shared" si="35"/>
        <v>F</v>
      </c>
      <c r="P240" s="11">
        <f t="shared" si="28"/>
        <v>-23.287315649149274</v>
      </c>
      <c r="Q240" s="11"/>
      <c r="R240" s="38">
        <f t="shared" si="46"/>
        <v>0</v>
      </c>
      <c r="S240" s="30">
        <f t="shared" si="47"/>
        <v>0</v>
      </c>
      <c r="T240" s="30">
        <f t="shared" si="48"/>
        <v>0</v>
      </c>
      <c r="U240" s="34"/>
      <c r="V240" s="34"/>
      <c r="W240" s="34"/>
      <c r="X240" s="31">
        <f t="shared" si="29"/>
        <v>9.0359999999999996</v>
      </c>
      <c r="Y240" s="31">
        <f t="shared" si="30"/>
        <v>-184.49199999999999</v>
      </c>
      <c r="Z240" s="30">
        <f t="shared" si="31"/>
        <v>0</v>
      </c>
    </row>
    <row r="241" spans="4:26" x14ac:dyDescent="0.15">
      <c r="E241" s="46"/>
      <c r="F241" s="28"/>
      <c r="G241" s="29"/>
      <c r="H241" s="29"/>
      <c r="I241" s="48" t="str">
        <f t="shared" si="32"/>
        <v/>
      </c>
      <c r="J241" s="48" t="str">
        <f t="shared" si="33"/>
        <v/>
      </c>
      <c r="K241" s="49" t="str">
        <f t="shared" si="34"/>
        <v/>
      </c>
      <c r="L241" s="11"/>
      <c r="M241" s="11"/>
      <c r="N241" s="78"/>
      <c r="O241" s="31" t="str">
        <f t="shared" si="35"/>
        <v>F</v>
      </c>
      <c r="P241" s="11">
        <f t="shared" si="28"/>
        <v>-23.287315649149274</v>
      </c>
      <c r="Q241" s="11"/>
      <c r="R241" s="38">
        <f t="shared" si="46"/>
        <v>0</v>
      </c>
      <c r="S241" s="30">
        <f t="shared" si="47"/>
        <v>0</v>
      </c>
      <c r="T241" s="30">
        <f t="shared" si="48"/>
        <v>0</v>
      </c>
      <c r="U241" s="34"/>
      <c r="V241" s="34"/>
      <c r="W241" s="34"/>
      <c r="X241" s="31">
        <f t="shared" si="29"/>
        <v>9.0359999999999996</v>
      </c>
      <c r="Y241" s="31">
        <f t="shared" si="30"/>
        <v>-184.49199999999999</v>
      </c>
      <c r="Z241" s="30">
        <f t="shared" si="31"/>
        <v>0</v>
      </c>
    </row>
    <row r="242" spans="4:26" x14ac:dyDescent="0.15">
      <c r="E242" s="46"/>
      <c r="F242" s="28"/>
      <c r="G242" s="29"/>
      <c r="H242" s="29"/>
      <c r="I242" s="48" t="str">
        <f t="shared" si="32"/>
        <v/>
      </c>
      <c r="J242" s="48" t="str">
        <f t="shared" si="33"/>
        <v/>
      </c>
      <c r="K242" s="49" t="str">
        <f t="shared" si="34"/>
        <v/>
      </c>
      <c r="L242" s="11"/>
      <c r="M242" s="11"/>
      <c r="N242" s="78"/>
      <c r="O242" s="31" t="str">
        <f t="shared" si="35"/>
        <v>F</v>
      </c>
      <c r="P242" s="11">
        <f t="shared" si="28"/>
        <v>-23.287315649149274</v>
      </c>
      <c r="Q242" s="11"/>
      <c r="R242" s="38">
        <f t="shared" si="46"/>
        <v>0</v>
      </c>
      <c r="S242" s="30">
        <f t="shared" si="47"/>
        <v>0</v>
      </c>
      <c r="T242" s="30">
        <f t="shared" si="48"/>
        <v>0</v>
      </c>
      <c r="U242" s="34"/>
      <c r="V242" s="34"/>
      <c r="W242" s="34"/>
      <c r="X242" s="31">
        <f t="shared" si="29"/>
        <v>9.0359999999999996</v>
      </c>
      <c r="Y242" s="31">
        <f t="shared" si="30"/>
        <v>-184.49199999999999</v>
      </c>
      <c r="Z242" s="30">
        <f t="shared" si="31"/>
        <v>0</v>
      </c>
    </row>
    <row r="243" spans="4:26" x14ac:dyDescent="0.15">
      <c r="E243" s="46"/>
      <c r="F243" s="28"/>
      <c r="G243" s="29"/>
      <c r="H243" s="29"/>
      <c r="I243" s="48" t="str">
        <f t="shared" si="32"/>
        <v/>
      </c>
      <c r="J243" s="48" t="str">
        <f t="shared" si="33"/>
        <v/>
      </c>
      <c r="K243" s="49" t="str">
        <f t="shared" si="34"/>
        <v/>
      </c>
      <c r="L243" s="11"/>
      <c r="M243" s="11"/>
      <c r="N243" s="78"/>
      <c r="O243" s="31" t="str">
        <f t="shared" si="35"/>
        <v>F</v>
      </c>
      <c r="P243" s="11">
        <f t="shared" si="28"/>
        <v>-23.287315649149274</v>
      </c>
      <c r="Q243" s="11"/>
      <c r="R243" s="38">
        <f t="shared" si="46"/>
        <v>0</v>
      </c>
      <c r="S243" s="30">
        <f t="shared" si="47"/>
        <v>0</v>
      </c>
      <c r="T243" s="30">
        <f t="shared" si="48"/>
        <v>0</v>
      </c>
      <c r="U243" s="34"/>
      <c r="V243" s="34"/>
      <c r="W243" s="34"/>
      <c r="X243" s="31">
        <f t="shared" si="29"/>
        <v>9.0359999999999996</v>
      </c>
      <c r="Y243" s="31">
        <f t="shared" si="30"/>
        <v>-184.49199999999999</v>
      </c>
      <c r="Z243" s="30">
        <f t="shared" si="31"/>
        <v>0</v>
      </c>
    </row>
    <row r="244" spans="4:26" x14ac:dyDescent="0.15">
      <c r="E244" s="46"/>
      <c r="F244" s="28"/>
      <c r="G244" s="29"/>
      <c r="H244" s="29"/>
      <c r="I244" s="48" t="str">
        <f t="shared" si="32"/>
        <v/>
      </c>
      <c r="J244" s="48" t="str">
        <f t="shared" si="33"/>
        <v/>
      </c>
      <c r="K244" s="49" t="str">
        <f t="shared" si="34"/>
        <v/>
      </c>
      <c r="L244" s="11"/>
      <c r="M244" s="11"/>
      <c r="N244" s="78"/>
      <c r="O244" s="31" t="str">
        <f t="shared" si="35"/>
        <v>F</v>
      </c>
      <c r="P244" s="11">
        <f t="shared" si="28"/>
        <v>-23.287315649149274</v>
      </c>
      <c r="Q244" s="11"/>
      <c r="R244" s="38">
        <f t="shared" si="46"/>
        <v>0</v>
      </c>
      <c r="S244" s="30">
        <f t="shared" si="47"/>
        <v>0</v>
      </c>
      <c r="T244" s="30">
        <f t="shared" si="48"/>
        <v>0</v>
      </c>
      <c r="U244" s="34"/>
      <c r="V244" s="34"/>
      <c r="W244" s="34"/>
      <c r="X244" s="31">
        <f t="shared" si="29"/>
        <v>9.0359999999999996</v>
      </c>
      <c r="Y244" s="31">
        <f t="shared" si="30"/>
        <v>-184.49199999999999</v>
      </c>
      <c r="Z244" s="30">
        <f t="shared" si="31"/>
        <v>0</v>
      </c>
    </row>
    <row r="245" spans="4:26" x14ac:dyDescent="0.15">
      <c r="E245" s="46"/>
      <c r="F245" s="28"/>
      <c r="G245" s="29"/>
      <c r="H245" s="29"/>
      <c r="I245" s="48" t="str">
        <f t="shared" si="32"/>
        <v/>
      </c>
      <c r="J245" s="48" t="str">
        <f t="shared" si="33"/>
        <v/>
      </c>
      <c r="K245" s="49" t="str">
        <f t="shared" si="34"/>
        <v/>
      </c>
      <c r="L245" s="11"/>
      <c r="M245" s="11"/>
      <c r="N245" s="78"/>
      <c r="O245" s="31" t="str">
        <f t="shared" si="35"/>
        <v>F</v>
      </c>
      <c r="P245" s="11">
        <f t="shared" si="28"/>
        <v>-23.287315649149274</v>
      </c>
      <c r="Q245" s="11"/>
      <c r="R245" s="38">
        <f t="shared" si="46"/>
        <v>0</v>
      </c>
      <c r="S245" s="30">
        <f t="shared" si="47"/>
        <v>0</v>
      </c>
      <c r="T245" s="30">
        <f t="shared" si="48"/>
        <v>0</v>
      </c>
      <c r="U245" s="34"/>
      <c r="V245" s="34"/>
      <c r="W245" s="34"/>
      <c r="X245" s="31">
        <f t="shared" si="29"/>
        <v>9.0359999999999996</v>
      </c>
      <c r="Y245" s="31">
        <f t="shared" si="30"/>
        <v>-184.49199999999999</v>
      </c>
      <c r="Z245" s="30">
        <f t="shared" si="31"/>
        <v>0</v>
      </c>
    </row>
    <row r="246" spans="4:26" x14ac:dyDescent="0.15">
      <c r="E246" s="46"/>
      <c r="F246" s="28"/>
      <c r="G246" s="29"/>
      <c r="H246" s="29"/>
      <c r="I246" s="48" t="str">
        <f t="shared" si="32"/>
        <v/>
      </c>
      <c r="J246" s="48" t="str">
        <f t="shared" si="33"/>
        <v/>
      </c>
      <c r="K246" s="49" t="str">
        <f t="shared" si="34"/>
        <v/>
      </c>
      <c r="L246" s="11"/>
      <c r="M246" s="11"/>
      <c r="N246" s="78"/>
      <c r="O246" s="31" t="str">
        <f t="shared" si="35"/>
        <v>F</v>
      </c>
      <c r="P246" s="11">
        <f t="shared" si="28"/>
        <v>-23.287315649149274</v>
      </c>
      <c r="Q246" s="11"/>
      <c r="R246" s="38">
        <f t="shared" si="46"/>
        <v>0</v>
      </c>
      <c r="S246" s="30">
        <f t="shared" si="47"/>
        <v>0</v>
      </c>
      <c r="T246" s="30">
        <f t="shared" si="48"/>
        <v>0</v>
      </c>
      <c r="U246" s="34"/>
      <c r="V246" s="34"/>
      <c r="W246" s="34"/>
      <c r="X246" s="31">
        <f t="shared" si="29"/>
        <v>9.0359999999999996</v>
      </c>
      <c r="Y246" s="31">
        <f t="shared" si="30"/>
        <v>-184.49199999999999</v>
      </c>
      <c r="Z246" s="30">
        <f t="shared" si="31"/>
        <v>0</v>
      </c>
    </row>
    <row r="247" spans="4:26" x14ac:dyDescent="0.15">
      <c r="E247" s="46"/>
      <c r="F247" s="28"/>
      <c r="G247" s="29"/>
      <c r="H247" s="29"/>
      <c r="I247" s="48" t="str">
        <f t="shared" si="32"/>
        <v/>
      </c>
      <c r="J247" s="48" t="str">
        <f t="shared" si="33"/>
        <v/>
      </c>
      <c r="K247" s="49" t="str">
        <f t="shared" si="34"/>
        <v/>
      </c>
      <c r="L247" s="11"/>
      <c r="M247" s="11"/>
      <c r="N247" s="78"/>
      <c r="O247" s="31" t="str">
        <f t="shared" si="35"/>
        <v>F</v>
      </c>
      <c r="P247" s="11">
        <f t="shared" si="28"/>
        <v>-23.287315649149274</v>
      </c>
      <c r="Q247" s="11"/>
      <c r="R247" s="38">
        <f t="shared" si="46"/>
        <v>0</v>
      </c>
      <c r="S247" s="30">
        <f t="shared" si="47"/>
        <v>0</v>
      </c>
      <c r="T247" s="30">
        <f t="shared" si="48"/>
        <v>0</v>
      </c>
      <c r="U247" s="34"/>
      <c r="V247" s="34"/>
      <c r="W247" s="34"/>
      <c r="X247" s="31">
        <f t="shared" si="29"/>
        <v>9.0359999999999996</v>
      </c>
      <c r="Y247" s="31">
        <f t="shared" si="30"/>
        <v>-184.49199999999999</v>
      </c>
      <c r="Z247" s="30">
        <f t="shared" si="31"/>
        <v>0</v>
      </c>
    </row>
    <row r="248" spans="4:26" ht="14.25" thickBot="1" x14ac:dyDescent="0.2">
      <c r="E248" s="50"/>
      <c r="F248" s="64"/>
      <c r="G248" s="51"/>
      <c r="H248" s="51"/>
      <c r="I248" s="52" t="str">
        <f>IF(COUNTA($F$127,$H$127,F248:H248)=5,P248,"")</f>
        <v/>
      </c>
      <c r="J248" s="52" t="str">
        <f t="shared" si="33"/>
        <v/>
      </c>
      <c r="K248" s="53" t="str">
        <f t="shared" si="34"/>
        <v/>
      </c>
      <c r="L248" s="11"/>
      <c r="M248" s="11"/>
      <c r="N248" s="78"/>
      <c r="O248" s="31" t="str">
        <f t="shared" si="35"/>
        <v>F</v>
      </c>
      <c r="P248" s="11">
        <f t="shared" si="28"/>
        <v>-23.287315649149274</v>
      </c>
      <c r="Q248" s="11"/>
      <c r="R248" s="38">
        <f t="shared" si="46"/>
        <v>0</v>
      </c>
      <c r="S248" s="30">
        <f t="shared" si="47"/>
        <v>0</v>
      </c>
      <c r="T248" s="30">
        <f t="shared" si="48"/>
        <v>0</v>
      </c>
      <c r="U248" s="34"/>
      <c r="V248" s="34"/>
      <c r="W248" s="34"/>
      <c r="X248" s="31">
        <f t="shared" si="29"/>
        <v>9.0359999999999996</v>
      </c>
      <c r="Y248" s="31">
        <f t="shared" si="30"/>
        <v>-184.49199999999999</v>
      </c>
      <c r="Z248" s="30">
        <f t="shared" si="31"/>
        <v>0</v>
      </c>
    </row>
    <row r="249" spans="4:26" ht="14.25" thickBot="1" x14ac:dyDescent="0.2"/>
    <row r="250" spans="4:26" ht="23.25" customHeight="1" x14ac:dyDescent="0.15">
      <c r="D250" s="72">
        <v>3</v>
      </c>
      <c r="E250" s="42" t="s">
        <v>20</v>
      </c>
      <c r="F250" s="65"/>
      <c r="G250" s="66" t="s">
        <v>115</v>
      </c>
      <c r="H250" s="90"/>
      <c r="I250" s="90"/>
      <c r="J250" s="66"/>
      <c r="K250" s="67"/>
    </row>
    <row r="251" spans="4:26" ht="27.75" customHeight="1" x14ac:dyDescent="0.15">
      <c r="E251" s="43" t="s">
        <v>54</v>
      </c>
      <c r="F251" s="63"/>
      <c r="G251" s="44" t="s">
        <v>75</v>
      </c>
      <c r="H251" s="59"/>
      <c r="I251" s="41"/>
      <c r="J251" s="41"/>
      <c r="K251" s="68"/>
    </row>
    <row r="252" spans="4:26" ht="42" customHeight="1" x14ac:dyDescent="0.15">
      <c r="E252" s="46"/>
      <c r="F252" s="7" t="s">
        <v>30</v>
      </c>
      <c r="G252" s="8" t="s">
        <v>29</v>
      </c>
      <c r="H252" s="8" t="s">
        <v>28</v>
      </c>
      <c r="I252" s="7" t="s">
        <v>123</v>
      </c>
      <c r="J252" s="7" t="s">
        <v>124</v>
      </c>
      <c r="K252" s="47" t="s">
        <v>125</v>
      </c>
      <c r="L252" s="10"/>
      <c r="M252" s="10"/>
      <c r="N252" s="7"/>
      <c r="O252" s="7" t="s">
        <v>31</v>
      </c>
      <c r="P252" s="9" t="s">
        <v>23</v>
      </c>
      <c r="Q252" s="9"/>
      <c r="R252" s="36" t="s">
        <v>21</v>
      </c>
      <c r="S252" s="35" t="s">
        <v>22</v>
      </c>
      <c r="T252" s="35" t="s">
        <v>47</v>
      </c>
      <c r="U252" s="35"/>
      <c r="V252" s="35"/>
      <c r="W252" s="35"/>
      <c r="X252" s="37" t="s">
        <v>45</v>
      </c>
      <c r="Y252" s="37" t="s">
        <v>46</v>
      </c>
      <c r="Z252" s="30" t="s">
        <v>78</v>
      </c>
    </row>
    <row r="253" spans="4:26" x14ac:dyDescent="0.15">
      <c r="E253" s="46"/>
      <c r="F253" s="28"/>
      <c r="G253" s="29"/>
      <c r="H253" s="29"/>
      <c r="I253" s="48" t="str">
        <f>IF(COUNTA($F$251,$H$251,F253:H253)=5,P253,"")</f>
        <v/>
      </c>
      <c r="J253" s="48" t="str">
        <f>IF(COUNTA($F$251,$H$251,F253:H253)=5,IF(T253&lt;6,"*",IF(T253&gt;=17.583,"*",(H253-G253*INDEX(IF(O253="F",muratafemale,muratamale),R253-4,1)-INDEX(IF(O253="F",muratafemale,muratamale),R253-4,2))/(G253*INDEX(IF(O253="F",muratafemale,muratamale),R253-4,1)+INDEX(IF(O253="F",muratafemale,muratamale),R253-4,2))*100)),"")</f>
        <v/>
      </c>
      <c r="K253" s="49" t="str">
        <f>IF(COUNTA($F$251,$H$251,F253:H253)=5,IF(OR(T253&lt;1,G253&lt;70),"*",IF(G253&gt;=IF(O253="M",181,174),(H253-Z253)/Z253*100,IF(G253&lt;101,(H253-X253)/X253*100,IF(T253&lt;6,(H253-X253)/X253*100,IF(T253&gt;=17.583,(H253-Z253)/Z253*100,(H253-Y253)/Y253*100))))),"")</f>
        <v/>
      </c>
      <c r="L253" s="11"/>
      <c r="M253" s="11"/>
      <c r="N253" s="78"/>
      <c r="O253" s="31" t="str">
        <f>IF(OR(+$H$251="男",+$H$251="M"),"M","F")</f>
        <v>F</v>
      </c>
      <c r="P253" s="11">
        <f t="shared" ref="P253:P372" si="56">IF(T253&gt;17.583,"*",(G253-(INDEX(IF(O253="F",Hfemalemean,Hmalemean),S253+1,R253+1)))/(INDEX(IF(O253="F",Hfemalesd,Hmalesd),S253+1,R253+1)))</f>
        <v>-23.287315649149274</v>
      </c>
      <c r="Q253" s="11"/>
      <c r="R253" s="38">
        <f>DATEDIF($F$251,F253,"Y")</f>
        <v>0</v>
      </c>
      <c r="S253" s="30">
        <f>DATEDIF($F$251,F253,"YM")</f>
        <v>0</v>
      </c>
      <c r="T253" s="30">
        <f>DATEDIF($F$251,F253,"Y")+DATEDIF($F$251,F253,"YD")/(365+IF(MOD(YEAR(DATE(YEAR(F253)-1,MONTH($F$251),DAY($F$251))),4)=0,IF(DATE(YEAR(DATE(YEAR(F253)-1,MONTH($F$251),DAY($F$251))),2,29)&gt;=DATE(YEAR(F253)-1,MONTH($F$251),DAY($F$251)),1,0),0)+IF(MOD(YEAR(F253),4)=0,IF(DATE(YEAR(F253),2,29)&lt;=F253,1,0),0))</f>
        <v>0</v>
      </c>
      <c r="U253" s="34"/>
      <c r="V253" s="34"/>
      <c r="W253" s="34"/>
      <c r="X253" s="31">
        <f t="shared" ref="X253:X372" si="57">IF(O253="M",2.06*10^-3*G253^2-0.1166*G253+6.5273,2.49*10^-3*G253^2-0.1858*G253+9.036)</f>
        <v>9.0359999999999996</v>
      </c>
      <c r="Y253" s="31">
        <f t="shared" ref="Y253:Y372" si="58">((G253/100)^3*INDEX(itoOI,IF(O253="M",0,3)+IF(G253&lt;140,1,IF(G253&lt;=149,2,3)),1)+(G253/100)^2*INDEX(itoOI,IF(O253="M",0,3)+IF(G253&lt;140,1,IF(G253&lt;=149,2,3)),2)+(G253/100)*INDEX(itoOI,IF(O253="M",0,3)+IF(G253&lt;140,1,IF(G253&lt;=149,2,3)),3)+INDEX(itoOI,IF(O253="M",0,3)+IF(G253&lt;140,1,IF(G253&lt;=149,2,3)),4))</f>
        <v>-184.49199999999999</v>
      </c>
      <c r="Z253" s="30">
        <f t="shared" ref="Z253:Z372" si="59">22*G253^2/10000</f>
        <v>0</v>
      </c>
    </row>
    <row r="254" spans="4:26" x14ac:dyDescent="0.15">
      <c r="E254" s="46"/>
      <c r="F254" s="28"/>
      <c r="G254" s="29"/>
      <c r="H254" s="29"/>
      <c r="I254" s="48" t="str">
        <f>IF(COUNTA($F$251,$H$251,F254:H254)=5,P254,"")</f>
        <v/>
      </c>
      <c r="J254" s="48" t="str">
        <f>IF(COUNTA($F$251,$H$251,F254:H254)=5,IF(T254&lt;6,"*",IF(T254&gt;=17.583,"*",(H254-G254*INDEX(IF(O254="F",muratafemale,muratamale),R254-4,1)-INDEX(IF(O254="F",muratafemale,muratamale),R254-4,2))/(G254*INDEX(IF(O254="F",muratafemale,muratamale),R254-4,1)+INDEX(IF(O254="F",muratafemale,muratamale),R254-4,2))*100)),"")</f>
        <v/>
      </c>
      <c r="K254" s="49" t="str">
        <f>IF(COUNTA($F$251,$H$251,F254:H254)=5,IF(OR(T254&lt;1,G254&lt;70),"*",IF(G254&gt;=IF(O254="M",181,174),(H254-Z254)/Z254*100,IF(G254&lt;101,(H254-X254)/X254*100,IF(T254&lt;6,(H254-X254)/X254*100,IF(T254&gt;=17.583,(H254-Z254)/Z254*100,(H254-Y254)/Y254*100))))),"")</f>
        <v/>
      </c>
      <c r="L254" s="11"/>
      <c r="M254" s="11"/>
      <c r="N254" s="78"/>
      <c r="O254" s="31" t="str">
        <f>+O253</f>
        <v>F</v>
      </c>
      <c r="P254" s="11">
        <f t="shared" si="56"/>
        <v>-23.287315649149274</v>
      </c>
      <c r="Q254" s="11"/>
      <c r="R254" s="38">
        <f>DATEDIF($F$251,F254,"Y")</f>
        <v>0</v>
      </c>
      <c r="S254" s="30">
        <f>DATEDIF($F$251,F254,"YM")</f>
        <v>0</v>
      </c>
      <c r="T254" s="30">
        <f>DATEDIF($F$251,F254,"Y")+DATEDIF($F$251,F254,"YD")/(365+IF(MOD(YEAR(DATE(YEAR(F254)-1,MONTH($F$251),DAY($F$251))),4)=0,IF(DATE(YEAR(DATE(YEAR(F254)-1,MONTH($F$251),DAY($F$251))),2,29)&gt;=DATE(YEAR(F254)-1,MONTH($F$251),DAY($F$251)),1,0),0)+IF(MOD(YEAR(F254),4)=0,IF(DATE(YEAR(F254),2,29)&lt;=F254,1,0),0))</f>
        <v>0</v>
      </c>
      <c r="U254" s="34"/>
      <c r="V254" s="34"/>
      <c r="W254" s="34"/>
      <c r="X254" s="31">
        <f t="shared" si="57"/>
        <v>9.0359999999999996</v>
      </c>
      <c r="Y254" s="31">
        <f t="shared" si="58"/>
        <v>-184.49199999999999</v>
      </c>
      <c r="Z254" s="30">
        <f t="shared" si="59"/>
        <v>0</v>
      </c>
    </row>
    <row r="255" spans="4:26" x14ac:dyDescent="0.15">
      <c r="E255" s="46"/>
      <c r="F255" s="28"/>
      <c r="G255" s="29"/>
      <c r="H255" s="29"/>
      <c r="I255" s="48" t="str">
        <f t="shared" ref="I255" si="60">IF(COUNTA($F$251,$H$251,F255:H255)=5,P255,"")</f>
        <v/>
      </c>
      <c r="J255" s="48" t="str">
        <f t="shared" ref="J255:J372" si="61">IF(COUNTA($F$251,$H$251,F255:H255)=5,IF(T255&lt;6,"*",IF(T255&gt;=17.583,"*",(H255-G255*INDEX(IF(O255="F",muratafemale,muratamale),R255-4,1)-INDEX(IF(O255="F",muratafemale,muratamale),R255-4,2))/(G255*INDEX(IF(O255="F",muratafemale,muratamale),R255-4,1)+INDEX(IF(O255="F",muratafemale,muratamale),R255-4,2))*100)),"")</f>
        <v/>
      </c>
      <c r="K255" s="49" t="str">
        <f t="shared" ref="K255:K372" si="62">IF(COUNTA($F$251,$H$251,F255:H255)=5,IF(OR(T255&lt;1,G255&lt;70),"*",IF(G255&gt;=IF(O255="M",181,174),(H255-Z255)/Z255*100,IF(G255&lt;101,(H255-X255)/X255*100,IF(T255&lt;6,(H255-X255)/X255*100,IF(T255&gt;=17.583,(H255-Z255)/Z255*100,(H255-Y255)/Y255*100))))),"")</f>
        <v/>
      </c>
      <c r="N255" s="78"/>
      <c r="O255" s="31" t="str">
        <f t="shared" ref="O255:O372" si="63">+O254</f>
        <v>F</v>
      </c>
      <c r="P255" s="11">
        <f t="shared" si="56"/>
        <v>-23.287315649149274</v>
      </c>
      <c r="Q255" s="11"/>
      <c r="R255" s="38">
        <f t="shared" ref="R255:R317" si="64">DATEDIF($F$251,F255,"Y")</f>
        <v>0</v>
      </c>
      <c r="S255" s="30">
        <f t="shared" ref="S255:S317" si="65">DATEDIF($F$251,F255,"YM")</f>
        <v>0</v>
      </c>
      <c r="T255" s="30">
        <f t="shared" ref="T255:T317" si="66">DATEDIF($F$251,F255,"Y")+DATEDIF($F$251,F255,"YD")/(365+IF(MOD(YEAR(DATE(YEAR(F255)-1,MONTH($F$251),DAY($F$251))),4)=0,IF(DATE(YEAR(DATE(YEAR(F255)-1,MONTH($F$251),DAY($F$251))),2,29)&gt;=DATE(YEAR(F255)-1,MONTH($F$251),DAY($F$251)),1,0),0)+IF(MOD(YEAR(F255),4)=0,IF(DATE(YEAR(F255),2,29)&lt;=F255,1,0),0))</f>
        <v>0</v>
      </c>
      <c r="U255" s="34"/>
      <c r="V255" s="34"/>
      <c r="W255" s="34"/>
      <c r="X255" s="31">
        <f t="shared" si="57"/>
        <v>9.0359999999999996</v>
      </c>
      <c r="Y255" s="31">
        <f t="shared" si="58"/>
        <v>-184.49199999999999</v>
      </c>
      <c r="Z255" s="30">
        <f t="shared" si="59"/>
        <v>0</v>
      </c>
    </row>
    <row r="256" spans="4:26" x14ac:dyDescent="0.15">
      <c r="E256" s="46"/>
      <c r="F256" s="28"/>
      <c r="G256" s="29"/>
      <c r="H256" s="29"/>
      <c r="I256" s="48" t="str">
        <f t="shared" ref="I256:I319" si="67">IF(COUNTA($F$251,$H$251,F256:H256)=5,P256,"")</f>
        <v/>
      </c>
      <c r="J256" s="48" t="str">
        <f t="shared" ref="J256:J319" si="68">IF(COUNTA($F$251,$H$251,F256:H256)=5,IF(T256&lt;6,"*",IF(T256&gt;=17.583,"*",(H256-G256*INDEX(IF(O256="F",muratafemale,muratamale),R256-4,1)-INDEX(IF(O256="F",muratafemale,muratamale),R256-4,2))/(G256*INDEX(IF(O256="F",muratafemale,muratamale),R256-4,1)+INDEX(IF(O256="F",muratafemale,muratamale),R256-4,2))*100)),"")</f>
        <v/>
      </c>
      <c r="K256" s="49" t="str">
        <f t="shared" ref="K256:K319" si="69">IF(COUNTA($F$251,$H$251,F256:H256)=5,IF(OR(T256&lt;1,G256&lt;70),"*",IF(G256&gt;=IF(O256="M",181,174),(H256-Z256)/Z256*100,IF(G256&lt;101,(H256-X256)/X256*100,IF(T256&lt;6,(H256-X256)/X256*100,IF(T256&gt;=17.583,(H256-Z256)/Z256*100,(H256-Y256)/Y256*100))))),"")</f>
        <v/>
      </c>
      <c r="N256" s="78"/>
      <c r="O256" s="31" t="str">
        <f t="shared" si="63"/>
        <v>F</v>
      </c>
      <c r="P256" s="11">
        <f t="shared" ref="P256:P319" si="70">IF(T256&gt;17.583,"*",(G256-(INDEX(IF(O256="F",Hfemalemean,Hmalemean),S256+1,R256+1)))/(INDEX(IF(O256="F",Hfemalesd,Hmalesd),S256+1,R256+1)))</f>
        <v>-23.287315649149274</v>
      </c>
      <c r="Q256" s="11"/>
      <c r="R256" s="38">
        <f t="shared" si="64"/>
        <v>0</v>
      </c>
      <c r="S256" s="30">
        <f t="shared" si="65"/>
        <v>0</v>
      </c>
      <c r="T256" s="30">
        <f t="shared" si="66"/>
        <v>0</v>
      </c>
      <c r="U256" s="34"/>
      <c r="V256" s="34"/>
      <c r="W256" s="34"/>
      <c r="X256" s="31">
        <f t="shared" ref="X256:X319" si="71">IF(O256="M",2.06*10^-3*G256^2-0.1166*G256+6.5273,2.49*10^-3*G256^2-0.1858*G256+9.036)</f>
        <v>9.0359999999999996</v>
      </c>
      <c r="Y256" s="31">
        <f t="shared" ref="Y256:Y319" si="72">((G256/100)^3*INDEX(itoOI,IF(O256="M",0,3)+IF(G256&lt;140,1,IF(G256&lt;=149,2,3)),1)+(G256/100)^2*INDEX(itoOI,IF(O256="M",0,3)+IF(G256&lt;140,1,IF(G256&lt;=149,2,3)),2)+(G256/100)*INDEX(itoOI,IF(O256="M",0,3)+IF(G256&lt;140,1,IF(G256&lt;=149,2,3)),3)+INDEX(itoOI,IF(O256="M",0,3)+IF(G256&lt;140,1,IF(G256&lt;=149,2,3)),4))</f>
        <v>-184.49199999999999</v>
      </c>
      <c r="Z256" s="30">
        <f t="shared" ref="Z256:Z319" si="73">22*G256^2/10000</f>
        <v>0</v>
      </c>
    </row>
    <row r="257" spans="5:26" x14ac:dyDescent="0.15">
      <c r="E257" s="46"/>
      <c r="F257" s="28"/>
      <c r="G257" s="29"/>
      <c r="H257" s="29"/>
      <c r="I257" s="48" t="str">
        <f t="shared" si="67"/>
        <v/>
      </c>
      <c r="J257" s="48" t="str">
        <f t="shared" si="68"/>
        <v/>
      </c>
      <c r="K257" s="49" t="str">
        <f t="shared" si="69"/>
        <v/>
      </c>
      <c r="N257" s="78"/>
      <c r="O257" s="31" t="str">
        <f t="shared" si="63"/>
        <v>F</v>
      </c>
      <c r="P257" s="11">
        <f t="shared" si="70"/>
        <v>-23.287315649149274</v>
      </c>
      <c r="Q257" s="11"/>
      <c r="R257" s="38">
        <f t="shared" si="64"/>
        <v>0</v>
      </c>
      <c r="S257" s="30">
        <f t="shared" si="65"/>
        <v>0</v>
      </c>
      <c r="T257" s="30">
        <f t="shared" si="66"/>
        <v>0</v>
      </c>
      <c r="U257" s="34"/>
      <c r="V257" s="34"/>
      <c r="W257" s="34"/>
      <c r="X257" s="31">
        <f t="shared" si="71"/>
        <v>9.0359999999999996</v>
      </c>
      <c r="Y257" s="31">
        <f t="shared" si="72"/>
        <v>-184.49199999999999</v>
      </c>
      <c r="Z257" s="30">
        <f t="shared" si="73"/>
        <v>0</v>
      </c>
    </row>
    <row r="258" spans="5:26" x14ac:dyDescent="0.15">
      <c r="E258" s="46"/>
      <c r="F258" s="28"/>
      <c r="G258" s="29"/>
      <c r="H258" s="29"/>
      <c r="I258" s="48" t="str">
        <f t="shared" si="67"/>
        <v/>
      </c>
      <c r="J258" s="48" t="str">
        <f t="shared" si="68"/>
        <v/>
      </c>
      <c r="K258" s="49" t="str">
        <f t="shared" si="69"/>
        <v/>
      </c>
      <c r="N258" s="78"/>
      <c r="O258" s="31" t="str">
        <f t="shared" si="63"/>
        <v>F</v>
      </c>
      <c r="P258" s="11">
        <f t="shared" si="70"/>
        <v>-23.287315649149274</v>
      </c>
      <c r="Q258" s="11"/>
      <c r="R258" s="38">
        <f t="shared" si="64"/>
        <v>0</v>
      </c>
      <c r="S258" s="30">
        <f t="shared" si="65"/>
        <v>0</v>
      </c>
      <c r="T258" s="30">
        <f t="shared" si="66"/>
        <v>0</v>
      </c>
      <c r="U258" s="34"/>
      <c r="V258" s="34"/>
      <c r="W258" s="34"/>
      <c r="X258" s="31">
        <f t="shared" si="71"/>
        <v>9.0359999999999996</v>
      </c>
      <c r="Y258" s="31">
        <f t="shared" si="72"/>
        <v>-184.49199999999999</v>
      </c>
      <c r="Z258" s="30">
        <f t="shared" si="73"/>
        <v>0</v>
      </c>
    </row>
    <row r="259" spans="5:26" x14ac:dyDescent="0.15">
      <c r="E259" s="46"/>
      <c r="F259" s="28"/>
      <c r="G259" s="29"/>
      <c r="H259" s="29"/>
      <c r="I259" s="48" t="str">
        <f t="shared" si="67"/>
        <v/>
      </c>
      <c r="J259" s="48" t="str">
        <f t="shared" si="68"/>
        <v/>
      </c>
      <c r="K259" s="49" t="str">
        <f t="shared" si="69"/>
        <v/>
      </c>
      <c r="N259" s="78"/>
      <c r="O259" s="31" t="str">
        <f t="shared" si="63"/>
        <v>F</v>
      </c>
      <c r="P259" s="11">
        <f t="shared" si="70"/>
        <v>-23.287315649149274</v>
      </c>
      <c r="Q259" s="11"/>
      <c r="R259" s="38">
        <f t="shared" si="64"/>
        <v>0</v>
      </c>
      <c r="S259" s="30">
        <f t="shared" si="65"/>
        <v>0</v>
      </c>
      <c r="T259" s="30">
        <f t="shared" si="66"/>
        <v>0</v>
      </c>
      <c r="U259" s="34"/>
      <c r="V259" s="34"/>
      <c r="W259" s="34"/>
      <c r="X259" s="31">
        <f t="shared" si="71"/>
        <v>9.0359999999999996</v>
      </c>
      <c r="Y259" s="31">
        <f t="shared" si="72"/>
        <v>-184.49199999999999</v>
      </c>
      <c r="Z259" s="30">
        <f t="shared" si="73"/>
        <v>0</v>
      </c>
    </row>
    <row r="260" spans="5:26" x14ac:dyDescent="0.15">
      <c r="E260" s="46"/>
      <c r="F260" s="28"/>
      <c r="G260" s="29"/>
      <c r="H260" s="29"/>
      <c r="I260" s="48" t="str">
        <f t="shared" si="67"/>
        <v/>
      </c>
      <c r="J260" s="48" t="str">
        <f t="shared" si="68"/>
        <v/>
      </c>
      <c r="K260" s="49" t="str">
        <f t="shared" si="69"/>
        <v/>
      </c>
      <c r="N260" s="78"/>
      <c r="O260" s="31" t="str">
        <f t="shared" si="63"/>
        <v>F</v>
      </c>
      <c r="P260" s="11">
        <f t="shared" si="70"/>
        <v>-23.287315649149274</v>
      </c>
      <c r="Q260" s="11"/>
      <c r="R260" s="38">
        <f t="shared" si="64"/>
        <v>0</v>
      </c>
      <c r="S260" s="30">
        <f t="shared" si="65"/>
        <v>0</v>
      </c>
      <c r="T260" s="30">
        <f t="shared" si="66"/>
        <v>0</v>
      </c>
      <c r="U260" s="34"/>
      <c r="V260" s="34"/>
      <c r="W260" s="34"/>
      <c r="X260" s="31">
        <f t="shared" si="71"/>
        <v>9.0359999999999996</v>
      </c>
      <c r="Y260" s="31">
        <f t="shared" si="72"/>
        <v>-184.49199999999999</v>
      </c>
      <c r="Z260" s="30">
        <f t="shared" si="73"/>
        <v>0</v>
      </c>
    </row>
    <row r="261" spans="5:26" x14ac:dyDescent="0.15">
      <c r="E261" s="46"/>
      <c r="F261" s="28"/>
      <c r="G261" s="29"/>
      <c r="H261" s="29"/>
      <c r="I261" s="48" t="str">
        <f t="shared" si="67"/>
        <v/>
      </c>
      <c r="J261" s="48" t="str">
        <f t="shared" si="68"/>
        <v/>
      </c>
      <c r="K261" s="49" t="str">
        <f t="shared" si="69"/>
        <v/>
      </c>
      <c r="N261" s="78"/>
      <c r="O261" s="31" t="str">
        <f t="shared" si="63"/>
        <v>F</v>
      </c>
      <c r="P261" s="11">
        <f t="shared" si="70"/>
        <v>-23.287315649149274</v>
      </c>
      <c r="Q261" s="11"/>
      <c r="R261" s="38">
        <f t="shared" si="64"/>
        <v>0</v>
      </c>
      <c r="S261" s="30">
        <f t="shared" si="65"/>
        <v>0</v>
      </c>
      <c r="T261" s="30">
        <f t="shared" si="66"/>
        <v>0</v>
      </c>
      <c r="U261" s="34"/>
      <c r="V261" s="34"/>
      <c r="W261" s="34"/>
      <c r="X261" s="31">
        <f t="shared" si="71"/>
        <v>9.0359999999999996</v>
      </c>
      <c r="Y261" s="31">
        <f t="shared" si="72"/>
        <v>-184.49199999999999</v>
      </c>
      <c r="Z261" s="30">
        <f t="shared" si="73"/>
        <v>0</v>
      </c>
    </row>
    <row r="262" spans="5:26" x14ac:dyDescent="0.15">
      <c r="E262" s="46"/>
      <c r="F262" s="28"/>
      <c r="G262" s="29"/>
      <c r="H262" s="29"/>
      <c r="I262" s="48" t="str">
        <f t="shared" si="67"/>
        <v/>
      </c>
      <c r="J262" s="48" t="str">
        <f t="shared" si="68"/>
        <v/>
      </c>
      <c r="K262" s="49" t="str">
        <f t="shared" si="69"/>
        <v/>
      </c>
      <c r="N262" s="78"/>
      <c r="O262" s="31" t="str">
        <f t="shared" si="63"/>
        <v>F</v>
      </c>
      <c r="P262" s="11">
        <f t="shared" si="70"/>
        <v>-23.287315649149274</v>
      </c>
      <c r="Q262" s="11"/>
      <c r="R262" s="38">
        <f t="shared" si="64"/>
        <v>0</v>
      </c>
      <c r="S262" s="30">
        <f t="shared" si="65"/>
        <v>0</v>
      </c>
      <c r="T262" s="30">
        <f t="shared" si="66"/>
        <v>0</v>
      </c>
      <c r="U262" s="34"/>
      <c r="V262" s="34"/>
      <c r="W262" s="34"/>
      <c r="X262" s="31">
        <f t="shared" si="71"/>
        <v>9.0359999999999996</v>
      </c>
      <c r="Y262" s="31">
        <f t="shared" si="72"/>
        <v>-184.49199999999999</v>
      </c>
      <c r="Z262" s="30">
        <f t="shared" si="73"/>
        <v>0</v>
      </c>
    </row>
    <row r="263" spans="5:26" x14ac:dyDescent="0.15">
      <c r="E263" s="46"/>
      <c r="F263" s="28"/>
      <c r="G263" s="29"/>
      <c r="H263" s="29"/>
      <c r="I263" s="48" t="str">
        <f t="shared" si="67"/>
        <v/>
      </c>
      <c r="J263" s="48" t="str">
        <f t="shared" si="68"/>
        <v/>
      </c>
      <c r="K263" s="49" t="str">
        <f t="shared" si="69"/>
        <v/>
      </c>
      <c r="N263" s="78"/>
      <c r="O263" s="31" t="str">
        <f t="shared" si="63"/>
        <v>F</v>
      </c>
      <c r="P263" s="11">
        <f t="shared" si="70"/>
        <v>-23.287315649149274</v>
      </c>
      <c r="Q263" s="11"/>
      <c r="R263" s="38">
        <f t="shared" si="64"/>
        <v>0</v>
      </c>
      <c r="S263" s="30">
        <f t="shared" si="65"/>
        <v>0</v>
      </c>
      <c r="T263" s="30">
        <f t="shared" si="66"/>
        <v>0</v>
      </c>
      <c r="U263" s="34"/>
      <c r="V263" s="34"/>
      <c r="W263" s="34"/>
      <c r="X263" s="31">
        <f t="shared" si="71"/>
        <v>9.0359999999999996</v>
      </c>
      <c r="Y263" s="31">
        <f t="shared" si="72"/>
        <v>-184.49199999999999</v>
      </c>
      <c r="Z263" s="30">
        <f t="shared" si="73"/>
        <v>0</v>
      </c>
    </row>
    <row r="264" spans="5:26" x14ac:dyDescent="0.15">
      <c r="E264" s="46"/>
      <c r="F264" s="28"/>
      <c r="G264" s="29"/>
      <c r="H264" s="29"/>
      <c r="I264" s="48" t="str">
        <f t="shared" si="67"/>
        <v/>
      </c>
      <c r="J264" s="48" t="str">
        <f t="shared" si="68"/>
        <v/>
      </c>
      <c r="K264" s="49" t="str">
        <f t="shared" si="69"/>
        <v/>
      </c>
      <c r="N264" s="78"/>
      <c r="O264" s="31" t="str">
        <f t="shared" si="63"/>
        <v>F</v>
      </c>
      <c r="P264" s="11">
        <f t="shared" si="70"/>
        <v>-23.287315649149274</v>
      </c>
      <c r="Q264" s="11"/>
      <c r="R264" s="38">
        <f t="shared" si="64"/>
        <v>0</v>
      </c>
      <c r="S264" s="30">
        <f t="shared" si="65"/>
        <v>0</v>
      </c>
      <c r="T264" s="30">
        <f t="shared" si="66"/>
        <v>0</v>
      </c>
      <c r="U264" s="34"/>
      <c r="V264" s="34"/>
      <c r="W264" s="34"/>
      <c r="X264" s="31">
        <f t="shared" si="71"/>
        <v>9.0359999999999996</v>
      </c>
      <c r="Y264" s="31">
        <f t="shared" si="72"/>
        <v>-184.49199999999999</v>
      </c>
      <c r="Z264" s="30">
        <f t="shared" si="73"/>
        <v>0</v>
      </c>
    </row>
    <row r="265" spans="5:26" x14ac:dyDescent="0.15">
      <c r="E265" s="46"/>
      <c r="F265" s="28"/>
      <c r="G265" s="29"/>
      <c r="H265" s="29"/>
      <c r="I265" s="48" t="str">
        <f t="shared" si="67"/>
        <v/>
      </c>
      <c r="J265" s="48" t="str">
        <f t="shared" si="68"/>
        <v/>
      </c>
      <c r="K265" s="49" t="str">
        <f t="shared" si="69"/>
        <v/>
      </c>
      <c r="N265" s="78"/>
      <c r="O265" s="31" t="str">
        <f t="shared" si="63"/>
        <v>F</v>
      </c>
      <c r="P265" s="11">
        <f t="shared" si="70"/>
        <v>-23.287315649149274</v>
      </c>
      <c r="Q265" s="11"/>
      <c r="R265" s="38">
        <f t="shared" si="64"/>
        <v>0</v>
      </c>
      <c r="S265" s="30">
        <f t="shared" si="65"/>
        <v>0</v>
      </c>
      <c r="T265" s="30">
        <f t="shared" si="66"/>
        <v>0</v>
      </c>
      <c r="U265" s="34"/>
      <c r="V265" s="34"/>
      <c r="W265" s="34"/>
      <c r="X265" s="31">
        <f t="shared" si="71"/>
        <v>9.0359999999999996</v>
      </c>
      <c r="Y265" s="31">
        <f t="shared" si="72"/>
        <v>-184.49199999999999</v>
      </c>
      <c r="Z265" s="30">
        <f t="shared" si="73"/>
        <v>0</v>
      </c>
    </row>
    <row r="266" spans="5:26" x14ac:dyDescent="0.15">
      <c r="E266" s="46"/>
      <c r="F266" s="28"/>
      <c r="G266" s="29"/>
      <c r="H266" s="29"/>
      <c r="I266" s="48" t="str">
        <f t="shared" si="67"/>
        <v/>
      </c>
      <c r="J266" s="48" t="str">
        <f t="shared" si="68"/>
        <v/>
      </c>
      <c r="K266" s="49" t="str">
        <f t="shared" si="69"/>
        <v/>
      </c>
      <c r="N266" s="78"/>
      <c r="O266" s="31" t="str">
        <f t="shared" si="63"/>
        <v>F</v>
      </c>
      <c r="P266" s="11">
        <f t="shared" si="70"/>
        <v>-23.287315649149274</v>
      </c>
      <c r="Q266" s="11"/>
      <c r="R266" s="38">
        <f t="shared" si="64"/>
        <v>0</v>
      </c>
      <c r="S266" s="30">
        <f t="shared" si="65"/>
        <v>0</v>
      </c>
      <c r="T266" s="30">
        <f t="shared" si="66"/>
        <v>0</v>
      </c>
      <c r="U266" s="34"/>
      <c r="V266" s="34"/>
      <c r="W266" s="34"/>
      <c r="X266" s="31">
        <f t="shared" si="71"/>
        <v>9.0359999999999996</v>
      </c>
      <c r="Y266" s="31">
        <f t="shared" si="72"/>
        <v>-184.49199999999999</v>
      </c>
      <c r="Z266" s="30">
        <f t="shared" si="73"/>
        <v>0</v>
      </c>
    </row>
    <row r="267" spans="5:26" x14ac:dyDescent="0.15">
      <c r="E267" s="46"/>
      <c r="F267" s="28"/>
      <c r="G267" s="29"/>
      <c r="H267" s="29"/>
      <c r="I267" s="48" t="str">
        <f t="shared" si="67"/>
        <v/>
      </c>
      <c r="J267" s="48" t="str">
        <f t="shared" si="68"/>
        <v/>
      </c>
      <c r="K267" s="49" t="str">
        <f t="shared" si="69"/>
        <v/>
      </c>
      <c r="N267" s="78"/>
      <c r="O267" s="31" t="str">
        <f t="shared" si="63"/>
        <v>F</v>
      </c>
      <c r="P267" s="11">
        <f t="shared" si="70"/>
        <v>-23.287315649149274</v>
      </c>
      <c r="Q267" s="11"/>
      <c r="R267" s="38">
        <f t="shared" si="64"/>
        <v>0</v>
      </c>
      <c r="S267" s="30">
        <f t="shared" si="65"/>
        <v>0</v>
      </c>
      <c r="T267" s="30">
        <f t="shared" si="66"/>
        <v>0</v>
      </c>
      <c r="U267" s="34"/>
      <c r="V267" s="34"/>
      <c r="W267" s="34"/>
      <c r="X267" s="31">
        <f t="shared" si="71"/>
        <v>9.0359999999999996</v>
      </c>
      <c r="Y267" s="31">
        <f t="shared" si="72"/>
        <v>-184.49199999999999</v>
      </c>
      <c r="Z267" s="30">
        <f t="shared" si="73"/>
        <v>0</v>
      </c>
    </row>
    <row r="268" spans="5:26" x14ac:dyDescent="0.15">
      <c r="E268" s="46"/>
      <c r="F268" s="28"/>
      <c r="G268" s="29"/>
      <c r="H268" s="29"/>
      <c r="I268" s="48" t="str">
        <f t="shared" si="67"/>
        <v/>
      </c>
      <c r="J268" s="48" t="str">
        <f t="shared" si="68"/>
        <v/>
      </c>
      <c r="K268" s="49" t="str">
        <f t="shared" si="69"/>
        <v/>
      </c>
      <c r="N268" s="78"/>
      <c r="O268" s="31" t="str">
        <f t="shared" si="63"/>
        <v>F</v>
      </c>
      <c r="P268" s="11">
        <f t="shared" si="70"/>
        <v>-23.287315649149274</v>
      </c>
      <c r="Q268" s="11"/>
      <c r="R268" s="38">
        <f t="shared" si="64"/>
        <v>0</v>
      </c>
      <c r="S268" s="30">
        <f t="shared" si="65"/>
        <v>0</v>
      </c>
      <c r="T268" s="30">
        <f t="shared" si="66"/>
        <v>0</v>
      </c>
      <c r="U268" s="34"/>
      <c r="V268" s="34"/>
      <c r="W268" s="34"/>
      <c r="X268" s="31">
        <f t="shared" si="71"/>
        <v>9.0359999999999996</v>
      </c>
      <c r="Y268" s="31">
        <f t="shared" si="72"/>
        <v>-184.49199999999999</v>
      </c>
      <c r="Z268" s="30">
        <f t="shared" si="73"/>
        <v>0</v>
      </c>
    </row>
    <row r="269" spans="5:26" x14ac:dyDescent="0.15">
      <c r="E269" s="46"/>
      <c r="F269" s="28"/>
      <c r="G269" s="29"/>
      <c r="H269" s="29"/>
      <c r="I269" s="48" t="str">
        <f t="shared" si="67"/>
        <v/>
      </c>
      <c r="J269" s="48" t="str">
        <f t="shared" si="68"/>
        <v/>
      </c>
      <c r="K269" s="49" t="str">
        <f t="shared" si="69"/>
        <v/>
      </c>
      <c r="N269" s="78"/>
      <c r="O269" s="31" t="str">
        <f t="shared" si="63"/>
        <v>F</v>
      </c>
      <c r="P269" s="11">
        <f t="shared" si="70"/>
        <v>-23.287315649149274</v>
      </c>
      <c r="Q269" s="11"/>
      <c r="R269" s="38">
        <f t="shared" si="64"/>
        <v>0</v>
      </c>
      <c r="S269" s="30">
        <f t="shared" si="65"/>
        <v>0</v>
      </c>
      <c r="T269" s="30">
        <f t="shared" si="66"/>
        <v>0</v>
      </c>
      <c r="U269" s="34"/>
      <c r="V269" s="34"/>
      <c r="W269" s="34"/>
      <c r="X269" s="31">
        <f t="shared" si="71"/>
        <v>9.0359999999999996</v>
      </c>
      <c r="Y269" s="31">
        <f t="shared" si="72"/>
        <v>-184.49199999999999</v>
      </c>
      <c r="Z269" s="30">
        <f t="shared" si="73"/>
        <v>0</v>
      </c>
    </row>
    <row r="270" spans="5:26" x14ac:dyDescent="0.15">
      <c r="E270" s="46"/>
      <c r="F270" s="28"/>
      <c r="G270" s="29"/>
      <c r="H270" s="29"/>
      <c r="I270" s="48" t="str">
        <f t="shared" si="67"/>
        <v/>
      </c>
      <c r="J270" s="48" t="str">
        <f t="shared" si="68"/>
        <v/>
      </c>
      <c r="K270" s="49" t="str">
        <f t="shared" si="69"/>
        <v/>
      </c>
      <c r="N270" s="78"/>
      <c r="O270" s="31" t="str">
        <f t="shared" si="63"/>
        <v>F</v>
      </c>
      <c r="P270" s="11">
        <f t="shared" si="70"/>
        <v>-23.287315649149274</v>
      </c>
      <c r="Q270" s="11"/>
      <c r="R270" s="38">
        <f t="shared" si="64"/>
        <v>0</v>
      </c>
      <c r="S270" s="30">
        <f t="shared" si="65"/>
        <v>0</v>
      </c>
      <c r="T270" s="30">
        <f t="shared" si="66"/>
        <v>0</v>
      </c>
      <c r="U270" s="34"/>
      <c r="V270" s="34"/>
      <c r="W270" s="34"/>
      <c r="X270" s="31">
        <f t="shared" si="71"/>
        <v>9.0359999999999996</v>
      </c>
      <c r="Y270" s="31">
        <f t="shared" si="72"/>
        <v>-184.49199999999999</v>
      </c>
      <c r="Z270" s="30">
        <f t="shared" si="73"/>
        <v>0</v>
      </c>
    </row>
    <row r="271" spans="5:26" x14ac:dyDescent="0.15">
      <c r="E271" s="46"/>
      <c r="F271" s="28"/>
      <c r="G271" s="29"/>
      <c r="H271" s="29"/>
      <c r="I271" s="48" t="str">
        <f t="shared" si="67"/>
        <v/>
      </c>
      <c r="J271" s="48" t="str">
        <f t="shared" si="68"/>
        <v/>
      </c>
      <c r="K271" s="49" t="str">
        <f t="shared" si="69"/>
        <v/>
      </c>
      <c r="N271" s="78"/>
      <c r="O271" s="31" t="str">
        <f t="shared" si="63"/>
        <v>F</v>
      </c>
      <c r="P271" s="11">
        <f t="shared" si="70"/>
        <v>-23.287315649149274</v>
      </c>
      <c r="Q271" s="11"/>
      <c r="R271" s="38">
        <f t="shared" si="64"/>
        <v>0</v>
      </c>
      <c r="S271" s="30">
        <f t="shared" si="65"/>
        <v>0</v>
      </c>
      <c r="T271" s="30">
        <f t="shared" si="66"/>
        <v>0</v>
      </c>
      <c r="U271" s="34"/>
      <c r="V271" s="34"/>
      <c r="W271" s="34"/>
      <c r="X271" s="31">
        <f t="shared" si="71"/>
        <v>9.0359999999999996</v>
      </c>
      <c r="Y271" s="31">
        <f t="shared" si="72"/>
        <v>-184.49199999999999</v>
      </c>
      <c r="Z271" s="30">
        <f t="shared" si="73"/>
        <v>0</v>
      </c>
    </row>
    <row r="272" spans="5:26" x14ac:dyDescent="0.15">
      <c r="E272" s="46"/>
      <c r="F272" s="28"/>
      <c r="G272" s="29"/>
      <c r="H272" s="29"/>
      <c r="I272" s="48" t="str">
        <f t="shared" si="67"/>
        <v/>
      </c>
      <c r="J272" s="48" t="str">
        <f t="shared" si="68"/>
        <v/>
      </c>
      <c r="K272" s="49" t="str">
        <f t="shared" si="69"/>
        <v/>
      </c>
      <c r="N272" s="78"/>
      <c r="O272" s="31" t="str">
        <f t="shared" si="63"/>
        <v>F</v>
      </c>
      <c r="P272" s="11">
        <f t="shared" si="70"/>
        <v>-23.287315649149274</v>
      </c>
      <c r="Q272" s="11"/>
      <c r="R272" s="38">
        <f t="shared" si="64"/>
        <v>0</v>
      </c>
      <c r="S272" s="30">
        <f t="shared" si="65"/>
        <v>0</v>
      </c>
      <c r="T272" s="30">
        <f t="shared" si="66"/>
        <v>0</v>
      </c>
      <c r="U272" s="34"/>
      <c r="V272" s="34"/>
      <c r="W272" s="34"/>
      <c r="X272" s="31">
        <f t="shared" si="71"/>
        <v>9.0359999999999996</v>
      </c>
      <c r="Y272" s="31">
        <f t="shared" si="72"/>
        <v>-184.49199999999999</v>
      </c>
      <c r="Z272" s="30">
        <f t="shared" si="73"/>
        <v>0</v>
      </c>
    </row>
    <row r="273" spans="5:26" x14ac:dyDescent="0.15">
      <c r="E273" s="46"/>
      <c r="F273" s="28"/>
      <c r="G273" s="29"/>
      <c r="H273" s="29"/>
      <c r="I273" s="48" t="str">
        <f t="shared" si="67"/>
        <v/>
      </c>
      <c r="J273" s="48" t="str">
        <f t="shared" si="68"/>
        <v/>
      </c>
      <c r="K273" s="49" t="str">
        <f t="shared" si="69"/>
        <v/>
      </c>
      <c r="N273" s="78"/>
      <c r="O273" s="31" t="str">
        <f t="shared" si="63"/>
        <v>F</v>
      </c>
      <c r="P273" s="11">
        <f t="shared" si="70"/>
        <v>-23.287315649149274</v>
      </c>
      <c r="Q273" s="11"/>
      <c r="R273" s="38">
        <f t="shared" si="64"/>
        <v>0</v>
      </c>
      <c r="S273" s="30">
        <f t="shared" si="65"/>
        <v>0</v>
      </c>
      <c r="T273" s="30">
        <f t="shared" si="66"/>
        <v>0</v>
      </c>
      <c r="U273" s="34"/>
      <c r="V273" s="34"/>
      <c r="W273" s="34"/>
      <c r="X273" s="31">
        <f t="shared" si="71"/>
        <v>9.0359999999999996</v>
      </c>
      <c r="Y273" s="31">
        <f t="shared" si="72"/>
        <v>-184.49199999999999</v>
      </c>
      <c r="Z273" s="30">
        <f t="shared" si="73"/>
        <v>0</v>
      </c>
    </row>
    <row r="274" spans="5:26" x14ac:dyDescent="0.15">
      <c r="E274" s="46"/>
      <c r="F274" s="28"/>
      <c r="G274" s="29"/>
      <c r="H274" s="29"/>
      <c r="I274" s="48" t="str">
        <f t="shared" si="67"/>
        <v/>
      </c>
      <c r="J274" s="48" t="str">
        <f t="shared" si="68"/>
        <v/>
      </c>
      <c r="K274" s="49" t="str">
        <f t="shared" si="69"/>
        <v/>
      </c>
      <c r="N274" s="78"/>
      <c r="O274" s="31" t="str">
        <f t="shared" si="63"/>
        <v>F</v>
      </c>
      <c r="P274" s="11">
        <f t="shared" si="70"/>
        <v>-23.287315649149274</v>
      </c>
      <c r="Q274" s="11"/>
      <c r="R274" s="38">
        <f t="shared" si="64"/>
        <v>0</v>
      </c>
      <c r="S274" s="30">
        <f t="shared" si="65"/>
        <v>0</v>
      </c>
      <c r="T274" s="30">
        <f t="shared" si="66"/>
        <v>0</v>
      </c>
      <c r="U274" s="34"/>
      <c r="V274" s="34"/>
      <c r="W274" s="34"/>
      <c r="X274" s="31">
        <f t="shared" si="71"/>
        <v>9.0359999999999996</v>
      </c>
      <c r="Y274" s="31">
        <f t="shared" si="72"/>
        <v>-184.49199999999999</v>
      </c>
      <c r="Z274" s="30">
        <f t="shared" si="73"/>
        <v>0</v>
      </c>
    </row>
    <row r="275" spans="5:26" x14ac:dyDescent="0.15">
      <c r="E275" s="46"/>
      <c r="F275" s="28"/>
      <c r="G275" s="29"/>
      <c r="H275" s="29"/>
      <c r="I275" s="48" t="str">
        <f t="shared" si="67"/>
        <v/>
      </c>
      <c r="J275" s="48" t="str">
        <f t="shared" si="68"/>
        <v/>
      </c>
      <c r="K275" s="49" t="str">
        <f t="shared" si="69"/>
        <v/>
      </c>
      <c r="N275" s="78"/>
      <c r="O275" s="31" t="str">
        <f t="shared" si="63"/>
        <v>F</v>
      </c>
      <c r="P275" s="11">
        <f t="shared" si="70"/>
        <v>-23.287315649149274</v>
      </c>
      <c r="Q275" s="11"/>
      <c r="R275" s="38">
        <f t="shared" si="64"/>
        <v>0</v>
      </c>
      <c r="S275" s="30">
        <f t="shared" si="65"/>
        <v>0</v>
      </c>
      <c r="T275" s="30">
        <f t="shared" si="66"/>
        <v>0</v>
      </c>
      <c r="U275" s="34"/>
      <c r="V275" s="34"/>
      <c r="W275" s="34"/>
      <c r="X275" s="31">
        <f t="shared" si="71"/>
        <v>9.0359999999999996</v>
      </c>
      <c r="Y275" s="31">
        <f t="shared" si="72"/>
        <v>-184.49199999999999</v>
      </c>
      <c r="Z275" s="30">
        <f t="shared" si="73"/>
        <v>0</v>
      </c>
    </row>
    <row r="276" spans="5:26" x14ac:dyDescent="0.15">
      <c r="E276" s="46"/>
      <c r="F276" s="28"/>
      <c r="G276" s="29"/>
      <c r="H276" s="29"/>
      <c r="I276" s="48" t="str">
        <f t="shared" si="67"/>
        <v/>
      </c>
      <c r="J276" s="48" t="str">
        <f t="shared" si="68"/>
        <v/>
      </c>
      <c r="K276" s="49" t="str">
        <f t="shared" si="69"/>
        <v/>
      </c>
      <c r="N276" s="78"/>
      <c r="O276" s="31" t="str">
        <f t="shared" si="63"/>
        <v>F</v>
      </c>
      <c r="P276" s="11">
        <f t="shared" si="70"/>
        <v>-23.287315649149274</v>
      </c>
      <c r="Q276" s="11"/>
      <c r="R276" s="38">
        <f t="shared" si="64"/>
        <v>0</v>
      </c>
      <c r="S276" s="30">
        <f t="shared" si="65"/>
        <v>0</v>
      </c>
      <c r="T276" s="30">
        <f t="shared" si="66"/>
        <v>0</v>
      </c>
      <c r="U276" s="34"/>
      <c r="V276" s="34"/>
      <c r="W276" s="34"/>
      <c r="X276" s="31">
        <f t="shared" si="71"/>
        <v>9.0359999999999996</v>
      </c>
      <c r="Y276" s="31">
        <f t="shared" si="72"/>
        <v>-184.49199999999999</v>
      </c>
      <c r="Z276" s="30">
        <f t="shared" si="73"/>
        <v>0</v>
      </c>
    </row>
    <row r="277" spans="5:26" x14ac:dyDescent="0.15">
      <c r="E277" s="46"/>
      <c r="F277" s="28"/>
      <c r="G277" s="29"/>
      <c r="H277" s="29"/>
      <c r="I277" s="48" t="str">
        <f t="shared" si="67"/>
        <v/>
      </c>
      <c r="J277" s="48" t="str">
        <f t="shared" si="68"/>
        <v/>
      </c>
      <c r="K277" s="49" t="str">
        <f t="shared" si="69"/>
        <v/>
      </c>
      <c r="N277" s="78"/>
      <c r="O277" s="31" t="str">
        <f t="shared" si="63"/>
        <v>F</v>
      </c>
      <c r="P277" s="11">
        <f t="shared" si="70"/>
        <v>-23.287315649149274</v>
      </c>
      <c r="Q277" s="11"/>
      <c r="R277" s="38">
        <f t="shared" si="64"/>
        <v>0</v>
      </c>
      <c r="S277" s="30">
        <f t="shared" si="65"/>
        <v>0</v>
      </c>
      <c r="T277" s="30">
        <f t="shared" si="66"/>
        <v>0</v>
      </c>
      <c r="U277" s="34"/>
      <c r="V277" s="34"/>
      <c r="W277" s="34"/>
      <c r="X277" s="31">
        <f t="shared" si="71"/>
        <v>9.0359999999999996</v>
      </c>
      <c r="Y277" s="31">
        <f t="shared" si="72"/>
        <v>-184.49199999999999</v>
      </c>
      <c r="Z277" s="30">
        <f t="shared" si="73"/>
        <v>0</v>
      </c>
    </row>
    <row r="278" spans="5:26" x14ac:dyDescent="0.15">
      <c r="E278" s="46"/>
      <c r="F278" s="28"/>
      <c r="G278" s="29"/>
      <c r="H278" s="29"/>
      <c r="I278" s="48" t="str">
        <f t="shared" si="67"/>
        <v/>
      </c>
      <c r="J278" s="48" t="str">
        <f t="shared" si="68"/>
        <v/>
      </c>
      <c r="K278" s="49" t="str">
        <f t="shared" si="69"/>
        <v/>
      </c>
      <c r="N278" s="78"/>
      <c r="O278" s="31" t="str">
        <f t="shared" si="63"/>
        <v>F</v>
      </c>
      <c r="P278" s="11">
        <f t="shared" si="70"/>
        <v>-23.287315649149274</v>
      </c>
      <c r="Q278" s="11"/>
      <c r="R278" s="38">
        <f t="shared" si="64"/>
        <v>0</v>
      </c>
      <c r="S278" s="30">
        <f t="shared" si="65"/>
        <v>0</v>
      </c>
      <c r="T278" s="30">
        <f t="shared" si="66"/>
        <v>0</v>
      </c>
      <c r="U278" s="34"/>
      <c r="V278" s="34"/>
      <c r="W278" s="34"/>
      <c r="X278" s="31">
        <f t="shared" si="71"/>
        <v>9.0359999999999996</v>
      </c>
      <c r="Y278" s="31">
        <f t="shared" si="72"/>
        <v>-184.49199999999999</v>
      </c>
      <c r="Z278" s="30">
        <f t="shared" si="73"/>
        <v>0</v>
      </c>
    </row>
    <row r="279" spans="5:26" x14ac:dyDescent="0.15">
      <c r="E279" s="46"/>
      <c r="F279" s="28"/>
      <c r="G279" s="29"/>
      <c r="H279" s="29"/>
      <c r="I279" s="48" t="str">
        <f t="shared" si="67"/>
        <v/>
      </c>
      <c r="J279" s="48" t="str">
        <f t="shared" si="68"/>
        <v/>
      </c>
      <c r="K279" s="49" t="str">
        <f t="shared" si="69"/>
        <v/>
      </c>
      <c r="N279" s="78"/>
      <c r="O279" s="31" t="str">
        <f t="shared" si="63"/>
        <v>F</v>
      </c>
      <c r="P279" s="11">
        <f t="shared" si="70"/>
        <v>-23.287315649149274</v>
      </c>
      <c r="Q279" s="11"/>
      <c r="R279" s="38">
        <f t="shared" si="64"/>
        <v>0</v>
      </c>
      <c r="S279" s="30">
        <f t="shared" si="65"/>
        <v>0</v>
      </c>
      <c r="T279" s="30">
        <f t="shared" si="66"/>
        <v>0</v>
      </c>
      <c r="U279" s="34"/>
      <c r="V279" s="34"/>
      <c r="W279" s="34"/>
      <c r="X279" s="31">
        <f t="shared" si="71"/>
        <v>9.0359999999999996</v>
      </c>
      <c r="Y279" s="31">
        <f t="shared" si="72"/>
        <v>-184.49199999999999</v>
      </c>
      <c r="Z279" s="30">
        <f t="shared" si="73"/>
        <v>0</v>
      </c>
    </row>
    <row r="280" spans="5:26" x14ac:dyDescent="0.15">
      <c r="E280" s="46"/>
      <c r="F280" s="28"/>
      <c r="G280" s="29"/>
      <c r="H280" s="29"/>
      <c r="I280" s="48" t="str">
        <f t="shared" si="67"/>
        <v/>
      </c>
      <c r="J280" s="48" t="str">
        <f t="shared" si="68"/>
        <v/>
      </c>
      <c r="K280" s="49" t="str">
        <f t="shared" si="69"/>
        <v/>
      </c>
      <c r="N280" s="78"/>
      <c r="O280" s="31" t="str">
        <f t="shared" si="63"/>
        <v>F</v>
      </c>
      <c r="P280" s="11">
        <f t="shared" si="70"/>
        <v>-23.287315649149274</v>
      </c>
      <c r="Q280" s="11"/>
      <c r="R280" s="38">
        <f t="shared" si="64"/>
        <v>0</v>
      </c>
      <c r="S280" s="30">
        <f t="shared" si="65"/>
        <v>0</v>
      </c>
      <c r="T280" s="30">
        <f t="shared" si="66"/>
        <v>0</v>
      </c>
      <c r="U280" s="34"/>
      <c r="V280" s="34"/>
      <c r="W280" s="34"/>
      <c r="X280" s="31">
        <f t="shared" si="71"/>
        <v>9.0359999999999996</v>
      </c>
      <c r="Y280" s="31">
        <f t="shared" si="72"/>
        <v>-184.49199999999999</v>
      </c>
      <c r="Z280" s="30">
        <f t="shared" si="73"/>
        <v>0</v>
      </c>
    </row>
    <row r="281" spans="5:26" x14ac:dyDescent="0.15">
      <c r="E281" s="46"/>
      <c r="F281" s="28"/>
      <c r="G281" s="29"/>
      <c r="H281" s="29"/>
      <c r="I281" s="48" t="str">
        <f t="shared" si="67"/>
        <v/>
      </c>
      <c r="J281" s="48" t="str">
        <f t="shared" si="68"/>
        <v/>
      </c>
      <c r="K281" s="49" t="str">
        <f t="shared" si="69"/>
        <v/>
      </c>
      <c r="N281" s="78"/>
      <c r="O281" s="31" t="str">
        <f t="shared" si="63"/>
        <v>F</v>
      </c>
      <c r="P281" s="11">
        <f t="shared" si="70"/>
        <v>-23.287315649149274</v>
      </c>
      <c r="Q281" s="11"/>
      <c r="R281" s="38">
        <f t="shared" si="64"/>
        <v>0</v>
      </c>
      <c r="S281" s="30">
        <f t="shared" si="65"/>
        <v>0</v>
      </c>
      <c r="T281" s="30">
        <f t="shared" si="66"/>
        <v>0</v>
      </c>
      <c r="U281" s="34"/>
      <c r="V281" s="34"/>
      <c r="W281" s="34"/>
      <c r="X281" s="31">
        <f t="shared" si="71"/>
        <v>9.0359999999999996</v>
      </c>
      <c r="Y281" s="31">
        <f t="shared" si="72"/>
        <v>-184.49199999999999</v>
      </c>
      <c r="Z281" s="30">
        <f t="shared" si="73"/>
        <v>0</v>
      </c>
    </row>
    <row r="282" spans="5:26" x14ac:dyDescent="0.15">
      <c r="E282" s="46"/>
      <c r="F282" s="28"/>
      <c r="G282" s="29"/>
      <c r="H282" s="29"/>
      <c r="I282" s="48" t="str">
        <f t="shared" si="67"/>
        <v/>
      </c>
      <c r="J282" s="48" t="str">
        <f t="shared" si="68"/>
        <v/>
      </c>
      <c r="K282" s="49" t="str">
        <f t="shared" si="69"/>
        <v/>
      </c>
      <c r="N282" s="78"/>
      <c r="O282" s="31" t="str">
        <f t="shared" si="63"/>
        <v>F</v>
      </c>
      <c r="P282" s="11">
        <f t="shared" si="70"/>
        <v>-23.287315649149274</v>
      </c>
      <c r="Q282" s="11"/>
      <c r="R282" s="38">
        <f t="shared" si="64"/>
        <v>0</v>
      </c>
      <c r="S282" s="30">
        <f t="shared" si="65"/>
        <v>0</v>
      </c>
      <c r="T282" s="30">
        <f t="shared" si="66"/>
        <v>0</v>
      </c>
      <c r="U282" s="34"/>
      <c r="V282" s="34"/>
      <c r="W282" s="34"/>
      <c r="X282" s="31">
        <f t="shared" si="71"/>
        <v>9.0359999999999996</v>
      </c>
      <c r="Y282" s="31">
        <f t="shared" si="72"/>
        <v>-184.49199999999999</v>
      </c>
      <c r="Z282" s="30">
        <f t="shared" si="73"/>
        <v>0</v>
      </c>
    </row>
    <row r="283" spans="5:26" x14ac:dyDescent="0.15">
      <c r="E283" s="46"/>
      <c r="F283" s="28"/>
      <c r="G283" s="29"/>
      <c r="H283" s="29"/>
      <c r="I283" s="48" t="str">
        <f t="shared" si="67"/>
        <v/>
      </c>
      <c r="J283" s="48" t="str">
        <f t="shared" si="68"/>
        <v/>
      </c>
      <c r="K283" s="49" t="str">
        <f t="shared" si="69"/>
        <v/>
      </c>
      <c r="N283" s="78"/>
      <c r="O283" s="31" t="str">
        <f t="shared" si="63"/>
        <v>F</v>
      </c>
      <c r="P283" s="11">
        <f t="shared" si="70"/>
        <v>-23.287315649149274</v>
      </c>
      <c r="Q283" s="11"/>
      <c r="R283" s="38">
        <f t="shared" si="64"/>
        <v>0</v>
      </c>
      <c r="S283" s="30">
        <f t="shared" si="65"/>
        <v>0</v>
      </c>
      <c r="T283" s="30">
        <f t="shared" si="66"/>
        <v>0</v>
      </c>
      <c r="U283" s="34"/>
      <c r="V283" s="34"/>
      <c r="W283" s="34"/>
      <c r="X283" s="31">
        <f t="shared" si="71"/>
        <v>9.0359999999999996</v>
      </c>
      <c r="Y283" s="31">
        <f t="shared" si="72"/>
        <v>-184.49199999999999</v>
      </c>
      <c r="Z283" s="30">
        <f t="shared" si="73"/>
        <v>0</v>
      </c>
    </row>
    <row r="284" spans="5:26" x14ac:dyDescent="0.15">
      <c r="E284" s="46"/>
      <c r="F284" s="28"/>
      <c r="G284" s="29"/>
      <c r="H284" s="29"/>
      <c r="I284" s="48" t="str">
        <f t="shared" si="67"/>
        <v/>
      </c>
      <c r="J284" s="48" t="str">
        <f t="shared" si="68"/>
        <v/>
      </c>
      <c r="K284" s="49" t="str">
        <f t="shared" si="69"/>
        <v/>
      </c>
      <c r="N284" s="78"/>
      <c r="O284" s="31" t="str">
        <f t="shared" si="63"/>
        <v>F</v>
      </c>
      <c r="P284" s="11">
        <f t="shared" si="70"/>
        <v>-23.287315649149274</v>
      </c>
      <c r="Q284" s="11"/>
      <c r="R284" s="38">
        <f t="shared" si="64"/>
        <v>0</v>
      </c>
      <c r="S284" s="30">
        <f t="shared" si="65"/>
        <v>0</v>
      </c>
      <c r="T284" s="30">
        <f t="shared" si="66"/>
        <v>0</v>
      </c>
      <c r="U284" s="34"/>
      <c r="V284" s="34"/>
      <c r="W284" s="34"/>
      <c r="X284" s="31">
        <f t="shared" si="71"/>
        <v>9.0359999999999996</v>
      </c>
      <c r="Y284" s="31">
        <f t="shared" si="72"/>
        <v>-184.49199999999999</v>
      </c>
      <c r="Z284" s="30">
        <f t="shared" si="73"/>
        <v>0</v>
      </c>
    </row>
    <row r="285" spans="5:26" x14ac:dyDescent="0.15">
      <c r="E285" s="46"/>
      <c r="F285" s="28"/>
      <c r="G285" s="29"/>
      <c r="H285" s="29"/>
      <c r="I285" s="48" t="str">
        <f t="shared" si="67"/>
        <v/>
      </c>
      <c r="J285" s="48" t="str">
        <f t="shared" si="68"/>
        <v/>
      </c>
      <c r="K285" s="49" t="str">
        <f t="shared" si="69"/>
        <v/>
      </c>
      <c r="N285" s="78"/>
      <c r="O285" s="31" t="str">
        <f t="shared" si="63"/>
        <v>F</v>
      </c>
      <c r="P285" s="11">
        <f t="shared" si="70"/>
        <v>-23.287315649149274</v>
      </c>
      <c r="Q285" s="11"/>
      <c r="R285" s="38">
        <f t="shared" si="64"/>
        <v>0</v>
      </c>
      <c r="S285" s="30">
        <f t="shared" si="65"/>
        <v>0</v>
      </c>
      <c r="T285" s="30">
        <f t="shared" si="66"/>
        <v>0</v>
      </c>
      <c r="U285" s="34"/>
      <c r="V285" s="34"/>
      <c r="W285" s="34"/>
      <c r="X285" s="31">
        <f t="shared" si="71"/>
        <v>9.0359999999999996</v>
      </c>
      <c r="Y285" s="31">
        <f t="shared" si="72"/>
        <v>-184.49199999999999</v>
      </c>
      <c r="Z285" s="30">
        <f t="shared" si="73"/>
        <v>0</v>
      </c>
    </row>
    <row r="286" spans="5:26" x14ac:dyDescent="0.15">
      <c r="E286" s="46"/>
      <c r="F286" s="28"/>
      <c r="G286" s="29"/>
      <c r="H286" s="29"/>
      <c r="I286" s="48" t="str">
        <f t="shared" si="67"/>
        <v/>
      </c>
      <c r="J286" s="48" t="str">
        <f t="shared" si="68"/>
        <v/>
      </c>
      <c r="K286" s="49" t="str">
        <f t="shared" si="69"/>
        <v/>
      </c>
      <c r="N286" s="78"/>
      <c r="O286" s="31" t="str">
        <f t="shared" si="63"/>
        <v>F</v>
      </c>
      <c r="P286" s="11">
        <f t="shared" si="70"/>
        <v>-23.287315649149274</v>
      </c>
      <c r="Q286" s="11"/>
      <c r="R286" s="38">
        <f t="shared" si="64"/>
        <v>0</v>
      </c>
      <c r="S286" s="30">
        <f t="shared" si="65"/>
        <v>0</v>
      </c>
      <c r="T286" s="30">
        <f t="shared" si="66"/>
        <v>0</v>
      </c>
      <c r="U286" s="34"/>
      <c r="V286" s="34"/>
      <c r="W286" s="34"/>
      <c r="X286" s="31">
        <f t="shared" si="71"/>
        <v>9.0359999999999996</v>
      </c>
      <c r="Y286" s="31">
        <f t="shared" si="72"/>
        <v>-184.49199999999999</v>
      </c>
      <c r="Z286" s="30">
        <f t="shared" si="73"/>
        <v>0</v>
      </c>
    </row>
    <row r="287" spans="5:26" x14ac:dyDescent="0.15">
      <c r="E287" s="46"/>
      <c r="F287" s="28"/>
      <c r="G287" s="29"/>
      <c r="H287" s="29"/>
      <c r="I287" s="48" t="str">
        <f t="shared" si="67"/>
        <v/>
      </c>
      <c r="J287" s="48" t="str">
        <f t="shared" si="68"/>
        <v/>
      </c>
      <c r="K287" s="49" t="str">
        <f t="shared" si="69"/>
        <v/>
      </c>
      <c r="N287" s="78"/>
      <c r="O287" s="31" t="str">
        <f t="shared" si="63"/>
        <v>F</v>
      </c>
      <c r="P287" s="11">
        <f t="shared" si="70"/>
        <v>-23.287315649149274</v>
      </c>
      <c r="Q287" s="11"/>
      <c r="R287" s="38">
        <f t="shared" si="64"/>
        <v>0</v>
      </c>
      <c r="S287" s="30">
        <f t="shared" si="65"/>
        <v>0</v>
      </c>
      <c r="T287" s="30">
        <f t="shared" si="66"/>
        <v>0</v>
      </c>
      <c r="U287" s="34"/>
      <c r="V287" s="34"/>
      <c r="W287" s="34"/>
      <c r="X287" s="31">
        <f t="shared" si="71"/>
        <v>9.0359999999999996</v>
      </c>
      <c r="Y287" s="31">
        <f t="shared" si="72"/>
        <v>-184.49199999999999</v>
      </c>
      <c r="Z287" s="30">
        <f t="shared" si="73"/>
        <v>0</v>
      </c>
    </row>
    <row r="288" spans="5:26" x14ac:dyDescent="0.15">
      <c r="E288" s="46"/>
      <c r="F288" s="28"/>
      <c r="G288" s="29"/>
      <c r="H288" s="29"/>
      <c r="I288" s="48" t="str">
        <f t="shared" si="67"/>
        <v/>
      </c>
      <c r="J288" s="48" t="str">
        <f t="shared" si="68"/>
        <v/>
      </c>
      <c r="K288" s="49" t="str">
        <f t="shared" si="69"/>
        <v/>
      </c>
      <c r="N288" s="78"/>
      <c r="O288" s="31" t="str">
        <f t="shared" si="63"/>
        <v>F</v>
      </c>
      <c r="P288" s="11">
        <f t="shared" si="70"/>
        <v>-23.287315649149274</v>
      </c>
      <c r="Q288" s="11"/>
      <c r="R288" s="38">
        <f t="shared" si="64"/>
        <v>0</v>
      </c>
      <c r="S288" s="30">
        <f t="shared" si="65"/>
        <v>0</v>
      </c>
      <c r="T288" s="30">
        <f t="shared" si="66"/>
        <v>0</v>
      </c>
      <c r="U288" s="34"/>
      <c r="V288" s="34"/>
      <c r="W288" s="34"/>
      <c r="X288" s="31">
        <f t="shared" si="71"/>
        <v>9.0359999999999996</v>
      </c>
      <c r="Y288" s="31">
        <f t="shared" si="72"/>
        <v>-184.49199999999999</v>
      </c>
      <c r="Z288" s="30">
        <f t="shared" si="73"/>
        <v>0</v>
      </c>
    </row>
    <row r="289" spans="5:26" x14ac:dyDescent="0.15">
      <c r="E289" s="46"/>
      <c r="F289" s="28"/>
      <c r="G289" s="29"/>
      <c r="H289" s="29"/>
      <c r="I289" s="48" t="str">
        <f t="shared" si="67"/>
        <v/>
      </c>
      <c r="J289" s="48" t="str">
        <f t="shared" si="68"/>
        <v/>
      </c>
      <c r="K289" s="49" t="str">
        <f t="shared" si="69"/>
        <v/>
      </c>
      <c r="N289" s="78"/>
      <c r="O289" s="31" t="str">
        <f t="shared" si="63"/>
        <v>F</v>
      </c>
      <c r="P289" s="11">
        <f t="shared" si="70"/>
        <v>-23.287315649149274</v>
      </c>
      <c r="Q289" s="11"/>
      <c r="R289" s="38">
        <f t="shared" si="64"/>
        <v>0</v>
      </c>
      <c r="S289" s="30">
        <f t="shared" si="65"/>
        <v>0</v>
      </c>
      <c r="T289" s="30">
        <f t="shared" si="66"/>
        <v>0</v>
      </c>
      <c r="U289" s="34"/>
      <c r="V289" s="34"/>
      <c r="W289" s="34"/>
      <c r="X289" s="31">
        <f t="shared" si="71"/>
        <v>9.0359999999999996</v>
      </c>
      <c r="Y289" s="31">
        <f t="shared" si="72"/>
        <v>-184.49199999999999</v>
      </c>
      <c r="Z289" s="30">
        <f t="shared" si="73"/>
        <v>0</v>
      </c>
    </row>
    <row r="290" spans="5:26" x14ac:dyDescent="0.15">
      <c r="E290" s="46"/>
      <c r="F290" s="28"/>
      <c r="G290" s="29"/>
      <c r="H290" s="29"/>
      <c r="I290" s="48" t="str">
        <f t="shared" si="67"/>
        <v/>
      </c>
      <c r="J290" s="48" t="str">
        <f t="shared" si="68"/>
        <v/>
      </c>
      <c r="K290" s="49" t="str">
        <f t="shared" si="69"/>
        <v/>
      </c>
      <c r="N290" s="78"/>
      <c r="O290" s="31" t="str">
        <f t="shared" si="63"/>
        <v>F</v>
      </c>
      <c r="P290" s="11">
        <f t="shared" si="70"/>
        <v>-23.287315649149274</v>
      </c>
      <c r="Q290" s="11"/>
      <c r="R290" s="38">
        <f t="shared" si="64"/>
        <v>0</v>
      </c>
      <c r="S290" s="30">
        <f t="shared" si="65"/>
        <v>0</v>
      </c>
      <c r="T290" s="30">
        <f t="shared" si="66"/>
        <v>0</v>
      </c>
      <c r="U290" s="34"/>
      <c r="V290" s="34"/>
      <c r="W290" s="34"/>
      <c r="X290" s="31">
        <f t="shared" si="71"/>
        <v>9.0359999999999996</v>
      </c>
      <c r="Y290" s="31">
        <f t="shared" si="72"/>
        <v>-184.49199999999999</v>
      </c>
      <c r="Z290" s="30">
        <f t="shared" si="73"/>
        <v>0</v>
      </c>
    </row>
    <row r="291" spans="5:26" x14ac:dyDescent="0.15">
      <c r="E291" s="46"/>
      <c r="F291" s="28"/>
      <c r="G291" s="29"/>
      <c r="H291" s="29"/>
      <c r="I291" s="48" t="str">
        <f t="shared" si="67"/>
        <v/>
      </c>
      <c r="J291" s="48" t="str">
        <f t="shared" si="68"/>
        <v/>
      </c>
      <c r="K291" s="49" t="str">
        <f t="shared" si="69"/>
        <v/>
      </c>
      <c r="N291" s="78"/>
      <c r="O291" s="31" t="str">
        <f t="shared" si="63"/>
        <v>F</v>
      </c>
      <c r="P291" s="11">
        <f t="shared" si="70"/>
        <v>-23.287315649149274</v>
      </c>
      <c r="Q291" s="11"/>
      <c r="R291" s="38">
        <f t="shared" si="64"/>
        <v>0</v>
      </c>
      <c r="S291" s="30">
        <f t="shared" si="65"/>
        <v>0</v>
      </c>
      <c r="T291" s="30">
        <f t="shared" si="66"/>
        <v>0</v>
      </c>
      <c r="U291" s="34"/>
      <c r="V291" s="34"/>
      <c r="W291" s="34"/>
      <c r="X291" s="31">
        <f t="shared" si="71"/>
        <v>9.0359999999999996</v>
      </c>
      <c r="Y291" s="31">
        <f t="shared" si="72"/>
        <v>-184.49199999999999</v>
      </c>
      <c r="Z291" s="30">
        <f t="shared" si="73"/>
        <v>0</v>
      </c>
    </row>
    <row r="292" spans="5:26" x14ac:dyDescent="0.15">
      <c r="E292" s="46"/>
      <c r="F292" s="28"/>
      <c r="G292" s="29"/>
      <c r="H292" s="29"/>
      <c r="I292" s="48" t="str">
        <f t="shared" si="67"/>
        <v/>
      </c>
      <c r="J292" s="48" t="str">
        <f t="shared" si="68"/>
        <v/>
      </c>
      <c r="K292" s="49" t="str">
        <f t="shared" si="69"/>
        <v/>
      </c>
      <c r="N292" s="78"/>
      <c r="O292" s="31" t="str">
        <f t="shared" si="63"/>
        <v>F</v>
      </c>
      <c r="P292" s="11">
        <f t="shared" si="70"/>
        <v>-23.287315649149274</v>
      </c>
      <c r="Q292" s="11"/>
      <c r="R292" s="38">
        <f t="shared" si="64"/>
        <v>0</v>
      </c>
      <c r="S292" s="30">
        <f t="shared" si="65"/>
        <v>0</v>
      </c>
      <c r="T292" s="30">
        <f t="shared" si="66"/>
        <v>0</v>
      </c>
      <c r="U292" s="34"/>
      <c r="V292" s="34"/>
      <c r="W292" s="34"/>
      <c r="X292" s="31">
        <f t="shared" si="71"/>
        <v>9.0359999999999996</v>
      </c>
      <c r="Y292" s="31">
        <f t="shared" si="72"/>
        <v>-184.49199999999999</v>
      </c>
      <c r="Z292" s="30">
        <f t="shared" si="73"/>
        <v>0</v>
      </c>
    </row>
    <row r="293" spans="5:26" x14ac:dyDescent="0.15">
      <c r="E293" s="46"/>
      <c r="F293" s="28"/>
      <c r="G293" s="29"/>
      <c r="H293" s="29"/>
      <c r="I293" s="48" t="str">
        <f t="shared" si="67"/>
        <v/>
      </c>
      <c r="J293" s="48" t="str">
        <f t="shared" si="68"/>
        <v/>
      </c>
      <c r="K293" s="49" t="str">
        <f t="shared" si="69"/>
        <v/>
      </c>
      <c r="N293" s="78"/>
      <c r="O293" s="31" t="str">
        <f t="shared" si="63"/>
        <v>F</v>
      </c>
      <c r="P293" s="11">
        <f t="shared" si="70"/>
        <v>-23.287315649149274</v>
      </c>
      <c r="Q293" s="11"/>
      <c r="R293" s="38">
        <f t="shared" si="64"/>
        <v>0</v>
      </c>
      <c r="S293" s="30">
        <f t="shared" si="65"/>
        <v>0</v>
      </c>
      <c r="T293" s="30">
        <f t="shared" si="66"/>
        <v>0</v>
      </c>
      <c r="U293" s="34"/>
      <c r="V293" s="34"/>
      <c r="W293" s="34"/>
      <c r="X293" s="31">
        <f t="shared" si="71"/>
        <v>9.0359999999999996</v>
      </c>
      <c r="Y293" s="31">
        <f t="shared" si="72"/>
        <v>-184.49199999999999</v>
      </c>
      <c r="Z293" s="30">
        <f t="shared" si="73"/>
        <v>0</v>
      </c>
    </row>
    <row r="294" spans="5:26" x14ac:dyDescent="0.15">
      <c r="E294" s="46"/>
      <c r="F294" s="28"/>
      <c r="G294" s="29"/>
      <c r="H294" s="29"/>
      <c r="I294" s="48" t="str">
        <f t="shared" si="67"/>
        <v/>
      </c>
      <c r="J294" s="48" t="str">
        <f t="shared" si="68"/>
        <v/>
      </c>
      <c r="K294" s="49" t="str">
        <f t="shared" si="69"/>
        <v/>
      </c>
      <c r="N294" s="78"/>
      <c r="O294" s="31" t="str">
        <f t="shared" si="63"/>
        <v>F</v>
      </c>
      <c r="P294" s="11">
        <f t="shared" si="70"/>
        <v>-23.287315649149274</v>
      </c>
      <c r="Q294" s="11"/>
      <c r="R294" s="38">
        <f t="shared" si="64"/>
        <v>0</v>
      </c>
      <c r="S294" s="30">
        <f t="shared" si="65"/>
        <v>0</v>
      </c>
      <c r="T294" s="30">
        <f t="shared" si="66"/>
        <v>0</v>
      </c>
      <c r="U294" s="34"/>
      <c r="V294" s="34"/>
      <c r="W294" s="34"/>
      <c r="X294" s="31">
        <f t="shared" si="71"/>
        <v>9.0359999999999996</v>
      </c>
      <c r="Y294" s="31">
        <f t="shared" si="72"/>
        <v>-184.49199999999999</v>
      </c>
      <c r="Z294" s="30">
        <f t="shared" si="73"/>
        <v>0</v>
      </c>
    </row>
    <row r="295" spans="5:26" x14ac:dyDescent="0.15">
      <c r="E295" s="46"/>
      <c r="F295" s="28"/>
      <c r="G295" s="29"/>
      <c r="H295" s="29"/>
      <c r="I295" s="48" t="str">
        <f t="shared" si="67"/>
        <v/>
      </c>
      <c r="J295" s="48" t="str">
        <f t="shared" si="68"/>
        <v/>
      </c>
      <c r="K295" s="49" t="str">
        <f t="shared" si="69"/>
        <v/>
      </c>
      <c r="N295" s="78"/>
      <c r="O295" s="31" t="str">
        <f t="shared" si="63"/>
        <v>F</v>
      </c>
      <c r="P295" s="11">
        <f t="shared" si="70"/>
        <v>-23.287315649149274</v>
      </c>
      <c r="Q295" s="11"/>
      <c r="R295" s="38">
        <f t="shared" si="64"/>
        <v>0</v>
      </c>
      <c r="S295" s="30">
        <f t="shared" si="65"/>
        <v>0</v>
      </c>
      <c r="T295" s="30">
        <f t="shared" si="66"/>
        <v>0</v>
      </c>
      <c r="U295" s="34"/>
      <c r="V295" s="34"/>
      <c r="W295" s="34"/>
      <c r="X295" s="31">
        <f t="shared" si="71"/>
        <v>9.0359999999999996</v>
      </c>
      <c r="Y295" s="31">
        <f t="shared" si="72"/>
        <v>-184.49199999999999</v>
      </c>
      <c r="Z295" s="30">
        <f t="shared" si="73"/>
        <v>0</v>
      </c>
    </row>
    <row r="296" spans="5:26" x14ac:dyDescent="0.15">
      <c r="E296" s="46"/>
      <c r="F296" s="28"/>
      <c r="G296" s="29"/>
      <c r="H296" s="29"/>
      <c r="I296" s="48" t="str">
        <f t="shared" si="67"/>
        <v/>
      </c>
      <c r="J296" s="48" t="str">
        <f t="shared" si="68"/>
        <v/>
      </c>
      <c r="K296" s="49" t="str">
        <f t="shared" si="69"/>
        <v/>
      </c>
      <c r="N296" s="78"/>
      <c r="O296" s="31" t="str">
        <f t="shared" si="63"/>
        <v>F</v>
      </c>
      <c r="P296" s="11">
        <f t="shared" si="70"/>
        <v>-23.287315649149274</v>
      </c>
      <c r="Q296" s="11"/>
      <c r="R296" s="38">
        <f t="shared" si="64"/>
        <v>0</v>
      </c>
      <c r="S296" s="30">
        <f t="shared" si="65"/>
        <v>0</v>
      </c>
      <c r="T296" s="30">
        <f t="shared" si="66"/>
        <v>0</v>
      </c>
      <c r="U296" s="34"/>
      <c r="V296" s="34"/>
      <c r="W296" s="34"/>
      <c r="X296" s="31">
        <f t="shared" si="71"/>
        <v>9.0359999999999996</v>
      </c>
      <c r="Y296" s="31">
        <f t="shared" si="72"/>
        <v>-184.49199999999999</v>
      </c>
      <c r="Z296" s="30">
        <f t="shared" si="73"/>
        <v>0</v>
      </c>
    </row>
    <row r="297" spans="5:26" x14ac:dyDescent="0.15">
      <c r="E297" s="46"/>
      <c r="F297" s="28"/>
      <c r="G297" s="29"/>
      <c r="H297" s="29"/>
      <c r="I297" s="48" t="str">
        <f t="shared" si="67"/>
        <v/>
      </c>
      <c r="J297" s="48" t="str">
        <f t="shared" si="68"/>
        <v/>
      </c>
      <c r="K297" s="49" t="str">
        <f t="shared" si="69"/>
        <v/>
      </c>
      <c r="N297" s="78"/>
      <c r="O297" s="31" t="str">
        <f t="shared" si="63"/>
        <v>F</v>
      </c>
      <c r="P297" s="11">
        <f t="shared" si="70"/>
        <v>-23.287315649149274</v>
      </c>
      <c r="Q297" s="11"/>
      <c r="R297" s="38">
        <f t="shared" si="64"/>
        <v>0</v>
      </c>
      <c r="S297" s="30">
        <f t="shared" si="65"/>
        <v>0</v>
      </c>
      <c r="T297" s="30">
        <f t="shared" si="66"/>
        <v>0</v>
      </c>
      <c r="U297" s="34"/>
      <c r="V297" s="34"/>
      <c r="W297" s="34"/>
      <c r="X297" s="31">
        <f t="shared" si="71"/>
        <v>9.0359999999999996</v>
      </c>
      <c r="Y297" s="31">
        <f t="shared" si="72"/>
        <v>-184.49199999999999</v>
      </c>
      <c r="Z297" s="30">
        <f t="shared" si="73"/>
        <v>0</v>
      </c>
    </row>
    <row r="298" spans="5:26" x14ac:dyDescent="0.15">
      <c r="E298" s="46"/>
      <c r="F298" s="28"/>
      <c r="G298" s="29"/>
      <c r="H298" s="29"/>
      <c r="I298" s="48" t="str">
        <f t="shared" si="67"/>
        <v/>
      </c>
      <c r="J298" s="48" t="str">
        <f t="shared" si="68"/>
        <v/>
      </c>
      <c r="K298" s="49" t="str">
        <f t="shared" si="69"/>
        <v/>
      </c>
      <c r="N298" s="78"/>
      <c r="O298" s="31" t="str">
        <f t="shared" si="63"/>
        <v>F</v>
      </c>
      <c r="P298" s="11">
        <f t="shared" si="70"/>
        <v>-23.287315649149274</v>
      </c>
      <c r="Q298" s="11"/>
      <c r="R298" s="38">
        <f t="shared" si="64"/>
        <v>0</v>
      </c>
      <c r="S298" s="30">
        <f t="shared" si="65"/>
        <v>0</v>
      </c>
      <c r="T298" s="30">
        <f t="shared" si="66"/>
        <v>0</v>
      </c>
      <c r="U298" s="34"/>
      <c r="V298" s="34"/>
      <c r="W298" s="34"/>
      <c r="X298" s="31">
        <f t="shared" si="71"/>
        <v>9.0359999999999996</v>
      </c>
      <c r="Y298" s="31">
        <f t="shared" si="72"/>
        <v>-184.49199999999999</v>
      </c>
      <c r="Z298" s="30">
        <f t="shared" si="73"/>
        <v>0</v>
      </c>
    </row>
    <row r="299" spans="5:26" x14ac:dyDescent="0.15">
      <c r="E299" s="46"/>
      <c r="F299" s="28"/>
      <c r="G299" s="29"/>
      <c r="H299" s="29"/>
      <c r="I299" s="48" t="str">
        <f t="shared" si="67"/>
        <v/>
      </c>
      <c r="J299" s="48" t="str">
        <f t="shared" si="68"/>
        <v/>
      </c>
      <c r="K299" s="49" t="str">
        <f t="shared" si="69"/>
        <v/>
      </c>
      <c r="N299" s="78"/>
      <c r="O299" s="31" t="str">
        <f t="shared" si="63"/>
        <v>F</v>
      </c>
      <c r="P299" s="11">
        <f t="shared" si="70"/>
        <v>-23.287315649149274</v>
      </c>
      <c r="Q299" s="11"/>
      <c r="R299" s="38">
        <f t="shared" si="64"/>
        <v>0</v>
      </c>
      <c r="S299" s="30">
        <f t="shared" si="65"/>
        <v>0</v>
      </c>
      <c r="T299" s="30">
        <f t="shared" si="66"/>
        <v>0</v>
      </c>
      <c r="U299" s="34"/>
      <c r="V299" s="34"/>
      <c r="W299" s="34"/>
      <c r="X299" s="31">
        <f t="shared" si="71"/>
        <v>9.0359999999999996</v>
      </c>
      <c r="Y299" s="31">
        <f t="shared" si="72"/>
        <v>-184.49199999999999</v>
      </c>
      <c r="Z299" s="30">
        <f t="shared" si="73"/>
        <v>0</v>
      </c>
    </row>
    <row r="300" spans="5:26" x14ac:dyDescent="0.15">
      <c r="E300" s="46"/>
      <c r="F300" s="28"/>
      <c r="G300" s="29"/>
      <c r="H300" s="29"/>
      <c r="I300" s="48" t="str">
        <f t="shared" si="67"/>
        <v/>
      </c>
      <c r="J300" s="48" t="str">
        <f t="shared" si="68"/>
        <v/>
      </c>
      <c r="K300" s="49" t="str">
        <f t="shared" si="69"/>
        <v/>
      </c>
      <c r="N300" s="78"/>
      <c r="O300" s="31" t="str">
        <f t="shared" si="63"/>
        <v>F</v>
      </c>
      <c r="P300" s="11">
        <f t="shared" si="70"/>
        <v>-23.287315649149274</v>
      </c>
      <c r="Q300" s="11"/>
      <c r="R300" s="38">
        <f t="shared" si="64"/>
        <v>0</v>
      </c>
      <c r="S300" s="30">
        <f t="shared" si="65"/>
        <v>0</v>
      </c>
      <c r="T300" s="30">
        <f t="shared" si="66"/>
        <v>0</v>
      </c>
      <c r="U300" s="34"/>
      <c r="V300" s="34"/>
      <c r="W300" s="34"/>
      <c r="X300" s="31">
        <f t="shared" si="71"/>
        <v>9.0359999999999996</v>
      </c>
      <c r="Y300" s="31">
        <f t="shared" si="72"/>
        <v>-184.49199999999999</v>
      </c>
      <c r="Z300" s="30">
        <f t="shared" si="73"/>
        <v>0</v>
      </c>
    </row>
    <row r="301" spans="5:26" x14ac:dyDescent="0.15">
      <c r="E301" s="46"/>
      <c r="F301" s="28"/>
      <c r="G301" s="29"/>
      <c r="H301" s="29"/>
      <c r="I301" s="48" t="str">
        <f t="shared" si="67"/>
        <v/>
      </c>
      <c r="J301" s="48" t="str">
        <f t="shared" si="68"/>
        <v/>
      </c>
      <c r="K301" s="49" t="str">
        <f t="shared" si="69"/>
        <v/>
      </c>
      <c r="N301" s="78"/>
      <c r="O301" s="31" t="str">
        <f t="shared" si="63"/>
        <v>F</v>
      </c>
      <c r="P301" s="11">
        <f t="shared" si="70"/>
        <v>-23.287315649149274</v>
      </c>
      <c r="Q301" s="11"/>
      <c r="R301" s="38">
        <f t="shared" si="64"/>
        <v>0</v>
      </c>
      <c r="S301" s="30">
        <f t="shared" si="65"/>
        <v>0</v>
      </c>
      <c r="T301" s="30">
        <f t="shared" si="66"/>
        <v>0</v>
      </c>
      <c r="U301" s="34"/>
      <c r="V301" s="34"/>
      <c r="W301" s="34"/>
      <c r="X301" s="31">
        <f t="shared" si="71"/>
        <v>9.0359999999999996</v>
      </c>
      <c r="Y301" s="31">
        <f t="shared" si="72"/>
        <v>-184.49199999999999</v>
      </c>
      <c r="Z301" s="30">
        <f t="shared" si="73"/>
        <v>0</v>
      </c>
    </row>
    <row r="302" spans="5:26" x14ac:dyDescent="0.15">
      <c r="E302" s="46"/>
      <c r="F302" s="28"/>
      <c r="G302" s="29"/>
      <c r="H302" s="29"/>
      <c r="I302" s="48" t="str">
        <f t="shared" si="67"/>
        <v/>
      </c>
      <c r="J302" s="48" t="str">
        <f t="shared" si="68"/>
        <v/>
      </c>
      <c r="K302" s="49" t="str">
        <f t="shared" si="69"/>
        <v/>
      </c>
      <c r="N302" s="78"/>
      <c r="O302" s="31" t="str">
        <f t="shared" si="63"/>
        <v>F</v>
      </c>
      <c r="P302" s="11">
        <f t="shared" si="70"/>
        <v>-23.287315649149274</v>
      </c>
      <c r="Q302" s="11"/>
      <c r="R302" s="38">
        <f t="shared" si="64"/>
        <v>0</v>
      </c>
      <c r="S302" s="30">
        <f t="shared" si="65"/>
        <v>0</v>
      </c>
      <c r="T302" s="30">
        <f t="shared" si="66"/>
        <v>0</v>
      </c>
      <c r="U302" s="34"/>
      <c r="V302" s="34"/>
      <c r="W302" s="34"/>
      <c r="X302" s="31">
        <f t="shared" si="71"/>
        <v>9.0359999999999996</v>
      </c>
      <c r="Y302" s="31">
        <f t="shared" si="72"/>
        <v>-184.49199999999999</v>
      </c>
      <c r="Z302" s="30">
        <f t="shared" si="73"/>
        <v>0</v>
      </c>
    </row>
    <row r="303" spans="5:26" x14ac:dyDescent="0.15">
      <c r="E303" s="46"/>
      <c r="F303" s="28"/>
      <c r="G303" s="29"/>
      <c r="H303" s="29"/>
      <c r="I303" s="48" t="str">
        <f t="shared" si="67"/>
        <v/>
      </c>
      <c r="J303" s="48" t="str">
        <f t="shared" si="68"/>
        <v/>
      </c>
      <c r="K303" s="49" t="str">
        <f t="shared" si="69"/>
        <v/>
      </c>
      <c r="N303" s="78"/>
      <c r="O303" s="31" t="str">
        <f t="shared" si="63"/>
        <v>F</v>
      </c>
      <c r="P303" s="11">
        <f t="shared" si="70"/>
        <v>-23.287315649149274</v>
      </c>
      <c r="Q303" s="11"/>
      <c r="R303" s="38">
        <f t="shared" si="64"/>
        <v>0</v>
      </c>
      <c r="S303" s="30">
        <f t="shared" si="65"/>
        <v>0</v>
      </c>
      <c r="T303" s="30">
        <f t="shared" si="66"/>
        <v>0</v>
      </c>
      <c r="U303" s="34"/>
      <c r="V303" s="34"/>
      <c r="W303" s="34"/>
      <c r="X303" s="31">
        <f t="shared" si="71"/>
        <v>9.0359999999999996</v>
      </c>
      <c r="Y303" s="31">
        <f t="shared" si="72"/>
        <v>-184.49199999999999</v>
      </c>
      <c r="Z303" s="30">
        <f t="shared" si="73"/>
        <v>0</v>
      </c>
    </row>
    <row r="304" spans="5:26" x14ac:dyDescent="0.15">
      <c r="E304" s="46"/>
      <c r="F304" s="28"/>
      <c r="G304" s="29"/>
      <c r="H304" s="29"/>
      <c r="I304" s="48" t="str">
        <f t="shared" si="67"/>
        <v/>
      </c>
      <c r="J304" s="48" t="str">
        <f t="shared" si="68"/>
        <v/>
      </c>
      <c r="K304" s="49" t="str">
        <f t="shared" si="69"/>
        <v/>
      </c>
      <c r="N304" s="78"/>
      <c r="O304" s="31" t="str">
        <f t="shared" si="63"/>
        <v>F</v>
      </c>
      <c r="P304" s="11">
        <f t="shared" si="70"/>
        <v>-23.287315649149274</v>
      </c>
      <c r="Q304" s="11"/>
      <c r="R304" s="38">
        <f t="shared" si="64"/>
        <v>0</v>
      </c>
      <c r="S304" s="30">
        <f t="shared" si="65"/>
        <v>0</v>
      </c>
      <c r="T304" s="30">
        <f t="shared" si="66"/>
        <v>0</v>
      </c>
      <c r="U304" s="34"/>
      <c r="V304" s="34"/>
      <c r="W304" s="34"/>
      <c r="X304" s="31">
        <f t="shared" si="71"/>
        <v>9.0359999999999996</v>
      </c>
      <c r="Y304" s="31">
        <f t="shared" si="72"/>
        <v>-184.49199999999999</v>
      </c>
      <c r="Z304" s="30">
        <f t="shared" si="73"/>
        <v>0</v>
      </c>
    </row>
    <row r="305" spans="5:26" x14ac:dyDescent="0.15">
      <c r="E305" s="46"/>
      <c r="F305" s="28"/>
      <c r="G305" s="29"/>
      <c r="H305" s="29"/>
      <c r="I305" s="48" t="str">
        <f t="shared" si="67"/>
        <v/>
      </c>
      <c r="J305" s="48" t="str">
        <f t="shared" si="68"/>
        <v/>
      </c>
      <c r="K305" s="49" t="str">
        <f t="shared" si="69"/>
        <v/>
      </c>
      <c r="N305" s="78"/>
      <c r="O305" s="31" t="str">
        <f t="shared" si="63"/>
        <v>F</v>
      </c>
      <c r="P305" s="11">
        <f t="shared" si="70"/>
        <v>-23.287315649149274</v>
      </c>
      <c r="Q305" s="11"/>
      <c r="R305" s="38">
        <f t="shared" si="64"/>
        <v>0</v>
      </c>
      <c r="S305" s="30">
        <f t="shared" si="65"/>
        <v>0</v>
      </c>
      <c r="T305" s="30">
        <f t="shared" si="66"/>
        <v>0</v>
      </c>
      <c r="U305" s="34"/>
      <c r="V305" s="34"/>
      <c r="W305" s="34"/>
      <c r="X305" s="31">
        <f t="shared" si="71"/>
        <v>9.0359999999999996</v>
      </c>
      <c r="Y305" s="31">
        <f t="shared" si="72"/>
        <v>-184.49199999999999</v>
      </c>
      <c r="Z305" s="30">
        <f t="shared" si="73"/>
        <v>0</v>
      </c>
    </row>
    <row r="306" spans="5:26" x14ac:dyDescent="0.15">
      <c r="E306" s="46"/>
      <c r="F306" s="28"/>
      <c r="G306" s="29"/>
      <c r="H306" s="29"/>
      <c r="I306" s="48" t="str">
        <f t="shared" si="67"/>
        <v/>
      </c>
      <c r="J306" s="48" t="str">
        <f t="shared" si="68"/>
        <v/>
      </c>
      <c r="K306" s="49" t="str">
        <f t="shared" si="69"/>
        <v/>
      </c>
      <c r="N306" s="78"/>
      <c r="O306" s="31" t="str">
        <f t="shared" si="63"/>
        <v>F</v>
      </c>
      <c r="P306" s="11">
        <f t="shared" si="70"/>
        <v>-23.287315649149274</v>
      </c>
      <c r="Q306" s="11"/>
      <c r="R306" s="38">
        <f t="shared" si="64"/>
        <v>0</v>
      </c>
      <c r="S306" s="30">
        <f t="shared" si="65"/>
        <v>0</v>
      </c>
      <c r="T306" s="30">
        <f t="shared" si="66"/>
        <v>0</v>
      </c>
      <c r="U306" s="34"/>
      <c r="V306" s="34"/>
      <c r="W306" s="34"/>
      <c r="X306" s="31">
        <f t="shared" si="71"/>
        <v>9.0359999999999996</v>
      </c>
      <c r="Y306" s="31">
        <f t="shared" si="72"/>
        <v>-184.49199999999999</v>
      </c>
      <c r="Z306" s="30">
        <f t="shared" si="73"/>
        <v>0</v>
      </c>
    </row>
    <row r="307" spans="5:26" x14ac:dyDescent="0.15">
      <c r="E307" s="46"/>
      <c r="F307" s="28"/>
      <c r="G307" s="29"/>
      <c r="H307" s="29"/>
      <c r="I307" s="48" t="str">
        <f t="shared" si="67"/>
        <v/>
      </c>
      <c r="J307" s="48" t="str">
        <f t="shared" si="68"/>
        <v/>
      </c>
      <c r="K307" s="49" t="str">
        <f t="shared" si="69"/>
        <v/>
      </c>
      <c r="N307" s="78"/>
      <c r="O307" s="31" t="str">
        <f t="shared" si="63"/>
        <v>F</v>
      </c>
      <c r="P307" s="11">
        <f t="shared" si="70"/>
        <v>-23.287315649149274</v>
      </c>
      <c r="Q307" s="11"/>
      <c r="R307" s="38">
        <f t="shared" si="64"/>
        <v>0</v>
      </c>
      <c r="S307" s="30">
        <f t="shared" si="65"/>
        <v>0</v>
      </c>
      <c r="T307" s="30">
        <f t="shared" si="66"/>
        <v>0</v>
      </c>
      <c r="U307" s="34"/>
      <c r="V307" s="34"/>
      <c r="W307" s="34"/>
      <c r="X307" s="31">
        <f t="shared" si="71"/>
        <v>9.0359999999999996</v>
      </c>
      <c r="Y307" s="31">
        <f t="shared" si="72"/>
        <v>-184.49199999999999</v>
      </c>
      <c r="Z307" s="30">
        <f t="shared" si="73"/>
        <v>0</v>
      </c>
    </row>
    <row r="308" spans="5:26" x14ac:dyDescent="0.15">
      <c r="E308" s="46"/>
      <c r="F308" s="28"/>
      <c r="G308" s="29"/>
      <c r="H308" s="29"/>
      <c r="I308" s="48" t="str">
        <f t="shared" si="67"/>
        <v/>
      </c>
      <c r="J308" s="48" t="str">
        <f t="shared" si="68"/>
        <v/>
      </c>
      <c r="K308" s="49" t="str">
        <f t="shared" si="69"/>
        <v/>
      </c>
      <c r="N308" s="78"/>
      <c r="O308" s="31" t="str">
        <f t="shared" si="63"/>
        <v>F</v>
      </c>
      <c r="P308" s="11">
        <f t="shared" si="70"/>
        <v>-23.287315649149274</v>
      </c>
      <c r="Q308" s="11"/>
      <c r="R308" s="38">
        <f t="shared" si="64"/>
        <v>0</v>
      </c>
      <c r="S308" s="30">
        <f t="shared" si="65"/>
        <v>0</v>
      </c>
      <c r="T308" s="30">
        <f t="shared" si="66"/>
        <v>0</v>
      </c>
      <c r="U308" s="34"/>
      <c r="V308" s="34"/>
      <c r="W308" s="34"/>
      <c r="X308" s="31">
        <f t="shared" si="71"/>
        <v>9.0359999999999996</v>
      </c>
      <c r="Y308" s="31">
        <f t="shared" si="72"/>
        <v>-184.49199999999999</v>
      </c>
      <c r="Z308" s="30">
        <f t="shared" si="73"/>
        <v>0</v>
      </c>
    </row>
    <row r="309" spans="5:26" x14ac:dyDescent="0.15">
      <c r="E309" s="46"/>
      <c r="F309" s="28"/>
      <c r="G309" s="29"/>
      <c r="H309" s="29"/>
      <c r="I309" s="48" t="str">
        <f t="shared" si="67"/>
        <v/>
      </c>
      <c r="J309" s="48" t="str">
        <f t="shared" si="68"/>
        <v/>
      </c>
      <c r="K309" s="49" t="str">
        <f t="shared" si="69"/>
        <v/>
      </c>
      <c r="N309" s="78"/>
      <c r="O309" s="31" t="str">
        <f t="shared" si="63"/>
        <v>F</v>
      </c>
      <c r="P309" s="11">
        <f t="shared" si="70"/>
        <v>-23.287315649149274</v>
      </c>
      <c r="Q309" s="11"/>
      <c r="R309" s="38">
        <f t="shared" si="64"/>
        <v>0</v>
      </c>
      <c r="S309" s="30">
        <f t="shared" si="65"/>
        <v>0</v>
      </c>
      <c r="T309" s="30">
        <f t="shared" si="66"/>
        <v>0</v>
      </c>
      <c r="U309" s="34"/>
      <c r="V309" s="34"/>
      <c r="W309" s="34"/>
      <c r="X309" s="31">
        <f t="shared" si="71"/>
        <v>9.0359999999999996</v>
      </c>
      <c r="Y309" s="31">
        <f t="shared" si="72"/>
        <v>-184.49199999999999</v>
      </c>
      <c r="Z309" s="30">
        <f t="shared" si="73"/>
        <v>0</v>
      </c>
    </row>
    <row r="310" spans="5:26" x14ac:dyDescent="0.15">
      <c r="E310" s="46"/>
      <c r="F310" s="28"/>
      <c r="G310" s="29"/>
      <c r="H310" s="29"/>
      <c r="I310" s="48" t="str">
        <f t="shared" si="67"/>
        <v/>
      </c>
      <c r="J310" s="48" t="str">
        <f t="shared" si="68"/>
        <v/>
      </c>
      <c r="K310" s="49" t="str">
        <f t="shared" si="69"/>
        <v/>
      </c>
      <c r="N310" s="78"/>
      <c r="O310" s="31" t="str">
        <f t="shared" si="63"/>
        <v>F</v>
      </c>
      <c r="P310" s="11">
        <f t="shared" si="70"/>
        <v>-23.287315649149274</v>
      </c>
      <c r="Q310" s="11"/>
      <c r="R310" s="38">
        <f t="shared" si="64"/>
        <v>0</v>
      </c>
      <c r="S310" s="30">
        <f t="shared" si="65"/>
        <v>0</v>
      </c>
      <c r="T310" s="30">
        <f t="shared" si="66"/>
        <v>0</v>
      </c>
      <c r="U310" s="34"/>
      <c r="V310" s="34"/>
      <c r="W310" s="34"/>
      <c r="X310" s="31">
        <f t="shared" si="71"/>
        <v>9.0359999999999996</v>
      </c>
      <c r="Y310" s="31">
        <f t="shared" si="72"/>
        <v>-184.49199999999999</v>
      </c>
      <c r="Z310" s="30">
        <f t="shared" si="73"/>
        <v>0</v>
      </c>
    </row>
    <row r="311" spans="5:26" x14ac:dyDescent="0.15">
      <c r="E311" s="46"/>
      <c r="F311" s="28"/>
      <c r="G311" s="29"/>
      <c r="H311" s="29"/>
      <c r="I311" s="48" t="str">
        <f t="shared" si="67"/>
        <v/>
      </c>
      <c r="J311" s="48" t="str">
        <f t="shared" si="68"/>
        <v/>
      </c>
      <c r="K311" s="49" t="str">
        <f t="shared" si="69"/>
        <v/>
      </c>
      <c r="N311" s="78"/>
      <c r="O311" s="31" t="str">
        <f t="shared" si="63"/>
        <v>F</v>
      </c>
      <c r="P311" s="11">
        <f t="shared" si="70"/>
        <v>-23.287315649149274</v>
      </c>
      <c r="Q311" s="11"/>
      <c r="R311" s="38">
        <f t="shared" si="64"/>
        <v>0</v>
      </c>
      <c r="S311" s="30">
        <f t="shared" si="65"/>
        <v>0</v>
      </c>
      <c r="T311" s="30">
        <f t="shared" si="66"/>
        <v>0</v>
      </c>
      <c r="U311" s="34"/>
      <c r="V311" s="34"/>
      <c r="W311" s="34"/>
      <c r="X311" s="31">
        <f t="shared" si="71"/>
        <v>9.0359999999999996</v>
      </c>
      <c r="Y311" s="31">
        <f t="shared" si="72"/>
        <v>-184.49199999999999</v>
      </c>
      <c r="Z311" s="30">
        <f t="shared" si="73"/>
        <v>0</v>
      </c>
    </row>
    <row r="312" spans="5:26" x14ac:dyDescent="0.15">
      <c r="E312" s="46"/>
      <c r="F312" s="28"/>
      <c r="G312" s="29"/>
      <c r="H312" s="29"/>
      <c r="I312" s="48" t="str">
        <f t="shared" si="67"/>
        <v/>
      </c>
      <c r="J312" s="48" t="str">
        <f t="shared" si="68"/>
        <v/>
      </c>
      <c r="K312" s="49" t="str">
        <f t="shared" si="69"/>
        <v/>
      </c>
      <c r="N312" s="78"/>
      <c r="O312" s="31" t="str">
        <f t="shared" si="63"/>
        <v>F</v>
      </c>
      <c r="P312" s="11">
        <f t="shared" si="70"/>
        <v>-23.287315649149274</v>
      </c>
      <c r="Q312" s="11"/>
      <c r="R312" s="38">
        <f t="shared" si="64"/>
        <v>0</v>
      </c>
      <c r="S312" s="30">
        <f t="shared" si="65"/>
        <v>0</v>
      </c>
      <c r="T312" s="30">
        <f t="shared" si="66"/>
        <v>0</v>
      </c>
      <c r="U312" s="34"/>
      <c r="V312" s="34"/>
      <c r="W312" s="34"/>
      <c r="X312" s="31">
        <f t="shared" si="71"/>
        <v>9.0359999999999996</v>
      </c>
      <c r="Y312" s="31">
        <f t="shared" si="72"/>
        <v>-184.49199999999999</v>
      </c>
      <c r="Z312" s="30">
        <f t="shared" si="73"/>
        <v>0</v>
      </c>
    </row>
    <row r="313" spans="5:26" x14ac:dyDescent="0.15">
      <c r="E313" s="46"/>
      <c r="F313" s="28"/>
      <c r="G313" s="29"/>
      <c r="H313" s="29"/>
      <c r="I313" s="48" t="str">
        <f t="shared" si="67"/>
        <v/>
      </c>
      <c r="J313" s="48" t="str">
        <f t="shared" si="68"/>
        <v/>
      </c>
      <c r="K313" s="49" t="str">
        <f t="shared" si="69"/>
        <v/>
      </c>
      <c r="N313" s="78"/>
      <c r="O313" s="31" t="str">
        <f t="shared" si="63"/>
        <v>F</v>
      </c>
      <c r="P313" s="11">
        <f t="shared" si="70"/>
        <v>-23.287315649149274</v>
      </c>
      <c r="Q313" s="11"/>
      <c r="R313" s="38">
        <f t="shared" si="64"/>
        <v>0</v>
      </c>
      <c r="S313" s="30">
        <f t="shared" si="65"/>
        <v>0</v>
      </c>
      <c r="T313" s="30">
        <f t="shared" si="66"/>
        <v>0</v>
      </c>
      <c r="U313" s="34"/>
      <c r="V313" s="34"/>
      <c r="W313" s="34"/>
      <c r="X313" s="31">
        <f t="shared" si="71"/>
        <v>9.0359999999999996</v>
      </c>
      <c r="Y313" s="31">
        <f t="shared" si="72"/>
        <v>-184.49199999999999</v>
      </c>
      <c r="Z313" s="30">
        <f t="shared" si="73"/>
        <v>0</v>
      </c>
    </row>
    <row r="314" spans="5:26" x14ac:dyDescent="0.15">
      <c r="E314" s="46"/>
      <c r="F314" s="28"/>
      <c r="G314" s="29"/>
      <c r="H314" s="29"/>
      <c r="I314" s="48" t="str">
        <f t="shared" si="67"/>
        <v/>
      </c>
      <c r="J314" s="48" t="str">
        <f t="shared" si="68"/>
        <v/>
      </c>
      <c r="K314" s="49" t="str">
        <f t="shared" si="69"/>
        <v/>
      </c>
      <c r="N314" s="78"/>
      <c r="O314" s="31" t="str">
        <f t="shared" si="63"/>
        <v>F</v>
      </c>
      <c r="P314" s="11">
        <f t="shared" si="70"/>
        <v>-23.287315649149274</v>
      </c>
      <c r="Q314" s="11"/>
      <c r="R314" s="38">
        <f t="shared" si="64"/>
        <v>0</v>
      </c>
      <c r="S314" s="30">
        <f t="shared" si="65"/>
        <v>0</v>
      </c>
      <c r="T314" s="30">
        <f t="shared" si="66"/>
        <v>0</v>
      </c>
      <c r="U314" s="34"/>
      <c r="V314" s="34"/>
      <c r="W314" s="34"/>
      <c r="X314" s="31">
        <f t="shared" si="71"/>
        <v>9.0359999999999996</v>
      </c>
      <c r="Y314" s="31">
        <f t="shared" si="72"/>
        <v>-184.49199999999999</v>
      </c>
      <c r="Z314" s="30">
        <f t="shared" si="73"/>
        <v>0</v>
      </c>
    </row>
    <row r="315" spans="5:26" x14ac:dyDescent="0.15">
      <c r="E315" s="46"/>
      <c r="F315" s="28"/>
      <c r="G315" s="29"/>
      <c r="H315" s="29"/>
      <c r="I315" s="48" t="str">
        <f t="shared" si="67"/>
        <v/>
      </c>
      <c r="J315" s="48" t="str">
        <f t="shared" si="68"/>
        <v/>
      </c>
      <c r="K315" s="49" t="str">
        <f t="shared" si="69"/>
        <v/>
      </c>
      <c r="N315" s="78"/>
      <c r="O315" s="31" t="str">
        <f t="shared" si="63"/>
        <v>F</v>
      </c>
      <c r="P315" s="11">
        <f t="shared" si="70"/>
        <v>-23.287315649149274</v>
      </c>
      <c r="Q315" s="11"/>
      <c r="R315" s="38">
        <f t="shared" si="64"/>
        <v>0</v>
      </c>
      <c r="S315" s="30">
        <f t="shared" si="65"/>
        <v>0</v>
      </c>
      <c r="T315" s="30">
        <f t="shared" si="66"/>
        <v>0</v>
      </c>
      <c r="U315" s="34"/>
      <c r="V315" s="34"/>
      <c r="W315" s="34"/>
      <c r="X315" s="31">
        <f t="shared" si="71"/>
        <v>9.0359999999999996</v>
      </c>
      <c r="Y315" s="31">
        <f t="shared" si="72"/>
        <v>-184.49199999999999</v>
      </c>
      <c r="Z315" s="30">
        <f t="shared" si="73"/>
        <v>0</v>
      </c>
    </row>
    <row r="316" spans="5:26" x14ac:dyDescent="0.15">
      <c r="E316" s="46"/>
      <c r="F316" s="28"/>
      <c r="G316" s="29"/>
      <c r="H316" s="29"/>
      <c r="I316" s="48" t="str">
        <f t="shared" si="67"/>
        <v/>
      </c>
      <c r="J316" s="48" t="str">
        <f t="shared" si="68"/>
        <v/>
      </c>
      <c r="K316" s="49" t="str">
        <f t="shared" si="69"/>
        <v/>
      </c>
      <c r="N316" s="78"/>
      <c r="O316" s="31" t="str">
        <f t="shared" si="63"/>
        <v>F</v>
      </c>
      <c r="P316" s="11">
        <f t="shared" si="70"/>
        <v>-23.287315649149274</v>
      </c>
      <c r="Q316" s="11"/>
      <c r="R316" s="38">
        <f t="shared" si="64"/>
        <v>0</v>
      </c>
      <c r="S316" s="30">
        <f t="shared" si="65"/>
        <v>0</v>
      </c>
      <c r="T316" s="30">
        <f t="shared" si="66"/>
        <v>0</v>
      </c>
      <c r="U316" s="34"/>
      <c r="V316" s="34"/>
      <c r="W316" s="34"/>
      <c r="X316" s="31">
        <f t="shared" si="71"/>
        <v>9.0359999999999996</v>
      </c>
      <c r="Y316" s="31">
        <f t="shared" si="72"/>
        <v>-184.49199999999999</v>
      </c>
      <c r="Z316" s="30">
        <f t="shared" si="73"/>
        <v>0</v>
      </c>
    </row>
    <row r="317" spans="5:26" x14ac:dyDescent="0.15">
      <c r="E317" s="46"/>
      <c r="F317" s="28"/>
      <c r="G317" s="29"/>
      <c r="H317" s="29"/>
      <c r="I317" s="48" t="str">
        <f t="shared" si="67"/>
        <v/>
      </c>
      <c r="J317" s="48" t="str">
        <f t="shared" si="68"/>
        <v/>
      </c>
      <c r="K317" s="49" t="str">
        <f t="shared" si="69"/>
        <v/>
      </c>
      <c r="N317" s="78"/>
      <c r="O317" s="31" t="str">
        <f t="shared" si="63"/>
        <v>F</v>
      </c>
      <c r="P317" s="11">
        <f t="shared" si="70"/>
        <v>-23.287315649149274</v>
      </c>
      <c r="Q317" s="11"/>
      <c r="R317" s="38">
        <f t="shared" si="64"/>
        <v>0</v>
      </c>
      <c r="S317" s="30">
        <f t="shared" si="65"/>
        <v>0</v>
      </c>
      <c r="T317" s="30">
        <f t="shared" si="66"/>
        <v>0</v>
      </c>
      <c r="U317" s="34"/>
      <c r="V317" s="34"/>
      <c r="W317" s="34"/>
      <c r="X317" s="31">
        <f t="shared" si="71"/>
        <v>9.0359999999999996</v>
      </c>
      <c r="Y317" s="31">
        <f t="shared" si="72"/>
        <v>-184.49199999999999</v>
      </c>
      <c r="Z317" s="30">
        <f t="shared" si="73"/>
        <v>0</v>
      </c>
    </row>
    <row r="318" spans="5:26" x14ac:dyDescent="0.15">
      <c r="E318" s="46"/>
      <c r="F318" s="28"/>
      <c r="G318" s="29"/>
      <c r="H318" s="29"/>
      <c r="I318" s="48" t="str">
        <f t="shared" si="67"/>
        <v/>
      </c>
      <c r="J318" s="48" t="str">
        <f t="shared" si="68"/>
        <v/>
      </c>
      <c r="K318" s="49" t="str">
        <f t="shared" si="69"/>
        <v/>
      </c>
      <c r="N318" s="78"/>
      <c r="O318" s="31" t="str">
        <f t="shared" si="63"/>
        <v>F</v>
      </c>
      <c r="P318" s="11">
        <f t="shared" si="70"/>
        <v>-23.287315649149274</v>
      </c>
      <c r="Q318" s="11"/>
      <c r="R318" s="38">
        <f t="shared" ref="R318:R372" si="74">DATEDIF($F$251,F318,"Y")</f>
        <v>0</v>
      </c>
      <c r="S318" s="30">
        <f t="shared" ref="S318:S372" si="75">DATEDIF($F$251,F318,"YM")</f>
        <v>0</v>
      </c>
      <c r="T318" s="30">
        <f t="shared" ref="T318:T372" si="76">DATEDIF($F$251,F318,"Y")+DATEDIF($F$251,F318,"YD")/(365+IF(MOD(YEAR(DATE(YEAR(F318)-1,MONTH($F$251),DAY($F$251))),4)=0,IF(DATE(YEAR(DATE(YEAR(F318)-1,MONTH($F$251),DAY($F$251))),2,29)&gt;=DATE(YEAR(F318)-1,MONTH($F$251),DAY($F$251)),1,0),0)+IF(MOD(YEAR(F318),4)=0,IF(DATE(YEAR(F318),2,29)&lt;=F318,1,0),0))</f>
        <v>0</v>
      </c>
      <c r="U318" s="34"/>
      <c r="V318" s="34"/>
      <c r="W318" s="34"/>
      <c r="X318" s="31">
        <f t="shared" si="71"/>
        <v>9.0359999999999996</v>
      </c>
      <c r="Y318" s="31">
        <f t="shared" si="72"/>
        <v>-184.49199999999999</v>
      </c>
      <c r="Z318" s="30">
        <f t="shared" si="73"/>
        <v>0</v>
      </c>
    </row>
    <row r="319" spans="5:26" x14ac:dyDescent="0.15">
      <c r="E319" s="46"/>
      <c r="F319" s="28"/>
      <c r="G319" s="29"/>
      <c r="H319" s="29"/>
      <c r="I319" s="48" t="str">
        <f t="shared" si="67"/>
        <v/>
      </c>
      <c r="J319" s="48" t="str">
        <f t="shared" si="68"/>
        <v/>
      </c>
      <c r="K319" s="49" t="str">
        <f t="shared" si="69"/>
        <v/>
      </c>
      <c r="N319" s="78"/>
      <c r="O319" s="31" t="str">
        <f t="shared" si="63"/>
        <v>F</v>
      </c>
      <c r="P319" s="11">
        <f t="shared" si="70"/>
        <v>-23.287315649149274</v>
      </c>
      <c r="Q319" s="11"/>
      <c r="R319" s="38">
        <f t="shared" si="74"/>
        <v>0</v>
      </c>
      <c r="S319" s="30">
        <f t="shared" si="75"/>
        <v>0</v>
      </c>
      <c r="T319" s="30">
        <f t="shared" si="76"/>
        <v>0</v>
      </c>
      <c r="U319" s="34"/>
      <c r="V319" s="34"/>
      <c r="W319" s="34"/>
      <c r="X319" s="31">
        <f t="shared" si="71"/>
        <v>9.0359999999999996</v>
      </c>
      <c r="Y319" s="31">
        <f t="shared" si="72"/>
        <v>-184.49199999999999</v>
      </c>
      <c r="Z319" s="30">
        <f t="shared" si="73"/>
        <v>0</v>
      </c>
    </row>
    <row r="320" spans="5:26" x14ac:dyDescent="0.15">
      <c r="E320" s="46"/>
      <c r="F320" s="28"/>
      <c r="G320" s="29"/>
      <c r="H320" s="29"/>
      <c r="I320" s="48" t="str">
        <f t="shared" ref="I320:I346" si="77">IF(COUNTA($F$251,$H$251,F320:H320)=5,P320,"")</f>
        <v/>
      </c>
      <c r="J320" s="48" t="str">
        <f t="shared" ref="J320:J346" si="78">IF(COUNTA($F$251,$H$251,F320:H320)=5,IF(T320&lt;6,"*",IF(T320&gt;=17.583,"*",(H320-G320*INDEX(IF(O320="F",muratafemale,muratamale),R320-4,1)-INDEX(IF(O320="F",muratafemale,muratamale),R320-4,2))/(G320*INDEX(IF(O320="F",muratafemale,muratamale),R320-4,1)+INDEX(IF(O320="F",muratafemale,muratamale),R320-4,2))*100)),"")</f>
        <v/>
      </c>
      <c r="K320" s="49" t="str">
        <f t="shared" ref="K320:K346" si="79">IF(COUNTA($F$251,$H$251,F320:H320)=5,IF(OR(T320&lt;1,G320&lt;70),"*",IF(G320&gt;=IF(O320="M",181,174),(H320-Z320)/Z320*100,IF(G320&lt;101,(H320-X320)/X320*100,IF(T320&lt;6,(H320-X320)/X320*100,IF(T320&gt;=17.583,(H320-Z320)/Z320*100,(H320-Y320)/Y320*100))))),"")</f>
        <v/>
      </c>
      <c r="N320" s="78"/>
      <c r="O320" s="31" t="str">
        <f t="shared" si="63"/>
        <v>F</v>
      </c>
      <c r="P320" s="11">
        <f t="shared" ref="P320:P345" si="80">IF(T320&gt;17.583,"*",(G320-(INDEX(IF(O320="F",Hfemalemean,Hmalemean),S320+1,R320+1)))/(INDEX(IF(O320="F",Hfemalesd,Hmalesd),S320+1,R320+1)))</f>
        <v>-23.287315649149274</v>
      </c>
      <c r="Q320" s="11"/>
      <c r="R320" s="38">
        <f t="shared" si="74"/>
        <v>0</v>
      </c>
      <c r="S320" s="30">
        <f t="shared" si="75"/>
        <v>0</v>
      </c>
      <c r="T320" s="30">
        <f t="shared" si="76"/>
        <v>0</v>
      </c>
      <c r="U320" s="34"/>
      <c r="V320" s="34"/>
      <c r="W320" s="34"/>
      <c r="X320" s="31">
        <f t="shared" ref="X320:X345" si="81">IF(O320="M",2.06*10^-3*G320^2-0.1166*G320+6.5273,2.49*10^-3*G320^2-0.1858*G320+9.036)</f>
        <v>9.0359999999999996</v>
      </c>
      <c r="Y320" s="31">
        <f t="shared" ref="Y320:Y345" si="82">((G320/100)^3*INDEX(itoOI,IF(O320="M",0,3)+IF(G320&lt;140,1,IF(G320&lt;=149,2,3)),1)+(G320/100)^2*INDEX(itoOI,IF(O320="M",0,3)+IF(G320&lt;140,1,IF(G320&lt;=149,2,3)),2)+(G320/100)*INDEX(itoOI,IF(O320="M",0,3)+IF(G320&lt;140,1,IF(G320&lt;=149,2,3)),3)+INDEX(itoOI,IF(O320="M",0,3)+IF(G320&lt;140,1,IF(G320&lt;=149,2,3)),4))</f>
        <v>-184.49199999999999</v>
      </c>
      <c r="Z320" s="30">
        <f t="shared" ref="Z320:Z345" si="83">22*G320^2/10000</f>
        <v>0</v>
      </c>
    </row>
    <row r="321" spans="5:26" x14ac:dyDescent="0.15">
      <c r="E321" s="46"/>
      <c r="F321" s="28"/>
      <c r="G321" s="29"/>
      <c r="H321" s="29"/>
      <c r="I321" s="48" t="str">
        <f t="shared" si="77"/>
        <v/>
      </c>
      <c r="J321" s="48" t="str">
        <f t="shared" si="78"/>
        <v/>
      </c>
      <c r="K321" s="49" t="str">
        <f t="shared" si="79"/>
        <v/>
      </c>
      <c r="N321" s="78"/>
      <c r="O321" s="31" t="str">
        <f t="shared" si="63"/>
        <v>F</v>
      </c>
      <c r="P321" s="11">
        <f t="shared" si="80"/>
        <v>-23.287315649149274</v>
      </c>
      <c r="Q321" s="11"/>
      <c r="R321" s="38">
        <f t="shared" si="74"/>
        <v>0</v>
      </c>
      <c r="S321" s="30">
        <f t="shared" si="75"/>
        <v>0</v>
      </c>
      <c r="T321" s="30">
        <f t="shared" si="76"/>
        <v>0</v>
      </c>
      <c r="U321" s="34"/>
      <c r="V321" s="34"/>
      <c r="W321" s="34"/>
      <c r="X321" s="31">
        <f t="shared" si="81"/>
        <v>9.0359999999999996</v>
      </c>
      <c r="Y321" s="31">
        <f t="shared" si="82"/>
        <v>-184.49199999999999</v>
      </c>
      <c r="Z321" s="30">
        <f t="shared" si="83"/>
        <v>0</v>
      </c>
    </row>
    <row r="322" spans="5:26" x14ac:dyDescent="0.15">
      <c r="E322" s="46"/>
      <c r="F322" s="28"/>
      <c r="G322" s="29"/>
      <c r="H322" s="29"/>
      <c r="I322" s="48" t="str">
        <f t="shared" si="77"/>
        <v/>
      </c>
      <c r="J322" s="48" t="str">
        <f t="shared" si="78"/>
        <v/>
      </c>
      <c r="K322" s="49" t="str">
        <f t="shared" si="79"/>
        <v/>
      </c>
      <c r="N322" s="78"/>
      <c r="O322" s="31" t="str">
        <f t="shared" si="63"/>
        <v>F</v>
      </c>
      <c r="P322" s="11">
        <f t="shared" si="80"/>
        <v>-23.287315649149274</v>
      </c>
      <c r="Q322" s="11"/>
      <c r="R322" s="38">
        <f t="shared" si="74"/>
        <v>0</v>
      </c>
      <c r="S322" s="30">
        <f t="shared" si="75"/>
        <v>0</v>
      </c>
      <c r="T322" s="30">
        <f t="shared" si="76"/>
        <v>0</v>
      </c>
      <c r="U322" s="34"/>
      <c r="V322" s="34"/>
      <c r="W322" s="34"/>
      <c r="X322" s="31">
        <f t="shared" si="81"/>
        <v>9.0359999999999996</v>
      </c>
      <c r="Y322" s="31">
        <f t="shared" si="82"/>
        <v>-184.49199999999999</v>
      </c>
      <c r="Z322" s="30">
        <f t="shared" si="83"/>
        <v>0</v>
      </c>
    </row>
    <row r="323" spans="5:26" x14ac:dyDescent="0.15">
      <c r="E323" s="46"/>
      <c r="F323" s="28"/>
      <c r="G323" s="29"/>
      <c r="H323" s="29"/>
      <c r="I323" s="48" t="str">
        <f t="shared" si="77"/>
        <v/>
      </c>
      <c r="J323" s="48" t="str">
        <f t="shared" si="78"/>
        <v/>
      </c>
      <c r="K323" s="49" t="str">
        <f t="shared" si="79"/>
        <v/>
      </c>
      <c r="N323" s="78"/>
      <c r="O323" s="31" t="str">
        <f t="shared" si="63"/>
        <v>F</v>
      </c>
      <c r="P323" s="11">
        <f t="shared" si="80"/>
        <v>-23.287315649149274</v>
      </c>
      <c r="Q323" s="11"/>
      <c r="R323" s="38">
        <f t="shared" si="74"/>
        <v>0</v>
      </c>
      <c r="S323" s="30">
        <f t="shared" si="75"/>
        <v>0</v>
      </c>
      <c r="T323" s="30">
        <f t="shared" si="76"/>
        <v>0</v>
      </c>
      <c r="U323" s="34"/>
      <c r="V323" s="34"/>
      <c r="W323" s="34"/>
      <c r="X323" s="31">
        <f t="shared" si="81"/>
        <v>9.0359999999999996</v>
      </c>
      <c r="Y323" s="31">
        <f t="shared" si="82"/>
        <v>-184.49199999999999</v>
      </c>
      <c r="Z323" s="30">
        <f t="shared" si="83"/>
        <v>0</v>
      </c>
    </row>
    <row r="324" spans="5:26" x14ac:dyDescent="0.15">
      <c r="E324" s="46"/>
      <c r="F324" s="28"/>
      <c r="G324" s="29"/>
      <c r="H324" s="29"/>
      <c r="I324" s="48" t="str">
        <f t="shared" si="77"/>
        <v/>
      </c>
      <c r="J324" s="48" t="str">
        <f t="shared" si="78"/>
        <v/>
      </c>
      <c r="K324" s="49" t="str">
        <f t="shared" si="79"/>
        <v/>
      </c>
      <c r="N324" s="78"/>
      <c r="O324" s="31" t="str">
        <f t="shared" si="63"/>
        <v>F</v>
      </c>
      <c r="P324" s="11">
        <f t="shared" si="80"/>
        <v>-23.287315649149274</v>
      </c>
      <c r="Q324" s="11"/>
      <c r="R324" s="38">
        <f t="shared" si="74"/>
        <v>0</v>
      </c>
      <c r="S324" s="30">
        <f t="shared" si="75"/>
        <v>0</v>
      </c>
      <c r="T324" s="30">
        <f t="shared" si="76"/>
        <v>0</v>
      </c>
      <c r="U324" s="34"/>
      <c r="V324" s="34"/>
      <c r="W324" s="34"/>
      <c r="X324" s="31">
        <f t="shared" si="81"/>
        <v>9.0359999999999996</v>
      </c>
      <c r="Y324" s="31">
        <f t="shared" si="82"/>
        <v>-184.49199999999999</v>
      </c>
      <c r="Z324" s="30">
        <f t="shared" si="83"/>
        <v>0</v>
      </c>
    </row>
    <row r="325" spans="5:26" x14ac:dyDescent="0.15">
      <c r="E325" s="46"/>
      <c r="F325" s="28"/>
      <c r="G325" s="29"/>
      <c r="H325" s="29"/>
      <c r="I325" s="48" t="str">
        <f t="shared" si="77"/>
        <v/>
      </c>
      <c r="J325" s="48" t="str">
        <f t="shared" si="78"/>
        <v/>
      </c>
      <c r="K325" s="49" t="str">
        <f t="shared" si="79"/>
        <v/>
      </c>
      <c r="N325" s="78"/>
      <c r="O325" s="31" t="str">
        <f t="shared" si="63"/>
        <v>F</v>
      </c>
      <c r="P325" s="11">
        <f t="shared" si="80"/>
        <v>-23.287315649149274</v>
      </c>
      <c r="Q325" s="11"/>
      <c r="R325" s="38">
        <f t="shared" si="74"/>
        <v>0</v>
      </c>
      <c r="S325" s="30">
        <f t="shared" si="75"/>
        <v>0</v>
      </c>
      <c r="T325" s="30">
        <f t="shared" si="76"/>
        <v>0</v>
      </c>
      <c r="U325" s="34"/>
      <c r="V325" s="34"/>
      <c r="W325" s="34"/>
      <c r="X325" s="31">
        <f t="shared" si="81"/>
        <v>9.0359999999999996</v>
      </c>
      <c r="Y325" s="31">
        <f t="shared" si="82"/>
        <v>-184.49199999999999</v>
      </c>
      <c r="Z325" s="30">
        <f t="shared" si="83"/>
        <v>0</v>
      </c>
    </row>
    <row r="326" spans="5:26" x14ac:dyDescent="0.15">
      <c r="E326" s="46"/>
      <c r="F326" s="28"/>
      <c r="G326" s="29"/>
      <c r="H326" s="29"/>
      <c r="I326" s="48" t="str">
        <f t="shared" si="77"/>
        <v/>
      </c>
      <c r="J326" s="48" t="str">
        <f t="shared" si="78"/>
        <v/>
      </c>
      <c r="K326" s="49" t="str">
        <f t="shared" si="79"/>
        <v/>
      </c>
      <c r="N326" s="78"/>
      <c r="O326" s="31" t="str">
        <f t="shared" si="63"/>
        <v>F</v>
      </c>
      <c r="P326" s="11">
        <f t="shared" si="80"/>
        <v>-23.287315649149274</v>
      </c>
      <c r="Q326" s="11"/>
      <c r="R326" s="38">
        <f t="shared" si="74"/>
        <v>0</v>
      </c>
      <c r="S326" s="30">
        <f t="shared" si="75"/>
        <v>0</v>
      </c>
      <c r="T326" s="30">
        <f t="shared" si="76"/>
        <v>0</v>
      </c>
      <c r="U326" s="34"/>
      <c r="V326" s="34"/>
      <c r="W326" s="34"/>
      <c r="X326" s="31">
        <f t="shared" si="81"/>
        <v>9.0359999999999996</v>
      </c>
      <c r="Y326" s="31">
        <f t="shared" si="82"/>
        <v>-184.49199999999999</v>
      </c>
      <c r="Z326" s="30">
        <f t="shared" si="83"/>
        <v>0</v>
      </c>
    </row>
    <row r="327" spans="5:26" x14ac:dyDescent="0.15">
      <c r="E327" s="46"/>
      <c r="F327" s="28"/>
      <c r="G327" s="29"/>
      <c r="H327" s="29"/>
      <c r="I327" s="48" t="str">
        <f t="shared" si="77"/>
        <v/>
      </c>
      <c r="J327" s="48" t="str">
        <f t="shared" si="78"/>
        <v/>
      </c>
      <c r="K327" s="49" t="str">
        <f t="shared" si="79"/>
        <v/>
      </c>
      <c r="N327" s="78"/>
      <c r="O327" s="31" t="str">
        <f t="shared" si="63"/>
        <v>F</v>
      </c>
      <c r="P327" s="11">
        <f t="shared" si="80"/>
        <v>-23.287315649149274</v>
      </c>
      <c r="Q327" s="11"/>
      <c r="R327" s="38">
        <f t="shared" si="74"/>
        <v>0</v>
      </c>
      <c r="S327" s="30">
        <f t="shared" si="75"/>
        <v>0</v>
      </c>
      <c r="T327" s="30">
        <f t="shared" si="76"/>
        <v>0</v>
      </c>
      <c r="U327" s="34"/>
      <c r="V327" s="34"/>
      <c r="W327" s="34"/>
      <c r="X327" s="31">
        <f t="shared" si="81"/>
        <v>9.0359999999999996</v>
      </c>
      <c r="Y327" s="31">
        <f t="shared" si="82"/>
        <v>-184.49199999999999</v>
      </c>
      <c r="Z327" s="30">
        <f t="shared" si="83"/>
        <v>0</v>
      </c>
    </row>
    <row r="328" spans="5:26" x14ac:dyDescent="0.15">
      <c r="E328" s="46"/>
      <c r="F328" s="28"/>
      <c r="G328" s="29"/>
      <c r="H328" s="29"/>
      <c r="I328" s="48" t="str">
        <f t="shared" si="77"/>
        <v/>
      </c>
      <c r="J328" s="48" t="str">
        <f t="shared" si="78"/>
        <v/>
      </c>
      <c r="K328" s="49" t="str">
        <f t="shared" si="79"/>
        <v/>
      </c>
      <c r="N328" s="78"/>
      <c r="O328" s="31" t="str">
        <f t="shared" si="63"/>
        <v>F</v>
      </c>
      <c r="P328" s="11">
        <f t="shared" si="80"/>
        <v>-23.287315649149274</v>
      </c>
      <c r="Q328" s="11"/>
      <c r="R328" s="38">
        <f t="shared" si="74"/>
        <v>0</v>
      </c>
      <c r="S328" s="30">
        <f t="shared" si="75"/>
        <v>0</v>
      </c>
      <c r="T328" s="30">
        <f t="shared" si="76"/>
        <v>0</v>
      </c>
      <c r="U328" s="34"/>
      <c r="V328" s="34"/>
      <c r="W328" s="34"/>
      <c r="X328" s="31">
        <f t="shared" si="81"/>
        <v>9.0359999999999996</v>
      </c>
      <c r="Y328" s="31">
        <f t="shared" si="82"/>
        <v>-184.49199999999999</v>
      </c>
      <c r="Z328" s="30">
        <f t="shared" si="83"/>
        <v>0</v>
      </c>
    </row>
    <row r="329" spans="5:26" x14ac:dyDescent="0.15">
      <c r="E329" s="46"/>
      <c r="F329" s="28"/>
      <c r="G329" s="29"/>
      <c r="H329" s="29"/>
      <c r="I329" s="48" t="str">
        <f t="shared" si="77"/>
        <v/>
      </c>
      <c r="J329" s="48" t="str">
        <f t="shared" si="78"/>
        <v/>
      </c>
      <c r="K329" s="49" t="str">
        <f t="shared" si="79"/>
        <v/>
      </c>
      <c r="N329" s="78"/>
      <c r="O329" s="31" t="str">
        <f t="shared" si="63"/>
        <v>F</v>
      </c>
      <c r="P329" s="11">
        <f t="shared" si="80"/>
        <v>-23.287315649149274</v>
      </c>
      <c r="Q329" s="11"/>
      <c r="R329" s="38">
        <f t="shared" si="74"/>
        <v>0</v>
      </c>
      <c r="S329" s="30">
        <f t="shared" si="75"/>
        <v>0</v>
      </c>
      <c r="T329" s="30">
        <f t="shared" si="76"/>
        <v>0</v>
      </c>
      <c r="U329" s="34"/>
      <c r="V329" s="34"/>
      <c r="W329" s="34"/>
      <c r="X329" s="31">
        <f t="shared" si="81"/>
        <v>9.0359999999999996</v>
      </c>
      <c r="Y329" s="31">
        <f t="shared" si="82"/>
        <v>-184.49199999999999</v>
      </c>
      <c r="Z329" s="30">
        <f t="shared" si="83"/>
        <v>0</v>
      </c>
    </row>
    <row r="330" spans="5:26" x14ac:dyDescent="0.15">
      <c r="E330" s="46"/>
      <c r="F330" s="28"/>
      <c r="G330" s="29"/>
      <c r="H330" s="29"/>
      <c r="I330" s="48" t="str">
        <f t="shared" si="77"/>
        <v/>
      </c>
      <c r="J330" s="48" t="str">
        <f t="shared" si="78"/>
        <v/>
      </c>
      <c r="K330" s="49" t="str">
        <f t="shared" si="79"/>
        <v/>
      </c>
      <c r="N330" s="78"/>
      <c r="O330" s="31" t="str">
        <f t="shared" si="63"/>
        <v>F</v>
      </c>
      <c r="P330" s="11">
        <f t="shared" si="80"/>
        <v>-23.287315649149274</v>
      </c>
      <c r="Q330" s="11"/>
      <c r="R330" s="38">
        <f t="shared" si="74"/>
        <v>0</v>
      </c>
      <c r="S330" s="30">
        <f t="shared" si="75"/>
        <v>0</v>
      </c>
      <c r="T330" s="30">
        <f t="shared" si="76"/>
        <v>0</v>
      </c>
      <c r="U330" s="34"/>
      <c r="V330" s="34"/>
      <c r="W330" s="34"/>
      <c r="X330" s="31">
        <f t="shared" si="81"/>
        <v>9.0359999999999996</v>
      </c>
      <c r="Y330" s="31">
        <f t="shared" si="82"/>
        <v>-184.49199999999999</v>
      </c>
      <c r="Z330" s="30">
        <f t="shared" si="83"/>
        <v>0</v>
      </c>
    </row>
    <row r="331" spans="5:26" x14ac:dyDescent="0.15">
      <c r="E331" s="46"/>
      <c r="F331" s="28"/>
      <c r="G331" s="29"/>
      <c r="H331" s="29"/>
      <c r="I331" s="48" t="str">
        <f t="shared" si="77"/>
        <v/>
      </c>
      <c r="J331" s="48" t="str">
        <f t="shared" si="78"/>
        <v/>
      </c>
      <c r="K331" s="49" t="str">
        <f t="shared" si="79"/>
        <v/>
      </c>
      <c r="N331" s="78"/>
      <c r="O331" s="31" t="str">
        <f t="shared" si="63"/>
        <v>F</v>
      </c>
      <c r="P331" s="11">
        <f t="shared" si="80"/>
        <v>-23.287315649149274</v>
      </c>
      <c r="Q331" s="11"/>
      <c r="R331" s="38">
        <f t="shared" si="74"/>
        <v>0</v>
      </c>
      <c r="S331" s="30">
        <f t="shared" si="75"/>
        <v>0</v>
      </c>
      <c r="T331" s="30">
        <f t="shared" si="76"/>
        <v>0</v>
      </c>
      <c r="U331" s="34"/>
      <c r="V331" s="34"/>
      <c r="W331" s="34"/>
      <c r="X331" s="31">
        <f t="shared" si="81"/>
        <v>9.0359999999999996</v>
      </c>
      <c r="Y331" s="31">
        <f t="shared" si="82"/>
        <v>-184.49199999999999</v>
      </c>
      <c r="Z331" s="30">
        <f t="shared" si="83"/>
        <v>0</v>
      </c>
    </row>
    <row r="332" spans="5:26" x14ac:dyDescent="0.15">
      <c r="E332" s="46"/>
      <c r="F332" s="28"/>
      <c r="G332" s="29"/>
      <c r="H332" s="29"/>
      <c r="I332" s="48" t="str">
        <f t="shared" si="77"/>
        <v/>
      </c>
      <c r="J332" s="48" t="str">
        <f t="shared" si="78"/>
        <v/>
      </c>
      <c r="K332" s="49" t="str">
        <f t="shared" si="79"/>
        <v/>
      </c>
      <c r="N332" s="78"/>
      <c r="O332" s="31" t="str">
        <f t="shared" si="63"/>
        <v>F</v>
      </c>
      <c r="P332" s="11">
        <f t="shared" si="80"/>
        <v>-23.287315649149274</v>
      </c>
      <c r="Q332" s="11"/>
      <c r="R332" s="38">
        <f t="shared" si="74"/>
        <v>0</v>
      </c>
      <c r="S332" s="30">
        <f t="shared" si="75"/>
        <v>0</v>
      </c>
      <c r="T332" s="30">
        <f t="shared" si="76"/>
        <v>0</v>
      </c>
      <c r="U332" s="34"/>
      <c r="V332" s="34"/>
      <c r="W332" s="34"/>
      <c r="X332" s="31">
        <f t="shared" si="81"/>
        <v>9.0359999999999996</v>
      </c>
      <c r="Y332" s="31">
        <f t="shared" si="82"/>
        <v>-184.49199999999999</v>
      </c>
      <c r="Z332" s="30">
        <f t="shared" si="83"/>
        <v>0</v>
      </c>
    </row>
    <row r="333" spans="5:26" x14ac:dyDescent="0.15">
      <c r="E333" s="46"/>
      <c r="F333" s="28"/>
      <c r="G333" s="29"/>
      <c r="H333" s="29"/>
      <c r="I333" s="48" t="str">
        <f t="shared" si="77"/>
        <v/>
      </c>
      <c r="J333" s="48" t="str">
        <f t="shared" si="78"/>
        <v/>
      </c>
      <c r="K333" s="49" t="str">
        <f t="shared" si="79"/>
        <v/>
      </c>
      <c r="N333" s="78"/>
      <c r="O333" s="31" t="str">
        <f t="shared" si="63"/>
        <v>F</v>
      </c>
      <c r="P333" s="11">
        <f t="shared" si="80"/>
        <v>-23.287315649149274</v>
      </c>
      <c r="Q333" s="11"/>
      <c r="R333" s="38">
        <f t="shared" si="74"/>
        <v>0</v>
      </c>
      <c r="S333" s="30">
        <f t="shared" si="75"/>
        <v>0</v>
      </c>
      <c r="T333" s="30">
        <f t="shared" si="76"/>
        <v>0</v>
      </c>
      <c r="U333" s="34"/>
      <c r="V333" s="34"/>
      <c r="W333" s="34"/>
      <c r="X333" s="31">
        <f t="shared" si="81"/>
        <v>9.0359999999999996</v>
      </c>
      <c r="Y333" s="31">
        <f t="shared" si="82"/>
        <v>-184.49199999999999</v>
      </c>
      <c r="Z333" s="30">
        <f t="shared" si="83"/>
        <v>0</v>
      </c>
    </row>
    <row r="334" spans="5:26" x14ac:dyDescent="0.15">
      <c r="E334" s="46"/>
      <c r="F334" s="28"/>
      <c r="G334" s="29"/>
      <c r="H334" s="29"/>
      <c r="I334" s="48" t="str">
        <f t="shared" si="77"/>
        <v/>
      </c>
      <c r="J334" s="48" t="str">
        <f t="shared" si="78"/>
        <v/>
      </c>
      <c r="K334" s="49" t="str">
        <f t="shared" si="79"/>
        <v/>
      </c>
      <c r="N334" s="78"/>
      <c r="O334" s="31" t="str">
        <f t="shared" si="63"/>
        <v>F</v>
      </c>
      <c r="P334" s="11">
        <f t="shared" si="80"/>
        <v>-23.287315649149274</v>
      </c>
      <c r="Q334" s="11"/>
      <c r="R334" s="38">
        <f t="shared" si="74"/>
        <v>0</v>
      </c>
      <c r="S334" s="30">
        <f t="shared" si="75"/>
        <v>0</v>
      </c>
      <c r="T334" s="30">
        <f t="shared" si="76"/>
        <v>0</v>
      </c>
      <c r="U334" s="34"/>
      <c r="V334" s="34"/>
      <c r="W334" s="34"/>
      <c r="X334" s="31">
        <f t="shared" si="81"/>
        <v>9.0359999999999996</v>
      </c>
      <c r="Y334" s="31">
        <f t="shared" si="82"/>
        <v>-184.49199999999999</v>
      </c>
      <c r="Z334" s="30">
        <f t="shared" si="83"/>
        <v>0</v>
      </c>
    </row>
    <row r="335" spans="5:26" x14ac:dyDescent="0.15">
      <c r="E335" s="46"/>
      <c r="F335" s="28"/>
      <c r="G335" s="29"/>
      <c r="H335" s="29"/>
      <c r="I335" s="48" t="str">
        <f t="shared" si="77"/>
        <v/>
      </c>
      <c r="J335" s="48" t="str">
        <f t="shared" si="78"/>
        <v/>
      </c>
      <c r="K335" s="49" t="str">
        <f t="shared" si="79"/>
        <v/>
      </c>
      <c r="N335" s="78"/>
      <c r="O335" s="31" t="str">
        <f t="shared" si="63"/>
        <v>F</v>
      </c>
      <c r="P335" s="11">
        <f t="shared" si="80"/>
        <v>-23.287315649149274</v>
      </c>
      <c r="Q335" s="11"/>
      <c r="R335" s="38">
        <f t="shared" si="74"/>
        <v>0</v>
      </c>
      <c r="S335" s="30">
        <f t="shared" si="75"/>
        <v>0</v>
      </c>
      <c r="T335" s="30">
        <f t="shared" si="76"/>
        <v>0</v>
      </c>
      <c r="U335" s="34"/>
      <c r="V335" s="34"/>
      <c r="W335" s="34"/>
      <c r="X335" s="31">
        <f t="shared" si="81"/>
        <v>9.0359999999999996</v>
      </c>
      <c r="Y335" s="31">
        <f t="shared" si="82"/>
        <v>-184.49199999999999</v>
      </c>
      <c r="Z335" s="30">
        <f t="shared" si="83"/>
        <v>0</v>
      </c>
    </row>
    <row r="336" spans="5:26" x14ac:dyDescent="0.15">
      <c r="E336" s="46"/>
      <c r="F336" s="28"/>
      <c r="G336" s="29"/>
      <c r="H336" s="29"/>
      <c r="I336" s="48" t="str">
        <f t="shared" si="77"/>
        <v/>
      </c>
      <c r="J336" s="48" t="str">
        <f t="shared" si="78"/>
        <v/>
      </c>
      <c r="K336" s="49" t="str">
        <f t="shared" si="79"/>
        <v/>
      </c>
      <c r="N336" s="78"/>
      <c r="O336" s="31" t="str">
        <f t="shared" si="63"/>
        <v>F</v>
      </c>
      <c r="P336" s="11">
        <f t="shared" si="80"/>
        <v>-23.287315649149274</v>
      </c>
      <c r="Q336" s="11"/>
      <c r="R336" s="38">
        <f t="shared" si="74"/>
        <v>0</v>
      </c>
      <c r="S336" s="30">
        <f t="shared" si="75"/>
        <v>0</v>
      </c>
      <c r="T336" s="30">
        <f t="shared" si="76"/>
        <v>0</v>
      </c>
      <c r="U336" s="34"/>
      <c r="V336" s="34"/>
      <c r="W336" s="34"/>
      <c r="X336" s="31">
        <f t="shared" si="81"/>
        <v>9.0359999999999996</v>
      </c>
      <c r="Y336" s="31">
        <f t="shared" si="82"/>
        <v>-184.49199999999999</v>
      </c>
      <c r="Z336" s="30">
        <f t="shared" si="83"/>
        <v>0</v>
      </c>
    </row>
    <row r="337" spans="5:26" x14ac:dyDescent="0.15">
      <c r="E337" s="46"/>
      <c r="F337" s="28"/>
      <c r="G337" s="29"/>
      <c r="H337" s="29"/>
      <c r="I337" s="48" t="str">
        <f t="shared" si="77"/>
        <v/>
      </c>
      <c r="J337" s="48" t="str">
        <f t="shared" si="78"/>
        <v/>
      </c>
      <c r="K337" s="49" t="str">
        <f t="shared" si="79"/>
        <v/>
      </c>
      <c r="N337" s="78"/>
      <c r="O337" s="31" t="str">
        <f t="shared" si="63"/>
        <v>F</v>
      </c>
      <c r="P337" s="11">
        <f t="shared" si="80"/>
        <v>-23.287315649149274</v>
      </c>
      <c r="Q337" s="11"/>
      <c r="R337" s="38">
        <f t="shared" si="74"/>
        <v>0</v>
      </c>
      <c r="S337" s="30">
        <f t="shared" si="75"/>
        <v>0</v>
      </c>
      <c r="T337" s="30">
        <f t="shared" si="76"/>
        <v>0</v>
      </c>
      <c r="U337" s="34"/>
      <c r="V337" s="34"/>
      <c r="W337" s="34"/>
      <c r="X337" s="31">
        <f t="shared" si="81"/>
        <v>9.0359999999999996</v>
      </c>
      <c r="Y337" s="31">
        <f t="shared" si="82"/>
        <v>-184.49199999999999</v>
      </c>
      <c r="Z337" s="30">
        <f t="shared" si="83"/>
        <v>0</v>
      </c>
    </row>
    <row r="338" spans="5:26" x14ac:dyDescent="0.15">
      <c r="E338" s="46"/>
      <c r="F338" s="28"/>
      <c r="G338" s="29"/>
      <c r="H338" s="29"/>
      <c r="I338" s="48" t="str">
        <f t="shared" si="77"/>
        <v/>
      </c>
      <c r="J338" s="48" t="str">
        <f t="shared" si="78"/>
        <v/>
      </c>
      <c r="K338" s="49" t="str">
        <f t="shared" si="79"/>
        <v/>
      </c>
      <c r="N338" s="78"/>
      <c r="O338" s="31" t="str">
        <f t="shared" si="63"/>
        <v>F</v>
      </c>
      <c r="P338" s="11">
        <f t="shared" si="80"/>
        <v>-23.287315649149274</v>
      </c>
      <c r="Q338" s="11"/>
      <c r="R338" s="38">
        <f t="shared" si="74"/>
        <v>0</v>
      </c>
      <c r="S338" s="30">
        <f t="shared" si="75"/>
        <v>0</v>
      </c>
      <c r="T338" s="30">
        <f t="shared" si="76"/>
        <v>0</v>
      </c>
      <c r="U338" s="34"/>
      <c r="V338" s="34"/>
      <c r="W338" s="34"/>
      <c r="X338" s="31">
        <f t="shared" si="81"/>
        <v>9.0359999999999996</v>
      </c>
      <c r="Y338" s="31">
        <f t="shared" si="82"/>
        <v>-184.49199999999999</v>
      </c>
      <c r="Z338" s="30">
        <f t="shared" si="83"/>
        <v>0</v>
      </c>
    </row>
    <row r="339" spans="5:26" x14ac:dyDescent="0.15">
      <c r="E339" s="46"/>
      <c r="F339" s="28"/>
      <c r="G339" s="29"/>
      <c r="H339" s="29"/>
      <c r="I339" s="48" t="str">
        <f t="shared" si="77"/>
        <v/>
      </c>
      <c r="J339" s="48" t="str">
        <f t="shared" si="78"/>
        <v/>
      </c>
      <c r="K339" s="49" t="str">
        <f t="shared" si="79"/>
        <v/>
      </c>
      <c r="N339" s="78"/>
      <c r="O339" s="31" t="str">
        <f t="shared" si="63"/>
        <v>F</v>
      </c>
      <c r="P339" s="11">
        <f t="shared" si="80"/>
        <v>-23.287315649149274</v>
      </c>
      <c r="Q339" s="11"/>
      <c r="R339" s="38">
        <f t="shared" si="74"/>
        <v>0</v>
      </c>
      <c r="S339" s="30">
        <f t="shared" si="75"/>
        <v>0</v>
      </c>
      <c r="T339" s="30">
        <f t="shared" si="76"/>
        <v>0</v>
      </c>
      <c r="U339" s="34"/>
      <c r="V339" s="34"/>
      <c r="W339" s="34"/>
      <c r="X339" s="31">
        <f t="shared" si="81"/>
        <v>9.0359999999999996</v>
      </c>
      <c r="Y339" s="31">
        <f t="shared" si="82"/>
        <v>-184.49199999999999</v>
      </c>
      <c r="Z339" s="30">
        <f t="shared" si="83"/>
        <v>0</v>
      </c>
    </row>
    <row r="340" spans="5:26" x14ac:dyDescent="0.15">
      <c r="E340" s="46"/>
      <c r="F340" s="28"/>
      <c r="G340" s="29"/>
      <c r="H340" s="29"/>
      <c r="I340" s="48" t="str">
        <f t="shared" si="77"/>
        <v/>
      </c>
      <c r="J340" s="48" t="str">
        <f t="shared" si="78"/>
        <v/>
      </c>
      <c r="K340" s="49" t="str">
        <f t="shared" si="79"/>
        <v/>
      </c>
      <c r="N340" s="78"/>
      <c r="O340" s="31" t="str">
        <f t="shared" si="63"/>
        <v>F</v>
      </c>
      <c r="P340" s="11">
        <f t="shared" si="80"/>
        <v>-23.287315649149274</v>
      </c>
      <c r="Q340" s="11"/>
      <c r="R340" s="38">
        <f t="shared" si="74"/>
        <v>0</v>
      </c>
      <c r="S340" s="30">
        <f t="shared" si="75"/>
        <v>0</v>
      </c>
      <c r="T340" s="30">
        <f t="shared" si="76"/>
        <v>0</v>
      </c>
      <c r="U340" s="34"/>
      <c r="V340" s="34"/>
      <c r="W340" s="34"/>
      <c r="X340" s="31">
        <f t="shared" si="81"/>
        <v>9.0359999999999996</v>
      </c>
      <c r="Y340" s="31">
        <f t="shared" si="82"/>
        <v>-184.49199999999999</v>
      </c>
      <c r="Z340" s="30">
        <f t="shared" si="83"/>
        <v>0</v>
      </c>
    </row>
    <row r="341" spans="5:26" x14ac:dyDescent="0.15">
      <c r="E341" s="46"/>
      <c r="F341" s="28"/>
      <c r="G341" s="29"/>
      <c r="H341" s="29"/>
      <c r="I341" s="48" t="str">
        <f t="shared" si="77"/>
        <v/>
      </c>
      <c r="J341" s="48" t="str">
        <f t="shared" si="78"/>
        <v/>
      </c>
      <c r="K341" s="49" t="str">
        <f t="shared" si="79"/>
        <v/>
      </c>
      <c r="N341" s="78"/>
      <c r="O341" s="31" t="str">
        <f t="shared" si="63"/>
        <v>F</v>
      </c>
      <c r="P341" s="11">
        <f t="shared" si="80"/>
        <v>-23.287315649149274</v>
      </c>
      <c r="Q341" s="11"/>
      <c r="R341" s="38">
        <f t="shared" si="74"/>
        <v>0</v>
      </c>
      <c r="S341" s="30">
        <f t="shared" si="75"/>
        <v>0</v>
      </c>
      <c r="T341" s="30">
        <f t="shared" si="76"/>
        <v>0</v>
      </c>
      <c r="U341" s="34"/>
      <c r="V341" s="34"/>
      <c r="W341" s="34"/>
      <c r="X341" s="31">
        <f t="shared" si="81"/>
        <v>9.0359999999999996</v>
      </c>
      <c r="Y341" s="31">
        <f t="shared" si="82"/>
        <v>-184.49199999999999</v>
      </c>
      <c r="Z341" s="30">
        <f t="shared" si="83"/>
        <v>0</v>
      </c>
    </row>
    <row r="342" spans="5:26" x14ac:dyDescent="0.15">
      <c r="E342" s="46"/>
      <c r="F342" s="28"/>
      <c r="G342" s="29"/>
      <c r="H342" s="29"/>
      <c r="I342" s="48" t="str">
        <f t="shared" si="77"/>
        <v/>
      </c>
      <c r="J342" s="48" t="str">
        <f t="shared" si="78"/>
        <v/>
      </c>
      <c r="K342" s="49" t="str">
        <f t="shared" si="79"/>
        <v/>
      </c>
      <c r="N342" s="78"/>
      <c r="O342" s="31" t="str">
        <f t="shared" si="63"/>
        <v>F</v>
      </c>
      <c r="P342" s="11">
        <f t="shared" si="80"/>
        <v>-23.287315649149274</v>
      </c>
      <c r="Q342" s="11"/>
      <c r="R342" s="38">
        <f t="shared" si="74"/>
        <v>0</v>
      </c>
      <c r="S342" s="30">
        <f t="shared" si="75"/>
        <v>0</v>
      </c>
      <c r="T342" s="30">
        <f t="shared" si="76"/>
        <v>0</v>
      </c>
      <c r="U342" s="34"/>
      <c r="V342" s="34"/>
      <c r="W342" s="34"/>
      <c r="X342" s="31">
        <f t="shared" si="81"/>
        <v>9.0359999999999996</v>
      </c>
      <c r="Y342" s="31">
        <f t="shared" si="82"/>
        <v>-184.49199999999999</v>
      </c>
      <c r="Z342" s="30">
        <f t="shared" si="83"/>
        <v>0</v>
      </c>
    </row>
    <row r="343" spans="5:26" x14ac:dyDescent="0.15">
      <c r="E343" s="46"/>
      <c r="F343" s="28"/>
      <c r="G343" s="29"/>
      <c r="H343" s="29"/>
      <c r="I343" s="48" t="str">
        <f t="shared" si="77"/>
        <v/>
      </c>
      <c r="J343" s="48" t="str">
        <f t="shared" si="78"/>
        <v/>
      </c>
      <c r="K343" s="49" t="str">
        <f t="shared" si="79"/>
        <v/>
      </c>
      <c r="N343" s="78"/>
      <c r="O343" s="31" t="str">
        <f t="shared" si="63"/>
        <v>F</v>
      </c>
      <c r="P343" s="11">
        <f t="shared" si="80"/>
        <v>-23.287315649149274</v>
      </c>
      <c r="Q343" s="11"/>
      <c r="R343" s="38">
        <f t="shared" si="74"/>
        <v>0</v>
      </c>
      <c r="S343" s="30">
        <f t="shared" si="75"/>
        <v>0</v>
      </c>
      <c r="T343" s="30">
        <f t="shared" si="76"/>
        <v>0</v>
      </c>
      <c r="U343" s="34"/>
      <c r="V343" s="34"/>
      <c r="W343" s="34"/>
      <c r="X343" s="31">
        <f t="shared" si="81"/>
        <v>9.0359999999999996</v>
      </c>
      <c r="Y343" s="31">
        <f t="shared" si="82"/>
        <v>-184.49199999999999</v>
      </c>
      <c r="Z343" s="30">
        <f t="shared" si="83"/>
        <v>0</v>
      </c>
    </row>
    <row r="344" spans="5:26" x14ac:dyDescent="0.15">
      <c r="E344" s="46"/>
      <c r="F344" s="28"/>
      <c r="G344" s="29"/>
      <c r="H344" s="29"/>
      <c r="I344" s="48" t="str">
        <f t="shared" si="77"/>
        <v/>
      </c>
      <c r="J344" s="48" t="str">
        <f t="shared" si="78"/>
        <v/>
      </c>
      <c r="K344" s="49" t="str">
        <f t="shared" si="79"/>
        <v/>
      </c>
      <c r="N344" s="78"/>
      <c r="O344" s="31" t="str">
        <f t="shared" si="63"/>
        <v>F</v>
      </c>
      <c r="P344" s="11">
        <f t="shared" si="80"/>
        <v>-23.287315649149274</v>
      </c>
      <c r="Q344" s="11"/>
      <c r="R344" s="38">
        <f t="shared" si="74"/>
        <v>0</v>
      </c>
      <c r="S344" s="30">
        <f t="shared" si="75"/>
        <v>0</v>
      </c>
      <c r="T344" s="30">
        <f t="shared" si="76"/>
        <v>0</v>
      </c>
      <c r="U344" s="34"/>
      <c r="V344" s="34"/>
      <c r="W344" s="34"/>
      <c r="X344" s="31">
        <f t="shared" si="81"/>
        <v>9.0359999999999996</v>
      </c>
      <c r="Y344" s="31">
        <f t="shared" si="82"/>
        <v>-184.49199999999999</v>
      </c>
      <c r="Z344" s="30">
        <f t="shared" si="83"/>
        <v>0</v>
      </c>
    </row>
    <row r="345" spans="5:26" x14ac:dyDescent="0.15">
      <c r="E345" s="46"/>
      <c r="F345" s="28"/>
      <c r="G345" s="29"/>
      <c r="H345" s="29"/>
      <c r="I345" s="48" t="str">
        <f t="shared" si="77"/>
        <v/>
      </c>
      <c r="J345" s="48" t="str">
        <f t="shared" si="78"/>
        <v/>
      </c>
      <c r="K345" s="49" t="str">
        <f t="shared" si="79"/>
        <v/>
      </c>
      <c r="N345" s="78"/>
      <c r="O345" s="31" t="str">
        <f t="shared" si="63"/>
        <v>F</v>
      </c>
      <c r="P345" s="11">
        <f t="shared" si="80"/>
        <v>-23.287315649149274</v>
      </c>
      <c r="Q345" s="11"/>
      <c r="R345" s="38">
        <f t="shared" si="74"/>
        <v>0</v>
      </c>
      <c r="S345" s="30">
        <f t="shared" si="75"/>
        <v>0</v>
      </c>
      <c r="T345" s="30">
        <f t="shared" si="76"/>
        <v>0</v>
      </c>
      <c r="U345" s="34"/>
      <c r="V345" s="34"/>
      <c r="W345" s="34"/>
      <c r="X345" s="31">
        <f t="shared" si="81"/>
        <v>9.0359999999999996</v>
      </c>
      <c r="Y345" s="31">
        <f t="shared" si="82"/>
        <v>-184.49199999999999</v>
      </c>
      <c r="Z345" s="30">
        <f t="shared" si="83"/>
        <v>0</v>
      </c>
    </row>
    <row r="346" spans="5:26" x14ac:dyDescent="0.15">
      <c r="E346" s="46"/>
      <c r="F346" s="28"/>
      <c r="G346" s="29"/>
      <c r="H346" s="29"/>
      <c r="I346" s="48" t="str">
        <f t="shared" si="77"/>
        <v/>
      </c>
      <c r="J346" s="48" t="str">
        <f t="shared" si="78"/>
        <v/>
      </c>
      <c r="K346" s="49" t="str">
        <f t="shared" si="79"/>
        <v/>
      </c>
      <c r="L346" s="11"/>
      <c r="M346" s="11"/>
      <c r="N346" s="78"/>
      <c r="O346" s="31" t="str">
        <f>+O255</f>
        <v>F</v>
      </c>
      <c r="P346" s="11">
        <f t="shared" si="56"/>
        <v>-23.287315649149274</v>
      </c>
      <c r="Q346" s="11"/>
      <c r="R346" s="38">
        <f t="shared" si="74"/>
        <v>0</v>
      </c>
      <c r="S346" s="30">
        <f t="shared" si="75"/>
        <v>0</v>
      </c>
      <c r="T346" s="30">
        <f t="shared" si="76"/>
        <v>0</v>
      </c>
      <c r="U346" s="34"/>
      <c r="V346" s="34"/>
      <c r="W346" s="34"/>
      <c r="X346" s="31">
        <f t="shared" si="57"/>
        <v>9.0359999999999996</v>
      </c>
      <c r="Y346" s="31">
        <f t="shared" si="58"/>
        <v>-184.49199999999999</v>
      </c>
      <c r="Z346" s="30">
        <f t="shared" si="59"/>
        <v>0</v>
      </c>
    </row>
    <row r="347" spans="5:26" x14ac:dyDescent="0.15">
      <c r="E347" s="46"/>
      <c r="F347" s="28"/>
      <c r="G347" s="29"/>
      <c r="H347" s="29"/>
      <c r="I347" s="48" t="str">
        <f t="shared" ref="I347:I371" si="84">IF(COUNTA($F$251,$H$251,F347:H347)=5,P347,"")</f>
        <v/>
      </c>
      <c r="J347" s="48" t="str">
        <f t="shared" ref="J347:J371" si="85">IF(COUNTA($F$251,$H$251,F347:H347)=5,IF(T347&lt;6,"*",IF(T347&gt;=17.583,"*",(H347-G347*INDEX(IF(O347="F",muratafemale,muratamale),R347-4,1)-INDEX(IF(O347="F",muratafemale,muratamale),R347-4,2))/(G347*INDEX(IF(O347="F",muratafemale,muratamale),R347-4,1)+INDEX(IF(O347="F",muratafemale,muratamale),R347-4,2))*100)),"")</f>
        <v/>
      </c>
      <c r="K347" s="49" t="str">
        <f t="shared" ref="K347:K371" si="86">IF(COUNTA($F$251,$H$251,F347:H347)=5,IF(OR(T347&lt;1,G347&lt;70),"*",IF(G347&gt;=IF(O347="M",181,174),(H347-Z347)/Z347*100,IF(G347&lt;101,(H347-X347)/X347*100,IF(T347&lt;6,(H347-X347)/X347*100,IF(T347&gt;=17.583,(H347-Z347)/Z347*100,(H347-Y347)/Y347*100))))),"")</f>
        <v/>
      </c>
      <c r="L347" s="11"/>
      <c r="M347" s="11"/>
      <c r="N347" s="78"/>
      <c r="O347" s="31" t="str">
        <f t="shared" si="63"/>
        <v>F</v>
      </c>
      <c r="P347" s="11">
        <f t="shared" si="56"/>
        <v>-23.287315649149274</v>
      </c>
      <c r="Q347" s="11"/>
      <c r="R347" s="38">
        <f t="shared" si="74"/>
        <v>0</v>
      </c>
      <c r="S347" s="30">
        <f t="shared" si="75"/>
        <v>0</v>
      </c>
      <c r="T347" s="30">
        <f t="shared" si="76"/>
        <v>0</v>
      </c>
      <c r="U347" s="34"/>
      <c r="V347" s="34"/>
      <c r="W347" s="34"/>
      <c r="X347" s="31">
        <f t="shared" si="57"/>
        <v>9.0359999999999996</v>
      </c>
      <c r="Y347" s="31">
        <f t="shared" si="58"/>
        <v>-184.49199999999999</v>
      </c>
      <c r="Z347" s="30">
        <f t="shared" si="59"/>
        <v>0</v>
      </c>
    </row>
    <row r="348" spans="5:26" x14ac:dyDescent="0.15">
      <c r="E348" s="46"/>
      <c r="F348" s="28"/>
      <c r="G348" s="29"/>
      <c r="H348" s="29"/>
      <c r="I348" s="48" t="str">
        <f t="shared" si="84"/>
        <v/>
      </c>
      <c r="J348" s="48" t="str">
        <f t="shared" si="85"/>
        <v/>
      </c>
      <c r="K348" s="49" t="str">
        <f t="shared" si="86"/>
        <v/>
      </c>
      <c r="L348" s="11"/>
      <c r="M348" s="11"/>
      <c r="N348" s="78"/>
      <c r="O348" s="31" t="str">
        <f t="shared" si="63"/>
        <v>F</v>
      </c>
      <c r="P348" s="11">
        <f t="shared" si="56"/>
        <v>-23.287315649149274</v>
      </c>
      <c r="Q348" s="11"/>
      <c r="R348" s="38">
        <f t="shared" si="74"/>
        <v>0</v>
      </c>
      <c r="S348" s="30">
        <f t="shared" si="75"/>
        <v>0</v>
      </c>
      <c r="T348" s="30">
        <f t="shared" si="76"/>
        <v>0</v>
      </c>
      <c r="U348" s="34"/>
      <c r="V348" s="34"/>
      <c r="W348" s="34"/>
      <c r="X348" s="31">
        <f t="shared" si="57"/>
        <v>9.0359999999999996</v>
      </c>
      <c r="Y348" s="31">
        <f t="shared" si="58"/>
        <v>-184.49199999999999</v>
      </c>
      <c r="Z348" s="30">
        <f t="shared" si="59"/>
        <v>0</v>
      </c>
    </row>
    <row r="349" spans="5:26" x14ac:dyDescent="0.15">
      <c r="E349" s="46"/>
      <c r="F349" s="28"/>
      <c r="G349" s="29"/>
      <c r="H349" s="29"/>
      <c r="I349" s="48" t="str">
        <f t="shared" si="84"/>
        <v/>
      </c>
      <c r="J349" s="48" t="str">
        <f t="shared" si="85"/>
        <v/>
      </c>
      <c r="K349" s="49" t="str">
        <f t="shared" si="86"/>
        <v/>
      </c>
      <c r="L349" s="11"/>
      <c r="M349" s="11"/>
      <c r="N349" s="78"/>
      <c r="O349" s="31" t="str">
        <f t="shared" si="63"/>
        <v>F</v>
      </c>
      <c r="P349" s="11">
        <f t="shared" si="56"/>
        <v>-23.287315649149274</v>
      </c>
      <c r="Q349" s="11"/>
      <c r="R349" s="38">
        <f t="shared" si="74"/>
        <v>0</v>
      </c>
      <c r="S349" s="30">
        <f t="shared" si="75"/>
        <v>0</v>
      </c>
      <c r="T349" s="30">
        <f t="shared" si="76"/>
        <v>0</v>
      </c>
      <c r="U349" s="34"/>
      <c r="V349" s="34"/>
      <c r="W349" s="34"/>
      <c r="X349" s="31">
        <f t="shared" si="57"/>
        <v>9.0359999999999996</v>
      </c>
      <c r="Y349" s="31">
        <f t="shared" si="58"/>
        <v>-184.49199999999999</v>
      </c>
      <c r="Z349" s="30">
        <f t="shared" si="59"/>
        <v>0</v>
      </c>
    </row>
    <row r="350" spans="5:26" x14ac:dyDescent="0.15">
      <c r="E350" s="46"/>
      <c r="F350" s="28"/>
      <c r="G350" s="29"/>
      <c r="H350" s="29"/>
      <c r="I350" s="48" t="str">
        <f t="shared" si="84"/>
        <v/>
      </c>
      <c r="J350" s="48" t="str">
        <f t="shared" si="85"/>
        <v/>
      </c>
      <c r="K350" s="49" t="str">
        <f t="shared" si="86"/>
        <v/>
      </c>
      <c r="L350" s="11"/>
      <c r="M350" s="11"/>
      <c r="N350" s="78"/>
      <c r="O350" s="31" t="str">
        <f t="shared" si="63"/>
        <v>F</v>
      </c>
      <c r="P350" s="11">
        <f t="shared" si="56"/>
        <v>-23.287315649149274</v>
      </c>
      <c r="Q350" s="11"/>
      <c r="R350" s="38">
        <f t="shared" si="74"/>
        <v>0</v>
      </c>
      <c r="S350" s="30">
        <f t="shared" si="75"/>
        <v>0</v>
      </c>
      <c r="T350" s="30">
        <f t="shared" si="76"/>
        <v>0</v>
      </c>
      <c r="U350" s="34"/>
      <c r="V350" s="34"/>
      <c r="W350" s="34"/>
      <c r="X350" s="31">
        <f t="shared" si="57"/>
        <v>9.0359999999999996</v>
      </c>
      <c r="Y350" s="31">
        <f t="shared" si="58"/>
        <v>-184.49199999999999</v>
      </c>
      <c r="Z350" s="30">
        <f t="shared" si="59"/>
        <v>0</v>
      </c>
    </row>
    <row r="351" spans="5:26" x14ac:dyDescent="0.15">
      <c r="E351" s="46"/>
      <c r="F351" s="28"/>
      <c r="G351" s="29"/>
      <c r="H351" s="29"/>
      <c r="I351" s="48" t="str">
        <f t="shared" si="84"/>
        <v/>
      </c>
      <c r="J351" s="48" t="str">
        <f t="shared" si="85"/>
        <v/>
      </c>
      <c r="K351" s="49" t="str">
        <f t="shared" si="86"/>
        <v/>
      </c>
      <c r="L351" s="11"/>
      <c r="M351" s="11"/>
      <c r="N351" s="78"/>
      <c r="O351" s="31" t="str">
        <f t="shared" si="63"/>
        <v>F</v>
      </c>
      <c r="P351" s="11">
        <f t="shared" si="56"/>
        <v>-23.287315649149274</v>
      </c>
      <c r="Q351" s="11"/>
      <c r="R351" s="38">
        <f t="shared" si="74"/>
        <v>0</v>
      </c>
      <c r="S351" s="30">
        <f t="shared" si="75"/>
        <v>0</v>
      </c>
      <c r="T351" s="30">
        <f t="shared" si="76"/>
        <v>0</v>
      </c>
      <c r="U351" s="34"/>
      <c r="V351" s="34"/>
      <c r="W351" s="34"/>
      <c r="X351" s="31">
        <f t="shared" si="57"/>
        <v>9.0359999999999996</v>
      </c>
      <c r="Y351" s="31">
        <f t="shared" si="58"/>
        <v>-184.49199999999999</v>
      </c>
      <c r="Z351" s="30">
        <f t="shared" si="59"/>
        <v>0</v>
      </c>
    </row>
    <row r="352" spans="5:26" x14ac:dyDescent="0.15">
      <c r="E352" s="46"/>
      <c r="F352" s="28"/>
      <c r="G352" s="29"/>
      <c r="H352" s="29"/>
      <c r="I352" s="48" t="str">
        <f t="shared" si="84"/>
        <v/>
      </c>
      <c r="J352" s="48" t="str">
        <f t="shared" si="85"/>
        <v/>
      </c>
      <c r="K352" s="49" t="str">
        <f t="shared" si="86"/>
        <v/>
      </c>
      <c r="L352" s="11"/>
      <c r="M352" s="11"/>
      <c r="N352" s="78"/>
      <c r="O352" s="31" t="str">
        <f t="shared" si="63"/>
        <v>F</v>
      </c>
      <c r="P352" s="11">
        <f t="shared" si="56"/>
        <v>-23.287315649149274</v>
      </c>
      <c r="Q352" s="11"/>
      <c r="R352" s="38">
        <f t="shared" si="74"/>
        <v>0</v>
      </c>
      <c r="S352" s="30">
        <f t="shared" si="75"/>
        <v>0</v>
      </c>
      <c r="T352" s="30">
        <f t="shared" si="76"/>
        <v>0</v>
      </c>
      <c r="U352" s="34"/>
      <c r="V352" s="34"/>
      <c r="W352" s="34"/>
      <c r="X352" s="31">
        <f t="shared" si="57"/>
        <v>9.0359999999999996</v>
      </c>
      <c r="Y352" s="31">
        <f t="shared" si="58"/>
        <v>-184.49199999999999</v>
      </c>
      <c r="Z352" s="30">
        <f t="shared" si="59"/>
        <v>0</v>
      </c>
    </row>
    <row r="353" spans="5:26" x14ac:dyDescent="0.15">
      <c r="E353" s="46"/>
      <c r="F353" s="28"/>
      <c r="G353" s="29"/>
      <c r="H353" s="29"/>
      <c r="I353" s="48" t="str">
        <f t="shared" si="84"/>
        <v/>
      </c>
      <c r="J353" s="48" t="str">
        <f t="shared" si="85"/>
        <v/>
      </c>
      <c r="K353" s="49" t="str">
        <f t="shared" si="86"/>
        <v/>
      </c>
      <c r="L353" s="11"/>
      <c r="M353" s="11"/>
      <c r="N353" s="78"/>
      <c r="O353" s="31" t="str">
        <f t="shared" si="63"/>
        <v>F</v>
      </c>
      <c r="P353" s="11">
        <f t="shared" si="56"/>
        <v>-23.287315649149274</v>
      </c>
      <c r="Q353" s="11"/>
      <c r="R353" s="38">
        <f t="shared" si="74"/>
        <v>0</v>
      </c>
      <c r="S353" s="30">
        <f t="shared" si="75"/>
        <v>0</v>
      </c>
      <c r="T353" s="30">
        <f t="shared" si="76"/>
        <v>0</v>
      </c>
      <c r="U353" s="34"/>
      <c r="V353" s="34"/>
      <c r="W353" s="34"/>
      <c r="X353" s="31">
        <f t="shared" si="57"/>
        <v>9.0359999999999996</v>
      </c>
      <c r="Y353" s="31">
        <f t="shared" si="58"/>
        <v>-184.49199999999999</v>
      </c>
      <c r="Z353" s="30">
        <f t="shared" si="59"/>
        <v>0</v>
      </c>
    </row>
    <row r="354" spans="5:26" x14ac:dyDescent="0.15">
      <c r="E354" s="46"/>
      <c r="F354" s="28"/>
      <c r="G354" s="29"/>
      <c r="H354" s="29"/>
      <c r="I354" s="48" t="str">
        <f t="shared" si="84"/>
        <v/>
      </c>
      <c r="J354" s="48" t="str">
        <f t="shared" si="85"/>
        <v/>
      </c>
      <c r="K354" s="49" t="str">
        <f t="shared" si="86"/>
        <v/>
      </c>
      <c r="L354" s="11"/>
      <c r="M354" s="11"/>
      <c r="N354" s="78"/>
      <c r="O354" s="31" t="str">
        <f t="shared" si="63"/>
        <v>F</v>
      </c>
      <c r="P354" s="11">
        <f t="shared" si="56"/>
        <v>-23.287315649149274</v>
      </c>
      <c r="Q354" s="11"/>
      <c r="R354" s="38">
        <f t="shared" si="74"/>
        <v>0</v>
      </c>
      <c r="S354" s="30">
        <f t="shared" si="75"/>
        <v>0</v>
      </c>
      <c r="T354" s="30">
        <f t="shared" si="76"/>
        <v>0</v>
      </c>
      <c r="U354" s="34"/>
      <c r="V354" s="34"/>
      <c r="W354" s="34"/>
      <c r="X354" s="31">
        <f t="shared" si="57"/>
        <v>9.0359999999999996</v>
      </c>
      <c r="Y354" s="31">
        <f t="shared" si="58"/>
        <v>-184.49199999999999</v>
      </c>
      <c r="Z354" s="30">
        <f t="shared" si="59"/>
        <v>0</v>
      </c>
    </row>
    <row r="355" spans="5:26" x14ac:dyDescent="0.15">
      <c r="E355" s="46"/>
      <c r="F355" s="28"/>
      <c r="G355" s="29"/>
      <c r="H355" s="29"/>
      <c r="I355" s="48" t="str">
        <f t="shared" si="84"/>
        <v/>
      </c>
      <c r="J355" s="48" t="str">
        <f t="shared" si="85"/>
        <v/>
      </c>
      <c r="K355" s="49" t="str">
        <f t="shared" si="86"/>
        <v/>
      </c>
      <c r="L355" s="11"/>
      <c r="M355" s="11"/>
      <c r="N355" s="78"/>
      <c r="O355" s="31" t="str">
        <f t="shared" si="63"/>
        <v>F</v>
      </c>
      <c r="P355" s="11">
        <f t="shared" si="56"/>
        <v>-23.287315649149274</v>
      </c>
      <c r="Q355" s="11"/>
      <c r="R355" s="38">
        <f t="shared" si="74"/>
        <v>0</v>
      </c>
      <c r="S355" s="30">
        <f t="shared" si="75"/>
        <v>0</v>
      </c>
      <c r="T355" s="30">
        <f t="shared" si="76"/>
        <v>0</v>
      </c>
      <c r="U355" s="34"/>
      <c r="V355" s="34"/>
      <c r="W355" s="34"/>
      <c r="X355" s="31">
        <f t="shared" si="57"/>
        <v>9.0359999999999996</v>
      </c>
      <c r="Y355" s="31">
        <f t="shared" si="58"/>
        <v>-184.49199999999999</v>
      </c>
      <c r="Z355" s="30">
        <f t="shared" si="59"/>
        <v>0</v>
      </c>
    </row>
    <row r="356" spans="5:26" x14ac:dyDescent="0.15">
      <c r="E356" s="46"/>
      <c r="F356" s="28"/>
      <c r="G356" s="29"/>
      <c r="H356" s="29"/>
      <c r="I356" s="48" t="str">
        <f t="shared" si="84"/>
        <v/>
      </c>
      <c r="J356" s="48" t="str">
        <f t="shared" si="85"/>
        <v/>
      </c>
      <c r="K356" s="49" t="str">
        <f t="shared" si="86"/>
        <v/>
      </c>
      <c r="L356" s="11"/>
      <c r="M356" s="11"/>
      <c r="N356" s="78"/>
      <c r="O356" s="31" t="str">
        <f t="shared" si="63"/>
        <v>F</v>
      </c>
      <c r="P356" s="11">
        <f t="shared" si="56"/>
        <v>-23.287315649149274</v>
      </c>
      <c r="Q356" s="11"/>
      <c r="R356" s="38">
        <f t="shared" si="74"/>
        <v>0</v>
      </c>
      <c r="S356" s="30">
        <f t="shared" si="75"/>
        <v>0</v>
      </c>
      <c r="T356" s="30">
        <f t="shared" si="76"/>
        <v>0</v>
      </c>
      <c r="U356" s="34"/>
      <c r="V356" s="34"/>
      <c r="W356" s="34"/>
      <c r="X356" s="31">
        <f t="shared" si="57"/>
        <v>9.0359999999999996</v>
      </c>
      <c r="Y356" s="31">
        <f t="shared" si="58"/>
        <v>-184.49199999999999</v>
      </c>
      <c r="Z356" s="30">
        <f t="shared" si="59"/>
        <v>0</v>
      </c>
    </row>
    <row r="357" spans="5:26" x14ac:dyDescent="0.15">
      <c r="E357" s="46"/>
      <c r="F357" s="28"/>
      <c r="G357" s="29"/>
      <c r="H357" s="29"/>
      <c r="I357" s="48" t="str">
        <f t="shared" si="84"/>
        <v/>
      </c>
      <c r="J357" s="48" t="str">
        <f t="shared" si="85"/>
        <v/>
      </c>
      <c r="K357" s="49" t="str">
        <f t="shared" si="86"/>
        <v/>
      </c>
      <c r="L357" s="11"/>
      <c r="M357" s="11"/>
      <c r="N357" s="78"/>
      <c r="O357" s="31" t="str">
        <f t="shared" si="63"/>
        <v>F</v>
      </c>
      <c r="P357" s="11">
        <f t="shared" si="56"/>
        <v>-23.287315649149274</v>
      </c>
      <c r="Q357" s="11"/>
      <c r="R357" s="38">
        <f t="shared" si="74"/>
        <v>0</v>
      </c>
      <c r="S357" s="30">
        <f t="shared" si="75"/>
        <v>0</v>
      </c>
      <c r="T357" s="30">
        <f t="shared" si="76"/>
        <v>0</v>
      </c>
      <c r="U357" s="34"/>
      <c r="V357" s="34"/>
      <c r="W357" s="34"/>
      <c r="X357" s="31">
        <f t="shared" si="57"/>
        <v>9.0359999999999996</v>
      </c>
      <c r="Y357" s="31">
        <f t="shared" si="58"/>
        <v>-184.49199999999999</v>
      </c>
      <c r="Z357" s="30">
        <f t="shared" si="59"/>
        <v>0</v>
      </c>
    </row>
    <row r="358" spans="5:26" x14ac:dyDescent="0.15">
      <c r="E358" s="46"/>
      <c r="F358" s="28"/>
      <c r="G358" s="29"/>
      <c r="H358" s="29"/>
      <c r="I358" s="48" t="str">
        <f t="shared" si="84"/>
        <v/>
      </c>
      <c r="J358" s="48" t="str">
        <f t="shared" si="85"/>
        <v/>
      </c>
      <c r="K358" s="49" t="str">
        <f t="shared" si="86"/>
        <v/>
      </c>
      <c r="L358" s="11"/>
      <c r="M358" s="11"/>
      <c r="N358" s="78"/>
      <c r="O358" s="31" t="str">
        <f t="shared" si="63"/>
        <v>F</v>
      </c>
      <c r="P358" s="11">
        <f t="shared" si="56"/>
        <v>-23.287315649149274</v>
      </c>
      <c r="Q358" s="11"/>
      <c r="R358" s="38">
        <f t="shared" si="74"/>
        <v>0</v>
      </c>
      <c r="S358" s="30">
        <f t="shared" si="75"/>
        <v>0</v>
      </c>
      <c r="T358" s="30">
        <f t="shared" si="76"/>
        <v>0</v>
      </c>
      <c r="U358" s="34"/>
      <c r="V358" s="34"/>
      <c r="W358" s="34"/>
      <c r="X358" s="31">
        <f t="shared" si="57"/>
        <v>9.0359999999999996</v>
      </c>
      <c r="Y358" s="31">
        <f t="shared" si="58"/>
        <v>-184.49199999999999</v>
      </c>
      <c r="Z358" s="30">
        <f t="shared" si="59"/>
        <v>0</v>
      </c>
    </row>
    <row r="359" spans="5:26" x14ac:dyDescent="0.15">
      <c r="E359" s="46"/>
      <c r="F359" s="28"/>
      <c r="G359" s="29"/>
      <c r="H359" s="29"/>
      <c r="I359" s="48" t="str">
        <f t="shared" si="84"/>
        <v/>
      </c>
      <c r="J359" s="48" t="str">
        <f t="shared" si="85"/>
        <v/>
      </c>
      <c r="K359" s="49" t="str">
        <f t="shared" si="86"/>
        <v/>
      </c>
      <c r="L359" s="11"/>
      <c r="M359" s="11"/>
      <c r="N359" s="78"/>
      <c r="O359" s="31" t="str">
        <f t="shared" si="63"/>
        <v>F</v>
      </c>
      <c r="P359" s="11">
        <f t="shared" si="56"/>
        <v>-23.287315649149274</v>
      </c>
      <c r="Q359" s="11"/>
      <c r="R359" s="38">
        <f t="shared" si="74"/>
        <v>0</v>
      </c>
      <c r="S359" s="30">
        <f t="shared" si="75"/>
        <v>0</v>
      </c>
      <c r="T359" s="30">
        <f t="shared" si="76"/>
        <v>0</v>
      </c>
      <c r="U359" s="34"/>
      <c r="V359" s="34"/>
      <c r="W359" s="34"/>
      <c r="X359" s="31">
        <f t="shared" si="57"/>
        <v>9.0359999999999996</v>
      </c>
      <c r="Y359" s="31">
        <f t="shared" si="58"/>
        <v>-184.49199999999999</v>
      </c>
      <c r="Z359" s="30">
        <f t="shared" si="59"/>
        <v>0</v>
      </c>
    </row>
    <row r="360" spans="5:26" x14ac:dyDescent="0.15">
      <c r="E360" s="46"/>
      <c r="F360" s="28"/>
      <c r="G360" s="29"/>
      <c r="H360" s="29"/>
      <c r="I360" s="48" t="str">
        <f t="shared" si="84"/>
        <v/>
      </c>
      <c r="J360" s="48" t="str">
        <f t="shared" si="85"/>
        <v/>
      </c>
      <c r="K360" s="49" t="str">
        <f t="shared" si="86"/>
        <v/>
      </c>
      <c r="L360" s="11"/>
      <c r="M360" s="11"/>
      <c r="N360" s="78"/>
      <c r="O360" s="31" t="str">
        <f t="shared" si="63"/>
        <v>F</v>
      </c>
      <c r="P360" s="11">
        <f t="shared" si="56"/>
        <v>-23.287315649149274</v>
      </c>
      <c r="Q360" s="11"/>
      <c r="R360" s="38">
        <f t="shared" si="74"/>
        <v>0</v>
      </c>
      <c r="S360" s="30">
        <f t="shared" si="75"/>
        <v>0</v>
      </c>
      <c r="T360" s="30">
        <f t="shared" si="76"/>
        <v>0</v>
      </c>
      <c r="U360" s="34"/>
      <c r="V360" s="34"/>
      <c r="W360" s="34"/>
      <c r="X360" s="31">
        <f t="shared" si="57"/>
        <v>9.0359999999999996</v>
      </c>
      <c r="Y360" s="31">
        <f t="shared" si="58"/>
        <v>-184.49199999999999</v>
      </c>
      <c r="Z360" s="30">
        <f t="shared" si="59"/>
        <v>0</v>
      </c>
    </row>
    <row r="361" spans="5:26" x14ac:dyDescent="0.15">
      <c r="E361" s="46"/>
      <c r="F361" s="28"/>
      <c r="G361" s="29"/>
      <c r="H361" s="29"/>
      <c r="I361" s="48" t="str">
        <f t="shared" si="84"/>
        <v/>
      </c>
      <c r="J361" s="48" t="str">
        <f t="shared" si="85"/>
        <v/>
      </c>
      <c r="K361" s="49" t="str">
        <f t="shared" si="86"/>
        <v/>
      </c>
      <c r="L361" s="11"/>
      <c r="M361" s="11"/>
      <c r="N361" s="78"/>
      <c r="O361" s="31" t="str">
        <f t="shared" si="63"/>
        <v>F</v>
      </c>
      <c r="P361" s="11">
        <f t="shared" si="56"/>
        <v>-23.287315649149274</v>
      </c>
      <c r="Q361" s="11"/>
      <c r="R361" s="38">
        <f t="shared" si="74"/>
        <v>0</v>
      </c>
      <c r="S361" s="30">
        <f t="shared" si="75"/>
        <v>0</v>
      </c>
      <c r="T361" s="30">
        <f t="shared" si="76"/>
        <v>0</v>
      </c>
      <c r="U361" s="34"/>
      <c r="V361" s="34"/>
      <c r="W361" s="34"/>
      <c r="X361" s="31">
        <f t="shared" si="57"/>
        <v>9.0359999999999996</v>
      </c>
      <c r="Y361" s="31">
        <f t="shared" si="58"/>
        <v>-184.49199999999999</v>
      </c>
      <c r="Z361" s="30">
        <f t="shared" si="59"/>
        <v>0</v>
      </c>
    </row>
    <row r="362" spans="5:26" x14ac:dyDescent="0.15">
      <c r="E362" s="46"/>
      <c r="F362" s="28"/>
      <c r="G362" s="29"/>
      <c r="H362" s="29"/>
      <c r="I362" s="48" t="str">
        <f t="shared" si="84"/>
        <v/>
      </c>
      <c r="J362" s="48" t="str">
        <f t="shared" si="85"/>
        <v/>
      </c>
      <c r="K362" s="49" t="str">
        <f t="shared" si="86"/>
        <v/>
      </c>
      <c r="L362" s="11"/>
      <c r="M362" s="11"/>
      <c r="N362" s="78"/>
      <c r="O362" s="31" t="str">
        <f t="shared" si="63"/>
        <v>F</v>
      </c>
      <c r="P362" s="11">
        <f t="shared" si="56"/>
        <v>-23.287315649149274</v>
      </c>
      <c r="Q362" s="11"/>
      <c r="R362" s="38">
        <f t="shared" si="74"/>
        <v>0</v>
      </c>
      <c r="S362" s="30">
        <f t="shared" si="75"/>
        <v>0</v>
      </c>
      <c r="T362" s="30">
        <f t="shared" si="76"/>
        <v>0</v>
      </c>
      <c r="U362" s="34"/>
      <c r="V362" s="34"/>
      <c r="W362" s="34"/>
      <c r="X362" s="31">
        <f t="shared" si="57"/>
        <v>9.0359999999999996</v>
      </c>
      <c r="Y362" s="31">
        <f t="shared" si="58"/>
        <v>-184.49199999999999</v>
      </c>
      <c r="Z362" s="30">
        <f t="shared" si="59"/>
        <v>0</v>
      </c>
    </row>
    <row r="363" spans="5:26" x14ac:dyDescent="0.15">
      <c r="E363" s="46"/>
      <c r="F363" s="28"/>
      <c r="G363" s="29"/>
      <c r="H363" s="29"/>
      <c r="I363" s="48" t="str">
        <f t="shared" si="84"/>
        <v/>
      </c>
      <c r="J363" s="48" t="str">
        <f t="shared" si="85"/>
        <v/>
      </c>
      <c r="K363" s="49" t="str">
        <f t="shared" si="86"/>
        <v/>
      </c>
      <c r="L363" s="11"/>
      <c r="M363" s="11"/>
      <c r="N363" s="78"/>
      <c r="O363" s="31" t="str">
        <f t="shared" si="63"/>
        <v>F</v>
      </c>
      <c r="P363" s="11">
        <f t="shared" si="56"/>
        <v>-23.287315649149274</v>
      </c>
      <c r="Q363" s="11"/>
      <c r="R363" s="38">
        <f t="shared" si="74"/>
        <v>0</v>
      </c>
      <c r="S363" s="30">
        <f t="shared" si="75"/>
        <v>0</v>
      </c>
      <c r="T363" s="30">
        <f t="shared" si="76"/>
        <v>0</v>
      </c>
      <c r="U363" s="34"/>
      <c r="V363" s="34"/>
      <c r="W363" s="34"/>
      <c r="X363" s="31">
        <f t="shared" si="57"/>
        <v>9.0359999999999996</v>
      </c>
      <c r="Y363" s="31">
        <f t="shared" si="58"/>
        <v>-184.49199999999999</v>
      </c>
      <c r="Z363" s="30">
        <f t="shared" si="59"/>
        <v>0</v>
      </c>
    </row>
    <row r="364" spans="5:26" x14ac:dyDescent="0.15">
      <c r="E364" s="46"/>
      <c r="F364" s="28"/>
      <c r="G364" s="29"/>
      <c r="H364" s="29"/>
      <c r="I364" s="48" t="str">
        <f t="shared" si="84"/>
        <v/>
      </c>
      <c r="J364" s="48" t="str">
        <f t="shared" si="85"/>
        <v/>
      </c>
      <c r="K364" s="49" t="str">
        <f t="shared" si="86"/>
        <v/>
      </c>
      <c r="L364" s="11"/>
      <c r="M364" s="11"/>
      <c r="N364" s="78"/>
      <c r="O364" s="31" t="str">
        <f t="shared" si="63"/>
        <v>F</v>
      </c>
      <c r="P364" s="11">
        <f t="shared" si="56"/>
        <v>-23.287315649149274</v>
      </c>
      <c r="Q364" s="11"/>
      <c r="R364" s="38">
        <f t="shared" si="74"/>
        <v>0</v>
      </c>
      <c r="S364" s="30">
        <f t="shared" si="75"/>
        <v>0</v>
      </c>
      <c r="T364" s="30">
        <f t="shared" si="76"/>
        <v>0</v>
      </c>
      <c r="U364" s="34"/>
      <c r="V364" s="34"/>
      <c r="W364" s="34"/>
      <c r="X364" s="31">
        <f t="shared" si="57"/>
        <v>9.0359999999999996</v>
      </c>
      <c r="Y364" s="31">
        <f t="shared" si="58"/>
        <v>-184.49199999999999</v>
      </c>
      <c r="Z364" s="30">
        <f t="shared" si="59"/>
        <v>0</v>
      </c>
    </row>
    <row r="365" spans="5:26" x14ac:dyDescent="0.15">
      <c r="E365" s="46"/>
      <c r="F365" s="28"/>
      <c r="G365" s="29"/>
      <c r="H365" s="29"/>
      <c r="I365" s="48" t="str">
        <f t="shared" si="84"/>
        <v/>
      </c>
      <c r="J365" s="48" t="str">
        <f t="shared" si="85"/>
        <v/>
      </c>
      <c r="K365" s="49" t="str">
        <f t="shared" si="86"/>
        <v/>
      </c>
      <c r="L365" s="11"/>
      <c r="M365" s="11"/>
      <c r="N365" s="78"/>
      <c r="O365" s="31" t="str">
        <f t="shared" si="63"/>
        <v>F</v>
      </c>
      <c r="P365" s="11">
        <f t="shared" si="56"/>
        <v>-23.287315649149274</v>
      </c>
      <c r="Q365" s="11"/>
      <c r="R365" s="38">
        <f t="shared" si="74"/>
        <v>0</v>
      </c>
      <c r="S365" s="30">
        <f t="shared" si="75"/>
        <v>0</v>
      </c>
      <c r="T365" s="30">
        <f t="shared" si="76"/>
        <v>0</v>
      </c>
      <c r="U365" s="34"/>
      <c r="V365" s="34"/>
      <c r="W365" s="34"/>
      <c r="X365" s="31">
        <f t="shared" si="57"/>
        <v>9.0359999999999996</v>
      </c>
      <c r="Y365" s="31">
        <f t="shared" si="58"/>
        <v>-184.49199999999999</v>
      </c>
      <c r="Z365" s="30">
        <f t="shared" si="59"/>
        <v>0</v>
      </c>
    </row>
    <row r="366" spans="5:26" x14ac:dyDescent="0.15">
      <c r="E366" s="46"/>
      <c r="F366" s="28"/>
      <c r="G366" s="29"/>
      <c r="H366" s="29"/>
      <c r="I366" s="48" t="str">
        <f t="shared" si="84"/>
        <v/>
      </c>
      <c r="J366" s="48" t="str">
        <f t="shared" si="85"/>
        <v/>
      </c>
      <c r="K366" s="49" t="str">
        <f t="shared" si="86"/>
        <v/>
      </c>
      <c r="L366" s="11"/>
      <c r="M366" s="11"/>
      <c r="N366" s="78"/>
      <c r="O366" s="31" t="str">
        <f t="shared" si="63"/>
        <v>F</v>
      </c>
      <c r="P366" s="11">
        <f t="shared" si="56"/>
        <v>-23.287315649149274</v>
      </c>
      <c r="Q366" s="11"/>
      <c r="R366" s="38">
        <f t="shared" si="74"/>
        <v>0</v>
      </c>
      <c r="S366" s="30">
        <f t="shared" si="75"/>
        <v>0</v>
      </c>
      <c r="T366" s="30">
        <f t="shared" si="76"/>
        <v>0</v>
      </c>
      <c r="U366" s="34"/>
      <c r="V366" s="34"/>
      <c r="W366" s="34"/>
      <c r="X366" s="31">
        <f t="shared" si="57"/>
        <v>9.0359999999999996</v>
      </c>
      <c r="Y366" s="31">
        <f t="shared" si="58"/>
        <v>-184.49199999999999</v>
      </c>
      <c r="Z366" s="30">
        <f t="shared" si="59"/>
        <v>0</v>
      </c>
    </row>
    <row r="367" spans="5:26" x14ac:dyDescent="0.15">
      <c r="E367" s="46"/>
      <c r="F367" s="28"/>
      <c r="G367" s="29"/>
      <c r="H367" s="29"/>
      <c r="I367" s="48" t="str">
        <f t="shared" si="84"/>
        <v/>
      </c>
      <c r="J367" s="48" t="str">
        <f t="shared" si="85"/>
        <v/>
      </c>
      <c r="K367" s="49" t="str">
        <f t="shared" si="86"/>
        <v/>
      </c>
      <c r="L367" s="11"/>
      <c r="M367" s="11"/>
      <c r="N367" s="78"/>
      <c r="O367" s="31" t="str">
        <f t="shared" si="63"/>
        <v>F</v>
      </c>
      <c r="P367" s="11">
        <f t="shared" si="56"/>
        <v>-23.287315649149274</v>
      </c>
      <c r="Q367" s="11"/>
      <c r="R367" s="38">
        <f t="shared" si="74"/>
        <v>0</v>
      </c>
      <c r="S367" s="30">
        <f t="shared" si="75"/>
        <v>0</v>
      </c>
      <c r="T367" s="30">
        <f t="shared" si="76"/>
        <v>0</v>
      </c>
      <c r="U367" s="34"/>
      <c r="V367" s="34"/>
      <c r="W367" s="34"/>
      <c r="X367" s="31">
        <f t="shared" si="57"/>
        <v>9.0359999999999996</v>
      </c>
      <c r="Y367" s="31">
        <f t="shared" si="58"/>
        <v>-184.49199999999999</v>
      </c>
      <c r="Z367" s="30">
        <f t="shared" si="59"/>
        <v>0</v>
      </c>
    </row>
    <row r="368" spans="5:26" x14ac:dyDescent="0.15">
      <c r="E368" s="46"/>
      <c r="F368" s="28"/>
      <c r="G368" s="29"/>
      <c r="H368" s="29"/>
      <c r="I368" s="48" t="str">
        <f t="shared" si="84"/>
        <v/>
      </c>
      <c r="J368" s="48" t="str">
        <f t="shared" si="85"/>
        <v/>
      </c>
      <c r="K368" s="49" t="str">
        <f t="shared" si="86"/>
        <v/>
      </c>
      <c r="L368" s="11"/>
      <c r="M368" s="11"/>
      <c r="N368" s="78"/>
      <c r="O368" s="31" t="str">
        <f t="shared" si="63"/>
        <v>F</v>
      </c>
      <c r="P368" s="11">
        <f t="shared" si="56"/>
        <v>-23.287315649149274</v>
      </c>
      <c r="Q368" s="11"/>
      <c r="R368" s="38">
        <f t="shared" si="74"/>
        <v>0</v>
      </c>
      <c r="S368" s="30">
        <f t="shared" si="75"/>
        <v>0</v>
      </c>
      <c r="T368" s="30">
        <f t="shared" si="76"/>
        <v>0</v>
      </c>
      <c r="U368" s="34"/>
      <c r="V368" s="34"/>
      <c r="W368" s="34"/>
      <c r="X368" s="31">
        <f t="shared" si="57"/>
        <v>9.0359999999999996</v>
      </c>
      <c r="Y368" s="31">
        <f t="shared" si="58"/>
        <v>-184.49199999999999</v>
      </c>
      <c r="Z368" s="30">
        <f t="shared" si="59"/>
        <v>0</v>
      </c>
    </row>
    <row r="369" spans="4:26" x14ac:dyDescent="0.15">
      <c r="E369" s="46"/>
      <c r="F369" s="28"/>
      <c r="G369" s="29"/>
      <c r="H369" s="29"/>
      <c r="I369" s="48" t="str">
        <f t="shared" si="84"/>
        <v/>
      </c>
      <c r="J369" s="48" t="str">
        <f t="shared" si="85"/>
        <v/>
      </c>
      <c r="K369" s="49" t="str">
        <f t="shared" si="86"/>
        <v/>
      </c>
      <c r="L369" s="11"/>
      <c r="M369" s="11"/>
      <c r="N369" s="78"/>
      <c r="O369" s="31" t="str">
        <f t="shared" si="63"/>
        <v>F</v>
      </c>
      <c r="P369" s="11">
        <f t="shared" si="56"/>
        <v>-23.287315649149274</v>
      </c>
      <c r="Q369" s="11"/>
      <c r="R369" s="38">
        <f t="shared" si="74"/>
        <v>0</v>
      </c>
      <c r="S369" s="30">
        <f t="shared" si="75"/>
        <v>0</v>
      </c>
      <c r="T369" s="30">
        <f t="shared" si="76"/>
        <v>0</v>
      </c>
      <c r="U369" s="34"/>
      <c r="V369" s="34"/>
      <c r="W369" s="34"/>
      <c r="X369" s="31">
        <f t="shared" si="57"/>
        <v>9.0359999999999996</v>
      </c>
      <c r="Y369" s="31">
        <f t="shared" si="58"/>
        <v>-184.49199999999999</v>
      </c>
      <c r="Z369" s="30">
        <f t="shared" si="59"/>
        <v>0</v>
      </c>
    </row>
    <row r="370" spans="4:26" x14ac:dyDescent="0.15">
      <c r="E370" s="46"/>
      <c r="F370" s="28"/>
      <c r="G370" s="29"/>
      <c r="H370" s="29"/>
      <c r="I370" s="48" t="str">
        <f t="shared" si="84"/>
        <v/>
      </c>
      <c r="J370" s="48" t="str">
        <f t="shared" si="85"/>
        <v/>
      </c>
      <c r="K370" s="49" t="str">
        <f t="shared" si="86"/>
        <v/>
      </c>
      <c r="L370" s="11"/>
      <c r="M370" s="11"/>
      <c r="N370" s="78"/>
      <c r="O370" s="31" t="str">
        <f t="shared" si="63"/>
        <v>F</v>
      </c>
      <c r="P370" s="11">
        <f t="shared" si="56"/>
        <v>-23.287315649149274</v>
      </c>
      <c r="Q370" s="11"/>
      <c r="R370" s="38">
        <f t="shared" si="74"/>
        <v>0</v>
      </c>
      <c r="S370" s="30">
        <f t="shared" si="75"/>
        <v>0</v>
      </c>
      <c r="T370" s="30">
        <f t="shared" si="76"/>
        <v>0</v>
      </c>
      <c r="U370" s="34"/>
      <c r="V370" s="34"/>
      <c r="W370" s="34"/>
      <c r="X370" s="31">
        <f t="shared" si="57"/>
        <v>9.0359999999999996</v>
      </c>
      <c r="Y370" s="31">
        <f t="shared" si="58"/>
        <v>-184.49199999999999</v>
      </c>
      <c r="Z370" s="30">
        <f t="shared" si="59"/>
        <v>0</v>
      </c>
    </row>
    <row r="371" spans="4:26" x14ac:dyDescent="0.15">
      <c r="E371" s="46"/>
      <c r="F371" s="28"/>
      <c r="G371" s="29"/>
      <c r="H371" s="29"/>
      <c r="I371" s="48" t="str">
        <f t="shared" si="84"/>
        <v/>
      </c>
      <c r="J371" s="48" t="str">
        <f t="shared" si="85"/>
        <v/>
      </c>
      <c r="K371" s="49" t="str">
        <f t="shared" si="86"/>
        <v/>
      </c>
      <c r="L371" s="11"/>
      <c r="M371" s="11"/>
      <c r="N371" s="78"/>
      <c r="O371" s="31" t="str">
        <f t="shared" si="63"/>
        <v>F</v>
      </c>
      <c r="P371" s="11">
        <f t="shared" si="56"/>
        <v>-23.287315649149274</v>
      </c>
      <c r="Q371" s="11"/>
      <c r="R371" s="38">
        <f t="shared" si="74"/>
        <v>0</v>
      </c>
      <c r="S371" s="30">
        <f t="shared" si="75"/>
        <v>0</v>
      </c>
      <c r="T371" s="30">
        <f t="shared" si="76"/>
        <v>0</v>
      </c>
      <c r="U371" s="34"/>
      <c r="V371" s="34"/>
      <c r="W371" s="34"/>
      <c r="X371" s="31">
        <f t="shared" si="57"/>
        <v>9.0359999999999996</v>
      </c>
      <c r="Y371" s="31">
        <f t="shared" si="58"/>
        <v>-184.49199999999999</v>
      </c>
      <c r="Z371" s="30">
        <f t="shared" si="59"/>
        <v>0</v>
      </c>
    </row>
    <row r="372" spans="4:26" ht="14.25" thickBot="1" x14ac:dyDescent="0.2">
      <c r="E372" s="50"/>
      <c r="F372" s="64"/>
      <c r="G372" s="51"/>
      <c r="H372" s="51"/>
      <c r="I372" s="52" t="str">
        <f>IF(COUNTA($F$251,$H$251,F372:H372)=5,P372,"")</f>
        <v/>
      </c>
      <c r="J372" s="52" t="str">
        <f t="shared" si="61"/>
        <v/>
      </c>
      <c r="K372" s="53" t="str">
        <f t="shared" si="62"/>
        <v/>
      </c>
      <c r="L372" s="11"/>
      <c r="M372" s="11"/>
      <c r="N372" s="78"/>
      <c r="O372" s="31" t="str">
        <f t="shared" si="63"/>
        <v>F</v>
      </c>
      <c r="P372" s="11">
        <f t="shared" si="56"/>
        <v>-23.287315649149274</v>
      </c>
      <c r="Q372" s="11"/>
      <c r="R372" s="38">
        <f t="shared" si="74"/>
        <v>0</v>
      </c>
      <c r="S372" s="30">
        <f t="shared" si="75"/>
        <v>0</v>
      </c>
      <c r="T372" s="30">
        <f t="shared" si="76"/>
        <v>0</v>
      </c>
      <c r="U372" s="34"/>
      <c r="V372" s="34"/>
      <c r="W372" s="34"/>
      <c r="X372" s="31">
        <f t="shared" si="57"/>
        <v>9.0359999999999996</v>
      </c>
      <c r="Y372" s="31">
        <f t="shared" si="58"/>
        <v>-184.49199999999999</v>
      </c>
      <c r="Z372" s="30">
        <f t="shared" si="59"/>
        <v>0</v>
      </c>
    </row>
    <row r="373" spans="4:26" ht="14.25" thickBot="1" x14ac:dyDescent="0.2"/>
    <row r="374" spans="4:26" ht="23.25" customHeight="1" x14ac:dyDescent="0.15">
      <c r="D374" s="72">
        <v>4</v>
      </c>
      <c r="E374" s="42" t="s">
        <v>20</v>
      </c>
      <c r="F374" s="65"/>
      <c r="G374" s="66" t="s">
        <v>115</v>
      </c>
      <c r="H374" s="90"/>
      <c r="I374" s="90"/>
      <c r="J374" s="66"/>
      <c r="K374" s="67"/>
    </row>
    <row r="375" spans="4:26" ht="27.75" customHeight="1" x14ac:dyDescent="0.15">
      <c r="E375" s="43" t="s">
        <v>54</v>
      </c>
      <c r="F375" s="63"/>
      <c r="G375" s="44" t="s">
        <v>75</v>
      </c>
      <c r="H375" s="59"/>
      <c r="I375" s="41"/>
      <c r="J375" s="41"/>
      <c r="K375" s="68"/>
    </row>
    <row r="376" spans="4:26" ht="42" customHeight="1" x14ac:dyDescent="0.15">
      <c r="E376" s="46"/>
      <c r="F376" s="7" t="s">
        <v>30</v>
      </c>
      <c r="G376" s="8" t="s">
        <v>29</v>
      </c>
      <c r="H376" s="8" t="s">
        <v>28</v>
      </c>
      <c r="I376" s="7" t="s">
        <v>123</v>
      </c>
      <c r="J376" s="7" t="s">
        <v>124</v>
      </c>
      <c r="K376" s="47" t="s">
        <v>125</v>
      </c>
      <c r="L376" s="10"/>
      <c r="M376" s="10"/>
      <c r="N376" s="7"/>
      <c r="O376" s="7" t="s">
        <v>31</v>
      </c>
      <c r="P376" s="9" t="s">
        <v>23</v>
      </c>
      <c r="Q376" s="9"/>
      <c r="R376" s="36" t="s">
        <v>21</v>
      </c>
      <c r="S376" s="35" t="s">
        <v>22</v>
      </c>
      <c r="T376" s="35" t="s">
        <v>47</v>
      </c>
      <c r="U376" s="35"/>
      <c r="V376" s="35"/>
      <c r="W376" s="35"/>
      <c r="X376" s="37" t="s">
        <v>45</v>
      </c>
      <c r="Y376" s="37" t="s">
        <v>46</v>
      </c>
      <c r="Z376" s="30" t="s">
        <v>78</v>
      </c>
    </row>
    <row r="377" spans="4:26" x14ac:dyDescent="0.15">
      <c r="E377" s="46"/>
      <c r="F377" s="28"/>
      <c r="G377" s="29"/>
      <c r="H377" s="29"/>
      <c r="I377" s="48" t="str">
        <f>IF(COUNTA($F$375,$H$375,F377:H377)=5,P377,"")</f>
        <v/>
      </c>
      <c r="J377" s="48" t="str">
        <f>IF(COUNTA($F$375,$H$375,F377:H377)=5,IF(T377&lt;6,"*",IF(T377&gt;=17.583,"*",(H377-G377*INDEX(IF(O377="F",muratafemale,muratamale),R377-4,1)-INDEX(IF(O377="F",muratafemale,muratamale),R377-4,2))/(G377*INDEX(IF(O377="F",muratafemale,muratamale),R377-4,1)+INDEX(IF(O377="F",muratafemale,muratamale),R377-4,2))*100)),"")</f>
        <v/>
      </c>
      <c r="K377" s="49" t="str">
        <f>IF(COUNTA($F$375,$H$375,F377:H377)=5,IF(OR(T377&lt;1,G377&lt;70),"*",IF(G377&gt;=IF(O377="M",181,174),(H377-Z377)/Z377*100,IF(G377&lt;101,(H377-X377)/X377*100,IF(T377&lt;6,(H377-X377)/X377*100,IF(T377&gt;=17.583,(H377-Z377)/Z377*100,(H377-Y377)/Y377*100))))),"")</f>
        <v/>
      </c>
      <c r="L377" s="11"/>
      <c r="M377" s="11"/>
      <c r="N377" s="78"/>
      <c r="O377" s="31" t="str">
        <f>IF(OR(+$H$375="男",+$H$375="M"),"M","F")</f>
        <v>F</v>
      </c>
      <c r="P377" s="11">
        <f t="shared" ref="P377:P496" si="87">IF(T377&gt;17.583,"*",(G377-(INDEX(IF(O377="F",Hfemalemean,Hmalemean),S377+1,R377+1)))/(INDEX(IF(O377="F",Hfemalesd,Hmalesd),S377+1,R377+1)))</f>
        <v>-23.287315649149274</v>
      </c>
      <c r="Q377" s="11"/>
      <c r="R377" s="38">
        <f>DATEDIF($F$375,F377,"Y")</f>
        <v>0</v>
      </c>
      <c r="S377" s="30">
        <f>DATEDIF($F$375,F377,"YM")</f>
        <v>0</v>
      </c>
      <c r="T377" s="30">
        <f>DATEDIF($F$375,F377,"Y")+DATEDIF($F$375,F377,"YD")/(365+IF(MOD(YEAR(DATE(YEAR(F377)-1,MONTH($F$375),DAY($F$375))),4)=0,IF(DATE(YEAR(DATE(YEAR(F377)-1,MONTH($F$375),DAY($F$375))),2,29)&gt;=DATE(YEAR(F377)-1,MONTH($F$375),DAY($F$375)),1,0),0)+IF(MOD(YEAR(F377),4)=0,IF(DATE(YEAR(F377),2,29)&lt;=F377,1,0),0))</f>
        <v>0</v>
      </c>
      <c r="U377" s="34"/>
      <c r="V377" s="34"/>
      <c r="W377" s="34"/>
      <c r="X377" s="31">
        <f t="shared" ref="X377:X496" si="88">IF(O377="M",2.06*10^-3*G377^2-0.1166*G377+6.5273,2.49*10^-3*G377^2-0.1858*G377+9.036)</f>
        <v>9.0359999999999996</v>
      </c>
      <c r="Y377" s="31">
        <f t="shared" ref="Y377:Y496" si="89">((G377/100)^3*INDEX(itoOI,IF(O377="M",0,3)+IF(G377&lt;140,1,IF(G377&lt;=149,2,3)),1)+(G377/100)^2*INDEX(itoOI,IF(O377="M",0,3)+IF(G377&lt;140,1,IF(G377&lt;=149,2,3)),2)+(G377/100)*INDEX(itoOI,IF(O377="M",0,3)+IF(G377&lt;140,1,IF(G377&lt;=149,2,3)),3)+INDEX(itoOI,IF(O377="M",0,3)+IF(G377&lt;140,1,IF(G377&lt;=149,2,3)),4))</f>
        <v>-184.49199999999999</v>
      </c>
      <c r="Z377" s="30">
        <f t="shared" ref="Z377:Z496" si="90">22*G377^2/10000</f>
        <v>0</v>
      </c>
    </row>
    <row r="378" spans="4:26" x14ac:dyDescent="0.15">
      <c r="E378" s="46"/>
      <c r="F378" s="28"/>
      <c r="G378" s="29"/>
      <c r="H378" s="29"/>
      <c r="I378" s="48" t="str">
        <f>IF(COUNTA($F$375,$H$375,F378:H378)=5,P378,"")</f>
        <v/>
      </c>
      <c r="J378" s="48" t="str">
        <f>IF(COUNTA($F$375,$H$375,F378:H378)=5,IF(T378&lt;6,"*",IF(T378&gt;=17.583,"*",(H378-G378*INDEX(IF(O378="F",muratafemale,muratamale),R378-4,1)-INDEX(IF(O378="F",muratafemale,muratamale),R378-4,2))/(G378*INDEX(IF(O378="F",muratafemale,muratamale),R378-4,1)+INDEX(IF(O378="F",muratafemale,muratamale),R378-4,2))*100)),"")</f>
        <v/>
      </c>
      <c r="K378" s="49" t="str">
        <f>IF(COUNTA($F$375,$H$375,F378:H378)=5,IF(OR(T378&lt;1,G378&lt;70),"*",IF(G378&gt;=IF(O378="M",181,174),(H378-Z378)/Z378*100,IF(G378&lt;101,(H378-X378)/X378*100,IF(T378&lt;6,(H378-X378)/X378*100,IF(T378&gt;=17.583,(H378-Z378)/Z378*100,(H378-Y378)/Y378*100))))),"")</f>
        <v/>
      </c>
      <c r="L378" s="11"/>
      <c r="M378" s="11"/>
      <c r="N378" s="78"/>
      <c r="O378" s="31" t="str">
        <f>+O377</f>
        <v>F</v>
      </c>
      <c r="P378" s="11">
        <f t="shared" si="87"/>
        <v>-23.287315649149274</v>
      </c>
      <c r="Q378" s="11"/>
      <c r="R378" s="38">
        <f>DATEDIF($F$375,F378,"Y")</f>
        <v>0</v>
      </c>
      <c r="S378" s="30">
        <f>DATEDIF($F$375,F378,"YM")</f>
        <v>0</v>
      </c>
      <c r="T378" s="30">
        <f>DATEDIF($F$375,F378,"Y")+DATEDIF($F$375,F378,"YD")/(365+IF(MOD(YEAR(DATE(YEAR(F378)-1,MONTH($F$375),DAY($F$375))),4)=0,IF(DATE(YEAR(DATE(YEAR(F378)-1,MONTH($F$375),DAY($F$375))),2,29)&gt;=DATE(YEAR(F378)-1,MONTH($F$375),DAY($F$375)),1,0),0)+IF(MOD(YEAR(F378),4)=0,IF(DATE(YEAR(F378),2,29)&lt;=F378,1,0),0))</f>
        <v>0</v>
      </c>
      <c r="U378" s="34"/>
      <c r="V378" s="34"/>
      <c r="W378" s="34"/>
      <c r="X378" s="31">
        <f t="shared" si="88"/>
        <v>9.0359999999999996</v>
      </c>
      <c r="Y378" s="31">
        <f t="shared" si="89"/>
        <v>-184.49199999999999</v>
      </c>
      <c r="Z378" s="30">
        <f t="shared" si="90"/>
        <v>0</v>
      </c>
    </row>
    <row r="379" spans="4:26" x14ac:dyDescent="0.15">
      <c r="E379" s="46"/>
      <c r="F379" s="28"/>
      <c r="G379" s="29"/>
      <c r="H379" s="29"/>
      <c r="I379" s="48" t="str">
        <f t="shared" ref="I379:I442" si="91">IF(COUNTA($F$375,$H$375,F379:H379)=5,P379,"")</f>
        <v/>
      </c>
      <c r="J379" s="48" t="str">
        <f t="shared" ref="J379:J442" si="92">IF(COUNTA($F$375,$H$375,F379:H379)=5,IF(T379&lt;6,"*",IF(T379&gt;=17.583,"*",(H379-G379*INDEX(IF(O379="F",muratafemale,muratamale),R379-4,1)-INDEX(IF(O379="F",muratafemale,muratamale),R379-4,2))/(G379*INDEX(IF(O379="F",muratafemale,muratamale),R379-4,1)+INDEX(IF(O379="F",muratafemale,muratamale),R379-4,2))*100)),"")</f>
        <v/>
      </c>
      <c r="K379" s="49" t="str">
        <f>IF(COUNTA($F$375,$H$375,F379:H379)=5,IF(OR(T379&lt;1,G379&lt;70),"*",IF(G379&gt;=IF(O379="M",181,174),(H379-Z379)/Z379*100,IF(G379&lt;101,(H379-X379)/X379*100,IF(T379&lt;6,(H379-X379)/X379*100,IF(T379&gt;=17.583,(H379-Z379)/Z379*100,(H379-Y379)/Y379*100))))),"")</f>
        <v/>
      </c>
      <c r="L379" s="11"/>
      <c r="M379" s="11"/>
      <c r="N379" s="78"/>
      <c r="O379" s="31" t="str">
        <f>+O378</f>
        <v>F</v>
      </c>
      <c r="P379" s="11">
        <f t="shared" ref="P379:P442" si="93">IF(T379&gt;17.583,"*",(G379-(INDEX(IF(O379="F",Hfemalemean,Hmalemean),S379+1,R379+1)))/(INDEX(IF(O379="F",Hfemalesd,Hmalesd),S379+1,R379+1)))</f>
        <v>-23.287315649149274</v>
      </c>
      <c r="Q379" s="11"/>
      <c r="R379" s="38">
        <f t="shared" ref="R379:R441" si="94">DATEDIF($F$375,F379,"Y")</f>
        <v>0</v>
      </c>
      <c r="S379" s="30">
        <f t="shared" ref="S379:S441" si="95">DATEDIF($F$375,F379,"YM")</f>
        <v>0</v>
      </c>
      <c r="T379" s="30">
        <f t="shared" ref="T379:T441" si="96">DATEDIF($F$375,F379,"Y")+DATEDIF($F$375,F379,"YD")/(365+IF(MOD(YEAR(DATE(YEAR(F379)-1,MONTH($F$375),DAY($F$375))),4)=0,IF(DATE(YEAR(DATE(YEAR(F379)-1,MONTH($F$375),DAY($F$375))),2,29)&gt;=DATE(YEAR(F379)-1,MONTH($F$375),DAY($F$375)),1,0),0)+IF(MOD(YEAR(F379),4)=0,IF(DATE(YEAR(F379),2,29)&lt;=F379,1,0),0))</f>
        <v>0</v>
      </c>
      <c r="U379" s="34"/>
      <c r="V379" s="34"/>
      <c r="W379" s="34"/>
      <c r="X379" s="31">
        <f t="shared" ref="X379:X442" si="97">IF(O379="M",2.06*10^-3*G379^2-0.1166*G379+6.5273,2.49*10^-3*G379^2-0.1858*G379+9.036)</f>
        <v>9.0359999999999996</v>
      </c>
      <c r="Y379" s="31">
        <f t="shared" ref="Y379:Y442" si="98">((G379/100)^3*INDEX(itoOI,IF(O379="M",0,3)+IF(G379&lt;140,1,IF(G379&lt;=149,2,3)),1)+(G379/100)^2*INDEX(itoOI,IF(O379="M",0,3)+IF(G379&lt;140,1,IF(G379&lt;=149,2,3)),2)+(G379/100)*INDEX(itoOI,IF(O379="M",0,3)+IF(G379&lt;140,1,IF(G379&lt;=149,2,3)),3)+INDEX(itoOI,IF(O379="M",0,3)+IF(G379&lt;140,1,IF(G379&lt;=149,2,3)),4))</f>
        <v>-184.49199999999999</v>
      </c>
      <c r="Z379" s="30">
        <f t="shared" ref="Z379:Z442" si="99">22*G379^2/10000</f>
        <v>0</v>
      </c>
    </row>
    <row r="380" spans="4:26" x14ac:dyDescent="0.15">
      <c r="E380" s="46"/>
      <c r="F380" s="28"/>
      <c r="G380" s="29"/>
      <c r="H380" s="29"/>
      <c r="I380" s="48" t="str">
        <f t="shared" si="91"/>
        <v/>
      </c>
      <c r="J380" s="48" t="str">
        <f t="shared" si="92"/>
        <v/>
      </c>
      <c r="K380" s="49" t="str">
        <f t="shared" ref="K380:K442" si="100">IF(COUNTA($F$375,$H$375,F380:H380)=5,IF(OR(T380&lt;1,G380&lt;70),"*",IF(G380&gt;=IF(O380="M",181,174),(H380-Z380)/Z380*100,IF(G380&lt;101,(H380-X380)/X380*100,IF(T380&lt;6,(H380-X380)/X380*100,IF(T380&gt;=17.583,(H380-Z380)/Z380*100,(H380-Y380)/Y380*100))))),"")</f>
        <v/>
      </c>
      <c r="L380" s="11"/>
      <c r="M380" s="11"/>
      <c r="N380" s="78"/>
      <c r="O380" s="31" t="str">
        <f t="shared" ref="O380:O442" si="101">+O379</f>
        <v>F</v>
      </c>
      <c r="P380" s="11">
        <f t="shared" si="93"/>
        <v>-23.287315649149274</v>
      </c>
      <c r="Q380" s="11"/>
      <c r="R380" s="38">
        <f t="shared" si="94"/>
        <v>0</v>
      </c>
      <c r="S380" s="30">
        <f t="shared" si="95"/>
        <v>0</v>
      </c>
      <c r="T380" s="30">
        <f t="shared" si="96"/>
        <v>0</v>
      </c>
      <c r="U380" s="34"/>
      <c r="V380" s="34"/>
      <c r="W380" s="34"/>
      <c r="X380" s="31">
        <f t="shared" si="97"/>
        <v>9.0359999999999996</v>
      </c>
      <c r="Y380" s="31">
        <f t="shared" si="98"/>
        <v>-184.49199999999999</v>
      </c>
      <c r="Z380" s="30">
        <f t="shared" si="99"/>
        <v>0</v>
      </c>
    </row>
    <row r="381" spans="4:26" x14ac:dyDescent="0.15">
      <c r="E381" s="46"/>
      <c r="F381" s="28"/>
      <c r="G381" s="29"/>
      <c r="H381" s="29"/>
      <c r="I381" s="48" t="str">
        <f t="shared" si="91"/>
        <v/>
      </c>
      <c r="J381" s="48" t="str">
        <f t="shared" si="92"/>
        <v/>
      </c>
      <c r="K381" s="49" t="str">
        <f t="shared" si="100"/>
        <v/>
      </c>
      <c r="L381" s="11"/>
      <c r="M381" s="11"/>
      <c r="N381" s="78"/>
      <c r="O381" s="31" t="str">
        <f t="shared" si="101"/>
        <v>F</v>
      </c>
      <c r="P381" s="11">
        <f t="shared" si="93"/>
        <v>-23.287315649149274</v>
      </c>
      <c r="Q381" s="11"/>
      <c r="R381" s="38">
        <f t="shared" si="94"/>
        <v>0</v>
      </c>
      <c r="S381" s="30">
        <f t="shared" si="95"/>
        <v>0</v>
      </c>
      <c r="T381" s="30">
        <f t="shared" si="96"/>
        <v>0</v>
      </c>
      <c r="U381" s="34"/>
      <c r="V381" s="34"/>
      <c r="W381" s="34"/>
      <c r="X381" s="31">
        <f t="shared" si="97"/>
        <v>9.0359999999999996</v>
      </c>
      <c r="Y381" s="31">
        <f t="shared" si="98"/>
        <v>-184.49199999999999</v>
      </c>
      <c r="Z381" s="30">
        <f t="shared" si="99"/>
        <v>0</v>
      </c>
    </row>
    <row r="382" spans="4:26" x14ac:dyDescent="0.15">
      <c r="E382" s="46"/>
      <c r="F382" s="28"/>
      <c r="G382" s="29"/>
      <c r="H382" s="29"/>
      <c r="I382" s="48" t="str">
        <f t="shared" si="91"/>
        <v/>
      </c>
      <c r="J382" s="48" t="str">
        <f t="shared" si="92"/>
        <v/>
      </c>
      <c r="K382" s="49" t="str">
        <f t="shared" si="100"/>
        <v/>
      </c>
      <c r="L382" s="11"/>
      <c r="M382" s="11"/>
      <c r="N382" s="78"/>
      <c r="O382" s="31" t="str">
        <f t="shared" si="101"/>
        <v>F</v>
      </c>
      <c r="P382" s="11">
        <f t="shared" si="93"/>
        <v>-23.287315649149274</v>
      </c>
      <c r="Q382" s="11"/>
      <c r="R382" s="38">
        <f t="shared" si="94"/>
        <v>0</v>
      </c>
      <c r="S382" s="30">
        <f t="shared" si="95"/>
        <v>0</v>
      </c>
      <c r="T382" s="30">
        <f t="shared" si="96"/>
        <v>0</v>
      </c>
      <c r="U382" s="34"/>
      <c r="V382" s="34"/>
      <c r="W382" s="34"/>
      <c r="X382" s="31">
        <f t="shared" si="97"/>
        <v>9.0359999999999996</v>
      </c>
      <c r="Y382" s="31">
        <f t="shared" si="98"/>
        <v>-184.49199999999999</v>
      </c>
      <c r="Z382" s="30">
        <f t="shared" si="99"/>
        <v>0</v>
      </c>
    </row>
    <row r="383" spans="4:26" x14ac:dyDescent="0.15">
      <c r="E383" s="46"/>
      <c r="F383" s="28"/>
      <c r="G383" s="29"/>
      <c r="H383" s="29"/>
      <c r="I383" s="48" t="str">
        <f t="shared" si="91"/>
        <v/>
      </c>
      <c r="J383" s="48" t="str">
        <f t="shared" si="92"/>
        <v/>
      </c>
      <c r="K383" s="49" t="str">
        <f t="shared" si="100"/>
        <v/>
      </c>
      <c r="L383" s="11"/>
      <c r="M383" s="11"/>
      <c r="N383" s="78"/>
      <c r="O383" s="31" t="str">
        <f t="shared" si="101"/>
        <v>F</v>
      </c>
      <c r="P383" s="11">
        <f t="shared" si="93"/>
        <v>-23.287315649149274</v>
      </c>
      <c r="Q383" s="11"/>
      <c r="R383" s="38">
        <f t="shared" si="94"/>
        <v>0</v>
      </c>
      <c r="S383" s="30">
        <f t="shared" si="95"/>
        <v>0</v>
      </c>
      <c r="T383" s="30">
        <f t="shared" si="96"/>
        <v>0</v>
      </c>
      <c r="U383" s="34"/>
      <c r="V383" s="34"/>
      <c r="W383" s="34"/>
      <c r="X383" s="31">
        <f t="shared" si="97"/>
        <v>9.0359999999999996</v>
      </c>
      <c r="Y383" s="31">
        <f t="shared" si="98"/>
        <v>-184.49199999999999</v>
      </c>
      <c r="Z383" s="30">
        <f t="shared" si="99"/>
        <v>0</v>
      </c>
    </row>
    <row r="384" spans="4:26" x14ac:dyDescent="0.15">
      <c r="E384" s="46"/>
      <c r="F384" s="28"/>
      <c r="G384" s="29"/>
      <c r="H384" s="29"/>
      <c r="I384" s="48" t="str">
        <f t="shared" si="91"/>
        <v/>
      </c>
      <c r="J384" s="48" t="str">
        <f t="shared" si="92"/>
        <v/>
      </c>
      <c r="K384" s="49" t="str">
        <f t="shared" si="100"/>
        <v/>
      </c>
      <c r="L384" s="11"/>
      <c r="M384" s="11"/>
      <c r="N384" s="78"/>
      <c r="O384" s="31" t="str">
        <f t="shared" si="101"/>
        <v>F</v>
      </c>
      <c r="P384" s="11">
        <f t="shared" si="93"/>
        <v>-23.287315649149274</v>
      </c>
      <c r="Q384" s="11"/>
      <c r="R384" s="38">
        <f t="shared" si="94"/>
        <v>0</v>
      </c>
      <c r="S384" s="30">
        <f t="shared" si="95"/>
        <v>0</v>
      </c>
      <c r="T384" s="30">
        <f t="shared" si="96"/>
        <v>0</v>
      </c>
      <c r="U384" s="34"/>
      <c r="V384" s="34"/>
      <c r="W384" s="34"/>
      <c r="X384" s="31">
        <f t="shared" si="97"/>
        <v>9.0359999999999996</v>
      </c>
      <c r="Y384" s="31">
        <f t="shared" si="98"/>
        <v>-184.49199999999999</v>
      </c>
      <c r="Z384" s="30">
        <f t="shared" si="99"/>
        <v>0</v>
      </c>
    </row>
    <row r="385" spans="5:26" x14ac:dyDescent="0.15">
      <c r="E385" s="46"/>
      <c r="F385" s="28"/>
      <c r="G385" s="29"/>
      <c r="H385" s="29"/>
      <c r="I385" s="48" t="str">
        <f t="shared" si="91"/>
        <v/>
      </c>
      <c r="J385" s="48" t="str">
        <f t="shared" si="92"/>
        <v/>
      </c>
      <c r="K385" s="49" t="str">
        <f t="shared" si="100"/>
        <v/>
      </c>
      <c r="L385" s="11"/>
      <c r="M385" s="11"/>
      <c r="N385" s="78"/>
      <c r="O385" s="31" t="str">
        <f t="shared" si="101"/>
        <v>F</v>
      </c>
      <c r="P385" s="11">
        <f t="shared" si="93"/>
        <v>-23.287315649149274</v>
      </c>
      <c r="Q385" s="11"/>
      <c r="R385" s="38">
        <f t="shared" si="94"/>
        <v>0</v>
      </c>
      <c r="S385" s="30">
        <f t="shared" si="95"/>
        <v>0</v>
      </c>
      <c r="T385" s="30">
        <f t="shared" si="96"/>
        <v>0</v>
      </c>
      <c r="U385" s="34"/>
      <c r="V385" s="34"/>
      <c r="W385" s="34"/>
      <c r="X385" s="31">
        <f t="shared" si="97"/>
        <v>9.0359999999999996</v>
      </c>
      <c r="Y385" s="31">
        <f t="shared" si="98"/>
        <v>-184.49199999999999</v>
      </c>
      <c r="Z385" s="30">
        <f t="shared" si="99"/>
        <v>0</v>
      </c>
    </row>
    <row r="386" spans="5:26" x14ac:dyDescent="0.15">
      <c r="E386" s="46"/>
      <c r="F386" s="28"/>
      <c r="G386" s="29"/>
      <c r="H386" s="29"/>
      <c r="I386" s="48" t="str">
        <f t="shared" si="91"/>
        <v/>
      </c>
      <c r="J386" s="48" t="str">
        <f t="shared" si="92"/>
        <v/>
      </c>
      <c r="K386" s="49" t="str">
        <f t="shared" si="100"/>
        <v/>
      </c>
      <c r="L386" s="11"/>
      <c r="M386" s="11"/>
      <c r="N386" s="78"/>
      <c r="O386" s="31" t="str">
        <f t="shared" si="101"/>
        <v>F</v>
      </c>
      <c r="P386" s="11">
        <f t="shared" si="93"/>
        <v>-23.287315649149274</v>
      </c>
      <c r="Q386" s="11"/>
      <c r="R386" s="38">
        <f t="shared" si="94"/>
        <v>0</v>
      </c>
      <c r="S386" s="30">
        <f t="shared" si="95"/>
        <v>0</v>
      </c>
      <c r="T386" s="30">
        <f t="shared" si="96"/>
        <v>0</v>
      </c>
      <c r="U386" s="34"/>
      <c r="V386" s="34"/>
      <c r="W386" s="34"/>
      <c r="X386" s="31">
        <f t="shared" si="97"/>
        <v>9.0359999999999996</v>
      </c>
      <c r="Y386" s="31">
        <f t="shared" si="98"/>
        <v>-184.49199999999999</v>
      </c>
      <c r="Z386" s="30">
        <f t="shared" si="99"/>
        <v>0</v>
      </c>
    </row>
    <row r="387" spans="5:26" x14ac:dyDescent="0.15">
      <c r="E387" s="46"/>
      <c r="F387" s="28"/>
      <c r="G387" s="29"/>
      <c r="H387" s="29"/>
      <c r="I387" s="48" t="str">
        <f t="shared" si="91"/>
        <v/>
      </c>
      <c r="J387" s="48" t="str">
        <f t="shared" si="92"/>
        <v/>
      </c>
      <c r="K387" s="49" t="str">
        <f t="shared" si="100"/>
        <v/>
      </c>
      <c r="L387" s="11"/>
      <c r="M387" s="11"/>
      <c r="N387" s="78"/>
      <c r="O387" s="31" t="str">
        <f t="shared" si="101"/>
        <v>F</v>
      </c>
      <c r="P387" s="11">
        <f t="shared" si="93"/>
        <v>-23.287315649149274</v>
      </c>
      <c r="Q387" s="11"/>
      <c r="R387" s="38">
        <f t="shared" si="94"/>
        <v>0</v>
      </c>
      <c r="S387" s="30">
        <f t="shared" si="95"/>
        <v>0</v>
      </c>
      <c r="T387" s="30">
        <f t="shared" si="96"/>
        <v>0</v>
      </c>
      <c r="U387" s="34"/>
      <c r="V387" s="34"/>
      <c r="W387" s="34"/>
      <c r="X387" s="31">
        <f t="shared" si="97"/>
        <v>9.0359999999999996</v>
      </c>
      <c r="Y387" s="31">
        <f t="shared" si="98"/>
        <v>-184.49199999999999</v>
      </c>
      <c r="Z387" s="30">
        <f t="shared" si="99"/>
        <v>0</v>
      </c>
    </row>
    <row r="388" spans="5:26" x14ac:dyDescent="0.15">
      <c r="E388" s="46"/>
      <c r="F388" s="28"/>
      <c r="G388" s="29"/>
      <c r="H388" s="29"/>
      <c r="I388" s="48" t="str">
        <f t="shared" si="91"/>
        <v/>
      </c>
      <c r="J388" s="48" t="str">
        <f t="shared" si="92"/>
        <v/>
      </c>
      <c r="K388" s="49" t="str">
        <f t="shared" si="100"/>
        <v/>
      </c>
      <c r="L388" s="11"/>
      <c r="M388" s="11"/>
      <c r="N388" s="78"/>
      <c r="O388" s="31" t="str">
        <f t="shared" si="101"/>
        <v>F</v>
      </c>
      <c r="P388" s="11">
        <f t="shared" si="93"/>
        <v>-23.287315649149274</v>
      </c>
      <c r="Q388" s="11"/>
      <c r="R388" s="38">
        <f t="shared" si="94"/>
        <v>0</v>
      </c>
      <c r="S388" s="30">
        <f t="shared" si="95"/>
        <v>0</v>
      </c>
      <c r="T388" s="30">
        <f t="shared" si="96"/>
        <v>0</v>
      </c>
      <c r="U388" s="34"/>
      <c r="V388" s="34"/>
      <c r="W388" s="34"/>
      <c r="X388" s="31">
        <f t="shared" si="97"/>
        <v>9.0359999999999996</v>
      </c>
      <c r="Y388" s="31">
        <f t="shared" si="98"/>
        <v>-184.49199999999999</v>
      </c>
      <c r="Z388" s="30">
        <f t="shared" si="99"/>
        <v>0</v>
      </c>
    </row>
    <row r="389" spans="5:26" x14ac:dyDescent="0.15">
      <c r="E389" s="46"/>
      <c r="F389" s="28"/>
      <c r="G389" s="29"/>
      <c r="H389" s="29"/>
      <c r="I389" s="48" t="str">
        <f t="shared" si="91"/>
        <v/>
      </c>
      <c r="J389" s="48" t="str">
        <f t="shared" si="92"/>
        <v/>
      </c>
      <c r="K389" s="49" t="str">
        <f t="shared" si="100"/>
        <v/>
      </c>
      <c r="L389" s="11"/>
      <c r="M389" s="11"/>
      <c r="N389" s="78"/>
      <c r="O389" s="31" t="str">
        <f t="shared" si="101"/>
        <v>F</v>
      </c>
      <c r="P389" s="11">
        <f t="shared" si="93"/>
        <v>-23.287315649149274</v>
      </c>
      <c r="Q389" s="11"/>
      <c r="R389" s="38">
        <f t="shared" si="94"/>
        <v>0</v>
      </c>
      <c r="S389" s="30">
        <f t="shared" si="95"/>
        <v>0</v>
      </c>
      <c r="T389" s="30">
        <f t="shared" si="96"/>
        <v>0</v>
      </c>
      <c r="U389" s="34"/>
      <c r="V389" s="34"/>
      <c r="W389" s="34"/>
      <c r="X389" s="31">
        <f t="shared" si="97"/>
        <v>9.0359999999999996</v>
      </c>
      <c r="Y389" s="31">
        <f t="shared" si="98"/>
        <v>-184.49199999999999</v>
      </c>
      <c r="Z389" s="30">
        <f t="shared" si="99"/>
        <v>0</v>
      </c>
    </row>
    <row r="390" spans="5:26" x14ac:dyDescent="0.15">
      <c r="E390" s="46"/>
      <c r="F390" s="28"/>
      <c r="G390" s="29"/>
      <c r="H390" s="29"/>
      <c r="I390" s="48" t="str">
        <f t="shared" si="91"/>
        <v/>
      </c>
      <c r="J390" s="48" t="str">
        <f t="shared" si="92"/>
        <v/>
      </c>
      <c r="K390" s="49" t="str">
        <f t="shared" si="100"/>
        <v/>
      </c>
      <c r="L390" s="11"/>
      <c r="M390" s="11"/>
      <c r="N390" s="78"/>
      <c r="O390" s="31" t="str">
        <f t="shared" si="101"/>
        <v>F</v>
      </c>
      <c r="P390" s="11">
        <f t="shared" si="93"/>
        <v>-23.287315649149274</v>
      </c>
      <c r="Q390" s="11"/>
      <c r="R390" s="38">
        <f t="shared" si="94"/>
        <v>0</v>
      </c>
      <c r="S390" s="30">
        <f t="shared" si="95"/>
        <v>0</v>
      </c>
      <c r="T390" s="30">
        <f t="shared" si="96"/>
        <v>0</v>
      </c>
      <c r="U390" s="34"/>
      <c r="V390" s="34"/>
      <c r="W390" s="34"/>
      <c r="X390" s="31">
        <f t="shared" si="97"/>
        <v>9.0359999999999996</v>
      </c>
      <c r="Y390" s="31">
        <f t="shared" si="98"/>
        <v>-184.49199999999999</v>
      </c>
      <c r="Z390" s="30">
        <f t="shared" si="99"/>
        <v>0</v>
      </c>
    </row>
    <row r="391" spans="5:26" x14ac:dyDescent="0.15">
      <c r="E391" s="46"/>
      <c r="F391" s="28"/>
      <c r="G391" s="29"/>
      <c r="H391" s="29"/>
      <c r="I391" s="48" t="str">
        <f t="shared" si="91"/>
        <v/>
      </c>
      <c r="J391" s="48" t="str">
        <f t="shared" si="92"/>
        <v/>
      </c>
      <c r="K391" s="49" t="str">
        <f t="shared" si="100"/>
        <v/>
      </c>
      <c r="L391" s="11"/>
      <c r="M391" s="11"/>
      <c r="N391" s="78"/>
      <c r="O391" s="31" t="str">
        <f t="shared" si="101"/>
        <v>F</v>
      </c>
      <c r="P391" s="11">
        <f t="shared" si="93"/>
        <v>-23.287315649149274</v>
      </c>
      <c r="Q391" s="11"/>
      <c r="R391" s="38">
        <f t="shared" si="94"/>
        <v>0</v>
      </c>
      <c r="S391" s="30">
        <f t="shared" si="95"/>
        <v>0</v>
      </c>
      <c r="T391" s="30">
        <f t="shared" si="96"/>
        <v>0</v>
      </c>
      <c r="U391" s="34"/>
      <c r="V391" s="34"/>
      <c r="W391" s="34"/>
      <c r="X391" s="31">
        <f t="shared" si="97"/>
        <v>9.0359999999999996</v>
      </c>
      <c r="Y391" s="31">
        <f t="shared" si="98"/>
        <v>-184.49199999999999</v>
      </c>
      <c r="Z391" s="30">
        <f t="shared" si="99"/>
        <v>0</v>
      </c>
    </row>
    <row r="392" spans="5:26" x14ac:dyDescent="0.15">
      <c r="E392" s="46"/>
      <c r="F392" s="28"/>
      <c r="G392" s="29"/>
      <c r="H392" s="29"/>
      <c r="I392" s="48" t="str">
        <f t="shared" si="91"/>
        <v/>
      </c>
      <c r="J392" s="48" t="str">
        <f t="shared" si="92"/>
        <v/>
      </c>
      <c r="K392" s="49" t="str">
        <f t="shared" si="100"/>
        <v/>
      </c>
      <c r="L392" s="11"/>
      <c r="M392" s="11"/>
      <c r="N392" s="78"/>
      <c r="O392" s="31" t="str">
        <f t="shared" si="101"/>
        <v>F</v>
      </c>
      <c r="P392" s="11">
        <f t="shared" si="93"/>
        <v>-23.287315649149274</v>
      </c>
      <c r="Q392" s="11"/>
      <c r="R392" s="38">
        <f t="shared" si="94"/>
        <v>0</v>
      </c>
      <c r="S392" s="30">
        <f t="shared" si="95"/>
        <v>0</v>
      </c>
      <c r="T392" s="30">
        <f t="shared" si="96"/>
        <v>0</v>
      </c>
      <c r="U392" s="34"/>
      <c r="V392" s="34"/>
      <c r="W392" s="34"/>
      <c r="X392" s="31">
        <f t="shared" si="97"/>
        <v>9.0359999999999996</v>
      </c>
      <c r="Y392" s="31">
        <f t="shared" si="98"/>
        <v>-184.49199999999999</v>
      </c>
      <c r="Z392" s="30">
        <f t="shared" si="99"/>
        <v>0</v>
      </c>
    </row>
    <row r="393" spans="5:26" x14ac:dyDescent="0.15">
      <c r="E393" s="46"/>
      <c r="F393" s="28"/>
      <c r="G393" s="29"/>
      <c r="H393" s="29"/>
      <c r="I393" s="48" t="str">
        <f t="shared" si="91"/>
        <v/>
      </c>
      <c r="J393" s="48" t="str">
        <f t="shared" si="92"/>
        <v/>
      </c>
      <c r="K393" s="49" t="str">
        <f t="shared" si="100"/>
        <v/>
      </c>
      <c r="L393" s="11"/>
      <c r="M393" s="11"/>
      <c r="N393" s="78"/>
      <c r="O393" s="31" t="str">
        <f t="shared" si="101"/>
        <v>F</v>
      </c>
      <c r="P393" s="11">
        <f t="shared" si="93"/>
        <v>-23.287315649149274</v>
      </c>
      <c r="Q393" s="11"/>
      <c r="R393" s="38">
        <f t="shared" si="94"/>
        <v>0</v>
      </c>
      <c r="S393" s="30">
        <f t="shared" si="95"/>
        <v>0</v>
      </c>
      <c r="T393" s="30">
        <f t="shared" si="96"/>
        <v>0</v>
      </c>
      <c r="U393" s="34"/>
      <c r="V393" s="34"/>
      <c r="W393" s="34"/>
      <c r="X393" s="31">
        <f t="shared" si="97"/>
        <v>9.0359999999999996</v>
      </c>
      <c r="Y393" s="31">
        <f t="shared" si="98"/>
        <v>-184.49199999999999</v>
      </c>
      <c r="Z393" s="30">
        <f t="shared" si="99"/>
        <v>0</v>
      </c>
    </row>
    <row r="394" spans="5:26" x14ac:dyDescent="0.15">
      <c r="E394" s="46"/>
      <c r="F394" s="28"/>
      <c r="G394" s="29"/>
      <c r="H394" s="29"/>
      <c r="I394" s="48" t="str">
        <f t="shared" si="91"/>
        <v/>
      </c>
      <c r="J394" s="48" t="str">
        <f t="shared" si="92"/>
        <v/>
      </c>
      <c r="K394" s="49" t="str">
        <f t="shared" si="100"/>
        <v/>
      </c>
      <c r="L394" s="11"/>
      <c r="M394" s="11"/>
      <c r="N394" s="78"/>
      <c r="O394" s="31" t="str">
        <f t="shared" si="101"/>
        <v>F</v>
      </c>
      <c r="P394" s="11">
        <f t="shared" si="93"/>
        <v>-23.287315649149274</v>
      </c>
      <c r="Q394" s="11"/>
      <c r="R394" s="38">
        <f t="shared" si="94"/>
        <v>0</v>
      </c>
      <c r="S394" s="30">
        <f t="shared" si="95"/>
        <v>0</v>
      </c>
      <c r="T394" s="30">
        <f t="shared" si="96"/>
        <v>0</v>
      </c>
      <c r="U394" s="34"/>
      <c r="V394" s="34"/>
      <c r="W394" s="34"/>
      <c r="X394" s="31">
        <f t="shared" si="97"/>
        <v>9.0359999999999996</v>
      </c>
      <c r="Y394" s="31">
        <f t="shared" si="98"/>
        <v>-184.49199999999999</v>
      </c>
      <c r="Z394" s="30">
        <f t="shared" si="99"/>
        <v>0</v>
      </c>
    </row>
    <row r="395" spans="5:26" x14ac:dyDescent="0.15">
      <c r="E395" s="46"/>
      <c r="F395" s="28"/>
      <c r="G395" s="29"/>
      <c r="H395" s="29"/>
      <c r="I395" s="48" t="str">
        <f t="shared" si="91"/>
        <v/>
      </c>
      <c r="J395" s="48" t="str">
        <f t="shared" si="92"/>
        <v/>
      </c>
      <c r="K395" s="49" t="str">
        <f t="shared" si="100"/>
        <v/>
      </c>
      <c r="L395" s="11"/>
      <c r="M395" s="11"/>
      <c r="N395" s="78"/>
      <c r="O395" s="31" t="str">
        <f t="shared" si="101"/>
        <v>F</v>
      </c>
      <c r="P395" s="11">
        <f t="shared" si="93"/>
        <v>-23.287315649149274</v>
      </c>
      <c r="Q395" s="11"/>
      <c r="R395" s="38">
        <f t="shared" si="94"/>
        <v>0</v>
      </c>
      <c r="S395" s="30">
        <f t="shared" si="95"/>
        <v>0</v>
      </c>
      <c r="T395" s="30">
        <f t="shared" si="96"/>
        <v>0</v>
      </c>
      <c r="U395" s="34"/>
      <c r="V395" s="34"/>
      <c r="W395" s="34"/>
      <c r="X395" s="31">
        <f t="shared" si="97"/>
        <v>9.0359999999999996</v>
      </c>
      <c r="Y395" s="31">
        <f t="shared" si="98"/>
        <v>-184.49199999999999</v>
      </c>
      <c r="Z395" s="30">
        <f t="shared" si="99"/>
        <v>0</v>
      </c>
    </row>
    <row r="396" spans="5:26" x14ac:dyDescent="0.15">
      <c r="E396" s="46"/>
      <c r="F396" s="28"/>
      <c r="G396" s="29"/>
      <c r="H396" s="29"/>
      <c r="I396" s="48" t="str">
        <f t="shared" si="91"/>
        <v/>
      </c>
      <c r="J396" s="48" t="str">
        <f t="shared" si="92"/>
        <v/>
      </c>
      <c r="K396" s="49" t="str">
        <f t="shared" si="100"/>
        <v/>
      </c>
      <c r="L396" s="11"/>
      <c r="M396" s="11"/>
      <c r="N396" s="78"/>
      <c r="O396" s="31" t="str">
        <f t="shared" si="101"/>
        <v>F</v>
      </c>
      <c r="P396" s="11">
        <f t="shared" si="93"/>
        <v>-23.287315649149274</v>
      </c>
      <c r="Q396" s="11"/>
      <c r="R396" s="38">
        <f t="shared" si="94"/>
        <v>0</v>
      </c>
      <c r="S396" s="30">
        <f t="shared" si="95"/>
        <v>0</v>
      </c>
      <c r="T396" s="30">
        <f t="shared" si="96"/>
        <v>0</v>
      </c>
      <c r="U396" s="34"/>
      <c r="V396" s="34"/>
      <c r="W396" s="34"/>
      <c r="X396" s="31">
        <f t="shared" si="97"/>
        <v>9.0359999999999996</v>
      </c>
      <c r="Y396" s="31">
        <f t="shared" si="98"/>
        <v>-184.49199999999999</v>
      </c>
      <c r="Z396" s="30">
        <f t="shared" si="99"/>
        <v>0</v>
      </c>
    </row>
    <row r="397" spans="5:26" x14ac:dyDescent="0.15">
      <c r="E397" s="46"/>
      <c r="F397" s="28"/>
      <c r="G397" s="29"/>
      <c r="H397" s="29"/>
      <c r="I397" s="48" t="str">
        <f t="shared" si="91"/>
        <v/>
      </c>
      <c r="J397" s="48" t="str">
        <f t="shared" si="92"/>
        <v/>
      </c>
      <c r="K397" s="49" t="str">
        <f t="shared" si="100"/>
        <v/>
      </c>
      <c r="L397" s="11"/>
      <c r="M397" s="11"/>
      <c r="N397" s="78"/>
      <c r="O397" s="31" t="str">
        <f t="shared" si="101"/>
        <v>F</v>
      </c>
      <c r="P397" s="11">
        <f t="shared" si="93"/>
        <v>-23.287315649149274</v>
      </c>
      <c r="Q397" s="11"/>
      <c r="R397" s="38">
        <f t="shared" si="94"/>
        <v>0</v>
      </c>
      <c r="S397" s="30">
        <f t="shared" si="95"/>
        <v>0</v>
      </c>
      <c r="T397" s="30">
        <f t="shared" si="96"/>
        <v>0</v>
      </c>
      <c r="U397" s="34"/>
      <c r="V397" s="34"/>
      <c r="W397" s="34"/>
      <c r="X397" s="31">
        <f t="shared" si="97"/>
        <v>9.0359999999999996</v>
      </c>
      <c r="Y397" s="31">
        <f t="shared" si="98"/>
        <v>-184.49199999999999</v>
      </c>
      <c r="Z397" s="30">
        <f t="shared" si="99"/>
        <v>0</v>
      </c>
    </row>
    <row r="398" spans="5:26" x14ac:dyDescent="0.15">
      <c r="E398" s="46"/>
      <c r="F398" s="28"/>
      <c r="G398" s="29"/>
      <c r="H398" s="29"/>
      <c r="I398" s="48" t="str">
        <f t="shared" si="91"/>
        <v/>
      </c>
      <c r="J398" s="48" t="str">
        <f t="shared" si="92"/>
        <v/>
      </c>
      <c r="K398" s="49" t="str">
        <f t="shared" si="100"/>
        <v/>
      </c>
      <c r="L398" s="11"/>
      <c r="M398" s="11"/>
      <c r="N398" s="78"/>
      <c r="O398" s="31" t="str">
        <f t="shared" si="101"/>
        <v>F</v>
      </c>
      <c r="P398" s="11">
        <f t="shared" si="93"/>
        <v>-23.287315649149274</v>
      </c>
      <c r="Q398" s="11"/>
      <c r="R398" s="38">
        <f t="shared" si="94"/>
        <v>0</v>
      </c>
      <c r="S398" s="30">
        <f t="shared" si="95"/>
        <v>0</v>
      </c>
      <c r="T398" s="30">
        <f t="shared" si="96"/>
        <v>0</v>
      </c>
      <c r="U398" s="34"/>
      <c r="V398" s="34"/>
      <c r="W398" s="34"/>
      <c r="X398" s="31">
        <f t="shared" si="97"/>
        <v>9.0359999999999996</v>
      </c>
      <c r="Y398" s="31">
        <f t="shared" si="98"/>
        <v>-184.49199999999999</v>
      </c>
      <c r="Z398" s="30">
        <f t="shared" si="99"/>
        <v>0</v>
      </c>
    </row>
    <row r="399" spans="5:26" x14ac:dyDescent="0.15">
      <c r="E399" s="46"/>
      <c r="F399" s="28"/>
      <c r="G399" s="29"/>
      <c r="H399" s="29"/>
      <c r="I399" s="48" t="str">
        <f t="shared" si="91"/>
        <v/>
      </c>
      <c r="J399" s="48" t="str">
        <f t="shared" si="92"/>
        <v/>
      </c>
      <c r="K399" s="49" t="str">
        <f t="shared" si="100"/>
        <v/>
      </c>
      <c r="L399" s="11"/>
      <c r="M399" s="11"/>
      <c r="N399" s="78"/>
      <c r="O399" s="31" t="str">
        <f t="shared" si="101"/>
        <v>F</v>
      </c>
      <c r="P399" s="11">
        <f t="shared" si="93"/>
        <v>-23.287315649149274</v>
      </c>
      <c r="Q399" s="11"/>
      <c r="R399" s="38">
        <f t="shared" si="94"/>
        <v>0</v>
      </c>
      <c r="S399" s="30">
        <f t="shared" si="95"/>
        <v>0</v>
      </c>
      <c r="T399" s="30">
        <f t="shared" si="96"/>
        <v>0</v>
      </c>
      <c r="U399" s="34"/>
      <c r="V399" s="34"/>
      <c r="W399" s="34"/>
      <c r="X399" s="31">
        <f t="shared" si="97"/>
        <v>9.0359999999999996</v>
      </c>
      <c r="Y399" s="31">
        <f t="shared" si="98"/>
        <v>-184.49199999999999</v>
      </c>
      <c r="Z399" s="30">
        <f t="shared" si="99"/>
        <v>0</v>
      </c>
    </row>
    <row r="400" spans="5:26" x14ac:dyDescent="0.15">
      <c r="E400" s="46"/>
      <c r="F400" s="28"/>
      <c r="G400" s="29"/>
      <c r="H400" s="29"/>
      <c r="I400" s="48" t="str">
        <f t="shared" si="91"/>
        <v/>
      </c>
      <c r="J400" s="48" t="str">
        <f t="shared" si="92"/>
        <v/>
      </c>
      <c r="K400" s="49" t="str">
        <f t="shared" si="100"/>
        <v/>
      </c>
      <c r="L400" s="11"/>
      <c r="M400" s="11"/>
      <c r="N400" s="78"/>
      <c r="O400" s="31" t="str">
        <f t="shared" si="101"/>
        <v>F</v>
      </c>
      <c r="P400" s="11">
        <f t="shared" si="93"/>
        <v>-23.287315649149274</v>
      </c>
      <c r="Q400" s="11"/>
      <c r="R400" s="38">
        <f t="shared" si="94"/>
        <v>0</v>
      </c>
      <c r="S400" s="30">
        <f t="shared" si="95"/>
        <v>0</v>
      </c>
      <c r="T400" s="30">
        <f t="shared" si="96"/>
        <v>0</v>
      </c>
      <c r="U400" s="34"/>
      <c r="V400" s="34"/>
      <c r="W400" s="34"/>
      <c r="X400" s="31">
        <f t="shared" si="97"/>
        <v>9.0359999999999996</v>
      </c>
      <c r="Y400" s="31">
        <f t="shared" si="98"/>
        <v>-184.49199999999999</v>
      </c>
      <c r="Z400" s="30">
        <f t="shared" si="99"/>
        <v>0</v>
      </c>
    </row>
    <row r="401" spans="5:26" x14ac:dyDescent="0.15">
      <c r="E401" s="46"/>
      <c r="F401" s="28"/>
      <c r="G401" s="29"/>
      <c r="H401" s="29"/>
      <c r="I401" s="48" t="str">
        <f t="shared" si="91"/>
        <v/>
      </c>
      <c r="J401" s="48" t="str">
        <f t="shared" si="92"/>
        <v/>
      </c>
      <c r="K401" s="49" t="str">
        <f t="shared" si="100"/>
        <v/>
      </c>
      <c r="L401" s="11"/>
      <c r="M401" s="11"/>
      <c r="N401" s="78"/>
      <c r="O401" s="31" t="str">
        <f t="shared" si="101"/>
        <v>F</v>
      </c>
      <c r="P401" s="11">
        <f t="shared" si="93"/>
        <v>-23.287315649149274</v>
      </c>
      <c r="Q401" s="11"/>
      <c r="R401" s="38">
        <f t="shared" si="94"/>
        <v>0</v>
      </c>
      <c r="S401" s="30">
        <f t="shared" si="95"/>
        <v>0</v>
      </c>
      <c r="T401" s="30">
        <f t="shared" si="96"/>
        <v>0</v>
      </c>
      <c r="U401" s="34"/>
      <c r="V401" s="34"/>
      <c r="W401" s="34"/>
      <c r="X401" s="31">
        <f t="shared" si="97"/>
        <v>9.0359999999999996</v>
      </c>
      <c r="Y401" s="31">
        <f t="shared" si="98"/>
        <v>-184.49199999999999</v>
      </c>
      <c r="Z401" s="30">
        <f t="shared" si="99"/>
        <v>0</v>
      </c>
    </row>
    <row r="402" spans="5:26" x14ac:dyDescent="0.15">
      <c r="E402" s="46"/>
      <c r="F402" s="28"/>
      <c r="G402" s="29"/>
      <c r="H402" s="29"/>
      <c r="I402" s="48" t="str">
        <f t="shared" si="91"/>
        <v/>
      </c>
      <c r="J402" s="48" t="str">
        <f t="shared" si="92"/>
        <v/>
      </c>
      <c r="K402" s="49" t="str">
        <f t="shared" si="100"/>
        <v/>
      </c>
      <c r="L402" s="11"/>
      <c r="M402" s="11"/>
      <c r="N402" s="78"/>
      <c r="O402" s="31" t="str">
        <f t="shared" si="101"/>
        <v>F</v>
      </c>
      <c r="P402" s="11">
        <f t="shared" si="93"/>
        <v>-23.287315649149274</v>
      </c>
      <c r="Q402" s="11"/>
      <c r="R402" s="38">
        <f t="shared" si="94"/>
        <v>0</v>
      </c>
      <c r="S402" s="30">
        <f t="shared" si="95"/>
        <v>0</v>
      </c>
      <c r="T402" s="30">
        <f t="shared" si="96"/>
        <v>0</v>
      </c>
      <c r="U402" s="34"/>
      <c r="V402" s="34"/>
      <c r="W402" s="34"/>
      <c r="X402" s="31">
        <f t="shared" si="97"/>
        <v>9.0359999999999996</v>
      </c>
      <c r="Y402" s="31">
        <f t="shared" si="98"/>
        <v>-184.49199999999999</v>
      </c>
      <c r="Z402" s="30">
        <f t="shared" si="99"/>
        <v>0</v>
      </c>
    </row>
    <row r="403" spans="5:26" x14ac:dyDescent="0.15">
      <c r="E403" s="46"/>
      <c r="F403" s="28"/>
      <c r="G403" s="29"/>
      <c r="H403" s="29"/>
      <c r="I403" s="48" t="str">
        <f t="shared" si="91"/>
        <v/>
      </c>
      <c r="J403" s="48" t="str">
        <f t="shared" si="92"/>
        <v/>
      </c>
      <c r="K403" s="49" t="str">
        <f t="shared" si="100"/>
        <v/>
      </c>
      <c r="L403" s="11"/>
      <c r="M403" s="11"/>
      <c r="N403" s="78"/>
      <c r="O403" s="31" t="str">
        <f t="shared" si="101"/>
        <v>F</v>
      </c>
      <c r="P403" s="11">
        <f t="shared" si="93"/>
        <v>-23.287315649149274</v>
      </c>
      <c r="Q403" s="11"/>
      <c r="R403" s="38">
        <f t="shared" si="94"/>
        <v>0</v>
      </c>
      <c r="S403" s="30">
        <f t="shared" si="95"/>
        <v>0</v>
      </c>
      <c r="T403" s="30">
        <f t="shared" si="96"/>
        <v>0</v>
      </c>
      <c r="U403" s="34"/>
      <c r="V403" s="34"/>
      <c r="W403" s="34"/>
      <c r="X403" s="31">
        <f t="shared" si="97"/>
        <v>9.0359999999999996</v>
      </c>
      <c r="Y403" s="31">
        <f t="shared" si="98"/>
        <v>-184.49199999999999</v>
      </c>
      <c r="Z403" s="30">
        <f t="shared" si="99"/>
        <v>0</v>
      </c>
    </row>
    <row r="404" spans="5:26" x14ac:dyDescent="0.15">
      <c r="E404" s="46"/>
      <c r="F404" s="28"/>
      <c r="G404" s="29"/>
      <c r="H404" s="29"/>
      <c r="I404" s="48" t="str">
        <f t="shared" si="91"/>
        <v/>
      </c>
      <c r="J404" s="48" t="str">
        <f t="shared" si="92"/>
        <v/>
      </c>
      <c r="K404" s="49" t="str">
        <f t="shared" si="100"/>
        <v/>
      </c>
      <c r="L404" s="11"/>
      <c r="M404" s="11"/>
      <c r="N404" s="78"/>
      <c r="O404" s="31" t="str">
        <f t="shared" si="101"/>
        <v>F</v>
      </c>
      <c r="P404" s="11">
        <f t="shared" si="93"/>
        <v>-23.287315649149274</v>
      </c>
      <c r="Q404" s="11"/>
      <c r="R404" s="38">
        <f t="shared" si="94"/>
        <v>0</v>
      </c>
      <c r="S404" s="30">
        <f t="shared" si="95"/>
        <v>0</v>
      </c>
      <c r="T404" s="30">
        <f t="shared" si="96"/>
        <v>0</v>
      </c>
      <c r="U404" s="34"/>
      <c r="V404" s="34"/>
      <c r="W404" s="34"/>
      <c r="X404" s="31">
        <f t="shared" si="97"/>
        <v>9.0359999999999996</v>
      </c>
      <c r="Y404" s="31">
        <f t="shared" si="98"/>
        <v>-184.49199999999999</v>
      </c>
      <c r="Z404" s="30">
        <f t="shared" si="99"/>
        <v>0</v>
      </c>
    </row>
    <row r="405" spans="5:26" x14ac:dyDescent="0.15">
      <c r="E405" s="46"/>
      <c r="F405" s="28"/>
      <c r="G405" s="29"/>
      <c r="H405" s="29"/>
      <c r="I405" s="48" t="str">
        <f t="shared" si="91"/>
        <v/>
      </c>
      <c r="J405" s="48" t="str">
        <f t="shared" si="92"/>
        <v/>
      </c>
      <c r="K405" s="49" t="str">
        <f t="shared" si="100"/>
        <v/>
      </c>
      <c r="L405" s="11"/>
      <c r="M405" s="11"/>
      <c r="N405" s="78"/>
      <c r="O405" s="31" t="str">
        <f t="shared" si="101"/>
        <v>F</v>
      </c>
      <c r="P405" s="11">
        <f t="shared" si="93"/>
        <v>-23.287315649149274</v>
      </c>
      <c r="Q405" s="11"/>
      <c r="R405" s="38">
        <f t="shared" si="94"/>
        <v>0</v>
      </c>
      <c r="S405" s="30">
        <f t="shared" si="95"/>
        <v>0</v>
      </c>
      <c r="T405" s="30">
        <f t="shared" si="96"/>
        <v>0</v>
      </c>
      <c r="U405" s="34"/>
      <c r="V405" s="34"/>
      <c r="W405" s="34"/>
      <c r="X405" s="31">
        <f t="shared" si="97"/>
        <v>9.0359999999999996</v>
      </c>
      <c r="Y405" s="31">
        <f t="shared" si="98"/>
        <v>-184.49199999999999</v>
      </c>
      <c r="Z405" s="30">
        <f t="shared" si="99"/>
        <v>0</v>
      </c>
    </row>
    <row r="406" spans="5:26" x14ac:dyDescent="0.15">
      <c r="E406" s="46"/>
      <c r="F406" s="28"/>
      <c r="G406" s="29"/>
      <c r="H406" s="29"/>
      <c r="I406" s="48" t="str">
        <f t="shared" si="91"/>
        <v/>
      </c>
      <c r="J406" s="48" t="str">
        <f t="shared" si="92"/>
        <v/>
      </c>
      <c r="K406" s="49" t="str">
        <f t="shared" si="100"/>
        <v/>
      </c>
      <c r="L406" s="11"/>
      <c r="M406" s="11"/>
      <c r="N406" s="78"/>
      <c r="O406" s="31" t="str">
        <f t="shared" si="101"/>
        <v>F</v>
      </c>
      <c r="P406" s="11">
        <f t="shared" si="93"/>
        <v>-23.287315649149274</v>
      </c>
      <c r="Q406" s="11"/>
      <c r="R406" s="38">
        <f t="shared" si="94"/>
        <v>0</v>
      </c>
      <c r="S406" s="30">
        <f t="shared" si="95"/>
        <v>0</v>
      </c>
      <c r="T406" s="30">
        <f t="shared" si="96"/>
        <v>0</v>
      </c>
      <c r="U406" s="34"/>
      <c r="V406" s="34"/>
      <c r="W406" s="34"/>
      <c r="X406" s="31">
        <f t="shared" si="97"/>
        <v>9.0359999999999996</v>
      </c>
      <c r="Y406" s="31">
        <f t="shared" si="98"/>
        <v>-184.49199999999999</v>
      </c>
      <c r="Z406" s="30">
        <f t="shared" si="99"/>
        <v>0</v>
      </c>
    </row>
    <row r="407" spans="5:26" x14ac:dyDescent="0.15">
      <c r="E407" s="46"/>
      <c r="F407" s="28"/>
      <c r="G407" s="29"/>
      <c r="H407" s="29"/>
      <c r="I407" s="48" t="str">
        <f t="shared" si="91"/>
        <v/>
      </c>
      <c r="J407" s="48" t="str">
        <f t="shared" si="92"/>
        <v/>
      </c>
      <c r="K407" s="49" t="str">
        <f t="shared" si="100"/>
        <v/>
      </c>
      <c r="L407" s="11"/>
      <c r="M407" s="11"/>
      <c r="N407" s="78"/>
      <c r="O407" s="31" t="str">
        <f t="shared" si="101"/>
        <v>F</v>
      </c>
      <c r="P407" s="11">
        <f t="shared" si="93"/>
        <v>-23.287315649149274</v>
      </c>
      <c r="Q407" s="11"/>
      <c r="R407" s="38">
        <f t="shared" si="94"/>
        <v>0</v>
      </c>
      <c r="S407" s="30">
        <f t="shared" si="95"/>
        <v>0</v>
      </c>
      <c r="T407" s="30">
        <f t="shared" si="96"/>
        <v>0</v>
      </c>
      <c r="U407" s="34"/>
      <c r="V407" s="34"/>
      <c r="W407" s="34"/>
      <c r="X407" s="31">
        <f t="shared" si="97"/>
        <v>9.0359999999999996</v>
      </c>
      <c r="Y407" s="31">
        <f t="shared" si="98"/>
        <v>-184.49199999999999</v>
      </c>
      <c r="Z407" s="30">
        <f t="shared" si="99"/>
        <v>0</v>
      </c>
    </row>
    <row r="408" spans="5:26" x14ac:dyDescent="0.15">
      <c r="E408" s="46"/>
      <c r="F408" s="28"/>
      <c r="G408" s="29"/>
      <c r="H408" s="29"/>
      <c r="I408" s="48" t="str">
        <f t="shared" si="91"/>
        <v/>
      </c>
      <c r="J408" s="48" t="str">
        <f t="shared" si="92"/>
        <v/>
      </c>
      <c r="K408" s="49" t="str">
        <f t="shared" si="100"/>
        <v/>
      </c>
      <c r="L408" s="11"/>
      <c r="M408" s="11"/>
      <c r="N408" s="78"/>
      <c r="O408" s="31" t="str">
        <f t="shared" si="101"/>
        <v>F</v>
      </c>
      <c r="P408" s="11">
        <f t="shared" si="93"/>
        <v>-23.287315649149274</v>
      </c>
      <c r="Q408" s="11"/>
      <c r="R408" s="38">
        <f t="shared" si="94"/>
        <v>0</v>
      </c>
      <c r="S408" s="30">
        <f t="shared" si="95"/>
        <v>0</v>
      </c>
      <c r="T408" s="30">
        <f t="shared" si="96"/>
        <v>0</v>
      </c>
      <c r="U408" s="34"/>
      <c r="V408" s="34"/>
      <c r="W408" s="34"/>
      <c r="X408" s="31">
        <f t="shared" si="97"/>
        <v>9.0359999999999996</v>
      </c>
      <c r="Y408" s="31">
        <f t="shared" si="98"/>
        <v>-184.49199999999999</v>
      </c>
      <c r="Z408" s="30">
        <f t="shared" si="99"/>
        <v>0</v>
      </c>
    </row>
    <row r="409" spans="5:26" x14ac:dyDescent="0.15">
      <c r="E409" s="46"/>
      <c r="F409" s="28"/>
      <c r="G409" s="29"/>
      <c r="H409" s="29"/>
      <c r="I409" s="48" t="str">
        <f t="shared" si="91"/>
        <v/>
      </c>
      <c r="J409" s="48" t="str">
        <f t="shared" si="92"/>
        <v/>
      </c>
      <c r="K409" s="49" t="str">
        <f t="shared" si="100"/>
        <v/>
      </c>
      <c r="L409" s="11"/>
      <c r="M409" s="11"/>
      <c r="N409" s="78"/>
      <c r="O409" s="31" t="str">
        <f t="shared" si="101"/>
        <v>F</v>
      </c>
      <c r="P409" s="11">
        <f t="shared" si="93"/>
        <v>-23.287315649149274</v>
      </c>
      <c r="Q409" s="11"/>
      <c r="R409" s="38">
        <f t="shared" si="94"/>
        <v>0</v>
      </c>
      <c r="S409" s="30">
        <f t="shared" si="95"/>
        <v>0</v>
      </c>
      <c r="T409" s="30">
        <f t="shared" si="96"/>
        <v>0</v>
      </c>
      <c r="U409" s="34"/>
      <c r="V409" s="34"/>
      <c r="W409" s="34"/>
      <c r="X409" s="31">
        <f t="shared" si="97"/>
        <v>9.0359999999999996</v>
      </c>
      <c r="Y409" s="31">
        <f t="shared" si="98"/>
        <v>-184.49199999999999</v>
      </c>
      <c r="Z409" s="30">
        <f t="shared" si="99"/>
        <v>0</v>
      </c>
    </row>
    <row r="410" spans="5:26" x14ac:dyDescent="0.15">
      <c r="E410" s="46"/>
      <c r="F410" s="28"/>
      <c r="G410" s="29"/>
      <c r="H410" s="29"/>
      <c r="I410" s="48" t="str">
        <f t="shared" si="91"/>
        <v/>
      </c>
      <c r="J410" s="48" t="str">
        <f t="shared" si="92"/>
        <v/>
      </c>
      <c r="K410" s="49" t="str">
        <f t="shared" si="100"/>
        <v/>
      </c>
      <c r="L410" s="11"/>
      <c r="M410" s="11"/>
      <c r="N410" s="78"/>
      <c r="O410" s="31" t="str">
        <f t="shared" si="101"/>
        <v>F</v>
      </c>
      <c r="P410" s="11">
        <f t="shared" si="93"/>
        <v>-23.287315649149274</v>
      </c>
      <c r="Q410" s="11"/>
      <c r="R410" s="38">
        <f t="shared" si="94"/>
        <v>0</v>
      </c>
      <c r="S410" s="30">
        <f t="shared" si="95"/>
        <v>0</v>
      </c>
      <c r="T410" s="30">
        <f t="shared" si="96"/>
        <v>0</v>
      </c>
      <c r="U410" s="34"/>
      <c r="V410" s="34"/>
      <c r="W410" s="34"/>
      <c r="X410" s="31">
        <f t="shared" si="97"/>
        <v>9.0359999999999996</v>
      </c>
      <c r="Y410" s="31">
        <f t="shared" si="98"/>
        <v>-184.49199999999999</v>
      </c>
      <c r="Z410" s="30">
        <f t="shared" si="99"/>
        <v>0</v>
      </c>
    </row>
    <row r="411" spans="5:26" x14ac:dyDescent="0.15">
      <c r="E411" s="46"/>
      <c r="F411" s="28"/>
      <c r="G411" s="29"/>
      <c r="H411" s="29"/>
      <c r="I411" s="48" t="str">
        <f t="shared" si="91"/>
        <v/>
      </c>
      <c r="J411" s="48" t="str">
        <f t="shared" si="92"/>
        <v/>
      </c>
      <c r="K411" s="49" t="str">
        <f t="shared" si="100"/>
        <v/>
      </c>
      <c r="L411" s="11"/>
      <c r="M411" s="11"/>
      <c r="N411" s="78"/>
      <c r="O411" s="31" t="str">
        <f t="shared" si="101"/>
        <v>F</v>
      </c>
      <c r="P411" s="11">
        <f t="shared" si="93"/>
        <v>-23.287315649149274</v>
      </c>
      <c r="Q411" s="11"/>
      <c r="R411" s="38">
        <f t="shared" si="94"/>
        <v>0</v>
      </c>
      <c r="S411" s="30">
        <f t="shared" si="95"/>
        <v>0</v>
      </c>
      <c r="T411" s="30">
        <f t="shared" si="96"/>
        <v>0</v>
      </c>
      <c r="U411" s="34"/>
      <c r="V411" s="34"/>
      <c r="W411" s="34"/>
      <c r="X411" s="31">
        <f t="shared" si="97"/>
        <v>9.0359999999999996</v>
      </c>
      <c r="Y411" s="31">
        <f t="shared" si="98"/>
        <v>-184.49199999999999</v>
      </c>
      <c r="Z411" s="30">
        <f t="shared" si="99"/>
        <v>0</v>
      </c>
    </row>
    <row r="412" spans="5:26" x14ac:dyDescent="0.15">
      <c r="E412" s="46"/>
      <c r="F412" s="28"/>
      <c r="G412" s="29"/>
      <c r="H412" s="29"/>
      <c r="I412" s="48" t="str">
        <f t="shared" si="91"/>
        <v/>
      </c>
      <c r="J412" s="48" t="str">
        <f t="shared" si="92"/>
        <v/>
      </c>
      <c r="K412" s="49" t="str">
        <f t="shared" si="100"/>
        <v/>
      </c>
      <c r="L412" s="11"/>
      <c r="M412" s="11"/>
      <c r="N412" s="78"/>
      <c r="O412" s="31" t="str">
        <f t="shared" si="101"/>
        <v>F</v>
      </c>
      <c r="P412" s="11">
        <f t="shared" si="93"/>
        <v>-23.287315649149274</v>
      </c>
      <c r="Q412" s="11"/>
      <c r="R412" s="38">
        <f t="shared" si="94"/>
        <v>0</v>
      </c>
      <c r="S412" s="30">
        <f t="shared" si="95"/>
        <v>0</v>
      </c>
      <c r="T412" s="30">
        <f t="shared" si="96"/>
        <v>0</v>
      </c>
      <c r="U412" s="34"/>
      <c r="V412" s="34"/>
      <c r="W412" s="34"/>
      <c r="X412" s="31">
        <f t="shared" si="97"/>
        <v>9.0359999999999996</v>
      </c>
      <c r="Y412" s="31">
        <f t="shared" si="98"/>
        <v>-184.49199999999999</v>
      </c>
      <c r="Z412" s="30">
        <f t="shared" si="99"/>
        <v>0</v>
      </c>
    </row>
    <row r="413" spans="5:26" x14ac:dyDescent="0.15">
      <c r="E413" s="46"/>
      <c r="F413" s="28"/>
      <c r="G413" s="29"/>
      <c r="H413" s="29"/>
      <c r="I413" s="48" t="str">
        <f t="shared" si="91"/>
        <v/>
      </c>
      <c r="J413" s="48" t="str">
        <f t="shared" si="92"/>
        <v/>
      </c>
      <c r="K413" s="49" t="str">
        <f t="shared" si="100"/>
        <v/>
      </c>
      <c r="L413" s="11"/>
      <c r="M413" s="11"/>
      <c r="N413" s="78"/>
      <c r="O413" s="31" t="str">
        <f t="shared" si="101"/>
        <v>F</v>
      </c>
      <c r="P413" s="11">
        <f t="shared" si="93"/>
        <v>-23.287315649149274</v>
      </c>
      <c r="Q413" s="11"/>
      <c r="R413" s="38">
        <f t="shared" si="94"/>
        <v>0</v>
      </c>
      <c r="S413" s="30">
        <f t="shared" si="95"/>
        <v>0</v>
      </c>
      <c r="T413" s="30">
        <f t="shared" si="96"/>
        <v>0</v>
      </c>
      <c r="U413" s="34"/>
      <c r="V413" s="34"/>
      <c r="W413" s="34"/>
      <c r="X413" s="31">
        <f t="shared" si="97"/>
        <v>9.0359999999999996</v>
      </c>
      <c r="Y413" s="31">
        <f t="shared" si="98"/>
        <v>-184.49199999999999</v>
      </c>
      <c r="Z413" s="30">
        <f t="shared" si="99"/>
        <v>0</v>
      </c>
    </row>
    <row r="414" spans="5:26" x14ac:dyDescent="0.15">
      <c r="E414" s="46"/>
      <c r="F414" s="28"/>
      <c r="G414" s="29"/>
      <c r="H414" s="29"/>
      <c r="I414" s="48" t="str">
        <f t="shared" si="91"/>
        <v/>
      </c>
      <c r="J414" s="48" t="str">
        <f t="shared" si="92"/>
        <v/>
      </c>
      <c r="K414" s="49" t="str">
        <f t="shared" si="100"/>
        <v/>
      </c>
      <c r="L414" s="11"/>
      <c r="M414" s="11"/>
      <c r="N414" s="78"/>
      <c r="O414" s="31" t="str">
        <f t="shared" si="101"/>
        <v>F</v>
      </c>
      <c r="P414" s="11">
        <f t="shared" si="93"/>
        <v>-23.287315649149274</v>
      </c>
      <c r="Q414" s="11"/>
      <c r="R414" s="38">
        <f t="shared" si="94"/>
        <v>0</v>
      </c>
      <c r="S414" s="30">
        <f t="shared" si="95"/>
        <v>0</v>
      </c>
      <c r="T414" s="30">
        <f t="shared" si="96"/>
        <v>0</v>
      </c>
      <c r="U414" s="34"/>
      <c r="V414" s="34"/>
      <c r="W414" s="34"/>
      <c r="X414" s="31">
        <f t="shared" si="97"/>
        <v>9.0359999999999996</v>
      </c>
      <c r="Y414" s="31">
        <f t="shared" si="98"/>
        <v>-184.49199999999999</v>
      </c>
      <c r="Z414" s="30">
        <f t="shared" si="99"/>
        <v>0</v>
      </c>
    </row>
    <row r="415" spans="5:26" x14ac:dyDescent="0.15">
      <c r="E415" s="46"/>
      <c r="F415" s="28"/>
      <c r="G415" s="29"/>
      <c r="H415" s="29"/>
      <c r="I415" s="48" t="str">
        <f t="shared" si="91"/>
        <v/>
      </c>
      <c r="J415" s="48" t="str">
        <f t="shared" si="92"/>
        <v/>
      </c>
      <c r="K415" s="49" t="str">
        <f t="shared" si="100"/>
        <v/>
      </c>
      <c r="L415" s="11"/>
      <c r="M415" s="11"/>
      <c r="N415" s="78"/>
      <c r="O415" s="31" t="str">
        <f t="shared" si="101"/>
        <v>F</v>
      </c>
      <c r="P415" s="11">
        <f t="shared" si="93"/>
        <v>-23.287315649149274</v>
      </c>
      <c r="Q415" s="11"/>
      <c r="R415" s="38">
        <f t="shared" si="94"/>
        <v>0</v>
      </c>
      <c r="S415" s="30">
        <f t="shared" si="95"/>
        <v>0</v>
      </c>
      <c r="T415" s="30">
        <f t="shared" si="96"/>
        <v>0</v>
      </c>
      <c r="U415" s="34"/>
      <c r="V415" s="34"/>
      <c r="W415" s="34"/>
      <c r="X415" s="31">
        <f t="shared" si="97"/>
        <v>9.0359999999999996</v>
      </c>
      <c r="Y415" s="31">
        <f t="shared" si="98"/>
        <v>-184.49199999999999</v>
      </c>
      <c r="Z415" s="30">
        <f t="shared" si="99"/>
        <v>0</v>
      </c>
    </row>
    <row r="416" spans="5:26" x14ac:dyDescent="0.15">
      <c r="E416" s="46"/>
      <c r="F416" s="28"/>
      <c r="G416" s="29"/>
      <c r="H416" s="29"/>
      <c r="I416" s="48" t="str">
        <f t="shared" si="91"/>
        <v/>
      </c>
      <c r="J416" s="48" t="str">
        <f t="shared" si="92"/>
        <v/>
      </c>
      <c r="K416" s="49" t="str">
        <f t="shared" si="100"/>
        <v/>
      </c>
      <c r="L416" s="11"/>
      <c r="M416" s="11"/>
      <c r="N416" s="78"/>
      <c r="O416" s="31" t="str">
        <f t="shared" si="101"/>
        <v>F</v>
      </c>
      <c r="P416" s="11">
        <f t="shared" si="93"/>
        <v>-23.287315649149274</v>
      </c>
      <c r="Q416" s="11"/>
      <c r="R416" s="38">
        <f t="shared" si="94"/>
        <v>0</v>
      </c>
      <c r="S416" s="30">
        <f t="shared" si="95"/>
        <v>0</v>
      </c>
      <c r="T416" s="30">
        <f t="shared" si="96"/>
        <v>0</v>
      </c>
      <c r="U416" s="34"/>
      <c r="V416" s="34"/>
      <c r="W416" s="34"/>
      <c r="X416" s="31">
        <f t="shared" si="97"/>
        <v>9.0359999999999996</v>
      </c>
      <c r="Y416" s="31">
        <f t="shared" si="98"/>
        <v>-184.49199999999999</v>
      </c>
      <c r="Z416" s="30">
        <f t="shared" si="99"/>
        <v>0</v>
      </c>
    </row>
    <row r="417" spans="5:26" x14ac:dyDescent="0.15">
      <c r="E417" s="46"/>
      <c r="F417" s="28"/>
      <c r="G417" s="29"/>
      <c r="H417" s="29"/>
      <c r="I417" s="48" t="str">
        <f t="shared" si="91"/>
        <v/>
      </c>
      <c r="J417" s="48" t="str">
        <f t="shared" si="92"/>
        <v/>
      </c>
      <c r="K417" s="49" t="str">
        <f t="shared" si="100"/>
        <v/>
      </c>
      <c r="L417" s="11"/>
      <c r="M417" s="11"/>
      <c r="N417" s="78"/>
      <c r="O417" s="31" t="str">
        <f t="shared" si="101"/>
        <v>F</v>
      </c>
      <c r="P417" s="11">
        <f t="shared" si="93"/>
        <v>-23.287315649149274</v>
      </c>
      <c r="Q417" s="11"/>
      <c r="R417" s="38">
        <f t="shared" si="94"/>
        <v>0</v>
      </c>
      <c r="S417" s="30">
        <f t="shared" si="95"/>
        <v>0</v>
      </c>
      <c r="T417" s="30">
        <f t="shared" si="96"/>
        <v>0</v>
      </c>
      <c r="U417" s="34"/>
      <c r="V417" s="34"/>
      <c r="W417" s="34"/>
      <c r="X417" s="31">
        <f t="shared" si="97"/>
        <v>9.0359999999999996</v>
      </c>
      <c r="Y417" s="31">
        <f t="shared" si="98"/>
        <v>-184.49199999999999</v>
      </c>
      <c r="Z417" s="30">
        <f t="shared" si="99"/>
        <v>0</v>
      </c>
    </row>
    <row r="418" spans="5:26" x14ac:dyDescent="0.15">
      <c r="E418" s="46"/>
      <c r="F418" s="28"/>
      <c r="G418" s="29"/>
      <c r="H418" s="29"/>
      <c r="I418" s="48" t="str">
        <f t="shared" si="91"/>
        <v/>
      </c>
      <c r="J418" s="48" t="str">
        <f t="shared" si="92"/>
        <v/>
      </c>
      <c r="K418" s="49" t="str">
        <f t="shared" si="100"/>
        <v/>
      </c>
      <c r="L418" s="11"/>
      <c r="M418" s="11"/>
      <c r="N418" s="78"/>
      <c r="O418" s="31" t="str">
        <f t="shared" si="101"/>
        <v>F</v>
      </c>
      <c r="P418" s="11">
        <f t="shared" si="93"/>
        <v>-23.287315649149274</v>
      </c>
      <c r="Q418" s="11"/>
      <c r="R418" s="38">
        <f t="shared" si="94"/>
        <v>0</v>
      </c>
      <c r="S418" s="30">
        <f t="shared" si="95"/>
        <v>0</v>
      </c>
      <c r="T418" s="30">
        <f t="shared" si="96"/>
        <v>0</v>
      </c>
      <c r="U418" s="34"/>
      <c r="V418" s="34"/>
      <c r="W418" s="34"/>
      <c r="X418" s="31">
        <f t="shared" si="97"/>
        <v>9.0359999999999996</v>
      </c>
      <c r="Y418" s="31">
        <f t="shared" si="98"/>
        <v>-184.49199999999999</v>
      </c>
      <c r="Z418" s="30">
        <f t="shared" si="99"/>
        <v>0</v>
      </c>
    </row>
    <row r="419" spans="5:26" x14ac:dyDescent="0.15">
      <c r="E419" s="46"/>
      <c r="F419" s="28"/>
      <c r="G419" s="29"/>
      <c r="H419" s="29"/>
      <c r="I419" s="48" t="str">
        <f t="shared" si="91"/>
        <v/>
      </c>
      <c r="J419" s="48" t="str">
        <f t="shared" si="92"/>
        <v/>
      </c>
      <c r="K419" s="49" t="str">
        <f t="shared" si="100"/>
        <v/>
      </c>
      <c r="L419" s="11"/>
      <c r="M419" s="11"/>
      <c r="N419" s="78"/>
      <c r="O419" s="31" t="str">
        <f t="shared" si="101"/>
        <v>F</v>
      </c>
      <c r="P419" s="11">
        <f t="shared" si="93"/>
        <v>-23.287315649149274</v>
      </c>
      <c r="Q419" s="11"/>
      <c r="R419" s="38">
        <f t="shared" si="94"/>
        <v>0</v>
      </c>
      <c r="S419" s="30">
        <f t="shared" si="95"/>
        <v>0</v>
      </c>
      <c r="T419" s="30">
        <f t="shared" si="96"/>
        <v>0</v>
      </c>
      <c r="U419" s="34"/>
      <c r="V419" s="34"/>
      <c r="W419" s="34"/>
      <c r="X419" s="31">
        <f t="shared" si="97"/>
        <v>9.0359999999999996</v>
      </c>
      <c r="Y419" s="31">
        <f t="shared" si="98"/>
        <v>-184.49199999999999</v>
      </c>
      <c r="Z419" s="30">
        <f t="shared" si="99"/>
        <v>0</v>
      </c>
    </row>
    <row r="420" spans="5:26" x14ac:dyDescent="0.15">
      <c r="E420" s="46"/>
      <c r="F420" s="28"/>
      <c r="G420" s="29"/>
      <c r="H420" s="29"/>
      <c r="I420" s="48" t="str">
        <f t="shared" si="91"/>
        <v/>
      </c>
      <c r="J420" s="48" t="str">
        <f t="shared" si="92"/>
        <v/>
      </c>
      <c r="K420" s="49" t="str">
        <f t="shared" si="100"/>
        <v/>
      </c>
      <c r="L420" s="11"/>
      <c r="M420" s="11"/>
      <c r="N420" s="78"/>
      <c r="O420" s="31" t="str">
        <f t="shared" si="101"/>
        <v>F</v>
      </c>
      <c r="P420" s="11">
        <f t="shared" si="93"/>
        <v>-23.287315649149274</v>
      </c>
      <c r="Q420" s="11"/>
      <c r="R420" s="38">
        <f t="shared" si="94"/>
        <v>0</v>
      </c>
      <c r="S420" s="30">
        <f t="shared" si="95"/>
        <v>0</v>
      </c>
      <c r="T420" s="30">
        <f t="shared" si="96"/>
        <v>0</v>
      </c>
      <c r="U420" s="34"/>
      <c r="V420" s="34"/>
      <c r="W420" s="34"/>
      <c r="X420" s="31">
        <f t="shared" si="97"/>
        <v>9.0359999999999996</v>
      </c>
      <c r="Y420" s="31">
        <f t="shared" si="98"/>
        <v>-184.49199999999999</v>
      </c>
      <c r="Z420" s="30">
        <f t="shared" si="99"/>
        <v>0</v>
      </c>
    </row>
    <row r="421" spans="5:26" x14ac:dyDescent="0.15">
      <c r="E421" s="46"/>
      <c r="F421" s="28"/>
      <c r="G421" s="29"/>
      <c r="H421" s="29"/>
      <c r="I421" s="48" t="str">
        <f t="shared" si="91"/>
        <v/>
      </c>
      <c r="J421" s="48" t="str">
        <f t="shared" si="92"/>
        <v/>
      </c>
      <c r="K421" s="49" t="str">
        <f t="shared" si="100"/>
        <v/>
      </c>
      <c r="L421" s="11"/>
      <c r="M421" s="11"/>
      <c r="N421" s="78"/>
      <c r="O421" s="31" t="str">
        <f t="shared" si="101"/>
        <v>F</v>
      </c>
      <c r="P421" s="11">
        <f t="shared" si="93"/>
        <v>-23.287315649149274</v>
      </c>
      <c r="Q421" s="11"/>
      <c r="R421" s="38">
        <f t="shared" si="94"/>
        <v>0</v>
      </c>
      <c r="S421" s="30">
        <f t="shared" si="95"/>
        <v>0</v>
      </c>
      <c r="T421" s="30">
        <f t="shared" si="96"/>
        <v>0</v>
      </c>
      <c r="U421" s="34"/>
      <c r="V421" s="34"/>
      <c r="W421" s="34"/>
      <c r="X421" s="31">
        <f t="shared" si="97"/>
        <v>9.0359999999999996</v>
      </c>
      <c r="Y421" s="31">
        <f t="shared" si="98"/>
        <v>-184.49199999999999</v>
      </c>
      <c r="Z421" s="30">
        <f t="shared" si="99"/>
        <v>0</v>
      </c>
    </row>
    <row r="422" spans="5:26" x14ac:dyDescent="0.15">
      <c r="E422" s="46"/>
      <c r="F422" s="28"/>
      <c r="G422" s="29"/>
      <c r="H422" s="29"/>
      <c r="I422" s="48" t="str">
        <f t="shared" si="91"/>
        <v/>
      </c>
      <c r="J422" s="48" t="str">
        <f t="shared" si="92"/>
        <v/>
      </c>
      <c r="K422" s="49" t="str">
        <f t="shared" si="100"/>
        <v/>
      </c>
      <c r="L422" s="11"/>
      <c r="M422" s="11"/>
      <c r="N422" s="78"/>
      <c r="O422" s="31" t="str">
        <f t="shared" si="101"/>
        <v>F</v>
      </c>
      <c r="P422" s="11">
        <f t="shared" si="93"/>
        <v>-23.287315649149274</v>
      </c>
      <c r="Q422" s="11"/>
      <c r="R422" s="38">
        <f t="shared" si="94"/>
        <v>0</v>
      </c>
      <c r="S422" s="30">
        <f t="shared" si="95"/>
        <v>0</v>
      </c>
      <c r="T422" s="30">
        <f t="shared" si="96"/>
        <v>0</v>
      </c>
      <c r="U422" s="34"/>
      <c r="V422" s="34"/>
      <c r="W422" s="34"/>
      <c r="X422" s="31">
        <f t="shared" si="97"/>
        <v>9.0359999999999996</v>
      </c>
      <c r="Y422" s="31">
        <f t="shared" si="98"/>
        <v>-184.49199999999999</v>
      </c>
      <c r="Z422" s="30">
        <f t="shared" si="99"/>
        <v>0</v>
      </c>
    </row>
    <row r="423" spans="5:26" x14ac:dyDescent="0.15">
      <c r="E423" s="46"/>
      <c r="F423" s="28"/>
      <c r="G423" s="29"/>
      <c r="H423" s="29"/>
      <c r="I423" s="48" t="str">
        <f t="shared" si="91"/>
        <v/>
      </c>
      <c r="J423" s="48" t="str">
        <f t="shared" si="92"/>
        <v/>
      </c>
      <c r="K423" s="49" t="str">
        <f t="shared" si="100"/>
        <v/>
      </c>
      <c r="L423" s="11"/>
      <c r="M423" s="11"/>
      <c r="N423" s="78"/>
      <c r="O423" s="31" t="str">
        <f t="shared" si="101"/>
        <v>F</v>
      </c>
      <c r="P423" s="11">
        <f t="shared" si="93"/>
        <v>-23.287315649149274</v>
      </c>
      <c r="Q423" s="11"/>
      <c r="R423" s="38">
        <f t="shared" si="94"/>
        <v>0</v>
      </c>
      <c r="S423" s="30">
        <f t="shared" si="95"/>
        <v>0</v>
      </c>
      <c r="T423" s="30">
        <f t="shared" si="96"/>
        <v>0</v>
      </c>
      <c r="U423" s="34"/>
      <c r="V423" s="34"/>
      <c r="W423" s="34"/>
      <c r="X423" s="31">
        <f t="shared" si="97"/>
        <v>9.0359999999999996</v>
      </c>
      <c r="Y423" s="31">
        <f t="shared" si="98"/>
        <v>-184.49199999999999</v>
      </c>
      <c r="Z423" s="30">
        <f t="shared" si="99"/>
        <v>0</v>
      </c>
    </row>
    <row r="424" spans="5:26" x14ac:dyDescent="0.15">
      <c r="E424" s="46"/>
      <c r="F424" s="28"/>
      <c r="G424" s="29"/>
      <c r="H424" s="29"/>
      <c r="I424" s="48" t="str">
        <f t="shared" si="91"/>
        <v/>
      </c>
      <c r="J424" s="48" t="str">
        <f t="shared" si="92"/>
        <v/>
      </c>
      <c r="K424" s="49" t="str">
        <f t="shared" si="100"/>
        <v/>
      </c>
      <c r="L424" s="11"/>
      <c r="M424" s="11"/>
      <c r="N424" s="78"/>
      <c r="O424" s="31" t="str">
        <f t="shared" si="101"/>
        <v>F</v>
      </c>
      <c r="P424" s="11">
        <f t="shared" si="93"/>
        <v>-23.287315649149274</v>
      </c>
      <c r="Q424" s="11"/>
      <c r="R424" s="38">
        <f t="shared" si="94"/>
        <v>0</v>
      </c>
      <c r="S424" s="30">
        <f t="shared" si="95"/>
        <v>0</v>
      </c>
      <c r="T424" s="30">
        <f t="shared" si="96"/>
        <v>0</v>
      </c>
      <c r="U424" s="34"/>
      <c r="V424" s="34"/>
      <c r="W424" s="34"/>
      <c r="X424" s="31">
        <f t="shared" si="97"/>
        <v>9.0359999999999996</v>
      </c>
      <c r="Y424" s="31">
        <f t="shared" si="98"/>
        <v>-184.49199999999999</v>
      </c>
      <c r="Z424" s="30">
        <f t="shared" si="99"/>
        <v>0</v>
      </c>
    </row>
    <row r="425" spans="5:26" x14ac:dyDescent="0.15">
      <c r="E425" s="46"/>
      <c r="F425" s="28"/>
      <c r="G425" s="29"/>
      <c r="H425" s="29"/>
      <c r="I425" s="48" t="str">
        <f t="shared" si="91"/>
        <v/>
      </c>
      <c r="J425" s="48" t="str">
        <f t="shared" si="92"/>
        <v/>
      </c>
      <c r="K425" s="49" t="str">
        <f t="shared" si="100"/>
        <v/>
      </c>
      <c r="L425" s="11"/>
      <c r="M425" s="11"/>
      <c r="N425" s="78"/>
      <c r="O425" s="31" t="str">
        <f t="shared" si="101"/>
        <v>F</v>
      </c>
      <c r="P425" s="11">
        <f t="shared" si="93"/>
        <v>-23.287315649149274</v>
      </c>
      <c r="Q425" s="11"/>
      <c r="R425" s="38">
        <f t="shared" si="94"/>
        <v>0</v>
      </c>
      <c r="S425" s="30">
        <f t="shared" si="95"/>
        <v>0</v>
      </c>
      <c r="T425" s="30">
        <f t="shared" si="96"/>
        <v>0</v>
      </c>
      <c r="U425" s="34"/>
      <c r="V425" s="34"/>
      <c r="W425" s="34"/>
      <c r="X425" s="31">
        <f t="shared" si="97"/>
        <v>9.0359999999999996</v>
      </c>
      <c r="Y425" s="31">
        <f t="shared" si="98"/>
        <v>-184.49199999999999</v>
      </c>
      <c r="Z425" s="30">
        <f t="shared" si="99"/>
        <v>0</v>
      </c>
    </row>
    <row r="426" spans="5:26" x14ac:dyDescent="0.15">
      <c r="E426" s="46"/>
      <c r="F426" s="28"/>
      <c r="G426" s="29"/>
      <c r="H426" s="29"/>
      <c r="I426" s="48" t="str">
        <f t="shared" si="91"/>
        <v/>
      </c>
      <c r="J426" s="48" t="str">
        <f t="shared" si="92"/>
        <v/>
      </c>
      <c r="K426" s="49" t="str">
        <f t="shared" si="100"/>
        <v/>
      </c>
      <c r="L426" s="11"/>
      <c r="M426" s="11"/>
      <c r="N426" s="78"/>
      <c r="O426" s="31" t="str">
        <f t="shared" si="101"/>
        <v>F</v>
      </c>
      <c r="P426" s="11">
        <f t="shared" si="93"/>
        <v>-23.287315649149274</v>
      </c>
      <c r="Q426" s="11"/>
      <c r="R426" s="38">
        <f t="shared" si="94"/>
        <v>0</v>
      </c>
      <c r="S426" s="30">
        <f t="shared" si="95"/>
        <v>0</v>
      </c>
      <c r="T426" s="30">
        <f t="shared" si="96"/>
        <v>0</v>
      </c>
      <c r="U426" s="34"/>
      <c r="V426" s="34"/>
      <c r="W426" s="34"/>
      <c r="X426" s="31">
        <f t="shared" si="97"/>
        <v>9.0359999999999996</v>
      </c>
      <c r="Y426" s="31">
        <f t="shared" si="98"/>
        <v>-184.49199999999999</v>
      </c>
      <c r="Z426" s="30">
        <f t="shared" si="99"/>
        <v>0</v>
      </c>
    </row>
    <row r="427" spans="5:26" x14ac:dyDescent="0.15">
      <c r="E427" s="46"/>
      <c r="F427" s="28"/>
      <c r="G427" s="29"/>
      <c r="H427" s="29"/>
      <c r="I427" s="48" t="str">
        <f t="shared" si="91"/>
        <v/>
      </c>
      <c r="J427" s="48" t="str">
        <f t="shared" si="92"/>
        <v/>
      </c>
      <c r="K427" s="49" t="str">
        <f t="shared" si="100"/>
        <v/>
      </c>
      <c r="L427" s="11"/>
      <c r="M427" s="11"/>
      <c r="N427" s="78"/>
      <c r="O427" s="31" t="str">
        <f t="shared" si="101"/>
        <v>F</v>
      </c>
      <c r="P427" s="11">
        <f t="shared" si="93"/>
        <v>-23.287315649149274</v>
      </c>
      <c r="Q427" s="11"/>
      <c r="R427" s="38">
        <f t="shared" si="94"/>
        <v>0</v>
      </c>
      <c r="S427" s="30">
        <f t="shared" si="95"/>
        <v>0</v>
      </c>
      <c r="T427" s="30">
        <f t="shared" si="96"/>
        <v>0</v>
      </c>
      <c r="U427" s="34"/>
      <c r="V427" s="34"/>
      <c r="W427" s="34"/>
      <c r="X427" s="31">
        <f t="shared" si="97"/>
        <v>9.0359999999999996</v>
      </c>
      <c r="Y427" s="31">
        <f t="shared" si="98"/>
        <v>-184.49199999999999</v>
      </c>
      <c r="Z427" s="30">
        <f t="shared" si="99"/>
        <v>0</v>
      </c>
    </row>
    <row r="428" spans="5:26" x14ac:dyDescent="0.15">
      <c r="E428" s="46"/>
      <c r="F428" s="28"/>
      <c r="G428" s="29"/>
      <c r="H428" s="29"/>
      <c r="I428" s="48" t="str">
        <f t="shared" si="91"/>
        <v/>
      </c>
      <c r="J428" s="48" t="str">
        <f t="shared" si="92"/>
        <v/>
      </c>
      <c r="K428" s="49" t="str">
        <f t="shared" si="100"/>
        <v/>
      </c>
      <c r="L428" s="11"/>
      <c r="M428" s="11"/>
      <c r="N428" s="78"/>
      <c r="O428" s="31" t="str">
        <f t="shared" si="101"/>
        <v>F</v>
      </c>
      <c r="P428" s="11">
        <f t="shared" si="93"/>
        <v>-23.287315649149274</v>
      </c>
      <c r="Q428" s="11"/>
      <c r="R428" s="38">
        <f t="shared" si="94"/>
        <v>0</v>
      </c>
      <c r="S428" s="30">
        <f t="shared" si="95"/>
        <v>0</v>
      </c>
      <c r="T428" s="30">
        <f t="shared" si="96"/>
        <v>0</v>
      </c>
      <c r="U428" s="34"/>
      <c r="V428" s="34"/>
      <c r="W428" s="34"/>
      <c r="X428" s="31">
        <f t="shared" si="97"/>
        <v>9.0359999999999996</v>
      </c>
      <c r="Y428" s="31">
        <f t="shared" si="98"/>
        <v>-184.49199999999999</v>
      </c>
      <c r="Z428" s="30">
        <f t="shared" si="99"/>
        <v>0</v>
      </c>
    </row>
    <row r="429" spans="5:26" x14ac:dyDescent="0.15">
      <c r="E429" s="46"/>
      <c r="F429" s="28"/>
      <c r="G429" s="29"/>
      <c r="H429" s="29"/>
      <c r="I429" s="48" t="str">
        <f t="shared" si="91"/>
        <v/>
      </c>
      <c r="J429" s="48" t="str">
        <f t="shared" si="92"/>
        <v/>
      </c>
      <c r="K429" s="49" t="str">
        <f t="shared" si="100"/>
        <v/>
      </c>
      <c r="L429" s="11"/>
      <c r="M429" s="11"/>
      <c r="N429" s="78"/>
      <c r="O429" s="31" t="str">
        <f t="shared" si="101"/>
        <v>F</v>
      </c>
      <c r="P429" s="11">
        <f t="shared" si="93"/>
        <v>-23.287315649149274</v>
      </c>
      <c r="Q429" s="11"/>
      <c r="R429" s="38">
        <f t="shared" si="94"/>
        <v>0</v>
      </c>
      <c r="S429" s="30">
        <f t="shared" si="95"/>
        <v>0</v>
      </c>
      <c r="T429" s="30">
        <f t="shared" si="96"/>
        <v>0</v>
      </c>
      <c r="U429" s="34"/>
      <c r="V429" s="34"/>
      <c r="W429" s="34"/>
      <c r="X429" s="31">
        <f t="shared" si="97"/>
        <v>9.0359999999999996</v>
      </c>
      <c r="Y429" s="31">
        <f t="shared" si="98"/>
        <v>-184.49199999999999</v>
      </c>
      <c r="Z429" s="30">
        <f t="shared" si="99"/>
        <v>0</v>
      </c>
    </row>
    <row r="430" spans="5:26" x14ac:dyDescent="0.15">
      <c r="E430" s="46"/>
      <c r="F430" s="28"/>
      <c r="G430" s="29"/>
      <c r="H430" s="29"/>
      <c r="I430" s="48" t="str">
        <f t="shared" si="91"/>
        <v/>
      </c>
      <c r="J430" s="48" t="str">
        <f t="shared" si="92"/>
        <v/>
      </c>
      <c r="K430" s="49" t="str">
        <f t="shared" si="100"/>
        <v/>
      </c>
      <c r="L430" s="11"/>
      <c r="M430" s="11"/>
      <c r="N430" s="78"/>
      <c r="O430" s="31" t="str">
        <f t="shared" si="101"/>
        <v>F</v>
      </c>
      <c r="P430" s="11">
        <f t="shared" si="93"/>
        <v>-23.287315649149274</v>
      </c>
      <c r="Q430" s="11"/>
      <c r="R430" s="38">
        <f t="shared" si="94"/>
        <v>0</v>
      </c>
      <c r="S430" s="30">
        <f t="shared" si="95"/>
        <v>0</v>
      </c>
      <c r="T430" s="30">
        <f t="shared" si="96"/>
        <v>0</v>
      </c>
      <c r="U430" s="34"/>
      <c r="V430" s="34"/>
      <c r="W430" s="34"/>
      <c r="X430" s="31">
        <f t="shared" si="97"/>
        <v>9.0359999999999996</v>
      </c>
      <c r="Y430" s="31">
        <f t="shared" si="98"/>
        <v>-184.49199999999999</v>
      </c>
      <c r="Z430" s="30">
        <f t="shared" si="99"/>
        <v>0</v>
      </c>
    </row>
    <row r="431" spans="5:26" x14ac:dyDescent="0.15">
      <c r="E431" s="46"/>
      <c r="F431" s="28"/>
      <c r="G431" s="29"/>
      <c r="H431" s="29"/>
      <c r="I431" s="48" t="str">
        <f t="shared" si="91"/>
        <v/>
      </c>
      <c r="J431" s="48" t="str">
        <f t="shared" si="92"/>
        <v/>
      </c>
      <c r="K431" s="49" t="str">
        <f t="shared" si="100"/>
        <v/>
      </c>
      <c r="L431" s="11"/>
      <c r="M431" s="11"/>
      <c r="N431" s="78"/>
      <c r="O431" s="31" t="str">
        <f t="shared" si="101"/>
        <v>F</v>
      </c>
      <c r="P431" s="11">
        <f t="shared" si="93"/>
        <v>-23.287315649149274</v>
      </c>
      <c r="Q431" s="11"/>
      <c r="R431" s="38">
        <f t="shared" si="94"/>
        <v>0</v>
      </c>
      <c r="S431" s="30">
        <f t="shared" si="95"/>
        <v>0</v>
      </c>
      <c r="T431" s="30">
        <f t="shared" si="96"/>
        <v>0</v>
      </c>
      <c r="U431" s="34"/>
      <c r="V431" s="34"/>
      <c r="W431" s="34"/>
      <c r="X431" s="31">
        <f t="shared" si="97"/>
        <v>9.0359999999999996</v>
      </c>
      <c r="Y431" s="31">
        <f t="shared" si="98"/>
        <v>-184.49199999999999</v>
      </c>
      <c r="Z431" s="30">
        <f t="shared" si="99"/>
        <v>0</v>
      </c>
    </row>
    <row r="432" spans="5:26" x14ac:dyDescent="0.15">
      <c r="E432" s="46"/>
      <c r="F432" s="28"/>
      <c r="G432" s="29"/>
      <c r="H432" s="29"/>
      <c r="I432" s="48" t="str">
        <f t="shared" si="91"/>
        <v/>
      </c>
      <c r="J432" s="48" t="str">
        <f t="shared" si="92"/>
        <v/>
      </c>
      <c r="K432" s="49" t="str">
        <f t="shared" si="100"/>
        <v/>
      </c>
      <c r="L432" s="11"/>
      <c r="M432" s="11"/>
      <c r="N432" s="78"/>
      <c r="O432" s="31" t="str">
        <f t="shared" si="101"/>
        <v>F</v>
      </c>
      <c r="P432" s="11">
        <f t="shared" si="93"/>
        <v>-23.287315649149274</v>
      </c>
      <c r="Q432" s="11"/>
      <c r="R432" s="38">
        <f t="shared" si="94"/>
        <v>0</v>
      </c>
      <c r="S432" s="30">
        <f t="shared" si="95"/>
        <v>0</v>
      </c>
      <c r="T432" s="30">
        <f t="shared" si="96"/>
        <v>0</v>
      </c>
      <c r="U432" s="34"/>
      <c r="V432" s="34"/>
      <c r="W432" s="34"/>
      <c r="X432" s="31">
        <f t="shared" si="97"/>
        <v>9.0359999999999996</v>
      </c>
      <c r="Y432" s="31">
        <f t="shared" si="98"/>
        <v>-184.49199999999999</v>
      </c>
      <c r="Z432" s="30">
        <f t="shared" si="99"/>
        <v>0</v>
      </c>
    </row>
    <row r="433" spans="5:26" x14ac:dyDescent="0.15">
      <c r="E433" s="46"/>
      <c r="F433" s="28"/>
      <c r="G433" s="29"/>
      <c r="H433" s="29"/>
      <c r="I433" s="48" t="str">
        <f t="shared" si="91"/>
        <v/>
      </c>
      <c r="J433" s="48" t="str">
        <f t="shared" si="92"/>
        <v/>
      </c>
      <c r="K433" s="49" t="str">
        <f t="shared" si="100"/>
        <v/>
      </c>
      <c r="L433" s="11"/>
      <c r="M433" s="11"/>
      <c r="N433" s="78"/>
      <c r="O433" s="31" t="str">
        <f t="shared" si="101"/>
        <v>F</v>
      </c>
      <c r="P433" s="11">
        <f t="shared" si="93"/>
        <v>-23.287315649149274</v>
      </c>
      <c r="Q433" s="11"/>
      <c r="R433" s="38">
        <f t="shared" si="94"/>
        <v>0</v>
      </c>
      <c r="S433" s="30">
        <f t="shared" si="95"/>
        <v>0</v>
      </c>
      <c r="T433" s="30">
        <f t="shared" si="96"/>
        <v>0</v>
      </c>
      <c r="U433" s="34"/>
      <c r="V433" s="34"/>
      <c r="W433" s="34"/>
      <c r="X433" s="31">
        <f t="shared" si="97"/>
        <v>9.0359999999999996</v>
      </c>
      <c r="Y433" s="31">
        <f t="shared" si="98"/>
        <v>-184.49199999999999</v>
      </c>
      <c r="Z433" s="30">
        <f t="shared" si="99"/>
        <v>0</v>
      </c>
    </row>
    <row r="434" spans="5:26" x14ac:dyDescent="0.15">
      <c r="E434" s="46"/>
      <c r="F434" s="28"/>
      <c r="G434" s="29"/>
      <c r="H434" s="29"/>
      <c r="I434" s="48" t="str">
        <f t="shared" si="91"/>
        <v/>
      </c>
      <c r="J434" s="48" t="str">
        <f t="shared" si="92"/>
        <v/>
      </c>
      <c r="K434" s="49" t="str">
        <f t="shared" si="100"/>
        <v/>
      </c>
      <c r="L434" s="11"/>
      <c r="M434" s="11"/>
      <c r="N434" s="78"/>
      <c r="O434" s="31" t="str">
        <f t="shared" si="101"/>
        <v>F</v>
      </c>
      <c r="P434" s="11">
        <f t="shared" si="93"/>
        <v>-23.287315649149274</v>
      </c>
      <c r="Q434" s="11"/>
      <c r="R434" s="38">
        <f t="shared" si="94"/>
        <v>0</v>
      </c>
      <c r="S434" s="30">
        <f t="shared" si="95"/>
        <v>0</v>
      </c>
      <c r="T434" s="30">
        <f t="shared" si="96"/>
        <v>0</v>
      </c>
      <c r="U434" s="34"/>
      <c r="V434" s="34"/>
      <c r="W434" s="34"/>
      <c r="X434" s="31">
        <f t="shared" si="97"/>
        <v>9.0359999999999996</v>
      </c>
      <c r="Y434" s="31">
        <f t="shared" si="98"/>
        <v>-184.49199999999999</v>
      </c>
      <c r="Z434" s="30">
        <f t="shared" si="99"/>
        <v>0</v>
      </c>
    </row>
    <row r="435" spans="5:26" x14ac:dyDescent="0.15">
      <c r="E435" s="46"/>
      <c r="F435" s="28"/>
      <c r="G435" s="29"/>
      <c r="H435" s="29"/>
      <c r="I435" s="48" t="str">
        <f t="shared" si="91"/>
        <v/>
      </c>
      <c r="J435" s="48" t="str">
        <f t="shared" si="92"/>
        <v/>
      </c>
      <c r="K435" s="49" t="str">
        <f t="shared" si="100"/>
        <v/>
      </c>
      <c r="L435" s="11"/>
      <c r="M435" s="11"/>
      <c r="N435" s="78"/>
      <c r="O435" s="31" t="str">
        <f t="shared" si="101"/>
        <v>F</v>
      </c>
      <c r="P435" s="11">
        <f t="shared" si="93"/>
        <v>-23.287315649149274</v>
      </c>
      <c r="Q435" s="11"/>
      <c r="R435" s="38">
        <f t="shared" si="94"/>
        <v>0</v>
      </c>
      <c r="S435" s="30">
        <f t="shared" si="95"/>
        <v>0</v>
      </c>
      <c r="T435" s="30">
        <f t="shared" si="96"/>
        <v>0</v>
      </c>
      <c r="U435" s="34"/>
      <c r="V435" s="34"/>
      <c r="W435" s="34"/>
      <c r="X435" s="31">
        <f t="shared" si="97"/>
        <v>9.0359999999999996</v>
      </c>
      <c r="Y435" s="31">
        <f t="shared" si="98"/>
        <v>-184.49199999999999</v>
      </c>
      <c r="Z435" s="30">
        <f t="shared" si="99"/>
        <v>0</v>
      </c>
    </row>
    <row r="436" spans="5:26" x14ac:dyDescent="0.15">
      <c r="E436" s="46"/>
      <c r="F436" s="28"/>
      <c r="G436" s="29"/>
      <c r="H436" s="29"/>
      <c r="I436" s="48" t="str">
        <f t="shared" si="91"/>
        <v/>
      </c>
      <c r="J436" s="48" t="str">
        <f t="shared" si="92"/>
        <v/>
      </c>
      <c r="K436" s="49" t="str">
        <f t="shared" si="100"/>
        <v/>
      </c>
      <c r="L436" s="11"/>
      <c r="M436" s="11"/>
      <c r="N436" s="78"/>
      <c r="O436" s="31" t="str">
        <f t="shared" si="101"/>
        <v>F</v>
      </c>
      <c r="P436" s="11">
        <f t="shared" si="93"/>
        <v>-23.287315649149274</v>
      </c>
      <c r="Q436" s="11"/>
      <c r="R436" s="38">
        <f t="shared" si="94"/>
        <v>0</v>
      </c>
      <c r="S436" s="30">
        <f t="shared" si="95"/>
        <v>0</v>
      </c>
      <c r="T436" s="30">
        <f t="shared" si="96"/>
        <v>0</v>
      </c>
      <c r="U436" s="34"/>
      <c r="V436" s="34"/>
      <c r="W436" s="34"/>
      <c r="X436" s="31">
        <f t="shared" si="97"/>
        <v>9.0359999999999996</v>
      </c>
      <c r="Y436" s="31">
        <f t="shared" si="98"/>
        <v>-184.49199999999999</v>
      </c>
      <c r="Z436" s="30">
        <f t="shared" si="99"/>
        <v>0</v>
      </c>
    </row>
    <row r="437" spans="5:26" x14ac:dyDescent="0.15">
      <c r="E437" s="46"/>
      <c r="F437" s="28"/>
      <c r="G437" s="29"/>
      <c r="H437" s="29"/>
      <c r="I437" s="48" t="str">
        <f t="shared" si="91"/>
        <v/>
      </c>
      <c r="J437" s="48" t="str">
        <f t="shared" si="92"/>
        <v/>
      </c>
      <c r="K437" s="49" t="str">
        <f t="shared" si="100"/>
        <v/>
      </c>
      <c r="L437" s="11"/>
      <c r="M437" s="11"/>
      <c r="N437" s="78"/>
      <c r="O437" s="31" t="str">
        <f t="shared" si="101"/>
        <v>F</v>
      </c>
      <c r="P437" s="11">
        <f t="shared" si="93"/>
        <v>-23.287315649149274</v>
      </c>
      <c r="Q437" s="11"/>
      <c r="R437" s="38">
        <f t="shared" si="94"/>
        <v>0</v>
      </c>
      <c r="S437" s="30">
        <f t="shared" si="95"/>
        <v>0</v>
      </c>
      <c r="T437" s="30">
        <f t="shared" si="96"/>
        <v>0</v>
      </c>
      <c r="U437" s="34"/>
      <c r="V437" s="34"/>
      <c r="W437" s="34"/>
      <c r="X437" s="31">
        <f t="shared" si="97"/>
        <v>9.0359999999999996</v>
      </c>
      <c r="Y437" s="31">
        <f t="shared" si="98"/>
        <v>-184.49199999999999</v>
      </c>
      <c r="Z437" s="30">
        <f t="shared" si="99"/>
        <v>0</v>
      </c>
    </row>
    <row r="438" spans="5:26" x14ac:dyDescent="0.15">
      <c r="E438" s="46"/>
      <c r="F438" s="28"/>
      <c r="G438" s="29"/>
      <c r="H438" s="29"/>
      <c r="I438" s="48" t="str">
        <f t="shared" si="91"/>
        <v/>
      </c>
      <c r="J438" s="48" t="str">
        <f t="shared" si="92"/>
        <v/>
      </c>
      <c r="K438" s="49" t="str">
        <f t="shared" si="100"/>
        <v/>
      </c>
      <c r="L438" s="11"/>
      <c r="M438" s="11"/>
      <c r="N438" s="78"/>
      <c r="O438" s="31" t="str">
        <f t="shared" si="101"/>
        <v>F</v>
      </c>
      <c r="P438" s="11">
        <f t="shared" si="93"/>
        <v>-23.287315649149274</v>
      </c>
      <c r="Q438" s="11"/>
      <c r="R438" s="38">
        <f t="shared" si="94"/>
        <v>0</v>
      </c>
      <c r="S438" s="30">
        <f t="shared" si="95"/>
        <v>0</v>
      </c>
      <c r="T438" s="30">
        <f t="shared" si="96"/>
        <v>0</v>
      </c>
      <c r="U438" s="34"/>
      <c r="V438" s="34"/>
      <c r="W438" s="34"/>
      <c r="X438" s="31">
        <f t="shared" si="97"/>
        <v>9.0359999999999996</v>
      </c>
      <c r="Y438" s="31">
        <f t="shared" si="98"/>
        <v>-184.49199999999999</v>
      </c>
      <c r="Z438" s="30">
        <f t="shared" si="99"/>
        <v>0</v>
      </c>
    </row>
    <row r="439" spans="5:26" x14ac:dyDescent="0.15">
      <c r="E439" s="46"/>
      <c r="F439" s="28"/>
      <c r="G439" s="29"/>
      <c r="H439" s="29"/>
      <c r="I439" s="48" t="str">
        <f t="shared" si="91"/>
        <v/>
      </c>
      <c r="J439" s="48" t="str">
        <f t="shared" si="92"/>
        <v/>
      </c>
      <c r="K439" s="49" t="str">
        <f t="shared" si="100"/>
        <v/>
      </c>
      <c r="L439" s="11"/>
      <c r="M439" s="11"/>
      <c r="N439" s="78"/>
      <c r="O439" s="31" t="str">
        <f t="shared" si="101"/>
        <v>F</v>
      </c>
      <c r="P439" s="11">
        <f t="shared" si="93"/>
        <v>-23.287315649149274</v>
      </c>
      <c r="Q439" s="11"/>
      <c r="R439" s="38">
        <f t="shared" si="94"/>
        <v>0</v>
      </c>
      <c r="S439" s="30">
        <f t="shared" si="95"/>
        <v>0</v>
      </c>
      <c r="T439" s="30">
        <f t="shared" si="96"/>
        <v>0</v>
      </c>
      <c r="U439" s="34"/>
      <c r="V439" s="34"/>
      <c r="W439" s="34"/>
      <c r="X439" s="31">
        <f t="shared" si="97"/>
        <v>9.0359999999999996</v>
      </c>
      <c r="Y439" s="31">
        <f t="shared" si="98"/>
        <v>-184.49199999999999</v>
      </c>
      <c r="Z439" s="30">
        <f t="shared" si="99"/>
        <v>0</v>
      </c>
    </row>
    <row r="440" spans="5:26" x14ac:dyDescent="0.15">
      <c r="E440" s="46"/>
      <c r="F440" s="28"/>
      <c r="G440" s="29"/>
      <c r="H440" s="29"/>
      <c r="I440" s="48" t="str">
        <f t="shared" si="91"/>
        <v/>
      </c>
      <c r="J440" s="48" t="str">
        <f t="shared" si="92"/>
        <v/>
      </c>
      <c r="K440" s="49" t="str">
        <f t="shared" si="100"/>
        <v/>
      </c>
      <c r="L440" s="11"/>
      <c r="M440" s="11"/>
      <c r="N440" s="78"/>
      <c r="O440" s="31" t="str">
        <f t="shared" si="101"/>
        <v>F</v>
      </c>
      <c r="P440" s="11">
        <f t="shared" si="93"/>
        <v>-23.287315649149274</v>
      </c>
      <c r="Q440" s="11"/>
      <c r="R440" s="38">
        <f t="shared" si="94"/>
        <v>0</v>
      </c>
      <c r="S440" s="30">
        <f t="shared" si="95"/>
        <v>0</v>
      </c>
      <c r="T440" s="30">
        <f t="shared" si="96"/>
        <v>0</v>
      </c>
      <c r="U440" s="34"/>
      <c r="V440" s="34"/>
      <c r="W440" s="34"/>
      <c r="X440" s="31">
        <f t="shared" si="97"/>
        <v>9.0359999999999996</v>
      </c>
      <c r="Y440" s="31">
        <f t="shared" si="98"/>
        <v>-184.49199999999999</v>
      </c>
      <c r="Z440" s="30">
        <f t="shared" si="99"/>
        <v>0</v>
      </c>
    </row>
    <row r="441" spans="5:26" x14ac:dyDescent="0.15">
      <c r="E441" s="46"/>
      <c r="F441" s="28"/>
      <c r="G441" s="29"/>
      <c r="H441" s="29"/>
      <c r="I441" s="48" t="str">
        <f t="shared" si="91"/>
        <v/>
      </c>
      <c r="J441" s="48" t="str">
        <f t="shared" si="92"/>
        <v/>
      </c>
      <c r="K441" s="49" t="str">
        <f t="shared" si="100"/>
        <v/>
      </c>
      <c r="L441" s="11"/>
      <c r="M441" s="11"/>
      <c r="N441" s="78"/>
      <c r="O441" s="31" t="str">
        <f t="shared" si="101"/>
        <v>F</v>
      </c>
      <c r="P441" s="11">
        <f t="shared" si="93"/>
        <v>-23.287315649149274</v>
      </c>
      <c r="Q441" s="11"/>
      <c r="R441" s="38">
        <f t="shared" si="94"/>
        <v>0</v>
      </c>
      <c r="S441" s="30">
        <f t="shared" si="95"/>
        <v>0</v>
      </c>
      <c r="T441" s="30">
        <f t="shared" si="96"/>
        <v>0</v>
      </c>
      <c r="U441" s="34"/>
      <c r="V441" s="34"/>
      <c r="W441" s="34"/>
      <c r="X441" s="31">
        <f t="shared" si="97"/>
        <v>9.0359999999999996</v>
      </c>
      <c r="Y441" s="31">
        <f t="shared" si="98"/>
        <v>-184.49199999999999</v>
      </c>
      <c r="Z441" s="30">
        <f t="shared" si="99"/>
        <v>0</v>
      </c>
    </row>
    <row r="442" spans="5:26" x14ac:dyDescent="0.15">
      <c r="E442" s="46"/>
      <c r="F442" s="28"/>
      <c r="G442" s="29"/>
      <c r="H442" s="29"/>
      <c r="I442" s="48" t="str">
        <f t="shared" si="91"/>
        <v/>
      </c>
      <c r="J442" s="48" t="str">
        <f t="shared" si="92"/>
        <v/>
      </c>
      <c r="K442" s="49" t="str">
        <f t="shared" si="100"/>
        <v/>
      </c>
      <c r="L442" s="11"/>
      <c r="M442" s="11"/>
      <c r="N442" s="78"/>
      <c r="O442" s="31" t="str">
        <f t="shared" si="101"/>
        <v>F</v>
      </c>
      <c r="P442" s="11">
        <f t="shared" si="93"/>
        <v>-23.287315649149274</v>
      </c>
      <c r="Q442" s="11"/>
      <c r="R442" s="38">
        <f t="shared" ref="R442:R496" si="102">DATEDIF($F$375,F442,"Y")</f>
        <v>0</v>
      </c>
      <c r="S442" s="30">
        <f t="shared" ref="S442:S496" si="103">DATEDIF($F$375,F442,"YM")</f>
        <v>0</v>
      </c>
      <c r="T442" s="30">
        <f t="shared" ref="T442:T496" si="104">DATEDIF($F$375,F442,"Y")+DATEDIF($F$375,F442,"YD")/(365+IF(MOD(YEAR(DATE(YEAR(F442)-1,MONTH($F$375),DAY($F$375))),4)=0,IF(DATE(YEAR(DATE(YEAR(F442)-1,MONTH($F$375),DAY($F$375))),2,29)&gt;=DATE(YEAR(F442)-1,MONTH($F$375),DAY($F$375)),1,0),0)+IF(MOD(YEAR(F442),4)=0,IF(DATE(YEAR(F442),2,29)&lt;=F442,1,0),0))</f>
        <v>0</v>
      </c>
      <c r="U442" s="34"/>
      <c r="V442" s="34"/>
      <c r="W442" s="34"/>
      <c r="X442" s="31">
        <f t="shared" si="97"/>
        <v>9.0359999999999996</v>
      </c>
      <c r="Y442" s="31">
        <f t="shared" si="98"/>
        <v>-184.49199999999999</v>
      </c>
      <c r="Z442" s="30">
        <f t="shared" si="99"/>
        <v>0</v>
      </c>
    </row>
    <row r="443" spans="5:26" x14ac:dyDescent="0.15">
      <c r="E443" s="46"/>
      <c r="F443" s="28"/>
      <c r="G443" s="29"/>
      <c r="H443" s="29"/>
      <c r="I443" s="48" t="str">
        <f t="shared" ref="I443:I469" si="105">IF(COUNTA($F$375,$H$375,F443:H443)=5,P443,"")</f>
        <v/>
      </c>
      <c r="J443" s="48" t="str">
        <f t="shared" ref="J443:J469" si="106">IF(COUNTA($F$375,$H$375,F443:H443)=5,IF(T443&lt;6,"*",IF(T443&gt;=17.583,"*",(H443-G443*INDEX(IF(O443="F",muratafemale,muratamale),R443-4,1)-INDEX(IF(O443="F",muratafemale,muratamale),R443-4,2))/(G443*INDEX(IF(O443="F",muratafemale,muratamale),R443-4,1)+INDEX(IF(O443="F",muratafemale,muratamale),R443-4,2))*100)),"")</f>
        <v/>
      </c>
      <c r="K443" s="49" t="str">
        <f t="shared" ref="K443:K469" si="107">IF(COUNTA($F$375,$H$375,F443:H443)=5,IF(OR(T443&lt;1,G443&lt;70),"*",IF(G443&gt;=IF(O443="M",181,174),(H443-Z443)/Z443*100,IF(G443&lt;101,(H443-X443)/X443*100,IF(T443&lt;6,(H443-X443)/X443*100,IF(T443&gt;=17.583,(H443-Z443)/Z443*100,(H443-Y443)/Y443*100))))),"")</f>
        <v/>
      </c>
      <c r="L443" s="11"/>
      <c r="M443" s="11"/>
      <c r="N443" s="78"/>
      <c r="O443" s="31" t="str">
        <f t="shared" ref="O443:O468" si="108">+O442</f>
        <v>F</v>
      </c>
      <c r="P443" s="11">
        <f t="shared" ref="P443:P468" si="109">IF(T443&gt;17.583,"*",(G443-(INDEX(IF(O443="F",Hfemalemean,Hmalemean),S443+1,R443+1)))/(INDEX(IF(O443="F",Hfemalesd,Hmalesd),S443+1,R443+1)))</f>
        <v>-23.287315649149274</v>
      </c>
      <c r="Q443" s="11"/>
      <c r="R443" s="38">
        <f t="shared" si="102"/>
        <v>0</v>
      </c>
      <c r="S443" s="30">
        <f t="shared" si="103"/>
        <v>0</v>
      </c>
      <c r="T443" s="30">
        <f t="shared" si="104"/>
        <v>0</v>
      </c>
      <c r="U443" s="34"/>
      <c r="V443" s="34"/>
      <c r="W443" s="34"/>
      <c r="X443" s="31">
        <f t="shared" ref="X443:X468" si="110">IF(O443="M",2.06*10^-3*G443^2-0.1166*G443+6.5273,2.49*10^-3*G443^2-0.1858*G443+9.036)</f>
        <v>9.0359999999999996</v>
      </c>
      <c r="Y443" s="31">
        <f t="shared" ref="Y443:Y468" si="111">((G443/100)^3*INDEX(itoOI,IF(O443="M",0,3)+IF(G443&lt;140,1,IF(G443&lt;=149,2,3)),1)+(G443/100)^2*INDEX(itoOI,IF(O443="M",0,3)+IF(G443&lt;140,1,IF(G443&lt;=149,2,3)),2)+(G443/100)*INDEX(itoOI,IF(O443="M",0,3)+IF(G443&lt;140,1,IF(G443&lt;=149,2,3)),3)+INDEX(itoOI,IF(O443="M",0,3)+IF(G443&lt;140,1,IF(G443&lt;=149,2,3)),4))</f>
        <v>-184.49199999999999</v>
      </c>
      <c r="Z443" s="30">
        <f t="shared" ref="Z443:Z468" si="112">22*G443^2/10000</f>
        <v>0</v>
      </c>
    </row>
    <row r="444" spans="5:26" x14ac:dyDescent="0.15">
      <c r="E444" s="46"/>
      <c r="F444" s="28"/>
      <c r="G444" s="29"/>
      <c r="H444" s="29"/>
      <c r="I444" s="48" t="str">
        <f t="shared" si="105"/>
        <v/>
      </c>
      <c r="J444" s="48" t="str">
        <f t="shared" si="106"/>
        <v/>
      </c>
      <c r="K444" s="49" t="str">
        <f t="shared" si="107"/>
        <v/>
      </c>
      <c r="L444" s="11"/>
      <c r="M444" s="11"/>
      <c r="N444" s="78"/>
      <c r="O444" s="31" t="str">
        <f t="shared" si="108"/>
        <v>F</v>
      </c>
      <c r="P444" s="11">
        <f t="shared" si="109"/>
        <v>-23.287315649149274</v>
      </c>
      <c r="Q444" s="11"/>
      <c r="R444" s="38">
        <f t="shared" si="102"/>
        <v>0</v>
      </c>
      <c r="S444" s="30">
        <f t="shared" si="103"/>
        <v>0</v>
      </c>
      <c r="T444" s="30">
        <f t="shared" si="104"/>
        <v>0</v>
      </c>
      <c r="U444" s="34"/>
      <c r="V444" s="34"/>
      <c r="W444" s="34"/>
      <c r="X444" s="31">
        <f t="shared" si="110"/>
        <v>9.0359999999999996</v>
      </c>
      <c r="Y444" s="31">
        <f t="shared" si="111"/>
        <v>-184.49199999999999</v>
      </c>
      <c r="Z444" s="30">
        <f t="shared" si="112"/>
        <v>0</v>
      </c>
    </row>
    <row r="445" spans="5:26" x14ac:dyDescent="0.15">
      <c r="E445" s="46"/>
      <c r="F445" s="28"/>
      <c r="G445" s="29"/>
      <c r="H445" s="29"/>
      <c r="I445" s="48" t="str">
        <f t="shared" si="105"/>
        <v/>
      </c>
      <c r="J445" s="48" t="str">
        <f t="shared" si="106"/>
        <v/>
      </c>
      <c r="K445" s="49" t="str">
        <f t="shared" si="107"/>
        <v/>
      </c>
      <c r="L445" s="11"/>
      <c r="M445" s="11"/>
      <c r="N445" s="78"/>
      <c r="O445" s="31" t="str">
        <f t="shared" si="108"/>
        <v>F</v>
      </c>
      <c r="P445" s="11">
        <f t="shared" si="109"/>
        <v>-23.287315649149274</v>
      </c>
      <c r="Q445" s="11"/>
      <c r="R445" s="38">
        <f t="shared" si="102"/>
        <v>0</v>
      </c>
      <c r="S445" s="30">
        <f t="shared" si="103"/>
        <v>0</v>
      </c>
      <c r="T445" s="30">
        <f t="shared" si="104"/>
        <v>0</v>
      </c>
      <c r="U445" s="34"/>
      <c r="V445" s="34"/>
      <c r="W445" s="34"/>
      <c r="X445" s="31">
        <f t="shared" si="110"/>
        <v>9.0359999999999996</v>
      </c>
      <c r="Y445" s="31">
        <f t="shared" si="111"/>
        <v>-184.49199999999999</v>
      </c>
      <c r="Z445" s="30">
        <f t="shared" si="112"/>
        <v>0</v>
      </c>
    </row>
    <row r="446" spans="5:26" x14ac:dyDescent="0.15">
      <c r="E446" s="46"/>
      <c r="F446" s="28"/>
      <c r="G446" s="29"/>
      <c r="H446" s="29"/>
      <c r="I446" s="48" t="str">
        <f t="shared" si="105"/>
        <v/>
      </c>
      <c r="J446" s="48" t="str">
        <f t="shared" si="106"/>
        <v/>
      </c>
      <c r="K446" s="49" t="str">
        <f t="shared" si="107"/>
        <v/>
      </c>
      <c r="L446" s="11"/>
      <c r="M446" s="11"/>
      <c r="N446" s="78"/>
      <c r="O446" s="31" t="str">
        <f t="shared" si="108"/>
        <v>F</v>
      </c>
      <c r="P446" s="11">
        <f t="shared" si="109"/>
        <v>-23.287315649149274</v>
      </c>
      <c r="Q446" s="11"/>
      <c r="R446" s="38">
        <f t="shared" si="102"/>
        <v>0</v>
      </c>
      <c r="S446" s="30">
        <f t="shared" si="103"/>
        <v>0</v>
      </c>
      <c r="T446" s="30">
        <f t="shared" si="104"/>
        <v>0</v>
      </c>
      <c r="U446" s="34"/>
      <c r="V446" s="34"/>
      <c r="W446" s="34"/>
      <c r="X446" s="31">
        <f t="shared" si="110"/>
        <v>9.0359999999999996</v>
      </c>
      <c r="Y446" s="31">
        <f t="shared" si="111"/>
        <v>-184.49199999999999</v>
      </c>
      <c r="Z446" s="30">
        <f t="shared" si="112"/>
        <v>0</v>
      </c>
    </row>
    <row r="447" spans="5:26" x14ac:dyDescent="0.15">
      <c r="E447" s="46"/>
      <c r="F447" s="28"/>
      <c r="G447" s="29"/>
      <c r="H447" s="29"/>
      <c r="I447" s="48" t="str">
        <f t="shared" si="105"/>
        <v/>
      </c>
      <c r="J447" s="48" t="str">
        <f t="shared" si="106"/>
        <v/>
      </c>
      <c r="K447" s="49" t="str">
        <f t="shared" si="107"/>
        <v/>
      </c>
      <c r="L447" s="11"/>
      <c r="M447" s="11"/>
      <c r="N447" s="78"/>
      <c r="O447" s="31" t="str">
        <f t="shared" si="108"/>
        <v>F</v>
      </c>
      <c r="P447" s="11">
        <f t="shared" si="109"/>
        <v>-23.287315649149274</v>
      </c>
      <c r="Q447" s="11"/>
      <c r="R447" s="38">
        <f t="shared" si="102"/>
        <v>0</v>
      </c>
      <c r="S447" s="30">
        <f t="shared" si="103"/>
        <v>0</v>
      </c>
      <c r="T447" s="30">
        <f t="shared" si="104"/>
        <v>0</v>
      </c>
      <c r="U447" s="34"/>
      <c r="V447" s="34"/>
      <c r="W447" s="34"/>
      <c r="X447" s="31">
        <f t="shared" si="110"/>
        <v>9.0359999999999996</v>
      </c>
      <c r="Y447" s="31">
        <f t="shared" si="111"/>
        <v>-184.49199999999999</v>
      </c>
      <c r="Z447" s="30">
        <f t="shared" si="112"/>
        <v>0</v>
      </c>
    </row>
    <row r="448" spans="5:26" x14ac:dyDescent="0.15">
      <c r="E448" s="46"/>
      <c r="F448" s="28"/>
      <c r="G448" s="29"/>
      <c r="H448" s="29"/>
      <c r="I448" s="48" t="str">
        <f t="shared" si="105"/>
        <v/>
      </c>
      <c r="J448" s="48" t="str">
        <f t="shared" si="106"/>
        <v/>
      </c>
      <c r="K448" s="49" t="str">
        <f t="shared" si="107"/>
        <v/>
      </c>
      <c r="L448" s="11"/>
      <c r="M448" s="11"/>
      <c r="N448" s="78"/>
      <c r="O448" s="31" t="str">
        <f t="shared" si="108"/>
        <v>F</v>
      </c>
      <c r="P448" s="11">
        <f t="shared" si="109"/>
        <v>-23.287315649149274</v>
      </c>
      <c r="Q448" s="11"/>
      <c r="R448" s="38">
        <f t="shared" si="102"/>
        <v>0</v>
      </c>
      <c r="S448" s="30">
        <f t="shared" si="103"/>
        <v>0</v>
      </c>
      <c r="T448" s="30">
        <f t="shared" si="104"/>
        <v>0</v>
      </c>
      <c r="U448" s="34"/>
      <c r="V448" s="34"/>
      <c r="W448" s="34"/>
      <c r="X448" s="31">
        <f t="shared" si="110"/>
        <v>9.0359999999999996</v>
      </c>
      <c r="Y448" s="31">
        <f t="shared" si="111"/>
        <v>-184.49199999999999</v>
      </c>
      <c r="Z448" s="30">
        <f t="shared" si="112"/>
        <v>0</v>
      </c>
    </row>
    <row r="449" spans="5:26" x14ac:dyDescent="0.15">
      <c r="E449" s="46"/>
      <c r="F449" s="28"/>
      <c r="G449" s="29"/>
      <c r="H449" s="29"/>
      <c r="I449" s="48" t="str">
        <f t="shared" si="105"/>
        <v/>
      </c>
      <c r="J449" s="48" t="str">
        <f t="shared" si="106"/>
        <v/>
      </c>
      <c r="K449" s="49" t="str">
        <f t="shared" si="107"/>
        <v/>
      </c>
      <c r="L449" s="11"/>
      <c r="M449" s="11"/>
      <c r="N449" s="78"/>
      <c r="O449" s="31" t="str">
        <f t="shared" si="108"/>
        <v>F</v>
      </c>
      <c r="P449" s="11">
        <f t="shared" si="109"/>
        <v>-23.287315649149274</v>
      </c>
      <c r="Q449" s="11"/>
      <c r="R449" s="38">
        <f t="shared" si="102"/>
        <v>0</v>
      </c>
      <c r="S449" s="30">
        <f t="shared" si="103"/>
        <v>0</v>
      </c>
      <c r="T449" s="30">
        <f t="shared" si="104"/>
        <v>0</v>
      </c>
      <c r="U449" s="34"/>
      <c r="V449" s="34"/>
      <c r="W449" s="34"/>
      <c r="X449" s="31">
        <f t="shared" si="110"/>
        <v>9.0359999999999996</v>
      </c>
      <c r="Y449" s="31">
        <f t="shared" si="111"/>
        <v>-184.49199999999999</v>
      </c>
      <c r="Z449" s="30">
        <f t="shared" si="112"/>
        <v>0</v>
      </c>
    </row>
    <row r="450" spans="5:26" x14ac:dyDescent="0.15">
      <c r="E450" s="46"/>
      <c r="F450" s="28"/>
      <c r="G450" s="29"/>
      <c r="H450" s="29"/>
      <c r="I450" s="48" t="str">
        <f t="shared" si="105"/>
        <v/>
      </c>
      <c r="J450" s="48" t="str">
        <f t="shared" si="106"/>
        <v/>
      </c>
      <c r="K450" s="49" t="str">
        <f t="shared" si="107"/>
        <v/>
      </c>
      <c r="L450" s="11"/>
      <c r="M450" s="11"/>
      <c r="N450" s="78"/>
      <c r="O450" s="31" t="str">
        <f t="shared" si="108"/>
        <v>F</v>
      </c>
      <c r="P450" s="11">
        <f t="shared" si="109"/>
        <v>-23.287315649149274</v>
      </c>
      <c r="Q450" s="11"/>
      <c r="R450" s="38">
        <f t="shared" si="102"/>
        <v>0</v>
      </c>
      <c r="S450" s="30">
        <f t="shared" si="103"/>
        <v>0</v>
      </c>
      <c r="T450" s="30">
        <f t="shared" si="104"/>
        <v>0</v>
      </c>
      <c r="U450" s="34"/>
      <c r="V450" s="34"/>
      <c r="W450" s="34"/>
      <c r="X450" s="31">
        <f t="shared" si="110"/>
        <v>9.0359999999999996</v>
      </c>
      <c r="Y450" s="31">
        <f t="shared" si="111"/>
        <v>-184.49199999999999</v>
      </c>
      <c r="Z450" s="30">
        <f t="shared" si="112"/>
        <v>0</v>
      </c>
    </row>
    <row r="451" spans="5:26" x14ac:dyDescent="0.15">
      <c r="E451" s="46"/>
      <c r="F451" s="28"/>
      <c r="G451" s="29"/>
      <c r="H451" s="29"/>
      <c r="I451" s="48" t="str">
        <f t="shared" si="105"/>
        <v/>
      </c>
      <c r="J451" s="48" t="str">
        <f t="shared" si="106"/>
        <v/>
      </c>
      <c r="K451" s="49" t="str">
        <f t="shared" si="107"/>
        <v/>
      </c>
      <c r="L451" s="11"/>
      <c r="M451" s="11"/>
      <c r="N451" s="78"/>
      <c r="O451" s="31" t="str">
        <f t="shared" si="108"/>
        <v>F</v>
      </c>
      <c r="P451" s="11">
        <f t="shared" si="109"/>
        <v>-23.287315649149274</v>
      </c>
      <c r="Q451" s="11"/>
      <c r="R451" s="38">
        <f t="shared" si="102"/>
        <v>0</v>
      </c>
      <c r="S451" s="30">
        <f t="shared" si="103"/>
        <v>0</v>
      </c>
      <c r="T451" s="30">
        <f t="shared" si="104"/>
        <v>0</v>
      </c>
      <c r="U451" s="34"/>
      <c r="V451" s="34"/>
      <c r="W451" s="34"/>
      <c r="X451" s="31">
        <f t="shared" si="110"/>
        <v>9.0359999999999996</v>
      </c>
      <c r="Y451" s="31">
        <f t="shared" si="111"/>
        <v>-184.49199999999999</v>
      </c>
      <c r="Z451" s="30">
        <f t="shared" si="112"/>
        <v>0</v>
      </c>
    </row>
    <row r="452" spans="5:26" x14ac:dyDescent="0.15">
      <c r="E452" s="46"/>
      <c r="F452" s="28"/>
      <c r="G452" s="29"/>
      <c r="H452" s="29"/>
      <c r="I452" s="48" t="str">
        <f t="shared" si="105"/>
        <v/>
      </c>
      <c r="J452" s="48" t="str">
        <f t="shared" si="106"/>
        <v/>
      </c>
      <c r="K452" s="49" t="str">
        <f t="shared" si="107"/>
        <v/>
      </c>
      <c r="L452" s="11"/>
      <c r="M452" s="11"/>
      <c r="N452" s="78"/>
      <c r="O452" s="31" t="str">
        <f t="shared" si="108"/>
        <v>F</v>
      </c>
      <c r="P452" s="11">
        <f t="shared" si="109"/>
        <v>-23.287315649149274</v>
      </c>
      <c r="Q452" s="11"/>
      <c r="R452" s="38">
        <f t="shared" si="102"/>
        <v>0</v>
      </c>
      <c r="S452" s="30">
        <f t="shared" si="103"/>
        <v>0</v>
      </c>
      <c r="T452" s="30">
        <f t="shared" si="104"/>
        <v>0</v>
      </c>
      <c r="U452" s="34"/>
      <c r="V452" s="34"/>
      <c r="W452" s="34"/>
      <c r="X452" s="31">
        <f t="shared" si="110"/>
        <v>9.0359999999999996</v>
      </c>
      <c r="Y452" s="31">
        <f t="shared" si="111"/>
        <v>-184.49199999999999</v>
      </c>
      <c r="Z452" s="30">
        <f t="shared" si="112"/>
        <v>0</v>
      </c>
    </row>
    <row r="453" spans="5:26" x14ac:dyDescent="0.15">
      <c r="E453" s="46"/>
      <c r="F453" s="28"/>
      <c r="G453" s="29"/>
      <c r="H453" s="29"/>
      <c r="I453" s="48" t="str">
        <f t="shared" si="105"/>
        <v/>
      </c>
      <c r="J453" s="48" t="str">
        <f t="shared" si="106"/>
        <v/>
      </c>
      <c r="K453" s="49" t="str">
        <f t="shared" si="107"/>
        <v/>
      </c>
      <c r="L453" s="11"/>
      <c r="M453" s="11"/>
      <c r="N453" s="78"/>
      <c r="O453" s="31" t="str">
        <f t="shared" si="108"/>
        <v>F</v>
      </c>
      <c r="P453" s="11">
        <f t="shared" si="109"/>
        <v>-23.287315649149274</v>
      </c>
      <c r="Q453" s="11"/>
      <c r="R453" s="38">
        <f t="shared" si="102"/>
        <v>0</v>
      </c>
      <c r="S453" s="30">
        <f t="shared" si="103"/>
        <v>0</v>
      </c>
      <c r="T453" s="30">
        <f t="shared" si="104"/>
        <v>0</v>
      </c>
      <c r="U453" s="34"/>
      <c r="V453" s="34"/>
      <c r="W453" s="34"/>
      <c r="X453" s="31">
        <f t="shared" si="110"/>
        <v>9.0359999999999996</v>
      </c>
      <c r="Y453" s="31">
        <f t="shared" si="111"/>
        <v>-184.49199999999999</v>
      </c>
      <c r="Z453" s="30">
        <f t="shared" si="112"/>
        <v>0</v>
      </c>
    </row>
    <row r="454" spans="5:26" x14ac:dyDescent="0.15">
      <c r="E454" s="46"/>
      <c r="F454" s="28"/>
      <c r="G454" s="29"/>
      <c r="H454" s="29"/>
      <c r="I454" s="48" t="str">
        <f t="shared" si="105"/>
        <v/>
      </c>
      <c r="J454" s="48" t="str">
        <f t="shared" si="106"/>
        <v/>
      </c>
      <c r="K454" s="49" t="str">
        <f t="shared" si="107"/>
        <v/>
      </c>
      <c r="L454" s="11"/>
      <c r="M454" s="11"/>
      <c r="N454" s="78"/>
      <c r="O454" s="31" t="str">
        <f t="shared" si="108"/>
        <v>F</v>
      </c>
      <c r="P454" s="11">
        <f t="shared" si="109"/>
        <v>-23.287315649149274</v>
      </c>
      <c r="Q454" s="11"/>
      <c r="R454" s="38">
        <f t="shared" si="102"/>
        <v>0</v>
      </c>
      <c r="S454" s="30">
        <f t="shared" si="103"/>
        <v>0</v>
      </c>
      <c r="T454" s="30">
        <f t="shared" si="104"/>
        <v>0</v>
      </c>
      <c r="U454" s="34"/>
      <c r="V454" s="34"/>
      <c r="W454" s="34"/>
      <c r="X454" s="31">
        <f t="shared" si="110"/>
        <v>9.0359999999999996</v>
      </c>
      <c r="Y454" s="31">
        <f t="shared" si="111"/>
        <v>-184.49199999999999</v>
      </c>
      <c r="Z454" s="30">
        <f t="shared" si="112"/>
        <v>0</v>
      </c>
    </row>
    <row r="455" spans="5:26" x14ac:dyDescent="0.15">
      <c r="E455" s="46"/>
      <c r="F455" s="28"/>
      <c r="G455" s="29"/>
      <c r="H455" s="29"/>
      <c r="I455" s="48" t="str">
        <f t="shared" si="105"/>
        <v/>
      </c>
      <c r="J455" s="48" t="str">
        <f t="shared" si="106"/>
        <v/>
      </c>
      <c r="K455" s="49" t="str">
        <f t="shared" si="107"/>
        <v/>
      </c>
      <c r="L455" s="11"/>
      <c r="M455" s="11"/>
      <c r="N455" s="78"/>
      <c r="O455" s="31" t="str">
        <f t="shared" si="108"/>
        <v>F</v>
      </c>
      <c r="P455" s="11">
        <f t="shared" si="109"/>
        <v>-23.287315649149274</v>
      </c>
      <c r="Q455" s="11"/>
      <c r="R455" s="38">
        <f t="shared" si="102"/>
        <v>0</v>
      </c>
      <c r="S455" s="30">
        <f t="shared" si="103"/>
        <v>0</v>
      </c>
      <c r="T455" s="30">
        <f t="shared" si="104"/>
        <v>0</v>
      </c>
      <c r="U455" s="34"/>
      <c r="V455" s="34"/>
      <c r="W455" s="34"/>
      <c r="X455" s="31">
        <f t="shared" si="110"/>
        <v>9.0359999999999996</v>
      </c>
      <c r="Y455" s="31">
        <f t="shared" si="111"/>
        <v>-184.49199999999999</v>
      </c>
      <c r="Z455" s="30">
        <f t="shared" si="112"/>
        <v>0</v>
      </c>
    </row>
    <row r="456" spans="5:26" x14ac:dyDescent="0.15">
      <c r="E456" s="46"/>
      <c r="F456" s="28"/>
      <c r="G456" s="29"/>
      <c r="H456" s="29"/>
      <c r="I456" s="48" t="str">
        <f t="shared" si="105"/>
        <v/>
      </c>
      <c r="J456" s="48" t="str">
        <f t="shared" si="106"/>
        <v/>
      </c>
      <c r="K456" s="49" t="str">
        <f t="shared" si="107"/>
        <v/>
      </c>
      <c r="L456" s="11"/>
      <c r="M456" s="11"/>
      <c r="N456" s="78"/>
      <c r="O456" s="31" t="str">
        <f t="shared" si="108"/>
        <v>F</v>
      </c>
      <c r="P456" s="11">
        <f t="shared" si="109"/>
        <v>-23.287315649149274</v>
      </c>
      <c r="Q456" s="11"/>
      <c r="R456" s="38">
        <f t="shared" si="102"/>
        <v>0</v>
      </c>
      <c r="S456" s="30">
        <f t="shared" si="103"/>
        <v>0</v>
      </c>
      <c r="T456" s="30">
        <f t="shared" si="104"/>
        <v>0</v>
      </c>
      <c r="U456" s="34"/>
      <c r="V456" s="34"/>
      <c r="W456" s="34"/>
      <c r="X456" s="31">
        <f t="shared" si="110"/>
        <v>9.0359999999999996</v>
      </c>
      <c r="Y456" s="31">
        <f t="shared" si="111"/>
        <v>-184.49199999999999</v>
      </c>
      <c r="Z456" s="30">
        <f t="shared" si="112"/>
        <v>0</v>
      </c>
    </row>
    <row r="457" spans="5:26" x14ac:dyDescent="0.15">
      <c r="E457" s="46"/>
      <c r="F457" s="28"/>
      <c r="G457" s="29"/>
      <c r="H457" s="29"/>
      <c r="I457" s="48" t="str">
        <f t="shared" si="105"/>
        <v/>
      </c>
      <c r="J457" s="48" t="str">
        <f t="shared" si="106"/>
        <v/>
      </c>
      <c r="K457" s="49" t="str">
        <f t="shared" si="107"/>
        <v/>
      </c>
      <c r="L457" s="11"/>
      <c r="M457" s="11"/>
      <c r="N457" s="78"/>
      <c r="O457" s="31" t="str">
        <f t="shared" si="108"/>
        <v>F</v>
      </c>
      <c r="P457" s="11">
        <f t="shared" si="109"/>
        <v>-23.287315649149274</v>
      </c>
      <c r="Q457" s="11"/>
      <c r="R457" s="38">
        <f t="shared" si="102"/>
        <v>0</v>
      </c>
      <c r="S457" s="30">
        <f t="shared" si="103"/>
        <v>0</v>
      </c>
      <c r="T457" s="30">
        <f t="shared" si="104"/>
        <v>0</v>
      </c>
      <c r="U457" s="34"/>
      <c r="V457" s="34"/>
      <c r="W457" s="34"/>
      <c r="X457" s="31">
        <f t="shared" si="110"/>
        <v>9.0359999999999996</v>
      </c>
      <c r="Y457" s="31">
        <f t="shared" si="111"/>
        <v>-184.49199999999999</v>
      </c>
      <c r="Z457" s="30">
        <f t="shared" si="112"/>
        <v>0</v>
      </c>
    </row>
    <row r="458" spans="5:26" x14ac:dyDescent="0.15">
      <c r="E458" s="46"/>
      <c r="F458" s="28"/>
      <c r="G458" s="29"/>
      <c r="H458" s="29"/>
      <c r="I458" s="48" t="str">
        <f t="shared" si="105"/>
        <v/>
      </c>
      <c r="J458" s="48" t="str">
        <f t="shared" si="106"/>
        <v/>
      </c>
      <c r="K458" s="49" t="str">
        <f t="shared" si="107"/>
        <v/>
      </c>
      <c r="L458" s="11"/>
      <c r="M458" s="11"/>
      <c r="N458" s="78"/>
      <c r="O458" s="31" t="str">
        <f t="shared" si="108"/>
        <v>F</v>
      </c>
      <c r="P458" s="11">
        <f t="shared" si="109"/>
        <v>-23.287315649149274</v>
      </c>
      <c r="Q458" s="11"/>
      <c r="R458" s="38">
        <f t="shared" si="102"/>
        <v>0</v>
      </c>
      <c r="S458" s="30">
        <f t="shared" si="103"/>
        <v>0</v>
      </c>
      <c r="T458" s="30">
        <f t="shared" si="104"/>
        <v>0</v>
      </c>
      <c r="U458" s="34"/>
      <c r="V458" s="34"/>
      <c r="W458" s="34"/>
      <c r="X458" s="31">
        <f t="shared" si="110"/>
        <v>9.0359999999999996</v>
      </c>
      <c r="Y458" s="31">
        <f t="shared" si="111"/>
        <v>-184.49199999999999</v>
      </c>
      <c r="Z458" s="30">
        <f t="shared" si="112"/>
        <v>0</v>
      </c>
    </row>
    <row r="459" spans="5:26" x14ac:dyDescent="0.15">
      <c r="E459" s="46"/>
      <c r="F459" s="28"/>
      <c r="G459" s="29"/>
      <c r="H459" s="29"/>
      <c r="I459" s="48" t="str">
        <f t="shared" si="105"/>
        <v/>
      </c>
      <c r="J459" s="48" t="str">
        <f t="shared" si="106"/>
        <v/>
      </c>
      <c r="K459" s="49" t="str">
        <f t="shared" si="107"/>
        <v/>
      </c>
      <c r="L459" s="11"/>
      <c r="M459" s="11"/>
      <c r="N459" s="78"/>
      <c r="O459" s="31" t="str">
        <f t="shared" si="108"/>
        <v>F</v>
      </c>
      <c r="P459" s="11">
        <f t="shared" si="109"/>
        <v>-23.287315649149274</v>
      </c>
      <c r="Q459" s="11"/>
      <c r="R459" s="38">
        <f t="shared" si="102"/>
        <v>0</v>
      </c>
      <c r="S459" s="30">
        <f t="shared" si="103"/>
        <v>0</v>
      </c>
      <c r="T459" s="30">
        <f t="shared" si="104"/>
        <v>0</v>
      </c>
      <c r="U459" s="34"/>
      <c r="V459" s="34"/>
      <c r="W459" s="34"/>
      <c r="X459" s="31">
        <f t="shared" si="110"/>
        <v>9.0359999999999996</v>
      </c>
      <c r="Y459" s="31">
        <f t="shared" si="111"/>
        <v>-184.49199999999999</v>
      </c>
      <c r="Z459" s="30">
        <f t="shared" si="112"/>
        <v>0</v>
      </c>
    </row>
    <row r="460" spans="5:26" x14ac:dyDescent="0.15">
      <c r="E460" s="46"/>
      <c r="F460" s="28"/>
      <c r="G460" s="29"/>
      <c r="H460" s="29"/>
      <c r="I460" s="48" t="str">
        <f t="shared" si="105"/>
        <v/>
      </c>
      <c r="J460" s="48" t="str">
        <f t="shared" si="106"/>
        <v/>
      </c>
      <c r="K460" s="49" t="str">
        <f t="shared" si="107"/>
        <v/>
      </c>
      <c r="L460" s="11"/>
      <c r="M460" s="11"/>
      <c r="N460" s="78"/>
      <c r="O460" s="31" t="str">
        <f t="shared" si="108"/>
        <v>F</v>
      </c>
      <c r="P460" s="11">
        <f t="shared" si="109"/>
        <v>-23.287315649149274</v>
      </c>
      <c r="Q460" s="11"/>
      <c r="R460" s="38">
        <f t="shared" si="102"/>
        <v>0</v>
      </c>
      <c r="S460" s="30">
        <f t="shared" si="103"/>
        <v>0</v>
      </c>
      <c r="T460" s="30">
        <f t="shared" si="104"/>
        <v>0</v>
      </c>
      <c r="U460" s="34"/>
      <c r="V460" s="34"/>
      <c r="W460" s="34"/>
      <c r="X460" s="31">
        <f t="shared" si="110"/>
        <v>9.0359999999999996</v>
      </c>
      <c r="Y460" s="31">
        <f t="shared" si="111"/>
        <v>-184.49199999999999</v>
      </c>
      <c r="Z460" s="30">
        <f t="shared" si="112"/>
        <v>0</v>
      </c>
    </row>
    <row r="461" spans="5:26" x14ac:dyDescent="0.15">
      <c r="E461" s="46"/>
      <c r="F461" s="28"/>
      <c r="G461" s="29"/>
      <c r="H461" s="29"/>
      <c r="I461" s="48" t="str">
        <f t="shared" si="105"/>
        <v/>
      </c>
      <c r="J461" s="48" t="str">
        <f t="shared" si="106"/>
        <v/>
      </c>
      <c r="K461" s="49" t="str">
        <f t="shared" si="107"/>
        <v/>
      </c>
      <c r="L461" s="11"/>
      <c r="M461" s="11"/>
      <c r="N461" s="78"/>
      <c r="O461" s="31" t="str">
        <f t="shared" si="108"/>
        <v>F</v>
      </c>
      <c r="P461" s="11">
        <f t="shared" si="109"/>
        <v>-23.287315649149274</v>
      </c>
      <c r="Q461" s="11"/>
      <c r="R461" s="38">
        <f t="shared" si="102"/>
        <v>0</v>
      </c>
      <c r="S461" s="30">
        <f t="shared" si="103"/>
        <v>0</v>
      </c>
      <c r="T461" s="30">
        <f t="shared" si="104"/>
        <v>0</v>
      </c>
      <c r="U461" s="34"/>
      <c r="V461" s="34"/>
      <c r="W461" s="34"/>
      <c r="X461" s="31">
        <f t="shared" si="110"/>
        <v>9.0359999999999996</v>
      </c>
      <c r="Y461" s="31">
        <f t="shared" si="111"/>
        <v>-184.49199999999999</v>
      </c>
      <c r="Z461" s="30">
        <f t="shared" si="112"/>
        <v>0</v>
      </c>
    </row>
    <row r="462" spans="5:26" x14ac:dyDescent="0.15">
      <c r="E462" s="46"/>
      <c r="F462" s="28"/>
      <c r="G462" s="29"/>
      <c r="H462" s="29"/>
      <c r="I462" s="48" t="str">
        <f t="shared" si="105"/>
        <v/>
      </c>
      <c r="J462" s="48" t="str">
        <f t="shared" si="106"/>
        <v/>
      </c>
      <c r="K462" s="49" t="str">
        <f t="shared" si="107"/>
        <v/>
      </c>
      <c r="L462" s="11"/>
      <c r="M462" s="11"/>
      <c r="N462" s="78"/>
      <c r="O462" s="31" t="str">
        <f t="shared" si="108"/>
        <v>F</v>
      </c>
      <c r="P462" s="11">
        <f t="shared" si="109"/>
        <v>-23.287315649149274</v>
      </c>
      <c r="Q462" s="11"/>
      <c r="R462" s="38">
        <f t="shared" si="102"/>
        <v>0</v>
      </c>
      <c r="S462" s="30">
        <f t="shared" si="103"/>
        <v>0</v>
      </c>
      <c r="T462" s="30">
        <f t="shared" si="104"/>
        <v>0</v>
      </c>
      <c r="U462" s="34"/>
      <c r="V462" s="34"/>
      <c r="W462" s="34"/>
      <c r="X462" s="31">
        <f t="shared" si="110"/>
        <v>9.0359999999999996</v>
      </c>
      <c r="Y462" s="31">
        <f t="shared" si="111"/>
        <v>-184.49199999999999</v>
      </c>
      <c r="Z462" s="30">
        <f t="shared" si="112"/>
        <v>0</v>
      </c>
    </row>
    <row r="463" spans="5:26" x14ac:dyDescent="0.15">
      <c r="E463" s="46"/>
      <c r="F463" s="28"/>
      <c r="G463" s="29"/>
      <c r="H463" s="29"/>
      <c r="I463" s="48" t="str">
        <f t="shared" si="105"/>
        <v/>
      </c>
      <c r="J463" s="48" t="str">
        <f t="shared" si="106"/>
        <v/>
      </c>
      <c r="K463" s="49" t="str">
        <f t="shared" si="107"/>
        <v/>
      </c>
      <c r="L463" s="11"/>
      <c r="M463" s="11"/>
      <c r="N463" s="78"/>
      <c r="O463" s="31" t="str">
        <f t="shared" si="108"/>
        <v>F</v>
      </c>
      <c r="P463" s="11">
        <f t="shared" si="109"/>
        <v>-23.287315649149274</v>
      </c>
      <c r="Q463" s="11"/>
      <c r="R463" s="38">
        <f t="shared" si="102"/>
        <v>0</v>
      </c>
      <c r="S463" s="30">
        <f t="shared" si="103"/>
        <v>0</v>
      </c>
      <c r="T463" s="30">
        <f t="shared" si="104"/>
        <v>0</v>
      </c>
      <c r="U463" s="34"/>
      <c r="V463" s="34"/>
      <c r="W463" s="34"/>
      <c r="X463" s="31">
        <f t="shared" si="110"/>
        <v>9.0359999999999996</v>
      </c>
      <c r="Y463" s="31">
        <f t="shared" si="111"/>
        <v>-184.49199999999999</v>
      </c>
      <c r="Z463" s="30">
        <f t="shared" si="112"/>
        <v>0</v>
      </c>
    </row>
    <row r="464" spans="5:26" x14ac:dyDescent="0.15">
      <c r="E464" s="46"/>
      <c r="F464" s="28"/>
      <c r="G464" s="29"/>
      <c r="H464" s="29"/>
      <c r="I464" s="48" t="str">
        <f t="shared" si="105"/>
        <v/>
      </c>
      <c r="J464" s="48" t="str">
        <f t="shared" si="106"/>
        <v/>
      </c>
      <c r="K464" s="49" t="str">
        <f t="shared" si="107"/>
        <v/>
      </c>
      <c r="L464" s="11"/>
      <c r="M464" s="11"/>
      <c r="N464" s="78"/>
      <c r="O464" s="31" t="str">
        <f t="shared" si="108"/>
        <v>F</v>
      </c>
      <c r="P464" s="11">
        <f t="shared" si="109"/>
        <v>-23.287315649149274</v>
      </c>
      <c r="Q464" s="11"/>
      <c r="R464" s="38">
        <f t="shared" si="102"/>
        <v>0</v>
      </c>
      <c r="S464" s="30">
        <f t="shared" si="103"/>
        <v>0</v>
      </c>
      <c r="T464" s="30">
        <f t="shared" si="104"/>
        <v>0</v>
      </c>
      <c r="U464" s="34"/>
      <c r="V464" s="34"/>
      <c r="W464" s="34"/>
      <c r="X464" s="31">
        <f t="shared" si="110"/>
        <v>9.0359999999999996</v>
      </c>
      <c r="Y464" s="31">
        <f t="shared" si="111"/>
        <v>-184.49199999999999</v>
      </c>
      <c r="Z464" s="30">
        <f t="shared" si="112"/>
        <v>0</v>
      </c>
    </row>
    <row r="465" spans="5:26" x14ac:dyDescent="0.15">
      <c r="E465" s="46"/>
      <c r="F465" s="28"/>
      <c r="G465" s="29"/>
      <c r="H465" s="29"/>
      <c r="I465" s="48" t="str">
        <f t="shared" si="105"/>
        <v/>
      </c>
      <c r="J465" s="48" t="str">
        <f t="shared" si="106"/>
        <v/>
      </c>
      <c r="K465" s="49" t="str">
        <f t="shared" si="107"/>
        <v/>
      </c>
      <c r="L465" s="11"/>
      <c r="M465" s="11"/>
      <c r="N465" s="78"/>
      <c r="O465" s="31" t="str">
        <f t="shared" si="108"/>
        <v>F</v>
      </c>
      <c r="P465" s="11">
        <f t="shared" si="109"/>
        <v>-23.287315649149274</v>
      </c>
      <c r="Q465" s="11"/>
      <c r="R465" s="38">
        <f t="shared" si="102"/>
        <v>0</v>
      </c>
      <c r="S465" s="30">
        <f t="shared" si="103"/>
        <v>0</v>
      </c>
      <c r="T465" s="30">
        <f t="shared" si="104"/>
        <v>0</v>
      </c>
      <c r="U465" s="34"/>
      <c r="V465" s="34"/>
      <c r="W465" s="34"/>
      <c r="X465" s="31">
        <f t="shared" si="110"/>
        <v>9.0359999999999996</v>
      </c>
      <c r="Y465" s="31">
        <f t="shared" si="111"/>
        <v>-184.49199999999999</v>
      </c>
      <c r="Z465" s="30">
        <f t="shared" si="112"/>
        <v>0</v>
      </c>
    </row>
    <row r="466" spans="5:26" x14ac:dyDescent="0.15">
      <c r="E466" s="46"/>
      <c r="F466" s="28"/>
      <c r="G466" s="29"/>
      <c r="H466" s="29"/>
      <c r="I466" s="48" t="str">
        <f t="shared" si="105"/>
        <v/>
      </c>
      <c r="J466" s="48" t="str">
        <f t="shared" si="106"/>
        <v/>
      </c>
      <c r="K466" s="49" t="str">
        <f t="shared" si="107"/>
        <v/>
      </c>
      <c r="L466" s="11"/>
      <c r="M466" s="11"/>
      <c r="N466" s="78"/>
      <c r="O466" s="31" t="str">
        <f t="shared" si="108"/>
        <v>F</v>
      </c>
      <c r="P466" s="11">
        <f t="shared" si="109"/>
        <v>-23.287315649149274</v>
      </c>
      <c r="Q466" s="11"/>
      <c r="R466" s="38">
        <f t="shared" si="102"/>
        <v>0</v>
      </c>
      <c r="S466" s="30">
        <f t="shared" si="103"/>
        <v>0</v>
      </c>
      <c r="T466" s="30">
        <f t="shared" si="104"/>
        <v>0</v>
      </c>
      <c r="U466" s="34"/>
      <c r="V466" s="34"/>
      <c r="W466" s="34"/>
      <c r="X466" s="31">
        <f t="shared" si="110"/>
        <v>9.0359999999999996</v>
      </c>
      <c r="Y466" s="31">
        <f t="shared" si="111"/>
        <v>-184.49199999999999</v>
      </c>
      <c r="Z466" s="30">
        <f t="shared" si="112"/>
        <v>0</v>
      </c>
    </row>
    <row r="467" spans="5:26" x14ac:dyDescent="0.15">
      <c r="E467" s="46"/>
      <c r="F467" s="28"/>
      <c r="G467" s="29"/>
      <c r="H467" s="29"/>
      <c r="I467" s="48" t="str">
        <f t="shared" si="105"/>
        <v/>
      </c>
      <c r="J467" s="48" t="str">
        <f t="shared" si="106"/>
        <v/>
      </c>
      <c r="K467" s="49" t="str">
        <f t="shared" si="107"/>
        <v/>
      </c>
      <c r="L467" s="11"/>
      <c r="M467" s="11"/>
      <c r="N467" s="78"/>
      <c r="O467" s="31" t="str">
        <f t="shared" si="108"/>
        <v>F</v>
      </c>
      <c r="P467" s="11">
        <f t="shared" si="109"/>
        <v>-23.287315649149274</v>
      </c>
      <c r="Q467" s="11"/>
      <c r="R467" s="38">
        <f t="shared" si="102"/>
        <v>0</v>
      </c>
      <c r="S467" s="30">
        <f t="shared" si="103"/>
        <v>0</v>
      </c>
      <c r="T467" s="30">
        <f t="shared" si="104"/>
        <v>0</v>
      </c>
      <c r="U467" s="34"/>
      <c r="V467" s="34"/>
      <c r="W467" s="34"/>
      <c r="X467" s="31">
        <f t="shared" si="110"/>
        <v>9.0359999999999996</v>
      </c>
      <c r="Y467" s="31">
        <f t="shared" si="111"/>
        <v>-184.49199999999999</v>
      </c>
      <c r="Z467" s="30">
        <f t="shared" si="112"/>
        <v>0</v>
      </c>
    </row>
    <row r="468" spans="5:26" x14ac:dyDescent="0.15">
      <c r="E468" s="46"/>
      <c r="F468" s="28"/>
      <c r="G468" s="29"/>
      <c r="H468" s="29"/>
      <c r="I468" s="48" t="str">
        <f t="shared" si="105"/>
        <v/>
      </c>
      <c r="J468" s="48" t="str">
        <f t="shared" si="106"/>
        <v/>
      </c>
      <c r="K468" s="49" t="str">
        <f t="shared" si="107"/>
        <v/>
      </c>
      <c r="L468" s="11"/>
      <c r="M468" s="11"/>
      <c r="N468" s="78"/>
      <c r="O468" s="31" t="str">
        <f t="shared" si="108"/>
        <v>F</v>
      </c>
      <c r="P468" s="11">
        <f t="shared" si="109"/>
        <v>-23.287315649149274</v>
      </c>
      <c r="Q468" s="11"/>
      <c r="R468" s="38">
        <f t="shared" si="102"/>
        <v>0</v>
      </c>
      <c r="S468" s="30">
        <f t="shared" si="103"/>
        <v>0</v>
      </c>
      <c r="T468" s="30">
        <f t="shared" si="104"/>
        <v>0</v>
      </c>
      <c r="U468" s="34"/>
      <c r="V468" s="34"/>
      <c r="W468" s="34"/>
      <c r="X468" s="31">
        <f t="shared" si="110"/>
        <v>9.0359999999999996</v>
      </c>
      <c r="Y468" s="31">
        <f t="shared" si="111"/>
        <v>-184.49199999999999</v>
      </c>
      <c r="Z468" s="30">
        <f t="shared" si="112"/>
        <v>0</v>
      </c>
    </row>
    <row r="469" spans="5:26" x14ac:dyDescent="0.15">
      <c r="E469" s="46"/>
      <c r="F469" s="28"/>
      <c r="G469" s="29"/>
      <c r="H469" s="29"/>
      <c r="I469" s="48" t="str">
        <f t="shared" si="105"/>
        <v/>
      </c>
      <c r="J469" s="48" t="str">
        <f t="shared" si="106"/>
        <v/>
      </c>
      <c r="K469" s="49" t="str">
        <f t="shared" si="107"/>
        <v/>
      </c>
      <c r="N469" s="78"/>
      <c r="O469" s="31" t="str">
        <f>+O378</f>
        <v>F</v>
      </c>
      <c r="P469" s="11">
        <f t="shared" si="87"/>
        <v>-23.287315649149274</v>
      </c>
      <c r="Q469" s="11"/>
      <c r="R469" s="38">
        <f t="shared" si="102"/>
        <v>0</v>
      </c>
      <c r="S469" s="30">
        <f t="shared" si="103"/>
        <v>0</v>
      </c>
      <c r="T469" s="30">
        <f t="shared" si="104"/>
        <v>0</v>
      </c>
      <c r="U469" s="34"/>
      <c r="V469" s="34"/>
      <c r="W469" s="34"/>
      <c r="X469" s="31">
        <f t="shared" si="88"/>
        <v>9.0359999999999996</v>
      </c>
      <c r="Y469" s="31">
        <f t="shared" si="89"/>
        <v>-184.49199999999999</v>
      </c>
      <c r="Z469" s="30">
        <f t="shared" si="90"/>
        <v>0</v>
      </c>
    </row>
    <row r="470" spans="5:26" x14ac:dyDescent="0.15">
      <c r="E470" s="46"/>
      <c r="F470" s="28"/>
      <c r="G470" s="29"/>
      <c r="H470" s="29"/>
      <c r="I470" s="48" t="str">
        <f t="shared" ref="I470:I496" si="113">IF(COUNTA($F$375,$H$375,F470:H470)=5,P470,"")</f>
        <v/>
      </c>
      <c r="J470" s="48" t="str">
        <f t="shared" ref="J470:J496" si="114">IF(COUNTA($F$375,$H$375,F470:H470)=5,IF(T470&lt;6,"*",IF(T470&gt;=17.583,"*",(H470-G470*INDEX(IF(O470="F",muratafemale,muratamale),R470-4,1)-INDEX(IF(O470="F",muratafemale,muratamale),R470-4,2))/(G470*INDEX(IF(O470="F",muratafemale,muratamale),R470-4,1)+INDEX(IF(O470="F",muratafemale,muratamale),R470-4,2))*100)),"")</f>
        <v/>
      </c>
      <c r="K470" s="49" t="str">
        <f t="shared" ref="K470:K496" si="115">IF(COUNTA($F$375,$H$375,F470:H470)=5,IF(OR(T470&lt;1,G470&lt;70),"*",IF(G470&gt;=IF(O470="M",181,174),(H470-Z470)/Z470*100,IF(G470&lt;101,(H470-X470)/X470*100,IF(T470&lt;6,(H470-X470)/X470*100,IF(T470&gt;=17.583,(H470-Z470)/Z470*100,(H470-Y470)/Y470*100))))),"")</f>
        <v/>
      </c>
      <c r="L470" s="11"/>
      <c r="M470" s="11"/>
      <c r="N470" s="78"/>
      <c r="O470" s="31" t="str">
        <f t="shared" ref="O470:O496" si="116">+O469</f>
        <v>F</v>
      </c>
      <c r="P470" s="11">
        <f t="shared" si="87"/>
        <v>-23.287315649149274</v>
      </c>
      <c r="Q470" s="11"/>
      <c r="R470" s="38">
        <f t="shared" si="102"/>
        <v>0</v>
      </c>
      <c r="S470" s="30">
        <f t="shared" si="103"/>
        <v>0</v>
      </c>
      <c r="T470" s="30">
        <f t="shared" si="104"/>
        <v>0</v>
      </c>
      <c r="U470" s="34"/>
      <c r="V470" s="34"/>
      <c r="W470" s="34"/>
      <c r="X470" s="31">
        <f t="shared" si="88"/>
        <v>9.0359999999999996</v>
      </c>
      <c r="Y470" s="31">
        <f t="shared" si="89"/>
        <v>-184.49199999999999</v>
      </c>
      <c r="Z470" s="30">
        <f t="shared" si="90"/>
        <v>0</v>
      </c>
    </row>
    <row r="471" spans="5:26" x14ac:dyDescent="0.15">
      <c r="E471" s="46"/>
      <c r="F471" s="28"/>
      <c r="G471" s="29"/>
      <c r="H471" s="29"/>
      <c r="I471" s="48" t="str">
        <f t="shared" si="113"/>
        <v/>
      </c>
      <c r="J471" s="48" t="str">
        <f t="shared" si="114"/>
        <v/>
      </c>
      <c r="K471" s="49" t="str">
        <f t="shared" si="115"/>
        <v/>
      </c>
      <c r="L471" s="11"/>
      <c r="M471" s="11"/>
      <c r="N471" s="78"/>
      <c r="O471" s="31" t="str">
        <f t="shared" si="116"/>
        <v>F</v>
      </c>
      <c r="P471" s="11">
        <f t="shared" si="87"/>
        <v>-23.287315649149274</v>
      </c>
      <c r="Q471" s="11"/>
      <c r="R471" s="38">
        <f t="shared" si="102"/>
        <v>0</v>
      </c>
      <c r="S471" s="30">
        <f t="shared" si="103"/>
        <v>0</v>
      </c>
      <c r="T471" s="30">
        <f t="shared" si="104"/>
        <v>0</v>
      </c>
      <c r="U471" s="34"/>
      <c r="V471" s="34"/>
      <c r="W471" s="34"/>
      <c r="X471" s="31">
        <f t="shared" si="88"/>
        <v>9.0359999999999996</v>
      </c>
      <c r="Y471" s="31">
        <f t="shared" si="89"/>
        <v>-184.49199999999999</v>
      </c>
      <c r="Z471" s="30">
        <f t="shared" si="90"/>
        <v>0</v>
      </c>
    </row>
    <row r="472" spans="5:26" x14ac:dyDescent="0.15">
      <c r="E472" s="46"/>
      <c r="F472" s="28"/>
      <c r="G472" s="29"/>
      <c r="H472" s="29"/>
      <c r="I472" s="48" t="str">
        <f t="shared" si="113"/>
        <v/>
      </c>
      <c r="J472" s="48" t="str">
        <f t="shared" si="114"/>
        <v/>
      </c>
      <c r="K472" s="49" t="str">
        <f t="shared" si="115"/>
        <v/>
      </c>
      <c r="L472" s="11"/>
      <c r="M472" s="11"/>
      <c r="N472" s="78"/>
      <c r="O472" s="31" t="str">
        <f t="shared" si="116"/>
        <v>F</v>
      </c>
      <c r="P472" s="11">
        <f t="shared" si="87"/>
        <v>-23.287315649149274</v>
      </c>
      <c r="Q472" s="11"/>
      <c r="R472" s="38">
        <f t="shared" si="102"/>
        <v>0</v>
      </c>
      <c r="S472" s="30">
        <f t="shared" si="103"/>
        <v>0</v>
      </c>
      <c r="T472" s="30">
        <f t="shared" si="104"/>
        <v>0</v>
      </c>
      <c r="U472" s="34"/>
      <c r="V472" s="34"/>
      <c r="W472" s="34"/>
      <c r="X472" s="31">
        <f t="shared" si="88"/>
        <v>9.0359999999999996</v>
      </c>
      <c r="Y472" s="31">
        <f t="shared" si="89"/>
        <v>-184.49199999999999</v>
      </c>
      <c r="Z472" s="30">
        <f t="shared" si="90"/>
        <v>0</v>
      </c>
    </row>
    <row r="473" spans="5:26" x14ac:dyDescent="0.15">
      <c r="E473" s="46"/>
      <c r="F473" s="28"/>
      <c r="G473" s="29"/>
      <c r="H473" s="29"/>
      <c r="I473" s="48" t="str">
        <f t="shared" si="113"/>
        <v/>
      </c>
      <c r="J473" s="48" t="str">
        <f t="shared" si="114"/>
        <v/>
      </c>
      <c r="K473" s="49" t="str">
        <f t="shared" si="115"/>
        <v/>
      </c>
      <c r="L473" s="11"/>
      <c r="M473" s="11"/>
      <c r="N473" s="78"/>
      <c r="O473" s="31" t="str">
        <f t="shared" si="116"/>
        <v>F</v>
      </c>
      <c r="P473" s="11">
        <f t="shared" si="87"/>
        <v>-23.287315649149274</v>
      </c>
      <c r="Q473" s="11"/>
      <c r="R473" s="38">
        <f t="shared" si="102"/>
        <v>0</v>
      </c>
      <c r="S473" s="30">
        <f t="shared" si="103"/>
        <v>0</v>
      </c>
      <c r="T473" s="30">
        <f t="shared" si="104"/>
        <v>0</v>
      </c>
      <c r="U473" s="34"/>
      <c r="V473" s="34"/>
      <c r="W473" s="34"/>
      <c r="X473" s="31">
        <f t="shared" si="88"/>
        <v>9.0359999999999996</v>
      </c>
      <c r="Y473" s="31">
        <f t="shared" si="89"/>
        <v>-184.49199999999999</v>
      </c>
      <c r="Z473" s="30">
        <f t="shared" si="90"/>
        <v>0</v>
      </c>
    </row>
    <row r="474" spans="5:26" x14ac:dyDescent="0.15">
      <c r="E474" s="46"/>
      <c r="F474" s="28"/>
      <c r="G474" s="29"/>
      <c r="H474" s="29"/>
      <c r="I474" s="48" t="str">
        <f t="shared" si="113"/>
        <v/>
      </c>
      <c r="J474" s="48" t="str">
        <f t="shared" si="114"/>
        <v/>
      </c>
      <c r="K474" s="49" t="str">
        <f t="shared" si="115"/>
        <v/>
      </c>
      <c r="L474" s="11"/>
      <c r="M474" s="11"/>
      <c r="N474" s="78"/>
      <c r="O474" s="31" t="str">
        <f t="shared" si="116"/>
        <v>F</v>
      </c>
      <c r="P474" s="11">
        <f t="shared" si="87"/>
        <v>-23.287315649149274</v>
      </c>
      <c r="Q474" s="11"/>
      <c r="R474" s="38">
        <f t="shared" si="102"/>
        <v>0</v>
      </c>
      <c r="S474" s="30">
        <f t="shared" si="103"/>
        <v>0</v>
      </c>
      <c r="T474" s="30">
        <f t="shared" si="104"/>
        <v>0</v>
      </c>
      <c r="U474" s="34"/>
      <c r="V474" s="34"/>
      <c r="W474" s="34"/>
      <c r="X474" s="31">
        <f t="shared" si="88"/>
        <v>9.0359999999999996</v>
      </c>
      <c r="Y474" s="31">
        <f t="shared" si="89"/>
        <v>-184.49199999999999</v>
      </c>
      <c r="Z474" s="30">
        <f t="shared" si="90"/>
        <v>0</v>
      </c>
    </row>
    <row r="475" spans="5:26" x14ac:dyDescent="0.15">
      <c r="E475" s="46"/>
      <c r="F475" s="28"/>
      <c r="G475" s="29"/>
      <c r="H475" s="29"/>
      <c r="I475" s="48" t="str">
        <f t="shared" si="113"/>
        <v/>
      </c>
      <c r="J475" s="48" t="str">
        <f t="shared" si="114"/>
        <v/>
      </c>
      <c r="K475" s="49" t="str">
        <f t="shared" si="115"/>
        <v/>
      </c>
      <c r="L475" s="11"/>
      <c r="M475" s="11"/>
      <c r="N475" s="78"/>
      <c r="O475" s="31" t="str">
        <f t="shared" si="116"/>
        <v>F</v>
      </c>
      <c r="P475" s="11">
        <f t="shared" si="87"/>
        <v>-23.287315649149274</v>
      </c>
      <c r="Q475" s="11"/>
      <c r="R475" s="38">
        <f t="shared" si="102"/>
        <v>0</v>
      </c>
      <c r="S475" s="30">
        <f t="shared" si="103"/>
        <v>0</v>
      </c>
      <c r="T475" s="30">
        <f t="shared" si="104"/>
        <v>0</v>
      </c>
      <c r="U475" s="34"/>
      <c r="V475" s="34"/>
      <c r="W475" s="34"/>
      <c r="X475" s="31">
        <f t="shared" si="88"/>
        <v>9.0359999999999996</v>
      </c>
      <c r="Y475" s="31">
        <f t="shared" si="89"/>
        <v>-184.49199999999999</v>
      </c>
      <c r="Z475" s="30">
        <f t="shared" si="90"/>
        <v>0</v>
      </c>
    </row>
    <row r="476" spans="5:26" x14ac:dyDescent="0.15">
      <c r="E476" s="46"/>
      <c r="F476" s="28"/>
      <c r="G476" s="29"/>
      <c r="H476" s="29"/>
      <c r="I476" s="48" t="str">
        <f t="shared" si="113"/>
        <v/>
      </c>
      <c r="J476" s="48" t="str">
        <f t="shared" si="114"/>
        <v/>
      </c>
      <c r="K476" s="49" t="str">
        <f t="shared" si="115"/>
        <v/>
      </c>
      <c r="L476" s="11"/>
      <c r="M476" s="11"/>
      <c r="N476" s="78"/>
      <c r="O476" s="31" t="str">
        <f t="shared" si="116"/>
        <v>F</v>
      </c>
      <c r="P476" s="11">
        <f t="shared" si="87"/>
        <v>-23.287315649149274</v>
      </c>
      <c r="Q476" s="11"/>
      <c r="R476" s="38">
        <f t="shared" si="102"/>
        <v>0</v>
      </c>
      <c r="S476" s="30">
        <f t="shared" si="103"/>
        <v>0</v>
      </c>
      <c r="T476" s="30">
        <f t="shared" si="104"/>
        <v>0</v>
      </c>
      <c r="U476" s="34"/>
      <c r="V476" s="34"/>
      <c r="W476" s="34"/>
      <c r="X476" s="31">
        <f t="shared" si="88"/>
        <v>9.0359999999999996</v>
      </c>
      <c r="Y476" s="31">
        <f t="shared" si="89"/>
        <v>-184.49199999999999</v>
      </c>
      <c r="Z476" s="30">
        <f t="shared" si="90"/>
        <v>0</v>
      </c>
    </row>
    <row r="477" spans="5:26" x14ac:dyDescent="0.15">
      <c r="E477" s="46"/>
      <c r="F477" s="28"/>
      <c r="G477" s="29"/>
      <c r="H477" s="29"/>
      <c r="I477" s="48" t="str">
        <f t="shared" si="113"/>
        <v/>
      </c>
      <c r="J477" s="48" t="str">
        <f t="shared" si="114"/>
        <v/>
      </c>
      <c r="K477" s="49" t="str">
        <f t="shared" si="115"/>
        <v/>
      </c>
      <c r="L477" s="11"/>
      <c r="M477" s="11"/>
      <c r="N477" s="78"/>
      <c r="O477" s="31" t="str">
        <f t="shared" si="116"/>
        <v>F</v>
      </c>
      <c r="P477" s="11">
        <f t="shared" si="87"/>
        <v>-23.287315649149274</v>
      </c>
      <c r="Q477" s="11"/>
      <c r="R477" s="38">
        <f t="shared" si="102"/>
        <v>0</v>
      </c>
      <c r="S477" s="30">
        <f t="shared" si="103"/>
        <v>0</v>
      </c>
      <c r="T477" s="30">
        <f t="shared" si="104"/>
        <v>0</v>
      </c>
      <c r="U477" s="34"/>
      <c r="V477" s="34"/>
      <c r="W477" s="34"/>
      <c r="X477" s="31">
        <f t="shared" si="88"/>
        <v>9.0359999999999996</v>
      </c>
      <c r="Y477" s="31">
        <f t="shared" si="89"/>
        <v>-184.49199999999999</v>
      </c>
      <c r="Z477" s="30">
        <f t="shared" si="90"/>
        <v>0</v>
      </c>
    </row>
    <row r="478" spans="5:26" x14ac:dyDescent="0.15">
      <c r="E478" s="46"/>
      <c r="F478" s="28"/>
      <c r="G478" s="29"/>
      <c r="H478" s="29"/>
      <c r="I478" s="48" t="str">
        <f t="shared" si="113"/>
        <v/>
      </c>
      <c r="J478" s="48" t="str">
        <f t="shared" si="114"/>
        <v/>
      </c>
      <c r="K478" s="49" t="str">
        <f t="shared" si="115"/>
        <v/>
      </c>
      <c r="L478" s="11"/>
      <c r="M478" s="11"/>
      <c r="N478" s="78"/>
      <c r="O478" s="31" t="str">
        <f t="shared" si="116"/>
        <v>F</v>
      </c>
      <c r="P478" s="11">
        <f t="shared" si="87"/>
        <v>-23.287315649149274</v>
      </c>
      <c r="Q478" s="11"/>
      <c r="R478" s="38">
        <f t="shared" si="102"/>
        <v>0</v>
      </c>
      <c r="S478" s="30">
        <f t="shared" si="103"/>
        <v>0</v>
      </c>
      <c r="T478" s="30">
        <f t="shared" si="104"/>
        <v>0</v>
      </c>
      <c r="U478" s="34"/>
      <c r="V478" s="34"/>
      <c r="W478" s="34"/>
      <c r="X478" s="31">
        <f t="shared" si="88"/>
        <v>9.0359999999999996</v>
      </c>
      <c r="Y478" s="31">
        <f t="shared" si="89"/>
        <v>-184.49199999999999</v>
      </c>
      <c r="Z478" s="30">
        <f t="shared" si="90"/>
        <v>0</v>
      </c>
    </row>
    <row r="479" spans="5:26" x14ac:dyDescent="0.15">
      <c r="E479" s="46"/>
      <c r="F479" s="28"/>
      <c r="G479" s="29"/>
      <c r="H479" s="29"/>
      <c r="I479" s="48" t="str">
        <f t="shared" si="113"/>
        <v/>
      </c>
      <c r="J479" s="48" t="str">
        <f t="shared" si="114"/>
        <v/>
      </c>
      <c r="K479" s="49" t="str">
        <f t="shared" si="115"/>
        <v/>
      </c>
      <c r="L479" s="11"/>
      <c r="M479" s="11"/>
      <c r="N479" s="78"/>
      <c r="O479" s="31" t="str">
        <f t="shared" si="116"/>
        <v>F</v>
      </c>
      <c r="P479" s="11">
        <f t="shared" si="87"/>
        <v>-23.287315649149274</v>
      </c>
      <c r="Q479" s="11"/>
      <c r="R479" s="38">
        <f t="shared" si="102"/>
        <v>0</v>
      </c>
      <c r="S479" s="30">
        <f t="shared" si="103"/>
        <v>0</v>
      </c>
      <c r="T479" s="30">
        <f t="shared" si="104"/>
        <v>0</v>
      </c>
      <c r="U479" s="34"/>
      <c r="V479" s="34"/>
      <c r="W479" s="34"/>
      <c r="X479" s="31">
        <f t="shared" si="88"/>
        <v>9.0359999999999996</v>
      </c>
      <c r="Y479" s="31">
        <f t="shared" si="89"/>
        <v>-184.49199999999999</v>
      </c>
      <c r="Z479" s="30">
        <f t="shared" si="90"/>
        <v>0</v>
      </c>
    </row>
    <row r="480" spans="5:26" x14ac:dyDescent="0.15">
      <c r="E480" s="46"/>
      <c r="F480" s="28"/>
      <c r="G480" s="29"/>
      <c r="H480" s="29"/>
      <c r="I480" s="48" t="str">
        <f t="shared" si="113"/>
        <v/>
      </c>
      <c r="J480" s="48" t="str">
        <f t="shared" si="114"/>
        <v/>
      </c>
      <c r="K480" s="49" t="str">
        <f t="shared" si="115"/>
        <v/>
      </c>
      <c r="L480" s="11"/>
      <c r="M480" s="11"/>
      <c r="N480" s="78"/>
      <c r="O480" s="31" t="str">
        <f t="shared" si="116"/>
        <v>F</v>
      </c>
      <c r="P480" s="11">
        <f t="shared" si="87"/>
        <v>-23.287315649149274</v>
      </c>
      <c r="Q480" s="11"/>
      <c r="R480" s="38">
        <f t="shared" si="102"/>
        <v>0</v>
      </c>
      <c r="S480" s="30">
        <f t="shared" si="103"/>
        <v>0</v>
      </c>
      <c r="T480" s="30">
        <f t="shared" si="104"/>
        <v>0</v>
      </c>
      <c r="U480" s="34"/>
      <c r="V480" s="34"/>
      <c r="W480" s="34"/>
      <c r="X480" s="31">
        <f t="shared" si="88"/>
        <v>9.0359999999999996</v>
      </c>
      <c r="Y480" s="31">
        <f t="shared" si="89"/>
        <v>-184.49199999999999</v>
      </c>
      <c r="Z480" s="30">
        <f t="shared" si="90"/>
        <v>0</v>
      </c>
    </row>
    <row r="481" spans="5:26" x14ac:dyDescent="0.15">
      <c r="E481" s="46"/>
      <c r="F481" s="28"/>
      <c r="G481" s="29"/>
      <c r="H481" s="29"/>
      <c r="I481" s="48" t="str">
        <f t="shared" si="113"/>
        <v/>
      </c>
      <c r="J481" s="48" t="str">
        <f t="shared" si="114"/>
        <v/>
      </c>
      <c r="K481" s="49" t="str">
        <f t="shared" si="115"/>
        <v/>
      </c>
      <c r="L481" s="11"/>
      <c r="M481" s="11"/>
      <c r="N481" s="78"/>
      <c r="O481" s="31" t="str">
        <f t="shared" si="116"/>
        <v>F</v>
      </c>
      <c r="P481" s="11">
        <f t="shared" si="87"/>
        <v>-23.287315649149274</v>
      </c>
      <c r="Q481" s="11"/>
      <c r="R481" s="38">
        <f t="shared" si="102"/>
        <v>0</v>
      </c>
      <c r="S481" s="30">
        <f t="shared" si="103"/>
        <v>0</v>
      </c>
      <c r="T481" s="30">
        <f t="shared" si="104"/>
        <v>0</v>
      </c>
      <c r="U481" s="34"/>
      <c r="V481" s="34"/>
      <c r="W481" s="34"/>
      <c r="X481" s="31">
        <f t="shared" si="88"/>
        <v>9.0359999999999996</v>
      </c>
      <c r="Y481" s="31">
        <f t="shared" si="89"/>
        <v>-184.49199999999999</v>
      </c>
      <c r="Z481" s="30">
        <f t="shared" si="90"/>
        <v>0</v>
      </c>
    </row>
    <row r="482" spans="5:26" x14ac:dyDescent="0.15">
      <c r="E482" s="46"/>
      <c r="F482" s="28"/>
      <c r="G482" s="29"/>
      <c r="H482" s="29"/>
      <c r="I482" s="48" t="str">
        <f t="shared" si="113"/>
        <v/>
      </c>
      <c r="J482" s="48" t="str">
        <f t="shared" si="114"/>
        <v/>
      </c>
      <c r="K482" s="49" t="str">
        <f t="shared" si="115"/>
        <v/>
      </c>
      <c r="L482" s="11"/>
      <c r="M482" s="11"/>
      <c r="N482" s="78"/>
      <c r="O482" s="31" t="str">
        <f t="shared" si="116"/>
        <v>F</v>
      </c>
      <c r="P482" s="11">
        <f t="shared" si="87"/>
        <v>-23.287315649149274</v>
      </c>
      <c r="Q482" s="11"/>
      <c r="R482" s="38">
        <f t="shared" si="102"/>
        <v>0</v>
      </c>
      <c r="S482" s="30">
        <f t="shared" si="103"/>
        <v>0</v>
      </c>
      <c r="T482" s="30">
        <f t="shared" si="104"/>
        <v>0</v>
      </c>
      <c r="U482" s="34"/>
      <c r="V482" s="34"/>
      <c r="W482" s="34"/>
      <c r="X482" s="31">
        <f t="shared" si="88"/>
        <v>9.0359999999999996</v>
      </c>
      <c r="Y482" s="31">
        <f t="shared" si="89"/>
        <v>-184.49199999999999</v>
      </c>
      <c r="Z482" s="30">
        <f t="shared" si="90"/>
        <v>0</v>
      </c>
    </row>
    <row r="483" spans="5:26" x14ac:dyDescent="0.15">
      <c r="E483" s="46"/>
      <c r="F483" s="28"/>
      <c r="G483" s="29"/>
      <c r="H483" s="29"/>
      <c r="I483" s="48" t="str">
        <f t="shared" si="113"/>
        <v/>
      </c>
      <c r="J483" s="48" t="str">
        <f t="shared" si="114"/>
        <v/>
      </c>
      <c r="K483" s="49" t="str">
        <f t="shared" si="115"/>
        <v/>
      </c>
      <c r="L483" s="11"/>
      <c r="M483" s="11"/>
      <c r="N483" s="78"/>
      <c r="O483" s="31" t="str">
        <f t="shared" si="116"/>
        <v>F</v>
      </c>
      <c r="P483" s="11">
        <f t="shared" si="87"/>
        <v>-23.287315649149274</v>
      </c>
      <c r="Q483" s="11"/>
      <c r="R483" s="38">
        <f t="shared" si="102"/>
        <v>0</v>
      </c>
      <c r="S483" s="30">
        <f t="shared" si="103"/>
        <v>0</v>
      </c>
      <c r="T483" s="30">
        <f t="shared" si="104"/>
        <v>0</v>
      </c>
      <c r="U483" s="34"/>
      <c r="V483" s="34"/>
      <c r="W483" s="34"/>
      <c r="X483" s="31">
        <f t="shared" si="88"/>
        <v>9.0359999999999996</v>
      </c>
      <c r="Y483" s="31">
        <f t="shared" si="89"/>
        <v>-184.49199999999999</v>
      </c>
      <c r="Z483" s="30">
        <f t="shared" si="90"/>
        <v>0</v>
      </c>
    </row>
    <row r="484" spans="5:26" x14ac:dyDescent="0.15">
      <c r="E484" s="46"/>
      <c r="F484" s="28"/>
      <c r="G484" s="29"/>
      <c r="H484" s="29"/>
      <c r="I484" s="48" t="str">
        <f t="shared" si="113"/>
        <v/>
      </c>
      <c r="J484" s="48" t="str">
        <f t="shared" si="114"/>
        <v/>
      </c>
      <c r="K484" s="49" t="str">
        <f t="shared" si="115"/>
        <v/>
      </c>
      <c r="L484" s="11"/>
      <c r="M484" s="11"/>
      <c r="N484" s="78"/>
      <c r="O484" s="31" t="str">
        <f t="shared" si="116"/>
        <v>F</v>
      </c>
      <c r="P484" s="11">
        <f t="shared" si="87"/>
        <v>-23.287315649149274</v>
      </c>
      <c r="Q484" s="11"/>
      <c r="R484" s="38">
        <f t="shared" si="102"/>
        <v>0</v>
      </c>
      <c r="S484" s="30">
        <f t="shared" si="103"/>
        <v>0</v>
      </c>
      <c r="T484" s="30">
        <f t="shared" si="104"/>
        <v>0</v>
      </c>
      <c r="U484" s="34"/>
      <c r="V484" s="34"/>
      <c r="W484" s="34"/>
      <c r="X484" s="31">
        <f t="shared" si="88"/>
        <v>9.0359999999999996</v>
      </c>
      <c r="Y484" s="31">
        <f t="shared" si="89"/>
        <v>-184.49199999999999</v>
      </c>
      <c r="Z484" s="30">
        <f t="shared" si="90"/>
        <v>0</v>
      </c>
    </row>
    <row r="485" spans="5:26" x14ac:dyDescent="0.15">
      <c r="E485" s="46"/>
      <c r="F485" s="28"/>
      <c r="G485" s="29"/>
      <c r="H485" s="29"/>
      <c r="I485" s="48" t="str">
        <f t="shared" si="113"/>
        <v/>
      </c>
      <c r="J485" s="48" t="str">
        <f t="shared" si="114"/>
        <v/>
      </c>
      <c r="K485" s="49" t="str">
        <f t="shared" si="115"/>
        <v/>
      </c>
      <c r="L485" s="11"/>
      <c r="M485" s="11"/>
      <c r="N485" s="78"/>
      <c r="O485" s="31" t="str">
        <f t="shared" si="116"/>
        <v>F</v>
      </c>
      <c r="P485" s="11">
        <f t="shared" si="87"/>
        <v>-23.287315649149274</v>
      </c>
      <c r="Q485" s="11"/>
      <c r="R485" s="38">
        <f t="shared" si="102"/>
        <v>0</v>
      </c>
      <c r="S485" s="30">
        <f t="shared" si="103"/>
        <v>0</v>
      </c>
      <c r="T485" s="30">
        <f t="shared" si="104"/>
        <v>0</v>
      </c>
      <c r="U485" s="34"/>
      <c r="V485" s="34"/>
      <c r="W485" s="34"/>
      <c r="X485" s="31">
        <f t="shared" si="88"/>
        <v>9.0359999999999996</v>
      </c>
      <c r="Y485" s="31">
        <f t="shared" si="89"/>
        <v>-184.49199999999999</v>
      </c>
      <c r="Z485" s="30">
        <f t="shared" si="90"/>
        <v>0</v>
      </c>
    </row>
    <row r="486" spans="5:26" x14ac:dyDescent="0.15">
      <c r="E486" s="46"/>
      <c r="F486" s="28"/>
      <c r="G486" s="29"/>
      <c r="H486" s="29"/>
      <c r="I486" s="48" t="str">
        <f t="shared" si="113"/>
        <v/>
      </c>
      <c r="J486" s="48" t="str">
        <f t="shared" si="114"/>
        <v/>
      </c>
      <c r="K486" s="49" t="str">
        <f t="shared" si="115"/>
        <v/>
      </c>
      <c r="L486" s="11"/>
      <c r="M486" s="11"/>
      <c r="N486" s="78"/>
      <c r="O486" s="31" t="str">
        <f t="shared" si="116"/>
        <v>F</v>
      </c>
      <c r="P486" s="11">
        <f t="shared" si="87"/>
        <v>-23.287315649149274</v>
      </c>
      <c r="Q486" s="11"/>
      <c r="R486" s="38">
        <f t="shared" si="102"/>
        <v>0</v>
      </c>
      <c r="S486" s="30">
        <f t="shared" si="103"/>
        <v>0</v>
      </c>
      <c r="T486" s="30">
        <f t="shared" si="104"/>
        <v>0</v>
      </c>
      <c r="U486" s="34"/>
      <c r="V486" s="34"/>
      <c r="W486" s="34"/>
      <c r="X486" s="31">
        <f t="shared" si="88"/>
        <v>9.0359999999999996</v>
      </c>
      <c r="Y486" s="31">
        <f t="shared" si="89"/>
        <v>-184.49199999999999</v>
      </c>
      <c r="Z486" s="30">
        <f t="shared" si="90"/>
        <v>0</v>
      </c>
    </row>
    <row r="487" spans="5:26" x14ac:dyDescent="0.15">
      <c r="E487" s="46"/>
      <c r="F487" s="28"/>
      <c r="G487" s="29"/>
      <c r="H487" s="29"/>
      <c r="I487" s="48" t="str">
        <f t="shared" si="113"/>
        <v/>
      </c>
      <c r="J487" s="48" t="str">
        <f t="shared" si="114"/>
        <v/>
      </c>
      <c r="K487" s="49" t="str">
        <f t="shared" si="115"/>
        <v/>
      </c>
      <c r="L487" s="11"/>
      <c r="M487" s="11"/>
      <c r="N487" s="78"/>
      <c r="O487" s="31" t="str">
        <f t="shared" si="116"/>
        <v>F</v>
      </c>
      <c r="P487" s="11">
        <f t="shared" si="87"/>
        <v>-23.287315649149274</v>
      </c>
      <c r="Q487" s="11"/>
      <c r="R487" s="38">
        <f t="shared" si="102"/>
        <v>0</v>
      </c>
      <c r="S487" s="30">
        <f t="shared" si="103"/>
        <v>0</v>
      </c>
      <c r="T487" s="30">
        <f t="shared" si="104"/>
        <v>0</v>
      </c>
      <c r="U487" s="34"/>
      <c r="V487" s="34"/>
      <c r="W487" s="34"/>
      <c r="X487" s="31">
        <f t="shared" si="88"/>
        <v>9.0359999999999996</v>
      </c>
      <c r="Y487" s="31">
        <f t="shared" si="89"/>
        <v>-184.49199999999999</v>
      </c>
      <c r="Z487" s="30">
        <f t="shared" si="90"/>
        <v>0</v>
      </c>
    </row>
    <row r="488" spans="5:26" x14ac:dyDescent="0.15">
      <c r="E488" s="46"/>
      <c r="F488" s="28"/>
      <c r="G488" s="29"/>
      <c r="H488" s="29"/>
      <c r="I488" s="48" t="str">
        <f t="shared" si="113"/>
        <v/>
      </c>
      <c r="J488" s="48" t="str">
        <f t="shared" si="114"/>
        <v/>
      </c>
      <c r="K488" s="49" t="str">
        <f t="shared" si="115"/>
        <v/>
      </c>
      <c r="L488" s="11"/>
      <c r="M488" s="11"/>
      <c r="N488" s="78"/>
      <c r="O488" s="31" t="str">
        <f t="shared" si="116"/>
        <v>F</v>
      </c>
      <c r="P488" s="11">
        <f t="shared" si="87"/>
        <v>-23.287315649149274</v>
      </c>
      <c r="Q488" s="11"/>
      <c r="R488" s="38">
        <f t="shared" si="102"/>
        <v>0</v>
      </c>
      <c r="S488" s="30">
        <f t="shared" si="103"/>
        <v>0</v>
      </c>
      <c r="T488" s="30">
        <f t="shared" si="104"/>
        <v>0</v>
      </c>
      <c r="U488" s="34"/>
      <c r="V488" s="34"/>
      <c r="W488" s="34"/>
      <c r="X488" s="31">
        <f t="shared" si="88"/>
        <v>9.0359999999999996</v>
      </c>
      <c r="Y488" s="31">
        <f t="shared" si="89"/>
        <v>-184.49199999999999</v>
      </c>
      <c r="Z488" s="30">
        <f t="shared" si="90"/>
        <v>0</v>
      </c>
    </row>
    <row r="489" spans="5:26" x14ac:dyDescent="0.15">
      <c r="E489" s="46"/>
      <c r="F489" s="28"/>
      <c r="G489" s="29"/>
      <c r="H489" s="29"/>
      <c r="I489" s="48" t="str">
        <f t="shared" si="113"/>
        <v/>
      </c>
      <c r="J489" s="48" t="str">
        <f t="shared" si="114"/>
        <v/>
      </c>
      <c r="K489" s="49" t="str">
        <f t="shared" si="115"/>
        <v/>
      </c>
      <c r="L489" s="11"/>
      <c r="M489" s="11"/>
      <c r="N489" s="78"/>
      <c r="O489" s="31" t="str">
        <f t="shared" si="116"/>
        <v>F</v>
      </c>
      <c r="P489" s="11">
        <f>IF(T489&gt;17.583,"*",(G489-(INDEX(IF(O489="F",Hfemalemean,Hmalemean),S489+1,R489+1)))/(INDEX(IF(O489="F",Hfemalesd,Hmalesd),S489+1,R489+1)))</f>
        <v>-23.287315649149274</v>
      </c>
      <c r="Q489" s="11"/>
      <c r="R489" s="38">
        <f t="shared" si="102"/>
        <v>0</v>
      </c>
      <c r="S489" s="30">
        <f t="shared" si="103"/>
        <v>0</v>
      </c>
      <c r="T489" s="30">
        <f t="shared" si="104"/>
        <v>0</v>
      </c>
      <c r="U489" s="34"/>
      <c r="V489" s="34"/>
      <c r="W489" s="34"/>
      <c r="X489" s="31">
        <f t="shared" si="88"/>
        <v>9.0359999999999996</v>
      </c>
      <c r="Y489" s="31">
        <f t="shared" si="89"/>
        <v>-184.49199999999999</v>
      </c>
      <c r="Z489" s="30">
        <f t="shared" si="90"/>
        <v>0</v>
      </c>
    </row>
    <row r="490" spans="5:26" x14ac:dyDescent="0.15">
      <c r="E490" s="46"/>
      <c r="F490" s="28"/>
      <c r="G490" s="29"/>
      <c r="H490" s="29"/>
      <c r="I490" s="48" t="str">
        <f t="shared" si="113"/>
        <v/>
      </c>
      <c r="J490" s="48" t="str">
        <f t="shared" si="114"/>
        <v/>
      </c>
      <c r="K490" s="49" t="str">
        <f t="shared" si="115"/>
        <v/>
      </c>
      <c r="L490" s="11"/>
      <c r="M490" s="11"/>
      <c r="N490" s="78"/>
      <c r="O490" s="31" t="str">
        <f t="shared" si="116"/>
        <v>F</v>
      </c>
      <c r="P490" s="11">
        <f t="shared" si="87"/>
        <v>-23.287315649149274</v>
      </c>
      <c r="Q490" s="11"/>
      <c r="R490" s="38">
        <f t="shared" si="102"/>
        <v>0</v>
      </c>
      <c r="S490" s="30">
        <f t="shared" si="103"/>
        <v>0</v>
      </c>
      <c r="T490" s="30">
        <f t="shared" si="104"/>
        <v>0</v>
      </c>
      <c r="U490" s="34"/>
      <c r="V490" s="34"/>
      <c r="W490" s="34"/>
      <c r="X490" s="31">
        <f t="shared" si="88"/>
        <v>9.0359999999999996</v>
      </c>
      <c r="Y490" s="31">
        <f t="shared" si="89"/>
        <v>-184.49199999999999</v>
      </c>
      <c r="Z490" s="30">
        <f t="shared" si="90"/>
        <v>0</v>
      </c>
    </row>
    <row r="491" spans="5:26" x14ac:dyDescent="0.15">
      <c r="E491" s="46"/>
      <c r="F491" s="28"/>
      <c r="G491" s="29"/>
      <c r="H491" s="29"/>
      <c r="I491" s="48" t="str">
        <f t="shared" si="113"/>
        <v/>
      </c>
      <c r="J491" s="48" t="str">
        <f t="shared" si="114"/>
        <v/>
      </c>
      <c r="K491" s="49" t="str">
        <f t="shared" si="115"/>
        <v/>
      </c>
      <c r="L491" s="11"/>
      <c r="M491" s="11"/>
      <c r="N491" s="78"/>
      <c r="O491" s="31" t="str">
        <f>+O490</f>
        <v>F</v>
      </c>
      <c r="P491" s="11">
        <f t="shared" si="87"/>
        <v>-23.287315649149274</v>
      </c>
      <c r="Q491" s="11"/>
      <c r="R491" s="38">
        <f t="shared" si="102"/>
        <v>0</v>
      </c>
      <c r="S491" s="30">
        <f t="shared" si="103"/>
        <v>0</v>
      </c>
      <c r="T491" s="30">
        <f t="shared" si="104"/>
        <v>0</v>
      </c>
      <c r="U491" s="34"/>
      <c r="V491" s="34"/>
      <c r="W491" s="34"/>
      <c r="X491" s="31">
        <f t="shared" si="88"/>
        <v>9.0359999999999996</v>
      </c>
      <c r="Y491" s="31">
        <f t="shared" si="89"/>
        <v>-184.49199999999999</v>
      </c>
      <c r="Z491" s="30">
        <f t="shared" si="90"/>
        <v>0</v>
      </c>
    </row>
    <row r="492" spans="5:26" x14ac:dyDescent="0.15">
      <c r="E492" s="46"/>
      <c r="F492" s="28"/>
      <c r="G492" s="29"/>
      <c r="H492" s="29"/>
      <c r="I492" s="48" t="str">
        <f t="shared" si="113"/>
        <v/>
      </c>
      <c r="J492" s="48" t="str">
        <f t="shared" si="114"/>
        <v/>
      </c>
      <c r="K492" s="49" t="str">
        <f t="shared" si="115"/>
        <v/>
      </c>
      <c r="L492" s="11"/>
      <c r="M492" s="11"/>
      <c r="N492" s="78"/>
      <c r="O492" s="31" t="str">
        <f>+O491</f>
        <v>F</v>
      </c>
      <c r="P492" s="11">
        <f t="shared" si="87"/>
        <v>-23.287315649149274</v>
      </c>
      <c r="Q492" s="11"/>
      <c r="R492" s="38">
        <f t="shared" si="102"/>
        <v>0</v>
      </c>
      <c r="S492" s="30">
        <f t="shared" si="103"/>
        <v>0</v>
      </c>
      <c r="T492" s="30">
        <f t="shared" si="104"/>
        <v>0</v>
      </c>
      <c r="U492" s="34"/>
      <c r="V492" s="34"/>
      <c r="W492" s="34"/>
      <c r="X492" s="31">
        <f t="shared" si="88"/>
        <v>9.0359999999999996</v>
      </c>
      <c r="Y492" s="31">
        <f t="shared" si="89"/>
        <v>-184.49199999999999</v>
      </c>
      <c r="Z492" s="30">
        <f t="shared" si="90"/>
        <v>0</v>
      </c>
    </row>
    <row r="493" spans="5:26" x14ac:dyDescent="0.15">
      <c r="E493" s="46"/>
      <c r="F493" s="28"/>
      <c r="G493" s="29"/>
      <c r="H493" s="29"/>
      <c r="I493" s="48" t="str">
        <f t="shared" si="113"/>
        <v/>
      </c>
      <c r="J493" s="48" t="str">
        <f t="shared" si="114"/>
        <v/>
      </c>
      <c r="K493" s="49" t="str">
        <f t="shared" si="115"/>
        <v/>
      </c>
      <c r="L493" s="11"/>
      <c r="M493" s="11"/>
      <c r="N493" s="78"/>
      <c r="O493" s="31" t="str">
        <f t="shared" si="116"/>
        <v>F</v>
      </c>
      <c r="P493" s="11">
        <f t="shared" si="87"/>
        <v>-23.287315649149274</v>
      </c>
      <c r="Q493" s="11"/>
      <c r="R493" s="38">
        <f t="shared" si="102"/>
        <v>0</v>
      </c>
      <c r="S493" s="30">
        <f t="shared" si="103"/>
        <v>0</v>
      </c>
      <c r="T493" s="30">
        <f t="shared" si="104"/>
        <v>0</v>
      </c>
      <c r="U493" s="34"/>
      <c r="V493" s="34"/>
      <c r="W493" s="34"/>
      <c r="X493" s="31">
        <f t="shared" si="88"/>
        <v>9.0359999999999996</v>
      </c>
      <c r="Y493" s="31">
        <f t="shared" si="89"/>
        <v>-184.49199999999999</v>
      </c>
      <c r="Z493" s="30">
        <f t="shared" si="90"/>
        <v>0</v>
      </c>
    </row>
    <row r="494" spans="5:26" x14ac:dyDescent="0.15">
      <c r="E494" s="46"/>
      <c r="F494" s="28"/>
      <c r="G494" s="29"/>
      <c r="H494" s="29"/>
      <c r="I494" s="48" t="str">
        <f t="shared" si="113"/>
        <v/>
      </c>
      <c r="J494" s="48" t="str">
        <f t="shared" si="114"/>
        <v/>
      </c>
      <c r="K494" s="49" t="str">
        <f t="shared" si="115"/>
        <v/>
      </c>
      <c r="L494" s="11"/>
      <c r="M494" s="11"/>
      <c r="N494" s="78"/>
      <c r="O494" s="31" t="str">
        <f t="shared" si="116"/>
        <v>F</v>
      </c>
      <c r="P494" s="11">
        <f t="shared" si="87"/>
        <v>-23.287315649149274</v>
      </c>
      <c r="Q494" s="11"/>
      <c r="R494" s="38">
        <f t="shared" si="102"/>
        <v>0</v>
      </c>
      <c r="S494" s="30">
        <f t="shared" si="103"/>
        <v>0</v>
      </c>
      <c r="T494" s="30">
        <f t="shared" si="104"/>
        <v>0</v>
      </c>
      <c r="U494" s="34"/>
      <c r="V494" s="34"/>
      <c r="W494" s="34"/>
      <c r="X494" s="31">
        <f t="shared" si="88"/>
        <v>9.0359999999999996</v>
      </c>
      <c r="Y494" s="31">
        <f t="shared" si="89"/>
        <v>-184.49199999999999</v>
      </c>
      <c r="Z494" s="30">
        <f t="shared" si="90"/>
        <v>0</v>
      </c>
    </row>
    <row r="495" spans="5:26" x14ac:dyDescent="0.15">
      <c r="E495" s="46"/>
      <c r="F495" s="28"/>
      <c r="G495" s="29"/>
      <c r="H495" s="29"/>
      <c r="I495" s="48" t="str">
        <f t="shared" si="113"/>
        <v/>
      </c>
      <c r="J495" s="48" t="str">
        <f t="shared" si="114"/>
        <v/>
      </c>
      <c r="K495" s="49" t="str">
        <f t="shared" si="115"/>
        <v/>
      </c>
      <c r="L495" s="11"/>
      <c r="M495" s="11"/>
      <c r="N495" s="78"/>
      <c r="O495" s="31" t="str">
        <f t="shared" si="116"/>
        <v>F</v>
      </c>
      <c r="P495" s="11">
        <f t="shared" si="87"/>
        <v>-23.287315649149274</v>
      </c>
      <c r="Q495" s="11"/>
      <c r="R495" s="38">
        <f t="shared" si="102"/>
        <v>0</v>
      </c>
      <c r="S495" s="30">
        <f t="shared" si="103"/>
        <v>0</v>
      </c>
      <c r="T495" s="30">
        <f t="shared" si="104"/>
        <v>0</v>
      </c>
      <c r="U495" s="34"/>
      <c r="V495" s="34"/>
      <c r="W495" s="34"/>
      <c r="X495" s="31">
        <f t="shared" si="88"/>
        <v>9.0359999999999996</v>
      </c>
      <c r="Y495" s="31">
        <f t="shared" si="89"/>
        <v>-184.49199999999999</v>
      </c>
      <c r="Z495" s="30">
        <f t="shared" si="90"/>
        <v>0</v>
      </c>
    </row>
    <row r="496" spans="5:26" ht="14.25" thickBot="1" x14ac:dyDescent="0.2">
      <c r="E496" s="50"/>
      <c r="F496" s="64"/>
      <c r="G496" s="51"/>
      <c r="H496" s="51"/>
      <c r="I496" s="52" t="str">
        <f t="shared" si="113"/>
        <v/>
      </c>
      <c r="J496" s="52" t="str">
        <f t="shared" si="114"/>
        <v/>
      </c>
      <c r="K496" s="53" t="str">
        <f t="shared" si="115"/>
        <v/>
      </c>
      <c r="L496" s="11"/>
      <c r="M496" s="11"/>
      <c r="N496" s="78"/>
      <c r="O496" s="31" t="str">
        <f t="shared" si="116"/>
        <v>F</v>
      </c>
      <c r="P496" s="11">
        <f t="shared" si="87"/>
        <v>-23.287315649149274</v>
      </c>
      <c r="Q496" s="11"/>
      <c r="R496" s="38">
        <f t="shared" si="102"/>
        <v>0</v>
      </c>
      <c r="S496" s="30">
        <f t="shared" si="103"/>
        <v>0</v>
      </c>
      <c r="T496" s="30">
        <f t="shared" si="104"/>
        <v>0</v>
      </c>
      <c r="U496" s="34"/>
      <c r="V496" s="34"/>
      <c r="W496" s="34"/>
      <c r="X496" s="31">
        <f t="shared" si="88"/>
        <v>9.0359999999999996</v>
      </c>
      <c r="Y496" s="31">
        <f t="shared" si="89"/>
        <v>-184.49199999999999</v>
      </c>
      <c r="Z496" s="30">
        <f t="shared" si="90"/>
        <v>0</v>
      </c>
    </row>
    <row r="497" spans="4:26" ht="14.25" thickBot="1" x14ac:dyDescent="0.2"/>
    <row r="498" spans="4:26" ht="23.25" customHeight="1" x14ac:dyDescent="0.15">
      <c r="D498" s="72">
        <v>5</v>
      </c>
      <c r="E498" s="42" t="s">
        <v>20</v>
      </c>
      <c r="F498" s="65"/>
      <c r="G498" s="66" t="s">
        <v>115</v>
      </c>
      <c r="H498" s="90"/>
      <c r="I498" s="90"/>
      <c r="J498" s="66"/>
      <c r="K498" s="67"/>
    </row>
    <row r="499" spans="4:26" ht="27.75" customHeight="1" x14ac:dyDescent="0.15">
      <c r="E499" s="43" t="s">
        <v>54</v>
      </c>
      <c r="F499" s="63"/>
      <c r="G499" s="44" t="s">
        <v>75</v>
      </c>
      <c r="H499" s="59"/>
      <c r="I499" s="41"/>
      <c r="J499" s="41"/>
      <c r="K499" s="68"/>
    </row>
    <row r="500" spans="4:26" ht="42" customHeight="1" x14ac:dyDescent="0.15">
      <c r="E500" s="46"/>
      <c r="F500" s="7" t="s">
        <v>30</v>
      </c>
      <c r="G500" s="8" t="s">
        <v>29</v>
      </c>
      <c r="H500" s="8" t="s">
        <v>28</v>
      </c>
      <c r="I500" s="7" t="s">
        <v>123</v>
      </c>
      <c r="J500" s="7" t="s">
        <v>124</v>
      </c>
      <c r="K500" s="47" t="s">
        <v>125</v>
      </c>
      <c r="L500" s="10"/>
      <c r="M500" s="10"/>
      <c r="N500" s="7"/>
      <c r="O500" s="7" t="s">
        <v>31</v>
      </c>
      <c r="P500" s="9" t="s">
        <v>23</v>
      </c>
      <c r="Q500" s="9"/>
      <c r="R500" s="36" t="s">
        <v>21</v>
      </c>
      <c r="S500" s="35" t="s">
        <v>22</v>
      </c>
      <c r="T500" s="35" t="s">
        <v>47</v>
      </c>
      <c r="U500" s="35"/>
      <c r="V500" s="35"/>
      <c r="W500" s="35"/>
      <c r="X500" s="37" t="s">
        <v>45</v>
      </c>
      <c r="Y500" s="37" t="s">
        <v>46</v>
      </c>
      <c r="Z500" s="30" t="s">
        <v>78</v>
      </c>
    </row>
    <row r="501" spans="4:26" x14ac:dyDescent="0.15">
      <c r="E501" s="46"/>
      <c r="F501" s="28"/>
      <c r="G501" s="29"/>
      <c r="H501" s="29"/>
      <c r="I501" s="48" t="str">
        <f>IF(COUNTA($F$499,$H$499,F501:H501)=5,P501,"")</f>
        <v/>
      </c>
      <c r="J501" s="48" t="str">
        <f>IF(COUNTA($F$499,$H$499,F501:H501)=5,IF(T501&lt;6,"*",IF(T501&gt;=17.583,"*",(H501-G501*INDEX(IF(O501="F",muratafemale,muratamale),R501-4,1)-INDEX(IF(O501="F",muratafemale,muratamale),R501-4,2))/(G501*INDEX(IF(O501="F",muratafemale,muratamale),R501-4,1)+INDEX(IF(O501="F",muratafemale,muratamale),R501-4,2))*100)),"")</f>
        <v/>
      </c>
      <c r="K501" s="49" t="str">
        <f>IF(COUNTA($F$499,$H$499,F501:H501)=5,IF(OR(T501&lt;1,G501&lt;70),"*",IF(G501&gt;=IF(O501="M",181,174),(H501-Z501)/Z501*100,IF(G501&lt;101,(H501-X501)/X501*100,IF(T501&lt;6,(H501-X501)/X501*100,IF(T501&gt;=17.583,(H501-Z501)/Z501*100,(H501-Y501)/Y501*100))))),"")</f>
        <v/>
      </c>
      <c r="L501" s="11"/>
      <c r="M501" s="11"/>
      <c r="N501" s="78"/>
      <c r="O501" s="31" t="str">
        <f>IF(OR(+$H$499="男",+$H$499="M"),"M","F")</f>
        <v>F</v>
      </c>
      <c r="P501" s="11">
        <f t="shared" ref="P501" si="117">IF(T501&gt;17.583,"*",(G501-(INDEX(IF(O501="F",Hfemalemean,Hmalemean),S501+1,R501+1)))/(INDEX(IF(O501="F",Hfemalesd,Hmalesd),S501+1,R501+1)))</f>
        <v>-23.287315649149274</v>
      </c>
      <c r="Q501" s="11"/>
      <c r="R501" s="38">
        <f>DATEDIF($F$499,F501,"Y")</f>
        <v>0</v>
      </c>
      <c r="S501" s="30">
        <f>DATEDIF($F$499,F501,"YM")</f>
        <v>0</v>
      </c>
      <c r="T501" s="30">
        <f>DATEDIF($F$499,F501,"Y")+DATEDIF($F$499,F501,"YD")/(365+IF(MOD(YEAR(DATE(YEAR(F501)-1,MONTH($F$499),DAY($F$499))),4)=0,IF(DATE(YEAR(DATE(YEAR(F501)-1,MONTH($F$499),DAY($F$499))),2,29)&gt;=DATE(YEAR(F501)-1,MONTH($F$499),DAY($F$499)),1,0),0)+IF(MOD(YEAR(F501),4)=0,IF(DATE(YEAR(F501),2,29)&lt;=F501,1,0),0))</f>
        <v>0</v>
      </c>
      <c r="U501" s="34"/>
      <c r="V501" s="34"/>
      <c r="W501" s="34"/>
      <c r="X501" s="31">
        <f t="shared" ref="X501" si="118">IF(O501="M",2.06*10^-3*G501^2-0.1166*G501+6.5273,2.49*10^-3*G501^2-0.1858*G501+9.036)</f>
        <v>9.0359999999999996</v>
      </c>
      <c r="Y501" s="31">
        <f t="shared" ref="Y501" si="119">((G501/100)^3*INDEX(itoOI,IF(O501="M",0,3)+IF(G501&lt;140,1,IF(G501&lt;=149,2,3)),1)+(G501/100)^2*INDEX(itoOI,IF(O501="M",0,3)+IF(G501&lt;140,1,IF(G501&lt;=149,2,3)),2)+(G501/100)*INDEX(itoOI,IF(O501="M",0,3)+IF(G501&lt;140,1,IF(G501&lt;=149,2,3)),3)+INDEX(itoOI,IF(O501="M",0,3)+IF(G501&lt;140,1,IF(G501&lt;=149,2,3)),4))</f>
        <v>-184.49199999999999</v>
      </c>
      <c r="Z501" s="30">
        <f t="shared" ref="Z501" si="120">22*G501^2/10000</f>
        <v>0</v>
      </c>
    </row>
    <row r="502" spans="4:26" x14ac:dyDescent="0.15">
      <c r="E502" s="46"/>
      <c r="F502" s="28"/>
      <c r="G502" s="29"/>
      <c r="H502" s="29"/>
      <c r="I502" s="48" t="str">
        <f>IF(COUNTA($F$499,$H$499,F502:H502)=5,P502,"")</f>
        <v/>
      </c>
      <c r="J502" s="48" t="str">
        <f>IF(COUNTA($F$499,$H$499,F502:H502)=5,IF(T502&lt;6,"*",IF(T502&gt;=17.583,"*",(H502-G502*INDEX(IF(O502="F",muratafemale,muratamale),R502-4,1)-INDEX(IF(O502="F",muratafemale,muratamale),R502-4,2))/(G502*INDEX(IF(O502="F",muratafemale,muratamale),R502-4,1)+INDEX(IF(O502="F",muratafemale,muratamale),R502-4,2))*100)),"")</f>
        <v/>
      </c>
      <c r="K502" s="49" t="str">
        <f>IF(COUNTA($F$499,$H$499,F502:H502)=5,IF(OR(T502&lt;1,G502&lt;70),"*",IF(G502&gt;=IF(O502="M",181,174),(H502-Z502)/Z502*100,IF(G502&lt;101,(H502-X502)/X502*100,IF(T502&lt;6,(H502-X502)/X502*100,IF(T502&gt;=17.583,(H502-Z502)/Z502*100,(H502-Y502)/Y502*100))))),"")</f>
        <v/>
      </c>
      <c r="L502" s="11"/>
      <c r="M502" s="11"/>
      <c r="N502" s="78"/>
      <c r="O502" s="31" t="str">
        <f>+O501</f>
        <v>F</v>
      </c>
      <c r="P502" s="11">
        <f t="shared" ref="P502:P533" si="121">IF(T502&gt;17.583,"*",(G502-(INDEX(IF(O502="F",Hfemalemean,Hmalemean),S502+1,R502+1)))/(INDEX(IF(O502="F",Hfemalesd,Hmalesd),S502+1,R502+1)))</f>
        <v>-23.287315649149274</v>
      </c>
      <c r="Q502" s="11"/>
      <c r="R502" s="38">
        <f>DATEDIF($F$499,F502,"Y")</f>
        <v>0</v>
      </c>
      <c r="S502" s="30">
        <f>DATEDIF($F$499,F502,"YM")</f>
        <v>0</v>
      </c>
      <c r="T502" s="30">
        <f>DATEDIF($F$499,F502,"Y")+DATEDIF($F$499,F502,"YD")/(365+IF(MOD(YEAR(DATE(YEAR(F502)-1,MONTH($F$499),DAY($F$499))),4)=0,IF(DATE(YEAR(DATE(YEAR(F502)-1,MONTH($F$499),DAY($F$499))),2,29)&gt;=DATE(YEAR(F502)-1,MONTH($F$499),DAY($F$499)),1,0),0)+IF(MOD(YEAR(F502),4)=0,IF(DATE(YEAR(F502),2,29)&lt;=F502,1,0),0))</f>
        <v>0</v>
      </c>
      <c r="U502" s="34"/>
      <c r="V502" s="34"/>
      <c r="W502" s="34"/>
      <c r="X502" s="31">
        <f>IF(O502="M",2.06*10^-3*G502^2-0.1166*G502+6.5273,2.49*10^-3*G502^2-0.1858*G502+9.036)</f>
        <v>9.0359999999999996</v>
      </c>
      <c r="Y502" s="31">
        <f t="shared" ref="Y502:Y533" si="122">((G502/100)^3*INDEX(itoOI,IF(O502="M",0,3)+IF(G502&lt;140,1,IF(G502&lt;=149,2,3)),1)+(G502/100)^2*INDEX(itoOI,IF(O502="M",0,3)+IF(G502&lt;140,1,IF(G502&lt;=149,2,3)),2)+(G502/100)*INDEX(itoOI,IF(O502="M",0,3)+IF(G502&lt;140,1,IF(G502&lt;=149,2,3)),3)+INDEX(itoOI,IF(O502="M",0,3)+IF(G502&lt;140,1,IF(G502&lt;=149,2,3)),4))</f>
        <v>-184.49199999999999</v>
      </c>
      <c r="Z502" s="30">
        <f>22*G502^2/10000</f>
        <v>0</v>
      </c>
    </row>
    <row r="503" spans="4:26" x14ac:dyDescent="0.15">
      <c r="E503" s="46"/>
      <c r="F503" s="28"/>
      <c r="G503" s="29"/>
      <c r="H503" s="29"/>
      <c r="I503" s="48" t="str">
        <f t="shared" ref="I503:I564" si="123">IF(COUNTA($F$499,$H$499,F503:H503)=5,P503,"")</f>
        <v/>
      </c>
      <c r="J503" s="48" t="str">
        <f t="shared" ref="J503:J564" si="124">IF(COUNTA($F$499,$H$499,F503:H503)=5,IF(T503&lt;6,"*",IF(T503&gt;=17.583,"*",(H503-G503*INDEX(IF(O503="F",muratafemale,muratamale),R503-4,1)-INDEX(IF(O503="F",muratafemale,muratamale),R503-4,2))/(G503*INDEX(IF(O503="F",muratafemale,muratamale),R503-4,1)+INDEX(IF(O503="F",muratafemale,muratamale),R503-4,2))*100)),"")</f>
        <v/>
      </c>
      <c r="K503" s="49" t="str">
        <f t="shared" ref="K503:K564" si="125">IF(COUNTA($F$499,$H$499,F503:H503)=5,IF(OR(T503&lt;1,G503&lt;70),"*",IF(G503&gt;=IF(O503="M",181,174),(H503-Z503)/Z503*100,IF(G503&lt;101,(H503-X503)/X503*100,IF(T503&lt;6,(H503-X503)/X503*100,IF(T503&gt;=17.583,(H503-Z503)/Z503*100,(H503-Y503)/Y503*100))))),"")</f>
        <v/>
      </c>
      <c r="L503" s="11"/>
      <c r="M503" s="11"/>
      <c r="N503" s="78"/>
      <c r="O503" s="31" t="str">
        <f t="shared" ref="O503:O566" si="126">+O502</f>
        <v>F</v>
      </c>
      <c r="P503" s="11">
        <f t="shared" si="121"/>
        <v>-23.287315649149274</v>
      </c>
      <c r="Q503" s="11"/>
      <c r="R503" s="38">
        <f>DATEDIF($F$499,F503,"Y")</f>
        <v>0</v>
      </c>
      <c r="S503" s="30">
        <f t="shared" ref="S503:S565" si="127">DATEDIF($F$499,F503,"YM")</f>
        <v>0</v>
      </c>
      <c r="T503" s="30">
        <f>DATEDIF($F$499,F503,"Y")+DATEDIF($F$499,F503,"YD")/(365+IF(MOD(YEAR(DATE(YEAR(F503)-1,MONTH($F$499),DAY($F$499))),4)=0,IF(DATE(YEAR(DATE(YEAR(F503)-1,MONTH($F$499),DAY($F$499))),2,29)&gt;=DATE(YEAR(F503)-1,MONTH($F$499),DAY($F$499)),1,0),0)+IF(MOD(YEAR(F503),4)=0,IF(DATE(YEAR(F503),2,29)&lt;=F503,1,0),0))</f>
        <v>0</v>
      </c>
      <c r="U503" s="34"/>
      <c r="V503" s="34"/>
      <c r="W503" s="34"/>
      <c r="X503" s="31">
        <f t="shared" ref="X503:X566" si="128">IF(O503="M",2.06*10^-3*G503^2-0.1166*G503+6.5273,2.49*10^-3*G503^2-0.1858*G503+9.036)</f>
        <v>9.0359999999999996</v>
      </c>
      <c r="Y503" s="31">
        <f t="shared" si="122"/>
        <v>-184.49199999999999</v>
      </c>
      <c r="Z503" s="30">
        <f t="shared" ref="Z503:Z566" si="129">22*G503^2/10000</f>
        <v>0</v>
      </c>
    </row>
    <row r="504" spans="4:26" x14ac:dyDescent="0.15">
      <c r="E504" s="46"/>
      <c r="F504" s="28"/>
      <c r="G504" s="29"/>
      <c r="H504" s="29"/>
      <c r="I504" s="48" t="str">
        <f t="shared" si="123"/>
        <v/>
      </c>
      <c r="J504" s="48" t="str">
        <f t="shared" si="124"/>
        <v/>
      </c>
      <c r="K504" s="49" t="str">
        <f t="shared" si="125"/>
        <v/>
      </c>
      <c r="L504" s="11"/>
      <c r="M504" s="11"/>
      <c r="N504" s="78"/>
      <c r="O504" s="31" t="str">
        <f t="shared" si="126"/>
        <v>F</v>
      </c>
      <c r="P504" s="11">
        <f t="shared" si="121"/>
        <v>-23.287315649149274</v>
      </c>
      <c r="Q504" s="11"/>
      <c r="R504" s="38">
        <f t="shared" ref="R504:R565" si="130">DATEDIF($F$499,F504,"Y")</f>
        <v>0</v>
      </c>
      <c r="S504" s="30">
        <f t="shared" si="127"/>
        <v>0</v>
      </c>
      <c r="T504" s="30">
        <f>DATEDIF($F$499,F504,"Y")+DATEDIF($F$499,F504,"YD")/(365+IF(MOD(YEAR(DATE(YEAR(F504)-1,MONTH($F$499),DAY($F$499))),4)=0,IF(DATE(YEAR(DATE(YEAR(F504)-1,MONTH($F$499),DAY($F$499))),2,29)&gt;=DATE(YEAR(F504)-1,MONTH($F$499),DAY($F$499)),1,0),0)+IF(MOD(YEAR(F504),4)=0,IF(DATE(YEAR(F504),2,29)&lt;=F504,1,0),0))</f>
        <v>0</v>
      </c>
      <c r="U504" s="34"/>
      <c r="V504" s="34"/>
      <c r="W504" s="34"/>
      <c r="X504" s="31">
        <f t="shared" si="128"/>
        <v>9.0359999999999996</v>
      </c>
      <c r="Y504" s="31">
        <f t="shared" si="122"/>
        <v>-184.49199999999999</v>
      </c>
      <c r="Z504" s="30">
        <f t="shared" si="129"/>
        <v>0</v>
      </c>
    </row>
    <row r="505" spans="4:26" x14ac:dyDescent="0.15">
      <c r="E505" s="46"/>
      <c r="F505" s="28"/>
      <c r="G505" s="29"/>
      <c r="H505" s="29"/>
      <c r="I505" s="48" t="str">
        <f t="shared" si="123"/>
        <v/>
      </c>
      <c r="J505" s="48" t="str">
        <f t="shared" si="124"/>
        <v/>
      </c>
      <c r="K505" s="49" t="str">
        <f t="shared" si="125"/>
        <v/>
      </c>
      <c r="L505" s="11"/>
      <c r="M505" s="11"/>
      <c r="N505" s="78"/>
      <c r="O505" s="31" t="str">
        <f t="shared" si="126"/>
        <v>F</v>
      </c>
      <c r="P505" s="11">
        <f t="shared" si="121"/>
        <v>-23.287315649149274</v>
      </c>
      <c r="Q505" s="11"/>
      <c r="R505" s="38">
        <f t="shared" si="130"/>
        <v>0</v>
      </c>
      <c r="S505" s="30">
        <f t="shared" si="127"/>
        <v>0</v>
      </c>
      <c r="T505" s="30">
        <f t="shared" ref="T505:T565" si="131">DATEDIF($F$499,F505,"Y")+DATEDIF($F$499,F505,"YD")/(365+IF(MOD(YEAR(DATE(YEAR(F505)-1,MONTH($F$499),DAY($F$499))),4)=0,IF(DATE(YEAR(DATE(YEAR(F505)-1,MONTH($F$499),DAY($F$499))),2,29)&gt;=DATE(YEAR(F505)-1,MONTH($F$499),DAY($F$499)),1,0),0)+IF(MOD(YEAR(F505),4)=0,IF(DATE(YEAR(F505),2,29)&lt;=F505,1,0),0))</f>
        <v>0</v>
      </c>
      <c r="U505" s="34"/>
      <c r="V505" s="34"/>
      <c r="W505" s="34"/>
      <c r="X505" s="31">
        <f t="shared" si="128"/>
        <v>9.0359999999999996</v>
      </c>
      <c r="Y505" s="31">
        <f t="shared" si="122"/>
        <v>-184.49199999999999</v>
      </c>
      <c r="Z505" s="30">
        <f t="shared" si="129"/>
        <v>0</v>
      </c>
    </row>
    <row r="506" spans="4:26" x14ac:dyDescent="0.15">
      <c r="E506" s="46"/>
      <c r="F506" s="28"/>
      <c r="G506" s="29"/>
      <c r="H506" s="29"/>
      <c r="I506" s="48" t="str">
        <f t="shared" si="123"/>
        <v/>
      </c>
      <c r="J506" s="48" t="str">
        <f t="shared" si="124"/>
        <v/>
      </c>
      <c r="K506" s="49" t="str">
        <f t="shared" si="125"/>
        <v/>
      </c>
      <c r="L506" s="11"/>
      <c r="M506" s="11"/>
      <c r="N506" s="78"/>
      <c r="O506" s="31" t="str">
        <f t="shared" si="126"/>
        <v>F</v>
      </c>
      <c r="P506" s="11">
        <f t="shared" si="121"/>
        <v>-23.287315649149274</v>
      </c>
      <c r="Q506" s="11"/>
      <c r="R506" s="38">
        <f t="shared" si="130"/>
        <v>0</v>
      </c>
      <c r="S506" s="30">
        <f t="shared" si="127"/>
        <v>0</v>
      </c>
      <c r="T506" s="30">
        <f t="shared" si="131"/>
        <v>0</v>
      </c>
      <c r="U506" s="34"/>
      <c r="V506" s="34"/>
      <c r="W506" s="34"/>
      <c r="X506" s="31">
        <f t="shared" si="128"/>
        <v>9.0359999999999996</v>
      </c>
      <c r="Y506" s="31">
        <f t="shared" si="122"/>
        <v>-184.49199999999999</v>
      </c>
      <c r="Z506" s="30">
        <f t="shared" si="129"/>
        <v>0</v>
      </c>
    </row>
    <row r="507" spans="4:26" x14ac:dyDescent="0.15">
      <c r="E507" s="46"/>
      <c r="F507" s="28"/>
      <c r="G507" s="29"/>
      <c r="H507" s="29"/>
      <c r="I507" s="48" t="str">
        <f t="shared" si="123"/>
        <v/>
      </c>
      <c r="J507" s="48" t="str">
        <f t="shared" si="124"/>
        <v/>
      </c>
      <c r="K507" s="49" t="str">
        <f t="shared" si="125"/>
        <v/>
      </c>
      <c r="L507" s="11"/>
      <c r="M507" s="11"/>
      <c r="N507" s="78"/>
      <c r="O507" s="31" t="str">
        <f t="shared" si="126"/>
        <v>F</v>
      </c>
      <c r="P507" s="11">
        <f t="shared" si="121"/>
        <v>-23.287315649149274</v>
      </c>
      <c r="Q507" s="11"/>
      <c r="R507" s="38">
        <f t="shared" si="130"/>
        <v>0</v>
      </c>
      <c r="S507" s="30">
        <f t="shared" si="127"/>
        <v>0</v>
      </c>
      <c r="T507" s="30">
        <f t="shared" si="131"/>
        <v>0</v>
      </c>
      <c r="U507" s="34"/>
      <c r="V507" s="34"/>
      <c r="W507" s="34"/>
      <c r="X507" s="31">
        <f t="shared" si="128"/>
        <v>9.0359999999999996</v>
      </c>
      <c r="Y507" s="31">
        <f t="shared" si="122"/>
        <v>-184.49199999999999</v>
      </c>
      <c r="Z507" s="30">
        <f t="shared" si="129"/>
        <v>0</v>
      </c>
    </row>
    <row r="508" spans="4:26" x14ac:dyDescent="0.15">
      <c r="E508" s="46"/>
      <c r="F508" s="28"/>
      <c r="G508" s="29"/>
      <c r="H508" s="29"/>
      <c r="I508" s="48" t="str">
        <f t="shared" si="123"/>
        <v/>
      </c>
      <c r="J508" s="48" t="str">
        <f t="shared" si="124"/>
        <v/>
      </c>
      <c r="K508" s="49" t="str">
        <f t="shared" si="125"/>
        <v/>
      </c>
      <c r="L508" s="11"/>
      <c r="M508" s="11"/>
      <c r="N508" s="78"/>
      <c r="O508" s="31" t="str">
        <f t="shared" si="126"/>
        <v>F</v>
      </c>
      <c r="P508" s="11">
        <f t="shared" si="121"/>
        <v>-23.287315649149274</v>
      </c>
      <c r="Q508" s="11"/>
      <c r="R508" s="38">
        <f t="shared" si="130"/>
        <v>0</v>
      </c>
      <c r="S508" s="30">
        <f t="shared" si="127"/>
        <v>0</v>
      </c>
      <c r="T508" s="30">
        <f t="shared" si="131"/>
        <v>0</v>
      </c>
      <c r="U508" s="34"/>
      <c r="V508" s="34"/>
      <c r="W508" s="34"/>
      <c r="X508" s="31">
        <f t="shared" si="128"/>
        <v>9.0359999999999996</v>
      </c>
      <c r="Y508" s="31">
        <f t="shared" si="122"/>
        <v>-184.49199999999999</v>
      </c>
      <c r="Z508" s="30">
        <f t="shared" si="129"/>
        <v>0</v>
      </c>
    </row>
    <row r="509" spans="4:26" x14ac:dyDescent="0.15">
      <c r="E509" s="46"/>
      <c r="F509" s="28"/>
      <c r="G509" s="29"/>
      <c r="H509" s="29"/>
      <c r="I509" s="48" t="str">
        <f t="shared" si="123"/>
        <v/>
      </c>
      <c r="J509" s="48" t="str">
        <f t="shared" si="124"/>
        <v/>
      </c>
      <c r="K509" s="49" t="str">
        <f t="shared" si="125"/>
        <v/>
      </c>
      <c r="L509" s="11"/>
      <c r="M509" s="11"/>
      <c r="N509" s="78"/>
      <c r="O509" s="31" t="str">
        <f t="shared" si="126"/>
        <v>F</v>
      </c>
      <c r="P509" s="11">
        <f t="shared" si="121"/>
        <v>-23.287315649149274</v>
      </c>
      <c r="Q509" s="11"/>
      <c r="R509" s="38">
        <f t="shared" si="130"/>
        <v>0</v>
      </c>
      <c r="S509" s="30">
        <f t="shared" si="127"/>
        <v>0</v>
      </c>
      <c r="T509" s="30">
        <f t="shared" si="131"/>
        <v>0</v>
      </c>
      <c r="U509" s="34"/>
      <c r="V509" s="34"/>
      <c r="W509" s="34"/>
      <c r="X509" s="31">
        <f t="shared" si="128"/>
        <v>9.0359999999999996</v>
      </c>
      <c r="Y509" s="31">
        <f t="shared" si="122"/>
        <v>-184.49199999999999</v>
      </c>
      <c r="Z509" s="30">
        <f t="shared" si="129"/>
        <v>0</v>
      </c>
    </row>
    <row r="510" spans="4:26" x14ac:dyDescent="0.15">
      <c r="E510" s="46"/>
      <c r="F510" s="28"/>
      <c r="G510" s="29"/>
      <c r="H510" s="29"/>
      <c r="I510" s="48" t="str">
        <f t="shared" si="123"/>
        <v/>
      </c>
      <c r="J510" s="48" t="str">
        <f t="shared" si="124"/>
        <v/>
      </c>
      <c r="K510" s="49" t="str">
        <f t="shared" si="125"/>
        <v/>
      </c>
      <c r="L510" s="11"/>
      <c r="M510" s="11"/>
      <c r="N510" s="78"/>
      <c r="O510" s="31" t="str">
        <f t="shared" si="126"/>
        <v>F</v>
      </c>
      <c r="P510" s="11">
        <f t="shared" si="121"/>
        <v>-23.287315649149274</v>
      </c>
      <c r="Q510" s="11"/>
      <c r="R510" s="38">
        <f t="shared" si="130"/>
        <v>0</v>
      </c>
      <c r="S510" s="30">
        <f t="shared" si="127"/>
        <v>0</v>
      </c>
      <c r="T510" s="30">
        <f t="shared" si="131"/>
        <v>0</v>
      </c>
      <c r="U510" s="34"/>
      <c r="V510" s="34"/>
      <c r="W510" s="34"/>
      <c r="X510" s="31">
        <f t="shared" si="128"/>
        <v>9.0359999999999996</v>
      </c>
      <c r="Y510" s="31">
        <f t="shared" si="122"/>
        <v>-184.49199999999999</v>
      </c>
      <c r="Z510" s="30">
        <f t="shared" si="129"/>
        <v>0</v>
      </c>
    </row>
    <row r="511" spans="4:26" x14ac:dyDescent="0.15">
      <c r="E511" s="46"/>
      <c r="F511" s="28"/>
      <c r="G511" s="29"/>
      <c r="H511" s="29"/>
      <c r="I511" s="48" t="str">
        <f t="shared" si="123"/>
        <v/>
      </c>
      <c r="J511" s="48" t="str">
        <f t="shared" si="124"/>
        <v/>
      </c>
      <c r="K511" s="49" t="str">
        <f t="shared" si="125"/>
        <v/>
      </c>
      <c r="L511" s="11"/>
      <c r="M511" s="11"/>
      <c r="N511" s="78"/>
      <c r="O511" s="31" t="str">
        <f t="shared" si="126"/>
        <v>F</v>
      </c>
      <c r="P511" s="11">
        <f t="shared" si="121"/>
        <v>-23.287315649149274</v>
      </c>
      <c r="Q511" s="11"/>
      <c r="R511" s="38">
        <f t="shared" si="130"/>
        <v>0</v>
      </c>
      <c r="S511" s="30">
        <f t="shared" si="127"/>
        <v>0</v>
      </c>
      <c r="T511" s="30">
        <f t="shared" si="131"/>
        <v>0</v>
      </c>
      <c r="U511" s="34"/>
      <c r="V511" s="34"/>
      <c r="W511" s="34"/>
      <c r="X511" s="31">
        <f t="shared" si="128"/>
        <v>9.0359999999999996</v>
      </c>
      <c r="Y511" s="31">
        <f t="shared" si="122"/>
        <v>-184.49199999999999</v>
      </c>
      <c r="Z511" s="30">
        <f t="shared" si="129"/>
        <v>0</v>
      </c>
    </row>
    <row r="512" spans="4:26" x14ac:dyDescent="0.15">
      <c r="E512" s="46"/>
      <c r="F512" s="28"/>
      <c r="G512" s="29"/>
      <c r="H512" s="29"/>
      <c r="I512" s="48" t="str">
        <f t="shared" si="123"/>
        <v/>
      </c>
      <c r="J512" s="48" t="str">
        <f t="shared" si="124"/>
        <v/>
      </c>
      <c r="K512" s="49" t="str">
        <f t="shared" si="125"/>
        <v/>
      </c>
      <c r="L512" s="11"/>
      <c r="M512" s="11"/>
      <c r="N512" s="78"/>
      <c r="O512" s="31" t="str">
        <f t="shared" si="126"/>
        <v>F</v>
      </c>
      <c r="P512" s="11">
        <f t="shared" si="121"/>
        <v>-23.287315649149274</v>
      </c>
      <c r="Q512" s="11"/>
      <c r="R512" s="38">
        <f t="shared" si="130"/>
        <v>0</v>
      </c>
      <c r="S512" s="30">
        <f t="shared" si="127"/>
        <v>0</v>
      </c>
      <c r="T512" s="30">
        <f t="shared" si="131"/>
        <v>0</v>
      </c>
      <c r="U512" s="34"/>
      <c r="V512" s="34"/>
      <c r="W512" s="34"/>
      <c r="X512" s="31">
        <f t="shared" si="128"/>
        <v>9.0359999999999996</v>
      </c>
      <c r="Y512" s="31">
        <f t="shared" si="122"/>
        <v>-184.49199999999999</v>
      </c>
      <c r="Z512" s="30">
        <f t="shared" si="129"/>
        <v>0</v>
      </c>
    </row>
    <row r="513" spans="5:26" x14ac:dyDescent="0.15">
      <c r="E513" s="46"/>
      <c r="F513" s="28"/>
      <c r="G513" s="29"/>
      <c r="H513" s="29"/>
      <c r="I513" s="48" t="str">
        <f t="shared" si="123"/>
        <v/>
      </c>
      <c r="J513" s="48" t="str">
        <f t="shared" si="124"/>
        <v/>
      </c>
      <c r="K513" s="49" t="str">
        <f t="shared" si="125"/>
        <v/>
      </c>
      <c r="L513" s="11"/>
      <c r="M513" s="11"/>
      <c r="N513" s="78"/>
      <c r="O513" s="31" t="str">
        <f t="shared" si="126"/>
        <v>F</v>
      </c>
      <c r="P513" s="11">
        <f t="shared" si="121"/>
        <v>-23.287315649149274</v>
      </c>
      <c r="Q513" s="11"/>
      <c r="R513" s="38">
        <f t="shared" si="130"/>
        <v>0</v>
      </c>
      <c r="S513" s="30">
        <f t="shared" si="127"/>
        <v>0</v>
      </c>
      <c r="T513" s="30">
        <f t="shared" si="131"/>
        <v>0</v>
      </c>
      <c r="U513" s="34"/>
      <c r="V513" s="34"/>
      <c r="W513" s="34"/>
      <c r="X513" s="31">
        <f t="shared" si="128"/>
        <v>9.0359999999999996</v>
      </c>
      <c r="Y513" s="31">
        <f t="shared" si="122"/>
        <v>-184.49199999999999</v>
      </c>
      <c r="Z513" s="30">
        <f t="shared" si="129"/>
        <v>0</v>
      </c>
    </row>
    <row r="514" spans="5:26" x14ac:dyDescent="0.15">
      <c r="E514" s="46"/>
      <c r="F514" s="28"/>
      <c r="G514" s="29"/>
      <c r="H514" s="29"/>
      <c r="I514" s="48" t="str">
        <f t="shared" si="123"/>
        <v/>
      </c>
      <c r="J514" s="48" t="str">
        <f t="shared" si="124"/>
        <v/>
      </c>
      <c r="K514" s="49" t="str">
        <f t="shared" si="125"/>
        <v/>
      </c>
      <c r="L514" s="11"/>
      <c r="M514" s="11"/>
      <c r="N514" s="78"/>
      <c r="O514" s="31" t="str">
        <f t="shared" si="126"/>
        <v>F</v>
      </c>
      <c r="P514" s="11">
        <f t="shared" si="121"/>
        <v>-23.287315649149274</v>
      </c>
      <c r="Q514" s="11"/>
      <c r="R514" s="38">
        <f t="shared" si="130"/>
        <v>0</v>
      </c>
      <c r="S514" s="30">
        <f t="shared" si="127"/>
        <v>0</v>
      </c>
      <c r="T514" s="30">
        <f t="shared" si="131"/>
        <v>0</v>
      </c>
      <c r="U514" s="34"/>
      <c r="V514" s="34"/>
      <c r="W514" s="34"/>
      <c r="X514" s="31">
        <f t="shared" si="128"/>
        <v>9.0359999999999996</v>
      </c>
      <c r="Y514" s="31">
        <f t="shared" si="122"/>
        <v>-184.49199999999999</v>
      </c>
      <c r="Z514" s="30">
        <f t="shared" si="129"/>
        <v>0</v>
      </c>
    </row>
    <row r="515" spans="5:26" x14ac:dyDescent="0.15">
      <c r="E515" s="46"/>
      <c r="F515" s="28"/>
      <c r="G515" s="29"/>
      <c r="H515" s="29"/>
      <c r="I515" s="48" t="str">
        <f t="shared" si="123"/>
        <v/>
      </c>
      <c r="J515" s="48" t="str">
        <f t="shared" si="124"/>
        <v/>
      </c>
      <c r="K515" s="49" t="str">
        <f t="shared" si="125"/>
        <v/>
      </c>
      <c r="L515" s="11"/>
      <c r="M515" s="11"/>
      <c r="N515" s="78"/>
      <c r="O515" s="31" t="str">
        <f t="shared" si="126"/>
        <v>F</v>
      </c>
      <c r="P515" s="11">
        <f t="shared" si="121"/>
        <v>-23.287315649149274</v>
      </c>
      <c r="Q515" s="11"/>
      <c r="R515" s="38">
        <f t="shared" si="130"/>
        <v>0</v>
      </c>
      <c r="S515" s="30">
        <f t="shared" si="127"/>
        <v>0</v>
      </c>
      <c r="T515" s="30">
        <f t="shared" si="131"/>
        <v>0</v>
      </c>
      <c r="U515" s="34"/>
      <c r="V515" s="34"/>
      <c r="W515" s="34"/>
      <c r="X515" s="31">
        <f t="shared" si="128"/>
        <v>9.0359999999999996</v>
      </c>
      <c r="Y515" s="31">
        <f t="shared" si="122"/>
        <v>-184.49199999999999</v>
      </c>
      <c r="Z515" s="30">
        <f t="shared" si="129"/>
        <v>0</v>
      </c>
    </row>
    <row r="516" spans="5:26" x14ac:dyDescent="0.15">
      <c r="E516" s="46"/>
      <c r="F516" s="28"/>
      <c r="G516" s="29"/>
      <c r="H516" s="29"/>
      <c r="I516" s="48" t="str">
        <f t="shared" si="123"/>
        <v/>
      </c>
      <c r="J516" s="48" t="str">
        <f t="shared" si="124"/>
        <v/>
      </c>
      <c r="K516" s="49" t="str">
        <f t="shared" si="125"/>
        <v/>
      </c>
      <c r="L516" s="11"/>
      <c r="M516" s="11"/>
      <c r="N516" s="78"/>
      <c r="O516" s="31" t="str">
        <f t="shared" si="126"/>
        <v>F</v>
      </c>
      <c r="P516" s="11">
        <f t="shared" si="121"/>
        <v>-23.287315649149274</v>
      </c>
      <c r="Q516" s="11"/>
      <c r="R516" s="38">
        <f t="shared" si="130"/>
        <v>0</v>
      </c>
      <c r="S516" s="30">
        <f t="shared" si="127"/>
        <v>0</v>
      </c>
      <c r="T516" s="30">
        <f t="shared" si="131"/>
        <v>0</v>
      </c>
      <c r="U516" s="34"/>
      <c r="V516" s="34"/>
      <c r="W516" s="34"/>
      <c r="X516" s="31">
        <f t="shared" si="128"/>
        <v>9.0359999999999996</v>
      </c>
      <c r="Y516" s="31">
        <f t="shared" si="122"/>
        <v>-184.49199999999999</v>
      </c>
      <c r="Z516" s="30">
        <f t="shared" si="129"/>
        <v>0</v>
      </c>
    </row>
    <row r="517" spans="5:26" x14ac:dyDescent="0.15">
      <c r="E517" s="46"/>
      <c r="F517" s="28"/>
      <c r="G517" s="29"/>
      <c r="H517" s="29"/>
      <c r="I517" s="48" t="str">
        <f t="shared" si="123"/>
        <v/>
      </c>
      <c r="J517" s="48" t="str">
        <f t="shared" si="124"/>
        <v/>
      </c>
      <c r="K517" s="49" t="str">
        <f t="shared" si="125"/>
        <v/>
      </c>
      <c r="L517" s="11"/>
      <c r="M517" s="11"/>
      <c r="N517" s="78"/>
      <c r="O517" s="31" t="str">
        <f t="shared" si="126"/>
        <v>F</v>
      </c>
      <c r="P517" s="11">
        <f t="shared" si="121"/>
        <v>-23.287315649149274</v>
      </c>
      <c r="Q517" s="11"/>
      <c r="R517" s="38">
        <f t="shared" si="130"/>
        <v>0</v>
      </c>
      <c r="S517" s="30">
        <f t="shared" si="127"/>
        <v>0</v>
      </c>
      <c r="T517" s="30">
        <f t="shared" si="131"/>
        <v>0</v>
      </c>
      <c r="U517" s="34"/>
      <c r="V517" s="34"/>
      <c r="W517" s="34"/>
      <c r="X517" s="31">
        <f t="shared" si="128"/>
        <v>9.0359999999999996</v>
      </c>
      <c r="Y517" s="31">
        <f t="shared" si="122"/>
        <v>-184.49199999999999</v>
      </c>
      <c r="Z517" s="30">
        <f t="shared" si="129"/>
        <v>0</v>
      </c>
    </row>
    <row r="518" spans="5:26" x14ac:dyDescent="0.15">
      <c r="E518" s="46"/>
      <c r="F518" s="28"/>
      <c r="G518" s="29"/>
      <c r="H518" s="29"/>
      <c r="I518" s="48" t="str">
        <f t="shared" si="123"/>
        <v/>
      </c>
      <c r="J518" s="48" t="str">
        <f t="shared" si="124"/>
        <v/>
      </c>
      <c r="K518" s="49" t="str">
        <f t="shared" si="125"/>
        <v/>
      </c>
      <c r="L518" s="11"/>
      <c r="M518" s="11"/>
      <c r="N518" s="78"/>
      <c r="O518" s="31" t="str">
        <f t="shared" si="126"/>
        <v>F</v>
      </c>
      <c r="P518" s="11">
        <f t="shared" si="121"/>
        <v>-23.287315649149274</v>
      </c>
      <c r="Q518" s="11"/>
      <c r="R518" s="38">
        <f t="shared" si="130"/>
        <v>0</v>
      </c>
      <c r="S518" s="30">
        <f t="shared" si="127"/>
        <v>0</v>
      </c>
      <c r="T518" s="30">
        <f t="shared" si="131"/>
        <v>0</v>
      </c>
      <c r="U518" s="34"/>
      <c r="V518" s="34"/>
      <c r="W518" s="34"/>
      <c r="X518" s="31">
        <f t="shared" si="128"/>
        <v>9.0359999999999996</v>
      </c>
      <c r="Y518" s="31">
        <f t="shared" si="122"/>
        <v>-184.49199999999999</v>
      </c>
      <c r="Z518" s="30">
        <f t="shared" si="129"/>
        <v>0</v>
      </c>
    </row>
    <row r="519" spans="5:26" x14ac:dyDescent="0.15">
      <c r="E519" s="46"/>
      <c r="F519" s="28"/>
      <c r="G519" s="29"/>
      <c r="H519" s="29"/>
      <c r="I519" s="48" t="str">
        <f t="shared" si="123"/>
        <v/>
      </c>
      <c r="J519" s="48" t="str">
        <f t="shared" si="124"/>
        <v/>
      </c>
      <c r="K519" s="49" t="str">
        <f t="shared" si="125"/>
        <v/>
      </c>
      <c r="L519" s="11"/>
      <c r="M519" s="11"/>
      <c r="N519" s="78"/>
      <c r="O519" s="31" t="str">
        <f t="shared" si="126"/>
        <v>F</v>
      </c>
      <c r="P519" s="11">
        <f t="shared" si="121"/>
        <v>-23.287315649149274</v>
      </c>
      <c r="Q519" s="11"/>
      <c r="R519" s="38">
        <f t="shared" si="130"/>
        <v>0</v>
      </c>
      <c r="S519" s="30">
        <f t="shared" si="127"/>
        <v>0</v>
      </c>
      <c r="T519" s="30">
        <f t="shared" si="131"/>
        <v>0</v>
      </c>
      <c r="U519" s="34"/>
      <c r="V519" s="34"/>
      <c r="W519" s="34"/>
      <c r="X519" s="31">
        <f t="shared" si="128"/>
        <v>9.0359999999999996</v>
      </c>
      <c r="Y519" s="31">
        <f t="shared" si="122"/>
        <v>-184.49199999999999</v>
      </c>
      <c r="Z519" s="30">
        <f t="shared" si="129"/>
        <v>0</v>
      </c>
    </row>
    <row r="520" spans="5:26" x14ac:dyDescent="0.15">
      <c r="E520" s="46"/>
      <c r="F520" s="28"/>
      <c r="G520" s="29"/>
      <c r="H520" s="29"/>
      <c r="I520" s="48" t="str">
        <f t="shared" si="123"/>
        <v/>
      </c>
      <c r="J520" s="48" t="str">
        <f t="shared" si="124"/>
        <v/>
      </c>
      <c r="K520" s="49" t="str">
        <f t="shared" si="125"/>
        <v/>
      </c>
      <c r="L520" s="11"/>
      <c r="M520" s="11"/>
      <c r="N520" s="78"/>
      <c r="O520" s="31" t="str">
        <f t="shared" si="126"/>
        <v>F</v>
      </c>
      <c r="P520" s="11">
        <f t="shared" si="121"/>
        <v>-23.287315649149274</v>
      </c>
      <c r="Q520" s="11"/>
      <c r="R520" s="38">
        <f t="shared" si="130"/>
        <v>0</v>
      </c>
      <c r="S520" s="30">
        <f t="shared" si="127"/>
        <v>0</v>
      </c>
      <c r="T520" s="30">
        <f t="shared" si="131"/>
        <v>0</v>
      </c>
      <c r="U520" s="34"/>
      <c r="V520" s="34"/>
      <c r="W520" s="34"/>
      <c r="X520" s="31">
        <f t="shared" si="128"/>
        <v>9.0359999999999996</v>
      </c>
      <c r="Y520" s="31">
        <f t="shared" si="122"/>
        <v>-184.49199999999999</v>
      </c>
      <c r="Z520" s="30">
        <f t="shared" si="129"/>
        <v>0</v>
      </c>
    </row>
    <row r="521" spans="5:26" x14ac:dyDescent="0.15">
      <c r="E521" s="46"/>
      <c r="F521" s="28"/>
      <c r="G521" s="29"/>
      <c r="H521" s="29"/>
      <c r="I521" s="48" t="str">
        <f t="shared" si="123"/>
        <v/>
      </c>
      <c r="J521" s="48" t="str">
        <f t="shared" si="124"/>
        <v/>
      </c>
      <c r="K521" s="49" t="str">
        <f t="shared" si="125"/>
        <v/>
      </c>
      <c r="L521" s="11"/>
      <c r="M521" s="11"/>
      <c r="N521" s="78"/>
      <c r="O521" s="31" t="str">
        <f t="shared" si="126"/>
        <v>F</v>
      </c>
      <c r="P521" s="11">
        <f t="shared" si="121"/>
        <v>-23.287315649149274</v>
      </c>
      <c r="Q521" s="11"/>
      <c r="R521" s="38">
        <f t="shared" si="130"/>
        <v>0</v>
      </c>
      <c r="S521" s="30">
        <f t="shared" si="127"/>
        <v>0</v>
      </c>
      <c r="T521" s="30">
        <f t="shared" si="131"/>
        <v>0</v>
      </c>
      <c r="U521" s="34"/>
      <c r="V521" s="34"/>
      <c r="W521" s="34"/>
      <c r="X521" s="31">
        <f t="shared" si="128"/>
        <v>9.0359999999999996</v>
      </c>
      <c r="Y521" s="31">
        <f t="shared" si="122"/>
        <v>-184.49199999999999</v>
      </c>
      <c r="Z521" s="30">
        <f t="shared" si="129"/>
        <v>0</v>
      </c>
    </row>
    <row r="522" spans="5:26" x14ac:dyDescent="0.15">
      <c r="E522" s="46"/>
      <c r="F522" s="28"/>
      <c r="G522" s="29"/>
      <c r="H522" s="29"/>
      <c r="I522" s="48" t="str">
        <f t="shared" si="123"/>
        <v/>
      </c>
      <c r="J522" s="48" t="str">
        <f t="shared" si="124"/>
        <v/>
      </c>
      <c r="K522" s="49" t="str">
        <f t="shared" si="125"/>
        <v/>
      </c>
      <c r="L522" s="11"/>
      <c r="M522" s="11"/>
      <c r="N522" s="78"/>
      <c r="O522" s="31" t="str">
        <f t="shared" si="126"/>
        <v>F</v>
      </c>
      <c r="P522" s="11">
        <f t="shared" si="121"/>
        <v>-23.287315649149274</v>
      </c>
      <c r="Q522" s="11"/>
      <c r="R522" s="38">
        <f t="shared" si="130"/>
        <v>0</v>
      </c>
      <c r="S522" s="30">
        <f t="shared" si="127"/>
        <v>0</v>
      </c>
      <c r="T522" s="30">
        <f t="shared" si="131"/>
        <v>0</v>
      </c>
      <c r="U522" s="34"/>
      <c r="V522" s="34"/>
      <c r="W522" s="34"/>
      <c r="X522" s="31">
        <f t="shared" si="128"/>
        <v>9.0359999999999996</v>
      </c>
      <c r="Y522" s="31">
        <f t="shared" si="122"/>
        <v>-184.49199999999999</v>
      </c>
      <c r="Z522" s="30">
        <f t="shared" si="129"/>
        <v>0</v>
      </c>
    </row>
    <row r="523" spans="5:26" x14ac:dyDescent="0.15">
      <c r="E523" s="46"/>
      <c r="F523" s="28"/>
      <c r="G523" s="29"/>
      <c r="H523" s="29"/>
      <c r="I523" s="48" t="str">
        <f t="shared" si="123"/>
        <v/>
      </c>
      <c r="J523" s="48" t="str">
        <f t="shared" si="124"/>
        <v/>
      </c>
      <c r="K523" s="49" t="str">
        <f t="shared" si="125"/>
        <v/>
      </c>
      <c r="L523" s="11"/>
      <c r="M523" s="11"/>
      <c r="N523" s="78"/>
      <c r="O523" s="31" t="str">
        <f t="shared" si="126"/>
        <v>F</v>
      </c>
      <c r="P523" s="11">
        <f t="shared" si="121"/>
        <v>-23.287315649149274</v>
      </c>
      <c r="Q523" s="11"/>
      <c r="R523" s="38">
        <f t="shared" si="130"/>
        <v>0</v>
      </c>
      <c r="S523" s="30">
        <f t="shared" si="127"/>
        <v>0</v>
      </c>
      <c r="T523" s="30">
        <f t="shared" si="131"/>
        <v>0</v>
      </c>
      <c r="U523" s="34"/>
      <c r="V523" s="34"/>
      <c r="W523" s="34"/>
      <c r="X523" s="31">
        <f t="shared" si="128"/>
        <v>9.0359999999999996</v>
      </c>
      <c r="Y523" s="31">
        <f t="shared" si="122"/>
        <v>-184.49199999999999</v>
      </c>
      <c r="Z523" s="30">
        <f t="shared" si="129"/>
        <v>0</v>
      </c>
    </row>
    <row r="524" spans="5:26" x14ac:dyDescent="0.15">
      <c r="E524" s="46"/>
      <c r="F524" s="28"/>
      <c r="G524" s="29"/>
      <c r="H524" s="29"/>
      <c r="I524" s="48" t="str">
        <f t="shared" si="123"/>
        <v/>
      </c>
      <c r="J524" s="48" t="str">
        <f t="shared" si="124"/>
        <v/>
      </c>
      <c r="K524" s="49" t="str">
        <f t="shared" si="125"/>
        <v/>
      </c>
      <c r="L524" s="11"/>
      <c r="M524" s="11"/>
      <c r="N524" s="78"/>
      <c r="O524" s="31" t="str">
        <f t="shared" si="126"/>
        <v>F</v>
      </c>
      <c r="P524" s="11">
        <f t="shared" si="121"/>
        <v>-23.287315649149274</v>
      </c>
      <c r="Q524" s="11"/>
      <c r="R524" s="38">
        <f t="shared" si="130"/>
        <v>0</v>
      </c>
      <c r="S524" s="30">
        <f t="shared" si="127"/>
        <v>0</v>
      </c>
      <c r="T524" s="30">
        <f t="shared" si="131"/>
        <v>0</v>
      </c>
      <c r="U524" s="34"/>
      <c r="V524" s="34"/>
      <c r="W524" s="34"/>
      <c r="X524" s="31">
        <f t="shared" si="128"/>
        <v>9.0359999999999996</v>
      </c>
      <c r="Y524" s="31">
        <f t="shared" si="122"/>
        <v>-184.49199999999999</v>
      </c>
      <c r="Z524" s="30">
        <f t="shared" si="129"/>
        <v>0</v>
      </c>
    </row>
    <row r="525" spans="5:26" x14ac:dyDescent="0.15">
      <c r="E525" s="46"/>
      <c r="F525" s="28"/>
      <c r="G525" s="29"/>
      <c r="H525" s="29"/>
      <c r="I525" s="48" t="str">
        <f t="shared" si="123"/>
        <v/>
      </c>
      <c r="J525" s="48" t="str">
        <f t="shared" si="124"/>
        <v/>
      </c>
      <c r="K525" s="49" t="str">
        <f t="shared" si="125"/>
        <v/>
      </c>
      <c r="L525" s="11"/>
      <c r="M525" s="11"/>
      <c r="N525" s="78"/>
      <c r="O525" s="31" t="str">
        <f t="shared" si="126"/>
        <v>F</v>
      </c>
      <c r="P525" s="11">
        <f t="shared" si="121"/>
        <v>-23.287315649149274</v>
      </c>
      <c r="Q525" s="11"/>
      <c r="R525" s="38">
        <f t="shared" si="130"/>
        <v>0</v>
      </c>
      <c r="S525" s="30">
        <f t="shared" si="127"/>
        <v>0</v>
      </c>
      <c r="T525" s="30">
        <f t="shared" si="131"/>
        <v>0</v>
      </c>
      <c r="U525" s="34"/>
      <c r="V525" s="34"/>
      <c r="W525" s="34"/>
      <c r="X525" s="31">
        <f t="shared" si="128"/>
        <v>9.0359999999999996</v>
      </c>
      <c r="Y525" s="31">
        <f t="shared" si="122"/>
        <v>-184.49199999999999</v>
      </c>
      <c r="Z525" s="30">
        <f t="shared" si="129"/>
        <v>0</v>
      </c>
    </row>
    <row r="526" spans="5:26" x14ac:dyDescent="0.15">
      <c r="E526" s="46"/>
      <c r="F526" s="28"/>
      <c r="G526" s="29"/>
      <c r="H526" s="29"/>
      <c r="I526" s="48" t="str">
        <f t="shared" si="123"/>
        <v/>
      </c>
      <c r="J526" s="48" t="str">
        <f t="shared" si="124"/>
        <v/>
      </c>
      <c r="K526" s="49" t="str">
        <f t="shared" si="125"/>
        <v/>
      </c>
      <c r="L526" s="11"/>
      <c r="M526" s="11"/>
      <c r="N526" s="78"/>
      <c r="O526" s="31" t="str">
        <f t="shared" si="126"/>
        <v>F</v>
      </c>
      <c r="P526" s="11">
        <f t="shared" si="121"/>
        <v>-23.287315649149274</v>
      </c>
      <c r="Q526" s="11"/>
      <c r="R526" s="38">
        <f t="shared" si="130"/>
        <v>0</v>
      </c>
      <c r="S526" s="30">
        <f t="shared" si="127"/>
        <v>0</v>
      </c>
      <c r="T526" s="30">
        <f t="shared" si="131"/>
        <v>0</v>
      </c>
      <c r="U526" s="34"/>
      <c r="V526" s="34"/>
      <c r="W526" s="34"/>
      <c r="X526" s="31">
        <f t="shared" si="128"/>
        <v>9.0359999999999996</v>
      </c>
      <c r="Y526" s="31">
        <f t="shared" si="122"/>
        <v>-184.49199999999999</v>
      </c>
      <c r="Z526" s="30">
        <f t="shared" si="129"/>
        <v>0</v>
      </c>
    </row>
    <row r="527" spans="5:26" x14ac:dyDescent="0.15">
      <c r="E527" s="46"/>
      <c r="F527" s="28"/>
      <c r="G527" s="29"/>
      <c r="H527" s="29"/>
      <c r="I527" s="48" t="str">
        <f t="shared" si="123"/>
        <v/>
      </c>
      <c r="J527" s="48" t="str">
        <f t="shared" si="124"/>
        <v/>
      </c>
      <c r="K527" s="49" t="str">
        <f t="shared" si="125"/>
        <v/>
      </c>
      <c r="L527" s="11"/>
      <c r="M527" s="11"/>
      <c r="N527" s="78"/>
      <c r="O527" s="31" t="str">
        <f t="shared" si="126"/>
        <v>F</v>
      </c>
      <c r="P527" s="11">
        <f t="shared" si="121"/>
        <v>-23.287315649149274</v>
      </c>
      <c r="Q527" s="11"/>
      <c r="R527" s="38">
        <f t="shared" si="130"/>
        <v>0</v>
      </c>
      <c r="S527" s="30">
        <f t="shared" si="127"/>
        <v>0</v>
      </c>
      <c r="T527" s="30">
        <f t="shared" si="131"/>
        <v>0</v>
      </c>
      <c r="U527" s="34"/>
      <c r="V527" s="34"/>
      <c r="W527" s="34"/>
      <c r="X527" s="31">
        <f t="shared" si="128"/>
        <v>9.0359999999999996</v>
      </c>
      <c r="Y527" s="31">
        <f t="shared" si="122"/>
        <v>-184.49199999999999</v>
      </c>
      <c r="Z527" s="30">
        <f t="shared" si="129"/>
        <v>0</v>
      </c>
    </row>
    <row r="528" spans="5:26" x14ac:dyDescent="0.15">
      <c r="E528" s="46"/>
      <c r="F528" s="28"/>
      <c r="G528" s="29"/>
      <c r="H528" s="29"/>
      <c r="I528" s="48" t="str">
        <f t="shared" si="123"/>
        <v/>
      </c>
      <c r="J528" s="48" t="str">
        <f t="shared" si="124"/>
        <v/>
      </c>
      <c r="K528" s="49" t="str">
        <f t="shared" si="125"/>
        <v/>
      </c>
      <c r="L528" s="11"/>
      <c r="M528" s="11"/>
      <c r="N528" s="78"/>
      <c r="O528" s="31" t="str">
        <f t="shared" si="126"/>
        <v>F</v>
      </c>
      <c r="P528" s="11">
        <f t="shared" si="121"/>
        <v>-23.287315649149274</v>
      </c>
      <c r="Q528" s="11"/>
      <c r="R528" s="38">
        <f t="shared" si="130"/>
        <v>0</v>
      </c>
      <c r="S528" s="30">
        <f t="shared" si="127"/>
        <v>0</v>
      </c>
      <c r="T528" s="30">
        <f t="shared" si="131"/>
        <v>0</v>
      </c>
      <c r="U528" s="34"/>
      <c r="V528" s="34"/>
      <c r="W528" s="34"/>
      <c r="X528" s="31">
        <f t="shared" si="128"/>
        <v>9.0359999999999996</v>
      </c>
      <c r="Y528" s="31">
        <f t="shared" si="122"/>
        <v>-184.49199999999999</v>
      </c>
      <c r="Z528" s="30">
        <f t="shared" si="129"/>
        <v>0</v>
      </c>
    </row>
    <row r="529" spans="5:26" x14ac:dyDescent="0.15">
      <c r="E529" s="46"/>
      <c r="F529" s="28"/>
      <c r="G529" s="29"/>
      <c r="H529" s="29"/>
      <c r="I529" s="48" t="str">
        <f t="shared" si="123"/>
        <v/>
      </c>
      <c r="J529" s="48" t="str">
        <f t="shared" si="124"/>
        <v/>
      </c>
      <c r="K529" s="49" t="str">
        <f t="shared" si="125"/>
        <v/>
      </c>
      <c r="L529" s="11"/>
      <c r="M529" s="11"/>
      <c r="N529" s="78"/>
      <c r="O529" s="31" t="str">
        <f t="shared" si="126"/>
        <v>F</v>
      </c>
      <c r="P529" s="11">
        <f t="shared" si="121"/>
        <v>-23.287315649149274</v>
      </c>
      <c r="Q529" s="11"/>
      <c r="R529" s="38">
        <f t="shared" si="130"/>
        <v>0</v>
      </c>
      <c r="S529" s="30">
        <f t="shared" si="127"/>
        <v>0</v>
      </c>
      <c r="T529" s="30">
        <f t="shared" si="131"/>
        <v>0</v>
      </c>
      <c r="U529" s="34"/>
      <c r="V529" s="34"/>
      <c r="W529" s="34"/>
      <c r="X529" s="31">
        <f t="shared" si="128"/>
        <v>9.0359999999999996</v>
      </c>
      <c r="Y529" s="31">
        <f t="shared" si="122"/>
        <v>-184.49199999999999</v>
      </c>
      <c r="Z529" s="30">
        <f t="shared" si="129"/>
        <v>0</v>
      </c>
    </row>
    <row r="530" spans="5:26" x14ac:dyDescent="0.15">
      <c r="E530" s="46"/>
      <c r="F530" s="28"/>
      <c r="G530" s="29"/>
      <c r="H530" s="29"/>
      <c r="I530" s="48" t="str">
        <f t="shared" si="123"/>
        <v/>
      </c>
      <c r="J530" s="48" t="str">
        <f t="shared" si="124"/>
        <v/>
      </c>
      <c r="K530" s="49" t="str">
        <f t="shared" si="125"/>
        <v/>
      </c>
      <c r="L530" s="11"/>
      <c r="M530" s="11"/>
      <c r="N530" s="78"/>
      <c r="O530" s="31" t="str">
        <f t="shared" si="126"/>
        <v>F</v>
      </c>
      <c r="P530" s="11">
        <f t="shared" si="121"/>
        <v>-23.287315649149274</v>
      </c>
      <c r="Q530" s="11"/>
      <c r="R530" s="38">
        <f t="shared" si="130"/>
        <v>0</v>
      </c>
      <c r="S530" s="30">
        <f t="shared" si="127"/>
        <v>0</v>
      </c>
      <c r="T530" s="30">
        <f t="shared" si="131"/>
        <v>0</v>
      </c>
      <c r="U530" s="34"/>
      <c r="V530" s="34"/>
      <c r="W530" s="34"/>
      <c r="X530" s="31">
        <f t="shared" si="128"/>
        <v>9.0359999999999996</v>
      </c>
      <c r="Y530" s="31">
        <f t="shared" si="122"/>
        <v>-184.49199999999999</v>
      </c>
      <c r="Z530" s="30">
        <f t="shared" si="129"/>
        <v>0</v>
      </c>
    </row>
    <row r="531" spans="5:26" x14ac:dyDescent="0.15">
      <c r="E531" s="46"/>
      <c r="F531" s="28"/>
      <c r="G531" s="29"/>
      <c r="H531" s="29"/>
      <c r="I531" s="48" t="str">
        <f t="shared" si="123"/>
        <v/>
      </c>
      <c r="J531" s="48" t="str">
        <f t="shared" si="124"/>
        <v/>
      </c>
      <c r="K531" s="49" t="str">
        <f t="shared" si="125"/>
        <v/>
      </c>
      <c r="L531" s="11"/>
      <c r="M531" s="11"/>
      <c r="N531" s="78"/>
      <c r="O531" s="31" t="str">
        <f t="shared" si="126"/>
        <v>F</v>
      </c>
      <c r="P531" s="11">
        <f t="shared" si="121"/>
        <v>-23.287315649149274</v>
      </c>
      <c r="Q531" s="11"/>
      <c r="R531" s="38">
        <f t="shared" si="130"/>
        <v>0</v>
      </c>
      <c r="S531" s="30">
        <f t="shared" si="127"/>
        <v>0</v>
      </c>
      <c r="T531" s="30">
        <f t="shared" si="131"/>
        <v>0</v>
      </c>
      <c r="U531" s="34"/>
      <c r="V531" s="34"/>
      <c r="W531" s="34"/>
      <c r="X531" s="31">
        <f t="shared" si="128"/>
        <v>9.0359999999999996</v>
      </c>
      <c r="Y531" s="31">
        <f t="shared" si="122"/>
        <v>-184.49199999999999</v>
      </c>
      <c r="Z531" s="30">
        <f t="shared" si="129"/>
        <v>0</v>
      </c>
    </row>
    <row r="532" spans="5:26" x14ac:dyDescent="0.15">
      <c r="E532" s="46"/>
      <c r="F532" s="28"/>
      <c r="G532" s="29"/>
      <c r="H532" s="29"/>
      <c r="I532" s="48" t="str">
        <f t="shared" si="123"/>
        <v/>
      </c>
      <c r="J532" s="48" t="str">
        <f t="shared" si="124"/>
        <v/>
      </c>
      <c r="K532" s="49" t="str">
        <f t="shared" si="125"/>
        <v/>
      </c>
      <c r="L532" s="11"/>
      <c r="M532" s="11"/>
      <c r="N532" s="78"/>
      <c r="O532" s="31" t="str">
        <f t="shared" si="126"/>
        <v>F</v>
      </c>
      <c r="P532" s="11">
        <f t="shared" si="121"/>
        <v>-23.287315649149274</v>
      </c>
      <c r="Q532" s="11"/>
      <c r="R532" s="38">
        <f t="shared" si="130"/>
        <v>0</v>
      </c>
      <c r="S532" s="30">
        <f t="shared" si="127"/>
        <v>0</v>
      </c>
      <c r="T532" s="30">
        <f t="shared" si="131"/>
        <v>0</v>
      </c>
      <c r="U532" s="34"/>
      <c r="V532" s="34"/>
      <c r="W532" s="34"/>
      <c r="X532" s="31">
        <f t="shared" si="128"/>
        <v>9.0359999999999996</v>
      </c>
      <c r="Y532" s="31">
        <f t="shared" si="122"/>
        <v>-184.49199999999999</v>
      </c>
      <c r="Z532" s="30">
        <f t="shared" si="129"/>
        <v>0</v>
      </c>
    </row>
    <row r="533" spans="5:26" x14ac:dyDescent="0.15">
      <c r="E533" s="46"/>
      <c r="F533" s="28"/>
      <c r="G533" s="29"/>
      <c r="H533" s="29"/>
      <c r="I533" s="48" t="str">
        <f t="shared" si="123"/>
        <v/>
      </c>
      <c r="J533" s="48" t="str">
        <f t="shared" si="124"/>
        <v/>
      </c>
      <c r="K533" s="49" t="str">
        <f t="shared" si="125"/>
        <v/>
      </c>
      <c r="L533" s="11"/>
      <c r="M533" s="11"/>
      <c r="N533" s="78"/>
      <c r="O533" s="31" t="str">
        <f t="shared" si="126"/>
        <v>F</v>
      </c>
      <c r="P533" s="11">
        <f t="shared" si="121"/>
        <v>-23.287315649149274</v>
      </c>
      <c r="Q533" s="11"/>
      <c r="R533" s="38">
        <f t="shared" si="130"/>
        <v>0</v>
      </c>
      <c r="S533" s="30">
        <f t="shared" si="127"/>
        <v>0</v>
      </c>
      <c r="T533" s="30">
        <f t="shared" si="131"/>
        <v>0</v>
      </c>
      <c r="U533" s="34"/>
      <c r="V533" s="34"/>
      <c r="W533" s="34"/>
      <c r="X533" s="31">
        <f t="shared" si="128"/>
        <v>9.0359999999999996</v>
      </c>
      <c r="Y533" s="31">
        <f t="shared" si="122"/>
        <v>-184.49199999999999</v>
      </c>
      <c r="Z533" s="30">
        <f t="shared" si="129"/>
        <v>0</v>
      </c>
    </row>
    <row r="534" spans="5:26" x14ac:dyDescent="0.15">
      <c r="E534" s="46"/>
      <c r="F534" s="28"/>
      <c r="G534" s="29"/>
      <c r="H534" s="29"/>
      <c r="I534" s="48" t="str">
        <f t="shared" si="123"/>
        <v/>
      </c>
      <c r="J534" s="48" t="str">
        <f t="shared" si="124"/>
        <v/>
      </c>
      <c r="K534" s="49" t="str">
        <f t="shared" si="125"/>
        <v/>
      </c>
      <c r="L534" s="11"/>
      <c r="M534" s="11"/>
      <c r="N534" s="78"/>
      <c r="O534" s="31" t="str">
        <f t="shared" si="126"/>
        <v>F</v>
      </c>
      <c r="P534" s="11">
        <f t="shared" ref="P534:P565" si="132">IF(T534&gt;17.583,"*",(G534-(INDEX(IF(O534="F",Hfemalemean,Hmalemean),S534+1,R534+1)))/(INDEX(IF(O534="F",Hfemalesd,Hmalesd),S534+1,R534+1)))</f>
        <v>-23.287315649149274</v>
      </c>
      <c r="Q534" s="11"/>
      <c r="R534" s="38">
        <f t="shared" si="130"/>
        <v>0</v>
      </c>
      <c r="S534" s="30">
        <f t="shared" si="127"/>
        <v>0</v>
      </c>
      <c r="T534" s="30">
        <f t="shared" si="131"/>
        <v>0</v>
      </c>
      <c r="U534" s="34"/>
      <c r="V534" s="34"/>
      <c r="W534" s="34"/>
      <c r="X534" s="31">
        <f t="shared" si="128"/>
        <v>9.0359999999999996</v>
      </c>
      <c r="Y534" s="31">
        <f t="shared" ref="Y534:Y565" si="133">((G534/100)^3*INDEX(itoOI,IF(O534="M",0,3)+IF(G534&lt;140,1,IF(G534&lt;=149,2,3)),1)+(G534/100)^2*INDEX(itoOI,IF(O534="M",0,3)+IF(G534&lt;140,1,IF(G534&lt;=149,2,3)),2)+(G534/100)*INDEX(itoOI,IF(O534="M",0,3)+IF(G534&lt;140,1,IF(G534&lt;=149,2,3)),3)+INDEX(itoOI,IF(O534="M",0,3)+IF(G534&lt;140,1,IF(G534&lt;=149,2,3)),4))</f>
        <v>-184.49199999999999</v>
      </c>
      <c r="Z534" s="30">
        <f t="shared" si="129"/>
        <v>0</v>
      </c>
    </row>
    <row r="535" spans="5:26" x14ac:dyDescent="0.15">
      <c r="E535" s="46"/>
      <c r="F535" s="28"/>
      <c r="G535" s="29"/>
      <c r="H535" s="29"/>
      <c r="I535" s="48" t="str">
        <f t="shared" si="123"/>
        <v/>
      </c>
      <c r="J535" s="48" t="str">
        <f t="shared" si="124"/>
        <v/>
      </c>
      <c r="K535" s="49" t="str">
        <f t="shared" si="125"/>
        <v/>
      </c>
      <c r="L535" s="11"/>
      <c r="M535" s="11"/>
      <c r="N535" s="78"/>
      <c r="O535" s="31" t="str">
        <f t="shared" si="126"/>
        <v>F</v>
      </c>
      <c r="P535" s="11">
        <f t="shared" si="132"/>
        <v>-23.287315649149274</v>
      </c>
      <c r="Q535" s="11"/>
      <c r="R535" s="38">
        <f t="shared" si="130"/>
        <v>0</v>
      </c>
      <c r="S535" s="30">
        <f t="shared" si="127"/>
        <v>0</v>
      </c>
      <c r="T535" s="30">
        <f t="shared" si="131"/>
        <v>0</v>
      </c>
      <c r="U535" s="34"/>
      <c r="V535" s="34"/>
      <c r="W535" s="34"/>
      <c r="X535" s="31">
        <f t="shared" si="128"/>
        <v>9.0359999999999996</v>
      </c>
      <c r="Y535" s="31">
        <f t="shared" si="133"/>
        <v>-184.49199999999999</v>
      </c>
      <c r="Z535" s="30">
        <f t="shared" si="129"/>
        <v>0</v>
      </c>
    </row>
    <row r="536" spans="5:26" x14ac:dyDescent="0.15">
      <c r="E536" s="46"/>
      <c r="F536" s="28"/>
      <c r="G536" s="29"/>
      <c r="H536" s="29"/>
      <c r="I536" s="48" t="str">
        <f t="shared" si="123"/>
        <v/>
      </c>
      <c r="J536" s="48" t="str">
        <f t="shared" si="124"/>
        <v/>
      </c>
      <c r="K536" s="49" t="str">
        <f t="shared" si="125"/>
        <v/>
      </c>
      <c r="L536" s="11"/>
      <c r="M536" s="11"/>
      <c r="N536" s="78"/>
      <c r="O536" s="31" t="str">
        <f t="shared" si="126"/>
        <v>F</v>
      </c>
      <c r="P536" s="11">
        <f t="shared" si="132"/>
        <v>-23.287315649149274</v>
      </c>
      <c r="Q536" s="11"/>
      <c r="R536" s="38">
        <f t="shared" si="130"/>
        <v>0</v>
      </c>
      <c r="S536" s="30">
        <f t="shared" si="127"/>
        <v>0</v>
      </c>
      <c r="T536" s="30">
        <f t="shared" si="131"/>
        <v>0</v>
      </c>
      <c r="U536" s="34"/>
      <c r="V536" s="34"/>
      <c r="W536" s="34"/>
      <c r="X536" s="31">
        <f t="shared" si="128"/>
        <v>9.0359999999999996</v>
      </c>
      <c r="Y536" s="31">
        <f t="shared" si="133"/>
        <v>-184.49199999999999</v>
      </c>
      <c r="Z536" s="30">
        <f t="shared" si="129"/>
        <v>0</v>
      </c>
    </row>
    <row r="537" spans="5:26" x14ac:dyDescent="0.15">
      <c r="E537" s="46"/>
      <c r="F537" s="28"/>
      <c r="G537" s="29"/>
      <c r="H537" s="29"/>
      <c r="I537" s="48" t="str">
        <f t="shared" si="123"/>
        <v/>
      </c>
      <c r="J537" s="48" t="str">
        <f t="shared" si="124"/>
        <v/>
      </c>
      <c r="K537" s="49" t="str">
        <f t="shared" si="125"/>
        <v/>
      </c>
      <c r="L537" s="11"/>
      <c r="M537" s="11"/>
      <c r="N537" s="78"/>
      <c r="O537" s="31" t="str">
        <f t="shared" si="126"/>
        <v>F</v>
      </c>
      <c r="P537" s="11">
        <f t="shared" si="132"/>
        <v>-23.287315649149274</v>
      </c>
      <c r="Q537" s="11"/>
      <c r="R537" s="38">
        <f t="shared" si="130"/>
        <v>0</v>
      </c>
      <c r="S537" s="30">
        <f t="shared" si="127"/>
        <v>0</v>
      </c>
      <c r="T537" s="30">
        <f t="shared" si="131"/>
        <v>0</v>
      </c>
      <c r="U537" s="34"/>
      <c r="V537" s="34"/>
      <c r="W537" s="34"/>
      <c r="X537" s="31">
        <f t="shared" si="128"/>
        <v>9.0359999999999996</v>
      </c>
      <c r="Y537" s="31">
        <f t="shared" si="133"/>
        <v>-184.49199999999999</v>
      </c>
      <c r="Z537" s="30">
        <f t="shared" si="129"/>
        <v>0</v>
      </c>
    </row>
    <row r="538" spans="5:26" x14ac:dyDescent="0.15">
      <c r="E538" s="46"/>
      <c r="F538" s="28"/>
      <c r="G538" s="29"/>
      <c r="H538" s="29"/>
      <c r="I538" s="48" t="str">
        <f t="shared" si="123"/>
        <v/>
      </c>
      <c r="J538" s="48" t="str">
        <f t="shared" si="124"/>
        <v/>
      </c>
      <c r="K538" s="49" t="str">
        <f t="shared" si="125"/>
        <v/>
      </c>
      <c r="L538" s="11"/>
      <c r="M538" s="11"/>
      <c r="N538" s="78"/>
      <c r="O538" s="31" t="str">
        <f t="shared" si="126"/>
        <v>F</v>
      </c>
      <c r="P538" s="11">
        <f t="shared" si="132"/>
        <v>-23.287315649149274</v>
      </c>
      <c r="Q538" s="11"/>
      <c r="R538" s="38">
        <f t="shared" si="130"/>
        <v>0</v>
      </c>
      <c r="S538" s="30">
        <f t="shared" si="127"/>
        <v>0</v>
      </c>
      <c r="T538" s="30">
        <f t="shared" si="131"/>
        <v>0</v>
      </c>
      <c r="U538" s="34"/>
      <c r="V538" s="34"/>
      <c r="W538" s="34"/>
      <c r="X538" s="31">
        <f t="shared" si="128"/>
        <v>9.0359999999999996</v>
      </c>
      <c r="Y538" s="31">
        <f t="shared" si="133"/>
        <v>-184.49199999999999</v>
      </c>
      <c r="Z538" s="30">
        <f t="shared" si="129"/>
        <v>0</v>
      </c>
    </row>
    <row r="539" spans="5:26" x14ac:dyDescent="0.15">
      <c r="E539" s="46"/>
      <c r="F539" s="28"/>
      <c r="G539" s="29"/>
      <c r="H539" s="29"/>
      <c r="I539" s="48" t="str">
        <f t="shared" si="123"/>
        <v/>
      </c>
      <c r="J539" s="48" t="str">
        <f t="shared" si="124"/>
        <v/>
      </c>
      <c r="K539" s="49" t="str">
        <f t="shared" si="125"/>
        <v/>
      </c>
      <c r="L539" s="11"/>
      <c r="M539" s="11"/>
      <c r="N539" s="78"/>
      <c r="O539" s="31" t="str">
        <f t="shared" si="126"/>
        <v>F</v>
      </c>
      <c r="P539" s="11">
        <f t="shared" si="132"/>
        <v>-23.287315649149274</v>
      </c>
      <c r="Q539" s="11"/>
      <c r="R539" s="38">
        <f t="shared" si="130"/>
        <v>0</v>
      </c>
      <c r="S539" s="30">
        <f t="shared" si="127"/>
        <v>0</v>
      </c>
      <c r="T539" s="30">
        <f t="shared" si="131"/>
        <v>0</v>
      </c>
      <c r="U539" s="34"/>
      <c r="V539" s="34"/>
      <c r="W539" s="34"/>
      <c r="X539" s="31">
        <f t="shared" si="128"/>
        <v>9.0359999999999996</v>
      </c>
      <c r="Y539" s="31">
        <f t="shared" si="133"/>
        <v>-184.49199999999999</v>
      </c>
      <c r="Z539" s="30">
        <f t="shared" si="129"/>
        <v>0</v>
      </c>
    </row>
    <row r="540" spans="5:26" x14ac:dyDescent="0.15">
      <c r="E540" s="46"/>
      <c r="F540" s="28"/>
      <c r="G540" s="29"/>
      <c r="H540" s="29"/>
      <c r="I540" s="48" t="str">
        <f t="shared" si="123"/>
        <v/>
      </c>
      <c r="J540" s="48" t="str">
        <f t="shared" si="124"/>
        <v/>
      </c>
      <c r="K540" s="49" t="str">
        <f t="shared" si="125"/>
        <v/>
      </c>
      <c r="L540" s="11"/>
      <c r="M540" s="11"/>
      <c r="N540" s="78"/>
      <c r="O540" s="31" t="str">
        <f t="shared" si="126"/>
        <v>F</v>
      </c>
      <c r="P540" s="11">
        <f t="shared" si="132"/>
        <v>-23.287315649149274</v>
      </c>
      <c r="Q540" s="11"/>
      <c r="R540" s="38">
        <f t="shared" si="130"/>
        <v>0</v>
      </c>
      <c r="S540" s="30">
        <f t="shared" si="127"/>
        <v>0</v>
      </c>
      <c r="T540" s="30">
        <f t="shared" si="131"/>
        <v>0</v>
      </c>
      <c r="U540" s="34"/>
      <c r="V540" s="34"/>
      <c r="W540" s="34"/>
      <c r="X540" s="31">
        <f t="shared" si="128"/>
        <v>9.0359999999999996</v>
      </c>
      <c r="Y540" s="31">
        <f t="shared" si="133"/>
        <v>-184.49199999999999</v>
      </c>
      <c r="Z540" s="30">
        <f t="shared" si="129"/>
        <v>0</v>
      </c>
    </row>
    <row r="541" spans="5:26" x14ac:dyDescent="0.15">
      <c r="E541" s="46"/>
      <c r="F541" s="28"/>
      <c r="G541" s="29"/>
      <c r="H541" s="29"/>
      <c r="I541" s="48" t="str">
        <f t="shared" si="123"/>
        <v/>
      </c>
      <c r="J541" s="48" t="str">
        <f t="shared" si="124"/>
        <v/>
      </c>
      <c r="K541" s="49" t="str">
        <f t="shared" si="125"/>
        <v/>
      </c>
      <c r="L541" s="11"/>
      <c r="M541" s="11"/>
      <c r="N541" s="78"/>
      <c r="O541" s="31" t="str">
        <f t="shared" si="126"/>
        <v>F</v>
      </c>
      <c r="P541" s="11">
        <f t="shared" si="132"/>
        <v>-23.287315649149274</v>
      </c>
      <c r="Q541" s="11"/>
      <c r="R541" s="38">
        <f t="shared" si="130"/>
        <v>0</v>
      </c>
      <c r="S541" s="30">
        <f t="shared" si="127"/>
        <v>0</v>
      </c>
      <c r="T541" s="30">
        <f t="shared" si="131"/>
        <v>0</v>
      </c>
      <c r="U541" s="34"/>
      <c r="V541" s="34"/>
      <c r="W541" s="34"/>
      <c r="X541" s="31">
        <f t="shared" si="128"/>
        <v>9.0359999999999996</v>
      </c>
      <c r="Y541" s="31">
        <f t="shared" si="133"/>
        <v>-184.49199999999999</v>
      </c>
      <c r="Z541" s="30">
        <f t="shared" si="129"/>
        <v>0</v>
      </c>
    </row>
    <row r="542" spans="5:26" x14ac:dyDescent="0.15">
      <c r="E542" s="46"/>
      <c r="F542" s="28"/>
      <c r="G542" s="29"/>
      <c r="H542" s="29"/>
      <c r="I542" s="48" t="str">
        <f t="shared" si="123"/>
        <v/>
      </c>
      <c r="J542" s="48" t="str">
        <f t="shared" si="124"/>
        <v/>
      </c>
      <c r="K542" s="49" t="str">
        <f t="shared" si="125"/>
        <v/>
      </c>
      <c r="L542" s="11"/>
      <c r="M542" s="11"/>
      <c r="N542" s="78"/>
      <c r="O542" s="31" t="str">
        <f t="shared" si="126"/>
        <v>F</v>
      </c>
      <c r="P542" s="11">
        <f t="shared" si="132"/>
        <v>-23.287315649149274</v>
      </c>
      <c r="Q542" s="11"/>
      <c r="R542" s="38">
        <f t="shared" si="130"/>
        <v>0</v>
      </c>
      <c r="S542" s="30">
        <f t="shared" si="127"/>
        <v>0</v>
      </c>
      <c r="T542" s="30">
        <f t="shared" si="131"/>
        <v>0</v>
      </c>
      <c r="U542" s="34"/>
      <c r="V542" s="34"/>
      <c r="W542" s="34"/>
      <c r="X542" s="31">
        <f t="shared" si="128"/>
        <v>9.0359999999999996</v>
      </c>
      <c r="Y542" s="31">
        <f t="shared" si="133"/>
        <v>-184.49199999999999</v>
      </c>
      <c r="Z542" s="30">
        <f t="shared" si="129"/>
        <v>0</v>
      </c>
    </row>
    <row r="543" spans="5:26" x14ac:dyDescent="0.15">
      <c r="E543" s="46"/>
      <c r="F543" s="28"/>
      <c r="G543" s="29"/>
      <c r="H543" s="29"/>
      <c r="I543" s="48" t="str">
        <f t="shared" si="123"/>
        <v/>
      </c>
      <c r="J543" s="48" t="str">
        <f t="shared" si="124"/>
        <v/>
      </c>
      <c r="K543" s="49" t="str">
        <f t="shared" si="125"/>
        <v/>
      </c>
      <c r="L543" s="11"/>
      <c r="M543" s="11"/>
      <c r="N543" s="78"/>
      <c r="O543" s="31" t="str">
        <f t="shared" si="126"/>
        <v>F</v>
      </c>
      <c r="P543" s="11">
        <f t="shared" si="132"/>
        <v>-23.287315649149274</v>
      </c>
      <c r="Q543" s="11"/>
      <c r="R543" s="38">
        <f t="shared" si="130"/>
        <v>0</v>
      </c>
      <c r="S543" s="30">
        <f t="shared" si="127"/>
        <v>0</v>
      </c>
      <c r="T543" s="30">
        <f t="shared" si="131"/>
        <v>0</v>
      </c>
      <c r="U543" s="34"/>
      <c r="V543" s="34"/>
      <c r="W543" s="34"/>
      <c r="X543" s="31">
        <f t="shared" si="128"/>
        <v>9.0359999999999996</v>
      </c>
      <c r="Y543" s="31">
        <f t="shared" si="133"/>
        <v>-184.49199999999999</v>
      </c>
      <c r="Z543" s="30">
        <f t="shared" si="129"/>
        <v>0</v>
      </c>
    </row>
    <row r="544" spans="5:26" x14ac:dyDescent="0.15">
      <c r="E544" s="46"/>
      <c r="F544" s="28"/>
      <c r="G544" s="29"/>
      <c r="H544" s="29"/>
      <c r="I544" s="48" t="str">
        <f t="shared" si="123"/>
        <v/>
      </c>
      <c r="J544" s="48" t="str">
        <f t="shared" si="124"/>
        <v/>
      </c>
      <c r="K544" s="49" t="str">
        <f t="shared" si="125"/>
        <v/>
      </c>
      <c r="L544" s="11"/>
      <c r="M544" s="11"/>
      <c r="N544" s="78"/>
      <c r="O544" s="31" t="str">
        <f t="shared" si="126"/>
        <v>F</v>
      </c>
      <c r="P544" s="11">
        <f t="shared" si="132"/>
        <v>-23.287315649149274</v>
      </c>
      <c r="Q544" s="11"/>
      <c r="R544" s="38">
        <f t="shared" si="130"/>
        <v>0</v>
      </c>
      <c r="S544" s="30">
        <f t="shared" si="127"/>
        <v>0</v>
      </c>
      <c r="T544" s="30">
        <f t="shared" si="131"/>
        <v>0</v>
      </c>
      <c r="U544" s="34"/>
      <c r="V544" s="34"/>
      <c r="W544" s="34"/>
      <c r="X544" s="31">
        <f t="shared" si="128"/>
        <v>9.0359999999999996</v>
      </c>
      <c r="Y544" s="31">
        <f t="shared" si="133"/>
        <v>-184.49199999999999</v>
      </c>
      <c r="Z544" s="30">
        <f t="shared" si="129"/>
        <v>0</v>
      </c>
    </row>
    <row r="545" spans="5:26" x14ac:dyDescent="0.15">
      <c r="E545" s="46"/>
      <c r="F545" s="28"/>
      <c r="G545" s="29"/>
      <c r="H545" s="29"/>
      <c r="I545" s="48" t="str">
        <f t="shared" si="123"/>
        <v/>
      </c>
      <c r="J545" s="48" t="str">
        <f t="shared" si="124"/>
        <v/>
      </c>
      <c r="K545" s="49" t="str">
        <f t="shared" si="125"/>
        <v/>
      </c>
      <c r="L545" s="11"/>
      <c r="M545" s="11"/>
      <c r="N545" s="78"/>
      <c r="O545" s="31" t="str">
        <f t="shared" si="126"/>
        <v>F</v>
      </c>
      <c r="P545" s="11">
        <f t="shared" si="132"/>
        <v>-23.287315649149274</v>
      </c>
      <c r="Q545" s="11"/>
      <c r="R545" s="38">
        <f t="shared" si="130"/>
        <v>0</v>
      </c>
      <c r="S545" s="30">
        <f t="shared" si="127"/>
        <v>0</v>
      </c>
      <c r="T545" s="30">
        <f t="shared" si="131"/>
        <v>0</v>
      </c>
      <c r="U545" s="34"/>
      <c r="V545" s="34"/>
      <c r="W545" s="34"/>
      <c r="X545" s="31">
        <f t="shared" si="128"/>
        <v>9.0359999999999996</v>
      </c>
      <c r="Y545" s="31">
        <f t="shared" si="133"/>
        <v>-184.49199999999999</v>
      </c>
      <c r="Z545" s="30">
        <f t="shared" si="129"/>
        <v>0</v>
      </c>
    </row>
    <row r="546" spans="5:26" x14ac:dyDescent="0.15">
      <c r="E546" s="46"/>
      <c r="F546" s="28"/>
      <c r="G546" s="29"/>
      <c r="H546" s="29"/>
      <c r="I546" s="48" t="str">
        <f t="shared" si="123"/>
        <v/>
      </c>
      <c r="J546" s="48" t="str">
        <f t="shared" si="124"/>
        <v/>
      </c>
      <c r="K546" s="49" t="str">
        <f t="shared" si="125"/>
        <v/>
      </c>
      <c r="L546" s="11"/>
      <c r="M546" s="11"/>
      <c r="N546" s="78"/>
      <c r="O546" s="31" t="str">
        <f t="shared" si="126"/>
        <v>F</v>
      </c>
      <c r="P546" s="11">
        <f t="shared" si="132"/>
        <v>-23.287315649149274</v>
      </c>
      <c r="Q546" s="11"/>
      <c r="R546" s="38">
        <f t="shared" si="130"/>
        <v>0</v>
      </c>
      <c r="S546" s="30">
        <f t="shared" si="127"/>
        <v>0</v>
      </c>
      <c r="T546" s="30">
        <f t="shared" si="131"/>
        <v>0</v>
      </c>
      <c r="U546" s="34"/>
      <c r="V546" s="34"/>
      <c r="W546" s="34"/>
      <c r="X546" s="31">
        <f t="shared" si="128"/>
        <v>9.0359999999999996</v>
      </c>
      <c r="Y546" s="31">
        <f t="shared" si="133"/>
        <v>-184.49199999999999</v>
      </c>
      <c r="Z546" s="30">
        <f t="shared" si="129"/>
        <v>0</v>
      </c>
    </row>
    <row r="547" spans="5:26" x14ac:dyDescent="0.15">
      <c r="E547" s="46"/>
      <c r="F547" s="28"/>
      <c r="G547" s="29"/>
      <c r="H547" s="29"/>
      <c r="I547" s="48" t="str">
        <f t="shared" si="123"/>
        <v/>
      </c>
      <c r="J547" s="48" t="str">
        <f t="shared" si="124"/>
        <v/>
      </c>
      <c r="K547" s="49" t="str">
        <f t="shared" si="125"/>
        <v/>
      </c>
      <c r="L547" s="11"/>
      <c r="M547" s="11"/>
      <c r="N547" s="78"/>
      <c r="O547" s="31" t="str">
        <f t="shared" si="126"/>
        <v>F</v>
      </c>
      <c r="P547" s="11">
        <f t="shared" si="132"/>
        <v>-23.287315649149274</v>
      </c>
      <c r="Q547" s="11"/>
      <c r="R547" s="38">
        <f t="shared" si="130"/>
        <v>0</v>
      </c>
      <c r="S547" s="30">
        <f t="shared" si="127"/>
        <v>0</v>
      </c>
      <c r="T547" s="30">
        <f t="shared" si="131"/>
        <v>0</v>
      </c>
      <c r="U547" s="34"/>
      <c r="V547" s="34"/>
      <c r="W547" s="34"/>
      <c r="X547" s="31">
        <f t="shared" si="128"/>
        <v>9.0359999999999996</v>
      </c>
      <c r="Y547" s="31">
        <f t="shared" si="133"/>
        <v>-184.49199999999999</v>
      </c>
      <c r="Z547" s="30">
        <f t="shared" si="129"/>
        <v>0</v>
      </c>
    </row>
    <row r="548" spans="5:26" x14ac:dyDescent="0.15">
      <c r="E548" s="46"/>
      <c r="F548" s="28"/>
      <c r="G548" s="29"/>
      <c r="H548" s="29"/>
      <c r="I548" s="48" t="str">
        <f t="shared" si="123"/>
        <v/>
      </c>
      <c r="J548" s="48" t="str">
        <f t="shared" si="124"/>
        <v/>
      </c>
      <c r="K548" s="49" t="str">
        <f t="shared" si="125"/>
        <v/>
      </c>
      <c r="L548" s="11"/>
      <c r="M548" s="11"/>
      <c r="N548" s="78"/>
      <c r="O548" s="31" t="str">
        <f t="shared" si="126"/>
        <v>F</v>
      </c>
      <c r="P548" s="11">
        <f t="shared" si="132"/>
        <v>-23.287315649149274</v>
      </c>
      <c r="Q548" s="11"/>
      <c r="R548" s="38">
        <f t="shared" si="130"/>
        <v>0</v>
      </c>
      <c r="S548" s="30">
        <f t="shared" si="127"/>
        <v>0</v>
      </c>
      <c r="T548" s="30">
        <f t="shared" si="131"/>
        <v>0</v>
      </c>
      <c r="U548" s="34"/>
      <c r="V548" s="34"/>
      <c r="W548" s="34"/>
      <c r="X548" s="31">
        <f t="shared" si="128"/>
        <v>9.0359999999999996</v>
      </c>
      <c r="Y548" s="31">
        <f t="shared" si="133"/>
        <v>-184.49199999999999</v>
      </c>
      <c r="Z548" s="30">
        <f t="shared" si="129"/>
        <v>0</v>
      </c>
    </row>
    <row r="549" spans="5:26" x14ac:dyDescent="0.15">
      <c r="E549" s="46"/>
      <c r="F549" s="28"/>
      <c r="G549" s="29"/>
      <c r="H549" s="29"/>
      <c r="I549" s="48" t="str">
        <f t="shared" si="123"/>
        <v/>
      </c>
      <c r="J549" s="48" t="str">
        <f t="shared" si="124"/>
        <v/>
      </c>
      <c r="K549" s="49" t="str">
        <f t="shared" si="125"/>
        <v/>
      </c>
      <c r="L549" s="11"/>
      <c r="M549" s="11"/>
      <c r="N549" s="78"/>
      <c r="O549" s="31" t="str">
        <f t="shared" si="126"/>
        <v>F</v>
      </c>
      <c r="P549" s="11">
        <f t="shared" si="132"/>
        <v>-23.287315649149274</v>
      </c>
      <c r="Q549" s="11"/>
      <c r="R549" s="38">
        <f t="shared" si="130"/>
        <v>0</v>
      </c>
      <c r="S549" s="30">
        <f t="shared" si="127"/>
        <v>0</v>
      </c>
      <c r="T549" s="30">
        <f t="shared" si="131"/>
        <v>0</v>
      </c>
      <c r="U549" s="34"/>
      <c r="V549" s="34"/>
      <c r="W549" s="34"/>
      <c r="X549" s="31">
        <f t="shared" si="128"/>
        <v>9.0359999999999996</v>
      </c>
      <c r="Y549" s="31">
        <f t="shared" si="133"/>
        <v>-184.49199999999999</v>
      </c>
      <c r="Z549" s="30">
        <f t="shared" si="129"/>
        <v>0</v>
      </c>
    </row>
    <row r="550" spans="5:26" x14ac:dyDescent="0.15">
      <c r="E550" s="46"/>
      <c r="F550" s="28"/>
      <c r="G550" s="29"/>
      <c r="H550" s="29"/>
      <c r="I550" s="48" t="str">
        <f t="shared" si="123"/>
        <v/>
      </c>
      <c r="J550" s="48" t="str">
        <f t="shared" si="124"/>
        <v/>
      </c>
      <c r="K550" s="49" t="str">
        <f t="shared" si="125"/>
        <v/>
      </c>
      <c r="L550" s="11"/>
      <c r="M550" s="11"/>
      <c r="N550" s="78"/>
      <c r="O550" s="31" t="str">
        <f t="shared" si="126"/>
        <v>F</v>
      </c>
      <c r="P550" s="11">
        <f t="shared" si="132"/>
        <v>-23.287315649149274</v>
      </c>
      <c r="Q550" s="11"/>
      <c r="R550" s="38">
        <f t="shared" si="130"/>
        <v>0</v>
      </c>
      <c r="S550" s="30">
        <f t="shared" si="127"/>
        <v>0</v>
      </c>
      <c r="T550" s="30">
        <f t="shared" si="131"/>
        <v>0</v>
      </c>
      <c r="U550" s="34"/>
      <c r="V550" s="34"/>
      <c r="W550" s="34"/>
      <c r="X550" s="31">
        <f t="shared" si="128"/>
        <v>9.0359999999999996</v>
      </c>
      <c r="Y550" s="31">
        <f t="shared" si="133"/>
        <v>-184.49199999999999</v>
      </c>
      <c r="Z550" s="30">
        <f t="shared" si="129"/>
        <v>0</v>
      </c>
    </row>
    <row r="551" spans="5:26" x14ac:dyDescent="0.15">
      <c r="E551" s="46"/>
      <c r="F551" s="28"/>
      <c r="G551" s="29"/>
      <c r="H551" s="29"/>
      <c r="I551" s="48" t="str">
        <f t="shared" si="123"/>
        <v/>
      </c>
      <c r="J551" s="48" t="str">
        <f t="shared" si="124"/>
        <v/>
      </c>
      <c r="K551" s="49" t="str">
        <f t="shared" si="125"/>
        <v/>
      </c>
      <c r="L551" s="11"/>
      <c r="M551" s="11"/>
      <c r="N551" s="78"/>
      <c r="O551" s="31" t="str">
        <f t="shared" si="126"/>
        <v>F</v>
      </c>
      <c r="P551" s="11">
        <f t="shared" si="132"/>
        <v>-23.287315649149274</v>
      </c>
      <c r="Q551" s="11"/>
      <c r="R551" s="38">
        <f t="shared" si="130"/>
        <v>0</v>
      </c>
      <c r="S551" s="30">
        <f t="shared" si="127"/>
        <v>0</v>
      </c>
      <c r="T551" s="30">
        <f t="shared" si="131"/>
        <v>0</v>
      </c>
      <c r="U551" s="34"/>
      <c r="V551" s="34"/>
      <c r="W551" s="34"/>
      <c r="X551" s="31">
        <f t="shared" si="128"/>
        <v>9.0359999999999996</v>
      </c>
      <c r="Y551" s="31">
        <f t="shared" si="133"/>
        <v>-184.49199999999999</v>
      </c>
      <c r="Z551" s="30">
        <f t="shared" si="129"/>
        <v>0</v>
      </c>
    </row>
    <row r="552" spans="5:26" x14ac:dyDescent="0.15">
      <c r="E552" s="46"/>
      <c r="F552" s="28"/>
      <c r="G552" s="29"/>
      <c r="H552" s="29"/>
      <c r="I552" s="48" t="str">
        <f t="shared" si="123"/>
        <v/>
      </c>
      <c r="J552" s="48" t="str">
        <f t="shared" si="124"/>
        <v/>
      </c>
      <c r="K552" s="49" t="str">
        <f t="shared" si="125"/>
        <v/>
      </c>
      <c r="L552" s="11"/>
      <c r="M552" s="11"/>
      <c r="N552" s="78"/>
      <c r="O552" s="31" t="str">
        <f t="shared" si="126"/>
        <v>F</v>
      </c>
      <c r="P552" s="11">
        <f t="shared" si="132"/>
        <v>-23.287315649149274</v>
      </c>
      <c r="Q552" s="11"/>
      <c r="R552" s="38">
        <f t="shared" si="130"/>
        <v>0</v>
      </c>
      <c r="S552" s="30">
        <f t="shared" si="127"/>
        <v>0</v>
      </c>
      <c r="T552" s="30">
        <f t="shared" si="131"/>
        <v>0</v>
      </c>
      <c r="U552" s="34"/>
      <c r="V552" s="34"/>
      <c r="W552" s="34"/>
      <c r="X552" s="31">
        <f t="shared" si="128"/>
        <v>9.0359999999999996</v>
      </c>
      <c r="Y552" s="31">
        <f t="shared" si="133"/>
        <v>-184.49199999999999</v>
      </c>
      <c r="Z552" s="30">
        <f t="shared" si="129"/>
        <v>0</v>
      </c>
    </row>
    <row r="553" spans="5:26" x14ac:dyDescent="0.15">
      <c r="E553" s="46"/>
      <c r="F553" s="28"/>
      <c r="G553" s="29"/>
      <c r="H553" s="29"/>
      <c r="I553" s="48" t="str">
        <f t="shared" si="123"/>
        <v/>
      </c>
      <c r="J553" s="48" t="str">
        <f t="shared" si="124"/>
        <v/>
      </c>
      <c r="K553" s="49" t="str">
        <f t="shared" si="125"/>
        <v/>
      </c>
      <c r="L553" s="11"/>
      <c r="M553" s="11"/>
      <c r="N553" s="78"/>
      <c r="O553" s="31" t="str">
        <f t="shared" si="126"/>
        <v>F</v>
      </c>
      <c r="P553" s="11">
        <f t="shared" si="132"/>
        <v>-23.287315649149274</v>
      </c>
      <c r="Q553" s="11"/>
      <c r="R553" s="38">
        <f t="shared" si="130"/>
        <v>0</v>
      </c>
      <c r="S553" s="30">
        <f t="shared" si="127"/>
        <v>0</v>
      </c>
      <c r="T553" s="30">
        <f t="shared" si="131"/>
        <v>0</v>
      </c>
      <c r="U553" s="34"/>
      <c r="V553" s="34"/>
      <c r="W553" s="34"/>
      <c r="X553" s="31">
        <f t="shared" si="128"/>
        <v>9.0359999999999996</v>
      </c>
      <c r="Y553" s="31">
        <f t="shared" si="133"/>
        <v>-184.49199999999999</v>
      </c>
      <c r="Z553" s="30">
        <f t="shared" si="129"/>
        <v>0</v>
      </c>
    </row>
    <row r="554" spans="5:26" x14ac:dyDescent="0.15">
      <c r="E554" s="46"/>
      <c r="F554" s="28"/>
      <c r="G554" s="29"/>
      <c r="H554" s="29"/>
      <c r="I554" s="48" t="str">
        <f t="shared" si="123"/>
        <v/>
      </c>
      <c r="J554" s="48" t="str">
        <f t="shared" si="124"/>
        <v/>
      </c>
      <c r="K554" s="49" t="str">
        <f t="shared" si="125"/>
        <v/>
      </c>
      <c r="L554" s="11"/>
      <c r="M554" s="11"/>
      <c r="N554" s="78"/>
      <c r="O554" s="31" t="str">
        <f t="shared" si="126"/>
        <v>F</v>
      </c>
      <c r="P554" s="11">
        <f t="shared" si="132"/>
        <v>-23.287315649149274</v>
      </c>
      <c r="Q554" s="11"/>
      <c r="R554" s="38">
        <f t="shared" si="130"/>
        <v>0</v>
      </c>
      <c r="S554" s="30">
        <f t="shared" si="127"/>
        <v>0</v>
      </c>
      <c r="T554" s="30">
        <f t="shared" si="131"/>
        <v>0</v>
      </c>
      <c r="U554" s="34"/>
      <c r="V554" s="34"/>
      <c r="W554" s="34"/>
      <c r="X554" s="31">
        <f t="shared" si="128"/>
        <v>9.0359999999999996</v>
      </c>
      <c r="Y554" s="31">
        <f t="shared" si="133"/>
        <v>-184.49199999999999</v>
      </c>
      <c r="Z554" s="30">
        <f t="shared" si="129"/>
        <v>0</v>
      </c>
    </row>
    <row r="555" spans="5:26" x14ac:dyDescent="0.15">
      <c r="E555" s="46"/>
      <c r="F555" s="28"/>
      <c r="G555" s="29"/>
      <c r="H555" s="29"/>
      <c r="I555" s="48" t="str">
        <f t="shared" si="123"/>
        <v/>
      </c>
      <c r="J555" s="48" t="str">
        <f t="shared" si="124"/>
        <v/>
      </c>
      <c r="K555" s="49" t="str">
        <f t="shared" si="125"/>
        <v/>
      </c>
      <c r="L555" s="11"/>
      <c r="M555" s="11"/>
      <c r="N555" s="78"/>
      <c r="O555" s="31" t="str">
        <f t="shared" si="126"/>
        <v>F</v>
      </c>
      <c r="P555" s="11">
        <f t="shared" si="132"/>
        <v>-23.287315649149274</v>
      </c>
      <c r="Q555" s="11"/>
      <c r="R555" s="38">
        <f t="shared" si="130"/>
        <v>0</v>
      </c>
      <c r="S555" s="30">
        <f t="shared" si="127"/>
        <v>0</v>
      </c>
      <c r="T555" s="30">
        <f t="shared" si="131"/>
        <v>0</v>
      </c>
      <c r="U555" s="34"/>
      <c r="V555" s="34"/>
      <c r="W555" s="34"/>
      <c r="X555" s="31">
        <f t="shared" si="128"/>
        <v>9.0359999999999996</v>
      </c>
      <c r="Y555" s="31">
        <f t="shared" si="133"/>
        <v>-184.49199999999999</v>
      </c>
      <c r="Z555" s="30">
        <f t="shared" si="129"/>
        <v>0</v>
      </c>
    </row>
    <row r="556" spans="5:26" x14ac:dyDescent="0.15">
      <c r="E556" s="46"/>
      <c r="F556" s="28"/>
      <c r="G556" s="29"/>
      <c r="H556" s="29"/>
      <c r="I556" s="48" t="str">
        <f t="shared" si="123"/>
        <v/>
      </c>
      <c r="J556" s="48" t="str">
        <f t="shared" si="124"/>
        <v/>
      </c>
      <c r="K556" s="49" t="str">
        <f t="shared" si="125"/>
        <v/>
      </c>
      <c r="L556" s="11"/>
      <c r="M556" s="11"/>
      <c r="N556" s="78"/>
      <c r="O556" s="31" t="str">
        <f t="shared" si="126"/>
        <v>F</v>
      </c>
      <c r="P556" s="11">
        <f t="shared" si="132"/>
        <v>-23.287315649149274</v>
      </c>
      <c r="Q556" s="11"/>
      <c r="R556" s="38">
        <f t="shared" si="130"/>
        <v>0</v>
      </c>
      <c r="S556" s="30">
        <f t="shared" si="127"/>
        <v>0</v>
      </c>
      <c r="T556" s="30">
        <f t="shared" si="131"/>
        <v>0</v>
      </c>
      <c r="U556" s="34"/>
      <c r="V556" s="34"/>
      <c r="W556" s="34"/>
      <c r="X556" s="31">
        <f t="shared" si="128"/>
        <v>9.0359999999999996</v>
      </c>
      <c r="Y556" s="31">
        <f t="shared" si="133"/>
        <v>-184.49199999999999</v>
      </c>
      <c r="Z556" s="30">
        <f t="shared" si="129"/>
        <v>0</v>
      </c>
    </row>
    <row r="557" spans="5:26" x14ac:dyDescent="0.15">
      <c r="E557" s="46"/>
      <c r="F557" s="28"/>
      <c r="G557" s="29"/>
      <c r="H557" s="29"/>
      <c r="I557" s="48" t="str">
        <f t="shared" si="123"/>
        <v/>
      </c>
      <c r="J557" s="48" t="str">
        <f t="shared" si="124"/>
        <v/>
      </c>
      <c r="K557" s="49" t="str">
        <f t="shared" si="125"/>
        <v/>
      </c>
      <c r="L557" s="11"/>
      <c r="M557" s="11"/>
      <c r="N557" s="78"/>
      <c r="O557" s="31" t="str">
        <f t="shared" si="126"/>
        <v>F</v>
      </c>
      <c r="P557" s="11">
        <f t="shared" si="132"/>
        <v>-23.287315649149274</v>
      </c>
      <c r="Q557" s="11"/>
      <c r="R557" s="38">
        <f t="shared" si="130"/>
        <v>0</v>
      </c>
      <c r="S557" s="30">
        <f t="shared" si="127"/>
        <v>0</v>
      </c>
      <c r="T557" s="30">
        <f t="shared" si="131"/>
        <v>0</v>
      </c>
      <c r="U557" s="34"/>
      <c r="V557" s="34"/>
      <c r="W557" s="34"/>
      <c r="X557" s="31">
        <f t="shared" si="128"/>
        <v>9.0359999999999996</v>
      </c>
      <c r="Y557" s="31">
        <f t="shared" si="133"/>
        <v>-184.49199999999999</v>
      </c>
      <c r="Z557" s="30">
        <f t="shared" si="129"/>
        <v>0</v>
      </c>
    </row>
    <row r="558" spans="5:26" x14ac:dyDescent="0.15">
      <c r="E558" s="46"/>
      <c r="F558" s="28"/>
      <c r="G558" s="29"/>
      <c r="H558" s="29"/>
      <c r="I558" s="48" t="str">
        <f t="shared" si="123"/>
        <v/>
      </c>
      <c r="J558" s="48" t="str">
        <f t="shared" si="124"/>
        <v/>
      </c>
      <c r="K558" s="49" t="str">
        <f t="shared" si="125"/>
        <v/>
      </c>
      <c r="L558" s="11"/>
      <c r="M558" s="11"/>
      <c r="N558" s="78"/>
      <c r="O558" s="31" t="str">
        <f t="shared" si="126"/>
        <v>F</v>
      </c>
      <c r="P558" s="11">
        <f t="shared" si="132"/>
        <v>-23.287315649149274</v>
      </c>
      <c r="Q558" s="11"/>
      <c r="R558" s="38">
        <f t="shared" si="130"/>
        <v>0</v>
      </c>
      <c r="S558" s="30">
        <f t="shared" si="127"/>
        <v>0</v>
      </c>
      <c r="T558" s="30">
        <f t="shared" si="131"/>
        <v>0</v>
      </c>
      <c r="U558" s="34"/>
      <c r="V558" s="34"/>
      <c r="W558" s="34"/>
      <c r="X558" s="31">
        <f t="shared" si="128"/>
        <v>9.0359999999999996</v>
      </c>
      <c r="Y558" s="31">
        <f t="shared" si="133"/>
        <v>-184.49199999999999</v>
      </c>
      <c r="Z558" s="30">
        <f t="shared" si="129"/>
        <v>0</v>
      </c>
    </row>
    <row r="559" spans="5:26" x14ac:dyDescent="0.15">
      <c r="E559" s="46"/>
      <c r="F559" s="28"/>
      <c r="G559" s="29"/>
      <c r="H559" s="29"/>
      <c r="I559" s="48" t="str">
        <f t="shared" si="123"/>
        <v/>
      </c>
      <c r="J559" s="48" t="str">
        <f t="shared" si="124"/>
        <v/>
      </c>
      <c r="K559" s="49" t="str">
        <f t="shared" si="125"/>
        <v/>
      </c>
      <c r="L559" s="11"/>
      <c r="M559" s="11"/>
      <c r="N559" s="78"/>
      <c r="O559" s="31" t="str">
        <f t="shared" si="126"/>
        <v>F</v>
      </c>
      <c r="P559" s="11">
        <f t="shared" si="132"/>
        <v>-23.287315649149274</v>
      </c>
      <c r="Q559" s="11"/>
      <c r="R559" s="38">
        <f t="shared" si="130"/>
        <v>0</v>
      </c>
      <c r="S559" s="30">
        <f t="shared" si="127"/>
        <v>0</v>
      </c>
      <c r="T559" s="30">
        <f t="shared" si="131"/>
        <v>0</v>
      </c>
      <c r="U559" s="34"/>
      <c r="V559" s="34"/>
      <c r="W559" s="34"/>
      <c r="X559" s="31">
        <f t="shared" si="128"/>
        <v>9.0359999999999996</v>
      </c>
      <c r="Y559" s="31">
        <f t="shared" si="133"/>
        <v>-184.49199999999999</v>
      </c>
      <c r="Z559" s="30">
        <f t="shared" si="129"/>
        <v>0</v>
      </c>
    </row>
    <row r="560" spans="5:26" x14ac:dyDescent="0.15">
      <c r="E560" s="46"/>
      <c r="F560" s="28"/>
      <c r="G560" s="29"/>
      <c r="H560" s="29"/>
      <c r="I560" s="48" t="str">
        <f t="shared" si="123"/>
        <v/>
      </c>
      <c r="J560" s="48" t="str">
        <f t="shared" si="124"/>
        <v/>
      </c>
      <c r="K560" s="49" t="str">
        <f t="shared" si="125"/>
        <v/>
      </c>
      <c r="L560" s="11"/>
      <c r="M560" s="11"/>
      <c r="N560" s="78"/>
      <c r="O560" s="31" t="str">
        <f t="shared" si="126"/>
        <v>F</v>
      </c>
      <c r="P560" s="11">
        <f t="shared" si="132"/>
        <v>-23.287315649149274</v>
      </c>
      <c r="Q560" s="11"/>
      <c r="R560" s="38">
        <f t="shared" si="130"/>
        <v>0</v>
      </c>
      <c r="S560" s="30">
        <f t="shared" si="127"/>
        <v>0</v>
      </c>
      <c r="T560" s="30">
        <f t="shared" si="131"/>
        <v>0</v>
      </c>
      <c r="U560" s="34"/>
      <c r="V560" s="34"/>
      <c r="W560" s="34"/>
      <c r="X560" s="31">
        <f t="shared" si="128"/>
        <v>9.0359999999999996</v>
      </c>
      <c r="Y560" s="31">
        <f t="shared" si="133"/>
        <v>-184.49199999999999</v>
      </c>
      <c r="Z560" s="30">
        <f t="shared" si="129"/>
        <v>0</v>
      </c>
    </row>
    <row r="561" spans="5:26" x14ac:dyDescent="0.15">
      <c r="E561" s="46"/>
      <c r="F561" s="28"/>
      <c r="G561" s="29"/>
      <c r="H561" s="29"/>
      <c r="I561" s="48" t="str">
        <f t="shared" si="123"/>
        <v/>
      </c>
      <c r="J561" s="48" t="str">
        <f t="shared" si="124"/>
        <v/>
      </c>
      <c r="K561" s="49" t="str">
        <f t="shared" si="125"/>
        <v/>
      </c>
      <c r="L561" s="11"/>
      <c r="M561" s="11"/>
      <c r="N561" s="78"/>
      <c r="O561" s="31" t="str">
        <f t="shared" si="126"/>
        <v>F</v>
      </c>
      <c r="P561" s="11">
        <f t="shared" si="132"/>
        <v>-23.287315649149274</v>
      </c>
      <c r="Q561" s="11"/>
      <c r="R561" s="38">
        <f t="shared" si="130"/>
        <v>0</v>
      </c>
      <c r="S561" s="30">
        <f t="shared" si="127"/>
        <v>0</v>
      </c>
      <c r="T561" s="30">
        <f t="shared" si="131"/>
        <v>0</v>
      </c>
      <c r="U561" s="34"/>
      <c r="V561" s="34"/>
      <c r="W561" s="34"/>
      <c r="X561" s="31">
        <f t="shared" si="128"/>
        <v>9.0359999999999996</v>
      </c>
      <c r="Y561" s="31">
        <f t="shared" si="133"/>
        <v>-184.49199999999999</v>
      </c>
      <c r="Z561" s="30">
        <f t="shared" si="129"/>
        <v>0</v>
      </c>
    </row>
    <row r="562" spans="5:26" x14ac:dyDescent="0.15">
      <c r="E562" s="46"/>
      <c r="F562" s="28"/>
      <c r="G562" s="29"/>
      <c r="H562" s="29"/>
      <c r="I562" s="48" t="str">
        <f t="shared" si="123"/>
        <v/>
      </c>
      <c r="J562" s="48" t="str">
        <f t="shared" si="124"/>
        <v/>
      </c>
      <c r="K562" s="49" t="str">
        <f t="shared" si="125"/>
        <v/>
      </c>
      <c r="L562" s="11"/>
      <c r="M562" s="11"/>
      <c r="N562" s="78"/>
      <c r="O562" s="31" t="str">
        <f t="shared" si="126"/>
        <v>F</v>
      </c>
      <c r="P562" s="11">
        <f t="shared" si="132"/>
        <v>-23.287315649149274</v>
      </c>
      <c r="Q562" s="11"/>
      <c r="R562" s="38">
        <f t="shared" si="130"/>
        <v>0</v>
      </c>
      <c r="S562" s="30">
        <f t="shared" si="127"/>
        <v>0</v>
      </c>
      <c r="T562" s="30">
        <f t="shared" si="131"/>
        <v>0</v>
      </c>
      <c r="U562" s="34"/>
      <c r="V562" s="34"/>
      <c r="W562" s="34"/>
      <c r="X562" s="31">
        <f t="shared" si="128"/>
        <v>9.0359999999999996</v>
      </c>
      <c r="Y562" s="31">
        <f t="shared" si="133"/>
        <v>-184.49199999999999</v>
      </c>
      <c r="Z562" s="30">
        <f t="shared" si="129"/>
        <v>0</v>
      </c>
    </row>
    <row r="563" spans="5:26" x14ac:dyDescent="0.15">
      <c r="E563" s="46"/>
      <c r="F563" s="28"/>
      <c r="G563" s="29"/>
      <c r="H563" s="29"/>
      <c r="I563" s="48" t="str">
        <f t="shared" si="123"/>
        <v/>
      </c>
      <c r="J563" s="48" t="str">
        <f t="shared" si="124"/>
        <v/>
      </c>
      <c r="K563" s="49" t="str">
        <f t="shared" si="125"/>
        <v/>
      </c>
      <c r="L563" s="11"/>
      <c r="M563" s="11"/>
      <c r="N563" s="78"/>
      <c r="O563" s="31" t="str">
        <f t="shared" si="126"/>
        <v>F</v>
      </c>
      <c r="P563" s="11">
        <f t="shared" si="132"/>
        <v>-23.287315649149274</v>
      </c>
      <c r="Q563" s="11"/>
      <c r="R563" s="38">
        <f t="shared" si="130"/>
        <v>0</v>
      </c>
      <c r="S563" s="30">
        <f t="shared" si="127"/>
        <v>0</v>
      </c>
      <c r="T563" s="30">
        <f t="shared" si="131"/>
        <v>0</v>
      </c>
      <c r="U563" s="34"/>
      <c r="V563" s="34"/>
      <c r="W563" s="34"/>
      <c r="X563" s="31">
        <f t="shared" si="128"/>
        <v>9.0359999999999996</v>
      </c>
      <c r="Y563" s="31">
        <f t="shared" si="133"/>
        <v>-184.49199999999999</v>
      </c>
      <c r="Z563" s="30">
        <f t="shared" si="129"/>
        <v>0</v>
      </c>
    </row>
    <row r="564" spans="5:26" x14ac:dyDescent="0.15">
      <c r="E564" s="46"/>
      <c r="F564" s="28"/>
      <c r="G564" s="29"/>
      <c r="H564" s="29"/>
      <c r="I564" s="48" t="str">
        <f t="shared" si="123"/>
        <v/>
      </c>
      <c r="J564" s="48" t="str">
        <f t="shared" si="124"/>
        <v/>
      </c>
      <c r="K564" s="49" t="str">
        <f t="shared" si="125"/>
        <v/>
      </c>
      <c r="L564" s="11"/>
      <c r="M564" s="11"/>
      <c r="N564" s="78"/>
      <c r="O564" s="31" t="str">
        <f t="shared" si="126"/>
        <v>F</v>
      </c>
      <c r="P564" s="11">
        <f t="shared" si="132"/>
        <v>-23.287315649149274</v>
      </c>
      <c r="Q564" s="11"/>
      <c r="R564" s="38">
        <f t="shared" si="130"/>
        <v>0</v>
      </c>
      <c r="S564" s="30">
        <f t="shared" si="127"/>
        <v>0</v>
      </c>
      <c r="T564" s="30">
        <f t="shared" si="131"/>
        <v>0</v>
      </c>
      <c r="U564" s="34"/>
      <c r="V564" s="34"/>
      <c r="W564" s="34"/>
      <c r="X564" s="31">
        <f t="shared" si="128"/>
        <v>9.0359999999999996</v>
      </c>
      <c r="Y564" s="31">
        <f t="shared" si="133"/>
        <v>-184.49199999999999</v>
      </c>
      <c r="Z564" s="30">
        <f t="shared" si="129"/>
        <v>0</v>
      </c>
    </row>
    <row r="565" spans="5:26" x14ac:dyDescent="0.15">
      <c r="E565" s="46"/>
      <c r="F565" s="28"/>
      <c r="G565" s="29"/>
      <c r="H565" s="29"/>
      <c r="I565" s="48" t="str">
        <f t="shared" ref="I565:I591" si="134">IF(COUNTA($F$499,$H$499,F565:H565)=5,P565,"")</f>
        <v/>
      </c>
      <c r="J565" s="48" t="str">
        <f t="shared" ref="J565:J591" si="135">IF(COUNTA($F$499,$H$499,F565:H565)=5,IF(T565&lt;6,"*",IF(T565&gt;=17.583,"*",(H565-G565*INDEX(IF(O565="F",muratafemale,muratamale),R565-4,1)-INDEX(IF(O565="F",muratafemale,muratamale),R565-4,2))/(G565*INDEX(IF(O565="F",muratafemale,muratamale),R565-4,1)+INDEX(IF(O565="F",muratafemale,muratamale),R565-4,2))*100)),"")</f>
        <v/>
      </c>
      <c r="K565" s="49" t="str">
        <f t="shared" ref="K565:K591" si="136">IF(COUNTA($F$499,$H$499,F565:H565)=5,IF(OR(T565&lt;1,G565&lt;70),"*",IF(G565&gt;=IF(O565="M",181,174),(H565-Z565)/Z565*100,IF(G565&lt;101,(H565-X565)/X565*100,IF(T565&lt;6,(H565-X565)/X565*100,IF(T565&gt;=17.583,(H565-Z565)/Z565*100,(H565-Y565)/Y565*100))))),"")</f>
        <v/>
      </c>
      <c r="L565" s="11"/>
      <c r="M565" s="11"/>
      <c r="N565" s="78"/>
      <c r="O565" s="31" t="str">
        <f t="shared" si="126"/>
        <v>F</v>
      </c>
      <c r="P565" s="11">
        <f t="shared" si="132"/>
        <v>-23.287315649149274</v>
      </c>
      <c r="Q565" s="11"/>
      <c r="R565" s="38">
        <f t="shared" si="130"/>
        <v>0</v>
      </c>
      <c r="S565" s="30">
        <f t="shared" si="127"/>
        <v>0</v>
      </c>
      <c r="T565" s="30">
        <f t="shared" si="131"/>
        <v>0</v>
      </c>
      <c r="U565" s="34"/>
      <c r="V565" s="34"/>
      <c r="W565" s="34"/>
      <c r="X565" s="31">
        <f t="shared" si="128"/>
        <v>9.0359999999999996</v>
      </c>
      <c r="Y565" s="31">
        <f t="shared" si="133"/>
        <v>-184.49199999999999</v>
      </c>
      <c r="Z565" s="30">
        <f t="shared" si="129"/>
        <v>0</v>
      </c>
    </row>
    <row r="566" spans="5:26" x14ac:dyDescent="0.15">
      <c r="E566" s="46"/>
      <c r="F566" s="28"/>
      <c r="G566" s="29"/>
      <c r="H566" s="29"/>
      <c r="I566" s="48" t="str">
        <f t="shared" si="134"/>
        <v/>
      </c>
      <c r="J566" s="48" t="str">
        <f t="shared" si="135"/>
        <v/>
      </c>
      <c r="K566" s="49" t="str">
        <f t="shared" si="136"/>
        <v/>
      </c>
      <c r="L566" s="11"/>
      <c r="M566" s="11"/>
      <c r="N566" s="78"/>
      <c r="O566" s="31" t="str">
        <f t="shared" si="126"/>
        <v>F</v>
      </c>
      <c r="P566" s="11">
        <f t="shared" ref="P566:P597" si="137">IF(T566&gt;17.583,"*",(G566-(INDEX(IF(O566="F",Hfemalemean,Hmalemean),S566+1,R566+1)))/(INDEX(IF(O566="F",Hfemalesd,Hmalesd),S566+1,R566+1)))</f>
        <v>-23.287315649149274</v>
      </c>
      <c r="Q566" s="11"/>
      <c r="R566" s="38">
        <f t="shared" ref="R566:R620" si="138">DATEDIF($F$499,F566,"Y")</f>
        <v>0</v>
      </c>
      <c r="S566" s="30">
        <f t="shared" ref="S566:S620" si="139">DATEDIF($F$499,F566,"YM")</f>
        <v>0</v>
      </c>
      <c r="T566" s="30">
        <f t="shared" ref="T566:T620" si="140">DATEDIF($F$499,F566,"Y")+DATEDIF($F$499,F566,"YD")/(365+IF(MOD(YEAR(DATE(YEAR(F566)-1,MONTH($F$499),DAY($F$499))),4)=0,IF(DATE(YEAR(DATE(YEAR(F566)-1,MONTH($F$499),DAY($F$499))),2,29)&gt;=DATE(YEAR(F566)-1,MONTH($F$499),DAY($F$499)),1,0),0)+IF(MOD(YEAR(F566),4)=0,IF(DATE(YEAR(F566),2,29)&lt;=F566,1,0),0))</f>
        <v>0</v>
      </c>
      <c r="U566" s="34"/>
      <c r="V566" s="34"/>
      <c r="W566" s="34"/>
      <c r="X566" s="31">
        <f t="shared" si="128"/>
        <v>9.0359999999999996</v>
      </c>
      <c r="Y566" s="31">
        <f t="shared" ref="Y566:Y597" si="141">((G566/100)^3*INDEX(itoOI,IF(O566="M",0,3)+IF(G566&lt;140,1,IF(G566&lt;=149,2,3)),1)+(G566/100)^2*INDEX(itoOI,IF(O566="M",0,3)+IF(G566&lt;140,1,IF(G566&lt;=149,2,3)),2)+(G566/100)*INDEX(itoOI,IF(O566="M",0,3)+IF(G566&lt;140,1,IF(G566&lt;=149,2,3)),3)+INDEX(itoOI,IF(O566="M",0,3)+IF(G566&lt;140,1,IF(G566&lt;=149,2,3)),4))</f>
        <v>-184.49199999999999</v>
      </c>
      <c r="Z566" s="30">
        <f t="shared" si="129"/>
        <v>0</v>
      </c>
    </row>
    <row r="567" spans="5:26" x14ac:dyDescent="0.15">
      <c r="E567" s="46"/>
      <c r="F567" s="28"/>
      <c r="G567" s="29"/>
      <c r="H567" s="29"/>
      <c r="I567" s="48" t="str">
        <f t="shared" si="134"/>
        <v/>
      </c>
      <c r="J567" s="48" t="str">
        <f t="shared" si="135"/>
        <v/>
      </c>
      <c r="K567" s="49" t="str">
        <f t="shared" si="136"/>
        <v/>
      </c>
      <c r="L567" s="11"/>
      <c r="M567" s="11"/>
      <c r="N567" s="78"/>
      <c r="O567" s="31" t="str">
        <f t="shared" ref="O567:O620" si="142">+O566</f>
        <v>F</v>
      </c>
      <c r="P567" s="11">
        <f t="shared" si="137"/>
        <v>-23.287315649149274</v>
      </c>
      <c r="Q567" s="11"/>
      <c r="R567" s="38">
        <f t="shared" si="138"/>
        <v>0</v>
      </c>
      <c r="S567" s="30">
        <f t="shared" si="139"/>
        <v>0</v>
      </c>
      <c r="T567" s="30">
        <f t="shared" si="140"/>
        <v>0</v>
      </c>
      <c r="U567" s="34"/>
      <c r="V567" s="34"/>
      <c r="W567" s="34"/>
      <c r="X567" s="31">
        <f t="shared" ref="X567:X620" si="143">IF(O567="M",2.06*10^-3*G567^2-0.1166*G567+6.5273,2.49*10^-3*G567^2-0.1858*G567+9.036)</f>
        <v>9.0359999999999996</v>
      </c>
      <c r="Y567" s="31">
        <f t="shared" si="141"/>
        <v>-184.49199999999999</v>
      </c>
      <c r="Z567" s="30">
        <f t="shared" ref="Z567:Z620" si="144">22*G567^2/10000</f>
        <v>0</v>
      </c>
    </row>
    <row r="568" spans="5:26" x14ac:dyDescent="0.15">
      <c r="E568" s="46"/>
      <c r="F568" s="28"/>
      <c r="G568" s="29"/>
      <c r="H568" s="29"/>
      <c r="I568" s="48" t="str">
        <f t="shared" si="134"/>
        <v/>
      </c>
      <c r="J568" s="48" t="str">
        <f t="shared" si="135"/>
        <v/>
      </c>
      <c r="K568" s="49" t="str">
        <f t="shared" si="136"/>
        <v/>
      </c>
      <c r="L568" s="11"/>
      <c r="M568" s="11"/>
      <c r="N568" s="78"/>
      <c r="O568" s="31" t="str">
        <f t="shared" si="142"/>
        <v>F</v>
      </c>
      <c r="P568" s="11">
        <f t="shared" si="137"/>
        <v>-23.287315649149274</v>
      </c>
      <c r="Q568" s="11"/>
      <c r="R568" s="38">
        <f t="shared" si="138"/>
        <v>0</v>
      </c>
      <c r="S568" s="30">
        <f t="shared" si="139"/>
        <v>0</v>
      </c>
      <c r="T568" s="30">
        <f t="shared" si="140"/>
        <v>0</v>
      </c>
      <c r="U568" s="34"/>
      <c r="V568" s="34"/>
      <c r="W568" s="34"/>
      <c r="X568" s="31">
        <f t="shared" si="143"/>
        <v>9.0359999999999996</v>
      </c>
      <c r="Y568" s="31">
        <f t="shared" si="141"/>
        <v>-184.49199999999999</v>
      </c>
      <c r="Z568" s="30">
        <f t="shared" si="144"/>
        <v>0</v>
      </c>
    </row>
    <row r="569" spans="5:26" x14ac:dyDescent="0.15">
      <c r="E569" s="46"/>
      <c r="F569" s="28"/>
      <c r="G569" s="29"/>
      <c r="H569" s="29"/>
      <c r="I569" s="48" t="str">
        <f t="shared" si="134"/>
        <v/>
      </c>
      <c r="J569" s="48" t="str">
        <f t="shared" si="135"/>
        <v/>
      </c>
      <c r="K569" s="49" t="str">
        <f t="shared" si="136"/>
        <v/>
      </c>
      <c r="L569" s="11"/>
      <c r="M569" s="11"/>
      <c r="N569" s="78"/>
      <c r="O569" s="31" t="str">
        <f t="shared" si="142"/>
        <v>F</v>
      </c>
      <c r="P569" s="11">
        <f t="shared" si="137"/>
        <v>-23.287315649149274</v>
      </c>
      <c r="Q569" s="11"/>
      <c r="R569" s="38">
        <f t="shared" si="138"/>
        <v>0</v>
      </c>
      <c r="S569" s="30">
        <f t="shared" si="139"/>
        <v>0</v>
      </c>
      <c r="T569" s="30">
        <f t="shared" si="140"/>
        <v>0</v>
      </c>
      <c r="U569" s="34"/>
      <c r="V569" s="34"/>
      <c r="W569" s="34"/>
      <c r="X569" s="31">
        <f t="shared" si="143"/>
        <v>9.0359999999999996</v>
      </c>
      <c r="Y569" s="31">
        <f t="shared" si="141"/>
        <v>-184.49199999999999</v>
      </c>
      <c r="Z569" s="30">
        <f t="shared" si="144"/>
        <v>0</v>
      </c>
    </row>
    <row r="570" spans="5:26" x14ac:dyDescent="0.15">
      <c r="E570" s="46"/>
      <c r="F570" s="28"/>
      <c r="G570" s="29"/>
      <c r="H570" s="29"/>
      <c r="I570" s="48" t="str">
        <f t="shared" si="134"/>
        <v/>
      </c>
      <c r="J570" s="48" t="str">
        <f t="shared" si="135"/>
        <v/>
      </c>
      <c r="K570" s="49" t="str">
        <f t="shared" si="136"/>
        <v/>
      </c>
      <c r="L570" s="11"/>
      <c r="M570" s="11"/>
      <c r="N570" s="78"/>
      <c r="O570" s="31" t="str">
        <f t="shared" si="142"/>
        <v>F</v>
      </c>
      <c r="P570" s="11">
        <f t="shared" si="137"/>
        <v>-23.287315649149274</v>
      </c>
      <c r="Q570" s="11"/>
      <c r="R570" s="38">
        <f t="shared" si="138"/>
        <v>0</v>
      </c>
      <c r="S570" s="30">
        <f t="shared" si="139"/>
        <v>0</v>
      </c>
      <c r="T570" s="30">
        <f t="shared" si="140"/>
        <v>0</v>
      </c>
      <c r="U570" s="34"/>
      <c r="V570" s="34"/>
      <c r="W570" s="34"/>
      <c r="X570" s="31">
        <f t="shared" si="143"/>
        <v>9.0359999999999996</v>
      </c>
      <c r="Y570" s="31">
        <f t="shared" si="141"/>
        <v>-184.49199999999999</v>
      </c>
      <c r="Z570" s="30">
        <f t="shared" si="144"/>
        <v>0</v>
      </c>
    </row>
    <row r="571" spans="5:26" x14ac:dyDescent="0.15">
      <c r="E571" s="46"/>
      <c r="F571" s="28"/>
      <c r="G571" s="29"/>
      <c r="H571" s="29"/>
      <c r="I571" s="48" t="str">
        <f t="shared" si="134"/>
        <v/>
      </c>
      <c r="J571" s="48" t="str">
        <f t="shared" si="135"/>
        <v/>
      </c>
      <c r="K571" s="49" t="str">
        <f t="shared" si="136"/>
        <v/>
      </c>
      <c r="L571" s="11"/>
      <c r="M571" s="11"/>
      <c r="N571" s="78"/>
      <c r="O571" s="31" t="str">
        <f t="shared" si="142"/>
        <v>F</v>
      </c>
      <c r="P571" s="11">
        <f t="shared" si="137"/>
        <v>-23.287315649149274</v>
      </c>
      <c r="Q571" s="11"/>
      <c r="R571" s="38">
        <f t="shared" si="138"/>
        <v>0</v>
      </c>
      <c r="S571" s="30">
        <f t="shared" si="139"/>
        <v>0</v>
      </c>
      <c r="T571" s="30">
        <f t="shared" si="140"/>
        <v>0</v>
      </c>
      <c r="U571" s="34"/>
      <c r="V571" s="34"/>
      <c r="W571" s="34"/>
      <c r="X571" s="31">
        <f t="shared" si="143"/>
        <v>9.0359999999999996</v>
      </c>
      <c r="Y571" s="31">
        <f t="shared" si="141"/>
        <v>-184.49199999999999</v>
      </c>
      <c r="Z571" s="30">
        <f t="shared" si="144"/>
        <v>0</v>
      </c>
    </row>
    <row r="572" spans="5:26" x14ac:dyDescent="0.15">
      <c r="E572" s="46"/>
      <c r="F572" s="28"/>
      <c r="G572" s="29"/>
      <c r="H572" s="29"/>
      <c r="I572" s="48" t="str">
        <f t="shared" si="134"/>
        <v/>
      </c>
      <c r="J572" s="48" t="str">
        <f t="shared" si="135"/>
        <v/>
      </c>
      <c r="K572" s="49" t="str">
        <f t="shared" si="136"/>
        <v/>
      </c>
      <c r="L572" s="11"/>
      <c r="M572" s="11"/>
      <c r="N572" s="78"/>
      <c r="O572" s="31" t="str">
        <f t="shared" si="142"/>
        <v>F</v>
      </c>
      <c r="P572" s="11">
        <f t="shared" si="137"/>
        <v>-23.287315649149274</v>
      </c>
      <c r="Q572" s="11"/>
      <c r="R572" s="38">
        <f t="shared" si="138"/>
        <v>0</v>
      </c>
      <c r="S572" s="30">
        <f t="shared" si="139"/>
        <v>0</v>
      </c>
      <c r="T572" s="30">
        <f t="shared" si="140"/>
        <v>0</v>
      </c>
      <c r="U572" s="34"/>
      <c r="V572" s="34"/>
      <c r="W572" s="34"/>
      <c r="X572" s="31">
        <f t="shared" si="143"/>
        <v>9.0359999999999996</v>
      </c>
      <c r="Y572" s="31">
        <f t="shared" si="141"/>
        <v>-184.49199999999999</v>
      </c>
      <c r="Z572" s="30">
        <f t="shared" si="144"/>
        <v>0</v>
      </c>
    </row>
    <row r="573" spans="5:26" x14ac:dyDescent="0.15">
      <c r="E573" s="46"/>
      <c r="F573" s="28"/>
      <c r="G573" s="29"/>
      <c r="H573" s="29"/>
      <c r="I573" s="48" t="str">
        <f t="shared" si="134"/>
        <v/>
      </c>
      <c r="J573" s="48" t="str">
        <f t="shared" si="135"/>
        <v/>
      </c>
      <c r="K573" s="49" t="str">
        <f t="shared" si="136"/>
        <v/>
      </c>
      <c r="L573" s="11"/>
      <c r="M573" s="11"/>
      <c r="N573" s="78"/>
      <c r="O573" s="31" t="str">
        <f t="shared" si="142"/>
        <v>F</v>
      </c>
      <c r="P573" s="11">
        <f t="shared" si="137"/>
        <v>-23.287315649149274</v>
      </c>
      <c r="Q573" s="11"/>
      <c r="R573" s="38">
        <f t="shared" si="138"/>
        <v>0</v>
      </c>
      <c r="S573" s="30">
        <f t="shared" si="139"/>
        <v>0</v>
      </c>
      <c r="T573" s="30">
        <f t="shared" si="140"/>
        <v>0</v>
      </c>
      <c r="U573" s="34"/>
      <c r="V573" s="34"/>
      <c r="W573" s="34"/>
      <c r="X573" s="31">
        <f t="shared" si="143"/>
        <v>9.0359999999999996</v>
      </c>
      <c r="Y573" s="31">
        <f t="shared" si="141"/>
        <v>-184.49199999999999</v>
      </c>
      <c r="Z573" s="30">
        <f t="shared" si="144"/>
        <v>0</v>
      </c>
    </row>
    <row r="574" spans="5:26" x14ac:dyDescent="0.15">
      <c r="E574" s="46"/>
      <c r="F574" s="28"/>
      <c r="G574" s="29"/>
      <c r="H574" s="29"/>
      <c r="I574" s="48" t="str">
        <f t="shared" si="134"/>
        <v/>
      </c>
      <c r="J574" s="48" t="str">
        <f t="shared" si="135"/>
        <v/>
      </c>
      <c r="K574" s="49" t="str">
        <f t="shared" si="136"/>
        <v/>
      </c>
      <c r="L574" s="11"/>
      <c r="M574" s="11"/>
      <c r="N574" s="78"/>
      <c r="O574" s="31" t="str">
        <f t="shared" si="142"/>
        <v>F</v>
      </c>
      <c r="P574" s="11">
        <f t="shared" si="137"/>
        <v>-23.287315649149274</v>
      </c>
      <c r="Q574" s="11"/>
      <c r="R574" s="38">
        <f t="shared" si="138"/>
        <v>0</v>
      </c>
      <c r="S574" s="30">
        <f t="shared" si="139"/>
        <v>0</v>
      </c>
      <c r="T574" s="30">
        <f t="shared" si="140"/>
        <v>0</v>
      </c>
      <c r="U574" s="34"/>
      <c r="V574" s="34"/>
      <c r="W574" s="34"/>
      <c r="X574" s="31">
        <f t="shared" si="143"/>
        <v>9.0359999999999996</v>
      </c>
      <c r="Y574" s="31">
        <f t="shared" si="141"/>
        <v>-184.49199999999999</v>
      </c>
      <c r="Z574" s="30">
        <f t="shared" si="144"/>
        <v>0</v>
      </c>
    </row>
    <row r="575" spans="5:26" x14ac:dyDescent="0.15">
      <c r="E575" s="46"/>
      <c r="F575" s="28"/>
      <c r="G575" s="29"/>
      <c r="H575" s="29"/>
      <c r="I575" s="48" t="str">
        <f t="shared" si="134"/>
        <v/>
      </c>
      <c r="J575" s="48" t="str">
        <f t="shared" si="135"/>
        <v/>
      </c>
      <c r="K575" s="49" t="str">
        <f t="shared" si="136"/>
        <v/>
      </c>
      <c r="L575" s="11"/>
      <c r="M575" s="11"/>
      <c r="N575" s="78"/>
      <c r="O575" s="31" t="str">
        <f t="shared" si="142"/>
        <v>F</v>
      </c>
      <c r="P575" s="11">
        <f t="shared" si="137"/>
        <v>-23.287315649149274</v>
      </c>
      <c r="Q575" s="11"/>
      <c r="R575" s="38">
        <f t="shared" si="138"/>
        <v>0</v>
      </c>
      <c r="S575" s="30">
        <f t="shared" si="139"/>
        <v>0</v>
      </c>
      <c r="T575" s="30">
        <f t="shared" si="140"/>
        <v>0</v>
      </c>
      <c r="U575" s="34"/>
      <c r="V575" s="34"/>
      <c r="W575" s="34"/>
      <c r="X575" s="31">
        <f t="shared" si="143"/>
        <v>9.0359999999999996</v>
      </c>
      <c r="Y575" s="31">
        <f t="shared" si="141"/>
        <v>-184.49199999999999</v>
      </c>
      <c r="Z575" s="30">
        <f t="shared" si="144"/>
        <v>0</v>
      </c>
    </row>
    <row r="576" spans="5:26" x14ac:dyDescent="0.15">
      <c r="E576" s="46"/>
      <c r="F576" s="28"/>
      <c r="G576" s="29"/>
      <c r="H576" s="29"/>
      <c r="I576" s="48" t="str">
        <f t="shared" si="134"/>
        <v/>
      </c>
      <c r="J576" s="48" t="str">
        <f t="shared" si="135"/>
        <v/>
      </c>
      <c r="K576" s="49" t="str">
        <f t="shared" si="136"/>
        <v/>
      </c>
      <c r="L576" s="11"/>
      <c r="M576" s="11"/>
      <c r="N576" s="78"/>
      <c r="O576" s="31" t="str">
        <f t="shared" si="142"/>
        <v>F</v>
      </c>
      <c r="P576" s="11">
        <f t="shared" si="137"/>
        <v>-23.287315649149274</v>
      </c>
      <c r="Q576" s="11"/>
      <c r="R576" s="38">
        <f t="shared" si="138"/>
        <v>0</v>
      </c>
      <c r="S576" s="30">
        <f t="shared" si="139"/>
        <v>0</v>
      </c>
      <c r="T576" s="30">
        <f t="shared" si="140"/>
        <v>0</v>
      </c>
      <c r="U576" s="34"/>
      <c r="V576" s="34"/>
      <c r="W576" s="34"/>
      <c r="X576" s="31">
        <f t="shared" si="143"/>
        <v>9.0359999999999996</v>
      </c>
      <c r="Y576" s="31">
        <f t="shared" si="141"/>
        <v>-184.49199999999999</v>
      </c>
      <c r="Z576" s="30">
        <f t="shared" si="144"/>
        <v>0</v>
      </c>
    </row>
    <row r="577" spans="5:26" x14ac:dyDescent="0.15">
      <c r="E577" s="46"/>
      <c r="F577" s="28"/>
      <c r="G577" s="29"/>
      <c r="H577" s="29"/>
      <c r="I577" s="48" t="str">
        <f t="shared" si="134"/>
        <v/>
      </c>
      <c r="J577" s="48" t="str">
        <f t="shared" si="135"/>
        <v/>
      </c>
      <c r="K577" s="49" t="str">
        <f t="shared" si="136"/>
        <v/>
      </c>
      <c r="L577" s="11"/>
      <c r="M577" s="11"/>
      <c r="N577" s="78"/>
      <c r="O577" s="31" t="str">
        <f t="shared" si="142"/>
        <v>F</v>
      </c>
      <c r="P577" s="11">
        <f t="shared" si="137"/>
        <v>-23.287315649149274</v>
      </c>
      <c r="Q577" s="11"/>
      <c r="R577" s="38">
        <f t="shared" si="138"/>
        <v>0</v>
      </c>
      <c r="S577" s="30">
        <f t="shared" si="139"/>
        <v>0</v>
      </c>
      <c r="T577" s="30">
        <f t="shared" si="140"/>
        <v>0</v>
      </c>
      <c r="U577" s="34"/>
      <c r="V577" s="34"/>
      <c r="W577" s="34"/>
      <c r="X577" s="31">
        <f t="shared" si="143"/>
        <v>9.0359999999999996</v>
      </c>
      <c r="Y577" s="31">
        <f t="shared" si="141"/>
        <v>-184.49199999999999</v>
      </c>
      <c r="Z577" s="30">
        <f t="shared" si="144"/>
        <v>0</v>
      </c>
    </row>
    <row r="578" spans="5:26" x14ac:dyDescent="0.15">
      <c r="E578" s="46"/>
      <c r="F578" s="28"/>
      <c r="G578" s="29"/>
      <c r="H578" s="29"/>
      <c r="I578" s="48" t="str">
        <f t="shared" si="134"/>
        <v/>
      </c>
      <c r="J578" s="48" t="str">
        <f t="shared" si="135"/>
        <v/>
      </c>
      <c r="K578" s="49" t="str">
        <f t="shared" si="136"/>
        <v/>
      </c>
      <c r="L578" s="11"/>
      <c r="M578" s="11"/>
      <c r="N578" s="78"/>
      <c r="O578" s="31" t="str">
        <f t="shared" si="142"/>
        <v>F</v>
      </c>
      <c r="P578" s="11">
        <f t="shared" si="137"/>
        <v>-23.287315649149274</v>
      </c>
      <c r="Q578" s="11"/>
      <c r="R578" s="38">
        <f t="shared" si="138"/>
        <v>0</v>
      </c>
      <c r="S578" s="30">
        <f t="shared" si="139"/>
        <v>0</v>
      </c>
      <c r="T578" s="30">
        <f t="shared" si="140"/>
        <v>0</v>
      </c>
      <c r="U578" s="34"/>
      <c r="V578" s="34"/>
      <c r="W578" s="34"/>
      <c r="X578" s="31">
        <f t="shared" si="143"/>
        <v>9.0359999999999996</v>
      </c>
      <c r="Y578" s="31">
        <f t="shared" si="141"/>
        <v>-184.49199999999999</v>
      </c>
      <c r="Z578" s="30">
        <f t="shared" si="144"/>
        <v>0</v>
      </c>
    </row>
    <row r="579" spans="5:26" x14ac:dyDescent="0.15">
      <c r="E579" s="46"/>
      <c r="F579" s="28"/>
      <c r="G579" s="29"/>
      <c r="H579" s="29"/>
      <c r="I579" s="48" t="str">
        <f t="shared" si="134"/>
        <v/>
      </c>
      <c r="J579" s="48" t="str">
        <f t="shared" si="135"/>
        <v/>
      </c>
      <c r="K579" s="49" t="str">
        <f t="shared" si="136"/>
        <v/>
      </c>
      <c r="L579" s="11"/>
      <c r="M579" s="11"/>
      <c r="N579" s="78"/>
      <c r="O579" s="31" t="str">
        <f t="shared" si="142"/>
        <v>F</v>
      </c>
      <c r="P579" s="11">
        <f t="shared" si="137"/>
        <v>-23.287315649149274</v>
      </c>
      <c r="Q579" s="11"/>
      <c r="R579" s="38">
        <f t="shared" si="138"/>
        <v>0</v>
      </c>
      <c r="S579" s="30">
        <f t="shared" si="139"/>
        <v>0</v>
      </c>
      <c r="T579" s="30">
        <f t="shared" si="140"/>
        <v>0</v>
      </c>
      <c r="U579" s="34"/>
      <c r="V579" s="34"/>
      <c r="W579" s="34"/>
      <c r="X579" s="31">
        <f t="shared" si="143"/>
        <v>9.0359999999999996</v>
      </c>
      <c r="Y579" s="31">
        <f t="shared" si="141"/>
        <v>-184.49199999999999</v>
      </c>
      <c r="Z579" s="30">
        <f t="shared" si="144"/>
        <v>0</v>
      </c>
    </row>
    <row r="580" spans="5:26" x14ac:dyDescent="0.15">
      <c r="E580" s="46"/>
      <c r="F580" s="28"/>
      <c r="G580" s="29"/>
      <c r="H580" s="29"/>
      <c r="I580" s="48" t="str">
        <f t="shared" si="134"/>
        <v/>
      </c>
      <c r="J580" s="48" t="str">
        <f t="shared" si="135"/>
        <v/>
      </c>
      <c r="K580" s="49" t="str">
        <f t="shared" si="136"/>
        <v/>
      </c>
      <c r="L580" s="11"/>
      <c r="M580" s="11"/>
      <c r="N580" s="78"/>
      <c r="O580" s="31" t="str">
        <f t="shared" si="142"/>
        <v>F</v>
      </c>
      <c r="P580" s="11">
        <f t="shared" si="137"/>
        <v>-23.287315649149274</v>
      </c>
      <c r="Q580" s="11"/>
      <c r="R580" s="38">
        <f t="shared" si="138"/>
        <v>0</v>
      </c>
      <c r="S580" s="30">
        <f t="shared" si="139"/>
        <v>0</v>
      </c>
      <c r="T580" s="30">
        <f t="shared" si="140"/>
        <v>0</v>
      </c>
      <c r="U580" s="34"/>
      <c r="V580" s="34"/>
      <c r="W580" s="34"/>
      <c r="X580" s="31">
        <f t="shared" si="143"/>
        <v>9.0359999999999996</v>
      </c>
      <c r="Y580" s="31">
        <f t="shared" si="141"/>
        <v>-184.49199999999999</v>
      </c>
      <c r="Z580" s="30">
        <f t="shared" si="144"/>
        <v>0</v>
      </c>
    </row>
    <row r="581" spans="5:26" x14ac:dyDescent="0.15">
      <c r="E581" s="46"/>
      <c r="F581" s="28"/>
      <c r="G581" s="29"/>
      <c r="H581" s="29"/>
      <c r="I581" s="48" t="str">
        <f t="shared" si="134"/>
        <v/>
      </c>
      <c r="J581" s="48" t="str">
        <f t="shared" si="135"/>
        <v/>
      </c>
      <c r="K581" s="49" t="str">
        <f t="shared" si="136"/>
        <v/>
      </c>
      <c r="L581" s="11"/>
      <c r="M581" s="11"/>
      <c r="N581" s="78"/>
      <c r="O581" s="31" t="str">
        <f t="shared" si="142"/>
        <v>F</v>
      </c>
      <c r="P581" s="11">
        <f t="shared" si="137"/>
        <v>-23.287315649149274</v>
      </c>
      <c r="Q581" s="11"/>
      <c r="R581" s="38">
        <f t="shared" si="138"/>
        <v>0</v>
      </c>
      <c r="S581" s="30">
        <f t="shared" si="139"/>
        <v>0</v>
      </c>
      <c r="T581" s="30">
        <f t="shared" si="140"/>
        <v>0</v>
      </c>
      <c r="U581" s="34"/>
      <c r="V581" s="34"/>
      <c r="W581" s="34"/>
      <c r="X581" s="31">
        <f t="shared" si="143"/>
        <v>9.0359999999999996</v>
      </c>
      <c r="Y581" s="31">
        <f t="shared" si="141"/>
        <v>-184.49199999999999</v>
      </c>
      <c r="Z581" s="30">
        <f t="shared" si="144"/>
        <v>0</v>
      </c>
    </row>
    <row r="582" spans="5:26" x14ac:dyDescent="0.15">
      <c r="E582" s="46"/>
      <c r="F582" s="28"/>
      <c r="G582" s="29"/>
      <c r="H582" s="29"/>
      <c r="I582" s="48" t="str">
        <f t="shared" si="134"/>
        <v/>
      </c>
      <c r="J582" s="48" t="str">
        <f t="shared" si="135"/>
        <v/>
      </c>
      <c r="K582" s="49" t="str">
        <f t="shared" si="136"/>
        <v/>
      </c>
      <c r="L582" s="11"/>
      <c r="M582" s="11"/>
      <c r="N582" s="78"/>
      <c r="O582" s="31" t="str">
        <f t="shared" si="142"/>
        <v>F</v>
      </c>
      <c r="P582" s="11">
        <f t="shared" si="137"/>
        <v>-23.287315649149274</v>
      </c>
      <c r="Q582" s="11"/>
      <c r="R582" s="38">
        <f t="shared" si="138"/>
        <v>0</v>
      </c>
      <c r="S582" s="30">
        <f t="shared" si="139"/>
        <v>0</v>
      </c>
      <c r="T582" s="30">
        <f t="shared" si="140"/>
        <v>0</v>
      </c>
      <c r="U582" s="34"/>
      <c r="V582" s="34"/>
      <c r="W582" s="34"/>
      <c r="X582" s="31">
        <f t="shared" si="143"/>
        <v>9.0359999999999996</v>
      </c>
      <c r="Y582" s="31">
        <f t="shared" si="141"/>
        <v>-184.49199999999999</v>
      </c>
      <c r="Z582" s="30">
        <f t="shared" si="144"/>
        <v>0</v>
      </c>
    </row>
    <row r="583" spans="5:26" x14ac:dyDescent="0.15">
      <c r="E583" s="46"/>
      <c r="F583" s="28"/>
      <c r="G583" s="29"/>
      <c r="H583" s="29"/>
      <c r="I583" s="48" t="str">
        <f t="shared" si="134"/>
        <v/>
      </c>
      <c r="J583" s="48" t="str">
        <f t="shared" si="135"/>
        <v/>
      </c>
      <c r="K583" s="49" t="str">
        <f t="shared" si="136"/>
        <v/>
      </c>
      <c r="L583" s="11"/>
      <c r="M583" s="11"/>
      <c r="N583" s="78"/>
      <c r="O583" s="31" t="str">
        <f t="shared" si="142"/>
        <v>F</v>
      </c>
      <c r="P583" s="11">
        <f t="shared" si="137"/>
        <v>-23.287315649149274</v>
      </c>
      <c r="Q583" s="11"/>
      <c r="R583" s="38">
        <f t="shared" si="138"/>
        <v>0</v>
      </c>
      <c r="S583" s="30">
        <f t="shared" si="139"/>
        <v>0</v>
      </c>
      <c r="T583" s="30">
        <f t="shared" si="140"/>
        <v>0</v>
      </c>
      <c r="U583" s="34"/>
      <c r="V583" s="34"/>
      <c r="W583" s="34"/>
      <c r="X583" s="31">
        <f t="shared" si="143"/>
        <v>9.0359999999999996</v>
      </c>
      <c r="Y583" s="31">
        <f t="shared" si="141"/>
        <v>-184.49199999999999</v>
      </c>
      <c r="Z583" s="30">
        <f t="shared" si="144"/>
        <v>0</v>
      </c>
    </row>
    <row r="584" spans="5:26" x14ac:dyDescent="0.15">
      <c r="E584" s="46"/>
      <c r="F584" s="28"/>
      <c r="G584" s="29"/>
      <c r="H584" s="29"/>
      <c r="I584" s="48" t="str">
        <f t="shared" si="134"/>
        <v/>
      </c>
      <c r="J584" s="48" t="str">
        <f t="shared" si="135"/>
        <v/>
      </c>
      <c r="K584" s="49" t="str">
        <f t="shared" si="136"/>
        <v/>
      </c>
      <c r="L584" s="11"/>
      <c r="M584" s="11"/>
      <c r="N584" s="78"/>
      <c r="O584" s="31" t="str">
        <f t="shared" si="142"/>
        <v>F</v>
      </c>
      <c r="P584" s="11">
        <f t="shared" si="137"/>
        <v>-23.287315649149274</v>
      </c>
      <c r="Q584" s="11"/>
      <c r="R584" s="38">
        <f t="shared" si="138"/>
        <v>0</v>
      </c>
      <c r="S584" s="30">
        <f t="shared" si="139"/>
        <v>0</v>
      </c>
      <c r="T584" s="30">
        <f t="shared" si="140"/>
        <v>0</v>
      </c>
      <c r="U584" s="34"/>
      <c r="V584" s="34"/>
      <c r="W584" s="34"/>
      <c r="X584" s="31">
        <f t="shared" si="143"/>
        <v>9.0359999999999996</v>
      </c>
      <c r="Y584" s="31">
        <f t="shared" si="141"/>
        <v>-184.49199999999999</v>
      </c>
      <c r="Z584" s="30">
        <f t="shared" si="144"/>
        <v>0</v>
      </c>
    </row>
    <row r="585" spans="5:26" x14ac:dyDescent="0.15">
      <c r="E585" s="46"/>
      <c r="F585" s="28"/>
      <c r="G585" s="29"/>
      <c r="H585" s="29"/>
      <c r="I585" s="48" t="str">
        <f t="shared" si="134"/>
        <v/>
      </c>
      <c r="J585" s="48" t="str">
        <f t="shared" si="135"/>
        <v/>
      </c>
      <c r="K585" s="49" t="str">
        <f t="shared" si="136"/>
        <v/>
      </c>
      <c r="L585" s="11"/>
      <c r="M585" s="11"/>
      <c r="N585" s="78"/>
      <c r="O585" s="31" t="str">
        <f t="shared" si="142"/>
        <v>F</v>
      </c>
      <c r="P585" s="11">
        <f t="shared" si="137"/>
        <v>-23.287315649149274</v>
      </c>
      <c r="Q585" s="11"/>
      <c r="R585" s="38">
        <f t="shared" si="138"/>
        <v>0</v>
      </c>
      <c r="S585" s="30">
        <f t="shared" si="139"/>
        <v>0</v>
      </c>
      <c r="T585" s="30">
        <f t="shared" si="140"/>
        <v>0</v>
      </c>
      <c r="U585" s="34"/>
      <c r="V585" s="34"/>
      <c r="W585" s="34"/>
      <c r="X585" s="31">
        <f t="shared" si="143"/>
        <v>9.0359999999999996</v>
      </c>
      <c r="Y585" s="31">
        <f t="shared" si="141"/>
        <v>-184.49199999999999</v>
      </c>
      <c r="Z585" s="30">
        <f t="shared" si="144"/>
        <v>0</v>
      </c>
    </row>
    <row r="586" spans="5:26" x14ac:dyDescent="0.15">
      <c r="E586" s="46"/>
      <c r="F586" s="28"/>
      <c r="G586" s="29"/>
      <c r="H586" s="29"/>
      <c r="I586" s="48" t="str">
        <f t="shared" si="134"/>
        <v/>
      </c>
      <c r="J586" s="48" t="str">
        <f t="shared" si="135"/>
        <v/>
      </c>
      <c r="K586" s="49" t="str">
        <f t="shared" si="136"/>
        <v/>
      </c>
      <c r="L586" s="11"/>
      <c r="M586" s="11"/>
      <c r="N586" s="78"/>
      <c r="O586" s="31" t="str">
        <f t="shared" si="142"/>
        <v>F</v>
      </c>
      <c r="P586" s="11">
        <f t="shared" si="137"/>
        <v>-23.287315649149274</v>
      </c>
      <c r="Q586" s="11"/>
      <c r="R586" s="38">
        <f t="shared" si="138"/>
        <v>0</v>
      </c>
      <c r="S586" s="30">
        <f t="shared" si="139"/>
        <v>0</v>
      </c>
      <c r="T586" s="30">
        <f t="shared" si="140"/>
        <v>0</v>
      </c>
      <c r="U586" s="34"/>
      <c r="V586" s="34"/>
      <c r="W586" s="34"/>
      <c r="X586" s="31">
        <f t="shared" si="143"/>
        <v>9.0359999999999996</v>
      </c>
      <c r="Y586" s="31">
        <f t="shared" si="141"/>
        <v>-184.49199999999999</v>
      </c>
      <c r="Z586" s="30">
        <f t="shared" si="144"/>
        <v>0</v>
      </c>
    </row>
    <row r="587" spans="5:26" x14ac:dyDescent="0.15">
      <c r="E587" s="46"/>
      <c r="F587" s="28"/>
      <c r="G587" s="29"/>
      <c r="H587" s="29"/>
      <c r="I587" s="48" t="str">
        <f t="shared" si="134"/>
        <v/>
      </c>
      <c r="J587" s="48" t="str">
        <f t="shared" si="135"/>
        <v/>
      </c>
      <c r="K587" s="49" t="str">
        <f t="shared" si="136"/>
        <v/>
      </c>
      <c r="L587" s="11"/>
      <c r="M587" s="11"/>
      <c r="N587" s="78"/>
      <c r="O587" s="31" t="str">
        <f t="shared" si="142"/>
        <v>F</v>
      </c>
      <c r="P587" s="11">
        <f t="shared" si="137"/>
        <v>-23.287315649149274</v>
      </c>
      <c r="Q587" s="11"/>
      <c r="R587" s="38">
        <f t="shared" si="138"/>
        <v>0</v>
      </c>
      <c r="S587" s="30">
        <f t="shared" si="139"/>
        <v>0</v>
      </c>
      <c r="T587" s="30">
        <f t="shared" si="140"/>
        <v>0</v>
      </c>
      <c r="U587" s="34"/>
      <c r="V587" s="34"/>
      <c r="W587" s="34"/>
      <c r="X587" s="31">
        <f t="shared" si="143"/>
        <v>9.0359999999999996</v>
      </c>
      <c r="Y587" s="31">
        <f t="shared" si="141"/>
        <v>-184.49199999999999</v>
      </c>
      <c r="Z587" s="30">
        <f t="shared" si="144"/>
        <v>0</v>
      </c>
    </row>
    <row r="588" spans="5:26" x14ac:dyDescent="0.15">
      <c r="E588" s="46"/>
      <c r="F588" s="28"/>
      <c r="G588" s="29"/>
      <c r="H588" s="29"/>
      <c r="I588" s="48" t="str">
        <f t="shared" si="134"/>
        <v/>
      </c>
      <c r="J588" s="48" t="str">
        <f t="shared" si="135"/>
        <v/>
      </c>
      <c r="K588" s="49" t="str">
        <f t="shared" si="136"/>
        <v/>
      </c>
      <c r="L588" s="11"/>
      <c r="M588" s="11"/>
      <c r="N588" s="78"/>
      <c r="O588" s="31" t="str">
        <f t="shared" si="142"/>
        <v>F</v>
      </c>
      <c r="P588" s="11">
        <f t="shared" si="137"/>
        <v>-23.287315649149274</v>
      </c>
      <c r="Q588" s="11"/>
      <c r="R588" s="38">
        <f t="shared" si="138"/>
        <v>0</v>
      </c>
      <c r="S588" s="30">
        <f t="shared" si="139"/>
        <v>0</v>
      </c>
      <c r="T588" s="30">
        <f t="shared" si="140"/>
        <v>0</v>
      </c>
      <c r="U588" s="34"/>
      <c r="V588" s="34"/>
      <c r="W588" s="34"/>
      <c r="X588" s="31">
        <f t="shared" si="143"/>
        <v>9.0359999999999996</v>
      </c>
      <c r="Y588" s="31">
        <f t="shared" si="141"/>
        <v>-184.49199999999999</v>
      </c>
      <c r="Z588" s="30">
        <f t="shared" si="144"/>
        <v>0</v>
      </c>
    </row>
    <row r="589" spans="5:26" x14ac:dyDescent="0.15">
      <c r="E589" s="46"/>
      <c r="F589" s="28"/>
      <c r="G589" s="29"/>
      <c r="H589" s="29"/>
      <c r="I589" s="48" t="str">
        <f t="shared" si="134"/>
        <v/>
      </c>
      <c r="J589" s="48" t="str">
        <f t="shared" si="135"/>
        <v/>
      </c>
      <c r="K589" s="49" t="str">
        <f t="shared" si="136"/>
        <v/>
      </c>
      <c r="L589" s="11"/>
      <c r="M589" s="11"/>
      <c r="N589" s="78"/>
      <c r="O589" s="31" t="str">
        <f t="shared" si="142"/>
        <v>F</v>
      </c>
      <c r="P589" s="11">
        <f t="shared" si="137"/>
        <v>-23.287315649149274</v>
      </c>
      <c r="Q589" s="11"/>
      <c r="R589" s="38">
        <f t="shared" si="138"/>
        <v>0</v>
      </c>
      <c r="S589" s="30">
        <f t="shared" si="139"/>
        <v>0</v>
      </c>
      <c r="T589" s="30">
        <f t="shared" si="140"/>
        <v>0</v>
      </c>
      <c r="U589" s="34"/>
      <c r="V589" s="34"/>
      <c r="W589" s="34"/>
      <c r="X589" s="31">
        <f t="shared" si="143"/>
        <v>9.0359999999999996</v>
      </c>
      <c r="Y589" s="31">
        <f t="shared" si="141"/>
        <v>-184.49199999999999</v>
      </c>
      <c r="Z589" s="30">
        <f t="shared" si="144"/>
        <v>0</v>
      </c>
    </row>
    <row r="590" spans="5:26" x14ac:dyDescent="0.15">
      <c r="E590" s="46"/>
      <c r="F590" s="28"/>
      <c r="G590" s="29"/>
      <c r="H590" s="29"/>
      <c r="I590" s="48" t="str">
        <f t="shared" si="134"/>
        <v/>
      </c>
      <c r="J590" s="48" t="str">
        <f t="shared" si="135"/>
        <v/>
      </c>
      <c r="K590" s="49" t="str">
        <f t="shared" si="136"/>
        <v/>
      </c>
      <c r="L590" s="11"/>
      <c r="M590" s="11"/>
      <c r="N590" s="78"/>
      <c r="O590" s="31" t="str">
        <f t="shared" si="142"/>
        <v>F</v>
      </c>
      <c r="P590" s="11">
        <f t="shared" si="137"/>
        <v>-23.287315649149274</v>
      </c>
      <c r="Q590" s="11"/>
      <c r="R590" s="38">
        <f t="shared" si="138"/>
        <v>0</v>
      </c>
      <c r="S590" s="30">
        <f t="shared" si="139"/>
        <v>0</v>
      </c>
      <c r="T590" s="30">
        <f t="shared" si="140"/>
        <v>0</v>
      </c>
      <c r="U590" s="34"/>
      <c r="V590" s="34"/>
      <c r="W590" s="34"/>
      <c r="X590" s="31">
        <f t="shared" si="143"/>
        <v>9.0359999999999996</v>
      </c>
      <c r="Y590" s="31">
        <f t="shared" si="141"/>
        <v>-184.49199999999999</v>
      </c>
      <c r="Z590" s="30">
        <f t="shared" si="144"/>
        <v>0</v>
      </c>
    </row>
    <row r="591" spans="5:26" x14ac:dyDescent="0.15">
      <c r="E591" s="46"/>
      <c r="F591" s="28"/>
      <c r="G591" s="29"/>
      <c r="H591" s="29"/>
      <c r="I591" s="48" t="str">
        <f t="shared" si="134"/>
        <v/>
      </c>
      <c r="J591" s="48" t="str">
        <f t="shared" si="135"/>
        <v/>
      </c>
      <c r="K591" s="49" t="str">
        <f t="shared" si="136"/>
        <v/>
      </c>
      <c r="L591" s="11"/>
      <c r="M591" s="11"/>
      <c r="N591" s="78"/>
      <c r="O591" s="31" t="str">
        <f t="shared" si="142"/>
        <v>F</v>
      </c>
      <c r="P591" s="11">
        <f t="shared" si="137"/>
        <v>-23.287315649149274</v>
      </c>
      <c r="Q591" s="11"/>
      <c r="R591" s="38">
        <f t="shared" si="138"/>
        <v>0</v>
      </c>
      <c r="S591" s="30">
        <f t="shared" si="139"/>
        <v>0</v>
      </c>
      <c r="T591" s="30">
        <f t="shared" si="140"/>
        <v>0</v>
      </c>
      <c r="U591" s="34"/>
      <c r="V591" s="34"/>
      <c r="W591" s="34"/>
      <c r="X591" s="31">
        <f t="shared" si="143"/>
        <v>9.0359999999999996</v>
      </c>
      <c r="Y591" s="31">
        <f t="shared" si="141"/>
        <v>-184.49199999999999</v>
      </c>
      <c r="Z591" s="30">
        <f t="shared" si="144"/>
        <v>0</v>
      </c>
    </row>
    <row r="592" spans="5:26" x14ac:dyDescent="0.15">
      <c r="E592" s="46"/>
      <c r="F592" s="28"/>
      <c r="G592" s="29"/>
      <c r="H592" s="29"/>
      <c r="I592" s="48" t="str">
        <f t="shared" ref="I592:I620" si="145">IF(COUNTA($F$499,$H$499,F592:H592)=5,P592,"")</f>
        <v/>
      </c>
      <c r="J592" s="48" t="str">
        <f t="shared" ref="J592:J620" si="146">IF(COUNTA($F$499,$H$499,F592:H592)=5,IF(T592&lt;6,"*",IF(T592&gt;=17.583,"*",(H592-G592*INDEX(IF(O592="F",muratafemale,muratamale),R592-4,1)-INDEX(IF(O592="F",muratafemale,muratamale),R592-4,2))/(G592*INDEX(IF(O592="F",muratafemale,muratamale),R592-4,1)+INDEX(IF(O592="F",muratafemale,muratamale),R592-4,2))*100)),"")</f>
        <v/>
      </c>
      <c r="K592" s="49" t="str">
        <f t="shared" ref="K592:K620" si="147">IF(COUNTA($F$499,$H$499,F592:H592)=5,IF(OR(T592&lt;1,G592&lt;70),"*",IF(G592&gt;=IF(O592="M",181,174),(H592-Z592)/Z592*100,IF(G592&lt;101,(H592-X592)/X592*100,IF(T592&lt;6,(H592-X592)/X592*100,IF(T592&gt;=17.583,(H592-Z592)/Z592*100,(H592-Y592)/Y592*100))))),"")</f>
        <v/>
      </c>
      <c r="L592" s="11"/>
      <c r="M592" s="11"/>
      <c r="N592" s="78"/>
      <c r="O592" s="31" t="str">
        <f t="shared" si="142"/>
        <v>F</v>
      </c>
      <c r="P592" s="11">
        <f t="shared" si="137"/>
        <v>-23.287315649149274</v>
      </c>
      <c r="Q592" s="11"/>
      <c r="R592" s="38">
        <f t="shared" si="138"/>
        <v>0</v>
      </c>
      <c r="S592" s="30">
        <f t="shared" si="139"/>
        <v>0</v>
      </c>
      <c r="T592" s="30">
        <f t="shared" si="140"/>
        <v>0</v>
      </c>
      <c r="U592" s="34"/>
      <c r="V592" s="34"/>
      <c r="W592" s="34"/>
      <c r="X592" s="31">
        <f t="shared" si="143"/>
        <v>9.0359999999999996</v>
      </c>
      <c r="Y592" s="31">
        <f t="shared" si="141"/>
        <v>-184.49199999999999</v>
      </c>
      <c r="Z592" s="30">
        <f t="shared" si="144"/>
        <v>0</v>
      </c>
    </row>
    <row r="593" spans="5:26" x14ac:dyDescent="0.15">
      <c r="E593" s="46"/>
      <c r="F593" s="28"/>
      <c r="G593" s="29"/>
      <c r="H593" s="29"/>
      <c r="I593" s="48" t="str">
        <f t="shared" ref="I593:I619" si="148">IF(COUNTA($F$499,$H$499,F593:H593)=5,P593,"")</f>
        <v/>
      </c>
      <c r="J593" s="48" t="str">
        <f t="shared" ref="J593:J619" si="149">IF(COUNTA($F$499,$H$499,F593:H593)=5,IF(T593&lt;6,"*",IF(T593&gt;=17.583,"*",(H593-G593*INDEX(IF(O593="F",muratafemale,muratamale),R593-4,1)-INDEX(IF(O593="F",muratafemale,muratamale),R593-4,2))/(G593*INDEX(IF(O593="F",muratafemale,muratamale),R593-4,1)+INDEX(IF(O593="F",muratafemale,muratamale),R593-4,2))*100)),"")</f>
        <v/>
      </c>
      <c r="K593" s="49" t="str">
        <f t="shared" ref="K593:K619" si="150">IF(COUNTA($F$499,$H$499,F593:H593)=5,IF(OR(T593&lt;1,G593&lt;70),"*",IF(G593&gt;=IF(O593="M",181,174),(H593-Z593)/Z593*100,IF(G593&lt;101,(H593-X593)/X593*100,IF(T593&lt;6,(H593-X593)/X593*100,IF(T593&gt;=17.583,(H593-Z593)/Z593*100,(H593-Y593)/Y593*100))))),"")</f>
        <v/>
      </c>
      <c r="N593" s="78"/>
      <c r="O593" s="31" t="str">
        <f t="shared" si="142"/>
        <v>F</v>
      </c>
      <c r="P593" s="11">
        <f t="shared" si="137"/>
        <v>-23.287315649149274</v>
      </c>
      <c r="Q593" s="11"/>
      <c r="R593" s="38">
        <f t="shared" si="138"/>
        <v>0</v>
      </c>
      <c r="S593" s="30">
        <f t="shared" si="139"/>
        <v>0</v>
      </c>
      <c r="T593" s="30">
        <f t="shared" si="140"/>
        <v>0</v>
      </c>
      <c r="U593" s="34"/>
      <c r="V593" s="34"/>
      <c r="W593" s="34"/>
      <c r="X593" s="31">
        <f t="shared" si="143"/>
        <v>9.0359999999999996</v>
      </c>
      <c r="Y593" s="31">
        <f t="shared" si="141"/>
        <v>-184.49199999999999</v>
      </c>
      <c r="Z593" s="30">
        <f t="shared" si="144"/>
        <v>0</v>
      </c>
    </row>
    <row r="594" spans="5:26" x14ac:dyDescent="0.15">
      <c r="E594" s="46"/>
      <c r="F594" s="28"/>
      <c r="G594" s="29"/>
      <c r="H594" s="29"/>
      <c r="I594" s="48" t="str">
        <f t="shared" si="148"/>
        <v/>
      </c>
      <c r="J594" s="48" t="str">
        <f t="shared" si="149"/>
        <v/>
      </c>
      <c r="K594" s="49" t="str">
        <f t="shared" si="150"/>
        <v/>
      </c>
      <c r="L594" s="11"/>
      <c r="M594" s="11"/>
      <c r="N594" s="78"/>
      <c r="O594" s="31" t="str">
        <f t="shared" si="142"/>
        <v>F</v>
      </c>
      <c r="P594" s="11">
        <f t="shared" si="137"/>
        <v>-23.287315649149274</v>
      </c>
      <c r="Q594" s="11"/>
      <c r="R594" s="38">
        <f t="shared" si="138"/>
        <v>0</v>
      </c>
      <c r="S594" s="30">
        <f t="shared" si="139"/>
        <v>0</v>
      </c>
      <c r="T594" s="30">
        <f t="shared" si="140"/>
        <v>0</v>
      </c>
      <c r="U594" s="34"/>
      <c r="V594" s="34"/>
      <c r="W594" s="34"/>
      <c r="X594" s="31">
        <f t="shared" si="143"/>
        <v>9.0359999999999996</v>
      </c>
      <c r="Y594" s="31">
        <f t="shared" si="141"/>
        <v>-184.49199999999999</v>
      </c>
      <c r="Z594" s="30">
        <f t="shared" si="144"/>
        <v>0</v>
      </c>
    </row>
    <row r="595" spans="5:26" x14ac:dyDescent="0.15">
      <c r="E595" s="46"/>
      <c r="F595" s="28"/>
      <c r="G595" s="29"/>
      <c r="H595" s="29"/>
      <c r="I595" s="48" t="str">
        <f t="shared" si="148"/>
        <v/>
      </c>
      <c r="J595" s="48" t="str">
        <f t="shared" si="149"/>
        <v/>
      </c>
      <c r="K595" s="49" t="str">
        <f t="shared" si="150"/>
        <v/>
      </c>
      <c r="L595" s="11"/>
      <c r="M595" s="11"/>
      <c r="N595" s="78"/>
      <c r="O595" s="31" t="str">
        <f t="shared" si="142"/>
        <v>F</v>
      </c>
      <c r="P595" s="11">
        <f t="shared" si="137"/>
        <v>-23.287315649149274</v>
      </c>
      <c r="Q595" s="11"/>
      <c r="R595" s="38">
        <f t="shared" si="138"/>
        <v>0</v>
      </c>
      <c r="S595" s="30">
        <f t="shared" si="139"/>
        <v>0</v>
      </c>
      <c r="T595" s="30">
        <f t="shared" si="140"/>
        <v>0</v>
      </c>
      <c r="U595" s="34"/>
      <c r="V595" s="34"/>
      <c r="W595" s="34"/>
      <c r="X595" s="31">
        <f t="shared" si="143"/>
        <v>9.0359999999999996</v>
      </c>
      <c r="Y595" s="31">
        <f t="shared" si="141"/>
        <v>-184.49199999999999</v>
      </c>
      <c r="Z595" s="30">
        <f t="shared" si="144"/>
        <v>0</v>
      </c>
    </row>
    <row r="596" spans="5:26" x14ac:dyDescent="0.15">
      <c r="E596" s="46"/>
      <c r="F596" s="28"/>
      <c r="G596" s="29"/>
      <c r="H596" s="29"/>
      <c r="I596" s="48" t="str">
        <f t="shared" si="148"/>
        <v/>
      </c>
      <c r="J596" s="48" t="str">
        <f t="shared" si="149"/>
        <v/>
      </c>
      <c r="K596" s="49" t="str">
        <f t="shared" si="150"/>
        <v/>
      </c>
      <c r="L596" s="11"/>
      <c r="M596" s="11"/>
      <c r="N596" s="78"/>
      <c r="O596" s="31" t="str">
        <f t="shared" si="142"/>
        <v>F</v>
      </c>
      <c r="P596" s="11">
        <f t="shared" si="137"/>
        <v>-23.287315649149274</v>
      </c>
      <c r="Q596" s="11"/>
      <c r="R596" s="38">
        <f t="shared" si="138"/>
        <v>0</v>
      </c>
      <c r="S596" s="30">
        <f t="shared" si="139"/>
        <v>0</v>
      </c>
      <c r="T596" s="30">
        <f t="shared" si="140"/>
        <v>0</v>
      </c>
      <c r="U596" s="34"/>
      <c r="V596" s="34"/>
      <c r="W596" s="34"/>
      <c r="X596" s="31">
        <f t="shared" si="143"/>
        <v>9.0359999999999996</v>
      </c>
      <c r="Y596" s="31">
        <f t="shared" si="141"/>
        <v>-184.49199999999999</v>
      </c>
      <c r="Z596" s="30">
        <f t="shared" si="144"/>
        <v>0</v>
      </c>
    </row>
    <row r="597" spans="5:26" x14ac:dyDescent="0.15">
      <c r="E597" s="46"/>
      <c r="F597" s="28"/>
      <c r="G597" s="29"/>
      <c r="H597" s="29"/>
      <c r="I597" s="48" t="str">
        <f t="shared" si="148"/>
        <v/>
      </c>
      <c r="J597" s="48" t="str">
        <f t="shared" si="149"/>
        <v/>
      </c>
      <c r="K597" s="49" t="str">
        <f t="shared" si="150"/>
        <v/>
      </c>
      <c r="L597" s="11"/>
      <c r="M597" s="11"/>
      <c r="N597" s="78"/>
      <c r="O597" s="31" t="str">
        <f t="shared" si="142"/>
        <v>F</v>
      </c>
      <c r="P597" s="11">
        <f t="shared" si="137"/>
        <v>-23.287315649149274</v>
      </c>
      <c r="Q597" s="11"/>
      <c r="R597" s="38">
        <f t="shared" si="138"/>
        <v>0</v>
      </c>
      <c r="S597" s="30">
        <f t="shared" si="139"/>
        <v>0</v>
      </c>
      <c r="T597" s="30">
        <f t="shared" si="140"/>
        <v>0</v>
      </c>
      <c r="U597" s="34"/>
      <c r="V597" s="34"/>
      <c r="W597" s="34"/>
      <c r="X597" s="31">
        <f t="shared" si="143"/>
        <v>9.0359999999999996</v>
      </c>
      <c r="Y597" s="31">
        <f t="shared" si="141"/>
        <v>-184.49199999999999</v>
      </c>
      <c r="Z597" s="30">
        <f t="shared" si="144"/>
        <v>0</v>
      </c>
    </row>
    <row r="598" spans="5:26" x14ac:dyDescent="0.15">
      <c r="E598" s="46"/>
      <c r="F598" s="28"/>
      <c r="G598" s="29"/>
      <c r="H598" s="29"/>
      <c r="I598" s="48" t="str">
        <f t="shared" si="148"/>
        <v/>
      </c>
      <c r="J598" s="48" t="str">
        <f t="shared" si="149"/>
        <v/>
      </c>
      <c r="K598" s="49" t="str">
        <f t="shared" si="150"/>
        <v/>
      </c>
      <c r="L598" s="11"/>
      <c r="M598" s="11"/>
      <c r="N598" s="78"/>
      <c r="O598" s="31" t="str">
        <f t="shared" si="142"/>
        <v>F</v>
      </c>
      <c r="P598" s="11">
        <f t="shared" ref="P598:P620" si="151">IF(T598&gt;17.583,"*",(G598-(INDEX(IF(O598="F",Hfemalemean,Hmalemean),S598+1,R598+1)))/(INDEX(IF(O598="F",Hfemalesd,Hmalesd),S598+1,R598+1)))</f>
        <v>-23.287315649149274</v>
      </c>
      <c r="Q598" s="11"/>
      <c r="R598" s="38">
        <f t="shared" si="138"/>
        <v>0</v>
      </c>
      <c r="S598" s="30">
        <f t="shared" si="139"/>
        <v>0</v>
      </c>
      <c r="T598" s="30">
        <f t="shared" si="140"/>
        <v>0</v>
      </c>
      <c r="U598" s="34"/>
      <c r="V598" s="34"/>
      <c r="W598" s="34"/>
      <c r="X598" s="31">
        <f t="shared" si="143"/>
        <v>9.0359999999999996</v>
      </c>
      <c r="Y598" s="31">
        <f t="shared" ref="Y598:Y620" si="152">((G598/100)^3*INDEX(itoOI,IF(O598="M",0,3)+IF(G598&lt;140,1,IF(G598&lt;=149,2,3)),1)+(G598/100)^2*INDEX(itoOI,IF(O598="M",0,3)+IF(G598&lt;140,1,IF(G598&lt;=149,2,3)),2)+(G598/100)*INDEX(itoOI,IF(O598="M",0,3)+IF(G598&lt;140,1,IF(G598&lt;=149,2,3)),3)+INDEX(itoOI,IF(O598="M",0,3)+IF(G598&lt;140,1,IF(G598&lt;=149,2,3)),4))</f>
        <v>-184.49199999999999</v>
      </c>
      <c r="Z598" s="30">
        <f t="shared" si="144"/>
        <v>0</v>
      </c>
    </row>
    <row r="599" spans="5:26" x14ac:dyDescent="0.15">
      <c r="E599" s="46"/>
      <c r="F599" s="28"/>
      <c r="G599" s="29"/>
      <c r="H599" s="29"/>
      <c r="I599" s="48" t="str">
        <f t="shared" si="148"/>
        <v/>
      </c>
      <c r="J599" s="48" t="str">
        <f t="shared" si="149"/>
        <v/>
      </c>
      <c r="K599" s="49" t="str">
        <f t="shared" si="150"/>
        <v/>
      </c>
      <c r="L599" s="11"/>
      <c r="M599" s="11"/>
      <c r="N599" s="78"/>
      <c r="O599" s="31" t="str">
        <f t="shared" si="142"/>
        <v>F</v>
      </c>
      <c r="P599" s="11">
        <f t="shared" si="151"/>
        <v>-23.287315649149274</v>
      </c>
      <c r="Q599" s="11"/>
      <c r="R599" s="38">
        <f t="shared" si="138"/>
        <v>0</v>
      </c>
      <c r="S599" s="30">
        <f t="shared" si="139"/>
        <v>0</v>
      </c>
      <c r="T599" s="30">
        <f t="shared" si="140"/>
        <v>0</v>
      </c>
      <c r="U599" s="34"/>
      <c r="V599" s="34"/>
      <c r="W599" s="34"/>
      <c r="X599" s="31">
        <f t="shared" si="143"/>
        <v>9.0359999999999996</v>
      </c>
      <c r="Y599" s="31">
        <f t="shared" si="152"/>
        <v>-184.49199999999999</v>
      </c>
      <c r="Z599" s="30">
        <f t="shared" si="144"/>
        <v>0</v>
      </c>
    </row>
    <row r="600" spans="5:26" x14ac:dyDescent="0.15">
      <c r="E600" s="46"/>
      <c r="F600" s="28"/>
      <c r="G600" s="29"/>
      <c r="H600" s="29"/>
      <c r="I600" s="48" t="str">
        <f t="shared" si="148"/>
        <v/>
      </c>
      <c r="J600" s="48" t="str">
        <f t="shared" si="149"/>
        <v/>
      </c>
      <c r="K600" s="49" t="str">
        <f t="shared" si="150"/>
        <v/>
      </c>
      <c r="L600" s="11"/>
      <c r="M600" s="11"/>
      <c r="N600" s="78"/>
      <c r="O600" s="31" t="str">
        <f t="shared" si="142"/>
        <v>F</v>
      </c>
      <c r="P600" s="11">
        <f t="shared" si="151"/>
        <v>-23.287315649149274</v>
      </c>
      <c r="Q600" s="11"/>
      <c r="R600" s="38">
        <f t="shared" si="138"/>
        <v>0</v>
      </c>
      <c r="S600" s="30">
        <f t="shared" si="139"/>
        <v>0</v>
      </c>
      <c r="T600" s="30">
        <f t="shared" si="140"/>
        <v>0</v>
      </c>
      <c r="U600" s="34"/>
      <c r="V600" s="34"/>
      <c r="W600" s="34"/>
      <c r="X600" s="31">
        <f t="shared" si="143"/>
        <v>9.0359999999999996</v>
      </c>
      <c r="Y600" s="31">
        <f t="shared" si="152"/>
        <v>-184.49199999999999</v>
      </c>
      <c r="Z600" s="30">
        <f t="shared" si="144"/>
        <v>0</v>
      </c>
    </row>
    <row r="601" spans="5:26" x14ac:dyDescent="0.15">
      <c r="E601" s="46"/>
      <c r="F601" s="28"/>
      <c r="G601" s="29"/>
      <c r="H601" s="29"/>
      <c r="I601" s="48" t="str">
        <f t="shared" si="148"/>
        <v/>
      </c>
      <c r="J601" s="48" t="str">
        <f t="shared" si="149"/>
        <v/>
      </c>
      <c r="K601" s="49" t="str">
        <f t="shared" si="150"/>
        <v/>
      </c>
      <c r="L601" s="11"/>
      <c r="M601" s="11"/>
      <c r="N601" s="78"/>
      <c r="O601" s="31" t="str">
        <f t="shared" si="142"/>
        <v>F</v>
      </c>
      <c r="P601" s="11">
        <f t="shared" si="151"/>
        <v>-23.287315649149274</v>
      </c>
      <c r="Q601" s="11"/>
      <c r="R601" s="38">
        <f t="shared" si="138"/>
        <v>0</v>
      </c>
      <c r="S601" s="30">
        <f t="shared" si="139"/>
        <v>0</v>
      </c>
      <c r="T601" s="30">
        <f t="shared" si="140"/>
        <v>0</v>
      </c>
      <c r="U601" s="34"/>
      <c r="V601" s="34"/>
      <c r="W601" s="34"/>
      <c r="X601" s="31">
        <f t="shared" si="143"/>
        <v>9.0359999999999996</v>
      </c>
      <c r="Y601" s="31">
        <f t="shared" si="152"/>
        <v>-184.49199999999999</v>
      </c>
      <c r="Z601" s="30">
        <f t="shared" si="144"/>
        <v>0</v>
      </c>
    </row>
    <row r="602" spans="5:26" x14ac:dyDescent="0.15">
      <c r="E602" s="46"/>
      <c r="F602" s="28"/>
      <c r="G602" s="29"/>
      <c r="H602" s="29"/>
      <c r="I602" s="48" t="str">
        <f t="shared" si="148"/>
        <v/>
      </c>
      <c r="J602" s="48" t="str">
        <f t="shared" si="149"/>
        <v/>
      </c>
      <c r="K602" s="49" t="str">
        <f t="shared" si="150"/>
        <v/>
      </c>
      <c r="L602" s="11"/>
      <c r="M602" s="11"/>
      <c r="N602" s="78"/>
      <c r="O602" s="31" t="str">
        <f t="shared" si="142"/>
        <v>F</v>
      </c>
      <c r="P602" s="11">
        <f t="shared" si="151"/>
        <v>-23.287315649149274</v>
      </c>
      <c r="Q602" s="11"/>
      <c r="R602" s="38">
        <f t="shared" si="138"/>
        <v>0</v>
      </c>
      <c r="S602" s="30">
        <f t="shared" si="139"/>
        <v>0</v>
      </c>
      <c r="T602" s="30">
        <f t="shared" si="140"/>
        <v>0</v>
      </c>
      <c r="U602" s="34"/>
      <c r="V602" s="34"/>
      <c r="W602" s="34"/>
      <c r="X602" s="31">
        <f t="shared" si="143"/>
        <v>9.0359999999999996</v>
      </c>
      <c r="Y602" s="31">
        <f t="shared" si="152"/>
        <v>-184.49199999999999</v>
      </c>
      <c r="Z602" s="30">
        <f t="shared" si="144"/>
        <v>0</v>
      </c>
    </row>
    <row r="603" spans="5:26" x14ac:dyDescent="0.15">
      <c r="E603" s="46"/>
      <c r="F603" s="28"/>
      <c r="G603" s="29"/>
      <c r="H603" s="29"/>
      <c r="I603" s="48" t="str">
        <f t="shared" si="148"/>
        <v/>
      </c>
      <c r="J603" s="48" t="str">
        <f t="shared" si="149"/>
        <v/>
      </c>
      <c r="K603" s="49" t="str">
        <f t="shared" si="150"/>
        <v/>
      </c>
      <c r="L603" s="11"/>
      <c r="M603" s="11"/>
      <c r="N603" s="78"/>
      <c r="O603" s="31" t="str">
        <f t="shared" si="142"/>
        <v>F</v>
      </c>
      <c r="P603" s="11">
        <f t="shared" si="151"/>
        <v>-23.287315649149274</v>
      </c>
      <c r="Q603" s="11"/>
      <c r="R603" s="38">
        <f t="shared" si="138"/>
        <v>0</v>
      </c>
      <c r="S603" s="30">
        <f t="shared" si="139"/>
        <v>0</v>
      </c>
      <c r="T603" s="30">
        <f t="shared" si="140"/>
        <v>0</v>
      </c>
      <c r="U603" s="34"/>
      <c r="V603" s="34"/>
      <c r="W603" s="34"/>
      <c r="X603" s="31">
        <f t="shared" si="143"/>
        <v>9.0359999999999996</v>
      </c>
      <c r="Y603" s="31">
        <f t="shared" si="152"/>
        <v>-184.49199999999999</v>
      </c>
      <c r="Z603" s="30">
        <f t="shared" si="144"/>
        <v>0</v>
      </c>
    </row>
    <row r="604" spans="5:26" x14ac:dyDescent="0.15">
      <c r="E604" s="46"/>
      <c r="F604" s="28"/>
      <c r="G604" s="29"/>
      <c r="H604" s="29"/>
      <c r="I604" s="48" t="str">
        <f t="shared" si="148"/>
        <v/>
      </c>
      <c r="J604" s="48" t="str">
        <f t="shared" si="149"/>
        <v/>
      </c>
      <c r="K604" s="49" t="str">
        <f t="shared" si="150"/>
        <v/>
      </c>
      <c r="L604" s="11"/>
      <c r="M604" s="11"/>
      <c r="N604" s="78"/>
      <c r="O604" s="31" t="str">
        <f t="shared" si="142"/>
        <v>F</v>
      </c>
      <c r="P604" s="11">
        <f t="shared" si="151"/>
        <v>-23.287315649149274</v>
      </c>
      <c r="Q604" s="11"/>
      <c r="R604" s="38">
        <f t="shared" si="138"/>
        <v>0</v>
      </c>
      <c r="S604" s="30">
        <f t="shared" si="139"/>
        <v>0</v>
      </c>
      <c r="T604" s="30">
        <f t="shared" si="140"/>
        <v>0</v>
      </c>
      <c r="U604" s="34"/>
      <c r="V604" s="34"/>
      <c r="W604" s="34"/>
      <c r="X604" s="31">
        <f t="shared" si="143"/>
        <v>9.0359999999999996</v>
      </c>
      <c r="Y604" s="31">
        <f t="shared" si="152"/>
        <v>-184.49199999999999</v>
      </c>
      <c r="Z604" s="30">
        <f t="shared" si="144"/>
        <v>0</v>
      </c>
    </row>
    <row r="605" spans="5:26" x14ac:dyDescent="0.15">
      <c r="E605" s="46"/>
      <c r="F605" s="28"/>
      <c r="G605" s="29"/>
      <c r="H605" s="29"/>
      <c r="I605" s="48" t="str">
        <f t="shared" si="148"/>
        <v/>
      </c>
      <c r="J605" s="48" t="str">
        <f t="shared" si="149"/>
        <v/>
      </c>
      <c r="K605" s="49" t="str">
        <f t="shared" si="150"/>
        <v/>
      </c>
      <c r="L605" s="11"/>
      <c r="M605" s="11"/>
      <c r="N605" s="78"/>
      <c r="O605" s="31" t="str">
        <f t="shared" si="142"/>
        <v>F</v>
      </c>
      <c r="P605" s="11">
        <f t="shared" si="151"/>
        <v>-23.287315649149274</v>
      </c>
      <c r="Q605" s="11"/>
      <c r="R605" s="38">
        <f t="shared" si="138"/>
        <v>0</v>
      </c>
      <c r="S605" s="30">
        <f t="shared" si="139"/>
        <v>0</v>
      </c>
      <c r="T605" s="30">
        <f t="shared" si="140"/>
        <v>0</v>
      </c>
      <c r="U605" s="34"/>
      <c r="V605" s="34"/>
      <c r="W605" s="34"/>
      <c r="X605" s="31">
        <f t="shared" si="143"/>
        <v>9.0359999999999996</v>
      </c>
      <c r="Y605" s="31">
        <f t="shared" si="152"/>
        <v>-184.49199999999999</v>
      </c>
      <c r="Z605" s="30">
        <f t="shared" si="144"/>
        <v>0</v>
      </c>
    </row>
    <row r="606" spans="5:26" x14ac:dyDescent="0.15">
      <c r="E606" s="46"/>
      <c r="F606" s="28"/>
      <c r="G606" s="29"/>
      <c r="H606" s="29"/>
      <c r="I606" s="48" t="str">
        <f t="shared" si="148"/>
        <v/>
      </c>
      <c r="J606" s="48" t="str">
        <f t="shared" si="149"/>
        <v/>
      </c>
      <c r="K606" s="49" t="str">
        <f t="shared" si="150"/>
        <v/>
      </c>
      <c r="L606" s="11"/>
      <c r="M606" s="11"/>
      <c r="N606" s="78"/>
      <c r="O606" s="31" t="str">
        <f t="shared" si="142"/>
        <v>F</v>
      </c>
      <c r="P606" s="11">
        <f t="shared" si="151"/>
        <v>-23.287315649149274</v>
      </c>
      <c r="Q606" s="11"/>
      <c r="R606" s="38">
        <f t="shared" si="138"/>
        <v>0</v>
      </c>
      <c r="S606" s="30">
        <f t="shared" si="139"/>
        <v>0</v>
      </c>
      <c r="T606" s="30">
        <f t="shared" si="140"/>
        <v>0</v>
      </c>
      <c r="U606" s="34"/>
      <c r="V606" s="34"/>
      <c r="W606" s="34"/>
      <c r="X606" s="31">
        <f t="shared" si="143"/>
        <v>9.0359999999999996</v>
      </c>
      <c r="Y606" s="31">
        <f t="shared" si="152"/>
        <v>-184.49199999999999</v>
      </c>
      <c r="Z606" s="30">
        <f t="shared" si="144"/>
        <v>0</v>
      </c>
    </row>
    <row r="607" spans="5:26" x14ac:dyDescent="0.15">
      <c r="E607" s="46"/>
      <c r="F607" s="28"/>
      <c r="G607" s="29"/>
      <c r="H607" s="29"/>
      <c r="I607" s="48" t="str">
        <f t="shared" si="148"/>
        <v/>
      </c>
      <c r="J607" s="48" t="str">
        <f t="shared" si="149"/>
        <v/>
      </c>
      <c r="K607" s="49" t="str">
        <f t="shared" si="150"/>
        <v/>
      </c>
      <c r="L607" s="11"/>
      <c r="M607" s="11"/>
      <c r="N607" s="78"/>
      <c r="O607" s="31" t="str">
        <f t="shared" si="142"/>
        <v>F</v>
      </c>
      <c r="P607" s="11">
        <f t="shared" si="151"/>
        <v>-23.287315649149274</v>
      </c>
      <c r="Q607" s="11"/>
      <c r="R607" s="38">
        <f t="shared" si="138"/>
        <v>0</v>
      </c>
      <c r="S607" s="30">
        <f t="shared" si="139"/>
        <v>0</v>
      </c>
      <c r="T607" s="30">
        <f t="shared" si="140"/>
        <v>0</v>
      </c>
      <c r="U607" s="34"/>
      <c r="V607" s="34"/>
      <c r="W607" s="34"/>
      <c r="X607" s="31">
        <f t="shared" si="143"/>
        <v>9.0359999999999996</v>
      </c>
      <c r="Y607" s="31">
        <f t="shared" si="152"/>
        <v>-184.49199999999999</v>
      </c>
      <c r="Z607" s="30">
        <f t="shared" si="144"/>
        <v>0</v>
      </c>
    </row>
    <row r="608" spans="5:26" x14ac:dyDescent="0.15">
      <c r="E608" s="46"/>
      <c r="F608" s="28"/>
      <c r="G608" s="29"/>
      <c r="H608" s="29"/>
      <c r="I608" s="48" t="str">
        <f t="shared" si="148"/>
        <v/>
      </c>
      <c r="J608" s="48" t="str">
        <f t="shared" si="149"/>
        <v/>
      </c>
      <c r="K608" s="49" t="str">
        <f t="shared" si="150"/>
        <v/>
      </c>
      <c r="L608" s="11"/>
      <c r="M608" s="11"/>
      <c r="N608" s="78"/>
      <c r="O608" s="31" t="str">
        <f t="shared" si="142"/>
        <v>F</v>
      </c>
      <c r="P608" s="11">
        <f t="shared" si="151"/>
        <v>-23.287315649149274</v>
      </c>
      <c r="Q608" s="11"/>
      <c r="R608" s="38">
        <f t="shared" si="138"/>
        <v>0</v>
      </c>
      <c r="S608" s="30">
        <f t="shared" si="139"/>
        <v>0</v>
      </c>
      <c r="T608" s="30">
        <f t="shared" si="140"/>
        <v>0</v>
      </c>
      <c r="U608" s="34"/>
      <c r="V608" s="34"/>
      <c r="W608" s="34"/>
      <c r="X608" s="31">
        <f t="shared" si="143"/>
        <v>9.0359999999999996</v>
      </c>
      <c r="Y608" s="31">
        <f t="shared" si="152"/>
        <v>-184.49199999999999</v>
      </c>
      <c r="Z608" s="30">
        <f t="shared" si="144"/>
        <v>0</v>
      </c>
    </row>
    <row r="609" spans="4:26" x14ac:dyDescent="0.15">
      <c r="E609" s="46"/>
      <c r="F609" s="28"/>
      <c r="G609" s="29"/>
      <c r="H609" s="29"/>
      <c r="I609" s="48" t="str">
        <f t="shared" si="148"/>
        <v/>
      </c>
      <c r="J609" s="48" t="str">
        <f t="shared" si="149"/>
        <v/>
      </c>
      <c r="K609" s="49" t="str">
        <f t="shared" si="150"/>
        <v/>
      </c>
      <c r="L609" s="11"/>
      <c r="M609" s="11"/>
      <c r="N609" s="78"/>
      <c r="O609" s="31" t="str">
        <f t="shared" si="142"/>
        <v>F</v>
      </c>
      <c r="P609" s="11">
        <f t="shared" si="151"/>
        <v>-23.287315649149274</v>
      </c>
      <c r="Q609" s="11"/>
      <c r="R609" s="38">
        <f t="shared" si="138"/>
        <v>0</v>
      </c>
      <c r="S609" s="30">
        <f t="shared" si="139"/>
        <v>0</v>
      </c>
      <c r="T609" s="30">
        <f t="shared" si="140"/>
        <v>0</v>
      </c>
      <c r="U609" s="34"/>
      <c r="V609" s="34"/>
      <c r="W609" s="34"/>
      <c r="X609" s="31">
        <f t="shared" si="143"/>
        <v>9.0359999999999996</v>
      </c>
      <c r="Y609" s="31">
        <f t="shared" si="152"/>
        <v>-184.49199999999999</v>
      </c>
      <c r="Z609" s="30">
        <f t="shared" si="144"/>
        <v>0</v>
      </c>
    </row>
    <row r="610" spans="4:26" x14ac:dyDescent="0.15">
      <c r="E610" s="46"/>
      <c r="F610" s="28"/>
      <c r="G610" s="29"/>
      <c r="H610" s="29"/>
      <c r="I610" s="48" t="str">
        <f t="shared" si="148"/>
        <v/>
      </c>
      <c r="J610" s="48" t="str">
        <f t="shared" si="149"/>
        <v/>
      </c>
      <c r="K610" s="49" t="str">
        <f t="shared" si="150"/>
        <v/>
      </c>
      <c r="L610" s="11"/>
      <c r="M610" s="11"/>
      <c r="N610" s="78"/>
      <c r="O610" s="31" t="str">
        <f t="shared" si="142"/>
        <v>F</v>
      </c>
      <c r="P610" s="11">
        <f t="shared" si="151"/>
        <v>-23.287315649149274</v>
      </c>
      <c r="Q610" s="11"/>
      <c r="R610" s="38">
        <f t="shared" si="138"/>
        <v>0</v>
      </c>
      <c r="S610" s="30">
        <f t="shared" si="139"/>
        <v>0</v>
      </c>
      <c r="T610" s="30">
        <f t="shared" si="140"/>
        <v>0</v>
      </c>
      <c r="U610" s="34"/>
      <c r="V610" s="34"/>
      <c r="W610" s="34"/>
      <c r="X610" s="31">
        <f t="shared" si="143"/>
        <v>9.0359999999999996</v>
      </c>
      <c r="Y610" s="31">
        <f t="shared" si="152"/>
        <v>-184.49199999999999</v>
      </c>
      <c r="Z610" s="30">
        <f t="shared" si="144"/>
        <v>0</v>
      </c>
    </row>
    <row r="611" spans="4:26" x14ac:dyDescent="0.15">
      <c r="E611" s="46"/>
      <c r="F611" s="28"/>
      <c r="G611" s="29"/>
      <c r="H611" s="29"/>
      <c r="I611" s="48" t="str">
        <f t="shared" si="148"/>
        <v/>
      </c>
      <c r="J611" s="48" t="str">
        <f t="shared" si="149"/>
        <v/>
      </c>
      <c r="K611" s="49" t="str">
        <f t="shared" si="150"/>
        <v/>
      </c>
      <c r="L611" s="11"/>
      <c r="M611" s="11"/>
      <c r="N611" s="78"/>
      <c r="O611" s="31" t="str">
        <f t="shared" si="142"/>
        <v>F</v>
      </c>
      <c r="P611" s="11">
        <f t="shared" si="151"/>
        <v>-23.287315649149274</v>
      </c>
      <c r="Q611" s="11"/>
      <c r="R611" s="38">
        <f t="shared" si="138"/>
        <v>0</v>
      </c>
      <c r="S611" s="30">
        <f t="shared" si="139"/>
        <v>0</v>
      </c>
      <c r="T611" s="30">
        <f t="shared" si="140"/>
        <v>0</v>
      </c>
      <c r="U611" s="34"/>
      <c r="V611" s="34"/>
      <c r="W611" s="34"/>
      <c r="X611" s="31">
        <f t="shared" si="143"/>
        <v>9.0359999999999996</v>
      </c>
      <c r="Y611" s="31">
        <f t="shared" si="152"/>
        <v>-184.49199999999999</v>
      </c>
      <c r="Z611" s="30">
        <f t="shared" si="144"/>
        <v>0</v>
      </c>
    </row>
    <row r="612" spans="4:26" x14ac:dyDescent="0.15">
      <c r="E612" s="46"/>
      <c r="F612" s="28"/>
      <c r="G612" s="29"/>
      <c r="H612" s="29"/>
      <c r="I612" s="48" t="str">
        <f t="shared" si="148"/>
        <v/>
      </c>
      <c r="J612" s="48" t="str">
        <f t="shared" si="149"/>
        <v/>
      </c>
      <c r="K612" s="49" t="str">
        <f t="shared" si="150"/>
        <v/>
      </c>
      <c r="L612" s="11"/>
      <c r="M612" s="11"/>
      <c r="N612" s="78"/>
      <c r="O612" s="31" t="str">
        <f t="shared" si="142"/>
        <v>F</v>
      </c>
      <c r="P612" s="11">
        <f t="shared" si="151"/>
        <v>-23.287315649149274</v>
      </c>
      <c r="Q612" s="11"/>
      <c r="R612" s="38">
        <f t="shared" si="138"/>
        <v>0</v>
      </c>
      <c r="S612" s="30">
        <f t="shared" si="139"/>
        <v>0</v>
      </c>
      <c r="T612" s="30">
        <f t="shared" si="140"/>
        <v>0</v>
      </c>
      <c r="U612" s="34"/>
      <c r="V612" s="34"/>
      <c r="W612" s="34"/>
      <c r="X612" s="31">
        <f t="shared" si="143"/>
        <v>9.0359999999999996</v>
      </c>
      <c r="Y612" s="31">
        <f t="shared" si="152"/>
        <v>-184.49199999999999</v>
      </c>
      <c r="Z612" s="30">
        <f t="shared" si="144"/>
        <v>0</v>
      </c>
    </row>
    <row r="613" spans="4:26" x14ac:dyDescent="0.15">
      <c r="E613" s="46"/>
      <c r="F613" s="28"/>
      <c r="G613" s="29"/>
      <c r="H613" s="29"/>
      <c r="I613" s="48" t="str">
        <f t="shared" si="148"/>
        <v/>
      </c>
      <c r="J613" s="48" t="str">
        <f t="shared" si="149"/>
        <v/>
      </c>
      <c r="K613" s="49" t="str">
        <f t="shared" si="150"/>
        <v/>
      </c>
      <c r="L613" s="11"/>
      <c r="M613" s="11"/>
      <c r="N613" s="78"/>
      <c r="O613" s="31" t="str">
        <f t="shared" si="142"/>
        <v>F</v>
      </c>
      <c r="P613" s="11">
        <f t="shared" si="151"/>
        <v>-23.287315649149274</v>
      </c>
      <c r="Q613" s="11"/>
      <c r="R613" s="38">
        <f t="shared" si="138"/>
        <v>0</v>
      </c>
      <c r="S613" s="30">
        <f t="shared" si="139"/>
        <v>0</v>
      </c>
      <c r="T613" s="30">
        <f t="shared" si="140"/>
        <v>0</v>
      </c>
      <c r="U613" s="34"/>
      <c r="V613" s="34"/>
      <c r="W613" s="34"/>
      <c r="X613" s="31">
        <f t="shared" si="143"/>
        <v>9.0359999999999996</v>
      </c>
      <c r="Y613" s="31">
        <f t="shared" si="152"/>
        <v>-184.49199999999999</v>
      </c>
      <c r="Z613" s="30">
        <f t="shared" si="144"/>
        <v>0</v>
      </c>
    </row>
    <row r="614" spans="4:26" x14ac:dyDescent="0.15">
      <c r="E614" s="46"/>
      <c r="F614" s="28"/>
      <c r="G614" s="29"/>
      <c r="H614" s="29"/>
      <c r="I614" s="48" t="str">
        <f t="shared" si="148"/>
        <v/>
      </c>
      <c r="J614" s="48" t="str">
        <f t="shared" si="149"/>
        <v/>
      </c>
      <c r="K614" s="49" t="str">
        <f t="shared" si="150"/>
        <v/>
      </c>
      <c r="L614" s="11"/>
      <c r="M614" s="11"/>
      <c r="N614" s="78"/>
      <c r="O614" s="31" t="str">
        <f t="shared" si="142"/>
        <v>F</v>
      </c>
      <c r="P614" s="11">
        <f t="shared" si="151"/>
        <v>-23.287315649149274</v>
      </c>
      <c r="Q614" s="11"/>
      <c r="R614" s="38">
        <f t="shared" si="138"/>
        <v>0</v>
      </c>
      <c r="S614" s="30">
        <f t="shared" si="139"/>
        <v>0</v>
      </c>
      <c r="T614" s="30">
        <f t="shared" si="140"/>
        <v>0</v>
      </c>
      <c r="U614" s="34"/>
      <c r="V614" s="34"/>
      <c r="W614" s="34"/>
      <c r="X614" s="31">
        <f t="shared" si="143"/>
        <v>9.0359999999999996</v>
      </c>
      <c r="Y614" s="31">
        <f t="shared" si="152"/>
        <v>-184.49199999999999</v>
      </c>
      <c r="Z614" s="30">
        <f t="shared" si="144"/>
        <v>0</v>
      </c>
    </row>
    <row r="615" spans="4:26" x14ac:dyDescent="0.15">
      <c r="E615" s="46"/>
      <c r="F615" s="28"/>
      <c r="G615" s="29"/>
      <c r="H615" s="29"/>
      <c r="I615" s="48" t="str">
        <f t="shared" si="148"/>
        <v/>
      </c>
      <c r="J615" s="48" t="str">
        <f t="shared" si="149"/>
        <v/>
      </c>
      <c r="K615" s="49" t="str">
        <f t="shared" si="150"/>
        <v/>
      </c>
      <c r="L615" s="11"/>
      <c r="M615" s="11"/>
      <c r="N615" s="78"/>
      <c r="O615" s="31" t="str">
        <f t="shared" si="142"/>
        <v>F</v>
      </c>
      <c r="P615" s="11">
        <f t="shared" si="151"/>
        <v>-23.287315649149274</v>
      </c>
      <c r="Q615" s="11"/>
      <c r="R615" s="38">
        <f t="shared" si="138"/>
        <v>0</v>
      </c>
      <c r="S615" s="30">
        <f t="shared" si="139"/>
        <v>0</v>
      </c>
      <c r="T615" s="30">
        <f t="shared" si="140"/>
        <v>0</v>
      </c>
      <c r="U615" s="34"/>
      <c r="V615" s="34"/>
      <c r="W615" s="34"/>
      <c r="X615" s="31">
        <f t="shared" si="143"/>
        <v>9.0359999999999996</v>
      </c>
      <c r="Y615" s="31">
        <f t="shared" si="152"/>
        <v>-184.49199999999999</v>
      </c>
      <c r="Z615" s="30">
        <f t="shared" si="144"/>
        <v>0</v>
      </c>
    </row>
    <row r="616" spans="4:26" x14ac:dyDescent="0.15">
      <c r="E616" s="46"/>
      <c r="F616" s="28"/>
      <c r="G616" s="29"/>
      <c r="H616" s="29"/>
      <c r="I616" s="48" t="str">
        <f t="shared" si="148"/>
        <v/>
      </c>
      <c r="J616" s="48" t="str">
        <f t="shared" si="149"/>
        <v/>
      </c>
      <c r="K616" s="49" t="str">
        <f t="shared" si="150"/>
        <v/>
      </c>
      <c r="L616" s="11"/>
      <c r="M616" s="11"/>
      <c r="N616" s="78"/>
      <c r="O616" s="31" t="str">
        <f t="shared" si="142"/>
        <v>F</v>
      </c>
      <c r="P616" s="11">
        <f t="shared" si="151"/>
        <v>-23.287315649149274</v>
      </c>
      <c r="Q616" s="11"/>
      <c r="R616" s="38">
        <f t="shared" si="138"/>
        <v>0</v>
      </c>
      <c r="S616" s="30">
        <f t="shared" si="139"/>
        <v>0</v>
      </c>
      <c r="T616" s="30">
        <f t="shared" si="140"/>
        <v>0</v>
      </c>
      <c r="U616" s="34"/>
      <c r="V616" s="34"/>
      <c r="W616" s="34"/>
      <c r="X616" s="31">
        <f t="shared" si="143"/>
        <v>9.0359999999999996</v>
      </c>
      <c r="Y616" s="31">
        <f t="shared" si="152"/>
        <v>-184.49199999999999</v>
      </c>
      <c r="Z616" s="30">
        <f t="shared" si="144"/>
        <v>0</v>
      </c>
    </row>
    <row r="617" spans="4:26" x14ac:dyDescent="0.15">
      <c r="E617" s="46"/>
      <c r="F617" s="28"/>
      <c r="G617" s="29"/>
      <c r="H617" s="29"/>
      <c r="I617" s="48" t="str">
        <f t="shared" si="148"/>
        <v/>
      </c>
      <c r="J617" s="48" t="str">
        <f t="shared" si="149"/>
        <v/>
      </c>
      <c r="K617" s="49" t="str">
        <f t="shared" si="150"/>
        <v/>
      </c>
      <c r="L617" s="11"/>
      <c r="M617" s="11"/>
      <c r="N617" s="78"/>
      <c r="O617" s="31" t="str">
        <f t="shared" si="142"/>
        <v>F</v>
      </c>
      <c r="P617" s="11">
        <f t="shared" si="151"/>
        <v>-23.287315649149274</v>
      </c>
      <c r="Q617" s="11"/>
      <c r="R617" s="38">
        <f t="shared" si="138"/>
        <v>0</v>
      </c>
      <c r="S617" s="30">
        <f t="shared" si="139"/>
        <v>0</v>
      </c>
      <c r="T617" s="30">
        <f t="shared" si="140"/>
        <v>0</v>
      </c>
      <c r="U617" s="34"/>
      <c r="V617" s="34"/>
      <c r="W617" s="34"/>
      <c r="X617" s="31">
        <f t="shared" si="143"/>
        <v>9.0359999999999996</v>
      </c>
      <c r="Y617" s="31">
        <f t="shared" si="152"/>
        <v>-184.49199999999999</v>
      </c>
      <c r="Z617" s="30">
        <f t="shared" si="144"/>
        <v>0</v>
      </c>
    </row>
    <row r="618" spans="4:26" x14ac:dyDescent="0.15">
      <c r="E618" s="46"/>
      <c r="F618" s="28"/>
      <c r="G618" s="29"/>
      <c r="H618" s="29"/>
      <c r="I618" s="48" t="str">
        <f t="shared" si="148"/>
        <v/>
      </c>
      <c r="J618" s="48" t="str">
        <f t="shared" si="149"/>
        <v/>
      </c>
      <c r="K618" s="49" t="str">
        <f t="shared" si="150"/>
        <v/>
      </c>
      <c r="L618" s="11"/>
      <c r="M618" s="11"/>
      <c r="N618" s="78"/>
      <c r="O618" s="31" t="str">
        <f t="shared" si="142"/>
        <v>F</v>
      </c>
      <c r="P618" s="11">
        <f t="shared" si="151"/>
        <v>-23.287315649149274</v>
      </c>
      <c r="Q618" s="11"/>
      <c r="R618" s="38">
        <f t="shared" si="138"/>
        <v>0</v>
      </c>
      <c r="S618" s="30">
        <f t="shared" si="139"/>
        <v>0</v>
      </c>
      <c r="T618" s="30">
        <f t="shared" si="140"/>
        <v>0</v>
      </c>
      <c r="U618" s="34"/>
      <c r="V618" s="34"/>
      <c r="W618" s="34"/>
      <c r="X618" s="31">
        <f t="shared" si="143"/>
        <v>9.0359999999999996</v>
      </c>
      <c r="Y618" s="31">
        <f t="shared" si="152"/>
        <v>-184.49199999999999</v>
      </c>
      <c r="Z618" s="30">
        <f t="shared" si="144"/>
        <v>0</v>
      </c>
    </row>
    <row r="619" spans="4:26" x14ac:dyDescent="0.15">
      <c r="E619" s="46"/>
      <c r="F619" s="28"/>
      <c r="G619" s="29"/>
      <c r="H619" s="29"/>
      <c r="I619" s="48" t="str">
        <f t="shared" si="148"/>
        <v/>
      </c>
      <c r="J619" s="48" t="str">
        <f t="shared" si="149"/>
        <v/>
      </c>
      <c r="K619" s="49" t="str">
        <f t="shared" si="150"/>
        <v/>
      </c>
      <c r="L619" s="11"/>
      <c r="M619" s="11"/>
      <c r="N619" s="78"/>
      <c r="O619" s="31" t="str">
        <f t="shared" si="142"/>
        <v>F</v>
      </c>
      <c r="P619" s="11">
        <f t="shared" si="151"/>
        <v>-23.287315649149274</v>
      </c>
      <c r="Q619" s="11"/>
      <c r="R619" s="38">
        <f t="shared" si="138"/>
        <v>0</v>
      </c>
      <c r="S619" s="30">
        <f t="shared" si="139"/>
        <v>0</v>
      </c>
      <c r="T619" s="30">
        <f t="shared" si="140"/>
        <v>0</v>
      </c>
      <c r="U619" s="34"/>
      <c r="V619" s="34"/>
      <c r="W619" s="34"/>
      <c r="X619" s="31">
        <f t="shared" si="143"/>
        <v>9.0359999999999996</v>
      </c>
      <c r="Y619" s="31">
        <f t="shared" si="152"/>
        <v>-184.49199999999999</v>
      </c>
      <c r="Z619" s="30">
        <f t="shared" si="144"/>
        <v>0</v>
      </c>
    </row>
    <row r="620" spans="4:26" ht="14.25" thickBot="1" x14ac:dyDescent="0.2">
      <c r="E620" s="50"/>
      <c r="F620" s="64"/>
      <c r="G620" s="51"/>
      <c r="H620" s="51"/>
      <c r="I620" s="52" t="str">
        <f t="shared" si="145"/>
        <v/>
      </c>
      <c r="J620" s="52" t="str">
        <f t="shared" si="146"/>
        <v/>
      </c>
      <c r="K620" s="53" t="str">
        <f t="shared" si="147"/>
        <v/>
      </c>
      <c r="L620" s="11"/>
      <c r="M620" s="11"/>
      <c r="N620" s="78"/>
      <c r="O620" s="31" t="str">
        <f t="shared" si="142"/>
        <v>F</v>
      </c>
      <c r="P620" s="11">
        <f t="shared" si="151"/>
        <v>-23.287315649149274</v>
      </c>
      <c r="Q620" s="11"/>
      <c r="R620" s="38">
        <f t="shared" si="138"/>
        <v>0</v>
      </c>
      <c r="S620" s="30">
        <f t="shared" si="139"/>
        <v>0</v>
      </c>
      <c r="T620" s="30">
        <f t="shared" si="140"/>
        <v>0</v>
      </c>
      <c r="U620" s="34"/>
      <c r="V620" s="34"/>
      <c r="W620" s="34"/>
      <c r="X620" s="31">
        <f t="shared" si="143"/>
        <v>9.0359999999999996</v>
      </c>
      <c r="Y620" s="31">
        <f t="shared" si="152"/>
        <v>-184.49199999999999</v>
      </c>
      <c r="Z620" s="30">
        <f t="shared" si="144"/>
        <v>0</v>
      </c>
    </row>
    <row r="621" spans="4:26" ht="14.25" thickBot="1" x14ac:dyDescent="0.2"/>
    <row r="622" spans="4:26" ht="23.25" customHeight="1" x14ac:dyDescent="0.15">
      <c r="D622" s="72">
        <v>6</v>
      </c>
      <c r="E622" s="42" t="s">
        <v>20</v>
      </c>
      <c r="F622" s="65"/>
      <c r="G622" s="66" t="s">
        <v>115</v>
      </c>
      <c r="H622" s="90"/>
      <c r="I622" s="90"/>
      <c r="J622" s="66"/>
      <c r="K622" s="67"/>
    </row>
    <row r="623" spans="4:26" ht="27.75" customHeight="1" x14ac:dyDescent="0.15">
      <c r="E623" s="43" t="s">
        <v>54</v>
      </c>
      <c r="F623" s="63"/>
      <c r="G623" s="44" t="s">
        <v>75</v>
      </c>
      <c r="H623" s="59"/>
      <c r="I623" s="41"/>
      <c r="J623" s="41"/>
      <c r="K623" s="68"/>
    </row>
    <row r="624" spans="4:26" ht="42" customHeight="1" x14ac:dyDescent="0.15">
      <c r="E624" s="46"/>
      <c r="F624" s="7" t="s">
        <v>30</v>
      </c>
      <c r="G624" s="8" t="s">
        <v>29</v>
      </c>
      <c r="H624" s="8" t="s">
        <v>28</v>
      </c>
      <c r="I624" s="7" t="s">
        <v>123</v>
      </c>
      <c r="J624" s="7" t="s">
        <v>124</v>
      </c>
      <c r="K624" s="47" t="s">
        <v>125</v>
      </c>
      <c r="L624" s="10"/>
      <c r="M624" s="10"/>
      <c r="N624" s="7"/>
      <c r="O624" s="7" t="s">
        <v>31</v>
      </c>
      <c r="P624" s="9" t="s">
        <v>23</v>
      </c>
      <c r="Q624" s="9"/>
      <c r="R624" s="36" t="s">
        <v>21</v>
      </c>
      <c r="S624" s="35" t="s">
        <v>22</v>
      </c>
      <c r="T624" s="35" t="s">
        <v>47</v>
      </c>
      <c r="U624" s="35"/>
      <c r="V624" s="35"/>
      <c r="W624" s="35"/>
      <c r="X624" s="37" t="s">
        <v>45</v>
      </c>
      <c r="Y624" s="37" t="s">
        <v>46</v>
      </c>
      <c r="Z624" s="30" t="s">
        <v>78</v>
      </c>
    </row>
    <row r="625" spans="5:26" x14ac:dyDescent="0.15">
      <c r="E625" s="46"/>
      <c r="F625" s="28"/>
      <c r="G625" s="29"/>
      <c r="H625" s="29"/>
      <c r="I625" s="48" t="str">
        <f>IF(COUNTA($F$623,$H$623,F625:H625)=5,P625,"")</f>
        <v/>
      </c>
      <c r="J625" s="48" t="str">
        <f>IF(COUNTA($F$623,$H$623,F625:H625)=5,IF(T625&lt;6,"*",IF(T625&gt;=17.583,"*",(H625-G625*INDEX(IF(O625="F",muratafemale,muratamale),R625-4,1)-INDEX(IF(O625="F",muratafemale,muratamale),R625-4,2))/(G625*INDEX(IF(O625="F",muratafemale,muratamale),R625-4,1)+INDEX(IF(O625="F",muratafemale,muratamale),R625-4,2))*100)),"")</f>
        <v/>
      </c>
      <c r="K625" s="49" t="str">
        <f>IF(COUNTA($F$623,$H$623,F625:H625)=5,IF(OR(T625&lt;1,G625&lt;70),"*",IF(G625&gt;=IF(O625="M",181,174),(H625-Z625)/Z625*100,IF(G625&lt;101,(H625-X625)/X625*100,IF(T625&lt;6,(H625-X625)/X625*100,IF(T625&gt;=17.583,(H625-Z625)/Z625*100,(H625-Y625)/Y625*100))))),"")</f>
        <v/>
      </c>
      <c r="L625" s="11"/>
      <c r="M625" s="11"/>
      <c r="N625" s="78"/>
      <c r="O625" s="31" t="str">
        <f>IF(OR(+$H$623="男",+$H$623="M"),"M","F")</f>
        <v>F</v>
      </c>
      <c r="P625" s="11">
        <f t="shared" ref="P625:P744" si="153">IF(T625&gt;17.583,"*",(G625-(INDEX(IF(O625="F",Hfemalemean,Hmalemean),S625+1,R625+1)))/(INDEX(IF(O625="F",Hfemalesd,Hmalesd),S625+1,R625+1)))</f>
        <v>-23.287315649149274</v>
      </c>
      <c r="Q625" s="11"/>
      <c r="R625" s="38">
        <f>DATEDIF($F$623,F625,"Y")</f>
        <v>0</v>
      </c>
      <c r="S625" s="30">
        <f>DATEDIF($F$623,F625,"YM")</f>
        <v>0</v>
      </c>
      <c r="T625" s="30">
        <f>DATEDIF($F$623,F625,"Y")+DATEDIF($F$623,F625,"YD")/(365+IF(MOD(YEAR(DATE(YEAR(F625)-1,MONTH($F$623),DAY($F$623))),4)=0,IF(DATE(YEAR(DATE(YEAR(F625)-1,MONTH($F$623),DAY($F$623))),2,29)&gt;=DATE(YEAR(F625)-1,MONTH($F$623),DAY($F$623)),1,0),0)+IF(MOD(YEAR(F625),4)=0,IF(DATE(YEAR(F625),2,29)&lt;=F625,1,0),0))</f>
        <v>0</v>
      </c>
      <c r="U625" s="34"/>
      <c r="V625" s="34"/>
      <c r="W625" s="34"/>
      <c r="X625" s="31">
        <f t="shared" ref="X625:X744" si="154">IF(O625="M",2.06*10^-3*G625^2-0.1166*G625+6.5273,2.49*10^-3*G625^2-0.1858*G625+9.036)</f>
        <v>9.0359999999999996</v>
      </c>
      <c r="Y625" s="31">
        <f t="shared" ref="Y625:Y744" si="155">((G625/100)^3*INDEX(itoOI,IF(O625="M",0,3)+IF(G625&lt;140,1,IF(G625&lt;=149,2,3)),1)+(G625/100)^2*INDEX(itoOI,IF(O625="M",0,3)+IF(G625&lt;140,1,IF(G625&lt;=149,2,3)),2)+(G625/100)*INDEX(itoOI,IF(O625="M",0,3)+IF(G625&lt;140,1,IF(G625&lt;=149,2,3)),3)+INDEX(itoOI,IF(O625="M",0,3)+IF(G625&lt;140,1,IF(G625&lt;=149,2,3)),4))</f>
        <v>-184.49199999999999</v>
      </c>
      <c r="Z625" s="30">
        <f t="shared" ref="Z625:Z744" si="156">22*G625^2/10000</f>
        <v>0</v>
      </c>
    </row>
    <row r="626" spans="5:26" x14ac:dyDescent="0.15">
      <c r="E626" s="46"/>
      <c r="F626" s="28"/>
      <c r="G626" s="29"/>
      <c r="H626" s="29"/>
      <c r="I626" s="48" t="str">
        <f>IF(COUNTA($F$623,$H$623,F626:H626)=5,P626,"")</f>
        <v/>
      </c>
      <c r="J626" s="48" t="str">
        <f>IF(COUNTA($F$623,$H$623,F626:H626)=5,IF(T626&lt;6,"*",IF(T626&gt;=17.583,"*",(H626-G626*INDEX(IF(O626="F",muratafemale,muratamale),R626-4,1)-INDEX(IF(O626="F",muratafemale,muratamale),R626-4,2))/(G626*INDEX(IF(O626="F",muratafemale,muratamale),R626-4,1)+INDEX(IF(O626="F",muratafemale,muratamale),R626-4,2))*100)),"")</f>
        <v/>
      </c>
      <c r="K626" s="49" t="str">
        <f>IF(COUNTA($F$623,$H$623,F626:H626)=5,IF(OR(T626&lt;1,G626&lt;70),"*",IF(G626&gt;=IF(O626="M",181,174),(H626-Z626)/Z626*100,IF(G626&lt;101,(H626-X626)/X626*100,IF(T626&lt;6,(H626-X626)/X626*100,IF(T626&gt;=17.583,(H626-Z626)/Z626*100,(H626-Y626)/Y626*100))))),"")</f>
        <v/>
      </c>
      <c r="L626" s="11"/>
      <c r="M626" s="11"/>
      <c r="N626" s="78"/>
      <c r="O626" s="31" t="str">
        <f>+O625</f>
        <v>F</v>
      </c>
      <c r="P626" s="11">
        <f t="shared" si="153"/>
        <v>-23.287315649149274</v>
      </c>
      <c r="Q626" s="11"/>
      <c r="R626" s="38">
        <f>DATEDIF($F$623,F626,"Y")</f>
        <v>0</v>
      </c>
      <c r="S626" s="30">
        <f>DATEDIF($F$623,F626,"YM")</f>
        <v>0</v>
      </c>
      <c r="T626" s="30">
        <f>DATEDIF($F$623,F626,"Y")+DATEDIF($F$623,F626,"YD")/(365+IF(MOD(YEAR(DATE(YEAR(F626)-1,MONTH($F$623),DAY($F$623))),4)=0,IF(DATE(YEAR(DATE(YEAR(F626)-1,MONTH($F$623),DAY($F$623))),2,29)&gt;=DATE(YEAR(F626)-1,MONTH($F$623),DAY($F$623)),1,0),0)+IF(MOD(YEAR(F626),4)=0,IF(DATE(YEAR(F626),2,29)&lt;=F626,1,0),0))</f>
        <v>0</v>
      </c>
      <c r="U626" s="34"/>
      <c r="V626" s="34"/>
      <c r="W626" s="34"/>
      <c r="X626" s="31">
        <f t="shared" si="154"/>
        <v>9.0359999999999996</v>
      </c>
      <c r="Y626" s="31">
        <f t="shared" si="155"/>
        <v>-184.49199999999999</v>
      </c>
      <c r="Z626" s="30">
        <f t="shared" si="156"/>
        <v>0</v>
      </c>
    </row>
    <row r="627" spans="5:26" x14ac:dyDescent="0.15">
      <c r="E627" s="46"/>
      <c r="F627" s="28"/>
      <c r="G627" s="29"/>
      <c r="H627" s="29"/>
      <c r="I627" s="48" t="str">
        <f t="shared" ref="I627:I743" si="157">IF(COUNTA($F$623,$H$623,F627:H627)=5,P627,"")</f>
        <v/>
      </c>
      <c r="J627" s="48" t="str">
        <f t="shared" ref="J627:J744" si="158">IF(COUNTA($F$623,$H$623,F627:H627)=5,IF(T627&lt;6,"*",IF(T627&gt;=17.583,"*",(H627-G627*INDEX(IF(O627="F",muratafemale,muratamale),R627-4,1)-INDEX(IF(O627="F",muratafemale,muratamale),R627-4,2))/(G627*INDEX(IF(O627="F",muratafemale,muratamale),R627-4,1)+INDEX(IF(O627="F",muratafemale,muratamale),R627-4,2))*100)),"")</f>
        <v/>
      </c>
      <c r="K627" s="49" t="str">
        <f t="shared" ref="K627:K744" si="159">IF(COUNTA($F$623,$H$623,F627:H627)=5,IF(OR(T627&lt;1,G627&lt;70),"*",IF(G627&gt;=IF(O627="M",181,174),(H627-Z627)/Z627*100,IF(G627&lt;101,(H627-X627)/X627*100,IF(T627&lt;6,(H627-X627)/X627*100,IF(T627&gt;=17.583,(H627-Z627)/Z627*100,(H627-Y627)/Y627*100))))),"")</f>
        <v/>
      </c>
      <c r="N627" s="78"/>
      <c r="O627" s="31" t="str">
        <f t="shared" ref="O627:O744" si="160">+O626</f>
        <v>F</v>
      </c>
      <c r="P627" s="11">
        <f t="shared" si="153"/>
        <v>-23.287315649149274</v>
      </c>
      <c r="Q627" s="11"/>
      <c r="R627" s="38">
        <f t="shared" ref="R627:R689" si="161">DATEDIF($F$623,F627,"Y")</f>
        <v>0</v>
      </c>
      <c r="S627" s="30">
        <f t="shared" ref="S627:S689" si="162">DATEDIF($F$623,F627,"YM")</f>
        <v>0</v>
      </c>
      <c r="T627" s="30">
        <f t="shared" ref="T627:T689" si="163">DATEDIF($F$623,F627,"Y")+DATEDIF($F$623,F627,"YD")/(365+IF(MOD(YEAR(DATE(YEAR(F627)-1,MONTH($F$623),DAY($F$623))),4)=0,IF(DATE(YEAR(DATE(YEAR(F627)-1,MONTH($F$623),DAY($F$623))),2,29)&gt;=DATE(YEAR(F627)-1,MONTH($F$623),DAY($F$623)),1,0),0)+IF(MOD(YEAR(F627),4)=0,IF(DATE(YEAR(F627),2,29)&lt;=F627,1,0),0))</f>
        <v>0</v>
      </c>
      <c r="U627" s="34"/>
      <c r="V627" s="34"/>
      <c r="W627" s="34"/>
      <c r="X627" s="31">
        <f t="shared" si="154"/>
        <v>9.0359999999999996</v>
      </c>
      <c r="Y627" s="31">
        <f t="shared" si="155"/>
        <v>-184.49199999999999</v>
      </c>
      <c r="Z627" s="30">
        <f t="shared" si="156"/>
        <v>0</v>
      </c>
    </row>
    <row r="628" spans="5:26" x14ac:dyDescent="0.15">
      <c r="E628" s="46"/>
      <c r="F628" s="28"/>
      <c r="G628" s="29"/>
      <c r="H628" s="29"/>
      <c r="I628" s="48" t="str">
        <f t="shared" ref="I628:I691" si="164">IF(COUNTA($F$623,$H$623,F628:H628)=5,P628,"")</f>
        <v/>
      </c>
      <c r="J628" s="48" t="str">
        <f t="shared" ref="J628:J691" si="165">IF(COUNTA($F$623,$H$623,F628:H628)=5,IF(T628&lt;6,"*",IF(T628&gt;=17.583,"*",(H628-G628*INDEX(IF(O628="F",muratafemale,muratamale),R628-4,1)-INDEX(IF(O628="F",muratafemale,muratamale),R628-4,2))/(G628*INDEX(IF(O628="F",muratafemale,muratamale),R628-4,1)+INDEX(IF(O628="F",muratafemale,muratamale),R628-4,2))*100)),"")</f>
        <v/>
      </c>
      <c r="K628" s="49" t="str">
        <f t="shared" ref="K628:K691" si="166">IF(COUNTA($F$623,$H$623,F628:H628)=5,IF(OR(T628&lt;1,G628&lt;70),"*",IF(G628&gt;=IF(O628="M",181,174),(H628-Z628)/Z628*100,IF(G628&lt;101,(H628-X628)/X628*100,IF(T628&lt;6,(H628-X628)/X628*100,IF(T628&gt;=17.583,(H628-Z628)/Z628*100,(H628-Y628)/Y628*100))))),"")</f>
        <v/>
      </c>
      <c r="N628" s="78"/>
      <c r="O628" s="31" t="str">
        <f t="shared" si="160"/>
        <v>F</v>
      </c>
      <c r="P628" s="11">
        <f t="shared" ref="P628:P691" si="167">IF(T628&gt;17.583,"*",(G628-(INDEX(IF(O628="F",Hfemalemean,Hmalemean),S628+1,R628+1)))/(INDEX(IF(O628="F",Hfemalesd,Hmalesd),S628+1,R628+1)))</f>
        <v>-23.287315649149274</v>
      </c>
      <c r="Q628" s="11"/>
      <c r="R628" s="38">
        <f t="shared" si="161"/>
        <v>0</v>
      </c>
      <c r="S628" s="30">
        <f t="shared" si="162"/>
        <v>0</v>
      </c>
      <c r="T628" s="30">
        <f t="shared" si="163"/>
        <v>0</v>
      </c>
      <c r="U628" s="34"/>
      <c r="V628" s="34"/>
      <c r="W628" s="34"/>
      <c r="X628" s="31">
        <f t="shared" ref="X628:X691" si="168">IF(O628="M",2.06*10^-3*G628^2-0.1166*G628+6.5273,2.49*10^-3*G628^2-0.1858*G628+9.036)</f>
        <v>9.0359999999999996</v>
      </c>
      <c r="Y628" s="31">
        <f t="shared" ref="Y628:Y691" si="169">((G628/100)^3*INDEX(itoOI,IF(O628="M",0,3)+IF(G628&lt;140,1,IF(G628&lt;=149,2,3)),1)+(G628/100)^2*INDEX(itoOI,IF(O628="M",0,3)+IF(G628&lt;140,1,IF(G628&lt;=149,2,3)),2)+(G628/100)*INDEX(itoOI,IF(O628="M",0,3)+IF(G628&lt;140,1,IF(G628&lt;=149,2,3)),3)+INDEX(itoOI,IF(O628="M",0,3)+IF(G628&lt;140,1,IF(G628&lt;=149,2,3)),4))</f>
        <v>-184.49199999999999</v>
      </c>
      <c r="Z628" s="30">
        <f t="shared" ref="Z628:Z691" si="170">22*G628^2/10000</f>
        <v>0</v>
      </c>
    </row>
    <row r="629" spans="5:26" x14ac:dyDescent="0.15">
      <c r="E629" s="46"/>
      <c r="F629" s="28"/>
      <c r="G629" s="29"/>
      <c r="H629" s="29"/>
      <c r="I629" s="48" t="str">
        <f t="shared" si="164"/>
        <v/>
      </c>
      <c r="J629" s="48" t="str">
        <f t="shared" si="165"/>
        <v/>
      </c>
      <c r="K629" s="49" t="str">
        <f t="shared" si="166"/>
        <v/>
      </c>
      <c r="N629" s="78"/>
      <c r="O629" s="31" t="str">
        <f t="shared" si="160"/>
        <v>F</v>
      </c>
      <c r="P629" s="11">
        <f t="shared" si="167"/>
        <v>-23.287315649149274</v>
      </c>
      <c r="Q629" s="11"/>
      <c r="R629" s="38">
        <f t="shared" si="161"/>
        <v>0</v>
      </c>
      <c r="S629" s="30">
        <f t="shared" si="162"/>
        <v>0</v>
      </c>
      <c r="T629" s="30">
        <f t="shared" si="163"/>
        <v>0</v>
      </c>
      <c r="U629" s="34"/>
      <c r="V629" s="34"/>
      <c r="W629" s="34"/>
      <c r="X629" s="31">
        <f t="shared" si="168"/>
        <v>9.0359999999999996</v>
      </c>
      <c r="Y629" s="31">
        <f t="shared" si="169"/>
        <v>-184.49199999999999</v>
      </c>
      <c r="Z629" s="30">
        <f t="shared" si="170"/>
        <v>0</v>
      </c>
    </row>
    <row r="630" spans="5:26" x14ac:dyDescent="0.15">
      <c r="E630" s="46"/>
      <c r="F630" s="28"/>
      <c r="G630" s="29"/>
      <c r="H630" s="29"/>
      <c r="I630" s="48" t="str">
        <f t="shared" si="164"/>
        <v/>
      </c>
      <c r="J630" s="48" t="str">
        <f t="shared" si="165"/>
        <v/>
      </c>
      <c r="K630" s="49" t="str">
        <f t="shared" si="166"/>
        <v/>
      </c>
      <c r="N630" s="78"/>
      <c r="O630" s="31" t="str">
        <f t="shared" si="160"/>
        <v>F</v>
      </c>
      <c r="P630" s="11">
        <f t="shared" si="167"/>
        <v>-23.287315649149274</v>
      </c>
      <c r="Q630" s="11"/>
      <c r="R630" s="38">
        <f t="shared" si="161"/>
        <v>0</v>
      </c>
      <c r="S630" s="30">
        <f t="shared" si="162"/>
        <v>0</v>
      </c>
      <c r="T630" s="30">
        <f t="shared" si="163"/>
        <v>0</v>
      </c>
      <c r="U630" s="34"/>
      <c r="V630" s="34"/>
      <c r="W630" s="34"/>
      <c r="X630" s="31">
        <f t="shared" si="168"/>
        <v>9.0359999999999996</v>
      </c>
      <c r="Y630" s="31">
        <f t="shared" si="169"/>
        <v>-184.49199999999999</v>
      </c>
      <c r="Z630" s="30">
        <f t="shared" si="170"/>
        <v>0</v>
      </c>
    </row>
    <row r="631" spans="5:26" x14ac:dyDescent="0.15">
      <c r="E631" s="46"/>
      <c r="F631" s="28"/>
      <c r="G631" s="29"/>
      <c r="H631" s="29"/>
      <c r="I631" s="48" t="str">
        <f t="shared" si="164"/>
        <v/>
      </c>
      <c r="J631" s="48" t="str">
        <f t="shared" si="165"/>
        <v/>
      </c>
      <c r="K631" s="49" t="str">
        <f t="shared" si="166"/>
        <v/>
      </c>
      <c r="N631" s="78"/>
      <c r="O631" s="31" t="str">
        <f t="shared" si="160"/>
        <v>F</v>
      </c>
      <c r="P631" s="11">
        <f t="shared" si="167"/>
        <v>-23.287315649149274</v>
      </c>
      <c r="Q631" s="11"/>
      <c r="R631" s="38">
        <f t="shared" si="161"/>
        <v>0</v>
      </c>
      <c r="S631" s="30">
        <f t="shared" si="162"/>
        <v>0</v>
      </c>
      <c r="T631" s="30">
        <f t="shared" si="163"/>
        <v>0</v>
      </c>
      <c r="U631" s="34"/>
      <c r="V631" s="34"/>
      <c r="W631" s="34"/>
      <c r="X631" s="31">
        <f t="shared" si="168"/>
        <v>9.0359999999999996</v>
      </c>
      <c r="Y631" s="31">
        <f t="shared" si="169"/>
        <v>-184.49199999999999</v>
      </c>
      <c r="Z631" s="30">
        <f t="shared" si="170"/>
        <v>0</v>
      </c>
    </row>
    <row r="632" spans="5:26" x14ac:dyDescent="0.15">
      <c r="E632" s="46"/>
      <c r="F632" s="28"/>
      <c r="G632" s="29"/>
      <c r="H632" s="29"/>
      <c r="I632" s="48" t="str">
        <f t="shared" si="164"/>
        <v/>
      </c>
      <c r="J632" s="48" t="str">
        <f t="shared" si="165"/>
        <v/>
      </c>
      <c r="K632" s="49" t="str">
        <f t="shared" si="166"/>
        <v/>
      </c>
      <c r="N632" s="78"/>
      <c r="O632" s="31" t="str">
        <f t="shared" si="160"/>
        <v>F</v>
      </c>
      <c r="P632" s="11">
        <f t="shared" si="167"/>
        <v>-23.287315649149274</v>
      </c>
      <c r="Q632" s="11"/>
      <c r="R632" s="38">
        <f t="shared" si="161"/>
        <v>0</v>
      </c>
      <c r="S632" s="30">
        <f t="shared" si="162"/>
        <v>0</v>
      </c>
      <c r="T632" s="30">
        <f t="shared" si="163"/>
        <v>0</v>
      </c>
      <c r="U632" s="34"/>
      <c r="V632" s="34"/>
      <c r="W632" s="34"/>
      <c r="X632" s="31">
        <f t="shared" si="168"/>
        <v>9.0359999999999996</v>
      </c>
      <c r="Y632" s="31">
        <f t="shared" si="169"/>
        <v>-184.49199999999999</v>
      </c>
      <c r="Z632" s="30">
        <f t="shared" si="170"/>
        <v>0</v>
      </c>
    </row>
    <row r="633" spans="5:26" x14ac:dyDescent="0.15">
      <c r="E633" s="46"/>
      <c r="F633" s="28"/>
      <c r="G633" s="29"/>
      <c r="H633" s="29"/>
      <c r="I633" s="48" t="str">
        <f t="shared" si="164"/>
        <v/>
      </c>
      <c r="J633" s="48" t="str">
        <f t="shared" si="165"/>
        <v/>
      </c>
      <c r="K633" s="49" t="str">
        <f t="shared" si="166"/>
        <v/>
      </c>
      <c r="N633" s="78"/>
      <c r="O633" s="31" t="str">
        <f t="shared" si="160"/>
        <v>F</v>
      </c>
      <c r="P633" s="11">
        <f t="shared" si="167"/>
        <v>-23.287315649149274</v>
      </c>
      <c r="Q633" s="11"/>
      <c r="R633" s="38">
        <f t="shared" si="161"/>
        <v>0</v>
      </c>
      <c r="S633" s="30">
        <f t="shared" si="162"/>
        <v>0</v>
      </c>
      <c r="T633" s="30">
        <f t="shared" si="163"/>
        <v>0</v>
      </c>
      <c r="U633" s="34"/>
      <c r="V633" s="34"/>
      <c r="W633" s="34"/>
      <c r="X633" s="31">
        <f t="shared" si="168"/>
        <v>9.0359999999999996</v>
      </c>
      <c r="Y633" s="31">
        <f t="shared" si="169"/>
        <v>-184.49199999999999</v>
      </c>
      <c r="Z633" s="30">
        <f t="shared" si="170"/>
        <v>0</v>
      </c>
    </row>
    <row r="634" spans="5:26" x14ac:dyDescent="0.15">
      <c r="E634" s="46"/>
      <c r="F634" s="28"/>
      <c r="G634" s="29"/>
      <c r="H634" s="29"/>
      <c r="I634" s="48" t="str">
        <f t="shared" si="164"/>
        <v/>
      </c>
      <c r="J634" s="48" t="str">
        <f t="shared" si="165"/>
        <v/>
      </c>
      <c r="K634" s="49" t="str">
        <f t="shared" si="166"/>
        <v/>
      </c>
      <c r="N634" s="78"/>
      <c r="O634" s="31" t="str">
        <f t="shared" si="160"/>
        <v>F</v>
      </c>
      <c r="P634" s="11">
        <f t="shared" si="167"/>
        <v>-23.287315649149274</v>
      </c>
      <c r="Q634" s="11"/>
      <c r="R634" s="38">
        <f t="shared" si="161"/>
        <v>0</v>
      </c>
      <c r="S634" s="30">
        <f t="shared" si="162"/>
        <v>0</v>
      </c>
      <c r="T634" s="30">
        <f t="shared" si="163"/>
        <v>0</v>
      </c>
      <c r="U634" s="34"/>
      <c r="V634" s="34"/>
      <c r="W634" s="34"/>
      <c r="X634" s="31">
        <f t="shared" si="168"/>
        <v>9.0359999999999996</v>
      </c>
      <c r="Y634" s="31">
        <f t="shared" si="169"/>
        <v>-184.49199999999999</v>
      </c>
      <c r="Z634" s="30">
        <f t="shared" si="170"/>
        <v>0</v>
      </c>
    </row>
    <row r="635" spans="5:26" x14ac:dyDescent="0.15">
      <c r="E635" s="46"/>
      <c r="F635" s="28"/>
      <c r="G635" s="29"/>
      <c r="H635" s="29"/>
      <c r="I635" s="48" t="str">
        <f t="shared" si="164"/>
        <v/>
      </c>
      <c r="J635" s="48" t="str">
        <f t="shared" si="165"/>
        <v/>
      </c>
      <c r="K635" s="49" t="str">
        <f t="shared" si="166"/>
        <v/>
      </c>
      <c r="N635" s="78"/>
      <c r="O635" s="31" t="str">
        <f t="shared" si="160"/>
        <v>F</v>
      </c>
      <c r="P635" s="11">
        <f t="shared" si="167"/>
        <v>-23.287315649149274</v>
      </c>
      <c r="Q635" s="11"/>
      <c r="R635" s="38">
        <f t="shared" si="161"/>
        <v>0</v>
      </c>
      <c r="S635" s="30">
        <f t="shared" si="162"/>
        <v>0</v>
      </c>
      <c r="T635" s="30">
        <f t="shared" si="163"/>
        <v>0</v>
      </c>
      <c r="U635" s="34"/>
      <c r="V635" s="34"/>
      <c r="W635" s="34"/>
      <c r="X635" s="31">
        <f t="shared" si="168"/>
        <v>9.0359999999999996</v>
      </c>
      <c r="Y635" s="31">
        <f t="shared" si="169"/>
        <v>-184.49199999999999</v>
      </c>
      <c r="Z635" s="30">
        <f t="shared" si="170"/>
        <v>0</v>
      </c>
    </row>
    <row r="636" spans="5:26" x14ac:dyDescent="0.15">
      <c r="E636" s="46"/>
      <c r="F636" s="28"/>
      <c r="G636" s="29"/>
      <c r="H636" s="29"/>
      <c r="I636" s="48" t="str">
        <f t="shared" si="164"/>
        <v/>
      </c>
      <c r="J636" s="48" t="str">
        <f t="shared" si="165"/>
        <v/>
      </c>
      <c r="K636" s="49" t="str">
        <f t="shared" si="166"/>
        <v/>
      </c>
      <c r="N636" s="78"/>
      <c r="O636" s="31" t="str">
        <f t="shared" si="160"/>
        <v>F</v>
      </c>
      <c r="P636" s="11">
        <f t="shared" si="167"/>
        <v>-23.287315649149274</v>
      </c>
      <c r="Q636" s="11"/>
      <c r="R636" s="38">
        <f t="shared" si="161"/>
        <v>0</v>
      </c>
      <c r="S636" s="30">
        <f t="shared" si="162"/>
        <v>0</v>
      </c>
      <c r="T636" s="30">
        <f t="shared" si="163"/>
        <v>0</v>
      </c>
      <c r="U636" s="34"/>
      <c r="V636" s="34"/>
      <c r="W636" s="34"/>
      <c r="X636" s="31">
        <f t="shared" si="168"/>
        <v>9.0359999999999996</v>
      </c>
      <c r="Y636" s="31">
        <f t="shared" si="169"/>
        <v>-184.49199999999999</v>
      </c>
      <c r="Z636" s="30">
        <f t="shared" si="170"/>
        <v>0</v>
      </c>
    </row>
    <row r="637" spans="5:26" x14ac:dyDescent="0.15">
      <c r="E637" s="46"/>
      <c r="F637" s="28"/>
      <c r="G637" s="29"/>
      <c r="H637" s="29"/>
      <c r="I637" s="48" t="str">
        <f t="shared" si="164"/>
        <v/>
      </c>
      <c r="J637" s="48" t="str">
        <f t="shared" si="165"/>
        <v/>
      </c>
      <c r="K637" s="49" t="str">
        <f t="shared" si="166"/>
        <v/>
      </c>
      <c r="N637" s="78"/>
      <c r="O637" s="31" t="str">
        <f t="shared" si="160"/>
        <v>F</v>
      </c>
      <c r="P637" s="11">
        <f t="shared" si="167"/>
        <v>-23.287315649149274</v>
      </c>
      <c r="Q637" s="11"/>
      <c r="R637" s="38">
        <f t="shared" si="161"/>
        <v>0</v>
      </c>
      <c r="S637" s="30">
        <f t="shared" si="162"/>
        <v>0</v>
      </c>
      <c r="T637" s="30">
        <f t="shared" si="163"/>
        <v>0</v>
      </c>
      <c r="U637" s="34"/>
      <c r="V637" s="34"/>
      <c r="W637" s="34"/>
      <c r="X637" s="31">
        <f t="shared" si="168"/>
        <v>9.0359999999999996</v>
      </c>
      <c r="Y637" s="31">
        <f t="shared" si="169"/>
        <v>-184.49199999999999</v>
      </c>
      <c r="Z637" s="30">
        <f t="shared" si="170"/>
        <v>0</v>
      </c>
    </row>
    <row r="638" spans="5:26" x14ac:dyDescent="0.15">
      <c r="E638" s="46"/>
      <c r="F638" s="28"/>
      <c r="G638" s="29"/>
      <c r="H638" s="29"/>
      <c r="I638" s="48" t="str">
        <f t="shared" si="164"/>
        <v/>
      </c>
      <c r="J638" s="48" t="str">
        <f t="shared" si="165"/>
        <v/>
      </c>
      <c r="K638" s="49" t="str">
        <f t="shared" si="166"/>
        <v/>
      </c>
      <c r="N638" s="78"/>
      <c r="O638" s="31" t="str">
        <f t="shared" si="160"/>
        <v>F</v>
      </c>
      <c r="P638" s="11">
        <f t="shared" si="167"/>
        <v>-23.287315649149274</v>
      </c>
      <c r="Q638" s="11"/>
      <c r="R638" s="38">
        <f t="shared" si="161"/>
        <v>0</v>
      </c>
      <c r="S638" s="30">
        <f t="shared" si="162"/>
        <v>0</v>
      </c>
      <c r="T638" s="30">
        <f t="shared" si="163"/>
        <v>0</v>
      </c>
      <c r="U638" s="34"/>
      <c r="V638" s="34"/>
      <c r="W638" s="34"/>
      <c r="X638" s="31">
        <f t="shared" si="168"/>
        <v>9.0359999999999996</v>
      </c>
      <c r="Y638" s="31">
        <f t="shared" si="169"/>
        <v>-184.49199999999999</v>
      </c>
      <c r="Z638" s="30">
        <f t="shared" si="170"/>
        <v>0</v>
      </c>
    </row>
    <row r="639" spans="5:26" x14ac:dyDescent="0.15">
      <c r="E639" s="46"/>
      <c r="F639" s="28"/>
      <c r="G639" s="29"/>
      <c r="H639" s="29"/>
      <c r="I639" s="48" t="str">
        <f t="shared" si="164"/>
        <v/>
      </c>
      <c r="J639" s="48" t="str">
        <f t="shared" si="165"/>
        <v/>
      </c>
      <c r="K639" s="49" t="str">
        <f t="shared" si="166"/>
        <v/>
      </c>
      <c r="N639" s="78"/>
      <c r="O639" s="31" t="str">
        <f t="shared" si="160"/>
        <v>F</v>
      </c>
      <c r="P639" s="11">
        <f t="shared" si="167"/>
        <v>-23.287315649149274</v>
      </c>
      <c r="Q639" s="11"/>
      <c r="R639" s="38">
        <f t="shared" si="161"/>
        <v>0</v>
      </c>
      <c r="S639" s="30">
        <f t="shared" si="162"/>
        <v>0</v>
      </c>
      <c r="T639" s="30">
        <f t="shared" si="163"/>
        <v>0</v>
      </c>
      <c r="U639" s="34"/>
      <c r="V639" s="34"/>
      <c r="W639" s="34"/>
      <c r="X639" s="31">
        <f t="shared" si="168"/>
        <v>9.0359999999999996</v>
      </c>
      <c r="Y639" s="31">
        <f t="shared" si="169"/>
        <v>-184.49199999999999</v>
      </c>
      <c r="Z639" s="30">
        <f t="shared" si="170"/>
        <v>0</v>
      </c>
    </row>
    <row r="640" spans="5:26" x14ac:dyDescent="0.15">
      <c r="E640" s="46"/>
      <c r="F640" s="28"/>
      <c r="G640" s="29"/>
      <c r="H640" s="29"/>
      <c r="I640" s="48" t="str">
        <f t="shared" si="164"/>
        <v/>
      </c>
      <c r="J640" s="48" t="str">
        <f t="shared" si="165"/>
        <v/>
      </c>
      <c r="K640" s="49" t="str">
        <f t="shared" si="166"/>
        <v/>
      </c>
      <c r="N640" s="78"/>
      <c r="O640" s="31" t="str">
        <f t="shared" si="160"/>
        <v>F</v>
      </c>
      <c r="P640" s="11">
        <f t="shared" si="167"/>
        <v>-23.287315649149274</v>
      </c>
      <c r="Q640" s="11"/>
      <c r="R640" s="38">
        <f t="shared" si="161"/>
        <v>0</v>
      </c>
      <c r="S640" s="30">
        <f t="shared" si="162"/>
        <v>0</v>
      </c>
      <c r="T640" s="30">
        <f t="shared" si="163"/>
        <v>0</v>
      </c>
      <c r="U640" s="34"/>
      <c r="V640" s="34"/>
      <c r="W640" s="34"/>
      <c r="X640" s="31">
        <f t="shared" si="168"/>
        <v>9.0359999999999996</v>
      </c>
      <c r="Y640" s="31">
        <f t="shared" si="169"/>
        <v>-184.49199999999999</v>
      </c>
      <c r="Z640" s="30">
        <f t="shared" si="170"/>
        <v>0</v>
      </c>
    </row>
    <row r="641" spans="5:26" x14ac:dyDescent="0.15">
      <c r="E641" s="46"/>
      <c r="F641" s="28"/>
      <c r="G641" s="29"/>
      <c r="H641" s="29"/>
      <c r="I641" s="48" t="str">
        <f t="shared" si="164"/>
        <v/>
      </c>
      <c r="J641" s="48" t="str">
        <f t="shared" si="165"/>
        <v/>
      </c>
      <c r="K641" s="49" t="str">
        <f t="shared" si="166"/>
        <v/>
      </c>
      <c r="N641" s="78"/>
      <c r="O641" s="31" t="str">
        <f t="shared" si="160"/>
        <v>F</v>
      </c>
      <c r="P641" s="11">
        <f t="shared" si="167"/>
        <v>-23.287315649149274</v>
      </c>
      <c r="Q641" s="11"/>
      <c r="R641" s="38">
        <f t="shared" si="161"/>
        <v>0</v>
      </c>
      <c r="S641" s="30">
        <f t="shared" si="162"/>
        <v>0</v>
      </c>
      <c r="T641" s="30">
        <f t="shared" si="163"/>
        <v>0</v>
      </c>
      <c r="U641" s="34"/>
      <c r="V641" s="34"/>
      <c r="W641" s="34"/>
      <c r="X641" s="31">
        <f t="shared" si="168"/>
        <v>9.0359999999999996</v>
      </c>
      <c r="Y641" s="31">
        <f t="shared" si="169"/>
        <v>-184.49199999999999</v>
      </c>
      <c r="Z641" s="30">
        <f t="shared" si="170"/>
        <v>0</v>
      </c>
    </row>
    <row r="642" spans="5:26" x14ac:dyDescent="0.15">
      <c r="E642" s="46"/>
      <c r="F642" s="28"/>
      <c r="G642" s="29"/>
      <c r="H642" s="29"/>
      <c r="I642" s="48" t="str">
        <f t="shared" si="164"/>
        <v/>
      </c>
      <c r="J642" s="48" t="str">
        <f t="shared" si="165"/>
        <v/>
      </c>
      <c r="K642" s="49" t="str">
        <f t="shared" si="166"/>
        <v/>
      </c>
      <c r="N642" s="78"/>
      <c r="O642" s="31" t="str">
        <f t="shared" si="160"/>
        <v>F</v>
      </c>
      <c r="P642" s="11">
        <f t="shared" si="167"/>
        <v>-23.287315649149274</v>
      </c>
      <c r="Q642" s="11"/>
      <c r="R642" s="38">
        <f t="shared" si="161"/>
        <v>0</v>
      </c>
      <c r="S642" s="30">
        <f t="shared" si="162"/>
        <v>0</v>
      </c>
      <c r="T642" s="30">
        <f t="shared" si="163"/>
        <v>0</v>
      </c>
      <c r="U642" s="34"/>
      <c r="V642" s="34"/>
      <c r="W642" s="34"/>
      <c r="X642" s="31">
        <f t="shared" si="168"/>
        <v>9.0359999999999996</v>
      </c>
      <c r="Y642" s="31">
        <f t="shared" si="169"/>
        <v>-184.49199999999999</v>
      </c>
      <c r="Z642" s="30">
        <f t="shared" si="170"/>
        <v>0</v>
      </c>
    </row>
    <row r="643" spans="5:26" x14ac:dyDescent="0.15">
      <c r="E643" s="46"/>
      <c r="F643" s="28"/>
      <c r="G643" s="29"/>
      <c r="H643" s="29"/>
      <c r="I643" s="48" t="str">
        <f t="shared" si="164"/>
        <v/>
      </c>
      <c r="J643" s="48" t="str">
        <f t="shared" si="165"/>
        <v/>
      </c>
      <c r="K643" s="49" t="str">
        <f t="shared" si="166"/>
        <v/>
      </c>
      <c r="N643" s="78"/>
      <c r="O643" s="31" t="str">
        <f t="shared" si="160"/>
        <v>F</v>
      </c>
      <c r="P643" s="11">
        <f t="shared" si="167"/>
        <v>-23.287315649149274</v>
      </c>
      <c r="Q643" s="11"/>
      <c r="R643" s="38">
        <f t="shared" si="161"/>
        <v>0</v>
      </c>
      <c r="S643" s="30">
        <f t="shared" si="162"/>
        <v>0</v>
      </c>
      <c r="T643" s="30">
        <f t="shared" si="163"/>
        <v>0</v>
      </c>
      <c r="U643" s="34"/>
      <c r="V643" s="34"/>
      <c r="W643" s="34"/>
      <c r="X643" s="31">
        <f t="shared" si="168"/>
        <v>9.0359999999999996</v>
      </c>
      <c r="Y643" s="31">
        <f t="shared" si="169"/>
        <v>-184.49199999999999</v>
      </c>
      <c r="Z643" s="30">
        <f t="shared" si="170"/>
        <v>0</v>
      </c>
    </row>
    <row r="644" spans="5:26" x14ac:dyDescent="0.15">
      <c r="E644" s="46"/>
      <c r="F644" s="28"/>
      <c r="G644" s="29"/>
      <c r="H644" s="29"/>
      <c r="I644" s="48" t="str">
        <f t="shared" si="164"/>
        <v/>
      </c>
      <c r="J644" s="48" t="str">
        <f t="shared" si="165"/>
        <v/>
      </c>
      <c r="K644" s="49" t="str">
        <f t="shared" si="166"/>
        <v/>
      </c>
      <c r="N644" s="78"/>
      <c r="O644" s="31" t="str">
        <f t="shared" si="160"/>
        <v>F</v>
      </c>
      <c r="P644" s="11">
        <f t="shared" si="167"/>
        <v>-23.287315649149274</v>
      </c>
      <c r="Q644" s="11"/>
      <c r="R644" s="38">
        <f t="shared" si="161"/>
        <v>0</v>
      </c>
      <c r="S644" s="30">
        <f t="shared" si="162"/>
        <v>0</v>
      </c>
      <c r="T644" s="30">
        <f t="shared" si="163"/>
        <v>0</v>
      </c>
      <c r="U644" s="34"/>
      <c r="V644" s="34"/>
      <c r="W644" s="34"/>
      <c r="X644" s="31">
        <f t="shared" si="168"/>
        <v>9.0359999999999996</v>
      </c>
      <c r="Y644" s="31">
        <f t="shared" si="169"/>
        <v>-184.49199999999999</v>
      </c>
      <c r="Z644" s="30">
        <f t="shared" si="170"/>
        <v>0</v>
      </c>
    </row>
    <row r="645" spans="5:26" x14ac:dyDescent="0.15">
      <c r="E645" s="46"/>
      <c r="F645" s="28"/>
      <c r="G645" s="29"/>
      <c r="H645" s="29"/>
      <c r="I645" s="48" t="str">
        <f t="shared" si="164"/>
        <v/>
      </c>
      <c r="J645" s="48" t="str">
        <f t="shared" si="165"/>
        <v/>
      </c>
      <c r="K645" s="49" t="str">
        <f t="shared" si="166"/>
        <v/>
      </c>
      <c r="N645" s="78"/>
      <c r="O645" s="31" t="str">
        <f t="shared" si="160"/>
        <v>F</v>
      </c>
      <c r="P645" s="11">
        <f t="shared" si="167"/>
        <v>-23.287315649149274</v>
      </c>
      <c r="Q645" s="11"/>
      <c r="R645" s="38">
        <f t="shared" si="161"/>
        <v>0</v>
      </c>
      <c r="S645" s="30">
        <f t="shared" si="162"/>
        <v>0</v>
      </c>
      <c r="T645" s="30">
        <f t="shared" si="163"/>
        <v>0</v>
      </c>
      <c r="U645" s="34"/>
      <c r="V645" s="34"/>
      <c r="W645" s="34"/>
      <c r="X645" s="31">
        <f t="shared" si="168"/>
        <v>9.0359999999999996</v>
      </c>
      <c r="Y645" s="31">
        <f t="shared" si="169"/>
        <v>-184.49199999999999</v>
      </c>
      <c r="Z645" s="30">
        <f t="shared" si="170"/>
        <v>0</v>
      </c>
    </row>
    <row r="646" spans="5:26" x14ac:dyDescent="0.15">
      <c r="E646" s="46"/>
      <c r="F646" s="28"/>
      <c r="G646" s="29"/>
      <c r="H646" s="29"/>
      <c r="I646" s="48" t="str">
        <f t="shared" si="164"/>
        <v/>
      </c>
      <c r="J646" s="48" t="str">
        <f t="shared" si="165"/>
        <v/>
      </c>
      <c r="K646" s="49" t="str">
        <f t="shared" si="166"/>
        <v/>
      </c>
      <c r="N646" s="78"/>
      <c r="O646" s="31" t="str">
        <f t="shared" si="160"/>
        <v>F</v>
      </c>
      <c r="P646" s="11">
        <f t="shared" si="167"/>
        <v>-23.287315649149274</v>
      </c>
      <c r="Q646" s="11"/>
      <c r="R646" s="38">
        <f t="shared" si="161"/>
        <v>0</v>
      </c>
      <c r="S646" s="30">
        <f t="shared" si="162"/>
        <v>0</v>
      </c>
      <c r="T646" s="30">
        <f t="shared" si="163"/>
        <v>0</v>
      </c>
      <c r="U646" s="34"/>
      <c r="V646" s="34"/>
      <c r="W646" s="34"/>
      <c r="X646" s="31">
        <f t="shared" si="168"/>
        <v>9.0359999999999996</v>
      </c>
      <c r="Y646" s="31">
        <f t="shared" si="169"/>
        <v>-184.49199999999999</v>
      </c>
      <c r="Z646" s="30">
        <f t="shared" si="170"/>
        <v>0</v>
      </c>
    </row>
    <row r="647" spans="5:26" x14ac:dyDescent="0.15">
      <c r="E647" s="46"/>
      <c r="F647" s="28"/>
      <c r="G647" s="29"/>
      <c r="H647" s="29"/>
      <c r="I647" s="48" t="str">
        <f t="shared" si="164"/>
        <v/>
      </c>
      <c r="J647" s="48" t="str">
        <f t="shared" si="165"/>
        <v/>
      </c>
      <c r="K647" s="49" t="str">
        <f t="shared" si="166"/>
        <v/>
      </c>
      <c r="N647" s="78"/>
      <c r="O647" s="31" t="str">
        <f t="shared" si="160"/>
        <v>F</v>
      </c>
      <c r="P647" s="11">
        <f t="shared" si="167"/>
        <v>-23.287315649149274</v>
      </c>
      <c r="Q647" s="11"/>
      <c r="R647" s="38">
        <f t="shared" si="161"/>
        <v>0</v>
      </c>
      <c r="S647" s="30">
        <f t="shared" si="162"/>
        <v>0</v>
      </c>
      <c r="T647" s="30">
        <f t="shared" si="163"/>
        <v>0</v>
      </c>
      <c r="U647" s="34"/>
      <c r="V647" s="34"/>
      <c r="W647" s="34"/>
      <c r="X647" s="31">
        <f t="shared" si="168"/>
        <v>9.0359999999999996</v>
      </c>
      <c r="Y647" s="31">
        <f t="shared" si="169"/>
        <v>-184.49199999999999</v>
      </c>
      <c r="Z647" s="30">
        <f t="shared" si="170"/>
        <v>0</v>
      </c>
    </row>
    <row r="648" spans="5:26" x14ac:dyDescent="0.15">
      <c r="E648" s="46"/>
      <c r="F648" s="28"/>
      <c r="G648" s="29"/>
      <c r="H648" s="29"/>
      <c r="I648" s="48" t="str">
        <f t="shared" si="164"/>
        <v/>
      </c>
      <c r="J648" s="48" t="str">
        <f t="shared" si="165"/>
        <v/>
      </c>
      <c r="K648" s="49" t="str">
        <f t="shared" si="166"/>
        <v/>
      </c>
      <c r="N648" s="78"/>
      <c r="O648" s="31" t="str">
        <f t="shared" si="160"/>
        <v>F</v>
      </c>
      <c r="P648" s="11">
        <f t="shared" si="167"/>
        <v>-23.287315649149274</v>
      </c>
      <c r="Q648" s="11"/>
      <c r="R648" s="38">
        <f t="shared" si="161"/>
        <v>0</v>
      </c>
      <c r="S648" s="30">
        <f t="shared" si="162"/>
        <v>0</v>
      </c>
      <c r="T648" s="30">
        <f t="shared" si="163"/>
        <v>0</v>
      </c>
      <c r="U648" s="34"/>
      <c r="V648" s="34"/>
      <c r="W648" s="34"/>
      <c r="X648" s="31">
        <f t="shared" si="168"/>
        <v>9.0359999999999996</v>
      </c>
      <c r="Y648" s="31">
        <f t="shared" si="169"/>
        <v>-184.49199999999999</v>
      </c>
      <c r="Z648" s="30">
        <f t="shared" si="170"/>
        <v>0</v>
      </c>
    </row>
    <row r="649" spans="5:26" x14ac:dyDescent="0.15">
      <c r="E649" s="46"/>
      <c r="F649" s="28"/>
      <c r="G649" s="29"/>
      <c r="H649" s="29"/>
      <c r="I649" s="48" t="str">
        <f t="shared" si="164"/>
        <v/>
      </c>
      <c r="J649" s="48" t="str">
        <f t="shared" si="165"/>
        <v/>
      </c>
      <c r="K649" s="49" t="str">
        <f t="shared" si="166"/>
        <v/>
      </c>
      <c r="N649" s="78"/>
      <c r="O649" s="31" t="str">
        <f t="shared" si="160"/>
        <v>F</v>
      </c>
      <c r="P649" s="11">
        <f t="shared" si="167"/>
        <v>-23.287315649149274</v>
      </c>
      <c r="Q649" s="11"/>
      <c r="R649" s="38">
        <f t="shared" si="161"/>
        <v>0</v>
      </c>
      <c r="S649" s="30">
        <f t="shared" si="162"/>
        <v>0</v>
      </c>
      <c r="T649" s="30">
        <f t="shared" si="163"/>
        <v>0</v>
      </c>
      <c r="U649" s="34"/>
      <c r="V649" s="34"/>
      <c r="W649" s="34"/>
      <c r="X649" s="31">
        <f t="shared" si="168"/>
        <v>9.0359999999999996</v>
      </c>
      <c r="Y649" s="31">
        <f t="shared" si="169"/>
        <v>-184.49199999999999</v>
      </c>
      <c r="Z649" s="30">
        <f t="shared" si="170"/>
        <v>0</v>
      </c>
    </row>
    <row r="650" spans="5:26" x14ac:dyDescent="0.15">
      <c r="E650" s="46"/>
      <c r="F650" s="28"/>
      <c r="G650" s="29"/>
      <c r="H650" s="29"/>
      <c r="I650" s="48" t="str">
        <f t="shared" si="164"/>
        <v/>
      </c>
      <c r="J650" s="48" t="str">
        <f t="shared" si="165"/>
        <v/>
      </c>
      <c r="K650" s="49" t="str">
        <f t="shared" si="166"/>
        <v/>
      </c>
      <c r="N650" s="78"/>
      <c r="O650" s="31" t="str">
        <f t="shared" si="160"/>
        <v>F</v>
      </c>
      <c r="P650" s="11">
        <f t="shared" si="167"/>
        <v>-23.287315649149274</v>
      </c>
      <c r="Q650" s="11"/>
      <c r="R650" s="38">
        <f t="shared" si="161"/>
        <v>0</v>
      </c>
      <c r="S650" s="30">
        <f t="shared" si="162"/>
        <v>0</v>
      </c>
      <c r="T650" s="30">
        <f t="shared" si="163"/>
        <v>0</v>
      </c>
      <c r="U650" s="34"/>
      <c r="V650" s="34"/>
      <c r="W650" s="34"/>
      <c r="X650" s="31">
        <f t="shared" si="168"/>
        <v>9.0359999999999996</v>
      </c>
      <c r="Y650" s="31">
        <f t="shared" si="169"/>
        <v>-184.49199999999999</v>
      </c>
      <c r="Z650" s="30">
        <f t="shared" si="170"/>
        <v>0</v>
      </c>
    </row>
    <row r="651" spans="5:26" x14ac:dyDescent="0.15">
      <c r="E651" s="46"/>
      <c r="F651" s="28"/>
      <c r="G651" s="29"/>
      <c r="H651" s="29"/>
      <c r="I651" s="48" t="str">
        <f t="shared" si="164"/>
        <v/>
      </c>
      <c r="J651" s="48" t="str">
        <f t="shared" si="165"/>
        <v/>
      </c>
      <c r="K651" s="49" t="str">
        <f t="shared" si="166"/>
        <v/>
      </c>
      <c r="N651" s="78"/>
      <c r="O651" s="31" t="str">
        <f t="shared" si="160"/>
        <v>F</v>
      </c>
      <c r="P651" s="11">
        <f t="shared" si="167"/>
        <v>-23.287315649149274</v>
      </c>
      <c r="Q651" s="11"/>
      <c r="R651" s="38">
        <f t="shared" si="161"/>
        <v>0</v>
      </c>
      <c r="S651" s="30">
        <f t="shared" si="162"/>
        <v>0</v>
      </c>
      <c r="T651" s="30">
        <f t="shared" si="163"/>
        <v>0</v>
      </c>
      <c r="U651" s="34"/>
      <c r="V651" s="34"/>
      <c r="W651" s="34"/>
      <c r="X651" s="31">
        <f t="shared" si="168"/>
        <v>9.0359999999999996</v>
      </c>
      <c r="Y651" s="31">
        <f t="shared" si="169"/>
        <v>-184.49199999999999</v>
      </c>
      <c r="Z651" s="30">
        <f t="shared" si="170"/>
        <v>0</v>
      </c>
    </row>
    <row r="652" spans="5:26" x14ac:dyDescent="0.15">
      <c r="E652" s="46"/>
      <c r="F652" s="28"/>
      <c r="G652" s="29"/>
      <c r="H652" s="29"/>
      <c r="I652" s="48" t="str">
        <f t="shared" si="164"/>
        <v/>
      </c>
      <c r="J652" s="48" t="str">
        <f t="shared" si="165"/>
        <v/>
      </c>
      <c r="K652" s="49" t="str">
        <f t="shared" si="166"/>
        <v/>
      </c>
      <c r="N652" s="78"/>
      <c r="O652" s="31" t="str">
        <f t="shared" si="160"/>
        <v>F</v>
      </c>
      <c r="P652" s="11">
        <f t="shared" si="167"/>
        <v>-23.287315649149274</v>
      </c>
      <c r="Q652" s="11"/>
      <c r="R652" s="38">
        <f t="shared" si="161"/>
        <v>0</v>
      </c>
      <c r="S652" s="30">
        <f t="shared" si="162"/>
        <v>0</v>
      </c>
      <c r="T652" s="30">
        <f t="shared" si="163"/>
        <v>0</v>
      </c>
      <c r="U652" s="34"/>
      <c r="V652" s="34"/>
      <c r="W652" s="34"/>
      <c r="X652" s="31">
        <f t="shared" si="168"/>
        <v>9.0359999999999996</v>
      </c>
      <c r="Y652" s="31">
        <f t="shared" si="169"/>
        <v>-184.49199999999999</v>
      </c>
      <c r="Z652" s="30">
        <f t="shared" si="170"/>
        <v>0</v>
      </c>
    </row>
    <row r="653" spans="5:26" x14ac:dyDescent="0.15">
      <c r="E653" s="46"/>
      <c r="F653" s="28"/>
      <c r="G653" s="29"/>
      <c r="H653" s="29"/>
      <c r="I653" s="48" t="str">
        <f t="shared" si="164"/>
        <v/>
      </c>
      <c r="J653" s="48" t="str">
        <f t="shared" si="165"/>
        <v/>
      </c>
      <c r="K653" s="49" t="str">
        <f t="shared" si="166"/>
        <v/>
      </c>
      <c r="N653" s="78"/>
      <c r="O653" s="31" t="str">
        <f t="shared" si="160"/>
        <v>F</v>
      </c>
      <c r="P653" s="11">
        <f t="shared" si="167"/>
        <v>-23.287315649149274</v>
      </c>
      <c r="Q653" s="11"/>
      <c r="R653" s="38">
        <f t="shared" si="161"/>
        <v>0</v>
      </c>
      <c r="S653" s="30">
        <f t="shared" si="162"/>
        <v>0</v>
      </c>
      <c r="T653" s="30">
        <f t="shared" si="163"/>
        <v>0</v>
      </c>
      <c r="U653" s="34"/>
      <c r="V653" s="34"/>
      <c r="W653" s="34"/>
      <c r="X653" s="31">
        <f t="shared" si="168"/>
        <v>9.0359999999999996</v>
      </c>
      <c r="Y653" s="31">
        <f t="shared" si="169"/>
        <v>-184.49199999999999</v>
      </c>
      <c r="Z653" s="30">
        <f t="shared" si="170"/>
        <v>0</v>
      </c>
    </row>
    <row r="654" spans="5:26" x14ac:dyDescent="0.15">
      <c r="E654" s="46"/>
      <c r="F654" s="28"/>
      <c r="G654" s="29"/>
      <c r="H654" s="29"/>
      <c r="I654" s="48" t="str">
        <f t="shared" si="164"/>
        <v/>
      </c>
      <c r="J654" s="48" t="str">
        <f t="shared" si="165"/>
        <v/>
      </c>
      <c r="K654" s="49" t="str">
        <f t="shared" si="166"/>
        <v/>
      </c>
      <c r="N654" s="78"/>
      <c r="O654" s="31" t="str">
        <f t="shared" si="160"/>
        <v>F</v>
      </c>
      <c r="P654" s="11">
        <f t="shared" si="167"/>
        <v>-23.287315649149274</v>
      </c>
      <c r="Q654" s="11"/>
      <c r="R654" s="38">
        <f t="shared" si="161"/>
        <v>0</v>
      </c>
      <c r="S654" s="30">
        <f t="shared" si="162"/>
        <v>0</v>
      </c>
      <c r="T654" s="30">
        <f t="shared" si="163"/>
        <v>0</v>
      </c>
      <c r="U654" s="34"/>
      <c r="V654" s="34"/>
      <c r="W654" s="34"/>
      <c r="X654" s="31">
        <f t="shared" si="168"/>
        <v>9.0359999999999996</v>
      </c>
      <c r="Y654" s="31">
        <f t="shared" si="169"/>
        <v>-184.49199999999999</v>
      </c>
      <c r="Z654" s="30">
        <f t="shared" si="170"/>
        <v>0</v>
      </c>
    </row>
    <row r="655" spans="5:26" x14ac:dyDescent="0.15">
      <c r="E655" s="46"/>
      <c r="F655" s="28"/>
      <c r="G655" s="29"/>
      <c r="H655" s="29"/>
      <c r="I655" s="48" t="str">
        <f t="shared" si="164"/>
        <v/>
      </c>
      <c r="J655" s="48" t="str">
        <f t="shared" si="165"/>
        <v/>
      </c>
      <c r="K655" s="49" t="str">
        <f t="shared" si="166"/>
        <v/>
      </c>
      <c r="N655" s="78"/>
      <c r="O655" s="31" t="str">
        <f t="shared" si="160"/>
        <v>F</v>
      </c>
      <c r="P655" s="11">
        <f t="shared" si="167"/>
        <v>-23.287315649149274</v>
      </c>
      <c r="Q655" s="11"/>
      <c r="R655" s="38">
        <f t="shared" si="161"/>
        <v>0</v>
      </c>
      <c r="S655" s="30">
        <f t="shared" si="162"/>
        <v>0</v>
      </c>
      <c r="T655" s="30">
        <f t="shared" si="163"/>
        <v>0</v>
      </c>
      <c r="U655" s="34"/>
      <c r="V655" s="34"/>
      <c r="W655" s="34"/>
      <c r="X655" s="31">
        <f t="shared" si="168"/>
        <v>9.0359999999999996</v>
      </c>
      <c r="Y655" s="31">
        <f t="shared" si="169"/>
        <v>-184.49199999999999</v>
      </c>
      <c r="Z655" s="30">
        <f t="shared" si="170"/>
        <v>0</v>
      </c>
    </row>
    <row r="656" spans="5:26" x14ac:dyDescent="0.15">
      <c r="E656" s="46"/>
      <c r="F656" s="28"/>
      <c r="G656" s="29"/>
      <c r="H656" s="29"/>
      <c r="I656" s="48" t="str">
        <f t="shared" si="164"/>
        <v/>
      </c>
      <c r="J656" s="48" t="str">
        <f t="shared" si="165"/>
        <v/>
      </c>
      <c r="K656" s="49" t="str">
        <f t="shared" si="166"/>
        <v/>
      </c>
      <c r="N656" s="78"/>
      <c r="O656" s="31" t="str">
        <f t="shared" si="160"/>
        <v>F</v>
      </c>
      <c r="P656" s="11">
        <f t="shared" si="167"/>
        <v>-23.287315649149274</v>
      </c>
      <c r="Q656" s="11"/>
      <c r="R656" s="38">
        <f t="shared" si="161"/>
        <v>0</v>
      </c>
      <c r="S656" s="30">
        <f t="shared" si="162"/>
        <v>0</v>
      </c>
      <c r="T656" s="30">
        <f t="shared" si="163"/>
        <v>0</v>
      </c>
      <c r="U656" s="34"/>
      <c r="V656" s="34"/>
      <c r="W656" s="34"/>
      <c r="X656" s="31">
        <f t="shared" si="168"/>
        <v>9.0359999999999996</v>
      </c>
      <c r="Y656" s="31">
        <f t="shared" si="169"/>
        <v>-184.49199999999999</v>
      </c>
      <c r="Z656" s="30">
        <f t="shared" si="170"/>
        <v>0</v>
      </c>
    </row>
    <row r="657" spans="5:26" x14ac:dyDescent="0.15">
      <c r="E657" s="46"/>
      <c r="F657" s="28"/>
      <c r="G657" s="29"/>
      <c r="H657" s="29"/>
      <c r="I657" s="48" t="str">
        <f t="shared" si="164"/>
        <v/>
      </c>
      <c r="J657" s="48" t="str">
        <f t="shared" si="165"/>
        <v/>
      </c>
      <c r="K657" s="49" t="str">
        <f t="shared" si="166"/>
        <v/>
      </c>
      <c r="N657" s="78"/>
      <c r="O657" s="31" t="str">
        <f t="shared" si="160"/>
        <v>F</v>
      </c>
      <c r="P657" s="11">
        <f t="shared" si="167"/>
        <v>-23.287315649149274</v>
      </c>
      <c r="Q657" s="11"/>
      <c r="R657" s="38">
        <f t="shared" si="161"/>
        <v>0</v>
      </c>
      <c r="S657" s="30">
        <f t="shared" si="162"/>
        <v>0</v>
      </c>
      <c r="T657" s="30">
        <f t="shared" si="163"/>
        <v>0</v>
      </c>
      <c r="U657" s="34"/>
      <c r="V657" s="34"/>
      <c r="W657" s="34"/>
      <c r="X657" s="31">
        <f t="shared" si="168"/>
        <v>9.0359999999999996</v>
      </c>
      <c r="Y657" s="31">
        <f t="shared" si="169"/>
        <v>-184.49199999999999</v>
      </c>
      <c r="Z657" s="30">
        <f t="shared" si="170"/>
        <v>0</v>
      </c>
    </row>
    <row r="658" spans="5:26" x14ac:dyDescent="0.15">
      <c r="E658" s="46"/>
      <c r="F658" s="28"/>
      <c r="G658" s="29"/>
      <c r="H658" s="29"/>
      <c r="I658" s="48" t="str">
        <f t="shared" si="164"/>
        <v/>
      </c>
      <c r="J658" s="48" t="str">
        <f t="shared" si="165"/>
        <v/>
      </c>
      <c r="K658" s="49" t="str">
        <f t="shared" si="166"/>
        <v/>
      </c>
      <c r="N658" s="78"/>
      <c r="O658" s="31" t="str">
        <f t="shared" si="160"/>
        <v>F</v>
      </c>
      <c r="P658" s="11">
        <f t="shared" si="167"/>
        <v>-23.287315649149274</v>
      </c>
      <c r="Q658" s="11"/>
      <c r="R658" s="38">
        <f t="shared" si="161"/>
        <v>0</v>
      </c>
      <c r="S658" s="30">
        <f t="shared" si="162"/>
        <v>0</v>
      </c>
      <c r="T658" s="30">
        <f t="shared" si="163"/>
        <v>0</v>
      </c>
      <c r="U658" s="34"/>
      <c r="V658" s="34"/>
      <c r="W658" s="34"/>
      <c r="X658" s="31">
        <f t="shared" si="168"/>
        <v>9.0359999999999996</v>
      </c>
      <c r="Y658" s="31">
        <f t="shared" si="169"/>
        <v>-184.49199999999999</v>
      </c>
      <c r="Z658" s="30">
        <f t="shared" si="170"/>
        <v>0</v>
      </c>
    </row>
    <row r="659" spans="5:26" x14ac:dyDescent="0.15">
      <c r="E659" s="46"/>
      <c r="F659" s="28"/>
      <c r="G659" s="29"/>
      <c r="H659" s="29"/>
      <c r="I659" s="48" t="str">
        <f t="shared" si="164"/>
        <v/>
      </c>
      <c r="J659" s="48" t="str">
        <f t="shared" si="165"/>
        <v/>
      </c>
      <c r="K659" s="49" t="str">
        <f t="shared" si="166"/>
        <v/>
      </c>
      <c r="N659" s="78"/>
      <c r="O659" s="31" t="str">
        <f t="shared" si="160"/>
        <v>F</v>
      </c>
      <c r="P659" s="11">
        <f t="shared" si="167"/>
        <v>-23.287315649149274</v>
      </c>
      <c r="Q659" s="11"/>
      <c r="R659" s="38">
        <f t="shared" si="161"/>
        <v>0</v>
      </c>
      <c r="S659" s="30">
        <f t="shared" si="162"/>
        <v>0</v>
      </c>
      <c r="T659" s="30">
        <f t="shared" si="163"/>
        <v>0</v>
      </c>
      <c r="U659" s="34"/>
      <c r="V659" s="34"/>
      <c r="W659" s="34"/>
      <c r="X659" s="31">
        <f t="shared" si="168"/>
        <v>9.0359999999999996</v>
      </c>
      <c r="Y659" s="31">
        <f t="shared" si="169"/>
        <v>-184.49199999999999</v>
      </c>
      <c r="Z659" s="30">
        <f t="shared" si="170"/>
        <v>0</v>
      </c>
    </row>
    <row r="660" spans="5:26" x14ac:dyDescent="0.15">
      <c r="E660" s="46"/>
      <c r="F660" s="28"/>
      <c r="G660" s="29"/>
      <c r="H660" s="29"/>
      <c r="I660" s="48" t="str">
        <f t="shared" si="164"/>
        <v/>
      </c>
      <c r="J660" s="48" t="str">
        <f t="shared" si="165"/>
        <v/>
      </c>
      <c r="K660" s="49" t="str">
        <f t="shared" si="166"/>
        <v/>
      </c>
      <c r="N660" s="78"/>
      <c r="O660" s="31" t="str">
        <f t="shared" si="160"/>
        <v>F</v>
      </c>
      <c r="P660" s="11">
        <f t="shared" si="167"/>
        <v>-23.287315649149274</v>
      </c>
      <c r="Q660" s="11"/>
      <c r="R660" s="38">
        <f t="shared" si="161"/>
        <v>0</v>
      </c>
      <c r="S660" s="30">
        <f t="shared" si="162"/>
        <v>0</v>
      </c>
      <c r="T660" s="30">
        <f t="shared" si="163"/>
        <v>0</v>
      </c>
      <c r="U660" s="34"/>
      <c r="V660" s="34"/>
      <c r="W660" s="34"/>
      <c r="X660" s="31">
        <f t="shared" si="168"/>
        <v>9.0359999999999996</v>
      </c>
      <c r="Y660" s="31">
        <f t="shared" si="169"/>
        <v>-184.49199999999999</v>
      </c>
      <c r="Z660" s="30">
        <f t="shared" si="170"/>
        <v>0</v>
      </c>
    </row>
    <row r="661" spans="5:26" x14ac:dyDescent="0.15">
      <c r="E661" s="46"/>
      <c r="F661" s="28"/>
      <c r="G661" s="29"/>
      <c r="H661" s="29"/>
      <c r="I661" s="48" t="str">
        <f t="shared" si="164"/>
        <v/>
      </c>
      <c r="J661" s="48" t="str">
        <f t="shared" si="165"/>
        <v/>
      </c>
      <c r="K661" s="49" t="str">
        <f t="shared" si="166"/>
        <v/>
      </c>
      <c r="N661" s="78"/>
      <c r="O661" s="31" t="str">
        <f t="shared" si="160"/>
        <v>F</v>
      </c>
      <c r="P661" s="11">
        <f t="shared" si="167"/>
        <v>-23.287315649149274</v>
      </c>
      <c r="Q661" s="11"/>
      <c r="R661" s="38">
        <f t="shared" si="161"/>
        <v>0</v>
      </c>
      <c r="S661" s="30">
        <f t="shared" si="162"/>
        <v>0</v>
      </c>
      <c r="T661" s="30">
        <f t="shared" si="163"/>
        <v>0</v>
      </c>
      <c r="U661" s="34"/>
      <c r="V661" s="34"/>
      <c r="W661" s="34"/>
      <c r="X661" s="31">
        <f t="shared" si="168"/>
        <v>9.0359999999999996</v>
      </c>
      <c r="Y661" s="31">
        <f t="shared" si="169"/>
        <v>-184.49199999999999</v>
      </c>
      <c r="Z661" s="30">
        <f t="shared" si="170"/>
        <v>0</v>
      </c>
    </row>
    <row r="662" spans="5:26" x14ac:dyDescent="0.15">
      <c r="E662" s="46"/>
      <c r="F662" s="28"/>
      <c r="G662" s="29"/>
      <c r="H662" s="29"/>
      <c r="I662" s="48" t="str">
        <f t="shared" si="164"/>
        <v/>
      </c>
      <c r="J662" s="48" t="str">
        <f t="shared" si="165"/>
        <v/>
      </c>
      <c r="K662" s="49" t="str">
        <f t="shared" si="166"/>
        <v/>
      </c>
      <c r="N662" s="78"/>
      <c r="O662" s="31" t="str">
        <f t="shared" si="160"/>
        <v>F</v>
      </c>
      <c r="P662" s="11">
        <f t="shared" si="167"/>
        <v>-23.287315649149274</v>
      </c>
      <c r="Q662" s="11"/>
      <c r="R662" s="38">
        <f t="shared" si="161"/>
        <v>0</v>
      </c>
      <c r="S662" s="30">
        <f t="shared" si="162"/>
        <v>0</v>
      </c>
      <c r="T662" s="30">
        <f t="shared" si="163"/>
        <v>0</v>
      </c>
      <c r="U662" s="34"/>
      <c r="V662" s="34"/>
      <c r="W662" s="34"/>
      <c r="X662" s="31">
        <f t="shared" si="168"/>
        <v>9.0359999999999996</v>
      </c>
      <c r="Y662" s="31">
        <f t="shared" si="169"/>
        <v>-184.49199999999999</v>
      </c>
      <c r="Z662" s="30">
        <f t="shared" si="170"/>
        <v>0</v>
      </c>
    </row>
    <row r="663" spans="5:26" x14ac:dyDescent="0.15">
      <c r="E663" s="46"/>
      <c r="F663" s="28"/>
      <c r="G663" s="29"/>
      <c r="H663" s="29"/>
      <c r="I663" s="48" t="str">
        <f t="shared" si="164"/>
        <v/>
      </c>
      <c r="J663" s="48" t="str">
        <f t="shared" si="165"/>
        <v/>
      </c>
      <c r="K663" s="49" t="str">
        <f t="shared" si="166"/>
        <v/>
      </c>
      <c r="N663" s="78"/>
      <c r="O663" s="31" t="str">
        <f t="shared" si="160"/>
        <v>F</v>
      </c>
      <c r="P663" s="11">
        <f t="shared" si="167"/>
        <v>-23.287315649149274</v>
      </c>
      <c r="Q663" s="11"/>
      <c r="R663" s="38">
        <f t="shared" si="161"/>
        <v>0</v>
      </c>
      <c r="S663" s="30">
        <f t="shared" si="162"/>
        <v>0</v>
      </c>
      <c r="T663" s="30">
        <f t="shared" si="163"/>
        <v>0</v>
      </c>
      <c r="U663" s="34"/>
      <c r="V663" s="34"/>
      <c r="W663" s="34"/>
      <c r="X663" s="31">
        <f t="shared" si="168"/>
        <v>9.0359999999999996</v>
      </c>
      <c r="Y663" s="31">
        <f t="shared" si="169"/>
        <v>-184.49199999999999</v>
      </c>
      <c r="Z663" s="30">
        <f t="shared" si="170"/>
        <v>0</v>
      </c>
    </row>
    <row r="664" spans="5:26" x14ac:dyDescent="0.15">
      <c r="E664" s="46"/>
      <c r="F664" s="28"/>
      <c r="G664" s="29"/>
      <c r="H664" s="29"/>
      <c r="I664" s="48" t="str">
        <f t="shared" si="164"/>
        <v/>
      </c>
      <c r="J664" s="48" t="str">
        <f t="shared" si="165"/>
        <v/>
      </c>
      <c r="K664" s="49" t="str">
        <f t="shared" si="166"/>
        <v/>
      </c>
      <c r="N664" s="78"/>
      <c r="O664" s="31" t="str">
        <f t="shared" si="160"/>
        <v>F</v>
      </c>
      <c r="P664" s="11">
        <f t="shared" si="167"/>
        <v>-23.287315649149274</v>
      </c>
      <c r="Q664" s="11"/>
      <c r="R664" s="38">
        <f t="shared" si="161"/>
        <v>0</v>
      </c>
      <c r="S664" s="30">
        <f t="shared" si="162"/>
        <v>0</v>
      </c>
      <c r="T664" s="30">
        <f t="shared" si="163"/>
        <v>0</v>
      </c>
      <c r="U664" s="34"/>
      <c r="V664" s="34"/>
      <c r="W664" s="34"/>
      <c r="X664" s="31">
        <f t="shared" si="168"/>
        <v>9.0359999999999996</v>
      </c>
      <c r="Y664" s="31">
        <f t="shared" si="169"/>
        <v>-184.49199999999999</v>
      </c>
      <c r="Z664" s="30">
        <f t="shared" si="170"/>
        <v>0</v>
      </c>
    </row>
    <row r="665" spans="5:26" x14ac:dyDescent="0.15">
      <c r="E665" s="46"/>
      <c r="F665" s="28"/>
      <c r="G665" s="29"/>
      <c r="H665" s="29"/>
      <c r="I665" s="48" t="str">
        <f t="shared" si="164"/>
        <v/>
      </c>
      <c r="J665" s="48" t="str">
        <f t="shared" si="165"/>
        <v/>
      </c>
      <c r="K665" s="49" t="str">
        <f t="shared" si="166"/>
        <v/>
      </c>
      <c r="N665" s="78"/>
      <c r="O665" s="31" t="str">
        <f t="shared" si="160"/>
        <v>F</v>
      </c>
      <c r="P665" s="11">
        <f t="shared" si="167"/>
        <v>-23.287315649149274</v>
      </c>
      <c r="Q665" s="11"/>
      <c r="R665" s="38">
        <f t="shared" si="161"/>
        <v>0</v>
      </c>
      <c r="S665" s="30">
        <f t="shared" si="162"/>
        <v>0</v>
      </c>
      <c r="T665" s="30">
        <f t="shared" si="163"/>
        <v>0</v>
      </c>
      <c r="U665" s="34"/>
      <c r="V665" s="34"/>
      <c r="W665" s="34"/>
      <c r="X665" s="31">
        <f t="shared" si="168"/>
        <v>9.0359999999999996</v>
      </c>
      <c r="Y665" s="31">
        <f t="shared" si="169"/>
        <v>-184.49199999999999</v>
      </c>
      <c r="Z665" s="30">
        <f t="shared" si="170"/>
        <v>0</v>
      </c>
    </row>
    <row r="666" spans="5:26" x14ac:dyDescent="0.15">
      <c r="E666" s="46"/>
      <c r="F666" s="28"/>
      <c r="G666" s="29"/>
      <c r="H666" s="29"/>
      <c r="I666" s="48" t="str">
        <f t="shared" si="164"/>
        <v/>
      </c>
      <c r="J666" s="48" t="str">
        <f t="shared" si="165"/>
        <v/>
      </c>
      <c r="K666" s="49" t="str">
        <f t="shared" si="166"/>
        <v/>
      </c>
      <c r="N666" s="78"/>
      <c r="O666" s="31" t="str">
        <f t="shared" si="160"/>
        <v>F</v>
      </c>
      <c r="P666" s="11">
        <f t="shared" si="167"/>
        <v>-23.287315649149274</v>
      </c>
      <c r="Q666" s="11"/>
      <c r="R666" s="38">
        <f t="shared" si="161"/>
        <v>0</v>
      </c>
      <c r="S666" s="30">
        <f t="shared" si="162"/>
        <v>0</v>
      </c>
      <c r="T666" s="30">
        <f t="shared" si="163"/>
        <v>0</v>
      </c>
      <c r="U666" s="34"/>
      <c r="V666" s="34"/>
      <c r="W666" s="34"/>
      <c r="X666" s="31">
        <f t="shared" si="168"/>
        <v>9.0359999999999996</v>
      </c>
      <c r="Y666" s="31">
        <f t="shared" si="169"/>
        <v>-184.49199999999999</v>
      </c>
      <c r="Z666" s="30">
        <f t="shared" si="170"/>
        <v>0</v>
      </c>
    </row>
    <row r="667" spans="5:26" x14ac:dyDescent="0.15">
      <c r="E667" s="46"/>
      <c r="F667" s="28"/>
      <c r="G667" s="29"/>
      <c r="H667" s="29"/>
      <c r="I667" s="48" t="str">
        <f t="shared" si="164"/>
        <v/>
      </c>
      <c r="J667" s="48" t="str">
        <f t="shared" si="165"/>
        <v/>
      </c>
      <c r="K667" s="49" t="str">
        <f t="shared" si="166"/>
        <v/>
      </c>
      <c r="N667" s="78"/>
      <c r="O667" s="31" t="str">
        <f t="shared" si="160"/>
        <v>F</v>
      </c>
      <c r="P667" s="11">
        <f t="shared" si="167"/>
        <v>-23.287315649149274</v>
      </c>
      <c r="Q667" s="11"/>
      <c r="R667" s="38">
        <f t="shared" si="161"/>
        <v>0</v>
      </c>
      <c r="S667" s="30">
        <f t="shared" si="162"/>
        <v>0</v>
      </c>
      <c r="T667" s="30">
        <f t="shared" si="163"/>
        <v>0</v>
      </c>
      <c r="U667" s="34"/>
      <c r="V667" s="34"/>
      <c r="W667" s="34"/>
      <c r="X667" s="31">
        <f t="shared" si="168"/>
        <v>9.0359999999999996</v>
      </c>
      <c r="Y667" s="31">
        <f t="shared" si="169"/>
        <v>-184.49199999999999</v>
      </c>
      <c r="Z667" s="30">
        <f t="shared" si="170"/>
        <v>0</v>
      </c>
    </row>
    <row r="668" spans="5:26" x14ac:dyDescent="0.15">
      <c r="E668" s="46"/>
      <c r="F668" s="28"/>
      <c r="G668" s="29"/>
      <c r="H668" s="29"/>
      <c r="I668" s="48" t="str">
        <f t="shared" si="164"/>
        <v/>
      </c>
      <c r="J668" s="48" t="str">
        <f t="shared" si="165"/>
        <v/>
      </c>
      <c r="K668" s="49" t="str">
        <f t="shared" si="166"/>
        <v/>
      </c>
      <c r="N668" s="78"/>
      <c r="O668" s="31" t="str">
        <f t="shared" si="160"/>
        <v>F</v>
      </c>
      <c r="P668" s="11">
        <f t="shared" si="167"/>
        <v>-23.287315649149274</v>
      </c>
      <c r="Q668" s="11"/>
      <c r="R668" s="38">
        <f t="shared" si="161"/>
        <v>0</v>
      </c>
      <c r="S668" s="30">
        <f t="shared" si="162"/>
        <v>0</v>
      </c>
      <c r="T668" s="30">
        <f t="shared" si="163"/>
        <v>0</v>
      </c>
      <c r="U668" s="34"/>
      <c r="V668" s="34"/>
      <c r="W668" s="34"/>
      <c r="X668" s="31">
        <f t="shared" si="168"/>
        <v>9.0359999999999996</v>
      </c>
      <c r="Y668" s="31">
        <f t="shared" si="169"/>
        <v>-184.49199999999999</v>
      </c>
      <c r="Z668" s="30">
        <f t="shared" si="170"/>
        <v>0</v>
      </c>
    </row>
    <row r="669" spans="5:26" x14ac:dyDescent="0.15">
      <c r="E669" s="46"/>
      <c r="F669" s="28"/>
      <c r="G669" s="29"/>
      <c r="H669" s="29"/>
      <c r="I669" s="48" t="str">
        <f t="shared" si="164"/>
        <v/>
      </c>
      <c r="J669" s="48" t="str">
        <f t="shared" si="165"/>
        <v/>
      </c>
      <c r="K669" s="49" t="str">
        <f t="shared" si="166"/>
        <v/>
      </c>
      <c r="N669" s="78"/>
      <c r="O669" s="31" t="str">
        <f t="shared" si="160"/>
        <v>F</v>
      </c>
      <c r="P669" s="11">
        <f t="shared" si="167"/>
        <v>-23.287315649149274</v>
      </c>
      <c r="Q669" s="11"/>
      <c r="R669" s="38">
        <f t="shared" si="161"/>
        <v>0</v>
      </c>
      <c r="S669" s="30">
        <f t="shared" si="162"/>
        <v>0</v>
      </c>
      <c r="T669" s="30">
        <f t="shared" si="163"/>
        <v>0</v>
      </c>
      <c r="U669" s="34"/>
      <c r="V669" s="34"/>
      <c r="W669" s="34"/>
      <c r="X669" s="31">
        <f t="shared" si="168"/>
        <v>9.0359999999999996</v>
      </c>
      <c r="Y669" s="31">
        <f t="shared" si="169"/>
        <v>-184.49199999999999</v>
      </c>
      <c r="Z669" s="30">
        <f t="shared" si="170"/>
        <v>0</v>
      </c>
    </row>
    <row r="670" spans="5:26" x14ac:dyDescent="0.15">
      <c r="E670" s="46"/>
      <c r="F670" s="28"/>
      <c r="G670" s="29"/>
      <c r="H670" s="29"/>
      <c r="I670" s="48" t="str">
        <f t="shared" si="164"/>
        <v/>
      </c>
      <c r="J670" s="48" t="str">
        <f t="shared" si="165"/>
        <v/>
      </c>
      <c r="K670" s="49" t="str">
        <f t="shared" si="166"/>
        <v/>
      </c>
      <c r="N670" s="78"/>
      <c r="O670" s="31" t="str">
        <f t="shared" si="160"/>
        <v>F</v>
      </c>
      <c r="P670" s="11">
        <f t="shared" si="167"/>
        <v>-23.287315649149274</v>
      </c>
      <c r="Q670" s="11"/>
      <c r="R670" s="38">
        <f t="shared" si="161"/>
        <v>0</v>
      </c>
      <c r="S670" s="30">
        <f t="shared" si="162"/>
        <v>0</v>
      </c>
      <c r="T670" s="30">
        <f t="shared" si="163"/>
        <v>0</v>
      </c>
      <c r="U670" s="34"/>
      <c r="V670" s="34"/>
      <c r="W670" s="34"/>
      <c r="X670" s="31">
        <f t="shared" si="168"/>
        <v>9.0359999999999996</v>
      </c>
      <c r="Y670" s="31">
        <f t="shared" si="169"/>
        <v>-184.49199999999999</v>
      </c>
      <c r="Z670" s="30">
        <f t="shared" si="170"/>
        <v>0</v>
      </c>
    </row>
    <row r="671" spans="5:26" x14ac:dyDescent="0.15">
      <c r="E671" s="46"/>
      <c r="F671" s="28"/>
      <c r="G671" s="29"/>
      <c r="H671" s="29"/>
      <c r="I671" s="48" t="str">
        <f t="shared" si="164"/>
        <v/>
      </c>
      <c r="J671" s="48" t="str">
        <f t="shared" si="165"/>
        <v/>
      </c>
      <c r="K671" s="49" t="str">
        <f t="shared" si="166"/>
        <v/>
      </c>
      <c r="N671" s="78"/>
      <c r="O671" s="31" t="str">
        <f t="shared" si="160"/>
        <v>F</v>
      </c>
      <c r="P671" s="11">
        <f t="shared" si="167"/>
        <v>-23.287315649149274</v>
      </c>
      <c r="Q671" s="11"/>
      <c r="R671" s="38">
        <f t="shared" si="161"/>
        <v>0</v>
      </c>
      <c r="S671" s="30">
        <f t="shared" si="162"/>
        <v>0</v>
      </c>
      <c r="T671" s="30">
        <f t="shared" si="163"/>
        <v>0</v>
      </c>
      <c r="U671" s="34"/>
      <c r="V671" s="34"/>
      <c r="W671" s="34"/>
      <c r="X671" s="31">
        <f t="shared" si="168"/>
        <v>9.0359999999999996</v>
      </c>
      <c r="Y671" s="31">
        <f t="shared" si="169"/>
        <v>-184.49199999999999</v>
      </c>
      <c r="Z671" s="30">
        <f t="shared" si="170"/>
        <v>0</v>
      </c>
    </row>
    <row r="672" spans="5:26" x14ac:dyDescent="0.15">
      <c r="E672" s="46"/>
      <c r="F672" s="28"/>
      <c r="G672" s="29"/>
      <c r="H672" s="29"/>
      <c r="I672" s="48" t="str">
        <f t="shared" si="164"/>
        <v/>
      </c>
      <c r="J672" s="48" t="str">
        <f t="shared" si="165"/>
        <v/>
      </c>
      <c r="K672" s="49" t="str">
        <f t="shared" si="166"/>
        <v/>
      </c>
      <c r="N672" s="78"/>
      <c r="O672" s="31" t="str">
        <f t="shared" si="160"/>
        <v>F</v>
      </c>
      <c r="P672" s="11">
        <f t="shared" si="167"/>
        <v>-23.287315649149274</v>
      </c>
      <c r="Q672" s="11"/>
      <c r="R672" s="38">
        <f t="shared" si="161"/>
        <v>0</v>
      </c>
      <c r="S672" s="30">
        <f t="shared" si="162"/>
        <v>0</v>
      </c>
      <c r="T672" s="30">
        <f t="shared" si="163"/>
        <v>0</v>
      </c>
      <c r="U672" s="34"/>
      <c r="V672" s="34"/>
      <c r="W672" s="34"/>
      <c r="X672" s="31">
        <f t="shared" si="168"/>
        <v>9.0359999999999996</v>
      </c>
      <c r="Y672" s="31">
        <f t="shared" si="169"/>
        <v>-184.49199999999999</v>
      </c>
      <c r="Z672" s="30">
        <f t="shared" si="170"/>
        <v>0</v>
      </c>
    </row>
    <row r="673" spans="5:26" x14ac:dyDescent="0.15">
      <c r="E673" s="46"/>
      <c r="F673" s="28"/>
      <c r="G673" s="29"/>
      <c r="H673" s="29"/>
      <c r="I673" s="48" t="str">
        <f t="shared" si="164"/>
        <v/>
      </c>
      <c r="J673" s="48" t="str">
        <f t="shared" si="165"/>
        <v/>
      </c>
      <c r="K673" s="49" t="str">
        <f t="shared" si="166"/>
        <v/>
      </c>
      <c r="N673" s="78"/>
      <c r="O673" s="31" t="str">
        <f t="shared" si="160"/>
        <v>F</v>
      </c>
      <c r="P673" s="11">
        <f t="shared" si="167"/>
        <v>-23.287315649149274</v>
      </c>
      <c r="Q673" s="11"/>
      <c r="R673" s="38">
        <f t="shared" si="161"/>
        <v>0</v>
      </c>
      <c r="S673" s="30">
        <f t="shared" si="162"/>
        <v>0</v>
      </c>
      <c r="T673" s="30">
        <f t="shared" si="163"/>
        <v>0</v>
      </c>
      <c r="U673" s="34"/>
      <c r="V673" s="34"/>
      <c r="W673" s="34"/>
      <c r="X673" s="31">
        <f t="shared" si="168"/>
        <v>9.0359999999999996</v>
      </c>
      <c r="Y673" s="31">
        <f t="shared" si="169"/>
        <v>-184.49199999999999</v>
      </c>
      <c r="Z673" s="30">
        <f t="shared" si="170"/>
        <v>0</v>
      </c>
    </row>
    <row r="674" spans="5:26" x14ac:dyDescent="0.15">
      <c r="E674" s="46"/>
      <c r="F674" s="28"/>
      <c r="G674" s="29"/>
      <c r="H674" s="29"/>
      <c r="I674" s="48" t="str">
        <f t="shared" si="164"/>
        <v/>
      </c>
      <c r="J674" s="48" t="str">
        <f t="shared" si="165"/>
        <v/>
      </c>
      <c r="K674" s="49" t="str">
        <f t="shared" si="166"/>
        <v/>
      </c>
      <c r="N674" s="78"/>
      <c r="O674" s="31" t="str">
        <f t="shared" si="160"/>
        <v>F</v>
      </c>
      <c r="P674" s="11">
        <f t="shared" si="167"/>
        <v>-23.287315649149274</v>
      </c>
      <c r="Q674" s="11"/>
      <c r="R674" s="38">
        <f t="shared" si="161"/>
        <v>0</v>
      </c>
      <c r="S674" s="30">
        <f t="shared" si="162"/>
        <v>0</v>
      </c>
      <c r="T674" s="30">
        <f t="shared" si="163"/>
        <v>0</v>
      </c>
      <c r="U674" s="34"/>
      <c r="V674" s="34"/>
      <c r="W674" s="34"/>
      <c r="X674" s="31">
        <f t="shared" si="168"/>
        <v>9.0359999999999996</v>
      </c>
      <c r="Y674" s="31">
        <f t="shared" si="169"/>
        <v>-184.49199999999999</v>
      </c>
      <c r="Z674" s="30">
        <f t="shared" si="170"/>
        <v>0</v>
      </c>
    </row>
    <row r="675" spans="5:26" x14ac:dyDescent="0.15">
      <c r="E675" s="46"/>
      <c r="F675" s="28"/>
      <c r="G675" s="29"/>
      <c r="H675" s="29"/>
      <c r="I675" s="48" t="str">
        <f t="shared" si="164"/>
        <v/>
      </c>
      <c r="J675" s="48" t="str">
        <f t="shared" si="165"/>
        <v/>
      </c>
      <c r="K675" s="49" t="str">
        <f t="shared" si="166"/>
        <v/>
      </c>
      <c r="N675" s="78"/>
      <c r="O675" s="31" t="str">
        <f t="shared" si="160"/>
        <v>F</v>
      </c>
      <c r="P675" s="11">
        <f t="shared" si="167"/>
        <v>-23.287315649149274</v>
      </c>
      <c r="Q675" s="11"/>
      <c r="R675" s="38">
        <f t="shared" si="161"/>
        <v>0</v>
      </c>
      <c r="S675" s="30">
        <f t="shared" si="162"/>
        <v>0</v>
      </c>
      <c r="T675" s="30">
        <f t="shared" si="163"/>
        <v>0</v>
      </c>
      <c r="U675" s="34"/>
      <c r="V675" s="34"/>
      <c r="W675" s="34"/>
      <c r="X675" s="31">
        <f t="shared" si="168"/>
        <v>9.0359999999999996</v>
      </c>
      <c r="Y675" s="31">
        <f t="shared" si="169"/>
        <v>-184.49199999999999</v>
      </c>
      <c r="Z675" s="30">
        <f t="shared" si="170"/>
        <v>0</v>
      </c>
    </row>
    <row r="676" spans="5:26" x14ac:dyDescent="0.15">
      <c r="E676" s="46"/>
      <c r="F676" s="28"/>
      <c r="G676" s="29"/>
      <c r="H676" s="29"/>
      <c r="I676" s="48" t="str">
        <f t="shared" si="164"/>
        <v/>
      </c>
      <c r="J676" s="48" t="str">
        <f t="shared" si="165"/>
        <v/>
      </c>
      <c r="K676" s="49" t="str">
        <f t="shared" si="166"/>
        <v/>
      </c>
      <c r="N676" s="78"/>
      <c r="O676" s="31" t="str">
        <f t="shared" si="160"/>
        <v>F</v>
      </c>
      <c r="P676" s="11">
        <f t="shared" si="167"/>
        <v>-23.287315649149274</v>
      </c>
      <c r="Q676" s="11"/>
      <c r="R676" s="38">
        <f t="shared" si="161"/>
        <v>0</v>
      </c>
      <c r="S676" s="30">
        <f t="shared" si="162"/>
        <v>0</v>
      </c>
      <c r="T676" s="30">
        <f t="shared" si="163"/>
        <v>0</v>
      </c>
      <c r="U676" s="34"/>
      <c r="V676" s="34"/>
      <c r="W676" s="34"/>
      <c r="X676" s="31">
        <f t="shared" si="168"/>
        <v>9.0359999999999996</v>
      </c>
      <c r="Y676" s="31">
        <f t="shared" si="169"/>
        <v>-184.49199999999999</v>
      </c>
      <c r="Z676" s="30">
        <f t="shared" si="170"/>
        <v>0</v>
      </c>
    </row>
    <row r="677" spans="5:26" x14ac:dyDescent="0.15">
      <c r="E677" s="46"/>
      <c r="F677" s="28"/>
      <c r="G677" s="29"/>
      <c r="H677" s="29"/>
      <c r="I677" s="48" t="str">
        <f t="shared" si="164"/>
        <v/>
      </c>
      <c r="J677" s="48" t="str">
        <f t="shared" si="165"/>
        <v/>
      </c>
      <c r="K677" s="49" t="str">
        <f t="shared" si="166"/>
        <v/>
      </c>
      <c r="N677" s="78"/>
      <c r="O677" s="31" t="str">
        <f t="shared" si="160"/>
        <v>F</v>
      </c>
      <c r="P677" s="11">
        <f t="shared" si="167"/>
        <v>-23.287315649149274</v>
      </c>
      <c r="Q677" s="11"/>
      <c r="R677" s="38">
        <f t="shared" si="161"/>
        <v>0</v>
      </c>
      <c r="S677" s="30">
        <f t="shared" si="162"/>
        <v>0</v>
      </c>
      <c r="T677" s="30">
        <f t="shared" si="163"/>
        <v>0</v>
      </c>
      <c r="U677" s="34"/>
      <c r="V677" s="34"/>
      <c r="W677" s="34"/>
      <c r="X677" s="31">
        <f t="shared" si="168"/>
        <v>9.0359999999999996</v>
      </c>
      <c r="Y677" s="31">
        <f t="shared" si="169"/>
        <v>-184.49199999999999</v>
      </c>
      <c r="Z677" s="30">
        <f t="shared" si="170"/>
        <v>0</v>
      </c>
    </row>
    <row r="678" spans="5:26" x14ac:dyDescent="0.15">
      <c r="E678" s="46"/>
      <c r="F678" s="28"/>
      <c r="G678" s="29"/>
      <c r="H678" s="29"/>
      <c r="I678" s="48" t="str">
        <f t="shared" si="164"/>
        <v/>
      </c>
      <c r="J678" s="48" t="str">
        <f t="shared" si="165"/>
        <v/>
      </c>
      <c r="K678" s="49" t="str">
        <f t="shared" si="166"/>
        <v/>
      </c>
      <c r="N678" s="78"/>
      <c r="O678" s="31" t="str">
        <f t="shared" si="160"/>
        <v>F</v>
      </c>
      <c r="P678" s="11">
        <f t="shared" si="167"/>
        <v>-23.287315649149274</v>
      </c>
      <c r="Q678" s="11"/>
      <c r="R678" s="38">
        <f t="shared" si="161"/>
        <v>0</v>
      </c>
      <c r="S678" s="30">
        <f t="shared" si="162"/>
        <v>0</v>
      </c>
      <c r="T678" s="30">
        <f t="shared" si="163"/>
        <v>0</v>
      </c>
      <c r="U678" s="34"/>
      <c r="V678" s="34"/>
      <c r="W678" s="34"/>
      <c r="X678" s="31">
        <f t="shared" si="168"/>
        <v>9.0359999999999996</v>
      </c>
      <c r="Y678" s="31">
        <f t="shared" si="169"/>
        <v>-184.49199999999999</v>
      </c>
      <c r="Z678" s="30">
        <f t="shared" si="170"/>
        <v>0</v>
      </c>
    </row>
    <row r="679" spans="5:26" x14ac:dyDescent="0.15">
      <c r="E679" s="46"/>
      <c r="F679" s="28"/>
      <c r="G679" s="29"/>
      <c r="H679" s="29"/>
      <c r="I679" s="48" t="str">
        <f t="shared" si="164"/>
        <v/>
      </c>
      <c r="J679" s="48" t="str">
        <f t="shared" si="165"/>
        <v/>
      </c>
      <c r="K679" s="49" t="str">
        <f t="shared" si="166"/>
        <v/>
      </c>
      <c r="N679" s="78"/>
      <c r="O679" s="31" t="str">
        <f t="shared" si="160"/>
        <v>F</v>
      </c>
      <c r="P679" s="11">
        <f t="shared" si="167"/>
        <v>-23.287315649149274</v>
      </c>
      <c r="Q679" s="11"/>
      <c r="R679" s="38">
        <f t="shared" si="161"/>
        <v>0</v>
      </c>
      <c r="S679" s="30">
        <f t="shared" si="162"/>
        <v>0</v>
      </c>
      <c r="T679" s="30">
        <f t="shared" si="163"/>
        <v>0</v>
      </c>
      <c r="U679" s="34"/>
      <c r="V679" s="34"/>
      <c r="W679" s="34"/>
      <c r="X679" s="31">
        <f t="shared" si="168"/>
        <v>9.0359999999999996</v>
      </c>
      <c r="Y679" s="31">
        <f t="shared" si="169"/>
        <v>-184.49199999999999</v>
      </c>
      <c r="Z679" s="30">
        <f t="shared" si="170"/>
        <v>0</v>
      </c>
    </row>
    <row r="680" spans="5:26" x14ac:dyDescent="0.15">
      <c r="E680" s="46"/>
      <c r="F680" s="28"/>
      <c r="G680" s="29"/>
      <c r="H680" s="29"/>
      <c r="I680" s="48" t="str">
        <f t="shared" si="164"/>
        <v/>
      </c>
      <c r="J680" s="48" t="str">
        <f t="shared" si="165"/>
        <v/>
      </c>
      <c r="K680" s="49" t="str">
        <f t="shared" si="166"/>
        <v/>
      </c>
      <c r="N680" s="78"/>
      <c r="O680" s="31" t="str">
        <f t="shared" si="160"/>
        <v>F</v>
      </c>
      <c r="P680" s="11">
        <f t="shared" si="167"/>
        <v>-23.287315649149274</v>
      </c>
      <c r="Q680" s="11"/>
      <c r="R680" s="38">
        <f t="shared" si="161"/>
        <v>0</v>
      </c>
      <c r="S680" s="30">
        <f t="shared" si="162"/>
        <v>0</v>
      </c>
      <c r="T680" s="30">
        <f t="shared" si="163"/>
        <v>0</v>
      </c>
      <c r="U680" s="34"/>
      <c r="V680" s="34"/>
      <c r="W680" s="34"/>
      <c r="X680" s="31">
        <f t="shared" si="168"/>
        <v>9.0359999999999996</v>
      </c>
      <c r="Y680" s="31">
        <f t="shared" si="169"/>
        <v>-184.49199999999999</v>
      </c>
      <c r="Z680" s="30">
        <f t="shared" si="170"/>
        <v>0</v>
      </c>
    </row>
    <row r="681" spans="5:26" x14ac:dyDescent="0.15">
      <c r="E681" s="46"/>
      <c r="F681" s="28"/>
      <c r="G681" s="29"/>
      <c r="H681" s="29"/>
      <c r="I681" s="48" t="str">
        <f t="shared" si="164"/>
        <v/>
      </c>
      <c r="J681" s="48" t="str">
        <f t="shared" si="165"/>
        <v/>
      </c>
      <c r="K681" s="49" t="str">
        <f t="shared" si="166"/>
        <v/>
      </c>
      <c r="N681" s="78"/>
      <c r="O681" s="31" t="str">
        <f t="shared" si="160"/>
        <v>F</v>
      </c>
      <c r="P681" s="11">
        <f t="shared" si="167"/>
        <v>-23.287315649149274</v>
      </c>
      <c r="Q681" s="11"/>
      <c r="R681" s="38">
        <f t="shared" si="161"/>
        <v>0</v>
      </c>
      <c r="S681" s="30">
        <f t="shared" si="162"/>
        <v>0</v>
      </c>
      <c r="T681" s="30">
        <f t="shared" si="163"/>
        <v>0</v>
      </c>
      <c r="U681" s="34"/>
      <c r="V681" s="34"/>
      <c r="W681" s="34"/>
      <c r="X681" s="31">
        <f t="shared" si="168"/>
        <v>9.0359999999999996</v>
      </c>
      <c r="Y681" s="31">
        <f t="shared" si="169"/>
        <v>-184.49199999999999</v>
      </c>
      <c r="Z681" s="30">
        <f t="shared" si="170"/>
        <v>0</v>
      </c>
    </row>
    <row r="682" spans="5:26" x14ac:dyDescent="0.15">
      <c r="E682" s="46"/>
      <c r="F682" s="28"/>
      <c r="G682" s="29"/>
      <c r="H682" s="29"/>
      <c r="I682" s="48" t="str">
        <f t="shared" si="164"/>
        <v/>
      </c>
      <c r="J682" s="48" t="str">
        <f t="shared" si="165"/>
        <v/>
      </c>
      <c r="K682" s="49" t="str">
        <f t="shared" si="166"/>
        <v/>
      </c>
      <c r="N682" s="78"/>
      <c r="O682" s="31" t="str">
        <f t="shared" si="160"/>
        <v>F</v>
      </c>
      <c r="P682" s="11">
        <f t="shared" si="167"/>
        <v>-23.287315649149274</v>
      </c>
      <c r="Q682" s="11"/>
      <c r="R682" s="38">
        <f t="shared" si="161"/>
        <v>0</v>
      </c>
      <c r="S682" s="30">
        <f t="shared" si="162"/>
        <v>0</v>
      </c>
      <c r="T682" s="30">
        <f t="shared" si="163"/>
        <v>0</v>
      </c>
      <c r="U682" s="34"/>
      <c r="V682" s="34"/>
      <c r="W682" s="34"/>
      <c r="X682" s="31">
        <f t="shared" si="168"/>
        <v>9.0359999999999996</v>
      </c>
      <c r="Y682" s="31">
        <f t="shared" si="169"/>
        <v>-184.49199999999999</v>
      </c>
      <c r="Z682" s="30">
        <f t="shared" si="170"/>
        <v>0</v>
      </c>
    </row>
    <row r="683" spans="5:26" x14ac:dyDescent="0.15">
      <c r="E683" s="46"/>
      <c r="F683" s="28"/>
      <c r="G683" s="29"/>
      <c r="H683" s="29"/>
      <c r="I683" s="48" t="str">
        <f t="shared" si="164"/>
        <v/>
      </c>
      <c r="J683" s="48" t="str">
        <f t="shared" si="165"/>
        <v/>
      </c>
      <c r="K683" s="49" t="str">
        <f t="shared" si="166"/>
        <v/>
      </c>
      <c r="N683" s="78"/>
      <c r="O683" s="31" t="str">
        <f t="shared" si="160"/>
        <v>F</v>
      </c>
      <c r="P683" s="11">
        <f t="shared" si="167"/>
        <v>-23.287315649149274</v>
      </c>
      <c r="Q683" s="11"/>
      <c r="R683" s="38">
        <f t="shared" si="161"/>
        <v>0</v>
      </c>
      <c r="S683" s="30">
        <f t="shared" si="162"/>
        <v>0</v>
      </c>
      <c r="T683" s="30">
        <f t="shared" si="163"/>
        <v>0</v>
      </c>
      <c r="U683" s="34"/>
      <c r="V683" s="34"/>
      <c r="W683" s="34"/>
      <c r="X683" s="31">
        <f t="shared" si="168"/>
        <v>9.0359999999999996</v>
      </c>
      <c r="Y683" s="31">
        <f t="shared" si="169"/>
        <v>-184.49199999999999</v>
      </c>
      <c r="Z683" s="30">
        <f t="shared" si="170"/>
        <v>0</v>
      </c>
    </row>
    <row r="684" spans="5:26" x14ac:dyDescent="0.15">
      <c r="E684" s="46"/>
      <c r="F684" s="28"/>
      <c r="G684" s="29"/>
      <c r="H684" s="29"/>
      <c r="I684" s="48" t="str">
        <f t="shared" si="164"/>
        <v/>
      </c>
      <c r="J684" s="48" t="str">
        <f t="shared" si="165"/>
        <v/>
      </c>
      <c r="K684" s="49" t="str">
        <f t="shared" si="166"/>
        <v/>
      </c>
      <c r="N684" s="78"/>
      <c r="O684" s="31" t="str">
        <f t="shared" si="160"/>
        <v>F</v>
      </c>
      <c r="P684" s="11">
        <f t="shared" si="167"/>
        <v>-23.287315649149274</v>
      </c>
      <c r="Q684" s="11"/>
      <c r="R684" s="38">
        <f t="shared" si="161"/>
        <v>0</v>
      </c>
      <c r="S684" s="30">
        <f t="shared" si="162"/>
        <v>0</v>
      </c>
      <c r="T684" s="30">
        <f t="shared" si="163"/>
        <v>0</v>
      </c>
      <c r="U684" s="34"/>
      <c r="V684" s="34"/>
      <c r="W684" s="34"/>
      <c r="X684" s="31">
        <f t="shared" si="168"/>
        <v>9.0359999999999996</v>
      </c>
      <c r="Y684" s="31">
        <f t="shared" si="169"/>
        <v>-184.49199999999999</v>
      </c>
      <c r="Z684" s="30">
        <f t="shared" si="170"/>
        <v>0</v>
      </c>
    </row>
    <row r="685" spans="5:26" x14ac:dyDescent="0.15">
      <c r="E685" s="46"/>
      <c r="F685" s="28"/>
      <c r="G685" s="29"/>
      <c r="H685" s="29"/>
      <c r="I685" s="48" t="str">
        <f t="shared" si="164"/>
        <v/>
      </c>
      <c r="J685" s="48" t="str">
        <f t="shared" si="165"/>
        <v/>
      </c>
      <c r="K685" s="49" t="str">
        <f t="shared" si="166"/>
        <v/>
      </c>
      <c r="N685" s="78"/>
      <c r="O685" s="31" t="str">
        <f t="shared" si="160"/>
        <v>F</v>
      </c>
      <c r="P685" s="11">
        <f t="shared" si="167"/>
        <v>-23.287315649149274</v>
      </c>
      <c r="Q685" s="11"/>
      <c r="R685" s="38">
        <f t="shared" si="161"/>
        <v>0</v>
      </c>
      <c r="S685" s="30">
        <f t="shared" si="162"/>
        <v>0</v>
      </c>
      <c r="T685" s="30">
        <f t="shared" si="163"/>
        <v>0</v>
      </c>
      <c r="U685" s="34"/>
      <c r="V685" s="34"/>
      <c r="W685" s="34"/>
      <c r="X685" s="31">
        <f t="shared" si="168"/>
        <v>9.0359999999999996</v>
      </c>
      <c r="Y685" s="31">
        <f t="shared" si="169"/>
        <v>-184.49199999999999</v>
      </c>
      <c r="Z685" s="30">
        <f t="shared" si="170"/>
        <v>0</v>
      </c>
    </row>
    <row r="686" spans="5:26" x14ac:dyDescent="0.15">
      <c r="E686" s="46"/>
      <c r="F686" s="28"/>
      <c r="G686" s="29"/>
      <c r="H686" s="29"/>
      <c r="I686" s="48" t="str">
        <f t="shared" si="164"/>
        <v/>
      </c>
      <c r="J686" s="48" t="str">
        <f t="shared" si="165"/>
        <v/>
      </c>
      <c r="K686" s="49" t="str">
        <f t="shared" si="166"/>
        <v/>
      </c>
      <c r="N686" s="78"/>
      <c r="O686" s="31" t="str">
        <f t="shared" si="160"/>
        <v>F</v>
      </c>
      <c r="P686" s="11">
        <f t="shared" si="167"/>
        <v>-23.287315649149274</v>
      </c>
      <c r="Q686" s="11"/>
      <c r="R686" s="38">
        <f t="shared" si="161"/>
        <v>0</v>
      </c>
      <c r="S686" s="30">
        <f t="shared" si="162"/>
        <v>0</v>
      </c>
      <c r="T686" s="30">
        <f t="shared" si="163"/>
        <v>0</v>
      </c>
      <c r="U686" s="34"/>
      <c r="V686" s="34"/>
      <c r="W686" s="34"/>
      <c r="X686" s="31">
        <f t="shared" si="168"/>
        <v>9.0359999999999996</v>
      </c>
      <c r="Y686" s="31">
        <f t="shared" si="169"/>
        <v>-184.49199999999999</v>
      </c>
      <c r="Z686" s="30">
        <f t="shared" si="170"/>
        <v>0</v>
      </c>
    </row>
    <row r="687" spans="5:26" x14ac:dyDescent="0.15">
      <c r="E687" s="46"/>
      <c r="F687" s="28"/>
      <c r="G687" s="29"/>
      <c r="H687" s="29"/>
      <c r="I687" s="48" t="str">
        <f t="shared" si="164"/>
        <v/>
      </c>
      <c r="J687" s="48" t="str">
        <f t="shared" si="165"/>
        <v/>
      </c>
      <c r="K687" s="49" t="str">
        <f t="shared" si="166"/>
        <v/>
      </c>
      <c r="N687" s="78"/>
      <c r="O687" s="31" t="str">
        <f t="shared" si="160"/>
        <v>F</v>
      </c>
      <c r="P687" s="11">
        <f t="shared" si="167"/>
        <v>-23.287315649149274</v>
      </c>
      <c r="Q687" s="11"/>
      <c r="R687" s="38">
        <f t="shared" si="161"/>
        <v>0</v>
      </c>
      <c r="S687" s="30">
        <f t="shared" si="162"/>
        <v>0</v>
      </c>
      <c r="T687" s="30">
        <f t="shared" si="163"/>
        <v>0</v>
      </c>
      <c r="U687" s="34"/>
      <c r="V687" s="34"/>
      <c r="W687" s="34"/>
      <c r="X687" s="31">
        <f t="shared" si="168"/>
        <v>9.0359999999999996</v>
      </c>
      <c r="Y687" s="31">
        <f t="shared" si="169"/>
        <v>-184.49199999999999</v>
      </c>
      <c r="Z687" s="30">
        <f t="shared" si="170"/>
        <v>0</v>
      </c>
    </row>
    <row r="688" spans="5:26" x14ac:dyDescent="0.15">
      <c r="E688" s="46"/>
      <c r="F688" s="28"/>
      <c r="G688" s="29"/>
      <c r="H688" s="29"/>
      <c r="I688" s="48" t="str">
        <f t="shared" si="164"/>
        <v/>
      </c>
      <c r="J688" s="48" t="str">
        <f t="shared" si="165"/>
        <v/>
      </c>
      <c r="K688" s="49" t="str">
        <f t="shared" si="166"/>
        <v/>
      </c>
      <c r="N688" s="78"/>
      <c r="O688" s="31" t="str">
        <f t="shared" si="160"/>
        <v>F</v>
      </c>
      <c r="P688" s="11">
        <f t="shared" si="167"/>
        <v>-23.287315649149274</v>
      </c>
      <c r="Q688" s="11"/>
      <c r="R688" s="38">
        <f t="shared" si="161"/>
        <v>0</v>
      </c>
      <c r="S688" s="30">
        <f t="shared" si="162"/>
        <v>0</v>
      </c>
      <c r="T688" s="30">
        <f t="shared" si="163"/>
        <v>0</v>
      </c>
      <c r="U688" s="34"/>
      <c r="V688" s="34"/>
      <c r="W688" s="34"/>
      <c r="X688" s="31">
        <f t="shared" si="168"/>
        <v>9.0359999999999996</v>
      </c>
      <c r="Y688" s="31">
        <f t="shared" si="169"/>
        <v>-184.49199999999999</v>
      </c>
      <c r="Z688" s="30">
        <f t="shared" si="170"/>
        <v>0</v>
      </c>
    </row>
    <row r="689" spans="5:26" x14ac:dyDescent="0.15">
      <c r="E689" s="46"/>
      <c r="F689" s="28"/>
      <c r="G689" s="29"/>
      <c r="H689" s="29"/>
      <c r="I689" s="48" t="str">
        <f t="shared" si="164"/>
        <v/>
      </c>
      <c r="J689" s="48" t="str">
        <f t="shared" si="165"/>
        <v/>
      </c>
      <c r="K689" s="49" t="str">
        <f t="shared" si="166"/>
        <v/>
      </c>
      <c r="N689" s="78"/>
      <c r="O689" s="31" t="str">
        <f t="shared" si="160"/>
        <v>F</v>
      </c>
      <c r="P689" s="11">
        <f t="shared" si="167"/>
        <v>-23.287315649149274</v>
      </c>
      <c r="Q689" s="11"/>
      <c r="R689" s="38">
        <f t="shared" si="161"/>
        <v>0</v>
      </c>
      <c r="S689" s="30">
        <f t="shared" si="162"/>
        <v>0</v>
      </c>
      <c r="T689" s="30">
        <f t="shared" si="163"/>
        <v>0</v>
      </c>
      <c r="U689" s="34"/>
      <c r="V689" s="34"/>
      <c r="W689" s="34"/>
      <c r="X689" s="31">
        <f t="shared" si="168"/>
        <v>9.0359999999999996</v>
      </c>
      <c r="Y689" s="31">
        <f t="shared" si="169"/>
        <v>-184.49199999999999</v>
      </c>
      <c r="Z689" s="30">
        <f t="shared" si="170"/>
        <v>0</v>
      </c>
    </row>
    <row r="690" spans="5:26" x14ac:dyDescent="0.15">
      <c r="E690" s="46"/>
      <c r="F690" s="28"/>
      <c r="G690" s="29"/>
      <c r="H690" s="29"/>
      <c r="I690" s="48" t="str">
        <f t="shared" si="164"/>
        <v/>
      </c>
      <c r="J690" s="48" t="str">
        <f t="shared" si="165"/>
        <v/>
      </c>
      <c r="K690" s="49" t="str">
        <f t="shared" si="166"/>
        <v/>
      </c>
      <c r="N690" s="78"/>
      <c r="O690" s="31" t="str">
        <f t="shared" si="160"/>
        <v>F</v>
      </c>
      <c r="P690" s="11">
        <f t="shared" si="167"/>
        <v>-23.287315649149274</v>
      </c>
      <c r="Q690" s="11"/>
      <c r="R690" s="38">
        <f t="shared" ref="R690:R744" si="171">DATEDIF($F$623,F690,"Y")</f>
        <v>0</v>
      </c>
      <c r="S690" s="30">
        <f t="shared" ref="S690:S744" si="172">DATEDIF($F$623,F690,"YM")</f>
        <v>0</v>
      </c>
      <c r="T690" s="30">
        <f t="shared" ref="T690:T744" si="173">DATEDIF($F$623,F690,"Y")+DATEDIF($F$623,F690,"YD")/(365+IF(MOD(YEAR(DATE(YEAR(F690)-1,MONTH($F$623),DAY($F$623))),4)=0,IF(DATE(YEAR(DATE(YEAR(F690)-1,MONTH($F$623),DAY($F$623))),2,29)&gt;=DATE(YEAR(F690)-1,MONTH($F$623),DAY($F$623)),1,0),0)+IF(MOD(YEAR(F690),4)=0,IF(DATE(YEAR(F690),2,29)&lt;=F690,1,0),0))</f>
        <v>0</v>
      </c>
      <c r="U690" s="34"/>
      <c r="V690" s="34"/>
      <c r="W690" s="34"/>
      <c r="X690" s="31">
        <f t="shared" si="168"/>
        <v>9.0359999999999996</v>
      </c>
      <c r="Y690" s="31">
        <f t="shared" si="169"/>
        <v>-184.49199999999999</v>
      </c>
      <c r="Z690" s="30">
        <f t="shared" si="170"/>
        <v>0</v>
      </c>
    </row>
    <row r="691" spans="5:26" x14ac:dyDescent="0.15">
      <c r="E691" s="46"/>
      <c r="F691" s="28"/>
      <c r="G691" s="29"/>
      <c r="H691" s="29"/>
      <c r="I691" s="48" t="str">
        <f t="shared" si="164"/>
        <v/>
      </c>
      <c r="J691" s="48" t="str">
        <f t="shared" si="165"/>
        <v/>
      </c>
      <c r="K691" s="49" t="str">
        <f t="shared" si="166"/>
        <v/>
      </c>
      <c r="N691" s="78"/>
      <c r="O691" s="31" t="str">
        <f t="shared" si="160"/>
        <v>F</v>
      </c>
      <c r="P691" s="11">
        <f t="shared" si="167"/>
        <v>-23.287315649149274</v>
      </c>
      <c r="Q691" s="11"/>
      <c r="R691" s="38">
        <f t="shared" si="171"/>
        <v>0</v>
      </c>
      <c r="S691" s="30">
        <f t="shared" si="172"/>
        <v>0</v>
      </c>
      <c r="T691" s="30">
        <f t="shared" si="173"/>
        <v>0</v>
      </c>
      <c r="U691" s="34"/>
      <c r="V691" s="34"/>
      <c r="W691" s="34"/>
      <c r="X691" s="31">
        <f t="shared" si="168"/>
        <v>9.0359999999999996</v>
      </c>
      <c r="Y691" s="31">
        <f t="shared" si="169"/>
        <v>-184.49199999999999</v>
      </c>
      <c r="Z691" s="30">
        <f t="shared" si="170"/>
        <v>0</v>
      </c>
    </row>
    <row r="692" spans="5:26" x14ac:dyDescent="0.15">
      <c r="E692" s="46"/>
      <c r="F692" s="28"/>
      <c r="G692" s="29"/>
      <c r="H692" s="29"/>
      <c r="I692" s="48" t="str">
        <f t="shared" ref="I692:I717" si="174">IF(COUNTA($F$623,$H$623,F692:H692)=5,P692,"")</f>
        <v/>
      </c>
      <c r="J692" s="48" t="str">
        <f t="shared" ref="J692:J717" si="175">IF(COUNTA($F$623,$H$623,F692:H692)=5,IF(T692&lt;6,"*",IF(T692&gt;=17.583,"*",(H692-G692*INDEX(IF(O692="F",muratafemale,muratamale),R692-4,1)-INDEX(IF(O692="F",muratafemale,muratamale),R692-4,2))/(G692*INDEX(IF(O692="F",muratafemale,muratamale),R692-4,1)+INDEX(IF(O692="F",muratafemale,muratamale),R692-4,2))*100)),"")</f>
        <v/>
      </c>
      <c r="K692" s="49" t="str">
        <f t="shared" ref="K692:K717" si="176">IF(COUNTA($F$623,$H$623,F692:H692)=5,IF(OR(T692&lt;1,G692&lt;70),"*",IF(G692&gt;=IF(O692="M",181,174),(H692-Z692)/Z692*100,IF(G692&lt;101,(H692-X692)/X692*100,IF(T692&lt;6,(H692-X692)/X692*100,IF(T692&gt;=17.583,(H692-Z692)/Z692*100,(H692-Y692)/Y692*100))))),"")</f>
        <v/>
      </c>
      <c r="N692" s="78"/>
      <c r="O692" s="31" t="str">
        <f t="shared" si="160"/>
        <v>F</v>
      </c>
      <c r="P692" s="11">
        <f t="shared" ref="P692:P717" si="177">IF(T692&gt;17.583,"*",(G692-(INDEX(IF(O692="F",Hfemalemean,Hmalemean),S692+1,R692+1)))/(INDEX(IF(O692="F",Hfemalesd,Hmalesd),S692+1,R692+1)))</f>
        <v>-23.287315649149274</v>
      </c>
      <c r="Q692" s="11"/>
      <c r="R692" s="38">
        <f t="shared" si="171"/>
        <v>0</v>
      </c>
      <c r="S692" s="30">
        <f t="shared" si="172"/>
        <v>0</v>
      </c>
      <c r="T692" s="30">
        <f t="shared" si="173"/>
        <v>0</v>
      </c>
      <c r="U692" s="34"/>
      <c r="V692" s="34"/>
      <c r="W692" s="34"/>
      <c r="X692" s="31">
        <f t="shared" ref="X692:X717" si="178">IF(O692="M",2.06*10^-3*G692^2-0.1166*G692+6.5273,2.49*10^-3*G692^2-0.1858*G692+9.036)</f>
        <v>9.0359999999999996</v>
      </c>
      <c r="Y692" s="31">
        <f t="shared" ref="Y692:Y717" si="179">((G692/100)^3*INDEX(itoOI,IF(O692="M",0,3)+IF(G692&lt;140,1,IF(G692&lt;=149,2,3)),1)+(G692/100)^2*INDEX(itoOI,IF(O692="M",0,3)+IF(G692&lt;140,1,IF(G692&lt;=149,2,3)),2)+(G692/100)*INDEX(itoOI,IF(O692="M",0,3)+IF(G692&lt;140,1,IF(G692&lt;=149,2,3)),3)+INDEX(itoOI,IF(O692="M",0,3)+IF(G692&lt;140,1,IF(G692&lt;=149,2,3)),4))</f>
        <v>-184.49199999999999</v>
      </c>
      <c r="Z692" s="30">
        <f t="shared" ref="Z692:Z717" si="180">22*G692^2/10000</f>
        <v>0</v>
      </c>
    </row>
    <row r="693" spans="5:26" x14ac:dyDescent="0.15">
      <c r="E693" s="46"/>
      <c r="F693" s="28"/>
      <c r="G693" s="29"/>
      <c r="H693" s="29"/>
      <c r="I693" s="48" t="str">
        <f t="shared" si="174"/>
        <v/>
      </c>
      <c r="J693" s="48" t="str">
        <f t="shared" si="175"/>
        <v/>
      </c>
      <c r="K693" s="49" t="str">
        <f t="shared" si="176"/>
        <v/>
      </c>
      <c r="N693" s="78"/>
      <c r="O693" s="31" t="str">
        <f t="shared" si="160"/>
        <v>F</v>
      </c>
      <c r="P693" s="11">
        <f t="shared" si="177"/>
        <v>-23.287315649149274</v>
      </c>
      <c r="Q693" s="11"/>
      <c r="R693" s="38">
        <f t="shared" si="171"/>
        <v>0</v>
      </c>
      <c r="S693" s="30">
        <f t="shared" si="172"/>
        <v>0</v>
      </c>
      <c r="T693" s="30">
        <f t="shared" si="173"/>
        <v>0</v>
      </c>
      <c r="U693" s="34"/>
      <c r="V693" s="34"/>
      <c r="W693" s="34"/>
      <c r="X693" s="31">
        <f t="shared" si="178"/>
        <v>9.0359999999999996</v>
      </c>
      <c r="Y693" s="31">
        <f t="shared" si="179"/>
        <v>-184.49199999999999</v>
      </c>
      <c r="Z693" s="30">
        <f t="shared" si="180"/>
        <v>0</v>
      </c>
    </row>
    <row r="694" spans="5:26" x14ac:dyDescent="0.15">
      <c r="E694" s="46"/>
      <c r="F694" s="28"/>
      <c r="G694" s="29"/>
      <c r="H694" s="29"/>
      <c r="I694" s="48" t="str">
        <f t="shared" si="174"/>
        <v/>
      </c>
      <c r="J694" s="48" t="str">
        <f t="shared" si="175"/>
        <v/>
      </c>
      <c r="K694" s="49" t="str">
        <f t="shared" si="176"/>
        <v/>
      </c>
      <c r="N694" s="78"/>
      <c r="O694" s="31" t="str">
        <f t="shared" si="160"/>
        <v>F</v>
      </c>
      <c r="P694" s="11">
        <f t="shared" si="177"/>
        <v>-23.287315649149274</v>
      </c>
      <c r="Q694" s="11"/>
      <c r="R694" s="38">
        <f t="shared" si="171"/>
        <v>0</v>
      </c>
      <c r="S694" s="30">
        <f t="shared" si="172"/>
        <v>0</v>
      </c>
      <c r="T694" s="30">
        <f t="shared" si="173"/>
        <v>0</v>
      </c>
      <c r="U694" s="34"/>
      <c r="V694" s="34"/>
      <c r="W694" s="34"/>
      <c r="X694" s="31">
        <f t="shared" si="178"/>
        <v>9.0359999999999996</v>
      </c>
      <c r="Y694" s="31">
        <f t="shared" si="179"/>
        <v>-184.49199999999999</v>
      </c>
      <c r="Z694" s="30">
        <f t="shared" si="180"/>
        <v>0</v>
      </c>
    </row>
    <row r="695" spans="5:26" x14ac:dyDescent="0.15">
      <c r="E695" s="46"/>
      <c r="F695" s="28"/>
      <c r="G695" s="29"/>
      <c r="H695" s="29"/>
      <c r="I695" s="48" t="str">
        <f t="shared" si="174"/>
        <v/>
      </c>
      <c r="J695" s="48" t="str">
        <f t="shared" si="175"/>
        <v/>
      </c>
      <c r="K695" s="49" t="str">
        <f t="shared" si="176"/>
        <v/>
      </c>
      <c r="N695" s="78"/>
      <c r="O695" s="31" t="str">
        <f t="shared" si="160"/>
        <v>F</v>
      </c>
      <c r="P695" s="11">
        <f t="shared" si="177"/>
        <v>-23.287315649149274</v>
      </c>
      <c r="Q695" s="11"/>
      <c r="R695" s="38">
        <f t="shared" si="171"/>
        <v>0</v>
      </c>
      <c r="S695" s="30">
        <f t="shared" si="172"/>
        <v>0</v>
      </c>
      <c r="T695" s="30">
        <f t="shared" si="173"/>
        <v>0</v>
      </c>
      <c r="U695" s="34"/>
      <c r="V695" s="34"/>
      <c r="W695" s="34"/>
      <c r="X695" s="31">
        <f t="shared" si="178"/>
        <v>9.0359999999999996</v>
      </c>
      <c r="Y695" s="31">
        <f t="shared" si="179"/>
        <v>-184.49199999999999</v>
      </c>
      <c r="Z695" s="30">
        <f t="shared" si="180"/>
        <v>0</v>
      </c>
    </row>
    <row r="696" spans="5:26" x14ac:dyDescent="0.15">
      <c r="E696" s="46"/>
      <c r="F696" s="28"/>
      <c r="G696" s="29"/>
      <c r="H696" s="29"/>
      <c r="I696" s="48" t="str">
        <f t="shared" si="174"/>
        <v/>
      </c>
      <c r="J696" s="48" t="str">
        <f t="shared" si="175"/>
        <v/>
      </c>
      <c r="K696" s="49" t="str">
        <f t="shared" si="176"/>
        <v/>
      </c>
      <c r="N696" s="78"/>
      <c r="O696" s="31" t="str">
        <f t="shared" si="160"/>
        <v>F</v>
      </c>
      <c r="P696" s="11">
        <f t="shared" si="177"/>
        <v>-23.287315649149274</v>
      </c>
      <c r="Q696" s="11"/>
      <c r="R696" s="38">
        <f t="shared" si="171"/>
        <v>0</v>
      </c>
      <c r="S696" s="30">
        <f t="shared" si="172"/>
        <v>0</v>
      </c>
      <c r="T696" s="30">
        <f t="shared" si="173"/>
        <v>0</v>
      </c>
      <c r="U696" s="34"/>
      <c r="V696" s="34"/>
      <c r="W696" s="34"/>
      <c r="X696" s="31">
        <f t="shared" si="178"/>
        <v>9.0359999999999996</v>
      </c>
      <c r="Y696" s="31">
        <f t="shared" si="179"/>
        <v>-184.49199999999999</v>
      </c>
      <c r="Z696" s="30">
        <f t="shared" si="180"/>
        <v>0</v>
      </c>
    </row>
    <row r="697" spans="5:26" x14ac:dyDescent="0.15">
      <c r="E697" s="46"/>
      <c r="F697" s="28"/>
      <c r="G697" s="29"/>
      <c r="H697" s="29"/>
      <c r="I697" s="48" t="str">
        <f t="shared" si="174"/>
        <v/>
      </c>
      <c r="J697" s="48" t="str">
        <f t="shared" si="175"/>
        <v/>
      </c>
      <c r="K697" s="49" t="str">
        <f t="shared" si="176"/>
        <v/>
      </c>
      <c r="N697" s="78"/>
      <c r="O697" s="31" t="str">
        <f t="shared" si="160"/>
        <v>F</v>
      </c>
      <c r="P697" s="11">
        <f t="shared" si="177"/>
        <v>-23.287315649149274</v>
      </c>
      <c r="Q697" s="11"/>
      <c r="R697" s="38">
        <f t="shared" si="171"/>
        <v>0</v>
      </c>
      <c r="S697" s="30">
        <f t="shared" si="172"/>
        <v>0</v>
      </c>
      <c r="T697" s="30">
        <f t="shared" si="173"/>
        <v>0</v>
      </c>
      <c r="U697" s="34"/>
      <c r="V697" s="34"/>
      <c r="W697" s="34"/>
      <c r="X697" s="31">
        <f t="shared" si="178"/>
        <v>9.0359999999999996</v>
      </c>
      <c r="Y697" s="31">
        <f t="shared" si="179"/>
        <v>-184.49199999999999</v>
      </c>
      <c r="Z697" s="30">
        <f t="shared" si="180"/>
        <v>0</v>
      </c>
    </row>
    <row r="698" spans="5:26" x14ac:dyDescent="0.15">
      <c r="E698" s="46"/>
      <c r="F698" s="28"/>
      <c r="G698" s="29"/>
      <c r="H698" s="29"/>
      <c r="I698" s="48" t="str">
        <f t="shared" si="174"/>
        <v/>
      </c>
      <c r="J698" s="48" t="str">
        <f t="shared" si="175"/>
        <v/>
      </c>
      <c r="K698" s="49" t="str">
        <f t="shared" si="176"/>
        <v/>
      </c>
      <c r="N698" s="78"/>
      <c r="O698" s="31" t="str">
        <f t="shared" si="160"/>
        <v>F</v>
      </c>
      <c r="P698" s="11">
        <f t="shared" si="177"/>
        <v>-23.287315649149274</v>
      </c>
      <c r="Q698" s="11"/>
      <c r="R698" s="38">
        <f t="shared" si="171"/>
        <v>0</v>
      </c>
      <c r="S698" s="30">
        <f t="shared" si="172"/>
        <v>0</v>
      </c>
      <c r="T698" s="30">
        <f t="shared" si="173"/>
        <v>0</v>
      </c>
      <c r="U698" s="34"/>
      <c r="V698" s="34"/>
      <c r="W698" s="34"/>
      <c r="X698" s="31">
        <f t="shared" si="178"/>
        <v>9.0359999999999996</v>
      </c>
      <c r="Y698" s="31">
        <f t="shared" si="179"/>
        <v>-184.49199999999999</v>
      </c>
      <c r="Z698" s="30">
        <f t="shared" si="180"/>
        <v>0</v>
      </c>
    </row>
    <row r="699" spans="5:26" x14ac:dyDescent="0.15">
      <c r="E699" s="46"/>
      <c r="F699" s="28"/>
      <c r="G699" s="29"/>
      <c r="H699" s="29"/>
      <c r="I699" s="48" t="str">
        <f t="shared" si="174"/>
        <v/>
      </c>
      <c r="J699" s="48" t="str">
        <f t="shared" si="175"/>
        <v/>
      </c>
      <c r="K699" s="49" t="str">
        <f t="shared" si="176"/>
        <v/>
      </c>
      <c r="N699" s="78"/>
      <c r="O699" s="31" t="str">
        <f t="shared" si="160"/>
        <v>F</v>
      </c>
      <c r="P699" s="11">
        <f t="shared" si="177"/>
        <v>-23.287315649149274</v>
      </c>
      <c r="Q699" s="11"/>
      <c r="R699" s="38">
        <f t="shared" si="171"/>
        <v>0</v>
      </c>
      <c r="S699" s="30">
        <f t="shared" si="172"/>
        <v>0</v>
      </c>
      <c r="T699" s="30">
        <f t="shared" si="173"/>
        <v>0</v>
      </c>
      <c r="U699" s="34"/>
      <c r="V699" s="34"/>
      <c r="W699" s="34"/>
      <c r="X699" s="31">
        <f t="shared" si="178"/>
        <v>9.0359999999999996</v>
      </c>
      <c r="Y699" s="31">
        <f t="shared" si="179"/>
        <v>-184.49199999999999</v>
      </c>
      <c r="Z699" s="30">
        <f t="shared" si="180"/>
        <v>0</v>
      </c>
    </row>
    <row r="700" spans="5:26" x14ac:dyDescent="0.15">
      <c r="E700" s="46"/>
      <c r="F700" s="28"/>
      <c r="G700" s="29"/>
      <c r="H700" s="29"/>
      <c r="I700" s="48" t="str">
        <f t="shared" si="174"/>
        <v/>
      </c>
      <c r="J700" s="48" t="str">
        <f t="shared" si="175"/>
        <v/>
      </c>
      <c r="K700" s="49" t="str">
        <f t="shared" si="176"/>
        <v/>
      </c>
      <c r="N700" s="78"/>
      <c r="O700" s="31" t="str">
        <f t="shared" si="160"/>
        <v>F</v>
      </c>
      <c r="P700" s="11">
        <f t="shared" si="177"/>
        <v>-23.287315649149274</v>
      </c>
      <c r="Q700" s="11"/>
      <c r="R700" s="38">
        <f t="shared" si="171"/>
        <v>0</v>
      </c>
      <c r="S700" s="30">
        <f t="shared" si="172"/>
        <v>0</v>
      </c>
      <c r="T700" s="30">
        <f t="shared" si="173"/>
        <v>0</v>
      </c>
      <c r="U700" s="34"/>
      <c r="V700" s="34"/>
      <c r="W700" s="34"/>
      <c r="X700" s="31">
        <f t="shared" si="178"/>
        <v>9.0359999999999996</v>
      </c>
      <c r="Y700" s="31">
        <f t="shared" si="179"/>
        <v>-184.49199999999999</v>
      </c>
      <c r="Z700" s="30">
        <f t="shared" si="180"/>
        <v>0</v>
      </c>
    </row>
    <row r="701" spans="5:26" x14ac:dyDescent="0.15">
      <c r="E701" s="46"/>
      <c r="F701" s="28"/>
      <c r="G701" s="29"/>
      <c r="H701" s="29"/>
      <c r="I701" s="48" t="str">
        <f t="shared" si="174"/>
        <v/>
      </c>
      <c r="J701" s="48" t="str">
        <f t="shared" si="175"/>
        <v/>
      </c>
      <c r="K701" s="49" t="str">
        <f t="shared" si="176"/>
        <v/>
      </c>
      <c r="N701" s="78"/>
      <c r="O701" s="31" t="str">
        <f t="shared" si="160"/>
        <v>F</v>
      </c>
      <c r="P701" s="11">
        <f t="shared" si="177"/>
        <v>-23.287315649149274</v>
      </c>
      <c r="Q701" s="11"/>
      <c r="R701" s="38">
        <f t="shared" si="171"/>
        <v>0</v>
      </c>
      <c r="S701" s="30">
        <f t="shared" si="172"/>
        <v>0</v>
      </c>
      <c r="T701" s="30">
        <f t="shared" si="173"/>
        <v>0</v>
      </c>
      <c r="U701" s="34"/>
      <c r="V701" s="34"/>
      <c r="W701" s="34"/>
      <c r="X701" s="31">
        <f t="shared" si="178"/>
        <v>9.0359999999999996</v>
      </c>
      <c r="Y701" s="31">
        <f t="shared" si="179"/>
        <v>-184.49199999999999</v>
      </c>
      <c r="Z701" s="30">
        <f t="shared" si="180"/>
        <v>0</v>
      </c>
    </row>
    <row r="702" spans="5:26" x14ac:dyDescent="0.15">
      <c r="E702" s="46"/>
      <c r="F702" s="28"/>
      <c r="G702" s="29"/>
      <c r="H702" s="29"/>
      <c r="I702" s="48" t="str">
        <f t="shared" si="174"/>
        <v/>
      </c>
      <c r="J702" s="48" t="str">
        <f t="shared" si="175"/>
        <v/>
      </c>
      <c r="K702" s="49" t="str">
        <f t="shared" si="176"/>
        <v/>
      </c>
      <c r="N702" s="78"/>
      <c r="O702" s="31" t="str">
        <f t="shared" si="160"/>
        <v>F</v>
      </c>
      <c r="P702" s="11">
        <f t="shared" si="177"/>
        <v>-23.287315649149274</v>
      </c>
      <c r="Q702" s="11"/>
      <c r="R702" s="38">
        <f t="shared" si="171"/>
        <v>0</v>
      </c>
      <c r="S702" s="30">
        <f t="shared" si="172"/>
        <v>0</v>
      </c>
      <c r="T702" s="30">
        <f t="shared" si="173"/>
        <v>0</v>
      </c>
      <c r="U702" s="34"/>
      <c r="V702" s="34"/>
      <c r="W702" s="34"/>
      <c r="X702" s="31">
        <f t="shared" si="178"/>
        <v>9.0359999999999996</v>
      </c>
      <c r="Y702" s="31">
        <f t="shared" si="179"/>
        <v>-184.49199999999999</v>
      </c>
      <c r="Z702" s="30">
        <f t="shared" si="180"/>
        <v>0</v>
      </c>
    </row>
    <row r="703" spans="5:26" x14ac:dyDescent="0.15">
      <c r="E703" s="46"/>
      <c r="F703" s="28"/>
      <c r="G703" s="29"/>
      <c r="H703" s="29"/>
      <c r="I703" s="48" t="str">
        <f t="shared" si="174"/>
        <v/>
      </c>
      <c r="J703" s="48" t="str">
        <f t="shared" si="175"/>
        <v/>
      </c>
      <c r="K703" s="49" t="str">
        <f t="shared" si="176"/>
        <v/>
      </c>
      <c r="N703" s="78"/>
      <c r="O703" s="31" t="str">
        <f t="shared" si="160"/>
        <v>F</v>
      </c>
      <c r="P703" s="11">
        <f t="shared" si="177"/>
        <v>-23.287315649149274</v>
      </c>
      <c r="Q703" s="11"/>
      <c r="R703" s="38">
        <f t="shared" si="171"/>
        <v>0</v>
      </c>
      <c r="S703" s="30">
        <f t="shared" si="172"/>
        <v>0</v>
      </c>
      <c r="T703" s="30">
        <f t="shared" si="173"/>
        <v>0</v>
      </c>
      <c r="U703" s="34"/>
      <c r="V703" s="34"/>
      <c r="W703" s="34"/>
      <c r="X703" s="31">
        <f t="shared" si="178"/>
        <v>9.0359999999999996</v>
      </c>
      <c r="Y703" s="31">
        <f t="shared" si="179"/>
        <v>-184.49199999999999</v>
      </c>
      <c r="Z703" s="30">
        <f t="shared" si="180"/>
        <v>0</v>
      </c>
    </row>
    <row r="704" spans="5:26" x14ac:dyDescent="0.15">
      <c r="E704" s="46"/>
      <c r="F704" s="28"/>
      <c r="G704" s="29"/>
      <c r="H704" s="29"/>
      <c r="I704" s="48" t="str">
        <f t="shared" si="174"/>
        <v/>
      </c>
      <c r="J704" s="48" t="str">
        <f t="shared" si="175"/>
        <v/>
      </c>
      <c r="K704" s="49" t="str">
        <f t="shared" si="176"/>
        <v/>
      </c>
      <c r="N704" s="78"/>
      <c r="O704" s="31" t="str">
        <f t="shared" si="160"/>
        <v>F</v>
      </c>
      <c r="P704" s="11">
        <f t="shared" si="177"/>
        <v>-23.287315649149274</v>
      </c>
      <c r="Q704" s="11"/>
      <c r="R704" s="38">
        <f t="shared" si="171"/>
        <v>0</v>
      </c>
      <c r="S704" s="30">
        <f t="shared" si="172"/>
        <v>0</v>
      </c>
      <c r="T704" s="30">
        <f t="shared" si="173"/>
        <v>0</v>
      </c>
      <c r="U704" s="34"/>
      <c r="V704" s="34"/>
      <c r="W704" s="34"/>
      <c r="X704" s="31">
        <f t="shared" si="178"/>
        <v>9.0359999999999996</v>
      </c>
      <c r="Y704" s="31">
        <f t="shared" si="179"/>
        <v>-184.49199999999999</v>
      </c>
      <c r="Z704" s="30">
        <f t="shared" si="180"/>
        <v>0</v>
      </c>
    </row>
    <row r="705" spans="5:26" x14ac:dyDescent="0.15">
      <c r="E705" s="46"/>
      <c r="F705" s="28"/>
      <c r="G705" s="29"/>
      <c r="H705" s="29"/>
      <c r="I705" s="48" t="str">
        <f t="shared" si="174"/>
        <v/>
      </c>
      <c r="J705" s="48" t="str">
        <f t="shared" si="175"/>
        <v/>
      </c>
      <c r="K705" s="49" t="str">
        <f t="shared" si="176"/>
        <v/>
      </c>
      <c r="N705" s="78"/>
      <c r="O705" s="31" t="str">
        <f t="shared" si="160"/>
        <v>F</v>
      </c>
      <c r="P705" s="11">
        <f t="shared" si="177"/>
        <v>-23.287315649149274</v>
      </c>
      <c r="Q705" s="11"/>
      <c r="R705" s="38">
        <f t="shared" si="171"/>
        <v>0</v>
      </c>
      <c r="S705" s="30">
        <f t="shared" si="172"/>
        <v>0</v>
      </c>
      <c r="T705" s="30">
        <f t="shared" si="173"/>
        <v>0</v>
      </c>
      <c r="U705" s="34"/>
      <c r="V705" s="34"/>
      <c r="W705" s="34"/>
      <c r="X705" s="31">
        <f t="shared" si="178"/>
        <v>9.0359999999999996</v>
      </c>
      <c r="Y705" s="31">
        <f t="shared" si="179"/>
        <v>-184.49199999999999</v>
      </c>
      <c r="Z705" s="30">
        <f t="shared" si="180"/>
        <v>0</v>
      </c>
    </row>
    <row r="706" spans="5:26" x14ac:dyDescent="0.15">
      <c r="E706" s="46"/>
      <c r="F706" s="28"/>
      <c r="G706" s="29"/>
      <c r="H706" s="29"/>
      <c r="I706" s="48" t="str">
        <f t="shared" si="174"/>
        <v/>
      </c>
      <c r="J706" s="48" t="str">
        <f t="shared" si="175"/>
        <v/>
      </c>
      <c r="K706" s="49" t="str">
        <f t="shared" si="176"/>
        <v/>
      </c>
      <c r="N706" s="78"/>
      <c r="O706" s="31" t="str">
        <f t="shared" si="160"/>
        <v>F</v>
      </c>
      <c r="P706" s="11">
        <f t="shared" si="177"/>
        <v>-23.287315649149274</v>
      </c>
      <c r="Q706" s="11"/>
      <c r="R706" s="38">
        <f t="shared" si="171"/>
        <v>0</v>
      </c>
      <c r="S706" s="30">
        <f t="shared" si="172"/>
        <v>0</v>
      </c>
      <c r="T706" s="30">
        <f t="shared" si="173"/>
        <v>0</v>
      </c>
      <c r="U706" s="34"/>
      <c r="V706" s="34"/>
      <c r="W706" s="34"/>
      <c r="X706" s="31">
        <f t="shared" si="178"/>
        <v>9.0359999999999996</v>
      </c>
      <c r="Y706" s="31">
        <f t="shared" si="179"/>
        <v>-184.49199999999999</v>
      </c>
      <c r="Z706" s="30">
        <f t="shared" si="180"/>
        <v>0</v>
      </c>
    </row>
    <row r="707" spans="5:26" x14ac:dyDescent="0.15">
      <c r="E707" s="46"/>
      <c r="F707" s="28"/>
      <c r="G707" s="29"/>
      <c r="H707" s="29"/>
      <c r="I707" s="48" t="str">
        <f t="shared" si="174"/>
        <v/>
      </c>
      <c r="J707" s="48" t="str">
        <f t="shared" si="175"/>
        <v/>
      </c>
      <c r="K707" s="49" t="str">
        <f t="shared" si="176"/>
        <v/>
      </c>
      <c r="N707" s="78"/>
      <c r="O707" s="31" t="str">
        <f t="shared" si="160"/>
        <v>F</v>
      </c>
      <c r="P707" s="11">
        <f t="shared" si="177"/>
        <v>-23.287315649149274</v>
      </c>
      <c r="Q707" s="11"/>
      <c r="R707" s="38">
        <f t="shared" si="171"/>
        <v>0</v>
      </c>
      <c r="S707" s="30">
        <f t="shared" si="172"/>
        <v>0</v>
      </c>
      <c r="T707" s="30">
        <f t="shared" si="173"/>
        <v>0</v>
      </c>
      <c r="U707" s="34"/>
      <c r="V707" s="34"/>
      <c r="W707" s="34"/>
      <c r="X707" s="31">
        <f t="shared" si="178"/>
        <v>9.0359999999999996</v>
      </c>
      <c r="Y707" s="31">
        <f t="shared" si="179"/>
        <v>-184.49199999999999</v>
      </c>
      <c r="Z707" s="30">
        <f t="shared" si="180"/>
        <v>0</v>
      </c>
    </row>
    <row r="708" spans="5:26" x14ac:dyDescent="0.15">
      <c r="E708" s="46"/>
      <c r="F708" s="28"/>
      <c r="G708" s="29"/>
      <c r="H708" s="29"/>
      <c r="I708" s="48" t="str">
        <f t="shared" si="174"/>
        <v/>
      </c>
      <c r="J708" s="48" t="str">
        <f t="shared" si="175"/>
        <v/>
      </c>
      <c r="K708" s="49" t="str">
        <f t="shared" si="176"/>
        <v/>
      </c>
      <c r="N708" s="78"/>
      <c r="O708" s="31" t="str">
        <f t="shared" si="160"/>
        <v>F</v>
      </c>
      <c r="P708" s="11">
        <f t="shared" si="177"/>
        <v>-23.287315649149274</v>
      </c>
      <c r="Q708" s="11"/>
      <c r="R708" s="38">
        <f t="shared" si="171"/>
        <v>0</v>
      </c>
      <c r="S708" s="30">
        <f t="shared" si="172"/>
        <v>0</v>
      </c>
      <c r="T708" s="30">
        <f t="shared" si="173"/>
        <v>0</v>
      </c>
      <c r="U708" s="34"/>
      <c r="V708" s="34"/>
      <c r="W708" s="34"/>
      <c r="X708" s="31">
        <f t="shared" si="178"/>
        <v>9.0359999999999996</v>
      </c>
      <c r="Y708" s="31">
        <f t="shared" si="179"/>
        <v>-184.49199999999999</v>
      </c>
      <c r="Z708" s="30">
        <f t="shared" si="180"/>
        <v>0</v>
      </c>
    </row>
    <row r="709" spans="5:26" x14ac:dyDescent="0.15">
      <c r="E709" s="46"/>
      <c r="F709" s="28"/>
      <c r="G709" s="29"/>
      <c r="H709" s="29"/>
      <c r="I709" s="48" t="str">
        <f t="shared" si="174"/>
        <v/>
      </c>
      <c r="J709" s="48" t="str">
        <f t="shared" si="175"/>
        <v/>
      </c>
      <c r="K709" s="49" t="str">
        <f t="shared" si="176"/>
        <v/>
      </c>
      <c r="N709" s="78"/>
      <c r="O709" s="31" t="str">
        <f t="shared" si="160"/>
        <v>F</v>
      </c>
      <c r="P709" s="11">
        <f t="shared" si="177"/>
        <v>-23.287315649149274</v>
      </c>
      <c r="Q709" s="11"/>
      <c r="R709" s="38">
        <f t="shared" si="171"/>
        <v>0</v>
      </c>
      <c r="S709" s="30">
        <f t="shared" si="172"/>
        <v>0</v>
      </c>
      <c r="T709" s="30">
        <f t="shared" si="173"/>
        <v>0</v>
      </c>
      <c r="U709" s="34"/>
      <c r="V709" s="34"/>
      <c r="W709" s="34"/>
      <c r="X709" s="31">
        <f t="shared" si="178"/>
        <v>9.0359999999999996</v>
      </c>
      <c r="Y709" s="31">
        <f t="shared" si="179"/>
        <v>-184.49199999999999</v>
      </c>
      <c r="Z709" s="30">
        <f t="shared" si="180"/>
        <v>0</v>
      </c>
    </row>
    <row r="710" spans="5:26" x14ac:dyDescent="0.15">
      <c r="E710" s="46"/>
      <c r="F710" s="28"/>
      <c r="G710" s="29"/>
      <c r="H710" s="29"/>
      <c r="I710" s="48" t="str">
        <f t="shared" si="174"/>
        <v/>
      </c>
      <c r="J710" s="48" t="str">
        <f t="shared" si="175"/>
        <v/>
      </c>
      <c r="K710" s="49" t="str">
        <f t="shared" si="176"/>
        <v/>
      </c>
      <c r="N710" s="78"/>
      <c r="O710" s="31" t="str">
        <f t="shared" si="160"/>
        <v>F</v>
      </c>
      <c r="P710" s="11">
        <f t="shared" si="177"/>
        <v>-23.287315649149274</v>
      </c>
      <c r="Q710" s="11"/>
      <c r="R710" s="38">
        <f t="shared" si="171"/>
        <v>0</v>
      </c>
      <c r="S710" s="30">
        <f t="shared" si="172"/>
        <v>0</v>
      </c>
      <c r="T710" s="30">
        <f t="shared" si="173"/>
        <v>0</v>
      </c>
      <c r="U710" s="34"/>
      <c r="V710" s="34"/>
      <c r="W710" s="34"/>
      <c r="X710" s="31">
        <f t="shared" si="178"/>
        <v>9.0359999999999996</v>
      </c>
      <c r="Y710" s="31">
        <f t="shared" si="179"/>
        <v>-184.49199999999999</v>
      </c>
      <c r="Z710" s="30">
        <f t="shared" si="180"/>
        <v>0</v>
      </c>
    </row>
    <row r="711" spans="5:26" x14ac:dyDescent="0.15">
      <c r="E711" s="46"/>
      <c r="F711" s="28"/>
      <c r="G711" s="29"/>
      <c r="H711" s="29"/>
      <c r="I711" s="48" t="str">
        <f t="shared" si="174"/>
        <v/>
      </c>
      <c r="J711" s="48" t="str">
        <f t="shared" si="175"/>
        <v/>
      </c>
      <c r="K711" s="49" t="str">
        <f t="shared" si="176"/>
        <v/>
      </c>
      <c r="N711" s="78"/>
      <c r="O711" s="31" t="str">
        <f t="shared" si="160"/>
        <v>F</v>
      </c>
      <c r="P711" s="11">
        <f t="shared" si="177"/>
        <v>-23.287315649149274</v>
      </c>
      <c r="Q711" s="11"/>
      <c r="R711" s="38">
        <f t="shared" si="171"/>
        <v>0</v>
      </c>
      <c r="S711" s="30">
        <f t="shared" si="172"/>
        <v>0</v>
      </c>
      <c r="T711" s="30">
        <f t="shared" si="173"/>
        <v>0</v>
      </c>
      <c r="U711" s="34"/>
      <c r="V711" s="34"/>
      <c r="W711" s="34"/>
      <c r="X711" s="31">
        <f t="shared" si="178"/>
        <v>9.0359999999999996</v>
      </c>
      <c r="Y711" s="31">
        <f t="shared" si="179"/>
        <v>-184.49199999999999</v>
      </c>
      <c r="Z711" s="30">
        <f t="shared" si="180"/>
        <v>0</v>
      </c>
    </row>
    <row r="712" spans="5:26" x14ac:dyDescent="0.15">
      <c r="E712" s="46"/>
      <c r="F712" s="28"/>
      <c r="G712" s="29"/>
      <c r="H712" s="29"/>
      <c r="I712" s="48" t="str">
        <f t="shared" si="174"/>
        <v/>
      </c>
      <c r="J712" s="48" t="str">
        <f t="shared" si="175"/>
        <v/>
      </c>
      <c r="K712" s="49" t="str">
        <f t="shared" si="176"/>
        <v/>
      </c>
      <c r="N712" s="78"/>
      <c r="O712" s="31" t="str">
        <f t="shared" si="160"/>
        <v>F</v>
      </c>
      <c r="P712" s="11">
        <f t="shared" si="177"/>
        <v>-23.287315649149274</v>
      </c>
      <c r="Q712" s="11"/>
      <c r="R712" s="38">
        <f t="shared" si="171"/>
        <v>0</v>
      </c>
      <c r="S712" s="30">
        <f t="shared" si="172"/>
        <v>0</v>
      </c>
      <c r="T712" s="30">
        <f t="shared" si="173"/>
        <v>0</v>
      </c>
      <c r="U712" s="34"/>
      <c r="V712" s="34"/>
      <c r="W712" s="34"/>
      <c r="X712" s="31">
        <f t="shared" si="178"/>
        <v>9.0359999999999996</v>
      </c>
      <c r="Y712" s="31">
        <f t="shared" si="179"/>
        <v>-184.49199999999999</v>
      </c>
      <c r="Z712" s="30">
        <f t="shared" si="180"/>
        <v>0</v>
      </c>
    </row>
    <row r="713" spans="5:26" x14ac:dyDescent="0.15">
      <c r="E713" s="46"/>
      <c r="F713" s="28"/>
      <c r="G713" s="29"/>
      <c r="H713" s="29"/>
      <c r="I713" s="48" t="str">
        <f t="shared" si="174"/>
        <v/>
      </c>
      <c r="J713" s="48" t="str">
        <f t="shared" si="175"/>
        <v/>
      </c>
      <c r="K713" s="49" t="str">
        <f t="shared" si="176"/>
        <v/>
      </c>
      <c r="N713" s="78"/>
      <c r="O713" s="31" t="str">
        <f t="shared" si="160"/>
        <v>F</v>
      </c>
      <c r="P713" s="11">
        <f t="shared" si="177"/>
        <v>-23.287315649149274</v>
      </c>
      <c r="Q713" s="11"/>
      <c r="R713" s="38">
        <f t="shared" si="171"/>
        <v>0</v>
      </c>
      <c r="S713" s="30">
        <f t="shared" si="172"/>
        <v>0</v>
      </c>
      <c r="T713" s="30">
        <f t="shared" si="173"/>
        <v>0</v>
      </c>
      <c r="U713" s="34"/>
      <c r="V713" s="34"/>
      <c r="W713" s="34"/>
      <c r="X713" s="31">
        <f t="shared" si="178"/>
        <v>9.0359999999999996</v>
      </c>
      <c r="Y713" s="31">
        <f t="shared" si="179"/>
        <v>-184.49199999999999</v>
      </c>
      <c r="Z713" s="30">
        <f t="shared" si="180"/>
        <v>0</v>
      </c>
    </row>
    <row r="714" spans="5:26" x14ac:dyDescent="0.15">
      <c r="E714" s="46"/>
      <c r="F714" s="28"/>
      <c r="G714" s="29"/>
      <c r="H714" s="29"/>
      <c r="I714" s="48" t="str">
        <f t="shared" si="174"/>
        <v/>
      </c>
      <c r="J714" s="48" t="str">
        <f t="shared" si="175"/>
        <v/>
      </c>
      <c r="K714" s="49" t="str">
        <f t="shared" si="176"/>
        <v/>
      </c>
      <c r="N714" s="78"/>
      <c r="O714" s="31" t="str">
        <f t="shared" si="160"/>
        <v>F</v>
      </c>
      <c r="P714" s="11">
        <f t="shared" si="177"/>
        <v>-23.287315649149274</v>
      </c>
      <c r="Q714" s="11"/>
      <c r="R714" s="38">
        <f t="shared" si="171"/>
        <v>0</v>
      </c>
      <c r="S714" s="30">
        <f t="shared" si="172"/>
        <v>0</v>
      </c>
      <c r="T714" s="30">
        <f t="shared" si="173"/>
        <v>0</v>
      </c>
      <c r="U714" s="34"/>
      <c r="V714" s="34"/>
      <c r="W714" s="34"/>
      <c r="X714" s="31">
        <f t="shared" si="178"/>
        <v>9.0359999999999996</v>
      </c>
      <c r="Y714" s="31">
        <f t="shared" si="179"/>
        <v>-184.49199999999999</v>
      </c>
      <c r="Z714" s="30">
        <f t="shared" si="180"/>
        <v>0</v>
      </c>
    </row>
    <row r="715" spans="5:26" x14ac:dyDescent="0.15">
      <c r="E715" s="46"/>
      <c r="F715" s="28"/>
      <c r="G715" s="29"/>
      <c r="H715" s="29"/>
      <c r="I715" s="48" t="str">
        <f t="shared" si="174"/>
        <v/>
      </c>
      <c r="J715" s="48" t="str">
        <f t="shared" si="175"/>
        <v/>
      </c>
      <c r="K715" s="49" t="str">
        <f t="shared" si="176"/>
        <v/>
      </c>
      <c r="N715" s="78"/>
      <c r="O715" s="31" t="str">
        <f t="shared" si="160"/>
        <v>F</v>
      </c>
      <c r="P715" s="11">
        <f t="shared" si="177"/>
        <v>-23.287315649149274</v>
      </c>
      <c r="Q715" s="11"/>
      <c r="R715" s="38">
        <f t="shared" si="171"/>
        <v>0</v>
      </c>
      <c r="S715" s="30">
        <f t="shared" si="172"/>
        <v>0</v>
      </c>
      <c r="T715" s="30">
        <f t="shared" si="173"/>
        <v>0</v>
      </c>
      <c r="U715" s="34"/>
      <c r="V715" s="34"/>
      <c r="W715" s="34"/>
      <c r="X715" s="31">
        <f t="shared" si="178"/>
        <v>9.0359999999999996</v>
      </c>
      <c r="Y715" s="31">
        <f t="shared" si="179"/>
        <v>-184.49199999999999</v>
      </c>
      <c r="Z715" s="30">
        <f t="shared" si="180"/>
        <v>0</v>
      </c>
    </row>
    <row r="716" spans="5:26" x14ac:dyDescent="0.15">
      <c r="E716" s="46"/>
      <c r="F716" s="28"/>
      <c r="G716" s="29"/>
      <c r="H716" s="29"/>
      <c r="I716" s="48" t="str">
        <f t="shared" si="174"/>
        <v/>
      </c>
      <c r="J716" s="48" t="str">
        <f t="shared" si="175"/>
        <v/>
      </c>
      <c r="K716" s="49" t="str">
        <f t="shared" si="176"/>
        <v/>
      </c>
      <c r="N716" s="78"/>
      <c r="O716" s="31" t="str">
        <f t="shared" si="160"/>
        <v>F</v>
      </c>
      <c r="P716" s="11">
        <f t="shared" si="177"/>
        <v>-23.287315649149274</v>
      </c>
      <c r="Q716" s="11"/>
      <c r="R716" s="38">
        <f t="shared" si="171"/>
        <v>0</v>
      </c>
      <c r="S716" s="30">
        <f t="shared" si="172"/>
        <v>0</v>
      </c>
      <c r="T716" s="30">
        <f t="shared" si="173"/>
        <v>0</v>
      </c>
      <c r="U716" s="34"/>
      <c r="V716" s="34"/>
      <c r="W716" s="34"/>
      <c r="X716" s="31">
        <f t="shared" si="178"/>
        <v>9.0359999999999996</v>
      </c>
      <c r="Y716" s="31">
        <f t="shared" si="179"/>
        <v>-184.49199999999999</v>
      </c>
      <c r="Z716" s="30">
        <f t="shared" si="180"/>
        <v>0</v>
      </c>
    </row>
    <row r="717" spans="5:26" x14ac:dyDescent="0.15">
      <c r="E717" s="46"/>
      <c r="F717" s="28"/>
      <c r="G717" s="29"/>
      <c r="H717" s="29"/>
      <c r="I717" s="48" t="str">
        <f t="shared" si="174"/>
        <v/>
      </c>
      <c r="J717" s="48" t="str">
        <f t="shared" si="175"/>
        <v/>
      </c>
      <c r="K717" s="49" t="str">
        <f t="shared" si="176"/>
        <v/>
      </c>
      <c r="N717" s="78"/>
      <c r="O717" s="31" t="str">
        <f t="shared" si="160"/>
        <v>F</v>
      </c>
      <c r="P717" s="11">
        <f t="shared" si="177"/>
        <v>-23.287315649149274</v>
      </c>
      <c r="Q717" s="11"/>
      <c r="R717" s="38">
        <f t="shared" si="171"/>
        <v>0</v>
      </c>
      <c r="S717" s="30">
        <f t="shared" si="172"/>
        <v>0</v>
      </c>
      <c r="T717" s="30">
        <f t="shared" si="173"/>
        <v>0</v>
      </c>
      <c r="U717" s="34"/>
      <c r="V717" s="34"/>
      <c r="W717" s="34"/>
      <c r="X717" s="31">
        <f t="shared" si="178"/>
        <v>9.0359999999999996</v>
      </c>
      <c r="Y717" s="31">
        <f t="shared" si="179"/>
        <v>-184.49199999999999</v>
      </c>
      <c r="Z717" s="30">
        <f t="shared" si="180"/>
        <v>0</v>
      </c>
    </row>
    <row r="718" spans="5:26" x14ac:dyDescent="0.15">
      <c r="E718" s="46"/>
      <c r="F718" s="28"/>
      <c r="G718" s="29"/>
      <c r="H718" s="29"/>
      <c r="I718" s="48" t="str">
        <f t="shared" si="157"/>
        <v/>
      </c>
      <c r="J718" s="48" t="str">
        <f t="shared" si="158"/>
        <v/>
      </c>
      <c r="K718" s="49" t="str">
        <f t="shared" si="159"/>
        <v/>
      </c>
      <c r="L718" s="11"/>
      <c r="M718" s="11"/>
      <c r="N718" s="78"/>
      <c r="O718" s="31" t="str">
        <f>+O627</f>
        <v>F</v>
      </c>
      <c r="P718" s="11">
        <f t="shared" si="153"/>
        <v>-23.287315649149274</v>
      </c>
      <c r="Q718" s="11"/>
      <c r="R718" s="38">
        <f t="shared" si="171"/>
        <v>0</v>
      </c>
      <c r="S718" s="30">
        <f t="shared" si="172"/>
        <v>0</v>
      </c>
      <c r="T718" s="30">
        <f t="shared" si="173"/>
        <v>0</v>
      </c>
      <c r="U718" s="34"/>
      <c r="V718" s="34"/>
      <c r="W718" s="34"/>
      <c r="X718" s="31">
        <f t="shared" si="154"/>
        <v>9.0359999999999996</v>
      </c>
      <c r="Y718" s="31">
        <f t="shared" si="155"/>
        <v>-184.49199999999999</v>
      </c>
      <c r="Z718" s="30">
        <f t="shared" si="156"/>
        <v>0</v>
      </c>
    </row>
    <row r="719" spans="5:26" x14ac:dyDescent="0.15">
      <c r="E719" s="46"/>
      <c r="F719" s="28"/>
      <c r="G719" s="29"/>
      <c r="H719" s="29"/>
      <c r="I719" s="48" t="str">
        <f t="shared" si="157"/>
        <v/>
      </c>
      <c r="J719" s="48" t="str">
        <f t="shared" si="158"/>
        <v/>
      </c>
      <c r="K719" s="49" t="str">
        <f t="shared" si="159"/>
        <v/>
      </c>
      <c r="L719" s="11"/>
      <c r="M719" s="11"/>
      <c r="N719" s="78"/>
      <c r="O719" s="31" t="str">
        <f t="shared" si="160"/>
        <v>F</v>
      </c>
      <c r="P719" s="11">
        <f t="shared" si="153"/>
        <v>-23.287315649149274</v>
      </c>
      <c r="Q719" s="11"/>
      <c r="R719" s="38">
        <f t="shared" si="171"/>
        <v>0</v>
      </c>
      <c r="S719" s="30">
        <f t="shared" si="172"/>
        <v>0</v>
      </c>
      <c r="T719" s="30">
        <f t="shared" si="173"/>
        <v>0</v>
      </c>
      <c r="U719" s="34"/>
      <c r="V719" s="34"/>
      <c r="W719" s="34"/>
      <c r="X719" s="31">
        <f t="shared" si="154"/>
        <v>9.0359999999999996</v>
      </c>
      <c r="Y719" s="31">
        <f t="shared" si="155"/>
        <v>-184.49199999999999</v>
      </c>
      <c r="Z719" s="30">
        <f t="shared" si="156"/>
        <v>0</v>
      </c>
    </row>
    <row r="720" spans="5:26" x14ac:dyDescent="0.15">
      <c r="E720" s="46"/>
      <c r="F720" s="28"/>
      <c r="G720" s="29"/>
      <c r="H720" s="29"/>
      <c r="I720" s="48" t="str">
        <f t="shared" si="157"/>
        <v/>
      </c>
      <c r="J720" s="48" t="str">
        <f t="shared" si="158"/>
        <v/>
      </c>
      <c r="K720" s="49" t="str">
        <f t="shared" si="159"/>
        <v/>
      </c>
      <c r="L720" s="11"/>
      <c r="M720" s="11"/>
      <c r="N720" s="78"/>
      <c r="O720" s="31" t="str">
        <f t="shared" si="160"/>
        <v>F</v>
      </c>
      <c r="P720" s="11">
        <f t="shared" si="153"/>
        <v>-23.287315649149274</v>
      </c>
      <c r="Q720" s="11"/>
      <c r="R720" s="38">
        <f t="shared" si="171"/>
        <v>0</v>
      </c>
      <c r="S720" s="30">
        <f t="shared" si="172"/>
        <v>0</v>
      </c>
      <c r="T720" s="30">
        <f t="shared" si="173"/>
        <v>0</v>
      </c>
      <c r="U720" s="34"/>
      <c r="V720" s="34"/>
      <c r="W720" s="34"/>
      <c r="X720" s="31">
        <f t="shared" si="154"/>
        <v>9.0359999999999996</v>
      </c>
      <c r="Y720" s="31">
        <f t="shared" si="155"/>
        <v>-184.49199999999999</v>
      </c>
      <c r="Z720" s="30">
        <f t="shared" si="156"/>
        <v>0</v>
      </c>
    </row>
    <row r="721" spans="5:26" x14ac:dyDescent="0.15">
      <c r="E721" s="46"/>
      <c r="F721" s="28"/>
      <c r="G721" s="29"/>
      <c r="H721" s="29"/>
      <c r="I721" s="48" t="str">
        <f t="shared" si="157"/>
        <v/>
      </c>
      <c r="J721" s="48" t="str">
        <f t="shared" si="158"/>
        <v/>
      </c>
      <c r="K721" s="49" t="str">
        <f t="shared" si="159"/>
        <v/>
      </c>
      <c r="L721" s="11"/>
      <c r="M721" s="11"/>
      <c r="N721" s="78"/>
      <c r="O721" s="31" t="str">
        <f t="shared" si="160"/>
        <v>F</v>
      </c>
      <c r="P721" s="11">
        <f t="shared" si="153"/>
        <v>-23.287315649149274</v>
      </c>
      <c r="Q721" s="11"/>
      <c r="R721" s="38">
        <f t="shared" si="171"/>
        <v>0</v>
      </c>
      <c r="S721" s="30">
        <f t="shared" si="172"/>
        <v>0</v>
      </c>
      <c r="T721" s="30">
        <f t="shared" si="173"/>
        <v>0</v>
      </c>
      <c r="U721" s="34"/>
      <c r="V721" s="34"/>
      <c r="W721" s="34"/>
      <c r="X721" s="31">
        <f t="shared" si="154"/>
        <v>9.0359999999999996</v>
      </c>
      <c r="Y721" s="31">
        <f t="shared" si="155"/>
        <v>-184.49199999999999</v>
      </c>
      <c r="Z721" s="30">
        <f t="shared" si="156"/>
        <v>0</v>
      </c>
    </row>
    <row r="722" spans="5:26" x14ac:dyDescent="0.15">
      <c r="E722" s="46"/>
      <c r="F722" s="28"/>
      <c r="G722" s="29"/>
      <c r="H722" s="29"/>
      <c r="I722" s="48" t="str">
        <f t="shared" si="157"/>
        <v/>
      </c>
      <c r="J722" s="48" t="str">
        <f t="shared" si="158"/>
        <v/>
      </c>
      <c r="K722" s="49" t="str">
        <f t="shared" si="159"/>
        <v/>
      </c>
      <c r="L722" s="11"/>
      <c r="M722" s="11"/>
      <c r="N722" s="78"/>
      <c r="O722" s="31" t="str">
        <f t="shared" si="160"/>
        <v>F</v>
      </c>
      <c r="P722" s="11">
        <f t="shared" si="153"/>
        <v>-23.287315649149274</v>
      </c>
      <c r="Q722" s="11"/>
      <c r="R722" s="38">
        <f t="shared" si="171"/>
        <v>0</v>
      </c>
      <c r="S722" s="30">
        <f t="shared" si="172"/>
        <v>0</v>
      </c>
      <c r="T722" s="30">
        <f t="shared" si="173"/>
        <v>0</v>
      </c>
      <c r="U722" s="34"/>
      <c r="V722" s="34"/>
      <c r="W722" s="34"/>
      <c r="X722" s="31">
        <f t="shared" si="154"/>
        <v>9.0359999999999996</v>
      </c>
      <c r="Y722" s="31">
        <f t="shared" si="155"/>
        <v>-184.49199999999999</v>
      </c>
      <c r="Z722" s="30">
        <f t="shared" si="156"/>
        <v>0</v>
      </c>
    </row>
    <row r="723" spans="5:26" x14ac:dyDescent="0.15">
      <c r="E723" s="46"/>
      <c r="F723" s="28"/>
      <c r="G723" s="29"/>
      <c r="H723" s="29"/>
      <c r="I723" s="48" t="str">
        <f t="shared" si="157"/>
        <v/>
      </c>
      <c r="J723" s="48" t="str">
        <f t="shared" si="158"/>
        <v/>
      </c>
      <c r="K723" s="49" t="str">
        <f t="shared" si="159"/>
        <v/>
      </c>
      <c r="L723" s="11"/>
      <c r="M723" s="11"/>
      <c r="N723" s="78"/>
      <c r="O723" s="31" t="str">
        <f t="shared" si="160"/>
        <v>F</v>
      </c>
      <c r="P723" s="11">
        <f t="shared" si="153"/>
        <v>-23.287315649149274</v>
      </c>
      <c r="Q723" s="11"/>
      <c r="R723" s="38">
        <f t="shared" si="171"/>
        <v>0</v>
      </c>
      <c r="S723" s="30">
        <f t="shared" si="172"/>
        <v>0</v>
      </c>
      <c r="T723" s="30">
        <f t="shared" si="173"/>
        <v>0</v>
      </c>
      <c r="U723" s="34"/>
      <c r="V723" s="34"/>
      <c r="W723" s="34"/>
      <c r="X723" s="31">
        <f t="shared" si="154"/>
        <v>9.0359999999999996</v>
      </c>
      <c r="Y723" s="31">
        <f t="shared" si="155"/>
        <v>-184.49199999999999</v>
      </c>
      <c r="Z723" s="30">
        <f t="shared" si="156"/>
        <v>0</v>
      </c>
    </row>
    <row r="724" spans="5:26" x14ac:dyDescent="0.15">
      <c r="E724" s="46"/>
      <c r="F724" s="28"/>
      <c r="G724" s="29"/>
      <c r="H724" s="29"/>
      <c r="I724" s="48" t="str">
        <f t="shared" si="157"/>
        <v/>
      </c>
      <c r="J724" s="48" t="str">
        <f t="shared" si="158"/>
        <v/>
      </c>
      <c r="K724" s="49" t="str">
        <f t="shared" si="159"/>
        <v/>
      </c>
      <c r="L724" s="11"/>
      <c r="M724" s="11"/>
      <c r="N724" s="78"/>
      <c r="O724" s="31" t="str">
        <f t="shared" si="160"/>
        <v>F</v>
      </c>
      <c r="P724" s="11">
        <f t="shared" si="153"/>
        <v>-23.287315649149274</v>
      </c>
      <c r="Q724" s="11"/>
      <c r="R724" s="38">
        <f t="shared" si="171"/>
        <v>0</v>
      </c>
      <c r="S724" s="30">
        <f t="shared" si="172"/>
        <v>0</v>
      </c>
      <c r="T724" s="30">
        <f t="shared" si="173"/>
        <v>0</v>
      </c>
      <c r="U724" s="34"/>
      <c r="V724" s="34"/>
      <c r="W724" s="34"/>
      <c r="X724" s="31">
        <f t="shared" si="154"/>
        <v>9.0359999999999996</v>
      </c>
      <c r="Y724" s="31">
        <f t="shared" si="155"/>
        <v>-184.49199999999999</v>
      </c>
      <c r="Z724" s="30">
        <f t="shared" si="156"/>
        <v>0</v>
      </c>
    </row>
    <row r="725" spans="5:26" x14ac:dyDescent="0.15">
      <c r="E725" s="46"/>
      <c r="F725" s="28"/>
      <c r="G725" s="29"/>
      <c r="H725" s="29"/>
      <c r="I725" s="48" t="str">
        <f t="shared" si="157"/>
        <v/>
      </c>
      <c r="J725" s="48" t="str">
        <f t="shared" si="158"/>
        <v/>
      </c>
      <c r="K725" s="49" t="str">
        <f t="shared" si="159"/>
        <v/>
      </c>
      <c r="L725" s="11"/>
      <c r="M725" s="11"/>
      <c r="N725" s="78"/>
      <c r="O725" s="31" t="str">
        <f t="shared" si="160"/>
        <v>F</v>
      </c>
      <c r="P725" s="11">
        <f t="shared" si="153"/>
        <v>-23.287315649149274</v>
      </c>
      <c r="Q725" s="11"/>
      <c r="R725" s="38">
        <f t="shared" si="171"/>
        <v>0</v>
      </c>
      <c r="S725" s="30">
        <f t="shared" si="172"/>
        <v>0</v>
      </c>
      <c r="T725" s="30">
        <f t="shared" si="173"/>
        <v>0</v>
      </c>
      <c r="U725" s="34"/>
      <c r="V725" s="34"/>
      <c r="W725" s="34"/>
      <c r="X725" s="31">
        <f t="shared" si="154"/>
        <v>9.0359999999999996</v>
      </c>
      <c r="Y725" s="31">
        <f t="shared" si="155"/>
        <v>-184.49199999999999</v>
      </c>
      <c r="Z725" s="30">
        <f t="shared" si="156"/>
        <v>0</v>
      </c>
    </row>
    <row r="726" spans="5:26" x14ac:dyDescent="0.15">
      <c r="E726" s="46"/>
      <c r="F726" s="28"/>
      <c r="G726" s="29"/>
      <c r="H726" s="29"/>
      <c r="I726" s="48" t="str">
        <f t="shared" si="157"/>
        <v/>
      </c>
      <c r="J726" s="48" t="str">
        <f t="shared" si="158"/>
        <v/>
      </c>
      <c r="K726" s="49" t="str">
        <f t="shared" si="159"/>
        <v/>
      </c>
      <c r="L726" s="11"/>
      <c r="M726" s="11"/>
      <c r="N726" s="78"/>
      <c r="O726" s="31" t="str">
        <f t="shared" si="160"/>
        <v>F</v>
      </c>
      <c r="P726" s="11">
        <f t="shared" si="153"/>
        <v>-23.287315649149274</v>
      </c>
      <c r="Q726" s="11"/>
      <c r="R726" s="38">
        <f t="shared" si="171"/>
        <v>0</v>
      </c>
      <c r="S726" s="30">
        <f t="shared" si="172"/>
        <v>0</v>
      </c>
      <c r="T726" s="30">
        <f t="shared" si="173"/>
        <v>0</v>
      </c>
      <c r="U726" s="34"/>
      <c r="V726" s="34"/>
      <c r="W726" s="34"/>
      <c r="X726" s="31">
        <f t="shared" si="154"/>
        <v>9.0359999999999996</v>
      </c>
      <c r="Y726" s="31">
        <f t="shared" si="155"/>
        <v>-184.49199999999999</v>
      </c>
      <c r="Z726" s="30">
        <f t="shared" si="156"/>
        <v>0</v>
      </c>
    </row>
    <row r="727" spans="5:26" x14ac:dyDescent="0.15">
      <c r="E727" s="46"/>
      <c r="F727" s="28"/>
      <c r="G727" s="29"/>
      <c r="H727" s="29"/>
      <c r="I727" s="48" t="str">
        <f t="shared" si="157"/>
        <v/>
      </c>
      <c r="J727" s="48" t="str">
        <f t="shared" si="158"/>
        <v/>
      </c>
      <c r="K727" s="49" t="str">
        <f t="shared" si="159"/>
        <v/>
      </c>
      <c r="L727" s="11"/>
      <c r="M727" s="11"/>
      <c r="N727" s="78"/>
      <c r="O727" s="31" t="str">
        <f t="shared" si="160"/>
        <v>F</v>
      </c>
      <c r="P727" s="11">
        <f t="shared" si="153"/>
        <v>-23.287315649149274</v>
      </c>
      <c r="Q727" s="11"/>
      <c r="R727" s="38">
        <f t="shared" si="171"/>
        <v>0</v>
      </c>
      <c r="S727" s="30">
        <f t="shared" si="172"/>
        <v>0</v>
      </c>
      <c r="T727" s="30">
        <f t="shared" si="173"/>
        <v>0</v>
      </c>
      <c r="U727" s="34"/>
      <c r="V727" s="34"/>
      <c r="W727" s="34"/>
      <c r="X727" s="31">
        <f t="shared" si="154"/>
        <v>9.0359999999999996</v>
      </c>
      <c r="Y727" s="31">
        <f t="shared" si="155"/>
        <v>-184.49199999999999</v>
      </c>
      <c r="Z727" s="30">
        <f t="shared" si="156"/>
        <v>0</v>
      </c>
    </row>
    <row r="728" spans="5:26" x14ac:dyDescent="0.15">
      <c r="E728" s="46"/>
      <c r="F728" s="28"/>
      <c r="G728" s="29"/>
      <c r="H728" s="29"/>
      <c r="I728" s="48" t="str">
        <f t="shared" si="157"/>
        <v/>
      </c>
      <c r="J728" s="48" t="str">
        <f t="shared" si="158"/>
        <v/>
      </c>
      <c r="K728" s="49" t="str">
        <f t="shared" si="159"/>
        <v/>
      </c>
      <c r="L728" s="11"/>
      <c r="M728" s="11"/>
      <c r="N728" s="78"/>
      <c r="O728" s="31" t="str">
        <f t="shared" si="160"/>
        <v>F</v>
      </c>
      <c r="P728" s="11">
        <f t="shared" si="153"/>
        <v>-23.287315649149274</v>
      </c>
      <c r="Q728" s="11"/>
      <c r="R728" s="38">
        <f t="shared" si="171"/>
        <v>0</v>
      </c>
      <c r="S728" s="30">
        <f t="shared" si="172"/>
        <v>0</v>
      </c>
      <c r="T728" s="30">
        <f t="shared" si="173"/>
        <v>0</v>
      </c>
      <c r="U728" s="34"/>
      <c r="V728" s="34"/>
      <c r="W728" s="34"/>
      <c r="X728" s="31">
        <f t="shared" si="154"/>
        <v>9.0359999999999996</v>
      </c>
      <c r="Y728" s="31">
        <f t="shared" si="155"/>
        <v>-184.49199999999999</v>
      </c>
      <c r="Z728" s="30">
        <f t="shared" si="156"/>
        <v>0</v>
      </c>
    </row>
    <row r="729" spans="5:26" x14ac:dyDescent="0.15">
      <c r="E729" s="46"/>
      <c r="F729" s="28"/>
      <c r="G729" s="29"/>
      <c r="H729" s="29"/>
      <c r="I729" s="48" t="str">
        <f t="shared" si="157"/>
        <v/>
      </c>
      <c r="J729" s="48" t="str">
        <f t="shared" si="158"/>
        <v/>
      </c>
      <c r="K729" s="49" t="str">
        <f t="shared" si="159"/>
        <v/>
      </c>
      <c r="L729" s="11"/>
      <c r="M729" s="11"/>
      <c r="N729" s="78"/>
      <c r="O729" s="31" t="str">
        <f t="shared" si="160"/>
        <v>F</v>
      </c>
      <c r="P729" s="11">
        <f t="shared" si="153"/>
        <v>-23.287315649149274</v>
      </c>
      <c r="Q729" s="11"/>
      <c r="R729" s="38">
        <f t="shared" si="171"/>
        <v>0</v>
      </c>
      <c r="S729" s="30">
        <f t="shared" si="172"/>
        <v>0</v>
      </c>
      <c r="T729" s="30">
        <f t="shared" si="173"/>
        <v>0</v>
      </c>
      <c r="U729" s="34"/>
      <c r="V729" s="34"/>
      <c r="W729" s="34"/>
      <c r="X729" s="31">
        <f t="shared" si="154"/>
        <v>9.0359999999999996</v>
      </c>
      <c r="Y729" s="31">
        <f t="shared" si="155"/>
        <v>-184.49199999999999</v>
      </c>
      <c r="Z729" s="30">
        <f t="shared" si="156"/>
        <v>0</v>
      </c>
    </row>
    <row r="730" spans="5:26" x14ac:dyDescent="0.15">
      <c r="E730" s="46"/>
      <c r="F730" s="28"/>
      <c r="G730" s="29"/>
      <c r="H730" s="29"/>
      <c r="I730" s="48" t="str">
        <f t="shared" si="157"/>
        <v/>
      </c>
      <c r="J730" s="48" t="str">
        <f t="shared" si="158"/>
        <v/>
      </c>
      <c r="K730" s="49" t="str">
        <f t="shared" si="159"/>
        <v/>
      </c>
      <c r="L730" s="11"/>
      <c r="M730" s="11"/>
      <c r="N730" s="78"/>
      <c r="O730" s="31" t="str">
        <f t="shared" si="160"/>
        <v>F</v>
      </c>
      <c r="P730" s="11">
        <f t="shared" si="153"/>
        <v>-23.287315649149274</v>
      </c>
      <c r="Q730" s="11"/>
      <c r="R730" s="38">
        <f t="shared" si="171"/>
        <v>0</v>
      </c>
      <c r="S730" s="30">
        <f t="shared" si="172"/>
        <v>0</v>
      </c>
      <c r="T730" s="30">
        <f t="shared" si="173"/>
        <v>0</v>
      </c>
      <c r="U730" s="34"/>
      <c r="V730" s="34"/>
      <c r="W730" s="34"/>
      <c r="X730" s="31">
        <f t="shared" si="154"/>
        <v>9.0359999999999996</v>
      </c>
      <c r="Y730" s="31">
        <f t="shared" si="155"/>
        <v>-184.49199999999999</v>
      </c>
      <c r="Z730" s="30">
        <f t="shared" si="156"/>
        <v>0</v>
      </c>
    </row>
    <row r="731" spans="5:26" x14ac:dyDescent="0.15">
      <c r="E731" s="46"/>
      <c r="F731" s="28"/>
      <c r="G731" s="29"/>
      <c r="H731" s="29"/>
      <c r="I731" s="48" t="str">
        <f t="shared" si="157"/>
        <v/>
      </c>
      <c r="J731" s="48" t="str">
        <f t="shared" si="158"/>
        <v/>
      </c>
      <c r="K731" s="49" t="str">
        <f t="shared" si="159"/>
        <v/>
      </c>
      <c r="L731" s="11"/>
      <c r="M731" s="11"/>
      <c r="N731" s="78"/>
      <c r="O731" s="31" t="str">
        <f t="shared" si="160"/>
        <v>F</v>
      </c>
      <c r="P731" s="11">
        <f t="shared" si="153"/>
        <v>-23.287315649149274</v>
      </c>
      <c r="Q731" s="11"/>
      <c r="R731" s="38">
        <f t="shared" si="171"/>
        <v>0</v>
      </c>
      <c r="S731" s="30">
        <f t="shared" si="172"/>
        <v>0</v>
      </c>
      <c r="T731" s="30">
        <f t="shared" si="173"/>
        <v>0</v>
      </c>
      <c r="U731" s="34"/>
      <c r="V731" s="34"/>
      <c r="W731" s="34"/>
      <c r="X731" s="31">
        <f t="shared" si="154"/>
        <v>9.0359999999999996</v>
      </c>
      <c r="Y731" s="31">
        <f t="shared" si="155"/>
        <v>-184.49199999999999</v>
      </c>
      <c r="Z731" s="30">
        <f t="shared" si="156"/>
        <v>0</v>
      </c>
    </row>
    <row r="732" spans="5:26" x14ac:dyDescent="0.15">
      <c r="E732" s="46"/>
      <c r="F732" s="28"/>
      <c r="G732" s="29"/>
      <c r="H732" s="29"/>
      <c r="I732" s="48" t="str">
        <f t="shared" si="157"/>
        <v/>
      </c>
      <c r="J732" s="48" t="str">
        <f t="shared" si="158"/>
        <v/>
      </c>
      <c r="K732" s="49" t="str">
        <f t="shared" si="159"/>
        <v/>
      </c>
      <c r="L732" s="11"/>
      <c r="M732" s="11"/>
      <c r="N732" s="78"/>
      <c r="O732" s="31" t="str">
        <f t="shared" si="160"/>
        <v>F</v>
      </c>
      <c r="P732" s="11">
        <f t="shared" si="153"/>
        <v>-23.287315649149274</v>
      </c>
      <c r="Q732" s="11"/>
      <c r="R732" s="38">
        <f t="shared" si="171"/>
        <v>0</v>
      </c>
      <c r="S732" s="30">
        <f t="shared" si="172"/>
        <v>0</v>
      </c>
      <c r="T732" s="30">
        <f t="shared" si="173"/>
        <v>0</v>
      </c>
      <c r="U732" s="34"/>
      <c r="V732" s="34"/>
      <c r="W732" s="34"/>
      <c r="X732" s="31">
        <f t="shared" si="154"/>
        <v>9.0359999999999996</v>
      </c>
      <c r="Y732" s="31">
        <f t="shared" si="155"/>
        <v>-184.49199999999999</v>
      </c>
      <c r="Z732" s="30">
        <f t="shared" si="156"/>
        <v>0</v>
      </c>
    </row>
    <row r="733" spans="5:26" x14ac:dyDescent="0.15">
      <c r="E733" s="46"/>
      <c r="F733" s="28"/>
      <c r="G733" s="29"/>
      <c r="H733" s="29"/>
      <c r="I733" s="48" t="str">
        <f t="shared" si="157"/>
        <v/>
      </c>
      <c r="J733" s="48" t="str">
        <f t="shared" si="158"/>
        <v/>
      </c>
      <c r="K733" s="49" t="str">
        <f t="shared" si="159"/>
        <v/>
      </c>
      <c r="L733" s="11"/>
      <c r="M733" s="11"/>
      <c r="N733" s="78"/>
      <c r="O733" s="31" t="str">
        <f t="shared" si="160"/>
        <v>F</v>
      </c>
      <c r="P733" s="11">
        <f t="shared" si="153"/>
        <v>-23.287315649149274</v>
      </c>
      <c r="Q733" s="11"/>
      <c r="R733" s="38">
        <f t="shared" si="171"/>
        <v>0</v>
      </c>
      <c r="S733" s="30">
        <f t="shared" si="172"/>
        <v>0</v>
      </c>
      <c r="T733" s="30">
        <f t="shared" si="173"/>
        <v>0</v>
      </c>
      <c r="U733" s="34"/>
      <c r="V733" s="34"/>
      <c r="W733" s="34"/>
      <c r="X733" s="31">
        <f t="shared" si="154"/>
        <v>9.0359999999999996</v>
      </c>
      <c r="Y733" s="31">
        <f t="shared" si="155"/>
        <v>-184.49199999999999</v>
      </c>
      <c r="Z733" s="30">
        <f t="shared" si="156"/>
        <v>0</v>
      </c>
    </row>
    <row r="734" spans="5:26" x14ac:dyDescent="0.15">
      <c r="E734" s="46"/>
      <c r="F734" s="28"/>
      <c r="G734" s="29"/>
      <c r="H734" s="29"/>
      <c r="I734" s="48" t="str">
        <f t="shared" si="157"/>
        <v/>
      </c>
      <c r="J734" s="48" t="str">
        <f t="shared" si="158"/>
        <v/>
      </c>
      <c r="K734" s="49" t="str">
        <f t="shared" si="159"/>
        <v/>
      </c>
      <c r="L734" s="11"/>
      <c r="M734" s="11"/>
      <c r="N734" s="78"/>
      <c r="O734" s="31" t="str">
        <f t="shared" si="160"/>
        <v>F</v>
      </c>
      <c r="P734" s="11">
        <f t="shared" si="153"/>
        <v>-23.287315649149274</v>
      </c>
      <c r="Q734" s="11"/>
      <c r="R734" s="38">
        <f t="shared" si="171"/>
        <v>0</v>
      </c>
      <c r="S734" s="30">
        <f t="shared" si="172"/>
        <v>0</v>
      </c>
      <c r="T734" s="30">
        <f t="shared" si="173"/>
        <v>0</v>
      </c>
      <c r="U734" s="34"/>
      <c r="V734" s="34"/>
      <c r="W734" s="34"/>
      <c r="X734" s="31">
        <f t="shared" si="154"/>
        <v>9.0359999999999996</v>
      </c>
      <c r="Y734" s="31">
        <f t="shared" si="155"/>
        <v>-184.49199999999999</v>
      </c>
      <c r="Z734" s="30">
        <f t="shared" si="156"/>
        <v>0</v>
      </c>
    </row>
    <row r="735" spans="5:26" x14ac:dyDescent="0.15">
      <c r="E735" s="46"/>
      <c r="F735" s="28"/>
      <c r="G735" s="29"/>
      <c r="H735" s="29"/>
      <c r="I735" s="48" t="str">
        <f t="shared" si="157"/>
        <v/>
      </c>
      <c r="J735" s="48" t="str">
        <f t="shared" si="158"/>
        <v/>
      </c>
      <c r="K735" s="49" t="str">
        <f t="shared" si="159"/>
        <v/>
      </c>
      <c r="L735" s="11"/>
      <c r="M735" s="11"/>
      <c r="N735" s="78"/>
      <c r="O735" s="31" t="str">
        <f t="shared" si="160"/>
        <v>F</v>
      </c>
      <c r="P735" s="11">
        <f t="shared" si="153"/>
        <v>-23.287315649149274</v>
      </c>
      <c r="Q735" s="11"/>
      <c r="R735" s="38">
        <f t="shared" si="171"/>
        <v>0</v>
      </c>
      <c r="S735" s="30">
        <f t="shared" si="172"/>
        <v>0</v>
      </c>
      <c r="T735" s="30">
        <f t="shared" si="173"/>
        <v>0</v>
      </c>
      <c r="U735" s="34"/>
      <c r="V735" s="34"/>
      <c r="W735" s="34"/>
      <c r="X735" s="31">
        <f t="shared" si="154"/>
        <v>9.0359999999999996</v>
      </c>
      <c r="Y735" s="31">
        <f t="shared" si="155"/>
        <v>-184.49199999999999</v>
      </c>
      <c r="Z735" s="30">
        <f t="shared" si="156"/>
        <v>0</v>
      </c>
    </row>
    <row r="736" spans="5:26" x14ac:dyDescent="0.15">
      <c r="E736" s="46"/>
      <c r="F736" s="28"/>
      <c r="G736" s="29"/>
      <c r="H736" s="29"/>
      <c r="I736" s="48" t="str">
        <f t="shared" si="157"/>
        <v/>
      </c>
      <c r="J736" s="48" t="str">
        <f t="shared" si="158"/>
        <v/>
      </c>
      <c r="K736" s="49" t="str">
        <f t="shared" si="159"/>
        <v/>
      </c>
      <c r="L736" s="11"/>
      <c r="M736" s="11"/>
      <c r="N736" s="78"/>
      <c r="O736" s="31" t="str">
        <f t="shared" si="160"/>
        <v>F</v>
      </c>
      <c r="P736" s="11">
        <f t="shared" si="153"/>
        <v>-23.287315649149274</v>
      </c>
      <c r="Q736" s="11"/>
      <c r="R736" s="38">
        <f t="shared" si="171"/>
        <v>0</v>
      </c>
      <c r="S736" s="30">
        <f t="shared" si="172"/>
        <v>0</v>
      </c>
      <c r="T736" s="30">
        <f t="shared" si="173"/>
        <v>0</v>
      </c>
      <c r="U736" s="34"/>
      <c r="V736" s="34"/>
      <c r="W736" s="34"/>
      <c r="X736" s="31">
        <f t="shared" si="154"/>
        <v>9.0359999999999996</v>
      </c>
      <c r="Y736" s="31">
        <f t="shared" si="155"/>
        <v>-184.49199999999999</v>
      </c>
      <c r="Z736" s="30">
        <f t="shared" si="156"/>
        <v>0</v>
      </c>
    </row>
    <row r="737" spans="4:26" x14ac:dyDescent="0.15">
      <c r="E737" s="46"/>
      <c r="F737" s="28"/>
      <c r="G737" s="29"/>
      <c r="H737" s="29"/>
      <c r="I737" s="48" t="str">
        <f t="shared" si="157"/>
        <v/>
      </c>
      <c r="J737" s="48" t="str">
        <f t="shared" si="158"/>
        <v/>
      </c>
      <c r="K737" s="49" t="str">
        <f t="shared" si="159"/>
        <v/>
      </c>
      <c r="L737" s="11"/>
      <c r="M737" s="11"/>
      <c r="N737" s="78"/>
      <c r="O737" s="31" t="str">
        <f t="shared" si="160"/>
        <v>F</v>
      </c>
      <c r="P737" s="11">
        <f t="shared" si="153"/>
        <v>-23.287315649149274</v>
      </c>
      <c r="Q737" s="11"/>
      <c r="R737" s="38">
        <f t="shared" si="171"/>
        <v>0</v>
      </c>
      <c r="S737" s="30">
        <f t="shared" si="172"/>
        <v>0</v>
      </c>
      <c r="T737" s="30">
        <f t="shared" si="173"/>
        <v>0</v>
      </c>
      <c r="U737" s="34"/>
      <c r="V737" s="34"/>
      <c r="W737" s="34"/>
      <c r="X737" s="31">
        <f t="shared" si="154"/>
        <v>9.0359999999999996</v>
      </c>
      <c r="Y737" s="31">
        <f t="shared" si="155"/>
        <v>-184.49199999999999</v>
      </c>
      <c r="Z737" s="30">
        <f t="shared" si="156"/>
        <v>0</v>
      </c>
    </row>
    <row r="738" spans="4:26" x14ac:dyDescent="0.15">
      <c r="E738" s="46"/>
      <c r="F738" s="28"/>
      <c r="G738" s="29"/>
      <c r="H738" s="29"/>
      <c r="I738" s="48" t="str">
        <f t="shared" si="157"/>
        <v/>
      </c>
      <c r="J738" s="48" t="str">
        <f t="shared" si="158"/>
        <v/>
      </c>
      <c r="K738" s="49" t="str">
        <f t="shared" si="159"/>
        <v/>
      </c>
      <c r="L738" s="11"/>
      <c r="M738" s="11"/>
      <c r="N738" s="78"/>
      <c r="O738" s="31" t="str">
        <f t="shared" si="160"/>
        <v>F</v>
      </c>
      <c r="P738" s="11">
        <f t="shared" si="153"/>
        <v>-23.287315649149274</v>
      </c>
      <c r="Q738" s="11"/>
      <c r="R738" s="38">
        <f t="shared" si="171"/>
        <v>0</v>
      </c>
      <c r="S738" s="30">
        <f t="shared" si="172"/>
        <v>0</v>
      </c>
      <c r="T738" s="30">
        <f t="shared" si="173"/>
        <v>0</v>
      </c>
      <c r="U738" s="34"/>
      <c r="V738" s="34"/>
      <c r="W738" s="34"/>
      <c r="X738" s="31">
        <f t="shared" si="154"/>
        <v>9.0359999999999996</v>
      </c>
      <c r="Y738" s="31">
        <f t="shared" si="155"/>
        <v>-184.49199999999999</v>
      </c>
      <c r="Z738" s="30">
        <f t="shared" si="156"/>
        <v>0</v>
      </c>
    </row>
    <row r="739" spans="4:26" x14ac:dyDescent="0.15">
      <c r="E739" s="46"/>
      <c r="F739" s="28"/>
      <c r="G739" s="29"/>
      <c r="H739" s="29"/>
      <c r="I739" s="48" t="str">
        <f t="shared" si="157"/>
        <v/>
      </c>
      <c r="J739" s="48" t="str">
        <f t="shared" si="158"/>
        <v/>
      </c>
      <c r="K739" s="49" t="str">
        <f t="shared" si="159"/>
        <v/>
      </c>
      <c r="L739" s="11"/>
      <c r="M739" s="11"/>
      <c r="N739" s="78"/>
      <c r="O739" s="31" t="str">
        <f t="shared" si="160"/>
        <v>F</v>
      </c>
      <c r="P739" s="11">
        <f t="shared" si="153"/>
        <v>-23.287315649149274</v>
      </c>
      <c r="Q739" s="11"/>
      <c r="R739" s="38">
        <f t="shared" si="171"/>
        <v>0</v>
      </c>
      <c r="S739" s="30">
        <f t="shared" si="172"/>
        <v>0</v>
      </c>
      <c r="T739" s="30">
        <f t="shared" si="173"/>
        <v>0</v>
      </c>
      <c r="U739" s="34"/>
      <c r="V739" s="34"/>
      <c r="W739" s="34"/>
      <c r="X739" s="31">
        <f t="shared" si="154"/>
        <v>9.0359999999999996</v>
      </c>
      <c r="Y739" s="31">
        <f t="shared" si="155"/>
        <v>-184.49199999999999</v>
      </c>
      <c r="Z739" s="30">
        <f t="shared" si="156"/>
        <v>0</v>
      </c>
    </row>
    <row r="740" spans="4:26" x14ac:dyDescent="0.15">
      <c r="E740" s="46"/>
      <c r="F740" s="28"/>
      <c r="G740" s="29"/>
      <c r="H740" s="29"/>
      <c r="I740" s="48" t="str">
        <f t="shared" si="157"/>
        <v/>
      </c>
      <c r="J740" s="48" t="str">
        <f t="shared" si="158"/>
        <v/>
      </c>
      <c r="K740" s="49" t="str">
        <f t="shared" si="159"/>
        <v/>
      </c>
      <c r="L740" s="11"/>
      <c r="M740" s="11"/>
      <c r="N740" s="78"/>
      <c r="O740" s="31" t="str">
        <f t="shared" si="160"/>
        <v>F</v>
      </c>
      <c r="P740" s="11">
        <f t="shared" si="153"/>
        <v>-23.287315649149274</v>
      </c>
      <c r="Q740" s="11"/>
      <c r="R740" s="38">
        <f t="shared" si="171"/>
        <v>0</v>
      </c>
      <c r="S740" s="30">
        <f t="shared" si="172"/>
        <v>0</v>
      </c>
      <c r="T740" s="30">
        <f t="shared" si="173"/>
        <v>0</v>
      </c>
      <c r="U740" s="34"/>
      <c r="V740" s="34"/>
      <c r="W740" s="34"/>
      <c r="X740" s="31">
        <f t="shared" si="154"/>
        <v>9.0359999999999996</v>
      </c>
      <c r="Y740" s="31">
        <f t="shared" si="155"/>
        <v>-184.49199999999999</v>
      </c>
      <c r="Z740" s="30">
        <f t="shared" si="156"/>
        <v>0</v>
      </c>
    </row>
    <row r="741" spans="4:26" x14ac:dyDescent="0.15">
      <c r="E741" s="46"/>
      <c r="F741" s="28"/>
      <c r="G741" s="29"/>
      <c r="H741" s="29"/>
      <c r="I741" s="48" t="str">
        <f t="shared" si="157"/>
        <v/>
      </c>
      <c r="J741" s="48" t="str">
        <f t="shared" si="158"/>
        <v/>
      </c>
      <c r="K741" s="49" t="str">
        <f t="shared" si="159"/>
        <v/>
      </c>
      <c r="L741" s="11"/>
      <c r="M741" s="11"/>
      <c r="N741" s="78"/>
      <c r="O741" s="31" t="str">
        <f t="shared" si="160"/>
        <v>F</v>
      </c>
      <c r="P741" s="11">
        <f t="shared" si="153"/>
        <v>-23.287315649149274</v>
      </c>
      <c r="Q741" s="11"/>
      <c r="R741" s="38">
        <f t="shared" si="171"/>
        <v>0</v>
      </c>
      <c r="S741" s="30">
        <f t="shared" si="172"/>
        <v>0</v>
      </c>
      <c r="T741" s="30">
        <f t="shared" si="173"/>
        <v>0</v>
      </c>
      <c r="U741" s="34"/>
      <c r="V741" s="34"/>
      <c r="W741" s="34"/>
      <c r="X741" s="31">
        <f t="shared" si="154"/>
        <v>9.0359999999999996</v>
      </c>
      <c r="Y741" s="31">
        <f t="shared" si="155"/>
        <v>-184.49199999999999</v>
      </c>
      <c r="Z741" s="30">
        <f t="shared" si="156"/>
        <v>0</v>
      </c>
    </row>
    <row r="742" spans="4:26" x14ac:dyDescent="0.15">
      <c r="E742" s="46"/>
      <c r="F742" s="28"/>
      <c r="G742" s="29"/>
      <c r="H742" s="29"/>
      <c r="I742" s="48" t="str">
        <f t="shared" si="157"/>
        <v/>
      </c>
      <c r="J742" s="48" t="str">
        <f t="shared" si="158"/>
        <v/>
      </c>
      <c r="K742" s="49" t="str">
        <f t="shared" si="159"/>
        <v/>
      </c>
      <c r="L742" s="11"/>
      <c r="M742" s="11"/>
      <c r="N742" s="78"/>
      <c r="O742" s="31" t="str">
        <f t="shared" si="160"/>
        <v>F</v>
      </c>
      <c r="P742" s="11">
        <f t="shared" si="153"/>
        <v>-23.287315649149274</v>
      </c>
      <c r="Q742" s="11"/>
      <c r="R742" s="38">
        <f t="shared" si="171"/>
        <v>0</v>
      </c>
      <c r="S742" s="30">
        <f t="shared" si="172"/>
        <v>0</v>
      </c>
      <c r="T742" s="30">
        <f t="shared" si="173"/>
        <v>0</v>
      </c>
      <c r="U742" s="34"/>
      <c r="V742" s="34"/>
      <c r="W742" s="34"/>
      <c r="X742" s="31">
        <f t="shared" si="154"/>
        <v>9.0359999999999996</v>
      </c>
      <c r="Y742" s="31">
        <f t="shared" si="155"/>
        <v>-184.49199999999999</v>
      </c>
      <c r="Z742" s="30">
        <f t="shared" si="156"/>
        <v>0</v>
      </c>
    </row>
    <row r="743" spans="4:26" x14ac:dyDescent="0.15">
      <c r="E743" s="46"/>
      <c r="F743" s="28"/>
      <c r="G743" s="29"/>
      <c r="H743" s="29"/>
      <c r="I743" s="48" t="str">
        <f t="shared" si="157"/>
        <v/>
      </c>
      <c r="J743" s="48" t="str">
        <f t="shared" si="158"/>
        <v/>
      </c>
      <c r="K743" s="49" t="str">
        <f t="shared" si="159"/>
        <v/>
      </c>
      <c r="L743" s="11"/>
      <c r="M743" s="11"/>
      <c r="N743" s="78"/>
      <c r="O743" s="31" t="str">
        <f t="shared" si="160"/>
        <v>F</v>
      </c>
      <c r="P743" s="11">
        <f t="shared" si="153"/>
        <v>-23.287315649149274</v>
      </c>
      <c r="Q743" s="11"/>
      <c r="R743" s="38">
        <f t="shared" si="171"/>
        <v>0</v>
      </c>
      <c r="S743" s="30">
        <f t="shared" si="172"/>
        <v>0</v>
      </c>
      <c r="T743" s="30">
        <f t="shared" si="173"/>
        <v>0</v>
      </c>
      <c r="U743" s="34"/>
      <c r="V743" s="34"/>
      <c r="W743" s="34"/>
      <c r="X743" s="31">
        <f t="shared" si="154"/>
        <v>9.0359999999999996</v>
      </c>
      <c r="Y743" s="31">
        <f t="shared" si="155"/>
        <v>-184.49199999999999</v>
      </c>
      <c r="Z743" s="30">
        <f t="shared" si="156"/>
        <v>0</v>
      </c>
    </row>
    <row r="744" spans="4:26" ht="14.25" thickBot="1" x14ac:dyDescent="0.2">
      <c r="E744" s="50"/>
      <c r="F744" s="64"/>
      <c r="G744" s="51"/>
      <c r="H744" s="51"/>
      <c r="I744" s="52" t="str">
        <f>IF(COUNTA($F$623,$H$623,F744:H744)=5,P744,"")</f>
        <v/>
      </c>
      <c r="J744" s="52" t="str">
        <f t="shared" si="158"/>
        <v/>
      </c>
      <c r="K744" s="53" t="str">
        <f t="shared" si="159"/>
        <v/>
      </c>
      <c r="L744" s="11"/>
      <c r="M744" s="11"/>
      <c r="N744" s="78"/>
      <c r="O744" s="31" t="str">
        <f t="shared" si="160"/>
        <v>F</v>
      </c>
      <c r="P744" s="11">
        <f t="shared" si="153"/>
        <v>-23.287315649149274</v>
      </c>
      <c r="Q744" s="11"/>
      <c r="R744" s="38">
        <f t="shared" si="171"/>
        <v>0</v>
      </c>
      <c r="S744" s="30">
        <f t="shared" si="172"/>
        <v>0</v>
      </c>
      <c r="T744" s="30">
        <f t="shared" si="173"/>
        <v>0</v>
      </c>
      <c r="U744" s="34"/>
      <c r="V744" s="34"/>
      <c r="W744" s="34"/>
      <c r="X744" s="31">
        <f t="shared" si="154"/>
        <v>9.0359999999999996</v>
      </c>
      <c r="Y744" s="31">
        <f t="shared" si="155"/>
        <v>-184.49199999999999</v>
      </c>
      <c r="Z744" s="30">
        <f t="shared" si="156"/>
        <v>0</v>
      </c>
    </row>
    <row r="745" spans="4:26" ht="14.25" thickBot="1" x14ac:dyDescent="0.2"/>
    <row r="746" spans="4:26" ht="23.25" customHeight="1" x14ac:dyDescent="0.15">
      <c r="D746" s="72">
        <v>7</v>
      </c>
      <c r="E746" s="42" t="s">
        <v>20</v>
      </c>
      <c r="F746" s="65"/>
      <c r="G746" s="66" t="s">
        <v>115</v>
      </c>
      <c r="H746" s="90"/>
      <c r="I746" s="90"/>
      <c r="J746" s="66"/>
      <c r="K746" s="67"/>
    </row>
    <row r="747" spans="4:26" ht="27.75" customHeight="1" x14ac:dyDescent="0.15">
      <c r="E747" s="43" t="s">
        <v>54</v>
      </c>
      <c r="F747" s="63"/>
      <c r="G747" s="44" t="s">
        <v>75</v>
      </c>
      <c r="H747" s="59"/>
      <c r="I747" s="41"/>
      <c r="J747" s="41"/>
      <c r="K747" s="68"/>
    </row>
    <row r="748" spans="4:26" ht="42" customHeight="1" x14ac:dyDescent="0.15">
      <c r="E748" s="46"/>
      <c r="F748" s="7" t="s">
        <v>30</v>
      </c>
      <c r="G748" s="8" t="s">
        <v>29</v>
      </c>
      <c r="H748" s="8" t="s">
        <v>28</v>
      </c>
      <c r="I748" s="7" t="s">
        <v>123</v>
      </c>
      <c r="J748" s="7" t="s">
        <v>124</v>
      </c>
      <c r="K748" s="47" t="s">
        <v>125</v>
      </c>
      <c r="L748" s="10"/>
      <c r="M748" s="10"/>
      <c r="N748" s="7"/>
      <c r="O748" s="7" t="s">
        <v>31</v>
      </c>
      <c r="P748" s="9" t="s">
        <v>23</v>
      </c>
      <c r="Q748" s="9"/>
      <c r="R748" s="36" t="s">
        <v>21</v>
      </c>
      <c r="S748" s="35" t="s">
        <v>22</v>
      </c>
      <c r="T748" s="35" t="s">
        <v>47</v>
      </c>
      <c r="U748" s="35"/>
      <c r="V748" s="35"/>
      <c r="W748" s="35"/>
      <c r="X748" s="37" t="s">
        <v>45</v>
      </c>
      <c r="Y748" s="37" t="s">
        <v>46</v>
      </c>
      <c r="Z748" s="30" t="s">
        <v>78</v>
      </c>
    </row>
    <row r="749" spans="4:26" x14ac:dyDescent="0.15">
      <c r="E749" s="46"/>
      <c r="F749" s="28"/>
      <c r="G749" s="29"/>
      <c r="H749" s="29"/>
      <c r="I749" s="48" t="str">
        <f>IF(COUNTA($F$747,$H$747,F749:H749)=5,P749,"")</f>
        <v/>
      </c>
      <c r="J749" s="48" t="str">
        <f>IF(COUNTA($F$747,$H$747,F749:H749)=5,IF(T749&lt;6,"*",IF(T749&gt;=17.583,"*",(H749-G749*INDEX(IF(O749="F",muratafemale,muratamale),R749-4,1)-INDEX(IF(O749="F",muratafemale,muratamale),R749-4,2))/(G749*INDEX(IF(O749="F",muratafemale,muratamale),R749-4,1)+INDEX(IF(O749="F",muratafemale,muratamale),R749-4,2))*100)),"")</f>
        <v/>
      </c>
      <c r="K749" s="49" t="str">
        <f>IF(COUNTA($F$747,$H$747,F749:H749)=5,IF(OR(T749&lt;1,G749&lt;70),"*",IF(G749&gt;=IF(O749="M",181,174),(H749-Z749)/Z749*100,IF(G749&lt;101,(H749-X749)/X749*100,IF(T749&lt;6,(H749-X749)/X749*100,IF(T749&gt;=17.583,(H749-Z749)/Z749*100,(H749-Y749)/Y749*100))))),"")</f>
        <v/>
      </c>
      <c r="L749" s="11"/>
      <c r="M749" s="11"/>
      <c r="N749" s="78"/>
      <c r="O749" s="31" t="str">
        <f>IF(OR(+$H$747="男",+$H$747="M"),"M","F")</f>
        <v>F</v>
      </c>
      <c r="P749" s="11">
        <f t="shared" ref="P749:P868" si="181">IF(T749&gt;17.583,"*",(G749-(INDEX(IF(O749="F",Hfemalemean,Hmalemean),S749+1,R749+1)))/(INDEX(IF(O749="F",Hfemalesd,Hmalesd),S749+1,R749+1)))</f>
        <v>-23.287315649149274</v>
      </c>
      <c r="Q749" s="11"/>
      <c r="R749" s="38">
        <f>DATEDIF($F$747,F749,"Y")</f>
        <v>0</v>
      </c>
      <c r="S749" s="30">
        <f>DATEDIF($F$747,F749,"YM")</f>
        <v>0</v>
      </c>
      <c r="T749" s="30">
        <f>DATEDIF($F$747,F749,"Y")+DATEDIF($F$747,F749,"YD")/(365+IF(MOD(YEAR(DATE(YEAR(F749)-1,MONTH($F$747),DAY($F$747))),4)=0,IF(DATE(YEAR(DATE(YEAR(F749)-1,MONTH($F$747),DAY($F$747))),2,29)&gt;=DATE(YEAR(F749)-1,MONTH($F$747),DAY($F$747)),1,0),0)+IF(MOD(YEAR(F749),4)=0,IF(DATE(YEAR(F749),2,29)&lt;=F749,1,0),0))</f>
        <v>0</v>
      </c>
      <c r="U749" s="34"/>
      <c r="V749" s="34"/>
      <c r="W749" s="34"/>
      <c r="X749" s="31">
        <f t="shared" ref="X749:X868" si="182">IF(O749="M",2.06*10^-3*G749^2-0.1166*G749+6.5273,2.49*10^-3*G749^2-0.1858*G749+9.036)</f>
        <v>9.0359999999999996</v>
      </c>
      <c r="Y749" s="31">
        <f t="shared" ref="Y749:Y868" si="183">((G749/100)^3*INDEX(itoOI,IF(O749="M",0,3)+IF(G749&lt;140,1,IF(G749&lt;=149,2,3)),1)+(G749/100)^2*INDEX(itoOI,IF(O749="M",0,3)+IF(G749&lt;140,1,IF(G749&lt;=149,2,3)),2)+(G749/100)*INDEX(itoOI,IF(O749="M",0,3)+IF(G749&lt;140,1,IF(G749&lt;=149,2,3)),3)+INDEX(itoOI,IF(O749="M",0,3)+IF(G749&lt;140,1,IF(G749&lt;=149,2,3)),4))</f>
        <v>-184.49199999999999</v>
      </c>
      <c r="Z749" s="30">
        <f t="shared" ref="Z749:Z868" si="184">22*G749^2/10000</f>
        <v>0</v>
      </c>
    </row>
    <row r="750" spans="4:26" x14ac:dyDescent="0.15">
      <c r="E750" s="46"/>
      <c r="F750" s="28"/>
      <c r="G750" s="29"/>
      <c r="H750" s="29"/>
      <c r="I750" s="48" t="str">
        <f>IF(COUNTA($F$747,$H$747,F750:H750)=5,P750,"")</f>
        <v/>
      </c>
      <c r="J750" s="48" t="str">
        <f>IF(COUNTA($F$747,$H$747,F750:H750)=5,IF(T750&lt;6,"*",IF(T750&gt;=17.583,"*",(H750-G750*INDEX(IF(O750="F",muratafemale,muratamale),R750-4,1)-INDEX(IF(O750="F",muratafemale,muratamale),R750-4,2))/(G750*INDEX(IF(O750="F",muratafemale,muratamale),R750-4,1)+INDEX(IF(O750="F",muratafemale,muratamale),R750-4,2))*100)),"")</f>
        <v/>
      </c>
      <c r="K750" s="49" t="str">
        <f>IF(COUNTA($F$747,$H$747,F750:H750)=5,IF(OR(T750&lt;1,G750&lt;70),"*",IF(G750&gt;=IF(O750="M",181,174),(H750-Z750)/Z750*100,IF(G750&lt;101,(H750-X750)/X750*100,IF(T750&lt;6,(H750-X750)/X750*100,IF(T750&gt;=17.583,(H750-Z750)/Z750*100,(H750-Y750)/Y750*100))))),"")</f>
        <v/>
      </c>
      <c r="L750" s="11"/>
      <c r="M750" s="11"/>
      <c r="N750" s="78"/>
      <c r="O750" s="31" t="str">
        <f>+O749</f>
        <v>F</v>
      </c>
      <c r="P750" s="11">
        <f t="shared" si="181"/>
        <v>-23.287315649149274</v>
      </c>
      <c r="Q750" s="11"/>
      <c r="R750" s="38">
        <f>DATEDIF($F$747,F750,"Y")</f>
        <v>0</v>
      </c>
      <c r="S750" s="30">
        <f>DATEDIF($F$747,F750,"YM")</f>
        <v>0</v>
      </c>
      <c r="T750" s="30">
        <f>DATEDIF($F$747,F750,"Y")+DATEDIF($F$747,F750,"YD")/(365+IF(MOD(YEAR(DATE(YEAR(F750)-1,MONTH($F$747),DAY($F$747))),4)=0,IF(DATE(YEAR(DATE(YEAR(F750)-1,MONTH($F$747),DAY($F$747))),2,29)&gt;=DATE(YEAR(F750)-1,MONTH($F$747),DAY($F$747)),1,0),0)+IF(MOD(YEAR(F750),4)=0,IF(DATE(YEAR(F750),2,29)&lt;=F750,1,0),0))</f>
        <v>0</v>
      </c>
      <c r="U750" s="34"/>
      <c r="V750" s="34"/>
      <c r="W750" s="34"/>
      <c r="X750" s="31">
        <f t="shared" si="182"/>
        <v>9.0359999999999996</v>
      </c>
      <c r="Y750" s="31">
        <f t="shared" si="183"/>
        <v>-184.49199999999999</v>
      </c>
      <c r="Z750" s="30">
        <f t="shared" si="184"/>
        <v>0</v>
      </c>
    </row>
    <row r="751" spans="4:26" x14ac:dyDescent="0.15">
      <c r="E751" s="46"/>
      <c r="F751" s="28"/>
      <c r="G751" s="29"/>
      <c r="H751" s="29"/>
      <c r="I751" s="48" t="str">
        <f t="shared" ref="I751:I867" si="185">IF(COUNTA($F$747,$H$747,F751:H751)=5,P751,"")</f>
        <v/>
      </c>
      <c r="J751" s="48" t="str">
        <f t="shared" ref="J751:J868" si="186">IF(COUNTA($F$747,$H$747,F751:H751)=5,IF(T751&lt;6,"*",IF(T751&gt;=17.583,"*",(H751-G751*INDEX(IF(O751="F",muratafemale,muratamale),R751-4,1)-INDEX(IF(O751="F",muratafemale,muratamale),R751-4,2))/(G751*INDEX(IF(O751="F",muratafemale,muratamale),R751-4,1)+INDEX(IF(O751="F",muratafemale,muratamale),R751-4,2))*100)),"")</f>
        <v/>
      </c>
      <c r="K751" s="49" t="str">
        <f t="shared" ref="K751:K868" si="187">IF(COUNTA($F$747,$H$747,F751:H751)=5,IF(OR(T751&lt;1,G751&lt;70),"*",IF(G751&gt;=IF(O751="M",181,174),(H751-Z751)/Z751*100,IF(G751&lt;101,(H751-X751)/X751*100,IF(T751&lt;6,(H751-X751)/X751*100,IF(T751&gt;=17.583,(H751-Z751)/Z751*100,(H751-Y751)/Y751*100))))),"")</f>
        <v/>
      </c>
      <c r="N751" s="78"/>
      <c r="O751" s="31" t="str">
        <f t="shared" ref="O751:O868" si="188">+O750</f>
        <v>F</v>
      </c>
      <c r="P751" s="11">
        <f t="shared" si="181"/>
        <v>-23.287315649149274</v>
      </c>
      <c r="Q751" s="11"/>
      <c r="R751" s="38">
        <f t="shared" ref="R751:R813" si="189">DATEDIF($F$747,F751,"Y")</f>
        <v>0</v>
      </c>
      <c r="S751" s="30">
        <f t="shared" ref="S751:S813" si="190">DATEDIF($F$747,F751,"YM")</f>
        <v>0</v>
      </c>
      <c r="T751" s="30">
        <f t="shared" ref="T751:T813" si="191">DATEDIF($F$747,F751,"Y")+DATEDIF($F$747,F751,"YD")/(365+IF(MOD(YEAR(DATE(YEAR(F751)-1,MONTH($F$747),DAY($F$747))),4)=0,IF(DATE(YEAR(DATE(YEAR(F751)-1,MONTH($F$747),DAY($F$747))),2,29)&gt;=DATE(YEAR(F751)-1,MONTH($F$747),DAY($F$747)),1,0),0)+IF(MOD(YEAR(F751),4)=0,IF(DATE(YEAR(F751),2,29)&lt;=F751,1,0),0))</f>
        <v>0</v>
      </c>
      <c r="U751" s="34"/>
      <c r="V751" s="34"/>
      <c r="W751" s="34"/>
      <c r="X751" s="31">
        <f t="shared" si="182"/>
        <v>9.0359999999999996</v>
      </c>
      <c r="Y751" s="31">
        <f t="shared" si="183"/>
        <v>-184.49199999999999</v>
      </c>
      <c r="Z751" s="30">
        <f t="shared" si="184"/>
        <v>0</v>
      </c>
    </row>
    <row r="752" spans="4:26" x14ac:dyDescent="0.15">
      <c r="E752" s="46"/>
      <c r="F752" s="28"/>
      <c r="G752" s="29"/>
      <c r="H752" s="29"/>
      <c r="I752" s="48" t="str">
        <f t="shared" si="185"/>
        <v/>
      </c>
      <c r="J752" s="48" t="str">
        <f t="shared" si="186"/>
        <v/>
      </c>
      <c r="K752" s="49" t="str">
        <f t="shared" si="187"/>
        <v/>
      </c>
      <c r="L752" s="11"/>
      <c r="M752" s="11"/>
      <c r="N752" s="78"/>
      <c r="O752" s="31" t="str">
        <f t="shared" si="188"/>
        <v>F</v>
      </c>
      <c r="P752" s="11">
        <f t="shared" si="181"/>
        <v>-23.287315649149274</v>
      </c>
      <c r="Q752" s="11"/>
      <c r="R752" s="38">
        <f t="shared" si="189"/>
        <v>0</v>
      </c>
      <c r="S752" s="30">
        <f t="shared" si="190"/>
        <v>0</v>
      </c>
      <c r="T752" s="30">
        <f t="shared" si="191"/>
        <v>0</v>
      </c>
      <c r="U752" s="34"/>
      <c r="V752" s="34"/>
      <c r="W752" s="34"/>
      <c r="X752" s="31">
        <f t="shared" si="182"/>
        <v>9.0359999999999996</v>
      </c>
      <c r="Y752" s="31">
        <f t="shared" si="183"/>
        <v>-184.49199999999999</v>
      </c>
      <c r="Z752" s="30">
        <f t="shared" si="184"/>
        <v>0</v>
      </c>
    </row>
    <row r="753" spans="5:26" x14ac:dyDescent="0.15">
      <c r="E753" s="46"/>
      <c r="F753" s="28"/>
      <c r="G753" s="29"/>
      <c r="H753" s="29"/>
      <c r="I753" s="48" t="str">
        <f t="shared" si="185"/>
        <v/>
      </c>
      <c r="J753" s="48" t="str">
        <f t="shared" si="186"/>
        <v/>
      </c>
      <c r="K753" s="49" t="str">
        <f t="shared" si="187"/>
        <v/>
      </c>
      <c r="L753" s="11"/>
      <c r="M753" s="11"/>
      <c r="N753" s="78"/>
      <c r="O753" s="31" t="str">
        <f t="shared" si="188"/>
        <v>F</v>
      </c>
      <c r="P753" s="11">
        <f t="shared" si="181"/>
        <v>-23.287315649149274</v>
      </c>
      <c r="Q753" s="11"/>
      <c r="R753" s="38">
        <f t="shared" si="189"/>
        <v>0</v>
      </c>
      <c r="S753" s="30">
        <f t="shared" si="190"/>
        <v>0</v>
      </c>
      <c r="T753" s="30">
        <f t="shared" si="191"/>
        <v>0</v>
      </c>
      <c r="U753" s="34"/>
      <c r="V753" s="34"/>
      <c r="W753" s="34"/>
      <c r="X753" s="31">
        <f t="shared" si="182"/>
        <v>9.0359999999999996</v>
      </c>
      <c r="Y753" s="31">
        <f t="shared" si="183"/>
        <v>-184.49199999999999</v>
      </c>
      <c r="Z753" s="30">
        <f t="shared" si="184"/>
        <v>0</v>
      </c>
    </row>
    <row r="754" spans="5:26" x14ac:dyDescent="0.15">
      <c r="E754" s="46"/>
      <c r="F754" s="28"/>
      <c r="G754" s="29"/>
      <c r="H754" s="29"/>
      <c r="I754" s="48" t="str">
        <f t="shared" ref="I754:I817" si="192">IF(COUNTA($F$747,$H$747,F754:H754)=5,P754,"")</f>
        <v/>
      </c>
      <c r="J754" s="48" t="str">
        <f t="shared" ref="J754:J817" si="193">IF(COUNTA($F$747,$H$747,F754:H754)=5,IF(T754&lt;6,"*",IF(T754&gt;=17.583,"*",(H754-G754*INDEX(IF(O754="F",muratafemale,muratamale),R754-4,1)-INDEX(IF(O754="F",muratafemale,muratamale),R754-4,2))/(G754*INDEX(IF(O754="F",muratafemale,muratamale),R754-4,1)+INDEX(IF(O754="F",muratafemale,muratamale),R754-4,2))*100)),"")</f>
        <v/>
      </c>
      <c r="K754" s="49" t="str">
        <f t="shared" ref="K754:K817" si="194">IF(COUNTA($F$747,$H$747,F754:H754)=5,IF(OR(T754&lt;1,G754&lt;70),"*",IF(G754&gt;=IF(O754="M",181,174),(H754-Z754)/Z754*100,IF(G754&lt;101,(H754-X754)/X754*100,IF(T754&lt;6,(H754-X754)/X754*100,IF(T754&gt;=17.583,(H754-Z754)/Z754*100,(H754-Y754)/Y754*100))))),"")</f>
        <v/>
      </c>
      <c r="L754" s="11"/>
      <c r="M754" s="11"/>
      <c r="N754" s="78"/>
      <c r="O754" s="31" t="str">
        <f t="shared" si="188"/>
        <v>F</v>
      </c>
      <c r="P754" s="11">
        <f t="shared" ref="P754:P817" si="195">IF(T754&gt;17.583,"*",(G754-(INDEX(IF(O754="F",Hfemalemean,Hmalemean),S754+1,R754+1)))/(INDEX(IF(O754="F",Hfemalesd,Hmalesd),S754+1,R754+1)))</f>
        <v>-23.287315649149274</v>
      </c>
      <c r="Q754" s="11"/>
      <c r="R754" s="38">
        <f t="shared" si="189"/>
        <v>0</v>
      </c>
      <c r="S754" s="30">
        <f t="shared" si="190"/>
        <v>0</v>
      </c>
      <c r="T754" s="30">
        <f t="shared" si="191"/>
        <v>0</v>
      </c>
      <c r="U754" s="34"/>
      <c r="V754" s="34"/>
      <c r="W754" s="34"/>
      <c r="X754" s="31">
        <f t="shared" ref="X754:X817" si="196">IF(O754="M",2.06*10^-3*G754^2-0.1166*G754+6.5273,2.49*10^-3*G754^2-0.1858*G754+9.036)</f>
        <v>9.0359999999999996</v>
      </c>
      <c r="Y754" s="31">
        <f t="shared" ref="Y754:Y817" si="197">((G754/100)^3*INDEX(itoOI,IF(O754="M",0,3)+IF(G754&lt;140,1,IF(G754&lt;=149,2,3)),1)+(G754/100)^2*INDEX(itoOI,IF(O754="M",0,3)+IF(G754&lt;140,1,IF(G754&lt;=149,2,3)),2)+(G754/100)*INDEX(itoOI,IF(O754="M",0,3)+IF(G754&lt;140,1,IF(G754&lt;=149,2,3)),3)+INDEX(itoOI,IF(O754="M",0,3)+IF(G754&lt;140,1,IF(G754&lt;=149,2,3)),4))</f>
        <v>-184.49199999999999</v>
      </c>
      <c r="Z754" s="30">
        <f t="shared" ref="Z754:Z817" si="198">22*G754^2/10000</f>
        <v>0</v>
      </c>
    </row>
    <row r="755" spans="5:26" x14ac:dyDescent="0.15">
      <c r="E755" s="46"/>
      <c r="F755" s="28"/>
      <c r="G755" s="29"/>
      <c r="H755" s="29"/>
      <c r="I755" s="48" t="str">
        <f t="shared" si="192"/>
        <v/>
      </c>
      <c r="J755" s="48" t="str">
        <f t="shared" si="193"/>
        <v/>
      </c>
      <c r="K755" s="49" t="str">
        <f t="shared" si="194"/>
        <v/>
      </c>
      <c r="L755" s="11"/>
      <c r="M755" s="11"/>
      <c r="N755" s="78"/>
      <c r="O755" s="31" t="str">
        <f t="shared" si="188"/>
        <v>F</v>
      </c>
      <c r="P755" s="11">
        <f t="shared" si="195"/>
        <v>-23.287315649149274</v>
      </c>
      <c r="Q755" s="11"/>
      <c r="R755" s="38">
        <f t="shared" si="189"/>
        <v>0</v>
      </c>
      <c r="S755" s="30">
        <f t="shared" si="190"/>
        <v>0</v>
      </c>
      <c r="T755" s="30">
        <f t="shared" si="191"/>
        <v>0</v>
      </c>
      <c r="U755" s="34"/>
      <c r="V755" s="34"/>
      <c r="W755" s="34"/>
      <c r="X755" s="31">
        <f t="shared" si="196"/>
        <v>9.0359999999999996</v>
      </c>
      <c r="Y755" s="31">
        <f t="shared" si="197"/>
        <v>-184.49199999999999</v>
      </c>
      <c r="Z755" s="30">
        <f t="shared" si="198"/>
        <v>0</v>
      </c>
    </row>
    <row r="756" spans="5:26" x14ac:dyDescent="0.15">
      <c r="E756" s="46"/>
      <c r="F756" s="28"/>
      <c r="G756" s="29"/>
      <c r="H756" s="29"/>
      <c r="I756" s="48" t="str">
        <f t="shared" si="192"/>
        <v/>
      </c>
      <c r="J756" s="48" t="str">
        <f t="shared" si="193"/>
        <v/>
      </c>
      <c r="K756" s="49" t="str">
        <f t="shared" si="194"/>
        <v/>
      </c>
      <c r="L756" s="11"/>
      <c r="M756" s="11"/>
      <c r="N756" s="78"/>
      <c r="O756" s="31" t="str">
        <f t="shared" si="188"/>
        <v>F</v>
      </c>
      <c r="P756" s="11">
        <f t="shared" si="195"/>
        <v>-23.287315649149274</v>
      </c>
      <c r="Q756" s="11"/>
      <c r="R756" s="38">
        <f t="shared" si="189"/>
        <v>0</v>
      </c>
      <c r="S756" s="30">
        <f t="shared" si="190"/>
        <v>0</v>
      </c>
      <c r="T756" s="30">
        <f t="shared" si="191"/>
        <v>0</v>
      </c>
      <c r="U756" s="34"/>
      <c r="V756" s="34"/>
      <c r="W756" s="34"/>
      <c r="X756" s="31">
        <f t="shared" si="196"/>
        <v>9.0359999999999996</v>
      </c>
      <c r="Y756" s="31">
        <f t="shared" si="197"/>
        <v>-184.49199999999999</v>
      </c>
      <c r="Z756" s="30">
        <f t="shared" si="198"/>
        <v>0</v>
      </c>
    </row>
    <row r="757" spans="5:26" x14ac:dyDescent="0.15">
      <c r="E757" s="46"/>
      <c r="F757" s="28"/>
      <c r="G757" s="29"/>
      <c r="H757" s="29"/>
      <c r="I757" s="48" t="str">
        <f t="shared" si="192"/>
        <v/>
      </c>
      <c r="J757" s="48" t="str">
        <f t="shared" si="193"/>
        <v/>
      </c>
      <c r="K757" s="49" t="str">
        <f t="shared" si="194"/>
        <v/>
      </c>
      <c r="L757" s="11"/>
      <c r="M757" s="11"/>
      <c r="N757" s="78"/>
      <c r="O757" s="31" t="str">
        <f t="shared" si="188"/>
        <v>F</v>
      </c>
      <c r="P757" s="11">
        <f t="shared" si="195"/>
        <v>-23.287315649149274</v>
      </c>
      <c r="Q757" s="11"/>
      <c r="R757" s="38">
        <f t="shared" si="189"/>
        <v>0</v>
      </c>
      <c r="S757" s="30">
        <f t="shared" si="190"/>
        <v>0</v>
      </c>
      <c r="T757" s="30">
        <f t="shared" si="191"/>
        <v>0</v>
      </c>
      <c r="U757" s="34"/>
      <c r="V757" s="34"/>
      <c r="W757" s="34"/>
      <c r="X757" s="31">
        <f t="shared" si="196"/>
        <v>9.0359999999999996</v>
      </c>
      <c r="Y757" s="31">
        <f t="shared" si="197"/>
        <v>-184.49199999999999</v>
      </c>
      <c r="Z757" s="30">
        <f t="shared" si="198"/>
        <v>0</v>
      </c>
    </row>
    <row r="758" spans="5:26" x14ac:dyDescent="0.15">
      <c r="E758" s="46"/>
      <c r="F758" s="28"/>
      <c r="G758" s="29"/>
      <c r="H758" s="29"/>
      <c r="I758" s="48" t="str">
        <f t="shared" si="192"/>
        <v/>
      </c>
      <c r="J758" s="48" t="str">
        <f t="shared" si="193"/>
        <v/>
      </c>
      <c r="K758" s="49" t="str">
        <f t="shared" si="194"/>
        <v/>
      </c>
      <c r="L758" s="11"/>
      <c r="M758" s="11"/>
      <c r="N758" s="78"/>
      <c r="O758" s="31" t="str">
        <f t="shared" si="188"/>
        <v>F</v>
      </c>
      <c r="P758" s="11">
        <f t="shared" si="195"/>
        <v>-23.287315649149274</v>
      </c>
      <c r="Q758" s="11"/>
      <c r="R758" s="38">
        <f t="shared" si="189"/>
        <v>0</v>
      </c>
      <c r="S758" s="30">
        <f t="shared" si="190"/>
        <v>0</v>
      </c>
      <c r="T758" s="30">
        <f t="shared" si="191"/>
        <v>0</v>
      </c>
      <c r="U758" s="34"/>
      <c r="V758" s="34"/>
      <c r="W758" s="34"/>
      <c r="X758" s="31">
        <f t="shared" si="196"/>
        <v>9.0359999999999996</v>
      </c>
      <c r="Y758" s="31">
        <f t="shared" si="197"/>
        <v>-184.49199999999999</v>
      </c>
      <c r="Z758" s="30">
        <f t="shared" si="198"/>
        <v>0</v>
      </c>
    </row>
    <row r="759" spans="5:26" x14ac:dyDescent="0.15">
      <c r="E759" s="46"/>
      <c r="F759" s="28"/>
      <c r="G759" s="29"/>
      <c r="H759" s="29"/>
      <c r="I759" s="48" t="str">
        <f t="shared" si="192"/>
        <v/>
      </c>
      <c r="J759" s="48" t="str">
        <f t="shared" si="193"/>
        <v/>
      </c>
      <c r="K759" s="49" t="str">
        <f t="shared" si="194"/>
        <v/>
      </c>
      <c r="L759" s="11"/>
      <c r="M759" s="11"/>
      <c r="N759" s="78"/>
      <c r="O759" s="31" t="str">
        <f t="shared" si="188"/>
        <v>F</v>
      </c>
      <c r="P759" s="11">
        <f t="shared" si="195"/>
        <v>-23.287315649149274</v>
      </c>
      <c r="Q759" s="11"/>
      <c r="R759" s="38">
        <f t="shared" si="189"/>
        <v>0</v>
      </c>
      <c r="S759" s="30">
        <f t="shared" si="190"/>
        <v>0</v>
      </c>
      <c r="T759" s="30">
        <f t="shared" si="191"/>
        <v>0</v>
      </c>
      <c r="U759" s="34"/>
      <c r="V759" s="34"/>
      <c r="W759" s="34"/>
      <c r="X759" s="31">
        <f t="shared" si="196"/>
        <v>9.0359999999999996</v>
      </c>
      <c r="Y759" s="31">
        <f t="shared" si="197"/>
        <v>-184.49199999999999</v>
      </c>
      <c r="Z759" s="30">
        <f t="shared" si="198"/>
        <v>0</v>
      </c>
    </row>
    <row r="760" spans="5:26" x14ac:dyDescent="0.15">
      <c r="E760" s="46"/>
      <c r="F760" s="28"/>
      <c r="G760" s="29"/>
      <c r="H760" s="29"/>
      <c r="I760" s="48" t="str">
        <f t="shared" si="192"/>
        <v/>
      </c>
      <c r="J760" s="48" t="str">
        <f t="shared" si="193"/>
        <v/>
      </c>
      <c r="K760" s="49" t="str">
        <f t="shared" si="194"/>
        <v/>
      </c>
      <c r="L760" s="11"/>
      <c r="M760" s="11"/>
      <c r="N760" s="78"/>
      <c r="O760" s="31" t="str">
        <f t="shared" si="188"/>
        <v>F</v>
      </c>
      <c r="P760" s="11">
        <f t="shared" si="195"/>
        <v>-23.287315649149274</v>
      </c>
      <c r="Q760" s="11"/>
      <c r="R760" s="38">
        <f t="shared" si="189"/>
        <v>0</v>
      </c>
      <c r="S760" s="30">
        <f t="shared" si="190"/>
        <v>0</v>
      </c>
      <c r="T760" s="30">
        <f t="shared" si="191"/>
        <v>0</v>
      </c>
      <c r="U760" s="34"/>
      <c r="V760" s="34"/>
      <c r="W760" s="34"/>
      <c r="X760" s="31">
        <f t="shared" si="196"/>
        <v>9.0359999999999996</v>
      </c>
      <c r="Y760" s="31">
        <f t="shared" si="197"/>
        <v>-184.49199999999999</v>
      </c>
      <c r="Z760" s="30">
        <f t="shared" si="198"/>
        <v>0</v>
      </c>
    </row>
    <row r="761" spans="5:26" x14ac:dyDescent="0.15">
      <c r="E761" s="46"/>
      <c r="F761" s="28"/>
      <c r="G761" s="29"/>
      <c r="H761" s="29"/>
      <c r="I761" s="48" t="str">
        <f t="shared" si="192"/>
        <v/>
      </c>
      <c r="J761" s="48" t="str">
        <f t="shared" si="193"/>
        <v/>
      </c>
      <c r="K761" s="49" t="str">
        <f t="shared" si="194"/>
        <v/>
      </c>
      <c r="L761" s="11"/>
      <c r="M761" s="11"/>
      <c r="N761" s="78"/>
      <c r="O761" s="31" t="str">
        <f t="shared" si="188"/>
        <v>F</v>
      </c>
      <c r="P761" s="11">
        <f t="shared" si="195"/>
        <v>-23.287315649149274</v>
      </c>
      <c r="Q761" s="11"/>
      <c r="R761" s="38">
        <f t="shared" si="189"/>
        <v>0</v>
      </c>
      <c r="S761" s="30">
        <f t="shared" si="190"/>
        <v>0</v>
      </c>
      <c r="T761" s="30">
        <f t="shared" si="191"/>
        <v>0</v>
      </c>
      <c r="U761" s="34"/>
      <c r="V761" s="34"/>
      <c r="W761" s="34"/>
      <c r="X761" s="31">
        <f t="shared" si="196"/>
        <v>9.0359999999999996</v>
      </c>
      <c r="Y761" s="31">
        <f t="shared" si="197"/>
        <v>-184.49199999999999</v>
      </c>
      <c r="Z761" s="30">
        <f t="shared" si="198"/>
        <v>0</v>
      </c>
    </row>
    <row r="762" spans="5:26" x14ac:dyDescent="0.15">
      <c r="E762" s="46"/>
      <c r="F762" s="28"/>
      <c r="G762" s="29"/>
      <c r="H762" s="29"/>
      <c r="I762" s="48" t="str">
        <f t="shared" si="192"/>
        <v/>
      </c>
      <c r="J762" s="48" t="str">
        <f t="shared" si="193"/>
        <v/>
      </c>
      <c r="K762" s="49" t="str">
        <f t="shared" si="194"/>
        <v/>
      </c>
      <c r="L762" s="11"/>
      <c r="M762" s="11"/>
      <c r="N762" s="78"/>
      <c r="O762" s="31" t="str">
        <f t="shared" si="188"/>
        <v>F</v>
      </c>
      <c r="P762" s="11">
        <f t="shared" si="195"/>
        <v>-23.287315649149274</v>
      </c>
      <c r="Q762" s="11"/>
      <c r="R762" s="38">
        <f t="shared" si="189"/>
        <v>0</v>
      </c>
      <c r="S762" s="30">
        <f t="shared" si="190"/>
        <v>0</v>
      </c>
      <c r="T762" s="30">
        <f t="shared" si="191"/>
        <v>0</v>
      </c>
      <c r="U762" s="34"/>
      <c r="V762" s="34"/>
      <c r="W762" s="34"/>
      <c r="X762" s="31">
        <f t="shared" si="196"/>
        <v>9.0359999999999996</v>
      </c>
      <c r="Y762" s="31">
        <f t="shared" si="197"/>
        <v>-184.49199999999999</v>
      </c>
      <c r="Z762" s="30">
        <f t="shared" si="198"/>
        <v>0</v>
      </c>
    </row>
    <row r="763" spans="5:26" x14ac:dyDescent="0.15">
      <c r="E763" s="46"/>
      <c r="F763" s="28"/>
      <c r="G763" s="29"/>
      <c r="H763" s="29"/>
      <c r="I763" s="48" t="str">
        <f t="shared" si="192"/>
        <v/>
      </c>
      <c r="J763" s="48" t="str">
        <f t="shared" si="193"/>
        <v/>
      </c>
      <c r="K763" s="49" t="str">
        <f t="shared" si="194"/>
        <v/>
      </c>
      <c r="L763" s="11"/>
      <c r="M763" s="11"/>
      <c r="N763" s="78"/>
      <c r="O763" s="31" t="str">
        <f t="shared" si="188"/>
        <v>F</v>
      </c>
      <c r="P763" s="11">
        <f t="shared" si="195"/>
        <v>-23.287315649149274</v>
      </c>
      <c r="Q763" s="11"/>
      <c r="R763" s="38">
        <f t="shared" si="189"/>
        <v>0</v>
      </c>
      <c r="S763" s="30">
        <f t="shared" si="190"/>
        <v>0</v>
      </c>
      <c r="T763" s="30">
        <f t="shared" si="191"/>
        <v>0</v>
      </c>
      <c r="U763" s="34"/>
      <c r="V763" s="34"/>
      <c r="W763" s="34"/>
      <c r="X763" s="31">
        <f t="shared" si="196"/>
        <v>9.0359999999999996</v>
      </c>
      <c r="Y763" s="31">
        <f t="shared" si="197"/>
        <v>-184.49199999999999</v>
      </c>
      <c r="Z763" s="30">
        <f t="shared" si="198"/>
        <v>0</v>
      </c>
    </row>
    <row r="764" spans="5:26" x14ac:dyDescent="0.15">
      <c r="E764" s="46"/>
      <c r="F764" s="28"/>
      <c r="G764" s="29"/>
      <c r="H764" s="29"/>
      <c r="I764" s="48" t="str">
        <f t="shared" si="192"/>
        <v/>
      </c>
      <c r="J764" s="48" t="str">
        <f t="shared" si="193"/>
        <v/>
      </c>
      <c r="K764" s="49" t="str">
        <f t="shared" si="194"/>
        <v/>
      </c>
      <c r="L764" s="11"/>
      <c r="M764" s="11"/>
      <c r="N764" s="78"/>
      <c r="O764" s="31" t="str">
        <f t="shared" si="188"/>
        <v>F</v>
      </c>
      <c r="P764" s="11">
        <f t="shared" si="195"/>
        <v>-23.287315649149274</v>
      </c>
      <c r="Q764" s="11"/>
      <c r="R764" s="38">
        <f t="shared" si="189"/>
        <v>0</v>
      </c>
      <c r="S764" s="30">
        <f t="shared" si="190"/>
        <v>0</v>
      </c>
      <c r="T764" s="30">
        <f t="shared" si="191"/>
        <v>0</v>
      </c>
      <c r="U764" s="34"/>
      <c r="V764" s="34"/>
      <c r="W764" s="34"/>
      <c r="X764" s="31">
        <f t="shared" si="196"/>
        <v>9.0359999999999996</v>
      </c>
      <c r="Y764" s="31">
        <f t="shared" si="197"/>
        <v>-184.49199999999999</v>
      </c>
      <c r="Z764" s="30">
        <f t="shared" si="198"/>
        <v>0</v>
      </c>
    </row>
    <row r="765" spans="5:26" x14ac:dyDescent="0.15">
      <c r="E765" s="46"/>
      <c r="F765" s="28"/>
      <c r="G765" s="29"/>
      <c r="H765" s="29"/>
      <c r="I765" s="48" t="str">
        <f t="shared" si="192"/>
        <v/>
      </c>
      <c r="J765" s="48" t="str">
        <f t="shared" si="193"/>
        <v/>
      </c>
      <c r="K765" s="49" t="str">
        <f t="shared" si="194"/>
        <v/>
      </c>
      <c r="L765" s="11"/>
      <c r="M765" s="11"/>
      <c r="N765" s="78"/>
      <c r="O765" s="31" t="str">
        <f t="shared" si="188"/>
        <v>F</v>
      </c>
      <c r="P765" s="11">
        <f t="shared" si="195"/>
        <v>-23.287315649149274</v>
      </c>
      <c r="Q765" s="11"/>
      <c r="R765" s="38">
        <f t="shared" si="189"/>
        <v>0</v>
      </c>
      <c r="S765" s="30">
        <f t="shared" si="190"/>
        <v>0</v>
      </c>
      <c r="T765" s="30">
        <f t="shared" si="191"/>
        <v>0</v>
      </c>
      <c r="U765" s="34"/>
      <c r="V765" s="34"/>
      <c r="W765" s="34"/>
      <c r="X765" s="31">
        <f t="shared" si="196"/>
        <v>9.0359999999999996</v>
      </c>
      <c r="Y765" s="31">
        <f t="shared" si="197"/>
        <v>-184.49199999999999</v>
      </c>
      <c r="Z765" s="30">
        <f t="shared" si="198"/>
        <v>0</v>
      </c>
    </row>
    <row r="766" spans="5:26" x14ac:dyDescent="0.15">
      <c r="E766" s="46"/>
      <c r="F766" s="28"/>
      <c r="G766" s="29"/>
      <c r="H766" s="29"/>
      <c r="I766" s="48" t="str">
        <f t="shared" si="192"/>
        <v/>
      </c>
      <c r="J766" s="48" t="str">
        <f t="shared" si="193"/>
        <v/>
      </c>
      <c r="K766" s="49" t="str">
        <f t="shared" si="194"/>
        <v/>
      </c>
      <c r="L766" s="11"/>
      <c r="M766" s="11"/>
      <c r="N766" s="78"/>
      <c r="O766" s="31" t="str">
        <f t="shared" si="188"/>
        <v>F</v>
      </c>
      <c r="P766" s="11">
        <f t="shared" si="195"/>
        <v>-23.287315649149274</v>
      </c>
      <c r="Q766" s="11"/>
      <c r="R766" s="38">
        <f t="shared" si="189"/>
        <v>0</v>
      </c>
      <c r="S766" s="30">
        <f t="shared" si="190"/>
        <v>0</v>
      </c>
      <c r="T766" s="30">
        <f t="shared" si="191"/>
        <v>0</v>
      </c>
      <c r="U766" s="34"/>
      <c r="V766" s="34"/>
      <c r="W766" s="34"/>
      <c r="X766" s="31">
        <f t="shared" si="196"/>
        <v>9.0359999999999996</v>
      </c>
      <c r="Y766" s="31">
        <f t="shared" si="197"/>
        <v>-184.49199999999999</v>
      </c>
      <c r="Z766" s="30">
        <f t="shared" si="198"/>
        <v>0</v>
      </c>
    </row>
    <row r="767" spans="5:26" x14ac:dyDescent="0.15">
      <c r="E767" s="46"/>
      <c r="F767" s="28"/>
      <c r="G767" s="29"/>
      <c r="H767" s="29"/>
      <c r="I767" s="48" t="str">
        <f t="shared" si="192"/>
        <v/>
      </c>
      <c r="J767" s="48" t="str">
        <f t="shared" si="193"/>
        <v/>
      </c>
      <c r="K767" s="49" t="str">
        <f t="shared" si="194"/>
        <v/>
      </c>
      <c r="L767" s="11"/>
      <c r="M767" s="11"/>
      <c r="N767" s="78"/>
      <c r="O767" s="31" t="str">
        <f t="shared" si="188"/>
        <v>F</v>
      </c>
      <c r="P767" s="11">
        <f t="shared" si="195"/>
        <v>-23.287315649149274</v>
      </c>
      <c r="Q767" s="11"/>
      <c r="R767" s="38">
        <f t="shared" si="189"/>
        <v>0</v>
      </c>
      <c r="S767" s="30">
        <f t="shared" si="190"/>
        <v>0</v>
      </c>
      <c r="T767" s="30">
        <f t="shared" si="191"/>
        <v>0</v>
      </c>
      <c r="U767" s="34"/>
      <c r="V767" s="34"/>
      <c r="W767" s="34"/>
      <c r="X767" s="31">
        <f t="shared" si="196"/>
        <v>9.0359999999999996</v>
      </c>
      <c r="Y767" s="31">
        <f t="shared" si="197"/>
        <v>-184.49199999999999</v>
      </c>
      <c r="Z767" s="30">
        <f t="shared" si="198"/>
        <v>0</v>
      </c>
    </row>
    <row r="768" spans="5:26" x14ac:dyDescent="0.15">
      <c r="E768" s="46"/>
      <c r="F768" s="28"/>
      <c r="G768" s="29"/>
      <c r="H768" s="29"/>
      <c r="I768" s="48" t="str">
        <f t="shared" si="192"/>
        <v/>
      </c>
      <c r="J768" s="48" t="str">
        <f t="shared" si="193"/>
        <v/>
      </c>
      <c r="K768" s="49" t="str">
        <f t="shared" si="194"/>
        <v/>
      </c>
      <c r="L768" s="11"/>
      <c r="M768" s="11"/>
      <c r="N768" s="78"/>
      <c r="O768" s="31" t="str">
        <f t="shared" si="188"/>
        <v>F</v>
      </c>
      <c r="P768" s="11">
        <f t="shared" si="195"/>
        <v>-23.287315649149274</v>
      </c>
      <c r="Q768" s="11"/>
      <c r="R768" s="38">
        <f t="shared" si="189"/>
        <v>0</v>
      </c>
      <c r="S768" s="30">
        <f t="shared" si="190"/>
        <v>0</v>
      </c>
      <c r="T768" s="30">
        <f t="shared" si="191"/>
        <v>0</v>
      </c>
      <c r="U768" s="34"/>
      <c r="V768" s="34"/>
      <c r="W768" s="34"/>
      <c r="X768" s="31">
        <f t="shared" si="196"/>
        <v>9.0359999999999996</v>
      </c>
      <c r="Y768" s="31">
        <f t="shared" si="197"/>
        <v>-184.49199999999999</v>
      </c>
      <c r="Z768" s="30">
        <f t="shared" si="198"/>
        <v>0</v>
      </c>
    </row>
    <row r="769" spans="5:26" x14ac:dyDescent="0.15">
      <c r="E769" s="46"/>
      <c r="F769" s="28"/>
      <c r="G769" s="29"/>
      <c r="H769" s="29"/>
      <c r="I769" s="48" t="str">
        <f t="shared" si="192"/>
        <v/>
      </c>
      <c r="J769" s="48" t="str">
        <f t="shared" si="193"/>
        <v/>
      </c>
      <c r="K769" s="49" t="str">
        <f t="shared" si="194"/>
        <v/>
      </c>
      <c r="L769" s="11"/>
      <c r="M769" s="11"/>
      <c r="N769" s="78"/>
      <c r="O769" s="31" t="str">
        <f t="shared" si="188"/>
        <v>F</v>
      </c>
      <c r="P769" s="11">
        <f t="shared" si="195"/>
        <v>-23.287315649149274</v>
      </c>
      <c r="Q769" s="11"/>
      <c r="R769" s="38">
        <f t="shared" si="189"/>
        <v>0</v>
      </c>
      <c r="S769" s="30">
        <f t="shared" si="190"/>
        <v>0</v>
      </c>
      <c r="T769" s="30">
        <f t="shared" si="191"/>
        <v>0</v>
      </c>
      <c r="U769" s="34"/>
      <c r="V769" s="34"/>
      <c r="W769" s="34"/>
      <c r="X769" s="31">
        <f t="shared" si="196"/>
        <v>9.0359999999999996</v>
      </c>
      <c r="Y769" s="31">
        <f t="shared" si="197"/>
        <v>-184.49199999999999</v>
      </c>
      <c r="Z769" s="30">
        <f t="shared" si="198"/>
        <v>0</v>
      </c>
    </row>
    <row r="770" spans="5:26" x14ac:dyDescent="0.15">
      <c r="E770" s="46"/>
      <c r="F770" s="28"/>
      <c r="G770" s="29"/>
      <c r="H770" s="29"/>
      <c r="I770" s="48" t="str">
        <f t="shared" si="192"/>
        <v/>
      </c>
      <c r="J770" s="48" t="str">
        <f t="shared" si="193"/>
        <v/>
      </c>
      <c r="K770" s="49" t="str">
        <f t="shared" si="194"/>
        <v/>
      </c>
      <c r="L770" s="11"/>
      <c r="M770" s="11"/>
      <c r="N770" s="78"/>
      <c r="O770" s="31" t="str">
        <f t="shared" si="188"/>
        <v>F</v>
      </c>
      <c r="P770" s="11">
        <f t="shared" si="195"/>
        <v>-23.287315649149274</v>
      </c>
      <c r="Q770" s="11"/>
      <c r="R770" s="38">
        <f t="shared" si="189"/>
        <v>0</v>
      </c>
      <c r="S770" s="30">
        <f t="shared" si="190"/>
        <v>0</v>
      </c>
      <c r="T770" s="30">
        <f t="shared" si="191"/>
        <v>0</v>
      </c>
      <c r="U770" s="34"/>
      <c r="V770" s="34"/>
      <c r="W770" s="34"/>
      <c r="X770" s="31">
        <f t="shared" si="196"/>
        <v>9.0359999999999996</v>
      </c>
      <c r="Y770" s="31">
        <f t="shared" si="197"/>
        <v>-184.49199999999999</v>
      </c>
      <c r="Z770" s="30">
        <f t="shared" si="198"/>
        <v>0</v>
      </c>
    </row>
    <row r="771" spans="5:26" x14ac:dyDescent="0.15">
      <c r="E771" s="46"/>
      <c r="F771" s="28"/>
      <c r="G771" s="29"/>
      <c r="H771" s="29"/>
      <c r="I771" s="48" t="str">
        <f t="shared" si="192"/>
        <v/>
      </c>
      <c r="J771" s="48" t="str">
        <f t="shared" si="193"/>
        <v/>
      </c>
      <c r="K771" s="49" t="str">
        <f t="shared" si="194"/>
        <v/>
      </c>
      <c r="L771" s="11"/>
      <c r="M771" s="11"/>
      <c r="N771" s="78"/>
      <c r="O771" s="31" t="str">
        <f t="shared" si="188"/>
        <v>F</v>
      </c>
      <c r="P771" s="11">
        <f t="shared" si="195"/>
        <v>-23.287315649149274</v>
      </c>
      <c r="Q771" s="11"/>
      <c r="R771" s="38">
        <f t="shared" si="189"/>
        <v>0</v>
      </c>
      <c r="S771" s="30">
        <f t="shared" si="190"/>
        <v>0</v>
      </c>
      <c r="T771" s="30">
        <f t="shared" si="191"/>
        <v>0</v>
      </c>
      <c r="U771" s="34"/>
      <c r="V771" s="34"/>
      <c r="W771" s="34"/>
      <c r="X771" s="31">
        <f t="shared" si="196"/>
        <v>9.0359999999999996</v>
      </c>
      <c r="Y771" s="31">
        <f t="shared" si="197"/>
        <v>-184.49199999999999</v>
      </c>
      <c r="Z771" s="30">
        <f t="shared" si="198"/>
        <v>0</v>
      </c>
    </row>
    <row r="772" spans="5:26" x14ac:dyDescent="0.15">
      <c r="E772" s="46"/>
      <c r="F772" s="28"/>
      <c r="G772" s="29"/>
      <c r="H772" s="29"/>
      <c r="I772" s="48" t="str">
        <f t="shared" si="192"/>
        <v/>
      </c>
      <c r="J772" s="48" t="str">
        <f t="shared" si="193"/>
        <v/>
      </c>
      <c r="K772" s="49" t="str">
        <f t="shared" si="194"/>
        <v/>
      </c>
      <c r="L772" s="11"/>
      <c r="M772" s="11"/>
      <c r="N772" s="78"/>
      <c r="O772" s="31" t="str">
        <f t="shared" si="188"/>
        <v>F</v>
      </c>
      <c r="P772" s="11">
        <f t="shared" si="195"/>
        <v>-23.287315649149274</v>
      </c>
      <c r="Q772" s="11"/>
      <c r="R772" s="38">
        <f t="shared" si="189"/>
        <v>0</v>
      </c>
      <c r="S772" s="30">
        <f t="shared" si="190"/>
        <v>0</v>
      </c>
      <c r="T772" s="30">
        <f t="shared" si="191"/>
        <v>0</v>
      </c>
      <c r="U772" s="34"/>
      <c r="V772" s="34"/>
      <c r="W772" s="34"/>
      <c r="X772" s="31">
        <f t="shared" si="196"/>
        <v>9.0359999999999996</v>
      </c>
      <c r="Y772" s="31">
        <f t="shared" si="197"/>
        <v>-184.49199999999999</v>
      </c>
      <c r="Z772" s="30">
        <f t="shared" si="198"/>
        <v>0</v>
      </c>
    </row>
    <row r="773" spans="5:26" x14ac:dyDescent="0.15">
      <c r="E773" s="46"/>
      <c r="F773" s="28"/>
      <c r="G773" s="29"/>
      <c r="H773" s="29"/>
      <c r="I773" s="48" t="str">
        <f t="shared" si="192"/>
        <v/>
      </c>
      <c r="J773" s="48" t="str">
        <f t="shared" si="193"/>
        <v/>
      </c>
      <c r="K773" s="49" t="str">
        <f t="shared" si="194"/>
        <v/>
      </c>
      <c r="L773" s="11"/>
      <c r="M773" s="11"/>
      <c r="N773" s="78"/>
      <c r="O773" s="31" t="str">
        <f t="shared" si="188"/>
        <v>F</v>
      </c>
      <c r="P773" s="11">
        <f t="shared" si="195"/>
        <v>-23.287315649149274</v>
      </c>
      <c r="Q773" s="11"/>
      <c r="R773" s="38">
        <f t="shared" si="189"/>
        <v>0</v>
      </c>
      <c r="S773" s="30">
        <f t="shared" si="190"/>
        <v>0</v>
      </c>
      <c r="T773" s="30">
        <f t="shared" si="191"/>
        <v>0</v>
      </c>
      <c r="U773" s="34"/>
      <c r="V773" s="34"/>
      <c r="W773" s="34"/>
      <c r="X773" s="31">
        <f t="shared" si="196"/>
        <v>9.0359999999999996</v>
      </c>
      <c r="Y773" s="31">
        <f t="shared" si="197"/>
        <v>-184.49199999999999</v>
      </c>
      <c r="Z773" s="30">
        <f t="shared" si="198"/>
        <v>0</v>
      </c>
    </row>
    <row r="774" spans="5:26" x14ac:dyDescent="0.15">
      <c r="E774" s="46"/>
      <c r="F774" s="28"/>
      <c r="G774" s="29"/>
      <c r="H774" s="29"/>
      <c r="I774" s="48" t="str">
        <f t="shared" si="192"/>
        <v/>
      </c>
      <c r="J774" s="48" t="str">
        <f t="shared" si="193"/>
        <v/>
      </c>
      <c r="K774" s="49" t="str">
        <f t="shared" si="194"/>
        <v/>
      </c>
      <c r="L774" s="11"/>
      <c r="M774" s="11"/>
      <c r="N774" s="78"/>
      <c r="O774" s="31" t="str">
        <f t="shared" si="188"/>
        <v>F</v>
      </c>
      <c r="P774" s="11">
        <f t="shared" si="195"/>
        <v>-23.287315649149274</v>
      </c>
      <c r="Q774" s="11"/>
      <c r="R774" s="38">
        <f t="shared" si="189"/>
        <v>0</v>
      </c>
      <c r="S774" s="30">
        <f t="shared" si="190"/>
        <v>0</v>
      </c>
      <c r="T774" s="30">
        <f t="shared" si="191"/>
        <v>0</v>
      </c>
      <c r="U774" s="34"/>
      <c r="V774" s="34"/>
      <c r="W774" s="34"/>
      <c r="X774" s="31">
        <f t="shared" si="196"/>
        <v>9.0359999999999996</v>
      </c>
      <c r="Y774" s="31">
        <f t="shared" si="197"/>
        <v>-184.49199999999999</v>
      </c>
      <c r="Z774" s="30">
        <f t="shared" si="198"/>
        <v>0</v>
      </c>
    </row>
    <row r="775" spans="5:26" x14ac:dyDescent="0.15">
      <c r="E775" s="46"/>
      <c r="F775" s="28"/>
      <c r="G775" s="29"/>
      <c r="H775" s="29"/>
      <c r="I775" s="48" t="str">
        <f t="shared" si="192"/>
        <v/>
      </c>
      <c r="J775" s="48" t="str">
        <f t="shared" si="193"/>
        <v/>
      </c>
      <c r="K775" s="49" t="str">
        <f t="shared" si="194"/>
        <v/>
      </c>
      <c r="L775" s="11"/>
      <c r="M775" s="11"/>
      <c r="N775" s="78"/>
      <c r="O775" s="31" t="str">
        <f t="shared" si="188"/>
        <v>F</v>
      </c>
      <c r="P775" s="11">
        <f t="shared" si="195"/>
        <v>-23.287315649149274</v>
      </c>
      <c r="Q775" s="11"/>
      <c r="R775" s="38">
        <f t="shared" si="189"/>
        <v>0</v>
      </c>
      <c r="S775" s="30">
        <f t="shared" si="190"/>
        <v>0</v>
      </c>
      <c r="T775" s="30">
        <f t="shared" si="191"/>
        <v>0</v>
      </c>
      <c r="U775" s="34"/>
      <c r="V775" s="34"/>
      <c r="W775" s="34"/>
      <c r="X775" s="31">
        <f t="shared" si="196"/>
        <v>9.0359999999999996</v>
      </c>
      <c r="Y775" s="31">
        <f t="shared" si="197"/>
        <v>-184.49199999999999</v>
      </c>
      <c r="Z775" s="30">
        <f t="shared" si="198"/>
        <v>0</v>
      </c>
    </row>
    <row r="776" spans="5:26" x14ac:dyDescent="0.15">
      <c r="E776" s="46"/>
      <c r="F776" s="28"/>
      <c r="G776" s="29"/>
      <c r="H776" s="29"/>
      <c r="I776" s="48" t="str">
        <f t="shared" si="192"/>
        <v/>
      </c>
      <c r="J776" s="48" t="str">
        <f t="shared" si="193"/>
        <v/>
      </c>
      <c r="K776" s="49" t="str">
        <f t="shared" si="194"/>
        <v/>
      </c>
      <c r="L776" s="11"/>
      <c r="M776" s="11"/>
      <c r="N776" s="78"/>
      <c r="O776" s="31" t="str">
        <f t="shared" si="188"/>
        <v>F</v>
      </c>
      <c r="P776" s="11">
        <f t="shared" si="195"/>
        <v>-23.287315649149274</v>
      </c>
      <c r="Q776" s="11"/>
      <c r="R776" s="38">
        <f t="shared" si="189"/>
        <v>0</v>
      </c>
      <c r="S776" s="30">
        <f t="shared" si="190"/>
        <v>0</v>
      </c>
      <c r="T776" s="30">
        <f t="shared" si="191"/>
        <v>0</v>
      </c>
      <c r="U776" s="34"/>
      <c r="V776" s="34"/>
      <c r="W776" s="34"/>
      <c r="X776" s="31">
        <f t="shared" si="196"/>
        <v>9.0359999999999996</v>
      </c>
      <c r="Y776" s="31">
        <f t="shared" si="197"/>
        <v>-184.49199999999999</v>
      </c>
      <c r="Z776" s="30">
        <f t="shared" si="198"/>
        <v>0</v>
      </c>
    </row>
    <row r="777" spans="5:26" x14ac:dyDescent="0.15">
      <c r="E777" s="46"/>
      <c r="F777" s="28"/>
      <c r="G777" s="29"/>
      <c r="H777" s="29"/>
      <c r="I777" s="48" t="str">
        <f t="shared" si="192"/>
        <v/>
      </c>
      <c r="J777" s="48" t="str">
        <f t="shared" si="193"/>
        <v/>
      </c>
      <c r="K777" s="49" t="str">
        <f t="shared" si="194"/>
        <v/>
      </c>
      <c r="L777" s="11"/>
      <c r="M777" s="11"/>
      <c r="N777" s="78"/>
      <c r="O777" s="31" t="str">
        <f t="shared" si="188"/>
        <v>F</v>
      </c>
      <c r="P777" s="11">
        <f t="shared" si="195"/>
        <v>-23.287315649149274</v>
      </c>
      <c r="Q777" s="11"/>
      <c r="R777" s="38">
        <f t="shared" si="189"/>
        <v>0</v>
      </c>
      <c r="S777" s="30">
        <f t="shared" si="190"/>
        <v>0</v>
      </c>
      <c r="T777" s="30">
        <f t="shared" si="191"/>
        <v>0</v>
      </c>
      <c r="U777" s="34"/>
      <c r="V777" s="34"/>
      <c r="W777" s="34"/>
      <c r="X777" s="31">
        <f t="shared" si="196"/>
        <v>9.0359999999999996</v>
      </c>
      <c r="Y777" s="31">
        <f t="shared" si="197"/>
        <v>-184.49199999999999</v>
      </c>
      <c r="Z777" s="30">
        <f t="shared" si="198"/>
        <v>0</v>
      </c>
    </row>
    <row r="778" spans="5:26" x14ac:dyDescent="0.15">
      <c r="E778" s="46"/>
      <c r="F778" s="28"/>
      <c r="G778" s="29"/>
      <c r="H778" s="29"/>
      <c r="I778" s="48" t="str">
        <f t="shared" si="192"/>
        <v/>
      </c>
      <c r="J778" s="48" t="str">
        <f t="shared" si="193"/>
        <v/>
      </c>
      <c r="K778" s="49" t="str">
        <f t="shared" si="194"/>
        <v/>
      </c>
      <c r="L778" s="11"/>
      <c r="M778" s="11"/>
      <c r="N778" s="78"/>
      <c r="O778" s="31" t="str">
        <f t="shared" si="188"/>
        <v>F</v>
      </c>
      <c r="P778" s="11">
        <f t="shared" si="195"/>
        <v>-23.287315649149274</v>
      </c>
      <c r="Q778" s="11"/>
      <c r="R778" s="38">
        <f t="shared" si="189"/>
        <v>0</v>
      </c>
      <c r="S778" s="30">
        <f t="shared" si="190"/>
        <v>0</v>
      </c>
      <c r="T778" s="30">
        <f t="shared" si="191"/>
        <v>0</v>
      </c>
      <c r="U778" s="34"/>
      <c r="V778" s="34"/>
      <c r="W778" s="34"/>
      <c r="X778" s="31">
        <f t="shared" si="196"/>
        <v>9.0359999999999996</v>
      </c>
      <c r="Y778" s="31">
        <f t="shared" si="197"/>
        <v>-184.49199999999999</v>
      </c>
      <c r="Z778" s="30">
        <f t="shared" si="198"/>
        <v>0</v>
      </c>
    </row>
    <row r="779" spans="5:26" x14ac:dyDescent="0.15">
      <c r="E779" s="46"/>
      <c r="F779" s="28"/>
      <c r="G779" s="29"/>
      <c r="H779" s="29"/>
      <c r="I779" s="48" t="str">
        <f t="shared" si="192"/>
        <v/>
      </c>
      <c r="J779" s="48" t="str">
        <f t="shared" si="193"/>
        <v/>
      </c>
      <c r="K779" s="49" t="str">
        <f t="shared" si="194"/>
        <v/>
      </c>
      <c r="L779" s="11"/>
      <c r="M779" s="11"/>
      <c r="N779" s="78"/>
      <c r="O779" s="31" t="str">
        <f t="shared" si="188"/>
        <v>F</v>
      </c>
      <c r="P779" s="11">
        <f t="shared" si="195"/>
        <v>-23.287315649149274</v>
      </c>
      <c r="Q779" s="11"/>
      <c r="R779" s="38">
        <f t="shared" si="189"/>
        <v>0</v>
      </c>
      <c r="S779" s="30">
        <f t="shared" si="190"/>
        <v>0</v>
      </c>
      <c r="T779" s="30">
        <f t="shared" si="191"/>
        <v>0</v>
      </c>
      <c r="U779" s="34"/>
      <c r="V779" s="34"/>
      <c r="W779" s="34"/>
      <c r="X779" s="31">
        <f t="shared" si="196"/>
        <v>9.0359999999999996</v>
      </c>
      <c r="Y779" s="31">
        <f t="shared" si="197"/>
        <v>-184.49199999999999</v>
      </c>
      <c r="Z779" s="30">
        <f t="shared" si="198"/>
        <v>0</v>
      </c>
    </row>
    <row r="780" spans="5:26" x14ac:dyDescent="0.15">
      <c r="E780" s="46"/>
      <c r="F780" s="28"/>
      <c r="G780" s="29"/>
      <c r="H780" s="29"/>
      <c r="I780" s="48" t="str">
        <f t="shared" si="192"/>
        <v/>
      </c>
      <c r="J780" s="48" t="str">
        <f t="shared" si="193"/>
        <v/>
      </c>
      <c r="K780" s="49" t="str">
        <f t="shared" si="194"/>
        <v/>
      </c>
      <c r="L780" s="11"/>
      <c r="M780" s="11"/>
      <c r="N780" s="78"/>
      <c r="O780" s="31" t="str">
        <f t="shared" si="188"/>
        <v>F</v>
      </c>
      <c r="P780" s="11">
        <f t="shared" si="195"/>
        <v>-23.287315649149274</v>
      </c>
      <c r="Q780" s="11"/>
      <c r="R780" s="38">
        <f t="shared" si="189"/>
        <v>0</v>
      </c>
      <c r="S780" s="30">
        <f t="shared" si="190"/>
        <v>0</v>
      </c>
      <c r="T780" s="30">
        <f t="shared" si="191"/>
        <v>0</v>
      </c>
      <c r="U780" s="34"/>
      <c r="V780" s="34"/>
      <c r="W780" s="34"/>
      <c r="X780" s="31">
        <f t="shared" si="196"/>
        <v>9.0359999999999996</v>
      </c>
      <c r="Y780" s="31">
        <f t="shared" si="197"/>
        <v>-184.49199999999999</v>
      </c>
      <c r="Z780" s="30">
        <f t="shared" si="198"/>
        <v>0</v>
      </c>
    </row>
    <row r="781" spans="5:26" x14ac:dyDescent="0.15">
      <c r="E781" s="46"/>
      <c r="F781" s="28"/>
      <c r="G781" s="29"/>
      <c r="H781" s="29"/>
      <c r="I781" s="48" t="str">
        <f t="shared" si="192"/>
        <v/>
      </c>
      <c r="J781" s="48" t="str">
        <f t="shared" si="193"/>
        <v/>
      </c>
      <c r="K781" s="49" t="str">
        <f t="shared" si="194"/>
        <v/>
      </c>
      <c r="L781" s="11"/>
      <c r="M781" s="11"/>
      <c r="N781" s="78"/>
      <c r="O781" s="31" t="str">
        <f t="shared" si="188"/>
        <v>F</v>
      </c>
      <c r="P781" s="11">
        <f t="shared" si="195"/>
        <v>-23.287315649149274</v>
      </c>
      <c r="Q781" s="11"/>
      <c r="R781" s="38">
        <f t="shared" si="189"/>
        <v>0</v>
      </c>
      <c r="S781" s="30">
        <f t="shared" si="190"/>
        <v>0</v>
      </c>
      <c r="T781" s="30">
        <f t="shared" si="191"/>
        <v>0</v>
      </c>
      <c r="U781" s="34"/>
      <c r="V781" s="34"/>
      <c r="W781" s="34"/>
      <c r="X781" s="31">
        <f t="shared" si="196"/>
        <v>9.0359999999999996</v>
      </c>
      <c r="Y781" s="31">
        <f t="shared" si="197"/>
        <v>-184.49199999999999</v>
      </c>
      <c r="Z781" s="30">
        <f t="shared" si="198"/>
        <v>0</v>
      </c>
    </row>
    <row r="782" spans="5:26" x14ac:dyDescent="0.15">
      <c r="E782" s="46"/>
      <c r="F782" s="28"/>
      <c r="G782" s="29"/>
      <c r="H782" s="29"/>
      <c r="I782" s="48" t="str">
        <f t="shared" si="192"/>
        <v/>
      </c>
      <c r="J782" s="48" t="str">
        <f t="shared" si="193"/>
        <v/>
      </c>
      <c r="K782" s="49" t="str">
        <f t="shared" si="194"/>
        <v/>
      </c>
      <c r="L782" s="11"/>
      <c r="M782" s="11"/>
      <c r="N782" s="78"/>
      <c r="O782" s="31" t="str">
        <f t="shared" si="188"/>
        <v>F</v>
      </c>
      <c r="P782" s="11">
        <f t="shared" si="195"/>
        <v>-23.287315649149274</v>
      </c>
      <c r="Q782" s="11"/>
      <c r="R782" s="38">
        <f t="shared" si="189"/>
        <v>0</v>
      </c>
      <c r="S782" s="30">
        <f t="shared" si="190"/>
        <v>0</v>
      </c>
      <c r="T782" s="30">
        <f t="shared" si="191"/>
        <v>0</v>
      </c>
      <c r="U782" s="34"/>
      <c r="V782" s="34"/>
      <c r="W782" s="34"/>
      <c r="X782" s="31">
        <f t="shared" si="196"/>
        <v>9.0359999999999996</v>
      </c>
      <c r="Y782" s="31">
        <f t="shared" si="197"/>
        <v>-184.49199999999999</v>
      </c>
      <c r="Z782" s="30">
        <f t="shared" si="198"/>
        <v>0</v>
      </c>
    </row>
    <row r="783" spans="5:26" x14ac:dyDescent="0.15">
      <c r="E783" s="46"/>
      <c r="F783" s="28"/>
      <c r="G783" s="29"/>
      <c r="H783" s="29"/>
      <c r="I783" s="48" t="str">
        <f t="shared" si="192"/>
        <v/>
      </c>
      <c r="J783" s="48" t="str">
        <f t="shared" si="193"/>
        <v/>
      </c>
      <c r="K783" s="49" t="str">
        <f t="shared" si="194"/>
        <v/>
      </c>
      <c r="L783" s="11"/>
      <c r="M783" s="11"/>
      <c r="N783" s="78"/>
      <c r="O783" s="31" t="str">
        <f t="shared" si="188"/>
        <v>F</v>
      </c>
      <c r="P783" s="11">
        <f t="shared" si="195"/>
        <v>-23.287315649149274</v>
      </c>
      <c r="Q783" s="11"/>
      <c r="R783" s="38">
        <f t="shared" si="189"/>
        <v>0</v>
      </c>
      <c r="S783" s="30">
        <f t="shared" si="190"/>
        <v>0</v>
      </c>
      <c r="T783" s="30">
        <f t="shared" si="191"/>
        <v>0</v>
      </c>
      <c r="U783" s="34"/>
      <c r="V783" s="34"/>
      <c r="W783" s="34"/>
      <c r="X783" s="31">
        <f t="shared" si="196"/>
        <v>9.0359999999999996</v>
      </c>
      <c r="Y783" s="31">
        <f t="shared" si="197"/>
        <v>-184.49199999999999</v>
      </c>
      <c r="Z783" s="30">
        <f t="shared" si="198"/>
        <v>0</v>
      </c>
    </row>
    <row r="784" spans="5:26" x14ac:dyDescent="0.15">
      <c r="E784" s="46"/>
      <c r="F784" s="28"/>
      <c r="G784" s="29"/>
      <c r="H784" s="29"/>
      <c r="I784" s="48" t="str">
        <f t="shared" si="192"/>
        <v/>
      </c>
      <c r="J784" s="48" t="str">
        <f t="shared" si="193"/>
        <v/>
      </c>
      <c r="K784" s="49" t="str">
        <f t="shared" si="194"/>
        <v/>
      </c>
      <c r="L784" s="11"/>
      <c r="M784" s="11"/>
      <c r="N784" s="78"/>
      <c r="O784" s="31" t="str">
        <f t="shared" si="188"/>
        <v>F</v>
      </c>
      <c r="P784" s="11">
        <f t="shared" si="195"/>
        <v>-23.287315649149274</v>
      </c>
      <c r="Q784" s="11"/>
      <c r="R784" s="38">
        <f t="shared" si="189"/>
        <v>0</v>
      </c>
      <c r="S784" s="30">
        <f t="shared" si="190"/>
        <v>0</v>
      </c>
      <c r="T784" s="30">
        <f t="shared" si="191"/>
        <v>0</v>
      </c>
      <c r="U784" s="34"/>
      <c r="V784" s="34"/>
      <c r="W784" s="34"/>
      <c r="X784" s="31">
        <f t="shared" si="196"/>
        <v>9.0359999999999996</v>
      </c>
      <c r="Y784" s="31">
        <f t="shared" si="197"/>
        <v>-184.49199999999999</v>
      </c>
      <c r="Z784" s="30">
        <f t="shared" si="198"/>
        <v>0</v>
      </c>
    </row>
    <row r="785" spans="5:26" x14ac:dyDescent="0.15">
      <c r="E785" s="46"/>
      <c r="F785" s="28"/>
      <c r="G785" s="29"/>
      <c r="H785" s="29"/>
      <c r="I785" s="48" t="str">
        <f t="shared" si="192"/>
        <v/>
      </c>
      <c r="J785" s="48" t="str">
        <f t="shared" si="193"/>
        <v/>
      </c>
      <c r="K785" s="49" t="str">
        <f t="shared" si="194"/>
        <v/>
      </c>
      <c r="L785" s="11"/>
      <c r="M785" s="11"/>
      <c r="N785" s="78"/>
      <c r="O785" s="31" t="str">
        <f t="shared" si="188"/>
        <v>F</v>
      </c>
      <c r="P785" s="11">
        <f t="shared" si="195"/>
        <v>-23.287315649149274</v>
      </c>
      <c r="Q785" s="11"/>
      <c r="R785" s="38">
        <f t="shared" si="189"/>
        <v>0</v>
      </c>
      <c r="S785" s="30">
        <f t="shared" si="190"/>
        <v>0</v>
      </c>
      <c r="T785" s="30">
        <f t="shared" si="191"/>
        <v>0</v>
      </c>
      <c r="U785" s="34"/>
      <c r="V785" s="34"/>
      <c r="W785" s="34"/>
      <c r="X785" s="31">
        <f t="shared" si="196"/>
        <v>9.0359999999999996</v>
      </c>
      <c r="Y785" s="31">
        <f t="shared" si="197"/>
        <v>-184.49199999999999</v>
      </c>
      <c r="Z785" s="30">
        <f t="shared" si="198"/>
        <v>0</v>
      </c>
    </row>
    <row r="786" spans="5:26" x14ac:dyDescent="0.15">
      <c r="E786" s="46"/>
      <c r="F786" s="28"/>
      <c r="G786" s="29"/>
      <c r="H786" s="29"/>
      <c r="I786" s="48" t="str">
        <f t="shared" si="192"/>
        <v/>
      </c>
      <c r="J786" s="48" t="str">
        <f t="shared" si="193"/>
        <v/>
      </c>
      <c r="K786" s="49" t="str">
        <f t="shared" si="194"/>
        <v/>
      </c>
      <c r="L786" s="11"/>
      <c r="M786" s="11"/>
      <c r="N786" s="78"/>
      <c r="O786" s="31" t="str">
        <f t="shared" si="188"/>
        <v>F</v>
      </c>
      <c r="P786" s="11">
        <f t="shared" si="195"/>
        <v>-23.287315649149274</v>
      </c>
      <c r="Q786" s="11"/>
      <c r="R786" s="38">
        <f t="shared" si="189"/>
        <v>0</v>
      </c>
      <c r="S786" s="30">
        <f t="shared" si="190"/>
        <v>0</v>
      </c>
      <c r="T786" s="30">
        <f t="shared" si="191"/>
        <v>0</v>
      </c>
      <c r="U786" s="34"/>
      <c r="V786" s="34"/>
      <c r="W786" s="34"/>
      <c r="X786" s="31">
        <f t="shared" si="196"/>
        <v>9.0359999999999996</v>
      </c>
      <c r="Y786" s="31">
        <f t="shared" si="197"/>
        <v>-184.49199999999999</v>
      </c>
      <c r="Z786" s="30">
        <f t="shared" si="198"/>
        <v>0</v>
      </c>
    </row>
    <row r="787" spans="5:26" x14ac:dyDescent="0.15">
      <c r="E787" s="46"/>
      <c r="F787" s="28"/>
      <c r="G787" s="29"/>
      <c r="H787" s="29"/>
      <c r="I787" s="48" t="str">
        <f t="shared" si="192"/>
        <v/>
      </c>
      <c r="J787" s="48" t="str">
        <f t="shared" si="193"/>
        <v/>
      </c>
      <c r="K787" s="49" t="str">
        <f t="shared" si="194"/>
        <v/>
      </c>
      <c r="L787" s="11"/>
      <c r="M787" s="11"/>
      <c r="N787" s="78"/>
      <c r="O787" s="31" t="str">
        <f t="shared" si="188"/>
        <v>F</v>
      </c>
      <c r="P787" s="11">
        <f t="shared" si="195"/>
        <v>-23.287315649149274</v>
      </c>
      <c r="Q787" s="11"/>
      <c r="R787" s="38">
        <f t="shared" si="189"/>
        <v>0</v>
      </c>
      <c r="S787" s="30">
        <f t="shared" si="190"/>
        <v>0</v>
      </c>
      <c r="T787" s="30">
        <f t="shared" si="191"/>
        <v>0</v>
      </c>
      <c r="U787" s="34"/>
      <c r="V787" s="34"/>
      <c r="W787" s="34"/>
      <c r="X787" s="31">
        <f t="shared" si="196"/>
        <v>9.0359999999999996</v>
      </c>
      <c r="Y787" s="31">
        <f t="shared" si="197"/>
        <v>-184.49199999999999</v>
      </c>
      <c r="Z787" s="30">
        <f t="shared" si="198"/>
        <v>0</v>
      </c>
    </row>
    <row r="788" spans="5:26" x14ac:dyDescent="0.15">
      <c r="E788" s="46"/>
      <c r="F788" s="28"/>
      <c r="G788" s="29"/>
      <c r="H788" s="29"/>
      <c r="I788" s="48" t="str">
        <f t="shared" si="192"/>
        <v/>
      </c>
      <c r="J788" s="48" t="str">
        <f t="shared" si="193"/>
        <v/>
      </c>
      <c r="K788" s="49" t="str">
        <f t="shared" si="194"/>
        <v/>
      </c>
      <c r="L788" s="11"/>
      <c r="M788" s="11"/>
      <c r="N788" s="78"/>
      <c r="O788" s="31" t="str">
        <f t="shared" si="188"/>
        <v>F</v>
      </c>
      <c r="P788" s="11">
        <f t="shared" si="195"/>
        <v>-23.287315649149274</v>
      </c>
      <c r="Q788" s="11"/>
      <c r="R788" s="38">
        <f t="shared" si="189"/>
        <v>0</v>
      </c>
      <c r="S788" s="30">
        <f t="shared" si="190"/>
        <v>0</v>
      </c>
      <c r="T788" s="30">
        <f t="shared" si="191"/>
        <v>0</v>
      </c>
      <c r="U788" s="34"/>
      <c r="V788" s="34"/>
      <c r="W788" s="34"/>
      <c r="X788" s="31">
        <f t="shared" si="196"/>
        <v>9.0359999999999996</v>
      </c>
      <c r="Y788" s="31">
        <f t="shared" si="197"/>
        <v>-184.49199999999999</v>
      </c>
      <c r="Z788" s="30">
        <f t="shared" si="198"/>
        <v>0</v>
      </c>
    </row>
    <row r="789" spans="5:26" x14ac:dyDescent="0.15">
      <c r="E789" s="46"/>
      <c r="F789" s="28"/>
      <c r="G789" s="29"/>
      <c r="H789" s="29"/>
      <c r="I789" s="48" t="str">
        <f t="shared" si="192"/>
        <v/>
      </c>
      <c r="J789" s="48" t="str">
        <f t="shared" si="193"/>
        <v/>
      </c>
      <c r="K789" s="49" t="str">
        <f t="shared" si="194"/>
        <v/>
      </c>
      <c r="L789" s="11"/>
      <c r="M789" s="11"/>
      <c r="N789" s="78"/>
      <c r="O789" s="31" t="str">
        <f t="shared" si="188"/>
        <v>F</v>
      </c>
      <c r="P789" s="11">
        <f t="shared" si="195"/>
        <v>-23.287315649149274</v>
      </c>
      <c r="Q789" s="11"/>
      <c r="R789" s="38">
        <f t="shared" si="189"/>
        <v>0</v>
      </c>
      <c r="S789" s="30">
        <f t="shared" si="190"/>
        <v>0</v>
      </c>
      <c r="T789" s="30">
        <f t="shared" si="191"/>
        <v>0</v>
      </c>
      <c r="U789" s="34"/>
      <c r="V789" s="34"/>
      <c r="W789" s="34"/>
      <c r="X789" s="31">
        <f t="shared" si="196"/>
        <v>9.0359999999999996</v>
      </c>
      <c r="Y789" s="31">
        <f t="shared" si="197"/>
        <v>-184.49199999999999</v>
      </c>
      <c r="Z789" s="30">
        <f t="shared" si="198"/>
        <v>0</v>
      </c>
    </row>
    <row r="790" spans="5:26" x14ac:dyDescent="0.15">
      <c r="E790" s="46"/>
      <c r="F790" s="28"/>
      <c r="G790" s="29"/>
      <c r="H790" s="29"/>
      <c r="I790" s="48" t="str">
        <f t="shared" si="192"/>
        <v/>
      </c>
      <c r="J790" s="48" t="str">
        <f t="shared" si="193"/>
        <v/>
      </c>
      <c r="K790" s="49" t="str">
        <f t="shared" si="194"/>
        <v/>
      </c>
      <c r="L790" s="11"/>
      <c r="M790" s="11"/>
      <c r="N790" s="78"/>
      <c r="O790" s="31" t="str">
        <f t="shared" si="188"/>
        <v>F</v>
      </c>
      <c r="P790" s="11">
        <f t="shared" si="195"/>
        <v>-23.287315649149274</v>
      </c>
      <c r="Q790" s="11"/>
      <c r="R790" s="38">
        <f t="shared" si="189"/>
        <v>0</v>
      </c>
      <c r="S790" s="30">
        <f t="shared" si="190"/>
        <v>0</v>
      </c>
      <c r="T790" s="30">
        <f t="shared" si="191"/>
        <v>0</v>
      </c>
      <c r="U790" s="34"/>
      <c r="V790" s="34"/>
      <c r="W790" s="34"/>
      <c r="X790" s="31">
        <f t="shared" si="196"/>
        <v>9.0359999999999996</v>
      </c>
      <c r="Y790" s="31">
        <f t="shared" si="197"/>
        <v>-184.49199999999999</v>
      </c>
      <c r="Z790" s="30">
        <f t="shared" si="198"/>
        <v>0</v>
      </c>
    </row>
    <row r="791" spans="5:26" x14ac:dyDescent="0.15">
      <c r="E791" s="46"/>
      <c r="F791" s="28"/>
      <c r="G791" s="29"/>
      <c r="H791" s="29"/>
      <c r="I791" s="48" t="str">
        <f t="shared" si="192"/>
        <v/>
      </c>
      <c r="J791" s="48" t="str">
        <f t="shared" si="193"/>
        <v/>
      </c>
      <c r="K791" s="49" t="str">
        <f t="shared" si="194"/>
        <v/>
      </c>
      <c r="L791" s="11"/>
      <c r="M791" s="11"/>
      <c r="N791" s="78"/>
      <c r="O791" s="31" t="str">
        <f t="shared" si="188"/>
        <v>F</v>
      </c>
      <c r="P791" s="11">
        <f t="shared" si="195"/>
        <v>-23.287315649149274</v>
      </c>
      <c r="Q791" s="11"/>
      <c r="R791" s="38">
        <f t="shared" si="189"/>
        <v>0</v>
      </c>
      <c r="S791" s="30">
        <f t="shared" si="190"/>
        <v>0</v>
      </c>
      <c r="T791" s="30">
        <f t="shared" si="191"/>
        <v>0</v>
      </c>
      <c r="U791" s="34"/>
      <c r="V791" s="34"/>
      <c r="W791" s="34"/>
      <c r="X791" s="31">
        <f t="shared" si="196"/>
        <v>9.0359999999999996</v>
      </c>
      <c r="Y791" s="31">
        <f t="shared" si="197"/>
        <v>-184.49199999999999</v>
      </c>
      <c r="Z791" s="30">
        <f t="shared" si="198"/>
        <v>0</v>
      </c>
    </row>
    <row r="792" spans="5:26" x14ac:dyDescent="0.15">
      <c r="E792" s="46"/>
      <c r="F792" s="28"/>
      <c r="G792" s="29"/>
      <c r="H792" s="29"/>
      <c r="I792" s="48" t="str">
        <f t="shared" si="192"/>
        <v/>
      </c>
      <c r="J792" s="48" t="str">
        <f t="shared" si="193"/>
        <v/>
      </c>
      <c r="K792" s="49" t="str">
        <f t="shared" si="194"/>
        <v/>
      </c>
      <c r="L792" s="11"/>
      <c r="M792" s="11"/>
      <c r="N792" s="78"/>
      <c r="O792" s="31" t="str">
        <f t="shared" si="188"/>
        <v>F</v>
      </c>
      <c r="P792" s="11">
        <f t="shared" si="195"/>
        <v>-23.287315649149274</v>
      </c>
      <c r="Q792" s="11"/>
      <c r="R792" s="38">
        <f t="shared" si="189"/>
        <v>0</v>
      </c>
      <c r="S792" s="30">
        <f t="shared" si="190"/>
        <v>0</v>
      </c>
      <c r="T792" s="30">
        <f t="shared" si="191"/>
        <v>0</v>
      </c>
      <c r="U792" s="34"/>
      <c r="V792" s="34"/>
      <c r="W792" s="34"/>
      <c r="X792" s="31">
        <f t="shared" si="196"/>
        <v>9.0359999999999996</v>
      </c>
      <c r="Y792" s="31">
        <f t="shared" si="197"/>
        <v>-184.49199999999999</v>
      </c>
      <c r="Z792" s="30">
        <f t="shared" si="198"/>
        <v>0</v>
      </c>
    </row>
    <row r="793" spans="5:26" x14ac:dyDescent="0.15">
      <c r="E793" s="46"/>
      <c r="F793" s="28"/>
      <c r="G793" s="29"/>
      <c r="H793" s="29"/>
      <c r="I793" s="48" t="str">
        <f t="shared" si="192"/>
        <v/>
      </c>
      <c r="J793" s="48" t="str">
        <f t="shared" si="193"/>
        <v/>
      </c>
      <c r="K793" s="49" t="str">
        <f t="shared" si="194"/>
        <v/>
      </c>
      <c r="L793" s="11"/>
      <c r="M793" s="11"/>
      <c r="N793" s="78"/>
      <c r="O793" s="31" t="str">
        <f t="shared" si="188"/>
        <v>F</v>
      </c>
      <c r="P793" s="11">
        <f t="shared" si="195"/>
        <v>-23.287315649149274</v>
      </c>
      <c r="Q793" s="11"/>
      <c r="R793" s="38">
        <f t="shared" si="189"/>
        <v>0</v>
      </c>
      <c r="S793" s="30">
        <f t="shared" si="190"/>
        <v>0</v>
      </c>
      <c r="T793" s="30">
        <f t="shared" si="191"/>
        <v>0</v>
      </c>
      <c r="U793" s="34"/>
      <c r="V793" s="34"/>
      <c r="W793" s="34"/>
      <c r="X793" s="31">
        <f t="shared" si="196"/>
        <v>9.0359999999999996</v>
      </c>
      <c r="Y793" s="31">
        <f t="shared" si="197"/>
        <v>-184.49199999999999</v>
      </c>
      <c r="Z793" s="30">
        <f t="shared" si="198"/>
        <v>0</v>
      </c>
    </row>
    <row r="794" spans="5:26" x14ac:dyDescent="0.15">
      <c r="E794" s="46"/>
      <c r="F794" s="28"/>
      <c r="G794" s="29"/>
      <c r="H794" s="29"/>
      <c r="I794" s="48" t="str">
        <f t="shared" si="192"/>
        <v/>
      </c>
      <c r="J794" s="48" t="str">
        <f t="shared" si="193"/>
        <v/>
      </c>
      <c r="K794" s="49" t="str">
        <f t="shared" si="194"/>
        <v/>
      </c>
      <c r="L794" s="11"/>
      <c r="M794" s="11"/>
      <c r="N794" s="78"/>
      <c r="O794" s="31" t="str">
        <f t="shared" si="188"/>
        <v>F</v>
      </c>
      <c r="P794" s="11">
        <f t="shared" si="195"/>
        <v>-23.287315649149274</v>
      </c>
      <c r="Q794" s="11"/>
      <c r="R794" s="38">
        <f t="shared" si="189"/>
        <v>0</v>
      </c>
      <c r="S794" s="30">
        <f t="shared" si="190"/>
        <v>0</v>
      </c>
      <c r="T794" s="30">
        <f t="shared" si="191"/>
        <v>0</v>
      </c>
      <c r="U794" s="34"/>
      <c r="V794" s="34"/>
      <c r="W794" s="34"/>
      <c r="X794" s="31">
        <f t="shared" si="196"/>
        <v>9.0359999999999996</v>
      </c>
      <c r="Y794" s="31">
        <f t="shared" si="197"/>
        <v>-184.49199999999999</v>
      </c>
      <c r="Z794" s="30">
        <f t="shared" si="198"/>
        <v>0</v>
      </c>
    </row>
    <row r="795" spans="5:26" x14ac:dyDescent="0.15">
      <c r="E795" s="46"/>
      <c r="F795" s="28"/>
      <c r="G795" s="29"/>
      <c r="H795" s="29"/>
      <c r="I795" s="48" t="str">
        <f t="shared" si="192"/>
        <v/>
      </c>
      <c r="J795" s="48" t="str">
        <f t="shared" si="193"/>
        <v/>
      </c>
      <c r="K795" s="49" t="str">
        <f t="shared" si="194"/>
        <v/>
      </c>
      <c r="L795" s="11"/>
      <c r="M795" s="11"/>
      <c r="N795" s="78"/>
      <c r="O795" s="31" t="str">
        <f t="shared" si="188"/>
        <v>F</v>
      </c>
      <c r="P795" s="11">
        <f t="shared" si="195"/>
        <v>-23.287315649149274</v>
      </c>
      <c r="Q795" s="11"/>
      <c r="R795" s="38">
        <f t="shared" si="189"/>
        <v>0</v>
      </c>
      <c r="S795" s="30">
        <f t="shared" si="190"/>
        <v>0</v>
      </c>
      <c r="T795" s="30">
        <f t="shared" si="191"/>
        <v>0</v>
      </c>
      <c r="U795" s="34"/>
      <c r="V795" s="34"/>
      <c r="W795" s="34"/>
      <c r="X795" s="31">
        <f t="shared" si="196"/>
        <v>9.0359999999999996</v>
      </c>
      <c r="Y795" s="31">
        <f t="shared" si="197"/>
        <v>-184.49199999999999</v>
      </c>
      <c r="Z795" s="30">
        <f t="shared" si="198"/>
        <v>0</v>
      </c>
    </row>
    <row r="796" spans="5:26" x14ac:dyDescent="0.15">
      <c r="E796" s="46"/>
      <c r="F796" s="28"/>
      <c r="G796" s="29"/>
      <c r="H796" s="29"/>
      <c r="I796" s="48" t="str">
        <f t="shared" si="192"/>
        <v/>
      </c>
      <c r="J796" s="48" t="str">
        <f t="shared" si="193"/>
        <v/>
      </c>
      <c r="K796" s="49" t="str">
        <f t="shared" si="194"/>
        <v/>
      </c>
      <c r="L796" s="11"/>
      <c r="M796" s="11"/>
      <c r="N796" s="78"/>
      <c r="O796" s="31" t="str">
        <f t="shared" si="188"/>
        <v>F</v>
      </c>
      <c r="P796" s="11">
        <f t="shared" si="195"/>
        <v>-23.287315649149274</v>
      </c>
      <c r="Q796" s="11"/>
      <c r="R796" s="38">
        <f t="shared" si="189"/>
        <v>0</v>
      </c>
      <c r="S796" s="30">
        <f t="shared" si="190"/>
        <v>0</v>
      </c>
      <c r="T796" s="30">
        <f t="shared" si="191"/>
        <v>0</v>
      </c>
      <c r="U796" s="34"/>
      <c r="V796" s="34"/>
      <c r="W796" s="34"/>
      <c r="X796" s="31">
        <f t="shared" si="196"/>
        <v>9.0359999999999996</v>
      </c>
      <c r="Y796" s="31">
        <f t="shared" si="197"/>
        <v>-184.49199999999999</v>
      </c>
      <c r="Z796" s="30">
        <f t="shared" si="198"/>
        <v>0</v>
      </c>
    </row>
    <row r="797" spans="5:26" x14ac:dyDescent="0.15">
      <c r="E797" s="46"/>
      <c r="F797" s="28"/>
      <c r="G797" s="29"/>
      <c r="H797" s="29"/>
      <c r="I797" s="48" t="str">
        <f t="shared" si="192"/>
        <v/>
      </c>
      <c r="J797" s="48" t="str">
        <f t="shared" si="193"/>
        <v/>
      </c>
      <c r="K797" s="49" t="str">
        <f t="shared" si="194"/>
        <v/>
      </c>
      <c r="L797" s="11"/>
      <c r="M797" s="11"/>
      <c r="N797" s="78"/>
      <c r="O797" s="31" t="str">
        <f t="shared" si="188"/>
        <v>F</v>
      </c>
      <c r="P797" s="11">
        <f t="shared" si="195"/>
        <v>-23.287315649149274</v>
      </c>
      <c r="Q797" s="11"/>
      <c r="R797" s="38">
        <f t="shared" si="189"/>
        <v>0</v>
      </c>
      <c r="S797" s="30">
        <f t="shared" si="190"/>
        <v>0</v>
      </c>
      <c r="T797" s="30">
        <f t="shared" si="191"/>
        <v>0</v>
      </c>
      <c r="U797" s="34"/>
      <c r="V797" s="34"/>
      <c r="W797" s="34"/>
      <c r="X797" s="31">
        <f t="shared" si="196"/>
        <v>9.0359999999999996</v>
      </c>
      <c r="Y797" s="31">
        <f t="shared" si="197"/>
        <v>-184.49199999999999</v>
      </c>
      <c r="Z797" s="30">
        <f t="shared" si="198"/>
        <v>0</v>
      </c>
    </row>
    <row r="798" spans="5:26" x14ac:dyDescent="0.15">
      <c r="E798" s="46"/>
      <c r="F798" s="28"/>
      <c r="G798" s="29"/>
      <c r="H798" s="29"/>
      <c r="I798" s="48" t="str">
        <f t="shared" si="192"/>
        <v/>
      </c>
      <c r="J798" s="48" t="str">
        <f t="shared" si="193"/>
        <v/>
      </c>
      <c r="K798" s="49" t="str">
        <f t="shared" si="194"/>
        <v/>
      </c>
      <c r="L798" s="11"/>
      <c r="M798" s="11"/>
      <c r="N798" s="78"/>
      <c r="O798" s="31" t="str">
        <f t="shared" si="188"/>
        <v>F</v>
      </c>
      <c r="P798" s="11">
        <f t="shared" si="195"/>
        <v>-23.287315649149274</v>
      </c>
      <c r="Q798" s="11"/>
      <c r="R798" s="38">
        <f t="shared" si="189"/>
        <v>0</v>
      </c>
      <c r="S798" s="30">
        <f t="shared" si="190"/>
        <v>0</v>
      </c>
      <c r="T798" s="30">
        <f t="shared" si="191"/>
        <v>0</v>
      </c>
      <c r="U798" s="34"/>
      <c r="V798" s="34"/>
      <c r="W798" s="34"/>
      <c r="X798" s="31">
        <f t="shared" si="196"/>
        <v>9.0359999999999996</v>
      </c>
      <c r="Y798" s="31">
        <f t="shared" si="197"/>
        <v>-184.49199999999999</v>
      </c>
      <c r="Z798" s="30">
        <f t="shared" si="198"/>
        <v>0</v>
      </c>
    </row>
    <row r="799" spans="5:26" x14ac:dyDescent="0.15">
      <c r="E799" s="46"/>
      <c r="F799" s="28"/>
      <c r="G799" s="29"/>
      <c r="H799" s="29"/>
      <c r="I799" s="48" t="str">
        <f t="shared" si="192"/>
        <v/>
      </c>
      <c r="J799" s="48" t="str">
        <f t="shared" si="193"/>
        <v/>
      </c>
      <c r="K799" s="49" t="str">
        <f t="shared" si="194"/>
        <v/>
      </c>
      <c r="L799" s="11"/>
      <c r="M799" s="11"/>
      <c r="N799" s="78"/>
      <c r="O799" s="31" t="str">
        <f t="shared" si="188"/>
        <v>F</v>
      </c>
      <c r="P799" s="11">
        <f t="shared" si="195"/>
        <v>-23.287315649149274</v>
      </c>
      <c r="Q799" s="11"/>
      <c r="R799" s="38">
        <f t="shared" si="189"/>
        <v>0</v>
      </c>
      <c r="S799" s="30">
        <f t="shared" si="190"/>
        <v>0</v>
      </c>
      <c r="T799" s="30">
        <f t="shared" si="191"/>
        <v>0</v>
      </c>
      <c r="U799" s="34"/>
      <c r="V799" s="34"/>
      <c r="W799" s="34"/>
      <c r="X799" s="31">
        <f t="shared" si="196"/>
        <v>9.0359999999999996</v>
      </c>
      <c r="Y799" s="31">
        <f t="shared" si="197"/>
        <v>-184.49199999999999</v>
      </c>
      <c r="Z799" s="30">
        <f t="shared" si="198"/>
        <v>0</v>
      </c>
    </row>
    <row r="800" spans="5:26" x14ac:dyDescent="0.15">
      <c r="E800" s="46"/>
      <c r="F800" s="28"/>
      <c r="G800" s="29"/>
      <c r="H800" s="29"/>
      <c r="I800" s="48" t="str">
        <f t="shared" si="192"/>
        <v/>
      </c>
      <c r="J800" s="48" t="str">
        <f t="shared" si="193"/>
        <v/>
      </c>
      <c r="K800" s="49" t="str">
        <f t="shared" si="194"/>
        <v/>
      </c>
      <c r="L800" s="11"/>
      <c r="M800" s="11"/>
      <c r="N800" s="78"/>
      <c r="O800" s="31" t="str">
        <f t="shared" si="188"/>
        <v>F</v>
      </c>
      <c r="P800" s="11">
        <f t="shared" si="195"/>
        <v>-23.287315649149274</v>
      </c>
      <c r="Q800" s="11"/>
      <c r="R800" s="38">
        <f t="shared" si="189"/>
        <v>0</v>
      </c>
      <c r="S800" s="30">
        <f t="shared" si="190"/>
        <v>0</v>
      </c>
      <c r="T800" s="30">
        <f t="shared" si="191"/>
        <v>0</v>
      </c>
      <c r="U800" s="34"/>
      <c r="V800" s="34"/>
      <c r="W800" s="34"/>
      <c r="X800" s="31">
        <f t="shared" si="196"/>
        <v>9.0359999999999996</v>
      </c>
      <c r="Y800" s="31">
        <f t="shared" si="197"/>
        <v>-184.49199999999999</v>
      </c>
      <c r="Z800" s="30">
        <f t="shared" si="198"/>
        <v>0</v>
      </c>
    </row>
    <row r="801" spans="5:26" x14ac:dyDescent="0.15">
      <c r="E801" s="46"/>
      <c r="F801" s="28"/>
      <c r="G801" s="29"/>
      <c r="H801" s="29"/>
      <c r="I801" s="48" t="str">
        <f t="shared" si="192"/>
        <v/>
      </c>
      <c r="J801" s="48" t="str">
        <f t="shared" si="193"/>
        <v/>
      </c>
      <c r="K801" s="49" t="str">
        <f t="shared" si="194"/>
        <v/>
      </c>
      <c r="L801" s="11"/>
      <c r="M801" s="11"/>
      <c r="N801" s="78"/>
      <c r="O801" s="31" t="str">
        <f t="shared" si="188"/>
        <v>F</v>
      </c>
      <c r="P801" s="11">
        <f t="shared" si="195"/>
        <v>-23.287315649149274</v>
      </c>
      <c r="Q801" s="11"/>
      <c r="R801" s="38">
        <f t="shared" si="189"/>
        <v>0</v>
      </c>
      <c r="S801" s="30">
        <f t="shared" si="190"/>
        <v>0</v>
      </c>
      <c r="T801" s="30">
        <f t="shared" si="191"/>
        <v>0</v>
      </c>
      <c r="U801" s="34"/>
      <c r="V801" s="34"/>
      <c r="W801" s="34"/>
      <c r="X801" s="31">
        <f t="shared" si="196"/>
        <v>9.0359999999999996</v>
      </c>
      <c r="Y801" s="31">
        <f t="shared" si="197"/>
        <v>-184.49199999999999</v>
      </c>
      <c r="Z801" s="30">
        <f t="shared" si="198"/>
        <v>0</v>
      </c>
    </row>
    <row r="802" spans="5:26" x14ac:dyDescent="0.15">
      <c r="E802" s="46"/>
      <c r="F802" s="28"/>
      <c r="G802" s="29"/>
      <c r="H802" s="29"/>
      <c r="I802" s="48" t="str">
        <f t="shared" si="192"/>
        <v/>
      </c>
      <c r="J802" s="48" t="str">
        <f t="shared" si="193"/>
        <v/>
      </c>
      <c r="K802" s="49" t="str">
        <f t="shared" si="194"/>
        <v/>
      </c>
      <c r="L802" s="11"/>
      <c r="M802" s="11"/>
      <c r="N802" s="78"/>
      <c r="O802" s="31" t="str">
        <f t="shared" si="188"/>
        <v>F</v>
      </c>
      <c r="P802" s="11">
        <f t="shared" si="195"/>
        <v>-23.287315649149274</v>
      </c>
      <c r="Q802" s="11"/>
      <c r="R802" s="38">
        <f t="shared" si="189"/>
        <v>0</v>
      </c>
      <c r="S802" s="30">
        <f t="shared" si="190"/>
        <v>0</v>
      </c>
      <c r="T802" s="30">
        <f t="shared" si="191"/>
        <v>0</v>
      </c>
      <c r="U802" s="34"/>
      <c r="V802" s="34"/>
      <c r="W802" s="34"/>
      <c r="X802" s="31">
        <f t="shared" si="196"/>
        <v>9.0359999999999996</v>
      </c>
      <c r="Y802" s="31">
        <f t="shared" si="197"/>
        <v>-184.49199999999999</v>
      </c>
      <c r="Z802" s="30">
        <f t="shared" si="198"/>
        <v>0</v>
      </c>
    </row>
    <row r="803" spans="5:26" x14ac:dyDescent="0.15">
      <c r="E803" s="46"/>
      <c r="F803" s="28"/>
      <c r="G803" s="29"/>
      <c r="H803" s="29"/>
      <c r="I803" s="48" t="str">
        <f t="shared" si="192"/>
        <v/>
      </c>
      <c r="J803" s="48" t="str">
        <f t="shared" si="193"/>
        <v/>
      </c>
      <c r="K803" s="49" t="str">
        <f t="shared" si="194"/>
        <v/>
      </c>
      <c r="L803" s="11"/>
      <c r="M803" s="11"/>
      <c r="N803" s="78"/>
      <c r="O803" s="31" t="str">
        <f t="shared" si="188"/>
        <v>F</v>
      </c>
      <c r="P803" s="11">
        <f t="shared" si="195"/>
        <v>-23.287315649149274</v>
      </c>
      <c r="Q803" s="11"/>
      <c r="R803" s="38">
        <f t="shared" si="189"/>
        <v>0</v>
      </c>
      <c r="S803" s="30">
        <f t="shared" si="190"/>
        <v>0</v>
      </c>
      <c r="T803" s="30">
        <f t="shared" si="191"/>
        <v>0</v>
      </c>
      <c r="U803" s="34"/>
      <c r="V803" s="34"/>
      <c r="W803" s="34"/>
      <c r="X803" s="31">
        <f t="shared" si="196"/>
        <v>9.0359999999999996</v>
      </c>
      <c r="Y803" s="31">
        <f t="shared" si="197"/>
        <v>-184.49199999999999</v>
      </c>
      <c r="Z803" s="30">
        <f t="shared" si="198"/>
        <v>0</v>
      </c>
    </row>
    <row r="804" spans="5:26" x14ac:dyDescent="0.15">
      <c r="E804" s="46"/>
      <c r="F804" s="28"/>
      <c r="G804" s="29"/>
      <c r="H804" s="29"/>
      <c r="I804" s="48" t="str">
        <f t="shared" si="192"/>
        <v/>
      </c>
      <c r="J804" s="48" t="str">
        <f t="shared" si="193"/>
        <v/>
      </c>
      <c r="K804" s="49" t="str">
        <f t="shared" si="194"/>
        <v/>
      </c>
      <c r="L804" s="11"/>
      <c r="M804" s="11"/>
      <c r="N804" s="78"/>
      <c r="O804" s="31" t="str">
        <f t="shared" si="188"/>
        <v>F</v>
      </c>
      <c r="P804" s="11">
        <f t="shared" si="195"/>
        <v>-23.287315649149274</v>
      </c>
      <c r="Q804" s="11"/>
      <c r="R804" s="38">
        <f t="shared" si="189"/>
        <v>0</v>
      </c>
      <c r="S804" s="30">
        <f t="shared" si="190"/>
        <v>0</v>
      </c>
      <c r="T804" s="30">
        <f t="shared" si="191"/>
        <v>0</v>
      </c>
      <c r="U804" s="34"/>
      <c r="V804" s="34"/>
      <c r="W804" s="34"/>
      <c r="X804" s="31">
        <f t="shared" si="196"/>
        <v>9.0359999999999996</v>
      </c>
      <c r="Y804" s="31">
        <f t="shared" si="197"/>
        <v>-184.49199999999999</v>
      </c>
      <c r="Z804" s="30">
        <f t="shared" si="198"/>
        <v>0</v>
      </c>
    </row>
    <row r="805" spans="5:26" x14ac:dyDescent="0.15">
      <c r="E805" s="46"/>
      <c r="F805" s="28"/>
      <c r="G805" s="29"/>
      <c r="H805" s="29"/>
      <c r="I805" s="48" t="str">
        <f t="shared" si="192"/>
        <v/>
      </c>
      <c r="J805" s="48" t="str">
        <f t="shared" si="193"/>
        <v/>
      </c>
      <c r="K805" s="49" t="str">
        <f t="shared" si="194"/>
        <v/>
      </c>
      <c r="L805" s="11"/>
      <c r="M805" s="11"/>
      <c r="N805" s="78"/>
      <c r="O805" s="31" t="str">
        <f t="shared" si="188"/>
        <v>F</v>
      </c>
      <c r="P805" s="11">
        <f t="shared" si="195"/>
        <v>-23.287315649149274</v>
      </c>
      <c r="Q805" s="11"/>
      <c r="R805" s="38">
        <f t="shared" si="189"/>
        <v>0</v>
      </c>
      <c r="S805" s="30">
        <f t="shared" si="190"/>
        <v>0</v>
      </c>
      <c r="T805" s="30">
        <f t="shared" si="191"/>
        <v>0</v>
      </c>
      <c r="U805" s="34"/>
      <c r="V805" s="34"/>
      <c r="W805" s="34"/>
      <c r="X805" s="31">
        <f t="shared" si="196"/>
        <v>9.0359999999999996</v>
      </c>
      <c r="Y805" s="31">
        <f t="shared" si="197"/>
        <v>-184.49199999999999</v>
      </c>
      <c r="Z805" s="30">
        <f t="shared" si="198"/>
        <v>0</v>
      </c>
    </row>
    <row r="806" spans="5:26" x14ac:dyDescent="0.15">
      <c r="E806" s="46"/>
      <c r="F806" s="28"/>
      <c r="G806" s="29"/>
      <c r="H806" s="29"/>
      <c r="I806" s="48" t="str">
        <f t="shared" si="192"/>
        <v/>
      </c>
      <c r="J806" s="48" t="str">
        <f t="shared" si="193"/>
        <v/>
      </c>
      <c r="K806" s="49" t="str">
        <f t="shared" si="194"/>
        <v/>
      </c>
      <c r="L806" s="11"/>
      <c r="M806" s="11"/>
      <c r="N806" s="78"/>
      <c r="O806" s="31" t="str">
        <f t="shared" si="188"/>
        <v>F</v>
      </c>
      <c r="P806" s="11">
        <f t="shared" si="195"/>
        <v>-23.287315649149274</v>
      </c>
      <c r="Q806" s="11"/>
      <c r="R806" s="38">
        <f t="shared" si="189"/>
        <v>0</v>
      </c>
      <c r="S806" s="30">
        <f t="shared" si="190"/>
        <v>0</v>
      </c>
      <c r="T806" s="30">
        <f t="shared" si="191"/>
        <v>0</v>
      </c>
      <c r="U806" s="34"/>
      <c r="V806" s="34"/>
      <c r="W806" s="34"/>
      <c r="X806" s="31">
        <f t="shared" si="196"/>
        <v>9.0359999999999996</v>
      </c>
      <c r="Y806" s="31">
        <f t="shared" si="197"/>
        <v>-184.49199999999999</v>
      </c>
      <c r="Z806" s="30">
        <f t="shared" si="198"/>
        <v>0</v>
      </c>
    </row>
    <row r="807" spans="5:26" x14ac:dyDescent="0.15">
      <c r="E807" s="46"/>
      <c r="F807" s="28"/>
      <c r="G807" s="29"/>
      <c r="H807" s="29"/>
      <c r="I807" s="48" t="str">
        <f t="shared" si="192"/>
        <v/>
      </c>
      <c r="J807" s="48" t="str">
        <f t="shared" si="193"/>
        <v/>
      </c>
      <c r="K807" s="49" t="str">
        <f t="shared" si="194"/>
        <v/>
      </c>
      <c r="L807" s="11"/>
      <c r="M807" s="11"/>
      <c r="N807" s="78"/>
      <c r="O807" s="31" t="str">
        <f t="shared" si="188"/>
        <v>F</v>
      </c>
      <c r="P807" s="11">
        <f t="shared" si="195"/>
        <v>-23.287315649149274</v>
      </c>
      <c r="Q807" s="11"/>
      <c r="R807" s="38">
        <f t="shared" si="189"/>
        <v>0</v>
      </c>
      <c r="S807" s="30">
        <f t="shared" si="190"/>
        <v>0</v>
      </c>
      <c r="T807" s="30">
        <f t="shared" si="191"/>
        <v>0</v>
      </c>
      <c r="U807" s="34"/>
      <c r="V807" s="34"/>
      <c r="W807" s="34"/>
      <c r="X807" s="31">
        <f t="shared" si="196"/>
        <v>9.0359999999999996</v>
      </c>
      <c r="Y807" s="31">
        <f t="shared" si="197"/>
        <v>-184.49199999999999</v>
      </c>
      <c r="Z807" s="30">
        <f t="shared" si="198"/>
        <v>0</v>
      </c>
    </row>
    <row r="808" spans="5:26" x14ac:dyDescent="0.15">
      <c r="E808" s="46"/>
      <c r="F808" s="28"/>
      <c r="G808" s="29"/>
      <c r="H808" s="29"/>
      <c r="I808" s="48" t="str">
        <f t="shared" si="192"/>
        <v/>
      </c>
      <c r="J808" s="48" t="str">
        <f t="shared" si="193"/>
        <v/>
      </c>
      <c r="K808" s="49" t="str">
        <f t="shared" si="194"/>
        <v/>
      </c>
      <c r="L808" s="11"/>
      <c r="M808" s="11"/>
      <c r="N808" s="78"/>
      <c r="O808" s="31" t="str">
        <f t="shared" si="188"/>
        <v>F</v>
      </c>
      <c r="P808" s="11">
        <f t="shared" si="195"/>
        <v>-23.287315649149274</v>
      </c>
      <c r="Q808" s="11"/>
      <c r="R808" s="38">
        <f t="shared" si="189"/>
        <v>0</v>
      </c>
      <c r="S808" s="30">
        <f t="shared" si="190"/>
        <v>0</v>
      </c>
      <c r="T808" s="30">
        <f t="shared" si="191"/>
        <v>0</v>
      </c>
      <c r="U808" s="34"/>
      <c r="V808" s="34"/>
      <c r="W808" s="34"/>
      <c r="X808" s="31">
        <f t="shared" si="196"/>
        <v>9.0359999999999996</v>
      </c>
      <c r="Y808" s="31">
        <f t="shared" si="197"/>
        <v>-184.49199999999999</v>
      </c>
      <c r="Z808" s="30">
        <f t="shared" si="198"/>
        <v>0</v>
      </c>
    </row>
    <row r="809" spans="5:26" x14ac:dyDescent="0.15">
      <c r="E809" s="46"/>
      <c r="F809" s="28"/>
      <c r="G809" s="29"/>
      <c r="H809" s="29"/>
      <c r="I809" s="48" t="str">
        <f t="shared" si="192"/>
        <v/>
      </c>
      <c r="J809" s="48" t="str">
        <f t="shared" si="193"/>
        <v/>
      </c>
      <c r="K809" s="49" t="str">
        <f t="shared" si="194"/>
        <v/>
      </c>
      <c r="L809" s="11"/>
      <c r="M809" s="11"/>
      <c r="N809" s="78"/>
      <c r="O809" s="31" t="str">
        <f t="shared" si="188"/>
        <v>F</v>
      </c>
      <c r="P809" s="11">
        <f t="shared" si="195"/>
        <v>-23.287315649149274</v>
      </c>
      <c r="Q809" s="11"/>
      <c r="R809" s="38">
        <f t="shared" si="189"/>
        <v>0</v>
      </c>
      <c r="S809" s="30">
        <f t="shared" si="190"/>
        <v>0</v>
      </c>
      <c r="T809" s="30">
        <f t="shared" si="191"/>
        <v>0</v>
      </c>
      <c r="U809" s="34"/>
      <c r="V809" s="34"/>
      <c r="W809" s="34"/>
      <c r="X809" s="31">
        <f t="shared" si="196"/>
        <v>9.0359999999999996</v>
      </c>
      <c r="Y809" s="31">
        <f t="shared" si="197"/>
        <v>-184.49199999999999</v>
      </c>
      <c r="Z809" s="30">
        <f t="shared" si="198"/>
        <v>0</v>
      </c>
    </row>
    <row r="810" spans="5:26" x14ac:dyDescent="0.15">
      <c r="E810" s="46"/>
      <c r="F810" s="28"/>
      <c r="G810" s="29"/>
      <c r="H810" s="29"/>
      <c r="I810" s="48" t="str">
        <f t="shared" si="192"/>
        <v/>
      </c>
      <c r="J810" s="48" t="str">
        <f t="shared" si="193"/>
        <v/>
      </c>
      <c r="K810" s="49" t="str">
        <f t="shared" si="194"/>
        <v/>
      </c>
      <c r="L810" s="11"/>
      <c r="M810" s="11"/>
      <c r="N810" s="78"/>
      <c r="O810" s="31" t="str">
        <f t="shared" si="188"/>
        <v>F</v>
      </c>
      <c r="P810" s="11">
        <f t="shared" si="195"/>
        <v>-23.287315649149274</v>
      </c>
      <c r="Q810" s="11"/>
      <c r="R810" s="38">
        <f t="shared" si="189"/>
        <v>0</v>
      </c>
      <c r="S810" s="30">
        <f t="shared" si="190"/>
        <v>0</v>
      </c>
      <c r="T810" s="30">
        <f t="shared" si="191"/>
        <v>0</v>
      </c>
      <c r="U810" s="34"/>
      <c r="V810" s="34"/>
      <c r="W810" s="34"/>
      <c r="X810" s="31">
        <f t="shared" si="196"/>
        <v>9.0359999999999996</v>
      </c>
      <c r="Y810" s="31">
        <f t="shared" si="197"/>
        <v>-184.49199999999999</v>
      </c>
      <c r="Z810" s="30">
        <f t="shared" si="198"/>
        <v>0</v>
      </c>
    </row>
    <row r="811" spans="5:26" x14ac:dyDescent="0.15">
      <c r="E811" s="46"/>
      <c r="F811" s="28"/>
      <c r="G811" s="29"/>
      <c r="H811" s="29"/>
      <c r="I811" s="48" t="str">
        <f t="shared" si="192"/>
        <v/>
      </c>
      <c r="J811" s="48" t="str">
        <f t="shared" si="193"/>
        <v/>
      </c>
      <c r="K811" s="49" t="str">
        <f t="shared" si="194"/>
        <v/>
      </c>
      <c r="L811" s="11"/>
      <c r="M811" s="11"/>
      <c r="N811" s="78"/>
      <c r="O811" s="31" t="str">
        <f t="shared" si="188"/>
        <v>F</v>
      </c>
      <c r="P811" s="11">
        <f t="shared" si="195"/>
        <v>-23.287315649149274</v>
      </c>
      <c r="Q811" s="11"/>
      <c r="R811" s="38">
        <f t="shared" si="189"/>
        <v>0</v>
      </c>
      <c r="S811" s="30">
        <f t="shared" si="190"/>
        <v>0</v>
      </c>
      <c r="T811" s="30">
        <f t="shared" si="191"/>
        <v>0</v>
      </c>
      <c r="U811" s="34"/>
      <c r="V811" s="34"/>
      <c r="W811" s="34"/>
      <c r="X811" s="31">
        <f t="shared" si="196"/>
        <v>9.0359999999999996</v>
      </c>
      <c r="Y811" s="31">
        <f t="shared" si="197"/>
        <v>-184.49199999999999</v>
      </c>
      <c r="Z811" s="30">
        <f t="shared" si="198"/>
        <v>0</v>
      </c>
    </row>
    <row r="812" spans="5:26" x14ac:dyDescent="0.15">
      <c r="E812" s="46"/>
      <c r="F812" s="28"/>
      <c r="G812" s="29"/>
      <c r="H812" s="29"/>
      <c r="I812" s="48" t="str">
        <f t="shared" si="192"/>
        <v/>
      </c>
      <c r="J812" s="48" t="str">
        <f t="shared" si="193"/>
        <v/>
      </c>
      <c r="K812" s="49" t="str">
        <f t="shared" si="194"/>
        <v/>
      </c>
      <c r="L812" s="11"/>
      <c r="M812" s="11"/>
      <c r="N812" s="78"/>
      <c r="O812" s="31" t="str">
        <f t="shared" si="188"/>
        <v>F</v>
      </c>
      <c r="P812" s="11">
        <f t="shared" si="195"/>
        <v>-23.287315649149274</v>
      </c>
      <c r="Q812" s="11"/>
      <c r="R812" s="38">
        <f t="shared" si="189"/>
        <v>0</v>
      </c>
      <c r="S812" s="30">
        <f t="shared" si="190"/>
        <v>0</v>
      </c>
      <c r="T812" s="30">
        <f t="shared" si="191"/>
        <v>0</v>
      </c>
      <c r="U812" s="34"/>
      <c r="V812" s="34"/>
      <c r="W812" s="34"/>
      <c r="X812" s="31">
        <f t="shared" si="196"/>
        <v>9.0359999999999996</v>
      </c>
      <c r="Y812" s="31">
        <f t="shared" si="197"/>
        <v>-184.49199999999999</v>
      </c>
      <c r="Z812" s="30">
        <f t="shared" si="198"/>
        <v>0</v>
      </c>
    </row>
    <row r="813" spans="5:26" x14ac:dyDescent="0.15">
      <c r="E813" s="46"/>
      <c r="F813" s="28"/>
      <c r="G813" s="29"/>
      <c r="H813" s="29"/>
      <c r="I813" s="48" t="str">
        <f t="shared" si="192"/>
        <v/>
      </c>
      <c r="J813" s="48" t="str">
        <f t="shared" si="193"/>
        <v/>
      </c>
      <c r="K813" s="49" t="str">
        <f t="shared" si="194"/>
        <v/>
      </c>
      <c r="L813" s="11"/>
      <c r="M813" s="11"/>
      <c r="N813" s="78"/>
      <c r="O813" s="31" t="str">
        <f t="shared" si="188"/>
        <v>F</v>
      </c>
      <c r="P813" s="11">
        <f t="shared" si="195"/>
        <v>-23.287315649149274</v>
      </c>
      <c r="Q813" s="11"/>
      <c r="R813" s="38">
        <f t="shared" si="189"/>
        <v>0</v>
      </c>
      <c r="S813" s="30">
        <f t="shared" si="190"/>
        <v>0</v>
      </c>
      <c r="T813" s="30">
        <f t="shared" si="191"/>
        <v>0</v>
      </c>
      <c r="U813" s="34"/>
      <c r="V813" s="34"/>
      <c r="W813" s="34"/>
      <c r="X813" s="31">
        <f t="shared" si="196"/>
        <v>9.0359999999999996</v>
      </c>
      <c r="Y813" s="31">
        <f t="shared" si="197"/>
        <v>-184.49199999999999</v>
      </c>
      <c r="Z813" s="30">
        <f t="shared" si="198"/>
        <v>0</v>
      </c>
    </row>
    <row r="814" spans="5:26" x14ac:dyDescent="0.15">
      <c r="E814" s="46"/>
      <c r="F814" s="28"/>
      <c r="G814" s="29"/>
      <c r="H814" s="29"/>
      <c r="I814" s="48" t="str">
        <f t="shared" si="192"/>
        <v/>
      </c>
      <c r="J814" s="48" t="str">
        <f t="shared" si="193"/>
        <v/>
      </c>
      <c r="K814" s="49" t="str">
        <f t="shared" si="194"/>
        <v/>
      </c>
      <c r="L814" s="11"/>
      <c r="M814" s="11"/>
      <c r="N814" s="78"/>
      <c r="O814" s="31" t="str">
        <f t="shared" si="188"/>
        <v>F</v>
      </c>
      <c r="P814" s="11">
        <f t="shared" si="195"/>
        <v>-23.287315649149274</v>
      </c>
      <c r="Q814" s="11"/>
      <c r="R814" s="38">
        <f t="shared" ref="R814:R868" si="199">DATEDIF($F$747,F814,"Y")</f>
        <v>0</v>
      </c>
      <c r="S814" s="30">
        <f t="shared" ref="S814:S868" si="200">DATEDIF($F$747,F814,"YM")</f>
        <v>0</v>
      </c>
      <c r="T814" s="30">
        <f t="shared" ref="T814:T868" si="201">DATEDIF($F$747,F814,"Y")+DATEDIF($F$747,F814,"YD")/(365+IF(MOD(YEAR(DATE(YEAR(F814)-1,MONTH($F$747),DAY($F$747))),4)=0,IF(DATE(YEAR(DATE(YEAR(F814)-1,MONTH($F$747),DAY($F$747))),2,29)&gt;=DATE(YEAR(F814)-1,MONTH($F$747),DAY($F$747)),1,0),0)+IF(MOD(YEAR(F814),4)=0,IF(DATE(YEAR(F814),2,29)&lt;=F814,1,0),0))</f>
        <v>0</v>
      </c>
      <c r="U814" s="34"/>
      <c r="V814" s="34"/>
      <c r="W814" s="34"/>
      <c r="X814" s="31">
        <f t="shared" si="196"/>
        <v>9.0359999999999996</v>
      </c>
      <c r="Y814" s="31">
        <f t="shared" si="197"/>
        <v>-184.49199999999999</v>
      </c>
      <c r="Z814" s="30">
        <f t="shared" si="198"/>
        <v>0</v>
      </c>
    </row>
    <row r="815" spans="5:26" x14ac:dyDescent="0.15">
      <c r="E815" s="46"/>
      <c r="F815" s="28"/>
      <c r="G815" s="29"/>
      <c r="H815" s="29"/>
      <c r="I815" s="48" t="str">
        <f t="shared" si="192"/>
        <v/>
      </c>
      <c r="J815" s="48" t="str">
        <f t="shared" si="193"/>
        <v/>
      </c>
      <c r="K815" s="49" t="str">
        <f t="shared" si="194"/>
        <v/>
      </c>
      <c r="L815" s="11"/>
      <c r="M815" s="11"/>
      <c r="N815" s="78"/>
      <c r="O815" s="31" t="str">
        <f t="shared" si="188"/>
        <v>F</v>
      </c>
      <c r="P815" s="11">
        <f t="shared" si="195"/>
        <v>-23.287315649149274</v>
      </c>
      <c r="Q815" s="11"/>
      <c r="R815" s="38">
        <f t="shared" si="199"/>
        <v>0</v>
      </c>
      <c r="S815" s="30">
        <f t="shared" si="200"/>
        <v>0</v>
      </c>
      <c r="T815" s="30">
        <f t="shared" si="201"/>
        <v>0</v>
      </c>
      <c r="U815" s="34"/>
      <c r="V815" s="34"/>
      <c r="W815" s="34"/>
      <c r="X815" s="31">
        <f t="shared" si="196"/>
        <v>9.0359999999999996</v>
      </c>
      <c r="Y815" s="31">
        <f t="shared" si="197"/>
        <v>-184.49199999999999</v>
      </c>
      <c r="Z815" s="30">
        <f t="shared" si="198"/>
        <v>0</v>
      </c>
    </row>
    <row r="816" spans="5:26" x14ac:dyDescent="0.15">
      <c r="E816" s="46"/>
      <c r="F816" s="28"/>
      <c r="G816" s="29"/>
      <c r="H816" s="29"/>
      <c r="I816" s="48" t="str">
        <f t="shared" si="192"/>
        <v/>
      </c>
      <c r="J816" s="48" t="str">
        <f t="shared" si="193"/>
        <v/>
      </c>
      <c r="K816" s="49" t="str">
        <f t="shared" si="194"/>
        <v/>
      </c>
      <c r="L816" s="11"/>
      <c r="M816" s="11"/>
      <c r="N816" s="78"/>
      <c r="O816" s="31" t="str">
        <f t="shared" si="188"/>
        <v>F</v>
      </c>
      <c r="P816" s="11">
        <f t="shared" si="195"/>
        <v>-23.287315649149274</v>
      </c>
      <c r="Q816" s="11"/>
      <c r="R816" s="38">
        <f t="shared" si="199"/>
        <v>0</v>
      </c>
      <c r="S816" s="30">
        <f t="shared" si="200"/>
        <v>0</v>
      </c>
      <c r="T816" s="30">
        <f t="shared" si="201"/>
        <v>0</v>
      </c>
      <c r="U816" s="34"/>
      <c r="V816" s="34"/>
      <c r="W816" s="34"/>
      <c r="X816" s="31">
        <f t="shared" si="196"/>
        <v>9.0359999999999996</v>
      </c>
      <c r="Y816" s="31">
        <f t="shared" si="197"/>
        <v>-184.49199999999999</v>
      </c>
      <c r="Z816" s="30">
        <f t="shared" si="198"/>
        <v>0</v>
      </c>
    </row>
    <row r="817" spans="5:26" x14ac:dyDescent="0.15">
      <c r="E817" s="46"/>
      <c r="F817" s="28"/>
      <c r="G817" s="29"/>
      <c r="H817" s="29"/>
      <c r="I817" s="48" t="str">
        <f t="shared" si="192"/>
        <v/>
      </c>
      <c r="J817" s="48" t="str">
        <f t="shared" si="193"/>
        <v/>
      </c>
      <c r="K817" s="49" t="str">
        <f t="shared" si="194"/>
        <v/>
      </c>
      <c r="L817" s="11"/>
      <c r="M817" s="11"/>
      <c r="N817" s="78"/>
      <c r="O817" s="31" t="str">
        <f t="shared" si="188"/>
        <v>F</v>
      </c>
      <c r="P817" s="11">
        <f t="shared" si="195"/>
        <v>-23.287315649149274</v>
      </c>
      <c r="Q817" s="11"/>
      <c r="R817" s="38">
        <f t="shared" si="199"/>
        <v>0</v>
      </c>
      <c r="S817" s="30">
        <f t="shared" si="200"/>
        <v>0</v>
      </c>
      <c r="T817" s="30">
        <f t="shared" si="201"/>
        <v>0</v>
      </c>
      <c r="U817" s="34"/>
      <c r="V817" s="34"/>
      <c r="W817" s="34"/>
      <c r="X817" s="31">
        <f t="shared" si="196"/>
        <v>9.0359999999999996</v>
      </c>
      <c r="Y817" s="31">
        <f t="shared" si="197"/>
        <v>-184.49199999999999</v>
      </c>
      <c r="Z817" s="30">
        <f t="shared" si="198"/>
        <v>0</v>
      </c>
    </row>
    <row r="818" spans="5:26" x14ac:dyDescent="0.15">
      <c r="E818" s="46"/>
      <c r="F818" s="28"/>
      <c r="G818" s="29"/>
      <c r="H818" s="29"/>
      <c r="I818" s="48" t="str">
        <f t="shared" ref="I818:I844" si="202">IF(COUNTA($F$747,$H$747,F818:H818)=5,P818,"")</f>
        <v/>
      </c>
      <c r="J818" s="48" t="str">
        <f t="shared" ref="J818:J844" si="203">IF(COUNTA($F$747,$H$747,F818:H818)=5,IF(T818&lt;6,"*",IF(T818&gt;=17.583,"*",(H818-G818*INDEX(IF(O818="F",muratafemale,muratamale),R818-4,1)-INDEX(IF(O818="F",muratafemale,muratamale),R818-4,2))/(G818*INDEX(IF(O818="F",muratafemale,muratamale),R818-4,1)+INDEX(IF(O818="F",muratafemale,muratamale),R818-4,2))*100)),"")</f>
        <v/>
      </c>
      <c r="K818" s="49" t="str">
        <f t="shared" ref="K818:K844" si="204">IF(COUNTA($F$747,$H$747,F818:H818)=5,IF(OR(T818&lt;1,G818&lt;70),"*",IF(G818&gt;=IF(O818="M",181,174),(H818-Z818)/Z818*100,IF(G818&lt;101,(H818-X818)/X818*100,IF(T818&lt;6,(H818-X818)/X818*100,IF(T818&gt;=17.583,(H818-Z818)/Z818*100,(H818-Y818)/Y818*100))))),"")</f>
        <v/>
      </c>
      <c r="L818" s="11"/>
      <c r="M818" s="11"/>
      <c r="N818" s="78"/>
      <c r="O818" s="31" t="str">
        <f t="shared" si="188"/>
        <v>F</v>
      </c>
      <c r="P818" s="11">
        <f t="shared" ref="P818:P843" si="205">IF(T818&gt;17.583,"*",(G818-(INDEX(IF(O818="F",Hfemalemean,Hmalemean),S818+1,R818+1)))/(INDEX(IF(O818="F",Hfemalesd,Hmalesd),S818+1,R818+1)))</f>
        <v>-23.287315649149274</v>
      </c>
      <c r="Q818" s="11"/>
      <c r="R818" s="38">
        <f t="shared" si="199"/>
        <v>0</v>
      </c>
      <c r="S818" s="30">
        <f t="shared" si="200"/>
        <v>0</v>
      </c>
      <c r="T818" s="30">
        <f t="shared" si="201"/>
        <v>0</v>
      </c>
      <c r="U818" s="34"/>
      <c r="V818" s="34"/>
      <c r="W818" s="34"/>
      <c r="X818" s="31">
        <f t="shared" ref="X818:X843" si="206">IF(O818="M",2.06*10^-3*G818^2-0.1166*G818+6.5273,2.49*10^-3*G818^2-0.1858*G818+9.036)</f>
        <v>9.0359999999999996</v>
      </c>
      <c r="Y818" s="31">
        <f t="shared" ref="Y818:Y843" si="207">((G818/100)^3*INDEX(itoOI,IF(O818="M",0,3)+IF(G818&lt;140,1,IF(G818&lt;=149,2,3)),1)+(G818/100)^2*INDEX(itoOI,IF(O818="M",0,3)+IF(G818&lt;140,1,IF(G818&lt;=149,2,3)),2)+(G818/100)*INDEX(itoOI,IF(O818="M",0,3)+IF(G818&lt;140,1,IF(G818&lt;=149,2,3)),3)+INDEX(itoOI,IF(O818="M",0,3)+IF(G818&lt;140,1,IF(G818&lt;=149,2,3)),4))</f>
        <v>-184.49199999999999</v>
      </c>
      <c r="Z818" s="30">
        <f t="shared" ref="Z818:Z843" si="208">22*G818^2/10000</f>
        <v>0</v>
      </c>
    </row>
    <row r="819" spans="5:26" x14ac:dyDescent="0.15">
      <c r="E819" s="46"/>
      <c r="F819" s="28"/>
      <c r="G819" s="29"/>
      <c r="H819" s="29"/>
      <c r="I819" s="48" t="str">
        <f t="shared" si="202"/>
        <v/>
      </c>
      <c r="J819" s="48" t="str">
        <f t="shared" si="203"/>
        <v/>
      </c>
      <c r="K819" s="49" t="str">
        <f t="shared" si="204"/>
        <v/>
      </c>
      <c r="L819" s="11"/>
      <c r="M819" s="11"/>
      <c r="N819" s="78"/>
      <c r="O819" s="31" t="str">
        <f t="shared" si="188"/>
        <v>F</v>
      </c>
      <c r="P819" s="11">
        <f t="shared" si="205"/>
        <v>-23.287315649149274</v>
      </c>
      <c r="Q819" s="11"/>
      <c r="R819" s="38">
        <f t="shared" si="199"/>
        <v>0</v>
      </c>
      <c r="S819" s="30">
        <f t="shared" si="200"/>
        <v>0</v>
      </c>
      <c r="T819" s="30">
        <f t="shared" si="201"/>
        <v>0</v>
      </c>
      <c r="U819" s="34"/>
      <c r="V819" s="34"/>
      <c r="W819" s="34"/>
      <c r="X819" s="31">
        <f t="shared" si="206"/>
        <v>9.0359999999999996</v>
      </c>
      <c r="Y819" s="31">
        <f t="shared" si="207"/>
        <v>-184.49199999999999</v>
      </c>
      <c r="Z819" s="30">
        <f t="shared" si="208"/>
        <v>0</v>
      </c>
    </row>
    <row r="820" spans="5:26" x14ac:dyDescent="0.15">
      <c r="E820" s="46"/>
      <c r="F820" s="28"/>
      <c r="G820" s="29"/>
      <c r="H820" s="29"/>
      <c r="I820" s="48" t="str">
        <f t="shared" si="202"/>
        <v/>
      </c>
      <c r="J820" s="48" t="str">
        <f t="shared" si="203"/>
        <v/>
      </c>
      <c r="K820" s="49" t="str">
        <f t="shared" si="204"/>
        <v/>
      </c>
      <c r="L820" s="11"/>
      <c r="M820" s="11"/>
      <c r="N820" s="78"/>
      <c r="O820" s="31" t="str">
        <f t="shared" si="188"/>
        <v>F</v>
      </c>
      <c r="P820" s="11">
        <f t="shared" si="205"/>
        <v>-23.287315649149274</v>
      </c>
      <c r="Q820" s="11"/>
      <c r="R820" s="38">
        <f t="shared" si="199"/>
        <v>0</v>
      </c>
      <c r="S820" s="30">
        <f t="shared" si="200"/>
        <v>0</v>
      </c>
      <c r="T820" s="30">
        <f t="shared" si="201"/>
        <v>0</v>
      </c>
      <c r="U820" s="34"/>
      <c r="V820" s="34"/>
      <c r="W820" s="34"/>
      <c r="X820" s="31">
        <f t="shared" si="206"/>
        <v>9.0359999999999996</v>
      </c>
      <c r="Y820" s="31">
        <f t="shared" si="207"/>
        <v>-184.49199999999999</v>
      </c>
      <c r="Z820" s="30">
        <f t="shared" si="208"/>
        <v>0</v>
      </c>
    </row>
    <row r="821" spans="5:26" x14ac:dyDescent="0.15">
      <c r="E821" s="46"/>
      <c r="F821" s="28"/>
      <c r="G821" s="29"/>
      <c r="H821" s="29"/>
      <c r="I821" s="48" t="str">
        <f t="shared" si="202"/>
        <v/>
      </c>
      <c r="J821" s="48" t="str">
        <f t="shared" si="203"/>
        <v/>
      </c>
      <c r="K821" s="49" t="str">
        <f t="shared" si="204"/>
        <v/>
      </c>
      <c r="L821" s="11"/>
      <c r="M821" s="11"/>
      <c r="N821" s="78"/>
      <c r="O821" s="31" t="str">
        <f t="shared" si="188"/>
        <v>F</v>
      </c>
      <c r="P821" s="11">
        <f t="shared" si="205"/>
        <v>-23.287315649149274</v>
      </c>
      <c r="Q821" s="11"/>
      <c r="R821" s="38">
        <f t="shared" si="199"/>
        <v>0</v>
      </c>
      <c r="S821" s="30">
        <f t="shared" si="200"/>
        <v>0</v>
      </c>
      <c r="T821" s="30">
        <f t="shared" si="201"/>
        <v>0</v>
      </c>
      <c r="U821" s="34"/>
      <c r="V821" s="34"/>
      <c r="W821" s="34"/>
      <c r="X821" s="31">
        <f t="shared" si="206"/>
        <v>9.0359999999999996</v>
      </c>
      <c r="Y821" s="31">
        <f t="shared" si="207"/>
        <v>-184.49199999999999</v>
      </c>
      <c r="Z821" s="30">
        <f t="shared" si="208"/>
        <v>0</v>
      </c>
    </row>
    <row r="822" spans="5:26" x14ac:dyDescent="0.15">
      <c r="E822" s="46"/>
      <c r="F822" s="28"/>
      <c r="G822" s="29"/>
      <c r="H822" s="29"/>
      <c r="I822" s="48" t="str">
        <f t="shared" si="202"/>
        <v/>
      </c>
      <c r="J822" s="48" t="str">
        <f t="shared" si="203"/>
        <v/>
      </c>
      <c r="K822" s="49" t="str">
        <f t="shared" si="204"/>
        <v/>
      </c>
      <c r="L822" s="11"/>
      <c r="M822" s="11"/>
      <c r="N822" s="78"/>
      <c r="O822" s="31" t="str">
        <f t="shared" si="188"/>
        <v>F</v>
      </c>
      <c r="P822" s="11">
        <f t="shared" si="205"/>
        <v>-23.287315649149274</v>
      </c>
      <c r="Q822" s="11"/>
      <c r="R822" s="38">
        <f t="shared" si="199"/>
        <v>0</v>
      </c>
      <c r="S822" s="30">
        <f t="shared" si="200"/>
        <v>0</v>
      </c>
      <c r="T822" s="30">
        <f t="shared" si="201"/>
        <v>0</v>
      </c>
      <c r="U822" s="34"/>
      <c r="V822" s="34"/>
      <c r="W822" s="34"/>
      <c r="X822" s="31">
        <f t="shared" si="206"/>
        <v>9.0359999999999996</v>
      </c>
      <c r="Y822" s="31">
        <f t="shared" si="207"/>
        <v>-184.49199999999999</v>
      </c>
      <c r="Z822" s="30">
        <f t="shared" si="208"/>
        <v>0</v>
      </c>
    </row>
    <row r="823" spans="5:26" x14ac:dyDescent="0.15">
      <c r="E823" s="46"/>
      <c r="F823" s="28"/>
      <c r="G823" s="29"/>
      <c r="H823" s="29"/>
      <c r="I823" s="48" t="str">
        <f t="shared" si="202"/>
        <v/>
      </c>
      <c r="J823" s="48" t="str">
        <f t="shared" si="203"/>
        <v/>
      </c>
      <c r="K823" s="49" t="str">
        <f t="shared" si="204"/>
        <v/>
      </c>
      <c r="L823" s="11"/>
      <c r="M823" s="11"/>
      <c r="N823" s="78"/>
      <c r="O823" s="31" t="str">
        <f t="shared" si="188"/>
        <v>F</v>
      </c>
      <c r="P823" s="11">
        <f t="shared" si="205"/>
        <v>-23.287315649149274</v>
      </c>
      <c r="Q823" s="11"/>
      <c r="R823" s="38">
        <f t="shared" si="199"/>
        <v>0</v>
      </c>
      <c r="S823" s="30">
        <f t="shared" si="200"/>
        <v>0</v>
      </c>
      <c r="T823" s="30">
        <f t="shared" si="201"/>
        <v>0</v>
      </c>
      <c r="U823" s="34"/>
      <c r="V823" s="34"/>
      <c r="W823" s="34"/>
      <c r="X823" s="31">
        <f t="shared" si="206"/>
        <v>9.0359999999999996</v>
      </c>
      <c r="Y823" s="31">
        <f t="shared" si="207"/>
        <v>-184.49199999999999</v>
      </c>
      <c r="Z823" s="30">
        <f t="shared" si="208"/>
        <v>0</v>
      </c>
    </row>
    <row r="824" spans="5:26" x14ac:dyDescent="0.15">
      <c r="E824" s="46"/>
      <c r="F824" s="28"/>
      <c r="G824" s="29"/>
      <c r="H824" s="29"/>
      <c r="I824" s="48" t="str">
        <f t="shared" si="202"/>
        <v/>
      </c>
      <c r="J824" s="48" t="str">
        <f t="shared" si="203"/>
        <v/>
      </c>
      <c r="K824" s="49" t="str">
        <f t="shared" si="204"/>
        <v/>
      </c>
      <c r="L824" s="11"/>
      <c r="M824" s="11"/>
      <c r="N824" s="78"/>
      <c r="O824" s="31" t="str">
        <f t="shared" si="188"/>
        <v>F</v>
      </c>
      <c r="P824" s="11">
        <f t="shared" si="205"/>
        <v>-23.287315649149274</v>
      </c>
      <c r="Q824" s="11"/>
      <c r="R824" s="38">
        <f t="shared" si="199"/>
        <v>0</v>
      </c>
      <c r="S824" s="30">
        <f t="shared" si="200"/>
        <v>0</v>
      </c>
      <c r="T824" s="30">
        <f t="shared" si="201"/>
        <v>0</v>
      </c>
      <c r="U824" s="34"/>
      <c r="V824" s="34"/>
      <c r="W824" s="34"/>
      <c r="X824" s="31">
        <f t="shared" si="206"/>
        <v>9.0359999999999996</v>
      </c>
      <c r="Y824" s="31">
        <f t="shared" si="207"/>
        <v>-184.49199999999999</v>
      </c>
      <c r="Z824" s="30">
        <f t="shared" si="208"/>
        <v>0</v>
      </c>
    </row>
    <row r="825" spans="5:26" x14ac:dyDescent="0.15">
      <c r="E825" s="46"/>
      <c r="F825" s="28"/>
      <c r="G825" s="29"/>
      <c r="H825" s="29"/>
      <c r="I825" s="48" t="str">
        <f t="shared" si="202"/>
        <v/>
      </c>
      <c r="J825" s="48" t="str">
        <f t="shared" si="203"/>
        <v/>
      </c>
      <c r="K825" s="49" t="str">
        <f t="shared" si="204"/>
        <v/>
      </c>
      <c r="L825" s="11"/>
      <c r="M825" s="11"/>
      <c r="N825" s="78"/>
      <c r="O825" s="31" t="str">
        <f t="shared" si="188"/>
        <v>F</v>
      </c>
      <c r="P825" s="11">
        <f t="shared" si="205"/>
        <v>-23.287315649149274</v>
      </c>
      <c r="Q825" s="11"/>
      <c r="R825" s="38">
        <f t="shared" si="199"/>
        <v>0</v>
      </c>
      <c r="S825" s="30">
        <f t="shared" si="200"/>
        <v>0</v>
      </c>
      <c r="T825" s="30">
        <f t="shared" si="201"/>
        <v>0</v>
      </c>
      <c r="U825" s="34"/>
      <c r="V825" s="34"/>
      <c r="W825" s="34"/>
      <c r="X825" s="31">
        <f t="shared" si="206"/>
        <v>9.0359999999999996</v>
      </c>
      <c r="Y825" s="31">
        <f t="shared" si="207"/>
        <v>-184.49199999999999</v>
      </c>
      <c r="Z825" s="30">
        <f t="shared" si="208"/>
        <v>0</v>
      </c>
    </row>
    <row r="826" spans="5:26" x14ac:dyDescent="0.15">
      <c r="E826" s="46"/>
      <c r="F826" s="28"/>
      <c r="G826" s="29"/>
      <c r="H826" s="29"/>
      <c r="I826" s="48" t="str">
        <f t="shared" si="202"/>
        <v/>
      </c>
      <c r="J826" s="48" t="str">
        <f t="shared" si="203"/>
        <v/>
      </c>
      <c r="K826" s="49" t="str">
        <f t="shared" si="204"/>
        <v/>
      </c>
      <c r="L826" s="11"/>
      <c r="M826" s="11"/>
      <c r="N826" s="78"/>
      <c r="O826" s="31" t="str">
        <f t="shared" si="188"/>
        <v>F</v>
      </c>
      <c r="P826" s="11">
        <f t="shared" si="205"/>
        <v>-23.287315649149274</v>
      </c>
      <c r="Q826" s="11"/>
      <c r="R826" s="38">
        <f t="shared" si="199"/>
        <v>0</v>
      </c>
      <c r="S826" s="30">
        <f t="shared" si="200"/>
        <v>0</v>
      </c>
      <c r="T826" s="30">
        <f t="shared" si="201"/>
        <v>0</v>
      </c>
      <c r="U826" s="34"/>
      <c r="V826" s="34"/>
      <c r="W826" s="34"/>
      <c r="X826" s="31">
        <f t="shared" si="206"/>
        <v>9.0359999999999996</v>
      </c>
      <c r="Y826" s="31">
        <f t="shared" si="207"/>
        <v>-184.49199999999999</v>
      </c>
      <c r="Z826" s="30">
        <f t="shared" si="208"/>
        <v>0</v>
      </c>
    </row>
    <row r="827" spans="5:26" x14ac:dyDescent="0.15">
      <c r="E827" s="46"/>
      <c r="F827" s="28"/>
      <c r="G827" s="29"/>
      <c r="H827" s="29"/>
      <c r="I827" s="48" t="str">
        <f t="shared" si="202"/>
        <v/>
      </c>
      <c r="J827" s="48" t="str">
        <f t="shared" si="203"/>
        <v/>
      </c>
      <c r="K827" s="49" t="str">
        <f t="shared" si="204"/>
        <v/>
      </c>
      <c r="L827" s="11"/>
      <c r="M827" s="11"/>
      <c r="N827" s="78"/>
      <c r="O827" s="31" t="str">
        <f t="shared" si="188"/>
        <v>F</v>
      </c>
      <c r="P827" s="11">
        <f t="shared" si="205"/>
        <v>-23.287315649149274</v>
      </c>
      <c r="Q827" s="11"/>
      <c r="R827" s="38">
        <f t="shared" si="199"/>
        <v>0</v>
      </c>
      <c r="S827" s="30">
        <f t="shared" si="200"/>
        <v>0</v>
      </c>
      <c r="T827" s="30">
        <f t="shared" si="201"/>
        <v>0</v>
      </c>
      <c r="U827" s="34"/>
      <c r="V827" s="34"/>
      <c r="W827" s="34"/>
      <c r="X827" s="31">
        <f t="shared" si="206"/>
        <v>9.0359999999999996</v>
      </c>
      <c r="Y827" s="31">
        <f t="shared" si="207"/>
        <v>-184.49199999999999</v>
      </c>
      <c r="Z827" s="30">
        <f t="shared" si="208"/>
        <v>0</v>
      </c>
    </row>
    <row r="828" spans="5:26" x14ac:dyDescent="0.15">
      <c r="E828" s="46"/>
      <c r="F828" s="28"/>
      <c r="G828" s="29"/>
      <c r="H828" s="29"/>
      <c r="I828" s="48" t="str">
        <f t="shared" si="202"/>
        <v/>
      </c>
      <c r="J828" s="48" t="str">
        <f t="shared" si="203"/>
        <v/>
      </c>
      <c r="K828" s="49" t="str">
        <f t="shared" si="204"/>
        <v/>
      </c>
      <c r="L828" s="11"/>
      <c r="M828" s="11"/>
      <c r="N828" s="78"/>
      <c r="O828" s="31" t="str">
        <f t="shared" si="188"/>
        <v>F</v>
      </c>
      <c r="P828" s="11">
        <f t="shared" si="205"/>
        <v>-23.287315649149274</v>
      </c>
      <c r="Q828" s="11"/>
      <c r="R828" s="38">
        <f t="shared" si="199"/>
        <v>0</v>
      </c>
      <c r="S828" s="30">
        <f t="shared" si="200"/>
        <v>0</v>
      </c>
      <c r="T828" s="30">
        <f t="shared" si="201"/>
        <v>0</v>
      </c>
      <c r="U828" s="34"/>
      <c r="V828" s="34"/>
      <c r="W828" s="34"/>
      <c r="X828" s="31">
        <f t="shared" si="206"/>
        <v>9.0359999999999996</v>
      </c>
      <c r="Y828" s="31">
        <f t="shared" si="207"/>
        <v>-184.49199999999999</v>
      </c>
      <c r="Z828" s="30">
        <f t="shared" si="208"/>
        <v>0</v>
      </c>
    </row>
    <row r="829" spans="5:26" x14ac:dyDescent="0.15">
      <c r="E829" s="46"/>
      <c r="F829" s="28"/>
      <c r="G829" s="29"/>
      <c r="H829" s="29"/>
      <c r="I829" s="48" t="str">
        <f t="shared" si="202"/>
        <v/>
      </c>
      <c r="J829" s="48" t="str">
        <f t="shared" si="203"/>
        <v/>
      </c>
      <c r="K829" s="49" t="str">
        <f t="shared" si="204"/>
        <v/>
      </c>
      <c r="L829" s="11"/>
      <c r="M829" s="11"/>
      <c r="N829" s="78"/>
      <c r="O829" s="31" t="str">
        <f t="shared" si="188"/>
        <v>F</v>
      </c>
      <c r="P829" s="11">
        <f t="shared" si="205"/>
        <v>-23.287315649149274</v>
      </c>
      <c r="Q829" s="11"/>
      <c r="R829" s="38">
        <f t="shared" si="199"/>
        <v>0</v>
      </c>
      <c r="S829" s="30">
        <f t="shared" si="200"/>
        <v>0</v>
      </c>
      <c r="T829" s="30">
        <f t="shared" si="201"/>
        <v>0</v>
      </c>
      <c r="U829" s="34"/>
      <c r="V829" s="34"/>
      <c r="W829" s="34"/>
      <c r="X829" s="31">
        <f t="shared" si="206"/>
        <v>9.0359999999999996</v>
      </c>
      <c r="Y829" s="31">
        <f t="shared" si="207"/>
        <v>-184.49199999999999</v>
      </c>
      <c r="Z829" s="30">
        <f t="shared" si="208"/>
        <v>0</v>
      </c>
    </row>
    <row r="830" spans="5:26" x14ac:dyDescent="0.15">
      <c r="E830" s="46"/>
      <c r="F830" s="28"/>
      <c r="G830" s="29"/>
      <c r="H830" s="29"/>
      <c r="I830" s="48" t="str">
        <f t="shared" si="202"/>
        <v/>
      </c>
      <c r="J830" s="48" t="str">
        <f t="shared" si="203"/>
        <v/>
      </c>
      <c r="K830" s="49" t="str">
        <f t="shared" si="204"/>
        <v/>
      </c>
      <c r="L830" s="11"/>
      <c r="M830" s="11"/>
      <c r="N830" s="78"/>
      <c r="O830" s="31" t="str">
        <f t="shared" si="188"/>
        <v>F</v>
      </c>
      <c r="P830" s="11">
        <f t="shared" si="205"/>
        <v>-23.287315649149274</v>
      </c>
      <c r="Q830" s="11"/>
      <c r="R830" s="38">
        <f t="shared" si="199"/>
        <v>0</v>
      </c>
      <c r="S830" s="30">
        <f t="shared" si="200"/>
        <v>0</v>
      </c>
      <c r="T830" s="30">
        <f t="shared" si="201"/>
        <v>0</v>
      </c>
      <c r="U830" s="34"/>
      <c r="V830" s="34"/>
      <c r="W830" s="34"/>
      <c r="X830" s="31">
        <f t="shared" si="206"/>
        <v>9.0359999999999996</v>
      </c>
      <c r="Y830" s="31">
        <f t="shared" si="207"/>
        <v>-184.49199999999999</v>
      </c>
      <c r="Z830" s="30">
        <f t="shared" si="208"/>
        <v>0</v>
      </c>
    </row>
    <row r="831" spans="5:26" x14ac:dyDescent="0.15">
      <c r="E831" s="46"/>
      <c r="F831" s="28"/>
      <c r="G831" s="29"/>
      <c r="H831" s="29"/>
      <c r="I831" s="48" t="str">
        <f t="shared" si="202"/>
        <v/>
      </c>
      <c r="J831" s="48" t="str">
        <f t="shared" si="203"/>
        <v/>
      </c>
      <c r="K831" s="49" t="str">
        <f t="shared" si="204"/>
        <v/>
      </c>
      <c r="L831" s="11"/>
      <c r="M831" s="11"/>
      <c r="N831" s="78"/>
      <c r="O831" s="31" t="str">
        <f t="shared" si="188"/>
        <v>F</v>
      </c>
      <c r="P831" s="11">
        <f t="shared" si="205"/>
        <v>-23.287315649149274</v>
      </c>
      <c r="Q831" s="11"/>
      <c r="R831" s="38">
        <f t="shared" si="199"/>
        <v>0</v>
      </c>
      <c r="S831" s="30">
        <f t="shared" si="200"/>
        <v>0</v>
      </c>
      <c r="T831" s="30">
        <f t="shared" si="201"/>
        <v>0</v>
      </c>
      <c r="U831" s="34"/>
      <c r="V831" s="34"/>
      <c r="W831" s="34"/>
      <c r="X831" s="31">
        <f t="shared" si="206"/>
        <v>9.0359999999999996</v>
      </c>
      <c r="Y831" s="31">
        <f t="shared" si="207"/>
        <v>-184.49199999999999</v>
      </c>
      <c r="Z831" s="30">
        <f t="shared" si="208"/>
        <v>0</v>
      </c>
    </row>
    <row r="832" spans="5:26" x14ac:dyDescent="0.15">
      <c r="E832" s="46"/>
      <c r="F832" s="28"/>
      <c r="G832" s="29"/>
      <c r="H832" s="29"/>
      <c r="I832" s="48" t="str">
        <f t="shared" si="202"/>
        <v/>
      </c>
      <c r="J832" s="48" t="str">
        <f t="shared" si="203"/>
        <v/>
      </c>
      <c r="K832" s="49" t="str">
        <f t="shared" si="204"/>
        <v/>
      </c>
      <c r="L832" s="11"/>
      <c r="M832" s="11"/>
      <c r="N832" s="78"/>
      <c r="O832" s="31" t="str">
        <f t="shared" si="188"/>
        <v>F</v>
      </c>
      <c r="P832" s="11">
        <f t="shared" si="205"/>
        <v>-23.287315649149274</v>
      </c>
      <c r="Q832" s="11"/>
      <c r="R832" s="38">
        <f t="shared" si="199"/>
        <v>0</v>
      </c>
      <c r="S832" s="30">
        <f t="shared" si="200"/>
        <v>0</v>
      </c>
      <c r="T832" s="30">
        <f t="shared" si="201"/>
        <v>0</v>
      </c>
      <c r="U832" s="34"/>
      <c r="V832" s="34"/>
      <c r="W832" s="34"/>
      <c r="X832" s="31">
        <f t="shared" si="206"/>
        <v>9.0359999999999996</v>
      </c>
      <c r="Y832" s="31">
        <f t="shared" si="207"/>
        <v>-184.49199999999999</v>
      </c>
      <c r="Z832" s="30">
        <f t="shared" si="208"/>
        <v>0</v>
      </c>
    </row>
    <row r="833" spans="5:26" x14ac:dyDescent="0.15">
      <c r="E833" s="46"/>
      <c r="F833" s="28"/>
      <c r="G833" s="29"/>
      <c r="H833" s="29"/>
      <c r="I833" s="48" t="str">
        <f t="shared" si="202"/>
        <v/>
      </c>
      <c r="J833" s="48" t="str">
        <f t="shared" si="203"/>
        <v/>
      </c>
      <c r="K833" s="49" t="str">
        <f t="shared" si="204"/>
        <v/>
      </c>
      <c r="L833" s="11"/>
      <c r="M833" s="11"/>
      <c r="N833" s="78"/>
      <c r="O833" s="31" t="str">
        <f t="shared" si="188"/>
        <v>F</v>
      </c>
      <c r="P833" s="11">
        <f t="shared" si="205"/>
        <v>-23.287315649149274</v>
      </c>
      <c r="Q833" s="11"/>
      <c r="R833" s="38">
        <f t="shared" si="199"/>
        <v>0</v>
      </c>
      <c r="S833" s="30">
        <f t="shared" si="200"/>
        <v>0</v>
      </c>
      <c r="T833" s="30">
        <f t="shared" si="201"/>
        <v>0</v>
      </c>
      <c r="U833" s="34"/>
      <c r="V833" s="34"/>
      <c r="W833" s="34"/>
      <c r="X833" s="31">
        <f t="shared" si="206"/>
        <v>9.0359999999999996</v>
      </c>
      <c r="Y833" s="31">
        <f t="shared" si="207"/>
        <v>-184.49199999999999</v>
      </c>
      <c r="Z833" s="30">
        <f t="shared" si="208"/>
        <v>0</v>
      </c>
    </row>
    <row r="834" spans="5:26" x14ac:dyDescent="0.15">
      <c r="E834" s="46"/>
      <c r="F834" s="28"/>
      <c r="G834" s="29"/>
      <c r="H834" s="29"/>
      <c r="I834" s="48" t="str">
        <f t="shared" si="202"/>
        <v/>
      </c>
      <c r="J834" s="48" t="str">
        <f t="shared" si="203"/>
        <v/>
      </c>
      <c r="K834" s="49" t="str">
        <f t="shared" si="204"/>
        <v/>
      </c>
      <c r="L834" s="11"/>
      <c r="M834" s="11"/>
      <c r="N834" s="78"/>
      <c r="O834" s="31" t="str">
        <f t="shared" si="188"/>
        <v>F</v>
      </c>
      <c r="P834" s="11">
        <f t="shared" si="205"/>
        <v>-23.287315649149274</v>
      </c>
      <c r="Q834" s="11"/>
      <c r="R834" s="38">
        <f t="shared" si="199"/>
        <v>0</v>
      </c>
      <c r="S834" s="30">
        <f t="shared" si="200"/>
        <v>0</v>
      </c>
      <c r="T834" s="30">
        <f t="shared" si="201"/>
        <v>0</v>
      </c>
      <c r="U834" s="34"/>
      <c r="V834" s="34"/>
      <c r="W834" s="34"/>
      <c r="X834" s="31">
        <f t="shared" si="206"/>
        <v>9.0359999999999996</v>
      </c>
      <c r="Y834" s="31">
        <f t="shared" si="207"/>
        <v>-184.49199999999999</v>
      </c>
      <c r="Z834" s="30">
        <f t="shared" si="208"/>
        <v>0</v>
      </c>
    </row>
    <row r="835" spans="5:26" x14ac:dyDescent="0.15">
      <c r="E835" s="46"/>
      <c r="F835" s="28"/>
      <c r="G835" s="29"/>
      <c r="H835" s="29"/>
      <c r="I835" s="48" t="str">
        <f t="shared" si="202"/>
        <v/>
      </c>
      <c r="J835" s="48" t="str">
        <f t="shared" si="203"/>
        <v/>
      </c>
      <c r="K835" s="49" t="str">
        <f t="shared" si="204"/>
        <v/>
      </c>
      <c r="L835" s="11"/>
      <c r="M835" s="11"/>
      <c r="N835" s="78"/>
      <c r="O835" s="31" t="str">
        <f t="shared" si="188"/>
        <v>F</v>
      </c>
      <c r="P835" s="11">
        <f t="shared" si="205"/>
        <v>-23.287315649149274</v>
      </c>
      <c r="Q835" s="11"/>
      <c r="R835" s="38">
        <f t="shared" si="199"/>
        <v>0</v>
      </c>
      <c r="S835" s="30">
        <f t="shared" si="200"/>
        <v>0</v>
      </c>
      <c r="T835" s="30">
        <f t="shared" si="201"/>
        <v>0</v>
      </c>
      <c r="U835" s="34"/>
      <c r="V835" s="34"/>
      <c r="W835" s="34"/>
      <c r="X835" s="31">
        <f t="shared" si="206"/>
        <v>9.0359999999999996</v>
      </c>
      <c r="Y835" s="31">
        <f t="shared" si="207"/>
        <v>-184.49199999999999</v>
      </c>
      <c r="Z835" s="30">
        <f t="shared" si="208"/>
        <v>0</v>
      </c>
    </row>
    <row r="836" spans="5:26" x14ac:dyDescent="0.15">
      <c r="E836" s="46"/>
      <c r="F836" s="28"/>
      <c r="G836" s="29"/>
      <c r="H836" s="29"/>
      <c r="I836" s="48" t="str">
        <f t="shared" si="202"/>
        <v/>
      </c>
      <c r="J836" s="48" t="str">
        <f t="shared" si="203"/>
        <v/>
      </c>
      <c r="K836" s="49" t="str">
        <f t="shared" si="204"/>
        <v/>
      </c>
      <c r="L836" s="11"/>
      <c r="M836" s="11"/>
      <c r="N836" s="78"/>
      <c r="O836" s="31" t="str">
        <f t="shared" si="188"/>
        <v>F</v>
      </c>
      <c r="P836" s="11">
        <f t="shared" si="205"/>
        <v>-23.287315649149274</v>
      </c>
      <c r="Q836" s="11"/>
      <c r="R836" s="38">
        <f t="shared" si="199"/>
        <v>0</v>
      </c>
      <c r="S836" s="30">
        <f t="shared" si="200"/>
        <v>0</v>
      </c>
      <c r="T836" s="30">
        <f t="shared" si="201"/>
        <v>0</v>
      </c>
      <c r="U836" s="34"/>
      <c r="V836" s="34"/>
      <c r="W836" s="34"/>
      <c r="X836" s="31">
        <f t="shared" si="206"/>
        <v>9.0359999999999996</v>
      </c>
      <c r="Y836" s="31">
        <f t="shared" si="207"/>
        <v>-184.49199999999999</v>
      </c>
      <c r="Z836" s="30">
        <f t="shared" si="208"/>
        <v>0</v>
      </c>
    </row>
    <row r="837" spans="5:26" x14ac:dyDescent="0.15">
      <c r="E837" s="46"/>
      <c r="F837" s="28"/>
      <c r="G837" s="29"/>
      <c r="H837" s="29"/>
      <c r="I837" s="48" t="str">
        <f t="shared" si="202"/>
        <v/>
      </c>
      <c r="J837" s="48" t="str">
        <f t="shared" si="203"/>
        <v/>
      </c>
      <c r="K837" s="49" t="str">
        <f t="shared" si="204"/>
        <v/>
      </c>
      <c r="L837" s="11"/>
      <c r="M837" s="11"/>
      <c r="N837" s="78"/>
      <c r="O837" s="31" t="str">
        <f t="shared" si="188"/>
        <v>F</v>
      </c>
      <c r="P837" s="11">
        <f t="shared" si="205"/>
        <v>-23.287315649149274</v>
      </c>
      <c r="Q837" s="11"/>
      <c r="R837" s="38">
        <f t="shared" si="199"/>
        <v>0</v>
      </c>
      <c r="S837" s="30">
        <f t="shared" si="200"/>
        <v>0</v>
      </c>
      <c r="T837" s="30">
        <f t="shared" si="201"/>
        <v>0</v>
      </c>
      <c r="U837" s="34"/>
      <c r="V837" s="34"/>
      <c r="W837" s="34"/>
      <c r="X837" s="31">
        <f t="shared" si="206"/>
        <v>9.0359999999999996</v>
      </c>
      <c r="Y837" s="31">
        <f t="shared" si="207"/>
        <v>-184.49199999999999</v>
      </c>
      <c r="Z837" s="30">
        <f t="shared" si="208"/>
        <v>0</v>
      </c>
    </row>
    <row r="838" spans="5:26" x14ac:dyDescent="0.15">
      <c r="E838" s="46"/>
      <c r="F838" s="28"/>
      <c r="G838" s="29"/>
      <c r="H838" s="29"/>
      <c r="I838" s="48" t="str">
        <f t="shared" si="202"/>
        <v/>
      </c>
      <c r="J838" s="48" t="str">
        <f t="shared" si="203"/>
        <v/>
      </c>
      <c r="K838" s="49" t="str">
        <f t="shared" si="204"/>
        <v/>
      </c>
      <c r="L838" s="11"/>
      <c r="M838" s="11"/>
      <c r="N838" s="78"/>
      <c r="O838" s="31" t="str">
        <f t="shared" si="188"/>
        <v>F</v>
      </c>
      <c r="P838" s="11">
        <f t="shared" si="205"/>
        <v>-23.287315649149274</v>
      </c>
      <c r="Q838" s="11"/>
      <c r="R838" s="38">
        <f t="shared" si="199"/>
        <v>0</v>
      </c>
      <c r="S838" s="30">
        <f t="shared" si="200"/>
        <v>0</v>
      </c>
      <c r="T838" s="30">
        <f t="shared" si="201"/>
        <v>0</v>
      </c>
      <c r="U838" s="34"/>
      <c r="V838" s="34"/>
      <c r="W838" s="34"/>
      <c r="X838" s="31">
        <f t="shared" si="206"/>
        <v>9.0359999999999996</v>
      </c>
      <c r="Y838" s="31">
        <f t="shared" si="207"/>
        <v>-184.49199999999999</v>
      </c>
      <c r="Z838" s="30">
        <f t="shared" si="208"/>
        <v>0</v>
      </c>
    </row>
    <row r="839" spans="5:26" x14ac:dyDescent="0.15">
      <c r="E839" s="46"/>
      <c r="F839" s="28"/>
      <c r="G839" s="29"/>
      <c r="H839" s="29"/>
      <c r="I839" s="48" t="str">
        <f t="shared" si="202"/>
        <v/>
      </c>
      <c r="J839" s="48" t="str">
        <f t="shared" si="203"/>
        <v/>
      </c>
      <c r="K839" s="49" t="str">
        <f t="shared" si="204"/>
        <v/>
      </c>
      <c r="L839" s="11"/>
      <c r="M839" s="11"/>
      <c r="N839" s="78"/>
      <c r="O839" s="31" t="str">
        <f t="shared" si="188"/>
        <v>F</v>
      </c>
      <c r="P839" s="11">
        <f t="shared" si="205"/>
        <v>-23.287315649149274</v>
      </c>
      <c r="Q839" s="11"/>
      <c r="R839" s="38">
        <f t="shared" si="199"/>
        <v>0</v>
      </c>
      <c r="S839" s="30">
        <f t="shared" si="200"/>
        <v>0</v>
      </c>
      <c r="T839" s="30">
        <f t="shared" si="201"/>
        <v>0</v>
      </c>
      <c r="U839" s="34"/>
      <c r="V839" s="34"/>
      <c r="W839" s="34"/>
      <c r="X839" s="31">
        <f t="shared" si="206"/>
        <v>9.0359999999999996</v>
      </c>
      <c r="Y839" s="31">
        <f t="shared" si="207"/>
        <v>-184.49199999999999</v>
      </c>
      <c r="Z839" s="30">
        <f t="shared" si="208"/>
        <v>0</v>
      </c>
    </row>
    <row r="840" spans="5:26" x14ac:dyDescent="0.15">
      <c r="E840" s="46"/>
      <c r="F840" s="28"/>
      <c r="G840" s="29"/>
      <c r="H840" s="29"/>
      <c r="I840" s="48" t="str">
        <f t="shared" si="202"/>
        <v/>
      </c>
      <c r="J840" s="48" t="str">
        <f t="shared" si="203"/>
        <v/>
      </c>
      <c r="K840" s="49" t="str">
        <f t="shared" si="204"/>
        <v/>
      </c>
      <c r="L840" s="11"/>
      <c r="M840" s="11"/>
      <c r="N840" s="78"/>
      <c r="O840" s="31" t="str">
        <f t="shared" si="188"/>
        <v>F</v>
      </c>
      <c r="P840" s="11">
        <f t="shared" si="205"/>
        <v>-23.287315649149274</v>
      </c>
      <c r="Q840" s="11"/>
      <c r="R840" s="38">
        <f t="shared" si="199"/>
        <v>0</v>
      </c>
      <c r="S840" s="30">
        <f t="shared" si="200"/>
        <v>0</v>
      </c>
      <c r="T840" s="30">
        <f t="shared" si="201"/>
        <v>0</v>
      </c>
      <c r="U840" s="34"/>
      <c r="V840" s="34"/>
      <c r="W840" s="34"/>
      <c r="X840" s="31">
        <f t="shared" si="206"/>
        <v>9.0359999999999996</v>
      </c>
      <c r="Y840" s="31">
        <f t="shared" si="207"/>
        <v>-184.49199999999999</v>
      </c>
      <c r="Z840" s="30">
        <f t="shared" si="208"/>
        <v>0</v>
      </c>
    </row>
    <row r="841" spans="5:26" x14ac:dyDescent="0.15">
      <c r="E841" s="46"/>
      <c r="F841" s="28"/>
      <c r="G841" s="29"/>
      <c r="H841" s="29"/>
      <c r="I841" s="48" t="str">
        <f t="shared" si="202"/>
        <v/>
      </c>
      <c r="J841" s="48" t="str">
        <f t="shared" si="203"/>
        <v/>
      </c>
      <c r="K841" s="49" t="str">
        <f t="shared" si="204"/>
        <v/>
      </c>
      <c r="L841" s="11"/>
      <c r="M841" s="11"/>
      <c r="N841" s="78"/>
      <c r="O841" s="31" t="str">
        <f t="shared" si="188"/>
        <v>F</v>
      </c>
      <c r="P841" s="11">
        <f t="shared" si="205"/>
        <v>-23.287315649149274</v>
      </c>
      <c r="Q841" s="11"/>
      <c r="R841" s="38">
        <f t="shared" si="199"/>
        <v>0</v>
      </c>
      <c r="S841" s="30">
        <f t="shared" si="200"/>
        <v>0</v>
      </c>
      <c r="T841" s="30">
        <f t="shared" si="201"/>
        <v>0</v>
      </c>
      <c r="U841" s="34"/>
      <c r="V841" s="34"/>
      <c r="W841" s="34"/>
      <c r="X841" s="31">
        <f t="shared" si="206"/>
        <v>9.0359999999999996</v>
      </c>
      <c r="Y841" s="31">
        <f t="shared" si="207"/>
        <v>-184.49199999999999</v>
      </c>
      <c r="Z841" s="30">
        <f t="shared" si="208"/>
        <v>0</v>
      </c>
    </row>
    <row r="842" spans="5:26" x14ac:dyDescent="0.15">
      <c r="E842" s="46"/>
      <c r="F842" s="28"/>
      <c r="G842" s="29"/>
      <c r="H842" s="29"/>
      <c r="I842" s="48" t="str">
        <f t="shared" si="202"/>
        <v/>
      </c>
      <c r="J842" s="48" t="str">
        <f t="shared" si="203"/>
        <v/>
      </c>
      <c r="K842" s="49" t="str">
        <f t="shared" si="204"/>
        <v/>
      </c>
      <c r="L842" s="11"/>
      <c r="M842" s="11"/>
      <c r="N842" s="78"/>
      <c r="O842" s="31" t="str">
        <f t="shared" si="188"/>
        <v>F</v>
      </c>
      <c r="P842" s="11">
        <f t="shared" si="205"/>
        <v>-23.287315649149274</v>
      </c>
      <c r="Q842" s="11"/>
      <c r="R842" s="38">
        <f t="shared" si="199"/>
        <v>0</v>
      </c>
      <c r="S842" s="30">
        <f t="shared" si="200"/>
        <v>0</v>
      </c>
      <c r="T842" s="30">
        <f t="shared" si="201"/>
        <v>0</v>
      </c>
      <c r="U842" s="34"/>
      <c r="V842" s="34"/>
      <c r="W842" s="34"/>
      <c r="X842" s="31">
        <f t="shared" si="206"/>
        <v>9.0359999999999996</v>
      </c>
      <c r="Y842" s="31">
        <f t="shared" si="207"/>
        <v>-184.49199999999999</v>
      </c>
      <c r="Z842" s="30">
        <f t="shared" si="208"/>
        <v>0</v>
      </c>
    </row>
    <row r="843" spans="5:26" x14ac:dyDescent="0.15">
      <c r="E843" s="46"/>
      <c r="F843" s="28"/>
      <c r="G843" s="29"/>
      <c r="H843" s="29"/>
      <c r="I843" s="48" t="str">
        <f t="shared" si="202"/>
        <v/>
      </c>
      <c r="J843" s="48" t="str">
        <f t="shared" si="203"/>
        <v/>
      </c>
      <c r="K843" s="49" t="str">
        <f t="shared" si="204"/>
        <v/>
      </c>
      <c r="L843" s="11"/>
      <c r="M843" s="11"/>
      <c r="N843" s="78"/>
      <c r="O843" s="31" t="str">
        <f t="shared" si="188"/>
        <v>F</v>
      </c>
      <c r="P843" s="11">
        <f t="shared" si="205"/>
        <v>-23.287315649149274</v>
      </c>
      <c r="Q843" s="11"/>
      <c r="R843" s="38">
        <f t="shared" si="199"/>
        <v>0</v>
      </c>
      <c r="S843" s="30">
        <f t="shared" si="200"/>
        <v>0</v>
      </c>
      <c r="T843" s="30">
        <f t="shared" si="201"/>
        <v>0</v>
      </c>
      <c r="U843" s="34"/>
      <c r="V843" s="34"/>
      <c r="W843" s="34"/>
      <c r="X843" s="31">
        <f t="shared" si="206"/>
        <v>9.0359999999999996</v>
      </c>
      <c r="Y843" s="31">
        <f t="shared" si="207"/>
        <v>-184.49199999999999</v>
      </c>
      <c r="Z843" s="30">
        <f t="shared" si="208"/>
        <v>0</v>
      </c>
    </row>
    <row r="844" spans="5:26" x14ac:dyDescent="0.15">
      <c r="E844" s="46"/>
      <c r="F844" s="28"/>
      <c r="G844" s="29"/>
      <c r="H844" s="29"/>
      <c r="I844" s="48" t="str">
        <f t="shared" si="202"/>
        <v/>
      </c>
      <c r="J844" s="48" t="str">
        <f t="shared" si="203"/>
        <v/>
      </c>
      <c r="K844" s="49" t="str">
        <f t="shared" si="204"/>
        <v/>
      </c>
      <c r="L844" s="11"/>
      <c r="M844" s="11"/>
      <c r="N844" s="78"/>
      <c r="O844" s="31" t="str">
        <f>+O753</f>
        <v>F</v>
      </c>
      <c r="P844" s="11">
        <f t="shared" si="181"/>
        <v>-23.287315649149274</v>
      </c>
      <c r="Q844" s="11"/>
      <c r="R844" s="38">
        <f t="shared" si="199"/>
        <v>0</v>
      </c>
      <c r="S844" s="30">
        <f t="shared" si="200"/>
        <v>0</v>
      </c>
      <c r="T844" s="30">
        <f t="shared" si="201"/>
        <v>0</v>
      </c>
      <c r="U844" s="34"/>
      <c r="V844" s="34"/>
      <c r="W844" s="34"/>
      <c r="X844" s="31">
        <f t="shared" si="182"/>
        <v>9.0359999999999996</v>
      </c>
      <c r="Y844" s="31">
        <f t="shared" si="183"/>
        <v>-184.49199999999999</v>
      </c>
      <c r="Z844" s="30">
        <f t="shared" si="184"/>
        <v>0</v>
      </c>
    </row>
    <row r="845" spans="5:26" x14ac:dyDescent="0.15">
      <c r="E845" s="46"/>
      <c r="F845" s="28"/>
      <c r="G845" s="29"/>
      <c r="H845" s="29"/>
      <c r="I845" s="48" t="str">
        <f t="shared" si="185"/>
        <v/>
      </c>
      <c r="J845" s="48" t="str">
        <f t="shared" si="186"/>
        <v/>
      </c>
      <c r="K845" s="49" t="str">
        <f t="shared" si="187"/>
        <v/>
      </c>
      <c r="L845" s="11"/>
      <c r="M845" s="11"/>
      <c r="N845" s="78"/>
      <c r="O845" s="31" t="str">
        <f t="shared" si="188"/>
        <v>F</v>
      </c>
      <c r="P845" s="11">
        <f t="shared" si="181"/>
        <v>-23.287315649149274</v>
      </c>
      <c r="Q845" s="11"/>
      <c r="R845" s="38">
        <f t="shared" si="199"/>
        <v>0</v>
      </c>
      <c r="S845" s="30">
        <f t="shared" si="200"/>
        <v>0</v>
      </c>
      <c r="T845" s="30">
        <f t="shared" si="201"/>
        <v>0</v>
      </c>
      <c r="U845" s="34"/>
      <c r="V845" s="34"/>
      <c r="W845" s="34"/>
      <c r="X845" s="31">
        <f t="shared" si="182"/>
        <v>9.0359999999999996</v>
      </c>
      <c r="Y845" s="31">
        <f t="shared" si="183"/>
        <v>-184.49199999999999</v>
      </c>
      <c r="Z845" s="30">
        <f t="shared" si="184"/>
        <v>0</v>
      </c>
    </row>
    <row r="846" spans="5:26" x14ac:dyDescent="0.15">
      <c r="E846" s="46"/>
      <c r="F846" s="28"/>
      <c r="G846" s="29"/>
      <c r="H846" s="29"/>
      <c r="I846" s="48" t="str">
        <f t="shared" si="185"/>
        <v/>
      </c>
      <c r="J846" s="48" t="str">
        <f t="shared" si="186"/>
        <v/>
      </c>
      <c r="K846" s="49" t="str">
        <f t="shared" si="187"/>
        <v/>
      </c>
      <c r="L846" s="11"/>
      <c r="M846" s="11"/>
      <c r="N846" s="78"/>
      <c r="O846" s="31" t="str">
        <f t="shared" si="188"/>
        <v>F</v>
      </c>
      <c r="P846" s="11">
        <f t="shared" si="181"/>
        <v>-23.287315649149274</v>
      </c>
      <c r="Q846" s="11"/>
      <c r="R846" s="38">
        <f t="shared" si="199"/>
        <v>0</v>
      </c>
      <c r="S846" s="30">
        <f t="shared" si="200"/>
        <v>0</v>
      </c>
      <c r="T846" s="30">
        <f t="shared" si="201"/>
        <v>0</v>
      </c>
      <c r="U846" s="34"/>
      <c r="V846" s="34"/>
      <c r="W846" s="34"/>
      <c r="X846" s="31">
        <f t="shared" si="182"/>
        <v>9.0359999999999996</v>
      </c>
      <c r="Y846" s="31">
        <f t="shared" si="183"/>
        <v>-184.49199999999999</v>
      </c>
      <c r="Z846" s="30">
        <f t="shared" si="184"/>
        <v>0</v>
      </c>
    </row>
    <row r="847" spans="5:26" x14ac:dyDescent="0.15">
      <c r="E847" s="46"/>
      <c r="F847" s="28"/>
      <c r="G847" s="29"/>
      <c r="H847" s="29"/>
      <c r="I847" s="48" t="str">
        <f t="shared" si="185"/>
        <v/>
      </c>
      <c r="J847" s="48" t="str">
        <f t="shared" si="186"/>
        <v/>
      </c>
      <c r="K847" s="49" t="str">
        <f t="shared" si="187"/>
        <v/>
      </c>
      <c r="L847" s="11"/>
      <c r="M847" s="11"/>
      <c r="N847" s="78"/>
      <c r="O847" s="31" t="str">
        <f t="shared" si="188"/>
        <v>F</v>
      </c>
      <c r="P847" s="11">
        <f t="shared" si="181"/>
        <v>-23.287315649149274</v>
      </c>
      <c r="Q847" s="11"/>
      <c r="R847" s="38">
        <f t="shared" si="199"/>
        <v>0</v>
      </c>
      <c r="S847" s="30">
        <f t="shared" si="200"/>
        <v>0</v>
      </c>
      <c r="T847" s="30">
        <f t="shared" si="201"/>
        <v>0</v>
      </c>
      <c r="U847" s="34"/>
      <c r="V847" s="34"/>
      <c r="W847" s="34"/>
      <c r="X847" s="31">
        <f t="shared" si="182"/>
        <v>9.0359999999999996</v>
      </c>
      <c r="Y847" s="31">
        <f t="shared" si="183"/>
        <v>-184.49199999999999</v>
      </c>
      <c r="Z847" s="30">
        <f t="shared" si="184"/>
        <v>0</v>
      </c>
    </row>
    <row r="848" spans="5:26" x14ac:dyDescent="0.15">
      <c r="E848" s="46"/>
      <c r="F848" s="28"/>
      <c r="G848" s="29"/>
      <c r="H848" s="29"/>
      <c r="I848" s="48" t="str">
        <f t="shared" si="185"/>
        <v/>
      </c>
      <c r="J848" s="48" t="str">
        <f t="shared" si="186"/>
        <v/>
      </c>
      <c r="K848" s="49" t="str">
        <f t="shared" si="187"/>
        <v/>
      </c>
      <c r="L848" s="11"/>
      <c r="M848" s="11"/>
      <c r="N848" s="78"/>
      <c r="O848" s="31" t="str">
        <f t="shared" si="188"/>
        <v>F</v>
      </c>
      <c r="P848" s="11">
        <f t="shared" si="181"/>
        <v>-23.287315649149274</v>
      </c>
      <c r="Q848" s="11"/>
      <c r="R848" s="38">
        <f t="shared" si="199"/>
        <v>0</v>
      </c>
      <c r="S848" s="30">
        <f t="shared" si="200"/>
        <v>0</v>
      </c>
      <c r="T848" s="30">
        <f t="shared" si="201"/>
        <v>0</v>
      </c>
      <c r="U848" s="34"/>
      <c r="V848" s="34"/>
      <c r="W848" s="34"/>
      <c r="X848" s="31">
        <f t="shared" si="182"/>
        <v>9.0359999999999996</v>
      </c>
      <c r="Y848" s="31">
        <f t="shared" si="183"/>
        <v>-184.49199999999999</v>
      </c>
      <c r="Z848" s="30">
        <f t="shared" si="184"/>
        <v>0</v>
      </c>
    </row>
    <row r="849" spans="5:26" x14ac:dyDescent="0.15">
      <c r="E849" s="46"/>
      <c r="F849" s="28"/>
      <c r="G849" s="29"/>
      <c r="H849" s="29"/>
      <c r="I849" s="48" t="str">
        <f t="shared" si="185"/>
        <v/>
      </c>
      <c r="J849" s="48" t="str">
        <f t="shared" si="186"/>
        <v/>
      </c>
      <c r="K849" s="49" t="str">
        <f t="shared" si="187"/>
        <v/>
      </c>
      <c r="L849" s="11"/>
      <c r="M849" s="11"/>
      <c r="N849" s="78"/>
      <c r="O849" s="31" t="str">
        <f t="shared" si="188"/>
        <v>F</v>
      </c>
      <c r="P849" s="11">
        <f t="shared" si="181"/>
        <v>-23.287315649149274</v>
      </c>
      <c r="Q849" s="11"/>
      <c r="R849" s="38">
        <f t="shared" si="199"/>
        <v>0</v>
      </c>
      <c r="S849" s="30">
        <f t="shared" si="200"/>
        <v>0</v>
      </c>
      <c r="T849" s="30">
        <f t="shared" si="201"/>
        <v>0</v>
      </c>
      <c r="U849" s="34"/>
      <c r="V849" s="34"/>
      <c r="W849" s="34"/>
      <c r="X849" s="31">
        <f t="shared" si="182"/>
        <v>9.0359999999999996</v>
      </c>
      <c r="Y849" s="31">
        <f t="shared" si="183"/>
        <v>-184.49199999999999</v>
      </c>
      <c r="Z849" s="30">
        <f t="shared" si="184"/>
        <v>0</v>
      </c>
    </row>
    <row r="850" spans="5:26" x14ac:dyDescent="0.15">
      <c r="E850" s="46"/>
      <c r="F850" s="28"/>
      <c r="G850" s="29"/>
      <c r="H850" s="29"/>
      <c r="I850" s="48" t="str">
        <f t="shared" si="185"/>
        <v/>
      </c>
      <c r="J850" s="48" t="str">
        <f t="shared" si="186"/>
        <v/>
      </c>
      <c r="K850" s="49" t="str">
        <f t="shared" si="187"/>
        <v/>
      </c>
      <c r="L850" s="11"/>
      <c r="M850" s="11"/>
      <c r="N850" s="78"/>
      <c r="O850" s="31" t="str">
        <f t="shared" si="188"/>
        <v>F</v>
      </c>
      <c r="P850" s="11">
        <f t="shared" si="181"/>
        <v>-23.287315649149274</v>
      </c>
      <c r="Q850" s="11"/>
      <c r="R850" s="38">
        <f t="shared" si="199"/>
        <v>0</v>
      </c>
      <c r="S850" s="30">
        <f t="shared" si="200"/>
        <v>0</v>
      </c>
      <c r="T850" s="30">
        <f t="shared" si="201"/>
        <v>0</v>
      </c>
      <c r="U850" s="34"/>
      <c r="V850" s="34"/>
      <c r="W850" s="34"/>
      <c r="X850" s="31">
        <f t="shared" si="182"/>
        <v>9.0359999999999996</v>
      </c>
      <c r="Y850" s="31">
        <f t="shared" si="183"/>
        <v>-184.49199999999999</v>
      </c>
      <c r="Z850" s="30">
        <f t="shared" si="184"/>
        <v>0</v>
      </c>
    </row>
    <row r="851" spans="5:26" x14ac:dyDescent="0.15">
      <c r="E851" s="46"/>
      <c r="F851" s="28"/>
      <c r="G851" s="29"/>
      <c r="H851" s="29"/>
      <c r="I851" s="48" t="str">
        <f t="shared" si="185"/>
        <v/>
      </c>
      <c r="J851" s="48" t="str">
        <f t="shared" si="186"/>
        <v/>
      </c>
      <c r="K851" s="49" t="str">
        <f t="shared" si="187"/>
        <v/>
      </c>
      <c r="L851" s="11"/>
      <c r="M851" s="11"/>
      <c r="N851" s="78"/>
      <c r="O851" s="31" t="str">
        <f t="shared" si="188"/>
        <v>F</v>
      </c>
      <c r="P851" s="11">
        <f t="shared" si="181"/>
        <v>-23.287315649149274</v>
      </c>
      <c r="Q851" s="11"/>
      <c r="R851" s="38">
        <f t="shared" si="199"/>
        <v>0</v>
      </c>
      <c r="S851" s="30">
        <f t="shared" si="200"/>
        <v>0</v>
      </c>
      <c r="T851" s="30">
        <f t="shared" si="201"/>
        <v>0</v>
      </c>
      <c r="U851" s="34"/>
      <c r="V851" s="34"/>
      <c r="W851" s="34"/>
      <c r="X851" s="31">
        <f t="shared" si="182"/>
        <v>9.0359999999999996</v>
      </c>
      <c r="Y851" s="31">
        <f t="shared" si="183"/>
        <v>-184.49199999999999</v>
      </c>
      <c r="Z851" s="30">
        <f t="shared" si="184"/>
        <v>0</v>
      </c>
    </row>
    <row r="852" spans="5:26" x14ac:dyDescent="0.15">
      <c r="E852" s="46"/>
      <c r="F852" s="28"/>
      <c r="G852" s="29"/>
      <c r="H852" s="29"/>
      <c r="I852" s="48" t="str">
        <f t="shared" si="185"/>
        <v/>
      </c>
      <c r="J852" s="48" t="str">
        <f t="shared" si="186"/>
        <v/>
      </c>
      <c r="K852" s="49" t="str">
        <f t="shared" si="187"/>
        <v/>
      </c>
      <c r="L852" s="11"/>
      <c r="M852" s="11"/>
      <c r="N852" s="78"/>
      <c r="O852" s="31" t="str">
        <f t="shared" si="188"/>
        <v>F</v>
      </c>
      <c r="P852" s="11">
        <f t="shared" si="181"/>
        <v>-23.287315649149274</v>
      </c>
      <c r="Q852" s="11"/>
      <c r="R852" s="38">
        <f t="shared" si="199"/>
        <v>0</v>
      </c>
      <c r="S852" s="30">
        <f t="shared" si="200"/>
        <v>0</v>
      </c>
      <c r="T852" s="30">
        <f t="shared" si="201"/>
        <v>0</v>
      </c>
      <c r="U852" s="34"/>
      <c r="V852" s="34"/>
      <c r="W852" s="34"/>
      <c r="X852" s="31">
        <f t="shared" si="182"/>
        <v>9.0359999999999996</v>
      </c>
      <c r="Y852" s="31">
        <f t="shared" si="183"/>
        <v>-184.49199999999999</v>
      </c>
      <c r="Z852" s="30">
        <f t="shared" si="184"/>
        <v>0</v>
      </c>
    </row>
    <row r="853" spans="5:26" x14ac:dyDescent="0.15">
      <c r="E853" s="46"/>
      <c r="F853" s="28"/>
      <c r="G853" s="29"/>
      <c r="H853" s="29"/>
      <c r="I853" s="48" t="str">
        <f t="shared" si="185"/>
        <v/>
      </c>
      <c r="J853" s="48" t="str">
        <f t="shared" si="186"/>
        <v/>
      </c>
      <c r="K853" s="49" t="str">
        <f t="shared" si="187"/>
        <v/>
      </c>
      <c r="L853" s="11"/>
      <c r="M853" s="11"/>
      <c r="N853" s="78"/>
      <c r="O853" s="31" t="str">
        <f t="shared" si="188"/>
        <v>F</v>
      </c>
      <c r="P853" s="11">
        <f t="shared" si="181"/>
        <v>-23.287315649149274</v>
      </c>
      <c r="Q853" s="11"/>
      <c r="R853" s="38">
        <f t="shared" si="199"/>
        <v>0</v>
      </c>
      <c r="S853" s="30">
        <f t="shared" si="200"/>
        <v>0</v>
      </c>
      <c r="T853" s="30">
        <f t="shared" si="201"/>
        <v>0</v>
      </c>
      <c r="U853" s="34"/>
      <c r="V853" s="34"/>
      <c r="W853" s="34"/>
      <c r="X853" s="31">
        <f t="shared" si="182"/>
        <v>9.0359999999999996</v>
      </c>
      <c r="Y853" s="31">
        <f t="shared" si="183"/>
        <v>-184.49199999999999</v>
      </c>
      <c r="Z853" s="30">
        <f t="shared" si="184"/>
        <v>0</v>
      </c>
    </row>
    <row r="854" spans="5:26" x14ac:dyDescent="0.15">
      <c r="E854" s="46"/>
      <c r="F854" s="28"/>
      <c r="G854" s="29"/>
      <c r="H854" s="29"/>
      <c r="I854" s="48" t="str">
        <f t="shared" si="185"/>
        <v/>
      </c>
      <c r="J854" s="48" t="str">
        <f t="shared" si="186"/>
        <v/>
      </c>
      <c r="K854" s="49" t="str">
        <f t="shared" si="187"/>
        <v/>
      </c>
      <c r="L854" s="11"/>
      <c r="M854" s="11"/>
      <c r="N854" s="78"/>
      <c r="O854" s="31" t="str">
        <f t="shared" si="188"/>
        <v>F</v>
      </c>
      <c r="P854" s="11">
        <f t="shared" si="181"/>
        <v>-23.287315649149274</v>
      </c>
      <c r="Q854" s="11"/>
      <c r="R854" s="38">
        <f t="shared" si="199"/>
        <v>0</v>
      </c>
      <c r="S854" s="30">
        <f t="shared" si="200"/>
        <v>0</v>
      </c>
      <c r="T854" s="30">
        <f t="shared" si="201"/>
        <v>0</v>
      </c>
      <c r="U854" s="34"/>
      <c r="V854" s="34"/>
      <c r="W854" s="34"/>
      <c r="X854" s="31">
        <f t="shared" si="182"/>
        <v>9.0359999999999996</v>
      </c>
      <c r="Y854" s="31">
        <f t="shared" si="183"/>
        <v>-184.49199999999999</v>
      </c>
      <c r="Z854" s="30">
        <f t="shared" si="184"/>
        <v>0</v>
      </c>
    </row>
    <row r="855" spans="5:26" x14ac:dyDescent="0.15">
      <c r="E855" s="46"/>
      <c r="F855" s="28"/>
      <c r="G855" s="29"/>
      <c r="H855" s="29"/>
      <c r="I855" s="48" t="str">
        <f t="shared" si="185"/>
        <v/>
      </c>
      <c r="J855" s="48" t="str">
        <f t="shared" si="186"/>
        <v/>
      </c>
      <c r="K855" s="49" t="str">
        <f t="shared" si="187"/>
        <v/>
      </c>
      <c r="L855" s="11"/>
      <c r="M855" s="11"/>
      <c r="N855" s="78"/>
      <c r="O855" s="31" t="str">
        <f t="shared" si="188"/>
        <v>F</v>
      </c>
      <c r="P855" s="11">
        <f t="shared" si="181"/>
        <v>-23.287315649149274</v>
      </c>
      <c r="Q855" s="11"/>
      <c r="R855" s="38">
        <f t="shared" si="199"/>
        <v>0</v>
      </c>
      <c r="S855" s="30">
        <f t="shared" si="200"/>
        <v>0</v>
      </c>
      <c r="T855" s="30">
        <f t="shared" si="201"/>
        <v>0</v>
      </c>
      <c r="U855" s="34"/>
      <c r="V855" s="34"/>
      <c r="W855" s="34"/>
      <c r="X855" s="31">
        <f t="shared" si="182"/>
        <v>9.0359999999999996</v>
      </c>
      <c r="Y855" s="31">
        <f t="shared" si="183"/>
        <v>-184.49199999999999</v>
      </c>
      <c r="Z855" s="30">
        <f t="shared" si="184"/>
        <v>0</v>
      </c>
    </row>
    <row r="856" spans="5:26" x14ac:dyDescent="0.15">
      <c r="E856" s="46"/>
      <c r="F856" s="28"/>
      <c r="G856" s="29"/>
      <c r="H856" s="29"/>
      <c r="I856" s="48" t="str">
        <f t="shared" si="185"/>
        <v/>
      </c>
      <c r="J856" s="48" t="str">
        <f t="shared" si="186"/>
        <v/>
      </c>
      <c r="K856" s="49" t="str">
        <f t="shared" si="187"/>
        <v/>
      </c>
      <c r="L856" s="11"/>
      <c r="M856" s="11"/>
      <c r="N856" s="78"/>
      <c r="O856" s="31" t="str">
        <f t="shared" si="188"/>
        <v>F</v>
      </c>
      <c r="P856" s="11">
        <f t="shared" si="181"/>
        <v>-23.287315649149274</v>
      </c>
      <c r="Q856" s="11"/>
      <c r="R856" s="38">
        <f t="shared" si="199"/>
        <v>0</v>
      </c>
      <c r="S856" s="30">
        <f t="shared" si="200"/>
        <v>0</v>
      </c>
      <c r="T856" s="30">
        <f t="shared" si="201"/>
        <v>0</v>
      </c>
      <c r="U856" s="34"/>
      <c r="V856" s="34"/>
      <c r="W856" s="34"/>
      <c r="X856" s="31">
        <f t="shared" si="182"/>
        <v>9.0359999999999996</v>
      </c>
      <c r="Y856" s="31">
        <f t="shared" si="183"/>
        <v>-184.49199999999999</v>
      </c>
      <c r="Z856" s="30">
        <f t="shared" si="184"/>
        <v>0</v>
      </c>
    </row>
    <row r="857" spans="5:26" x14ac:dyDescent="0.15">
      <c r="E857" s="46"/>
      <c r="F857" s="28"/>
      <c r="G857" s="29"/>
      <c r="H857" s="29"/>
      <c r="I857" s="48" t="str">
        <f t="shared" si="185"/>
        <v/>
      </c>
      <c r="J857" s="48" t="str">
        <f t="shared" si="186"/>
        <v/>
      </c>
      <c r="K857" s="49" t="str">
        <f t="shared" si="187"/>
        <v/>
      </c>
      <c r="L857" s="11"/>
      <c r="M857" s="11"/>
      <c r="N857" s="78"/>
      <c r="O857" s="31" t="str">
        <f t="shared" si="188"/>
        <v>F</v>
      </c>
      <c r="P857" s="11">
        <f t="shared" si="181"/>
        <v>-23.287315649149274</v>
      </c>
      <c r="Q857" s="11"/>
      <c r="R857" s="38">
        <f t="shared" si="199"/>
        <v>0</v>
      </c>
      <c r="S857" s="30">
        <f t="shared" si="200"/>
        <v>0</v>
      </c>
      <c r="T857" s="30">
        <f t="shared" si="201"/>
        <v>0</v>
      </c>
      <c r="U857" s="34"/>
      <c r="V857" s="34"/>
      <c r="W857" s="34"/>
      <c r="X857" s="31">
        <f t="shared" si="182"/>
        <v>9.0359999999999996</v>
      </c>
      <c r="Y857" s="31">
        <f t="shared" si="183"/>
        <v>-184.49199999999999</v>
      </c>
      <c r="Z857" s="30">
        <f t="shared" si="184"/>
        <v>0</v>
      </c>
    </row>
    <row r="858" spans="5:26" x14ac:dyDescent="0.15">
      <c r="E858" s="46"/>
      <c r="F858" s="28"/>
      <c r="G858" s="29"/>
      <c r="H858" s="29"/>
      <c r="I858" s="48" t="str">
        <f t="shared" si="185"/>
        <v/>
      </c>
      <c r="J858" s="48" t="str">
        <f t="shared" si="186"/>
        <v/>
      </c>
      <c r="K858" s="49" t="str">
        <f t="shared" si="187"/>
        <v/>
      </c>
      <c r="L858" s="11"/>
      <c r="M858" s="11"/>
      <c r="N858" s="78"/>
      <c r="O858" s="31" t="str">
        <f t="shared" si="188"/>
        <v>F</v>
      </c>
      <c r="P858" s="11">
        <f t="shared" si="181"/>
        <v>-23.287315649149274</v>
      </c>
      <c r="Q858" s="11"/>
      <c r="R858" s="38">
        <f t="shared" si="199"/>
        <v>0</v>
      </c>
      <c r="S858" s="30">
        <f t="shared" si="200"/>
        <v>0</v>
      </c>
      <c r="T858" s="30">
        <f t="shared" si="201"/>
        <v>0</v>
      </c>
      <c r="U858" s="34"/>
      <c r="V858" s="34"/>
      <c r="W858" s="34"/>
      <c r="X858" s="31">
        <f t="shared" si="182"/>
        <v>9.0359999999999996</v>
      </c>
      <c r="Y858" s="31">
        <f t="shared" si="183"/>
        <v>-184.49199999999999</v>
      </c>
      <c r="Z858" s="30">
        <f t="shared" si="184"/>
        <v>0</v>
      </c>
    </row>
    <row r="859" spans="5:26" x14ac:dyDescent="0.15">
      <c r="E859" s="46"/>
      <c r="F859" s="28"/>
      <c r="G859" s="29"/>
      <c r="H859" s="29"/>
      <c r="I859" s="48" t="str">
        <f t="shared" si="185"/>
        <v/>
      </c>
      <c r="J859" s="48" t="str">
        <f t="shared" si="186"/>
        <v/>
      </c>
      <c r="K859" s="49" t="str">
        <f t="shared" si="187"/>
        <v/>
      </c>
      <c r="L859" s="11"/>
      <c r="M859" s="11"/>
      <c r="N859" s="78"/>
      <c r="O859" s="31" t="str">
        <f t="shared" si="188"/>
        <v>F</v>
      </c>
      <c r="P859" s="11">
        <f t="shared" si="181"/>
        <v>-23.287315649149274</v>
      </c>
      <c r="Q859" s="11"/>
      <c r="R859" s="38">
        <f t="shared" si="199"/>
        <v>0</v>
      </c>
      <c r="S859" s="30">
        <f t="shared" si="200"/>
        <v>0</v>
      </c>
      <c r="T859" s="30">
        <f t="shared" si="201"/>
        <v>0</v>
      </c>
      <c r="U859" s="34"/>
      <c r="V859" s="34"/>
      <c r="W859" s="34"/>
      <c r="X859" s="31">
        <f t="shared" si="182"/>
        <v>9.0359999999999996</v>
      </c>
      <c r="Y859" s="31">
        <f t="shared" si="183"/>
        <v>-184.49199999999999</v>
      </c>
      <c r="Z859" s="30">
        <f t="shared" si="184"/>
        <v>0</v>
      </c>
    </row>
    <row r="860" spans="5:26" x14ac:dyDescent="0.15">
      <c r="E860" s="46"/>
      <c r="F860" s="28"/>
      <c r="G860" s="29"/>
      <c r="H860" s="29"/>
      <c r="I860" s="48" t="str">
        <f t="shared" si="185"/>
        <v/>
      </c>
      <c r="J860" s="48" t="str">
        <f t="shared" si="186"/>
        <v/>
      </c>
      <c r="K860" s="49" t="str">
        <f t="shared" si="187"/>
        <v/>
      </c>
      <c r="L860" s="11"/>
      <c r="M860" s="11"/>
      <c r="N860" s="78"/>
      <c r="O860" s="31" t="str">
        <f t="shared" si="188"/>
        <v>F</v>
      </c>
      <c r="P860" s="11">
        <f t="shared" si="181"/>
        <v>-23.287315649149274</v>
      </c>
      <c r="Q860" s="11"/>
      <c r="R860" s="38">
        <f t="shared" si="199"/>
        <v>0</v>
      </c>
      <c r="S860" s="30">
        <f t="shared" si="200"/>
        <v>0</v>
      </c>
      <c r="T860" s="30">
        <f t="shared" si="201"/>
        <v>0</v>
      </c>
      <c r="U860" s="34"/>
      <c r="V860" s="34"/>
      <c r="W860" s="34"/>
      <c r="X860" s="31">
        <f t="shared" si="182"/>
        <v>9.0359999999999996</v>
      </c>
      <c r="Y860" s="31">
        <f t="shared" si="183"/>
        <v>-184.49199999999999</v>
      </c>
      <c r="Z860" s="30">
        <f t="shared" si="184"/>
        <v>0</v>
      </c>
    </row>
    <row r="861" spans="5:26" x14ac:dyDescent="0.15">
      <c r="E861" s="46"/>
      <c r="F861" s="28"/>
      <c r="G861" s="29"/>
      <c r="H861" s="29"/>
      <c r="I861" s="48" t="str">
        <f t="shared" si="185"/>
        <v/>
      </c>
      <c r="J861" s="48" t="str">
        <f t="shared" si="186"/>
        <v/>
      </c>
      <c r="K861" s="49" t="str">
        <f t="shared" si="187"/>
        <v/>
      </c>
      <c r="L861" s="11"/>
      <c r="M861" s="11"/>
      <c r="N861" s="78"/>
      <c r="O861" s="31" t="str">
        <f t="shared" si="188"/>
        <v>F</v>
      </c>
      <c r="P861" s="11">
        <f t="shared" si="181"/>
        <v>-23.287315649149274</v>
      </c>
      <c r="Q861" s="11"/>
      <c r="R861" s="38">
        <f t="shared" si="199"/>
        <v>0</v>
      </c>
      <c r="S861" s="30">
        <f t="shared" si="200"/>
        <v>0</v>
      </c>
      <c r="T861" s="30">
        <f t="shared" si="201"/>
        <v>0</v>
      </c>
      <c r="U861" s="34"/>
      <c r="V861" s="34"/>
      <c r="W861" s="34"/>
      <c r="X861" s="31">
        <f t="shared" si="182"/>
        <v>9.0359999999999996</v>
      </c>
      <c r="Y861" s="31">
        <f t="shared" si="183"/>
        <v>-184.49199999999999</v>
      </c>
      <c r="Z861" s="30">
        <f t="shared" si="184"/>
        <v>0</v>
      </c>
    </row>
    <row r="862" spans="5:26" x14ac:dyDescent="0.15">
      <c r="E862" s="46"/>
      <c r="F862" s="28"/>
      <c r="G862" s="29"/>
      <c r="H862" s="29"/>
      <c r="I862" s="48" t="str">
        <f t="shared" si="185"/>
        <v/>
      </c>
      <c r="J862" s="48" t="str">
        <f t="shared" si="186"/>
        <v/>
      </c>
      <c r="K862" s="49" t="str">
        <f t="shared" si="187"/>
        <v/>
      </c>
      <c r="L862" s="11"/>
      <c r="M862" s="11"/>
      <c r="N862" s="78"/>
      <c r="O862" s="31" t="str">
        <f t="shared" si="188"/>
        <v>F</v>
      </c>
      <c r="P862" s="11">
        <f t="shared" si="181"/>
        <v>-23.287315649149274</v>
      </c>
      <c r="Q862" s="11"/>
      <c r="R862" s="38">
        <f t="shared" si="199"/>
        <v>0</v>
      </c>
      <c r="S862" s="30">
        <f t="shared" si="200"/>
        <v>0</v>
      </c>
      <c r="T862" s="30">
        <f t="shared" si="201"/>
        <v>0</v>
      </c>
      <c r="U862" s="34"/>
      <c r="V862" s="34"/>
      <c r="W862" s="34"/>
      <c r="X862" s="31">
        <f t="shared" si="182"/>
        <v>9.0359999999999996</v>
      </c>
      <c r="Y862" s="31">
        <f t="shared" si="183"/>
        <v>-184.49199999999999</v>
      </c>
      <c r="Z862" s="30">
        <f t="shared" si="184"/>
        <v>0</v>
      </c>
    </row>
    <row r="863" spans="5:26" x14ac:dyDescent="0.15">
      <c r="E863" s="46"/>
      <c r="F863" s="28"/>
      <c r="G863" s="29"/>
      <c r="H863" s="29"/>
      <c r="I863" s="48" t="str">
        <f t="shared" si="185"/>
        <v/>
      </c>
      <c r="J863" s="48" t="str">
        <f t="shared" si="186"/>
        <v/>
      </c>
      <c r="K863" s="49" t="str">
        <f t="shared" si="187"/>
        <v/>
      </c>
      <c r="L863" s="11"/>
      <c r="M863" s="11"/>
      <c r="N863" s="78"/>
      <c r="O863" s="31" t="str">
        <f t="shared" si="188"/>
        <v>F</v>
      </c>
      <c r="P863" s="11">
        <f t="shared" si="181"/>
        <v>-23.287315649149274</v>
      </c>
      <c r="Q863" s="11"/>
      <c r="R863" s="38">
        <f t="shared" si="199"/>
        <v>0</v>
      </c>
      <c r="S863" s="30">
        <f t="shared" si="200"/>
        <v>0</v>
      </c>
      <c r="T863" s="30">
        <f t="shared" si="201"/>
        <v>0</v>
      </c>
      <c r="U863" s="34"/>
      <c r="V863" s="34"/>
      <c r="W863" s="34"/>
      <c r="X863" s="31">
        <f t="shared" si="182"/>
        <v>9.0359999999999996</v>
      </c>
      <c r="Y863" s="31">
        <f t="shared" si="183"/>
        <v>-184.49199999999999</v>
      </c>
      <c r="Z863" s="30">
        <f t="shared" si="184"/>
        <v>0</v>
      </c>
    </row>
    <row r="864" spans="5:26" x14ac:dyDescent="0.15">
      <c r="E864" s="46"/>
      <c r="F864" s="28"/>
      <c r="G864" s="29"/>
      <c r="H864" s="29"/>
      <c r="I864" s="48" t="str">
        <f t="shared" si="185"/>
        <v/>
      </c>
      <c r="J864" s="48" t="str">
        <f t="shared" si="186"/>
        <v/>
      </c>
      <c r="K864" s="49" t="str">
        <f t="shared" si="187"/>
        <v/>
      </c>
      <c r="L864" s="11"/>
      <c r="M864" s="11"/>
      <c r="N864" s="78"/>
      <c r="O864" s="31" t="str">
        <f t="shared" si="188"/>
        <v>F</v>
      </c>
      <c r="P864" s="11">
        <f t="shared" si="181"/>
        <v>-23.287315649149274</v>
      </c>
      <c r="Q864" s="11"/>
      <c r="R864" s="38">
        <f t="shared" si="199"/>
        <v>0</v>
      </c>
      <c r="S864" s="30">
        <f t="shared" si="200"/>
        <v>0</v>
      </c>
      <c r="T864" s="30">
        <f t="shared" si="201"/>
        <v>0</v>
      </c>
      <c r="U864" s="34"/>
      <c r="V864" s="34"/>
      <c r="W864" s="34"/>
      <c r="X864" s="31">
        <f t="shared" si="182"/>
        <v>9.0359999999999996</v>
      </c>
      <c r="Y864" s="31">
        <f t="shared" si="183"/>
        <v>-184.49199999999999</v>
      </c>
      <c r="Z864" s="30">
        <f t="shared" si="184"/>
        <v>0</v>
      </c>
    </row>
    <row r="865" spans="4:26" x14ac:dyDescent="0.15">
      <c r="E865" s="46"/>
      <c r="F865" s="28"/>
      <c r="G865" s="29"/>
      <c r="H865" s="29"/>
      <c r="I865" s="48" t="str">
        <f t="shared" si="185"/>
        <v/>
      </c>
      <c r="J865" s="48" t="str">
        <f t="shared" si="186"/>
        <v/>
      </c>
      <c r="K865" s="49" t="str">
        <f t="shared" si="187"/>
        <v/>
      </c>
      <c r="L865" s="11"/>
      <c r="M865" s="11"/>
      <c r="N865" s="78"/>
      <c r="O865" s="31" t="str">
        <f t="shared" si="188"/>
        <v>F</v>
      </c>
      <c r="P865" s="11">
        <f t="shared" si="181"/>
        <v>-23.287315649149274</v>
      </c>
      <c r="Q865" s="11"/>
      <c r="R865" s="38">
        <f t="shared" si="199"/>
        <v>0</v>
      </c>
      <c r="S865" s="30">
        <f t="shared" si="200"/>
        <v>0</v>
      </c>
      <c r="T865" s="30">
        <f t="shared" si="201"/>
        <v>0</v>
      </c>
      <c r="U865" s="34"/>
      <c r="V865" s="34"/>
      <c r="W865" s="34"/>
      <c r="X865" s="31">
        <f t="shared" si="182"/>
        <v>9.0359999999999996</v>
      </c>
      <c r="Y865" s="31">
        <f t="shared" si="183"/>
        <v>-184.49199999999999</v>
      </c>
      <c r="Z865" s="30">
        <f t="shared" si="184"/>
        <v>0</v>
      </c>
    </row>
    <row r="866" spans="4:26" x14ac:dyDescent="0.15">
      <c r="E866" s="46"/>
      <c r="F866" s="28"/>
      <c r="G866" s="29"/>
      <c r="H866" s="29"/>
      <c r="I866" s="48" t="str">
        <f t="shared" si="185"/>
        <v/>
      </c>
      <c r="J866" s="48" t="str">
        <f t="shared" si="186"/>
        <v/>
      </c>
      <c r="K866" s="49" t="str">
        <f t="shared" si="187"/>
        <v/>
      </c>
      <c r="L866" s="11"/>
      <c r="M866" s="11"/>
      <c r="N866" s="78"/>
      <c r="O866" s="31" t="str">
        <f t="shared" si="188"/>
        <v>F</v>
      </c>
      <c r="P866" s="11">
        <f t="shared" si="181"/>
        <v>-23.287315649149274</v>
      </c>
      <c r="Q866" s="11"/>
      <c r="R866" s="38">
        <f t="shared" si="199"/>
        <v>0</v>
      </c>
      <c r="S866" s="30">
        <f t="shared" si="200"/>
        <v>0</v>
      </c>
      <c r="T866" s="30">
        <f t="shared" si="201"/>
        <v>0</v>
      </c>
      <c r="U866" s="34"/>
      <c r="V866" s="34"/>
      <c r="W866" s="34"/>
      <c r="X866" s="31">
        <f t="shared" si="182"/>
        <v>9.0359999999999996</v>
      </c>
      <c r="Y866" s="31">
        <f t="shared" si="183"/>
        <v>-184.49199999999999</v>
      </c>
      <c r="Z866" s="30">
        <f t="shared" si="184"/>
        <v>0</v>
      </c>
    </row>
    <row r="867" spans="4:26" x14ac:dyDescent="0.15">
      <c r="E867" s="46"/>
      <c r="F867" s="28"/>
      <c r="G867" s="29"/>
      <c r="H867" s="29"/>
      <c r="I867" s="48" t="str">
        <f t="shared" si="185"/>
        <v/>
      </c>
      <c r="J867" s="48" t="str">
        <f t="shared" si="186"/>
        <v/>
      </c>
      <c r="K867" s="49" t="str">
        <f t="shared" si="187"/>
        <v/>
      </c>
      <c r="L867" s="11"/>
      <c r="M867" s="11"/>
      <c r="N867" s="78"/>
      <c r="O867" s="31" t="str">
        <f t="shared" si="188"/>
        <v>F</v>
      </c>
      <c r="P867" s="11">
        <f t="shared" si="181"/>
        <v>-23.287315649149274</v>
      </c>
      <c r="Q867" s="11"/>
      <c r="R867" s="38">
        <f t="shared" si="199"/>
        <v>0</v>
      </c>
      <c r="S867" s="30">
        <f t="shared" si="200"/>
        <v>0</v>
      </c>
      <c r="T867" s="30">
        <f t="shared" si="201"/>
        <v>0</v>
      </c>
      <c r="U867" s="34"/>
      <c r="V867" s="34"/>
      <c r="W867" s="34"/>
      <c r="X867" s="31">
        <f t="shared" si="182"/>
        <v>9.0359999999999996</v>
      </c>
      <c r="Y867" s="31">
        <f t="shared" si="183"/>
        <v>-184.49199999999999</v>
      </c>
      <c r="Z867" s="30">
        <f t="shared" si="184"/>
        <v>0</v>
      </c>
    </row>
    <row r="868" spans="4:26" ht="14.25" thickBot="1" x14ac:dyDescent="0.2">
      <c r="E868" s="50"/>
      <c r="F868" s="64"/>
      <c r="G868" s="51"/>
      <c r="H868" s="51"/>
      <c r="I868" s="52" t="str">
        <f>IF(COUNTA($F$747,$H$747,F868:H868)=5,P868,"")</f>
        <v/>
      </c>
      <c r="J868" s="52" t="str">
        <f t="shared" si="186"/>
        <v/>
      </c>
      <c r="K868" s="53" t="str">
        <f t="shared" si="187"/>
        <v/>
      </c>
      <c r="L868" s="11"/>
      <c r="M868" s="11"/>
      <c r="N868" s="78"/>
      <c r="O868" s="31" t="str">
        <f t="shared" si="188"/>
        <v>F</v>
      </c>
      <c r="P868" s="11">
        <f t="shared" si="181"/>
        <v>-23.287315649149274</v>
      </c>
      <c r="Q868" s="11"/>
      <c r="R868" s="38">
        <f t="shared" si="199"/>
        <v>0</v>
      </c>
      <c r="S868" s="30">
        <f t="shared" si="200"/>
        <v>0</v>
      </c>
      <c r="T868" s="30">
        <f t="shared" si="201"/>
        <v>0</v>
      </c>
      <c r="U868" s="34"/>
      <c r="V868" s="34"/>
      <c r="W868" s="34"/>
      <c r="X868" s="31">
        <f t="shared" si="182"/>
        <v>9.0359999999999996</v>
      </c>
      <c r="Y868" s="31">
        <f t="shared" si="183"/>
        <v>-184.49199999999999</v>
      </c>
      <c r="Z868" s="30">
        <f t="shared" si="184"/>
        <v>0</v>
      </c>
    </row>
    <row r="869" spans="4:26" ht="14.25" thickBot="1" x14ac:dyDescent="0.2"/>
    <row r="870" spans="4:26" ht="23.25" customHeight="1" x14ac:dyDescent="0.15">
      <c r="D870" s="72">
        <v>8</v>
      </c>
      <c r="E870" s="42" t="s">
        <v>20</v>
      </c>
      <c r="F870" s="65"/>
      <c r="G870" s="66" t="s">
        <v>115</v>
      </c>
      <c r="H870" s="90"/>
      <c r="I870" s="90"/>
      <c r="J870" s="66"/>
      <c r="K870" s="67"/>
    </row>
    <row r="871" spans="4:26" ht="27.75" customHeight="1" x14ac:dyDescent="0.15">
      <c r="E871" s="43" t="s">
        <v>54</v>
      </c>
      <c r="F871" s="63"/>
      <c r="G871" s="44" t="s">
        <v>75</v>
      </c>
      <c r="H871" s="59"/>
      <c r="I871" s="41"/>
      <c r="J871" s="41"/>
      <c r="K871" s="68"/>
    </row>
    <row r="872" spans="4:26" ht="42" customHeight="1" x14ac:dyDescent="0.15">
      <c r="E872" s="46"/>
      <c r="F872" s="7" t="s">
        <v>30</v>
      </c>
      <c r="G872" s="8" t="s">
        <v>29</v>
      </c>
      <c r="H872" s="8" t="s">
        <v>28</v>
      </c>
      <c r="I872" s="7" t="s">
        <v>123</v>
      </c>
      <c r="J872" s="7" t="s">
        <v>124</v>
      </c>
      <c r="K872" s="47" t="s">
        <v>125</v>
      </c>
      <c r="L872" s="10"/>
      <c r="M872" s="10"/>
      <c r="N872" s="7"/>
      <c r="O872" s="7" t="s">
        <v>31</v>
      </c>
      <c r="P872" s="9" t="s">
        <v>23</v>
      </c>
      <c r="Q872" s="9"/>
      <c r="R872" s="36" t="s">
        <v>21</v>
      </c>
      <c r="S872" s="35" t="s">
        <v>22</v>
      </c>
      <c r="T872" s="35" t="s">
        <v>47</v>
      </c>
      <c r="U872" s="35"/>
      <c r="V872" s="35"/>
      <c r="W872" s="35"/>
      <c r="X872" s="37" t="s">
        <v>45</v>
      </c>
      <c r="Y872" s="37" t="s">
        <v>46</v>
      </c>
      <c r="Z872" s="30" t="s">
        <v>78</v>
      </c>
    </row>
    <row r="873" spans="4:26" x14ac:dyDescent="0.15">
      <c r="E873" s="46"/>
      <c r="F873" s="28"/>
      <c r="G873" s="29"/>
      <c r="H873" s="29"/>
      <c r="I873" s="48" t="str">
        <f>IF(COUNTA($F$871,$H$871,F873:H873)=5,P873,"")</f>
        <v/>
      </c>
      <c r="J873" s="48" t="str">
        <f>IF(COUNTA($F$871,$H$871,F873:H873)=5,IF(T873&lt;6,"*",IF(T873&gt;=17.583,"*",(H873-G873*INDEX(IF(O873="F",muratafemale,muratamale),R873-4,1)-INDEX(IF(O873="F",muratafemale,muratamale),R873-4,2))/(G873*INDEX(IF(O873="F",muratafemale,muratamale),R873-4,1)+INDEX(IF(O873="F",muratafemale,muratamale),R873-4,2))*100)),"")</f>
        <v/>
      </c>
      <c r="K873" s="49" t="str">
        <f>IF(COUNTA($F$871,$H$871,F873:H873)=5,IF(OR(T873&lt;1,G873&lt;70),"*",IF(G873&gt;=IF(O873="M",181,174),(H873-Z873)/Z873*100,IF(G873&lt;101,(H873-X873)/X873*100,IF(T873&lt;6,(H873-X873)/X873*100,IF(T873&gt;=17.583,(H873-Z873)/Z873*100,(H873-Y873)/Y873*100))))),"")</f>
        <v/>
      </c>
      <c r="L873" s="11"/>
      <c r="M873" s="11"/>
      <c r="N873" s="78"/>
      <c r="O873" s="31" t="str">
        <f>IF(OR(+$H$871="男",+$H$871="M"),"M","F")</f>
        <v>F</v>
      </c>
      <c r="P873" s="11">
        <f t="shared" ref="P873:P992" si="209">IF(T873&gt;17.583,"*",(G873-(INDEX(IF(O873="F",Hfemalemean,Hmalemean),S873+1,R873+1)))/(INDEX(IF(O873="F",Hfemalesd,Hmalesd),S873+1,R873+1)))</f>
        <v>-23.287315649149274</v>
      </c>
      <c r="Q873" s="11"/>
      <c r="R873" s="38">
        <f>DATEDIF($F$871,F873,"Y")</f>
        <v>0</v>
      </c>
      <c r="S873" s="30">
        <f>DATEDIF($F$871,F873,"YM")</f>
        <v>0</v>
      </c>
      <c r="T873" s="30">
        <f>DATEDIF($F$871,F873,"Y")+DATEDIF($F$871,F873,"YD")/(365+IF(MOD(YEAR(DATE(YEAR(F873)-1,MONTH($F$871),DAY($F$871))),4)=0,IF(DATE(YEAR(DATE(YEAR(F873)-1,MONTH($F$871),DAY($F$871))),2,29)&gt;=DATE(YEAR(F873)-1,MONTH($F$871),DAY($F$871)),1,0),0)+IF(MOD(YEAR(F873),4)=0,IF(DATE(YEAR(F873),2,29)&lt;=F873,1,0),0))</f>
        <v>0</v>
      </c>
      <c r="U873" s="34"/>
      <c r="V873" s="34"/>
      <c r="W873" s="34"/>
      <c r="X873" s="31">
        <f t="shared" ref="X873:X992" si="210">IF(O873="M",2.06*10^-3*G873^2-0.1166*G873+6.5273,2.49*10^-3*G873^2-0.1858*G873+9.036)</f>
        <v>9.0359999999999996</v>
      </c>
      <c r="Y873" s="31">
        <f t="shared" ref="Y873:Y992" si="211">((G873/100)^3*INDEX(itoOI,IF(O873="M",0,3)+IF(G873&lt;140,1,IF(G873&lt;=149,2,3)),1)+(G873/100)^2*INDEX(itoOI,IF(O873="M",0,3)+IF(G873&lt;140,1,IF(G873&lt;=149,2,3)),2)+(G873/100)*INDEX(itoOI,IF(O873="M",0,3)+IF(G873&lt;140,1,IF(G873&lt;=149,2,3)),3)+INDEX(itoOI,IF(O873="M",0,3)+IF(G873&lt;140,1,IF(G873&lt;=149,2,3)),4))</f>
        <v>-184.49199999999999</v>
      </c>
      <c r="Z873" s="30">
        <f t="shared" ref="Z873:Z992" si="212">22*G873^2/10000</f>
        <v>0</v>
      </c>
    </row>
    <row r="874" spans="4:26" x14ac:dyDescent="0.15">
      <c r="E874" s="46"/>
      <c r="F874" s="28"/>
      <c r="G874" s="29"/>
      <c r="H874" s="29"/>
      <c r="I874" s="48" t="str">
        <f>IF(COUNTA($F$871,$H$871,F874:H874)=5,P874,"")</f>
        <v/>
      </c>
      <c r="J874" s="48" t="str">
        <f>IF(COUNTA($F$871,$H$871,F874:H874)=5,IF(T874&lt;6,"*",IF(T874&gt;=17.583,"*",(H874-G874*INDEX(IF(O874="F",muratafemale,muratamale),R874-4,1)-INDEX(IF(O874="F",muratafemale,muratamale),R874-4,2))/(G874*INDEX(IF(O874="F",muratafemale,muratamale),R874-4,1)+INDEX(IF(O874="F",muratafemale,muratamale),R874-4,2))*100)),"")</f>
        <v/>
      </c>
      <c r="K874" s="49" t="str">
        <f>IF(COUNTA($F$871,$H$871,F874:H874)=5,IF(OR(T874&lt;1,G874&lt;70),"*",IF(G874&gt;=IF(O874="M",181,174),(H874-Z874)/Z874*100,IF(G874&lt;101,(H874-X874)/X874*100,IF(T874&lt;6,(H874-X874)/X874*100,IF(T874&gt;=17.583,(H874-Z874)/Z874*100,(H874-Y874)/Y874*100))))),"")</f>
        <v/>
      </c>
      <c r="L874" s="11"/>
      <c r="M874" s="11"/>
      <c r="N874" s="78"/>
      <c r="O874" s="31" t="str">
        <f>+O873</f>
        <v>F</v>
      </c>
      <c r="P874" s="11">
        <f t="shared" si="209"/>
        <v>-23.287315649149274</v>
      </c>
      <c r="Q874" s="11"/>
      <c r="R874" s="38">
        <f>DATEDIF($F$871,F874,"Y")</f>
        <v>0</v>
      </c>
      <c r="S874" s="30">
        <f>DATEDIF($F$871,F874,"YM")</f>
        <v>0</v>
      </c>
      <c r="T874" s="30">
        <f>DATEDIF($F$871,F874,"Y")+DATEDIF($F$871,F874,"YD")/(365+IF(MOD(YEAR(DATE(YEAR(F874)-1,MONTH($F$871),DAY($F$871))),4)=0,IF(DATE(YEAR(DATE(YEAR(F874)-1,MONTH($F$871),DAY($F$871))),2,29)&gt;=DATE(YEAR(F874)-1,MONTH($F$871),DAY($F$871)),1,0),0)+IF(MOD(YEAR(F874),4)=0,IF(DATE(YEAR(F874),2,29)&lt;=F874,1,0),0))</f>
        <v>0</v>
      </c>
      <c r="U874" s="34"/>
      <c r="V874" s="34"/>
      <c r="W874" s="34"/>
      <c r="X874" s="31">
        <f t="shared" si="210"/>
        <v>9.0359999999999996</v>
      </c>
      <c r="Y874" s="31">
        <f t="shared" si="211"/>
        <v>-184.49199999999999</v>
      </c>
      <c r="Z874" s="30">
        <f t="shared" si="212"/>
        <v>0</v>
      </c>
    </row>
    <row r="875" spans="4:26" x14ac:dyDescent="0.15">
      <c r="E875" s="46"/>
      <c r="F875" s="28"/>
      <c r="G875" s="29"/>
      <c r="H875" s="29"/>
      <c r="I875" s="48" t="str">
        <f t="shared" ref="I875:I991" si="213">IF(COUNTA($F$871,$H$871,F875:H875)=5,P875,"")</f>
        <v/>
      </c>
      <c r="J875" s="48" t="str">
        <f t="shared" ref="J875:J992" si="214">IF(COUNTA($F$871,$H$871,F875:H875)=5,IF(T875&lt;6,"*",IF(T875&gt;=17.583,"*",(H875-G875*INDEX(IF(O875="F",muratafemale,muratamale),R875-4,1)-INDEX(IF(O875="F",muratafemale,muratamale),R875-4,2))/(G875*INDEX(IF(O875="F",muratafemale,muratamale),R875-4,1)+INDEX(IF(O875="F",muratafemale,muratamale),R875-4,2))*100)),"")</f>
        <v/>
      </c>
      <c r="K875" s="49" t="str">
        <f t="shared" ref="K875:K992" si="215">IF(COUNTA($F$871,$H$871,F875:H875)=5,IF(OR(T875&lt;1,G875&lt;70),"*",IF(G875&gt;=IF(O875="M",181,174),(H875-Z875)/Z875*100,IF(G875&lt;101,(H875-X875)/X875*100,IF(T875&lt;6,(H875-X875)/X875*100,IF(T875&gt;=17.583,(H875-Z875)/Z875*100,(H875-Y875)/Y875*100))))),"")</f>
        <v/>
      </c>
      <c r="N875" s="78"/>
      <c r="O875" s="31" t="str">
        <f t="shared" ref="O875:O992" si="216">+O874</f>
        <v>F</v>
      </c>
      <c r="P875" s="11">
        <f t="shared" si="209"/>
        <v>-23.287315649149274</v>
      </c>
      <c r="Q875" s="11"/>
      <c r="R875" s="38">
        <f t="shared" ref="R875:R937" si="217">DATEDIF($F$871,F875,"Y")</f>
        <v>0</v>
      </c>
      <c r="S875" s="30">
        <f t="shared" ref="S875:S937" si="218">DATEDIF($F$871,F875,"YM")</f>
        <v>0</v>
      </c>
      <c r="T875" s="30">
        <f t="shared" ref="T875:T937" si="219">DATEDIF($F$871,F875,"Y")+DATEDIF($F$871,F875,"YD")/(365+IF(MOD(YEAR(DATE(YEAR(F875)-1,MONTH($F$871),DAY($F$871))),4)=0,IF(DATE(YEAR(DATE(YEAR(F875)-1,MONTH($F$871),DAY($F$871))),2,29)&gt;=DATE(YEAR(F875)-1,MONTH($F$871),DAY($F$871)),1,0),0)+IF(MOD(YEAR(F875),4)=0,IF(DATE(YEAR(F875),2,29)&lt;=F875,1,0),0))</f>
        <v>0</v>
      </c>
      <c r="U875" s="34"/>
      <c r="V875" s="34"/>
      <c r="W875" s="34"/>
      <c r="X875" s="31">
        <f t="shared" si="210"/>
        <v>9.0359999999999996</v>
      </c>
      <c r="Y875" s="31">
        <f t="shared" si="211"/>
        <v>-184.49199999999999</v>
      </c>
      <c r="Z875" s="30">
        <f t="shared" si="212"/>
        <v>0</v>
      </c>
    </row>
    <row r="876" spans="4:26" x14ac:dyDescent="0.15">
      <c r="E876" s="46"/>
      <c r="F876" s="28"/>
      <c r="G876" s="29"/>
      <c r="H876" s="29"/>
      <c r="I876" s="48" t="str">
        <f t="shared" ref="I876:I939" si="220">IF(COUNTA($F$871,$H$871,F876:H876)=5,P876,"")</f>
        <v/>
      </c>
      <c r="J876" s="48" t="str">
        <f t="shared" ref="J876:J939" si="221">IF(COUNTA($F$871,$H$871,F876:H876)=5,IF(T876&lt;6,"*",IF(T876&gt;=17.583,"*",(H876-G876*INDEX(IF(O876="F",muratafemale,muratamale),R876-4,1)-INDEX(IF(O876="F",muratafemale,muratamale),R876-4,2))/(G876*INDEX(IF(O876="F",muratafemale,muratamale),R876-4,1)+INDEX(IF(O876="F",muratafemale,muratamale),R876-4,2))*100)),"")</f>
        <v/>
      </c>
      <c r="K876" s="49" t="str">
        <f t="shared" ref="K876:K939" si="222">IF(COUNTA($F$871,$H$871,F876:H876)=5,IF(OR(T876&lt;1,G876&lt;70),"*",IF(G876&gt;=IF(O876="M",181,174),(H876-Z876)/Z876*100,IF(G876&lt;101,(H876-X876)/X876*100,IF(T876&lt;6,(H876-X876)/X876*100,IF(T876&gt;=17.583,(H876-Z876)/Z876*100,(H876-Y876)/Y876*100))))),"")</f>
        <v/>
      </c>
      <c r="N876" s="78"/>
      <c r="O876" s="31" t="str">
        <f t="shared" si="216"/>
        <v>F</v>
      </c>
      <c r="P876" s="11">
        <f t="shared" ref="P876:P939" si="223">IF(T876&gt;17.583,"*",(G876-(INDEX(IF(O876="F",Hfemalemean,Hmalemean),S876+1,R876+1)))/(INDEX(IF(O876="F",Hfemalesd,Hmalesd),S876+1,R876+1)))</f>
        <v>-23.287315649149274</v>
      </c>
      <c r="Q876" s="11"/>
      <c r="R876" s="38">
        <f t="shared" si="217"/>
        <v>0</v>
      </c>
      <c r="S876" s="30">
        <f t="shared" si="218"/>
        <v>0</v>
      </c>
      <c r="T876" s="30">
        <f t="shared" si="219"/>
        <v>0</v>
      </c>
      <c r="U876" s="34"/>
      <c r="V876" s="34"/>
      <c r="W876" s="34"/>
      <c r="X876" s="31">
        <f t="shared" ref="X876:X939" si="224">IF(O876="M",2.06*10^-3*G876^2-0.1166*G876+6.5273,2.49*10^-3*G876^2-0.1858*G876+9.036)</f>
        <v>9.0359999999999996</v>
      </c>
      <c r="Y876" s="31">
        <f t="shared" ref="Y876:Y939" si="225">((G876/100)^3*INDEX(itoOI,IF(O876="M",0,3)+IF(G876&lt;140,1,IF(G876&lt;=149,2,3)),1)+(G876/100)^2*INDEX(itoOI,IF(O876="M",0,3)+IF(G876&lt;140,1,IF(G876&lt;=149,2,3)),2)+(G876/100)*INDEX(itoOI,IF(O876="M",0,3)+IF(G876&lt;140,1,IF(G876&lt;=149,2,3)),3)+INDEX(itoOI,IF(O876="M",0,3)+IF(G876&lt;140,1,IF(G876&lt;=149,2,3)),4))</f>
        <v>-184.49199999999999</v>
      </c>
      <c r="Z876" s="30">
        <f t="shared" ref="Z876:Z939" si="226">22*G876^2/10000</f>
        <v>0</v>
      </c>
    </row>
    <row r="877" spans="4:26" x14ac:dyDescent="0.15">
      <c r="E877" s="46"/>
      <c r="F877" s="28"/>
      <c r="G877" s="29"/>
      <c r="H877" s="29"/>
      <c r="I877" s="48" t="str">
        <f t="shared" si="220"/>
        <v/>
      </c>
      <c r="J877" s="48" t="str">
        <f t="shared" si="221"/>
        <v/>
      </c>
      <c r="K877" s="49" t="str">
        <f t="shared" si="222"/>
        <v/>
      </c>
      <c r="N877" s="78"/>
      <c r="O877" s="31" t="str">
        <f t="shared" si="216"/>
        <v>F</v>
      </c>
      <c r="P877" s="11">
        <f t="shared" si="223"/>
        <v>-23.287315649149274</v>
      </c>
      <c r="Q877" s="11"/>
      <c r="R877" s="38">
        <f t="shared" si="217"/>
        <v>0</v>
      </c>
      <c r="S877" s="30">
        <f t="shared" si="218"/>
        <v>0</v>
      </c>
      <c r="T877" s="30">
        <f t="shared" si="219"/>
        <v>0</v>
      </c>
      <c r="U877" s="34"/>
      <c r="V877" s="34"/>
      <c r="W877" s="34"/>
      <c r="X877" s="31">
        <f t="shared" si="224"/>
        <v>9.0359999999999996</v>
      </c>
      <c r="Y877" s="31">
        <f t="shared" si="225"/>
        <v>-184.49199999999999</v>
      </c>
      <c r="Z877" s="30">
        <f t="shared" si="226"/>
        <v>0</v>
      </c>
    </row>
    <row r="878" spans="4:26" x14ac:dyDescent="0.15">
      <c r="E878" s="46"/>
      <c r="F878" s="28"/>
      <c r="G878" s="29"/>
      <c r="H878" s="29"/>
      <c r="I878" s="48" t="str">
        <f t="shared" si="220"/>
        <v/>
      </c>
      <c r="J878" s="48" t="str">
        <f t="shared" si="221"/>
        <v/>
      </c>
      <c r="K878" s="49" t="str">
        <f t="shared" si="222"/>
        <v/>
      </c>
      <c r="N878" s="78"/>
      <c r="O878" s="31" t="str">
        <f t="shared" si="216"/>
        <v>F</v>
      </c>
      <c r="P878" s="11">
        <f t="shared" si="223"/>
        <v>-23.287315649149274</v>
      </c>
      <c r="Q878" s="11"/>
      <c r="R878" s="38">
        <f t="shared" si="217"/>
        <v>0</v>
      </c>
      <c r="S878" s="30">
        <f t="shared" si="218"/>
        <v>0</v>
      </c>
      <c r="T878" s="30">
        <f t="shared" si="219"/>
        <v>0</v>
      </c>
      <c r="U878" s="34"/>
      <c r="V878" s="34"/>
      <c r="W878" s="34"/>
      <c r="X878" s="31">
        <f t="shared" si="224"/>
        <v>9.0359999999999996</v>
      </c>
      <c r="Y878" s="31">
        <f t="shared" si="225"/>
        <v>-184.49199999999999</v>
      </c>
      <c r="Z878" s="30">
        <f t="shared" si="226"/>
        <v>0</v>
      </c>
    </row>
    <row r="879" spans="4:26" x14ac:dyDescent="0.15">
      <c r="E879" s="46"/>
      <c r="F879" s="28"/>
      <c r="G879" s="29"/>
      <c r="H879" s="29"/>
      <c r="I879" s="48" t="str">
        <f t="shared" si="220"/>
        <v/>
      </c>
      <c r="J879" s="48" t="str">
        <f t="shared" si="221"/>
        <v/>
      </c>
      <c r="K879" s="49" t="str">
        <f t="shared" si="222"/>
        <v/>
      </c>
      <c r="N879" s="78"/>
      <c r="O879" s="31" t="str">
        <f t="shared" si="216"/>
        <v>F</v>
      </c>
      <c r="P879" s="11">
        <f t="shared" si="223"/>
        <v>-23.287315649149274</v>
      </c>
      <c r="Q879" s="11"/>
      <c r="R879" s="38">
        <f t="shared" si="217"/>
        <v>0</v>
      </c>
      <c r="S879" s="30">
        <f t="shared" si="218"/>
        <v>0</v>
      </c>
      <c r="T879" s="30">
        <f t="shared" si="219"/>
        <v>0</v>
      </c>
      <c r="U879" s="34"/>
      <c r="V879" s="34"/>
      <c r="W879" s="34"/>
      <c r="X879" s="31">
        <f t="shared" si="224"/>
        <v>9.0359999999999996</v>
      </c>
      <c r="Y879" s="31">
        <f t="shared" si="225"/>
        <v>-184.49199999999999</v>
      </c>
      <c r="Z879" s="30">
        <f t="shared" si="226"/>
        <v>0</v>
      </c>
    </row>
    <row r="880" spans="4:26" x14ac:dyDescent="0.15">
      <c r="E880" s="46"/>
      <c r="F880" s="28"/>
      <c r="G880" s="29"/>
      <c r="H880" s="29"/>
      <c r="I880" s="48" t="str">
        <f t="shared" si="220"/>
        <v/>
      </c>
      <c r="J880" s="48" t="str">
        <f t="shared" si="221"/>
        <v/>
      </c>
      <c r="K880" s="49" t="str">
        <f t="shared" si="222"/>
        <v/>
      </c>
      <c r="N880" s="78"/>
      <c r="O880" s="31" t="str">
        <f t="shared" si="216"/>
        <v>F</v>
      </c>
      <c r="P880" s="11">
        <f t="shared" si="223"/>
        <v>-23.287315649149274</v>
      </c>
      <c r="Q880" s="11"/>
      <c r="R880" s="38">
        <f t="shared" si="217"/>
        <v>0</v>
      </c>
      <c r="S880" s="30">
        <f t="shared" si="218"/>
        <v>0</v>
      </c>
      <c r="T880" s="30">
        <f t="shared" si="219"/>
        <v>0</v>
      </c>
      <c r="U880" s="34"/>
      <c r="V880" s="34"/>
      <c r="W880" s="34"/>
      <c r="X880" s="31">
        <f t="shared" si="224"/>
        <v>9.0359999999999996</v>
      </c>
      <c r="Y880" s="31">
        <f t="shared" si="225"/>
        <v>-184.49199999999999</v>
      </c>
      <c r="Z880" s="30">
        <f t="shared" si="226"/>
        <v>0</v>
      </c>
    </row>
    <row r="881" spans="5:26" x14ac:dyDescent="0.15">
      <c r="E881" s="46"/>
      <c r="F881" s="28"/>
      <c r="G881" s="29"/>
      <c r="H881" s="29"/>
      <c r="I881" s="48" t="str">
        <f t="shared" si="220"/>
        <v/>
      </c>
      <c r="J881" s="48" t="str">
        <f t="shared" si="221"/>
        <v/>
      </c>
      <c r="K881" s="49" t="str">
        <f t="shared" si="222"/>
        <v/>
      </c>
      <c r="N881" s="78"/>
      <c r="O881" s="31" t="str">
        <f t="shared" si="216"/>
        <v>F</v>
      </c>
      <c r="P881" s="11">
        <f t="shared" si="223"/>
        <v>-23.287315649149274</v>
      </c>
      <c r="Q881" s="11"/>
      <c r="R881" s="38">
        <f t="shared" si="217"/>
        <v>0</v>
      </c>
      <c r="S881" s="30">
        <f t="shared" si="218"/>
        <v>0</v>
      </c>
      <c r="T881" s="30">
        <f t="shared" si="219"/>
        <v>0</v>
      </c>
      <c r="U881" s="34"/>
      <c r="V881" s="34"/>
      <c r="W881" s="34"/>
      <c r="X881" s="31">
        <f t="shared" si="224"/>
        <v>9.0359999999999996</v>
      </c>
      <c r="Y881" s="31">
        <f t="shared" si="225"/>
        <v>-184.49199999999999</v>
      </c>
      <c r="Z881" s="30">
        <f t="shared" si="226"/>
        <v>0</v>
      </c>
    </row>
    <row r="882" spans="5:26" x14ac:dyDescent="0.15">
      <c r="E882" s="46"/>
      <c r="F882" s="28"/>
      <c r="G882" s="29"/>
      <c r="H882" s="29"/>
      <c r="I882" s="48" t="str">
        <f t="shared" si="220"/>
        <v/>
      </c>
      <c r="J882" s="48" t="str">
        <f t="shared" si="221"/>
        <v/>
      </c>
      <c r="K882" s="49" t="str">
        <f t="shared" si="222"/>
        <v/>
      </c>
      <c r="N882" s="78"/>
      <c r="O882" s="31" t="str">
        <f t="shared" si="216"/>
        <v>F</v>
      </c>
      <c r="P882" s="11">
        <f t="shared" si="223"/>
        <v>-23.287315649149274</v>
      </c>
      <c r="Q882" s="11"/>
      <c r="R882" s="38">
        <f t="shared" si="217"/>
        <v>0</v>
      </c>
      <c r="S882" s="30">
        <f t="shared" si="218"/>
        <v>0</v>
      </c>
      <c r="T882" s="30">
        <f t="shared" si="219"/>
        <v>0</v>
      </c>
      <c r="U882" s="34"/>
      <c r="V882" s="34"/>
      <c r="W882" s="34"/>
      <c r="X882" s="31">
        <f t="shared" si="224"/>
        <v>9.0359999999999996</v>
      </c>
      <c r="Y882" s="31">
        <f t="shared" si="225"/>
        <v>-184.49199999999999</v>
      </c>
      <c r="Z882" s="30">
        <f t="shared" si="226"/>
        <v>0</v>
      </c>
    </row>
    <row r="883" spans="5:26" x14ac:dyDescent="0.15">
      <c r="E883" s="46"/>
      <c r="F883" s="28"/>
      <c r="G883" s="29"/>
      <c r="H883" s="29"/>
      <c r="I883" s="48" t="str">
        <f t="shared" si="220"/>
        <v/>
      </c>
      <c r="J883" s="48" t="str">
        <f t="shared" si="221"/>
        <v/>
      </c>
      <c r="K883" s="49" t="str">
        <f t="shared" si="222"/>
        <v/>
      </c>
      <c r="N883" s="78"/>
      <c r="O883" s="31" t="str">
        <f t="shared" si="216"/>
        <v>F</v>
      </c>
      <c r="P883" s="11">
        <f t="shared" si="223"/>
        <v>-23.287315649149274</v>
      </c>
      <c r="Q883" s="11"/>
      <c r="R883" s="38">
        <f t="shared" si="217"/>
        <v>0</v>
      </c>
      <c r="S883" s="30">
        <f t="shared" si="218"/>
        <v>0</v>
      </c>
      <c r="T883" s="30">
        <f t="shared" si="219"/>
        <v>0</v>
      </c>
      <c r="U883" s="34"/>
      <c r="V883" s="34"/>
      <c r="W883" s="34"/>
      <c r="X883" s="31">
        <f t="shared" si="224"/>
        <v>9.0359999999999996</v>
      </c>
      <c r="Y883" s="31">
        <f t="shared" si="225"/>
        <v>-184.49199999999999</v>
      </c>
      <c r="Z883" s="30">
        <f t="shared" si="226"/>
        <v>0</v>
      </c>
    </row>
    <row r="884" spans="5:26" x14ac:dyDescent="0.15">
      <c r="E884" s="46"/>
      <c r="F884" s="28"/>
      <c r="G884" s="29"/>
      <c r="H884" s="29"/>
      <c r="I884" s="48" t="str">
        <f t="shared" si="220"/>
        <v/>
      </c>
      <c r="J884" s="48" t="str">
        <f t="shared" si="221"/>
        <v/>
      </c>
      <c r="K884" s="49" t="str">
        <f t="shared" si="222"/>
        <v/>
      </c>
      <c r="N884" s="78"/>
      <c r="O884" s="31" t="str">
        <f t="shared" si="216"/>
        <v>F</v>
      </c>
      <c r="P884" s="11">
        <f t="shared" si="223"/>
        <v>-23.287315649149274</v>
      </c>
      <c r="Q884" s="11"/>
      <c r="R884" s="38">
        <f t="shared" si="217"/>
        <v>0</v>
      </c>
      <c r="S884" s="30">
        <f t="shared" si="218"/>
        <v>0</v>
      </c>
      <c r="T884" s="30">
        <f t="shared" si="219"/>
        <v>0</v>
      </c>
      <c r="U884" s="34"/>
      <c r="V884" s="34"/>
      <c r="W884" s="34"/>
      <c r="X884" s="31">
        <f t="shared" si="224"/>
        <v>9.0359999999999996</v>
      </c>
      <c r="Y884" s="31">
        <f t="shared" si="225"/>
        <v>-184.49199999999999</v>
      </c>
      <c r="Z884" s="30">
        <f t="shared" si="226"/>
        <v>0</v>
      </c>
    </row>
    <row r="885" spans="5:26" x14ac:dyDescent="0.15">
      <c r="E885" s="46"/>
      <c r="F885" s="28"/>
      <c r="G885" s="29"/>
      <c r="H885" s="29"/>
      <c r="I885" s="48" t="str">
        <f t="shared" si="220"/>
        <v/>
      </c>
      <c r="J885" s="48" t="str">
        <f t="shared" si="221"/>
        <v/>
      </c>
      <c r="K885" s="49" t="str">
        <f t="shared" si="222"/>
        <v/>
      </c>
      <c r="N885" s="78"/>
      <c r="O885" s="31" t="str">
        <f t="shared" si="216"/>
        <v>F</v>
      </c>
      <c r="P885" s="11">
        <f t="shared" si="223"/>
        <v>-23.287315649149274</v>
      </c>
      <c r="Q885" s="11"/>
      <c r="R885" s="38">
        <f t="shared" si="217"/>
        <v>0</v>
      </c>
      <c r="S885" s="30">
        <f t="shared" si="218"/>
        <v>0</v>
      </c>
      <c r="T885" s="30">
        <f t="shared" si="219"/>
        <v>0</v>
      </c>
      <c r="U885" s="34"/>
      <c r="V885" s="34"/>
      <c r="W885" s="34"/>
      <c r="X885" s="31">
        <f t="shared" si="224"/>
        <v>9.0359999999999996</v>
      </c>
      <c r="Y885" s="31">
        <f t="shared" si="225"/>
        <v>-184.49199999999999</v>
      </c>
      <c r="Z885" s="30">
        <f t="shared" si="226"/>
        <v>0</v>
      </c>
    </row>
    <row r="886" spans="5:26" x14ac:dyDescent="0.15">
      <c r="E886" s="46"/>
      <c r="F886" s="28"/>
      <c r="G886" s="29"/>
      <c r="H886" s="29"/>
      <c r="I886" s="48" t="str">
        <f t="shared" si="220"/>
        <v/>
      </c>
      <c r="J886" s="48" t="str">
        <f t="shared" si="221"/>
        <v/>
      </c>
      <c r="K886" s="49" t="str">
        <f t="shared" si="222"/>
        <v/>
      </c>
      <c r="N886" s="78"/>
      <c r="O886" s="31" t="str">
        <f t="shared" si="216"/>
        <v>F</v>
      </c>
      <c r="P886" s="11">
        <f t="shared" si="223"/>
        <v>-23.287315649149274</v>
      </c>
      <c r="Q886" s="11"/>
      <c r="R886" s="38">
        <f t="shared" si="217"/>
        <v>0</v>
      </c>
      <c r="S886" s="30">
        <f t="shared" si="218"/>
        <v>0</v>
      </c>
      <c r="T886" s="30">
        <f t="shared" si="219"/>
        <v>0</v>
      </c>
      <c r="U886" s="34"/>
      <c r="V886" s="34"/>
      <c r="W886" s="34"/>
      <c r="X886" s="31">
        <f t="shared" si="224"/>
        <v>9.0359999999999996</v>
      </c>
      <c r="Y886" s="31">
        <f t="shared" si="225"/>
        <v>-184.49199999999999</v>
      </c>
      <c r="Z886" s="30">
        <f t="shared" si="226"/>
        <v>0</v>
      </c>
    </row>
    <row r="887" spans="5:26" x14ac:dyDescent="0.15">
      <c r="E887" s="46"/>
      <c r="F887" s="28"/>
      <c r="G887" s="29"/>
      <c r="H887" s="29"/>
      <c r="I887" s="48" t="str">
        <f t="shared" si="220"/>
        <v/>
      </c>
      <c r="J887" s="48" t="str">
        <f t="shared" si="221"/>
        <v/>
      </c>
      <c r="K887" s="49" t="str">
        <f t="shared" si="222"/>
        <v/>
      </c>
      <c r="N887" s="78"/>
      <c r="O887" s="31" t="str">
        <f t="shared" si="216"/>
        <v>F</v>
      </c>
      <c r="P887" s="11">
        <f t="shared" si="223"/>
        <v>-23.287315649149274</v>
      </c>
      <c r="Q887" s="11"/>
      <c r="R887" s="38">
        <f t="shared" si="217"/>
        <v>0</v>
      </c>
      <c r="S887" s="30">
        <f t="shared" si="218"/>
        <v>0</v>
      </c>
      <c r="T887" s="30">
        <f t="shared" si="219"/>
        <v>0</v>
      </c>
      <c r="U887" s="34"/>
      <c r="V887" s="34"/>
      <c r="W887" s="34"/>
      <c r="X887" s="31">
        <f t="shared" si="224"/>
        <v>9.0359999999999996</v>
      </c>
      <c r="Y887" s="31">
        <f t="shared" si="225"/>
        <v>-184.49199999999999</v>
      </c>
      <c r="Z887" s="30">
        <f t="shared" si="226"/>
        <v>0</v>
      </c>
    </row>
    <row r="888" spans="5:26" x14ac:dyDescent="0.15">
      <c r="E888" s="46"/>
      <c r="F888" s="28"/>
      <c r="G888" s="29"/>
      <c r="H888" s="29"/>
      <c r="I888" s="48" t="str">
        <f t="shared" si="220"/>
        <v/>
      </c>
      <c r="J888" s="48" t="str">
        <f t="shared" si="221"/>
        <v/>
      </c>
      <c r="K888" s="49" t="str">
        <f t="shared" si="222"/>
        <v/>
      </c>
      <c r="N888" s="78"/>
      <c r="O888" s="31" t="str">
        <f t="shared" si="216"/>
        <v>F</v>
      </c>
      <c r="P888" s="11">
        <f t="shared" si="223"/>
        <v>-23.287315649149274</v>
      </c>
      <c r="Q888" s="11"/>
      <c r="R888" s="38">
        <f t="shared" si="217"/>
        <v>0</v>
      </c>
      <c r="S888" s="30">
        <f t="shared" si="218"/>
        <v>0</v>
      </c>
      <c r="T888" s="30">
        <f t="shared" si="219"/>
        <v>0</v>
      </c>
      <c r="U888" s="34"/>
      <c r="V888" s="34"/>
      <c r="W888" s="34"/>
      <c r="X888" s="31">
        <f t="shared" si="224"/>
        <v>9.0359999999999996</v>
      </c>
      <c r="Y888" s="31">
        <f t="shared" si="225"/>
        <v>-184.49199999999999</v>
      </c>
      <c r="Z888" s="30">
        <f t="shared" si="226"/>
        <v>0</v>
      </c>
    </row>
    <row r="889" spans="5:26" x14ac:dyDescent="0.15">
      <c r="E889" s="46"/>
      <c r="F889" s="28"/>
      <c r="G889" s="29"/>
      <c r="H889" s="29"/>
      <c r="I889" s="48" t="str">
        <f t="shared" si="220"/>
        <v/>
      </c>
      <c r="J889" s="48" t="str">
        <f t="shared" si="221"/>
        <v/>
      </c>
      <c r="K889" s="49" t="str">
        <f t="shared" si="222"/>
        <v/>
      </c>
      <c r="N889" s="78"/>
      <c r="O889" s="31" t="str">
        <f t="shared" si="216"/>
        <v>F</v>
      </c>
      <c r="P889" s="11">
        <f t="shared" si="223"/>
        <v>-23.287315649149274</v>
      </c>
      <c r="Q889" s="11"/>
      <c r="R889" s="38">
        <f t="shared" si="217"/>
        <v>0</v>
      </c>
      <c r="S889" s="30">
        <f t="shared" si="218"/>
        <v>0</v>
      </c>
      <c r="T889" s="30">
        <f t="shared" si="219"/>
        <v>0</v>
      </c>
      <c r="U889" s="34"/>
      <c r="V889" s="34"/>
      <c r="W889" s="34"/>
      <c r="X889" s="31">
        <f t="shared" si="224"/>
        <v>9.0359999999999996</v>
      </c>
      <c r="Y889" s="31">
        <f t="shared" si="225"/>
        <v>-184.49199999999999</v>
      </c>
      <c r="Z889" s="30">
        <f t="shared" si="226"/>
        <v>0</v>
      </c>
    </row>
    <row r="890" spans="5:26" x14ac:dyDescent="0.15">
      <c r="E890" s="46"/>
      <c r="F890" s="28"/>
      <c r="G890" s="29"/>
      <c r="H890" s="29"/>
      <c r="I890" s="48" t="str">
        <f t="shared" si="220"/>
        <v/>
      </c>
      <c r="J890" s="48" t="str">
        <f t="shared" si="221"/>
        <v/>
      </c>
      <c r="K890" s="49" t="str">
        <f t="shared" si="222"/>
        <v/>
      </c>
      <c r="N890" s="78"/>
      <c r="O890" s="31" t="str">
        <f t="shared" si="216"/>
        <v>F</v>
      </c>
      <c r="P890" s="11">
        <f t="shared" si="223"/>
        <v>-23.287315649149274</v>
      </c>
      <c r="Q890" s="11"/>
      <c r="R890" s="38">
        <f t="shared" si="217"/>
        <v>0</v>
      </c>
      <c r="S890" s="30">
        <f t="shared" si="218"/>
        <v>0</v>
      </c>
      <c r="T890" s="30">
        <f t="shared" si="219"/>
        <v>0</v>
      </c>
      <c r="U890" s="34"/>
      <c r="V890" s="34"/>
      <c r="W890" s="34"/>
      <c r="X890" s="31">
        <f t="shared" si="224"/>
        <v>9.0359999999999996</v>
      </c>
      <c r="Y890" s="31">
        <f t="shared" si="225"/>
        <v>-184.49199999999999</v>
      </c>
      <c r="Z890" s="30">
        <f t="shared" si="226"/>
        <v>0</v>
      </c>
    </row>
    <row r="891" spans="5:26" x14ac:dyDescent="0.15">
      <c r="E891" s="46"/>
      <c r="F891" s="28"/>
      <c r="G891" s="29"/>
      <c r="H891" s="29"/>
      <c r="I891" s="48" t="str">
        <f t="shared" si="220"/>
        <v/>
      </c>
      <c r="J891" s="48" t="str">
        <f t="shared" si="221"/>
        <v/>
      </c>
      <c r="K891" s="49" t="str">
        <f t="shared" si="222"/>
        <v/>
      </c>
      <c r="N891" s="78"/>
      <c r="O891" s="31" t="str">
        <f t="shared" si="216"/>
        <v>F</v>
      </c>
      <c r="P891" s="11">
        <f t="shared" si="223"/>
        <v>-23.287315649149274</v>
      </c>
      <c r="Q891" s="11"/>
      <c r="R891" s="38">
        <f t="shared" si="217"/>
        <v>0</v>
      </c>
      <c r="S891" s="30">
        <f t="shared" si="218"/>
        <v>0</v>
      </c>
      <c r="T891" s="30">
        <f t="shared" si="219"/>
        <v>0</v>
      </c>
      <c r="U891" s="34"/>
      <c r="V891" s="34"/>
      <c r="W891" s="34"/>
      <c r="X891" s="31">
        <f t="shared" si="224"/>
        <v>9.0359999999999996</v>
      </c>
      <c r="Y891" s="31">
        <f t="shared" si="225"/>
        <v>-184.49199999999999</v>
      </c>
      <c r="Z891" s="30">
        <f t="shared" si="226"/>
        <v>0</v>
      </c>
    </row>
    <row r="892" spans="5:26" x14ac:dyDescent="0.15">
      <c r="E892" s="46"/>
      <c r="F892" s="28"/>
      <c r="G892" s="29"/>
      <c r="H892" s="29"/>
      <c r="I892" s="48" t="str">
        <f t="shared" si="220"/>
        <v/>
      </c>
      <c r="J892" s="48" t="str">
        <f t="shared" si="221"/>
        <v/>
      </c>
      <c r="K892" s="49" t="str">
        <f t="shared" si="222"/>
        <v/>
      </c>
      <c r="N892" s="78"/>
      <c r="O892" s="31" t="str">
        <f t="shared" si="216"/>
        <v>F</v>
      </c>
      <c r="P892" s="11">
        <f t="shared" si="223"/>
        <v>-23.287315649149274</v>
      </c>
      <c r="Q892" s="11"/>
      <c r="R892" s="38">
        <f t="shared" si="217"/>
        <v>0</v>
      </c>
      <c r="S892" s="30">
        <f t="shared" si="218"/>
        <v>0</v>
      </c>
      <c r="T892" s="30">
        <f t="shared" si="219"/>
        <v>0</v>
      </c>
      <c r="U892" s="34"/>
      <c r="V892" s="34"/>
      <c r="W892" s="34"/>
      <c r="X892" s="31">
        <f t="shared" si="224"/>
        <v>9.0359999999999996</v>
      </c>
      <c r="Y892" s="31">
        <f t="shared" si="225"/>
        <v>-184.49199999999999</v>
      </c>
      <c r="Z892" s="30">
        <f t="shared" si="226"/>
        <v>0</v>
      </c>
    </row>
    <row r="893" spans="5:26" x14ac:dyDescent="0.15">
      <c r="E893" s="46"/>
      <c r="F893" s="28"/>
      <c r="G893" s="29"/>
      <c r="H893" s="29"/>
      <c r="I893" s="48" t="str">
        <f t="shared" si="220"/>
        <v/>
      </c>
      <c r="J893" s="48" t="str">
        <f t="shared" si="221"/>
        <v/>
      </c>
      <c r="K893" s="49" t="str">
        <f t="shared" si="222"/>
        <v/>
      </c>
      <c r="N893" s="78"/>
      <c r="O893" s="31" t="str">
        <f t="shared" si="216"/>
        <v>F</v>
      </c>
      <c r="P893" s="11">
        <f t="shared" si="223"/>
        <v>-23.287315649149274</v>
      </c>
      <c r="Q893" s="11"/>
      <c r="R893" s="38">
        <f t="shared" si="217"/>
        <v>0</v>
      </c>
      <c r="S893" s="30">
        <f t="shared" si="218"/>
        <v>0</v>
      </c>
      <c r="T893" s="30">
        <f t="shared" si="219"/>
        <v>0</v>
      </c>
      <c r="U893" s="34"/>
      <c r="V893" s="34"/>
      <c r="W893" s="34"/>
      <c r="X893" s="31">
        <f t="shared" si="224"/>
        <v>9.0359999999999996</v>
      </c>
      <c r="Y893" s="31">
        <f t="shared" si="225"/>
        <v>-184.49199999999999</v>
      </c>
      <c r="Z893" s="30">
        <f t="shared" si="226"/>
        <v>0</v>
      </c>
    </row>
    <row r="894" spans="5:26" x14ac:dyDescent="0.15">
      <c r="E894" s="46"/>
      <c r="F894" s="28"/>
      <c r="G894" s="29"/>
      <c r="H894" s="29"/>
      <c r="I894" s="48" t="str">
        <f t="shared" si="220"/>
        <v/>
      </c>
      <c r="J894" s="48" t="str">
        <f t="shared" si="221"/>
        <v/>
      </c>
      <c r="K894" s="49" t="str">
        <f t="shared" si="222"/>
        <v/>
      </c>
      <c r="N894" s="78"/>
      <c r="O894" s="31" t="str">
        <f t="shared" si="216"/>
        <v>F</v>
      </c>
      <c r="P894" s="11">
        <f t="shared" si="223"/>
        <v>-23.287315649149274</v>
      </c>
      <c r="Q894" s="11"/>
      <c r="R894" s="38">
        <f t="shared" si="217"/>
        <v>0</v>
      </c>
      <c r="S894" s="30">
        <f t="shared" si="218"/>
        <v>0</v>
      </c>
      <c r="T894" s="30">
        <f t="shared" si="219"/>
        <v>0</v>
      </c>
      <c r="U894" s="34"/>
      <c r="V894" s="34"/>
      <c r="W894" s="34"/>
      <c r="X894" s="31">
        <f t="shared" si="224"/>
        <v>9.0359999999999996</v>
      </c>
      <c r="Y894" s="31">
        <f t="shared" si="225"/>
        <v>-184.49199999999999</v>
      </c>
      <c r="Z894" s="30">
        <f t="shared" si="226"/>
        <v>0</v>
      </c>
    </row>
    <row r="895" spans="5:26" x14ac:dyDescent="0.15">
      <c r="E895" s="46"/>
      <c r="F895" s="28"/>
      <c r="G895" s="29"/>
      <c r="H895" s="29"/>
      <c r="I895" s="48" t="str">
        <f t="shared" si="220"/>
        <v/>
      </c>
      <c r="J895" s="48" t="str">
        <f t="shared" si="221"/>
        <v/>
      </c>
      <c r="K895" s="49" t="str">
        <f t="shared" si="222"/>
        <v/>
      </c>
      <c r="N895" s="78"/>
      <c r="O895" s="31" t="str">
        <f t="shared" si="216"/>
        <v>F</v>
      </c>
      <c r="P895" s="11">
        <f t="shared" si="223"/>
        <v>-23.287315649149274</v>
      </c>
      <c r="Q895" s="11"/>
      <c r="R895" s="38">
        <f t="shared" si="217"/>
        <v>0</v>
      </c>
      <c r="S895" s="30">
        <f t="shared" si="218"/>
        <v>0</v>
      </c>
      <c r="T895" s="30">
        <f t="shared" si="219"/>
        <v>0</v>
      </c>
      <c r="U895" s="34"/>
      <c r="V895" s="34"/>
      <c r="W895" s="34"/>
      <c r="X895" s="31">
        <f t="shared" si="224"/>
        <v>9.0359999999999996</v>
      </c>
      <c r="Y895" s="31">
        <f t="shared" si="225"/>
        <v>-184.49199999999999</v>
      </c>
      <c r="Z895" s="30">
        <f t="shared" si="226"/>
        <v>0</v>
      </c>
    </row>
    <row r="896" spans="5:26" x14ac:dyDescent="0.15">
      <c r="E896" s="46"/>
      <c r="F896" s="28"/>
      <c r="G896" s="29"/>
      <c r="H896" s="29"/>
      <c r="I896" s="48" t="str">
        <f t="shared" si="220"/>
        <v/>
      </c>
      <c r="J896" s="48" t="str">
        <f t="shared" si="221"/>
        <v/>
      </c>
      <c r="K896" s="49" t="str">
        <f t="shared" si="222"/>
        <v/>
      </c>
      <c r="N896" s="78"/>
      <c r="O896" s="31" t="str">
        <f t="shared" si="216"/>
        <v>F</v>
      </c>
      <c r="P896" s="11">
        <f t="shared" si="223"/>
        <v>-23.287315649149274</v>
      </c>
      <c r="Q896" s="11"/>
      <c r="R896" s="38">
        <f t="shared" si="217"/>
        <v>0</v>
      </c>
      <c r="S896" s="30">
        <f t="shared" si="218"/>
        <v>0</v>
      </c>
      <c r="T896" s="30">
        <f t="shared" si="219"/>
        <v>0</v>
      </c>
      <c r="U896" s="34"/>
      <c r="V896" s="34"/>
      <c r="W896" s="34"/>
      <c r="X896" s="31">
        <f t="shared" si="224"/>
        <v>9.0359999999999996</v>
      </c>
      <c r="Y896" s="31">
        <f t="shared" si="225"/>
        <v>-184.49199999999999</v>
      </c>
      <c r="Z896" s="30">
        <f t="shared" si="226"/>
        <v>0</v>
      </c>
    </row>
    <row r="897" spans="5:26" x14ac:dyDescent="0.15">
      <c r="E897" s="46"/>
      <c r="F897" s="28"/>
      <c r="G897" s="29"/>
      <c r="H897" s="29"/>
      <c r="I897" s="48" t="str">
        <f t="shared" si="220"/>
        <v/>
      </c>
      <c r="J897" s="48" t="str">
        <f t="shared" si="221"/>
        <v/>
      </c>
      <c r="K897" s="49" t="str">
        <f t="shared" si="222"/>
        <v/>
      </c>
      <c r="N897" s="78"/>
      <c r="O897" s="31" t="str">
        <f t="shared" si="216"/>
        <v>F</v>
      </c>
      <c r="P897" s="11">
        <f t="shared" si="223"/>
        <v>-23.287315649149274</v>
      </c>
      <c r="Q897" s="11"/>
      <c r="R897" s="38">
        <f t="shared" si="217"/>
        <v>0</v>
      </c>
      <c r="S897" s="30">
        <f t="shared" si="218"/>
        <v>0</v>
      </c>
      <c r="T897" s="30">
        <f t="shared" si="219"/>
        <v>0</v>
      </c>
      <c r="U897" s="34"/>
      <c r="V897" s="34"/>
      <c r="W897" s="34"/>
      <c r="X897" s="31">
        <f t="shared" si="224"/>
        <v>9.0359999999999996</v>
      </c>
      <c r="Y897" s="31">
        <f t="shared" si="225"/>
        <v>-184.49199999999999</v>
      </c>
      <c r="Z897" s="30">
        <f t="shared" si="226"/>
        <v>0</v>
      </c>
    </row>
    <row r="898" spans="5:26" x14ac:dyDescent="0.15">
      <c r="E898" s="46"/>
      <c r="F898" s="28"/>
      <c r="G898" s="29"/>
      <c r="H898" s="29"/>
      <c r="I898" s="48" t="str">
        <f t="shared" si="220"/>
        <v/>
      </c>
      <c r="J898" s="48" t="str">
        <f t="shared" si="221"/>
        <v/>
      </c>
      <c r="K898" s="49" t="str">
        <f t="shared" si="222"/>
        <v/>
      </c>
      <c r="N898" s="78"/>
      <c r="O898" s="31" t="str">
        <f t="shared" si="216"/>
        <v>F</v>
      </c>
      <c r="P898" s="11">
        <f t="shared" si="223"/>
        <v>-23.287315649149274</v>
      </c>
      <c r="Q898" s="11"/>
      <c r="R898" s="38">
        <f t="shared" si="217"/>
        <v>0</v>
      </c>
      <c r="S898" s="30">
        <f t="shared" si="218"/>
        <v>0</v>
      </c>
      <c r="T898" s="30">
        <f t="shared" si="219"/>
        <v>0</v>
      </c>
      <c r="U898" s="34"/>
      <c r="V898" s="34"/>
      <c r="W898" s="34"/>
      <c r="X898" s="31">
        <f t="shared" si="224"/>
        <v>9.0359999999999996</v>
      </c>
      <c r="Y898" s="31">
        <f t="shared" si="225"/>
        <v>-184.49199999999999</v>
      </c>
      <c r="Z898" s="30">
        <f t="shared" si="226"/>
        <v>0</v>
      </c>
    </row>
    <row r="899" spans="5:26" x14ac:dyDescent="0.15">
      <c r="E899" s="46"/>
      <c r="F899" s="28"/>
      <c r="G899" s="29"/>
      <c r="H899" s="29"/>
      <c r="I899" s="48" t="str">
        <f t="shared" si="220"/>
        <v/>
      </c>
      <c r="J899" s="48" t="str">
        <f t="shared" si="221"/>
        <v/>
      </c>
      <c r="K899" s="49" t="str">
        <f t="shared" si="222"/>
        <v/>
      </c>
      <c r="N899" s="78"/>
      <c r="O899" s="31" t="str">
        <f t="shared" si="216"/>
        <v>F</v>
      </c>
      <c r="P899" s="11">
        <f t="shared" si="223"/>
        <v>-23.287315649149274</v>
      </c>
      <c r="Q899" s="11"/>
      <c r="R899" s="38">
        <f t="shared" si="217"/>
        <v>0</v>
      </c>
      <c r="S899" s="30">
        <f t="shared" si="218"/>
        <v>0</v>
      </c>
      <c r="T899" s="30">
        <f t="shared" si="219"/>
        <v>0</v>
      </c>
      <c r="U899" s="34"/>
      <c r="V899" s="34"/>
      <c r="W899" s="34"/>
      <c r="X899" s="31">
        <f t="shared" si="224"/>
        <v>9.0359999999999996</v>
      </c>
      <c r="Y899" s="31">
        <f t="shared" si="225"/>
        <v>-184.49199999999999</v>
      </c>
      <c r="Z899" s="30">
        <f t="shared" si="226"/>
        <v>0</v>
      </c>
    </row>
    <row r="900" spans="5:26" x14ac:dyDescent="0.15">
      <c r="E900" s="46"/>
      <c r="F900" s="28"/>
      <c r="G900" s="29"/>
      <c r="H900" s="29"/>
      <c r="I900" s="48" t="str">
        <f t="shared" si="220"/>
        <v/>
      </c>
      <c r="J900" s="48" t="str">
        <f t="shared" si="221"/>
        <v/>
      </c>
      <c r="K900" s="49" t="str">
        <f t="shared" si="222"/>
        <v/>
      </c>
      <c r="N900" s="78"/>
      <c r="O900" s="31" t="str">
        <f t="shared" si="216"/>
        <v>F</v>
      </c>
      <c r="P900" s="11">
        <f t="shared" si="223"/>
        <v>-23.287315649149274</v>
      </c>
      <c r="Q900" s="11"/>
      <c r="R900" s="38">
        <f t="shared" si="217"/>
        <v>0</v>
      </c>
      <c r="S900" s="30">
        <f t="shared" si="218"/>
        <v>0</v>
      </c>
      <c r="T900" s="30">
        <f t="shared" si="219"/>
        <v>0</v>
      </c>
      <c r="U900" s="34"/>
      <c r="V900" s="34"/>
      <c r="W900" s="34"/>
      <c r="X900" s="31">
        <f t="shared" si="224"/>
        <v>9.0359999999999996</v>
      </c>
      <c r="Y900" s="31">
        <f t="shared" si="225"/>
        <v>-184.49199999999999</v>
      </c>
      <c r="Z900" s="30">
        <f t="shared" si="226"/>
        <v>0</v>
      </c>
    </row>
    <row r="901" spans="5:26" x14ac:dyDescent="0.15">
      <c r="E901" s="46"/>
      <c r="F901" s="28"/>
      <c r="G901" s="29"/>
      <c r="H901" s="29"/>
      <c r="I901" s="48" t="str">
        <f t="shared" si="220"/>
        <v/>
      </c>
      <c r="J901" s="48" t="str">
        <f t="shared" si="221"/>
        <v/>
      </c>
      <c r="K901" s="49" t="str">
        <f t="shared" si="222"/>
        <v/>
      </c>
      <c r="N901" s="78"/>
      <c r="O901" s="31" t="str">
        <f t="shared" si="216"/>
        <v>F</v>
      </c>
      <c r="P901" s="11">
        <f t="shared" si="223"/>
        <v>-23.287315649149274</v>
      </c>
      <c r="Q901" s="11"/>
      <c r="R901" s="38">
        <f t="shared" si="217"/>
        <v>0</v>
      </c>
      <c r="S901" s="30">
        <f t="shared" si="218"/>
        <v>0</v>
      </c>
      <c r="T901" s="30">
        <f t="shared" si="219"/>
        <v>0</v>
      </c>
      <c r="U901" s="34"/>
      <c r="V901" s="34"/>
      <c r="W901" s="34"/>
      <c r="X901" s="31">
        <f t="shared" si="224"/>
        <v>9.0359999999999996</v>
      </c>
      <c r="Y901" s="31">
        <f t="shared" si="225"/>
        <v>-184.49199999999999</v>
      </c>
      <c r="Z901" s="30">
        <f t="shared" si="226"/>
        <v>0</v>
      </c>
    </row>
    <row r="902" spans="5:26" x14ac:dyDescent="0.15">
      <c r="E902" s="46"/>
      <c r="F902" s="28"/>
      <c r="G902" s="29"/>
      <c r="H902" s="29"/>
      <c r="I902" s="48" t="str">
        <f t="shared" si="220"/>
        <v/>
      </c>
      <c r="J902" s="48" t="str">
        <f t="shared" si="221"/>
        <v/>
      </c>
      <c r="K902" s="49" t="str">
        <f t="shared" si="222"/>
        <v/>
      </c>
      <c r="N902" s="78"/>
      <c r="O902" s="31" t="str">
        <f t="shared" si="216"/>
        <v>F</v>
      </c>
      <c r="P902" s="11">
        <f t="shared" si="223"/>
        <v>-23.287315649149274</v>
      </c>
      <c r="Q902" s="11"/>
      <c r="R902" s="38">
        <f t="shared" si="217"/>
        <v>0</v>
      </c>
      <c r="S902" s="30">
        <f t="shared" si="218"/>
        <v>0</v>
      </c>
      <c r="T902" s="30">
        <f t="shared" si="219"/>
        <v>0</v>
      </c>
      <c r="U902" s="34"/>
      <c r="V902" s="34"/>
      <c r="W902" s="34"/>
      <c r="X902" s="31">
        <f t="shared" si="224"/>
        <v>9.0359999999999996</v>
      </c>
      <c r="Y902" s="31">
        <f t="shared" si="225"/>
        <v>-184.49199999999999</v>
      </c>
      <c r="Z902" s="30">
        <f t="shared" si="226"/>
        <v>0</v>
      </c>
    </row>
    <row r="903" spans="5:26" x14ac:dyDescent="0.15">
      <c r="E903" s="46"/>
      <c r="F903" s="28"/>
      <c r="G903" s="29"/>
      <c r="H903" s="29"/>
      <c r="I903" s="48" t="str">
        <f t="shared" si="220"/>
        <v/>
      </c>
      <c r="J903" s="48" t="str">
        <f t="shared" si="221"/>
        <v/>
      </c>
      <c r="K903" s="49" t="str">
        <f t="shared" si="222"/>
        <v/>
      </c>
      <c r="N903" s="78"/>
      <c r="O903" s="31" t="str">
        <f t="shared" si="216"/>
        <v>F</v>
      </c>
      <c r="P903" s="11">
        <f t="shared" si="223"/>
        <v>-23.287315649149274</v>
      </c>
      <c r="Q903" s="11"/>
      <c r="R903" s="38">
        <f t="shared" si="217"/>
        <v>0</v>
      </c>
      <c r="S903" s="30">
        <f t="shared" si="218"/>
        <v>0</v>
      </c>
      <c r="T903" s="30">
        <f t="shared" si="219"/>
        <v>0</v>
      </c>
      <c r="U903" s="34"/>
      <c r="V903" s="34"/>
      <c r="W903" s="34"/>
      <c r="X903" s="31">
        <f t="shared" si="224"/>
        <v>9.0359999999999996</v>
      </c>
      <c r="Y903" s="31">
        <f t="shared" si="225"/>
        <v>-184.49199999999999</v>
      </c>
      <c r="Z903" s="30">
        <f t="shared" si="226"/>
        <v>0</v>
      </c>
    </row>
    <row r="904" spans="5:26" x14ac:dyDescent="0.15">
      <c r="E904" s="46"/>
      <c r="F904" s="28"/>
      <c r="G904" s="29"/>
      <c r="H904" s="29"/>
      <c r="I904" s="48" t="str">
        <f t="shared" si="220"/>
        <v/>
      </c>
      <c r="J904" s="48" t="str">
        <f t="shared" si="221"/>
        <v/>
      </c>
      <c r="K904" s="49" t="str">
        <f t="shared" si="222"/>
        <v/>
      </c>
      <c r="N904" s="78"/>
      <c r="O904" s="31" t="str">
        <f t="shared" si="216"/>
        <v>F</v>
      </c>
      <c r="P904" s="11">
        <f t="shared" si="223"/>
        <v>-23.287315649149274</v>
      </c>
      <c r="Q904" s="11"/>
      <c r="R904" s="38">
        <f t="shared" si="217"/>
        <v>0</v>
      </c>
      <c r="S904" s="30">
        <f t="shared" si="218"/>
        <v>0</v>
      </c>
      <c r="T904" s="30">
        <f t="shared" si="219"/>
        <v>0</v>
      </c>
      <c r="U904" s="34"/>
      <c r="V904" s="34"/>
      <c r="W904" s="34"/>
      <c r="X904" s="31">
        <f t="shared" si="224"/>
        <v>9.0359999999999996</v>
      </c>
      <c r="Y904" s="31">
        <f t="shared" si="225"/>
        <v>-184.49199999999999</v>
      </c>
      <c r="Z904" s="30">
        <f t="shared" si="226"/>
        <v>0</v>
      </c>
    </row>
    <row r="905" spans="5:26" x14ac:dyDescent="0.15">
      <c r="E905" s="46"/>
      <c r="F905" s="28"/>
      <c r="G905" s="29"/>
      <c r="H905" s="29"/>
      <c r="I905" s="48" t="str">
        <f t="shared" si="220"/>
        <v/>
      </c>
      <c r="J905" s="48" t="str">
        <f t="shared" si="221"/>
        <v/>
      </c>
      <c r="K905" s="49" t="str">
        <f t="shared" si="222"/>
        <v/>
      </c>
      <c r="N905" s="78"/>
      <c r="O905" s="31" t="str">
        <f t="shared" si="216"/>
        <v>F</v>
      </c>
      <c r="P905" s="11">
        <f t="shared" si="223"/>
        <v>-23.287315649149274</v>
      </c>
      <c r="Q905" s="11"/>
      <c r="R905" s="38">
        <f t="shared" si="217"/>
        <v>0</v>
      </c>
      <c r="S905" s="30">
        <f t="shared" si="218"/>
        <v>0</v>
      </c>
      <c r="T905" s="30">
        <f t="shared" si="219"/>
        <v>0</v>
      </c>
      <c r="U905" s="34"/>
      <c r="V905" s="34"/>
      <c r="W905" s="34"/>
      <c r="X905" s="31">
        <f t="shared" si="224"/>
        <v>9.0359999999999996</v>
      </c>
      <c r="Y905" s="31">
        <f t="shared" si="225"/>
        <v>-184.49199999999999</v>
      </c>
      <c r="Z905" s="30">
        <f t="shared" si="226"/>
        <v>0</v>
      </c>
    </row>
    <row r="906" spans="5:26" x14ac:dyDescent="0.15">
      <c r="E906" s="46"/>
      <c r="F906" s="28"/>
      <c r="G906" s="29"/>
      <c r="H906" s="29"/>
      <c r="I906" s="48" t="str">
        <f t="shared" si="220"/>
        <v/>
      </c>
      <c r="J906" s="48" t="str">
        <f t="shared" si="221"/>
        <v/>
      </c>
      <c r="K906" s="49" t="str">
        <f t="shared" si="222"/>
        <v/>
      </c>
      <c r="N906" s="78"/>
      <c r="O906" s="31" t="str">
        <f t="shared" si="216"/>
        <v>F</v>
      </c>
      <c r="P906" s="11">
        <f t="shared" si="223"/>
        <v>-23.287315649149274</v>
      </c>
      <c r="Q906" s="11"/>
      <c r="R906" s="38">
        <f t="shared" si="217"/>
        <v>0</v>
      </c>
      <c r="S906" s="30">
        <f t="shared" si="218"/>
        <v>0</v>
      </c>
      <c r="T906" s="30">
        <f t="shared" si="219"/>
        <v>0</v>
      </c>
      <c r="U906" s="34"/>
      <c r="V906" s="34"/>
      <c r="W906" s="34"/>
      <c r="X906" s="31">
        <f t="shared" si="224"/>
        <v>9.0359999999999996</v>
      </c>
      <c r="Y906" s="31">
        <f t="shared" si="225"/>
        <v>-184.49199999999999</v>
      </c>
      <c r="Z906" s="30">
        <f t="shared" si="226"/>
        <v>0</v>
      </c>
    </row>
    <row r="907" spans="5:26" x14ac:dyDescent="0.15">
      <c r="E907" s="46"/>
      <c r="F907" s="28"/>
      <c r="G907" s="29"/>
      <c r="H907" s="29"/>
      <c r="I907" s="48" t="str">
        <f t="shared" si="220"/>
        <v/>
      </c>
      <c r="J907" s="48" t="str">
        <f t="shared" si="221"/>
        <v/>
      </c>
      <c r="K907" s="49" t="str">
        <f t="shared" si="222"/>
        <v/>
      </c>
      <c r="N907" s="78"/>
      <c r="O907" s="31" t="str">
        <f t="shared" si="216"/>
        <v>F</v>
      </c>
      <c r="P907" s="11">
        <f t="shared" si="223"/>
        <v>-23.287315649149274</v>
      </c>
      <c r="Q907" s="11"/>
      <c r="R907" s="38">
        <f t="shared" si="217"/>
        <v>0</v>
      </c>
      <c r="S907" s="30">
        <f t="shared" si="218"/>
        <v>0</v>
      </c>
      <c r="T907" s="30">
        <f t="shared" si="219"/>
        <v>0</v>
      </c>
      <c r="U907" s="34"/>
      <c r="V907" s="34"/>
      <c r="W907" s="34"/>
      <c r="X907" s="31">
        <f t="shared" si="224"/>
        <v>9.0359999999999996</v>
      </c>
      <c r="Y907" s="31">
        <f t="shared" si="225"/>
        <v>-184.49199999999999</v>
      </c>
      <c r="Z907" s="30">
        <f t="shared" si="226"/>
        <v>0</v>
      </c>
    </row>
    <row r="908" spans="5:26" x14ac:dyDescent="0.15">
      <c r="E908" s="46"/>
      <c r="F908" s="28"/>
      <c r="G908" s="29"/>
      <c r="H908" s="29"/>
      <c r="I908" s="48" t="str">
        <f t="shared" si="220"/>
        <v/>
      </c>
      <c r="J908" s="48" t="str">
        <f t="shared" si="221"/>
        <v/>
      </c>
      <c r="K908" s="49" t="str">
        <f t="shared" si="222"/>
        <v/>
      </c>
      <c r="N908" s="78"/>
      <c r="O908" s="31" t="str">
        <f t="shared" si="216"/>
        <v>F</v>
      </c>
      <c r="P908" s="11">
        <f t="shared" si="223"/>
        <v>-23.287315649149274</v>
      </c>
      <c r="Q908" s="11"/>
      <c r="R908" s="38">
        <f t="shared" si="217"/>
        <v>0</v>
      </c>
      <c r="S908" s="30">
        <f t="shared" si="218"/>
        <v>0</v>
      </c>
      <c r="T908" s="30">
        <f t="shared" si="219"/>
        <v>0</v>
      </c>
      <c r="U908" s="34"/>
      <c r="V908" s="34"/>
      <c r="W908" s="34"/>
      <c r="X908" s="31">
        <f t="shared" si="224"/>
        <v>9.0359999999999996</v>
      </c>
      <c r="Y908" s="31">
        <f t="shared" si="225"/>
        <v>-184.49199999999999</v>
      </c>
      <c r="Z908" s="30">
        <f t="shared" si="226"/>
        <v>0</v>
      </c>
    </row>
    <row r="909" spans="5:26" x14ac:dyDescent="0.15">
      <c r="E909" s="46"/>
      <c r="F909" s="28"/>
      <c r="G909" s="29"/>
      <c r="H909" s="29"/>
      <c r="I909" s="48" t="str">
        <f t="shared" si="220"/>
        <v/>
      </c>
      <c r="J909" s="48" t="str">
        <f t="shared" si="221"/>
        <v/>
      </c>
      <c r="K909" s="49" t="str">
        <f t="shared" si="222"/>
        <v/>
      </c>
      <c r="N909" s="78"/>
      <c r="O909" s="31" t="str">
        <f t="shared" si="216"/>
        <v>F</v>
      </c>
      <c r="P909" s="11">
        <f t="shared" si="223"/>
        <v>-23.287315649149274</v>
      </c>
      <c r="Q909" s="11"/>
      <c r="R909" s="38">
        <f t="shared" si="217"/>
        <v>0</v>
      </c>
      <c r="S909" s="30">
        <f t="shared" si="218"/>
        <v>0</v>
      </c>
      <c r="T909" s="30">
        <f t="shared" si="219"/>
        <v>0</v>
      </c>
      <c r="U909" s="34"/>
      <c r="V909" s="34"/>
      <c r="W909" s="34"/>
      <c r="X909" s="31">
        <f t="shared" si="224"/>
        <v>9.0359999999999996</v>
      </c>
      <c r="Y909" s="31">
        <f t="shared" si="225"/>
        <v>-184.49199999999999</v>
      </c>
      <c r="Z909" s="30">
        <f t="shared" si="226"/>
        <v>0</v>
      </c>
    </row>
    <row r="910" spans="5:26" x14ac:dyDescent="0.15">
      <c r="E910" s="46"/>
      <c r="F910" s="28"/>
      <c r="G910" s="29"/>
      <c r="H910" s="29"/>
      <c r="I910" s="48" t="str">
        <f t="shared" si="220"/>
        <v/>
      </c>
      <c r="J910" s="48" t="str">
        <f t="shared" si="221"/>
        <v/>
      </c>
      <c r="K910" s="49" t="str">
        <f t="shared" si="222"/>
        <v/>
      </c>
      <c r="N910" s="78"/>
      <c r="O910" s="31" t="str">
        <f t="shared" si="216"/>
        <v>F</v>
      </c>
      <c r="P910" s="11">
        <f t="shared" si="223"/>
        <v>-23.287315649149274</v>
      </c>
      <c r="Q910" s="11"/>
      <c r="R910" s="38">
        <f t="shared" si="217"/>
        <v>0</v>
      </c>
      <c r="S910" s="30">
        <f t="shared" si="218"/>
        <v>0</v>
      </c>
      <c r="T910" s="30">
        <f t="shared" si="219"/>
        <v>0</v>
      </c>
      <c r="U910" s="34"/>
      <c r="V910" s="34"/>
      <c r="W910" s="34"/>
      <c r="X910" s="31">
        <f t="shared" si="224"/>
        <v>9.0359999999999996</v>
      </c>
      <c r="Y910" s="31">
        <f t="shared" si="225"/>
        <v>-184.49199999999999</v>
      </c>
      <c r="Z910" s="30">
        <f t="shared" si="226"/>
        <v>0</v>
      </c>
    </row>
    <row r="911" spans="5:26" x14ac:dyDescent="0.15">
      <c r="E911" s="46"/>
      <c r="F911" s="28"/>
      <c r="G911" s="29"/>
      <c r="H911" s="29"/>
      <c r="I911" s="48" t="str">
        <f t="shared" si="220"/>
        <v/>
      </c>
      <c r="J911" s="48" t="str">
        <f t="shared" si="221"/>
        <v/>
      </c>
      <c r="K911" s="49" t="str">
        <f t="shared" si="222"/>
        <v/>
      </c>
      <c r="N911" s="78"/>
      <c r="O911" s="31" t="str">
        <f t="shared" si="216"/>
        <v>F</v>
      </c>
      <c r="P911" s="11">
        <f t="shared" si="223"/>
        <v>-23.287315649149274</v>
      </c>
      <c r="Q911" s="11"/>
      <c r="R911" s="38">
        <f t="shared" si="217"/>
        <v>0</v>
      </c>
      <c r="S911" s="30">
        <f t="shared" si="218"/>
        <v>0</v>
      </c>
      <c r="T911" s="30">
        <f t="shared" si="219"/>
        <v>0</v>
      </c>
      <c r="U911" s="34"/>
      <c r="V911" s="34"/>
      <c r="W911" s="34"/>
      <c r="X911" s="31">
        <f t="shared" si="224"/>
        <v>9.0359999999999996</v>
      </c>
      <c r="Y911" s="31">
        <f t="shared" si="225"/>
        <v>-184.49199999999999</v>
      </c>
      <c r="Z911" s="30">
        <f t="shared" si="226"/>
        <v>0</v>
      </c>
    </row>
    <row r="912" spans="5:26" x14ac:dyDescent="0.15">
      <c r="E912" s="46"/>
      <c r="F912" s="28"/>
      <c r="G912" s="29"/>
      <c r="H912" s="29"/>
      <c r="I912" s="48" t="str">
        <f t="shared" si="220"/>
        <v/>
      </c>
      <c r="J912" s="48" t="str">
        <f t="shared" si="221"/>
        <v/>
      </c>
      <c r="K912" s="49" t="str">
        <f t="shared" si="222"/>
        <v/>
      </c>
      <c r="N912" s="78"/>
      <c r="O912" s="31" t="str">
        <f t="shared" si="216"/>
        <v>F</v>
      </c>
      <c r="P912" s="11">
        <f t="shared" si="223"/>
        <v>-23.287315649149274</v>
      </c>
      <c r="Q912" s="11"/>
      <c r="R912" s="38">
        <f t="shared" si="217"/>
        <v>0</v>
      </c>
      <c r="S912" s="30">
        <f t="shared" si="218"/>
        <v>0</v>
      </c>
      <c r="T912" s="30">
        <f t="shared" si="219"/>
        <v>0</v>
      </c>
      <c r="U912" s="34"/>
      <c r="V912" s="34"/>
      <c r="W912" s="34"/>
      <c r="X912" s="31">
        <f t="shared" si="224"/>
        <v>9.0359999999999996</v>
      </c>
      <c r="Y912" s="31">
        <f t="shared" si="225"/>
        <v>-184.49199999999999</v>
      </c>
      <c r="Z912" s="30">
        <f t="shared" si="226"/>
        <v>0</v>
      </c>
    </row>
    <row r="913" spans="5:26" x14ac:dyDescent="0.15">
      <c r="E913" s="46"/>
      <c r="F913" s="28"/>
      <c r="G913" s="29"/>
      <c r="H913" s="29"/>
      <c r="I913" s="48" t="str">
        <f t="shared" si="220"/>
        <v/>
      </c>
      <c r="J913" s="48" t="str">
        <f t="shared" si="221"/>
        <v/>
      </c>
      <c r="K913" s="49" t="str">
        <f t="shared" si="222"/>
        <v/>
      </c>
      <c r="N913" s="78"/>
      <c r="O913" s="31" t="str">
        <f t="shared" si="216"/>
        <v>F</v>
      </c>
      <c r="P913" s="11">
        <f t="shared" si="223"/>
        <v>-23.287315649149274</v>
      </c>
      <c r="Q913" s="11"/>
      <c r="R913" s="38">
        <f t="shared" si="217"/>
        <v>0</v>
      </c>
      <c r="S913" s="30">
        <f t="shared" si="218"/>
        <v>0</v>
      </c>
      <c r="T913" s="30">
        <f t="shared" si="219"/>
        <v>0</v>
      </c>
      <c r="U913" s="34"/>
      <c r="V913" s="34"/>
      <c r="W913" s="34"/>
      <c r="X913" s="31">
        <f t="shared" si="224"/>
        <v>9.0359999999999996</v>
      </c>
      <c r="Y913" s="31">
        <f t="shared" si="225"/>
        <v>-184.49199999999999</v>
      </c>
      <c r="Z913" s="30">
        <f t="shared" si="226"/>
        <v>0</v>
      </c>
    </row>
    <row r="914" spans="5:26" x14ac:dyDescent="0.15">
      <c r="E914" s="46"/>
      <c r="F914" s="28"/>
      <c r="G914" s="29"/>
      <c r="H914" s="29"/>
      <c r="I914" s="48" t="str">
        <f t="shared" si="220"/>
        <v/>
      </c>
      <c r="J914" s="48" t="str">
        <f t="shared" si="221"/>
        <v/>
      </c>
      <c r="K914" s="49" t="str">
        <f t="shared" si="222"/>
        <v/>
      </c>
      <c r="N914" s="78"/>
      <c r="O914" s="31" t="str">
        <f t="shared" si="216"/>
        <v>F</v>
      </c>
      <c r="P914" s="11">
        <f t="shared" si="223"/>
        <v>-23.287315649149274</v>
      </c>
      <c r="Q914" s="11"/>
      <c r="R914" s="38">
        <f t="shared" si="217"/>
        <v>0</v>
      </c>
      <c r="S914" s="30">
        <f t="shared" si="218"/>
        <v>0</v>
      </c>
      <c r="T914" s="30">
        <f t="shared" si="219"/>
        <v>0</v>
      </c>
      <c r="U914" s="34"/>
      <c r="V914" s="34"/>
      <c r="W914" s="34"/>
      <c r="X914" s="31">
        <f t="shared" si="224"/>
        <v>9.0359999999999996</v>
      </c>
      <c r="Y914" s="31">
        <f t="shared" si="225"/>
        <v>-184.49199999999999</v>
      </c>
      <c r="Z914" s="30">
        <f t="shared" si="226"/>
        <v>0</v>
      </c>
    </row>
    <row r="915" spans="5:26" x14ac:dyDescent="0.15">
      <c r="E915" s="46"/>
      <c r="F915" s="28"/>
      <c r="G915" s="29"/>
      <c r="H915" s="29"/>
      <c r="I915" s="48" t="str">
        <f t="shared" si="220"/>
        <v/>
      </c>
      <c r="J915" s="48" t="str">
        <f t="shared" si="221"/>
        <v/>
      </c>
      <c r="K915" s="49" t="str">
        <f t="shared" si="222"/>
        <v/>
      </c>
      <c r="N915" s="78"/>
      <c r="O915" s="31" t="str">
        <f t="shared" si="216"/>
        <v>F</v>
      </c>
      <c r="P915" s="11">
        <f t="shared" si="223"/>
        <v>-23.287315649149274</v>
      </c>
      <c r="Q915" s="11"/>
      <c r="R915" s="38">
        <f t="shared" si="217"/>
        <v>0</v>
      </c>
      <c r="S915" s="30">
        <f t="shared" si="218"/>
        <v>0</v>
      </c>
      <c r="T915" s="30">
        <f t="shared" si="219"/>
        <v>0</v>
      </c>
      <c r="U915" s="34"/>
      <c r="V915" s="34"/>
      <c r="W915" s="34"/>
      <c r="X915" s="31">
        <f t="shared" si="224"/>
        <v>9.0359999999999996</v>
      </c>
      <c r="Y915" s="31">
        <f t="shared" si="225"/>
        <v>-184.49199999999999</v>
      </c>
      <c r="Z915" s="30">
        <f t="shared" si="226"/>
        <v>0</v>
      </c>
    </row>
    <row r="916" spans="5:26" x14ac:dyDescent="0.15">
      <c r="E916" s="46"/>
      <c r="F916" s="28"/>
      <c r="G916" s="29"/>
      <c r="H916" s="29"/>
      <c r="I916" s="48" t="str">
        <f t="shared" si="220"/>
        <v/>
      </c>
      <c r="J916" s="48" t="str">
        <f t="shared" si="221"/>
        <v/>
      </c>
      <c r="K916" s="49" t="str">
        <f t="shared" si="222"/>
        <v/>
      </c>
      <c r="N916" s="78"/>
      <c r="O916" s="31" t="str">
        <f t="shared" si="216"/>
        <v>F</v>
      </c>
      <c r="P916" s="11">
        <f t="shared" si="223"/>
        <v>-23.287315649149274</v>
      </c>
      <c r="Q916" s="11"/>
      <c r="R916" s="38">
        <f t="shared" si="217"/>
        <v>0</v>
      </c>
      <c r="S916" s="30">
        <f t="shared" si="218"/>
        <v>0</v>
      </c>
      <c r="T916" s="30">
        <f t="shared" si="219"/>
        <v>0</v>
      </c>
      <c r="U916" s="34"/>
      <c r="V916" s="34"/>
      <c r="W916" s="34"/>
      <c r="X916" s="31">
        <f t="shared" si="224"/>
        <v>9.0359999999999996</v>
      </c>
      <c r="Y916" s="31">
        <f t="shared" si="225"/>
        <v>-184.49199999999999</v>
      </c>
      <c r="Z916" s="30">
        <f t="shared" si="226"/>
        <v>0</v>
      </c>
    </row>
    <row r="917" spans="5:26" x14ac:dyDescent="0.15">
      <c r="E917" s="46"/>
      <c r="F917" s="28"/>
      <c r="G917" s="29"/>
      <c r="H917" s="29"/>
      <c r="I917" s="48" t="str">
        <f t="shared" si="220"/>
        <v/>
      </c>
      <c r="J917" s="48" t="str">
        <f t="shared" si="221"/>
        <v/>
      </c>
      <c r="K917" s="49" t="str">
        <f t="shared" si="222"/>
        <v/>
      </c>
      <c r="N917" s="78"/>
      <c r="O917" s="31" t="str">
        <f t="shared" si="216"/>
        <v>F</v>
      </c>
      <c r="P917" s="11">
        <f t="shared" si="223"/>
        <v>-23.287315649149274</v>
      </c>
      <c r="Q917" s="11"/>
      <c r="R917" s="38">
        <f t="shared" si="217"/>
        <v>0</v>
      </c>
      <c r="S917" s="30">
        <f t="shared" si="218"/>
        <v>0</v>
      </c>
      <c r="T917" s="30">
        <f t="shared" si="219"/>
        <v>0</v>
      </c>
      <c r="U917" s="34"/>
      <c r="V917" s="34"/>
      <c r="W917" s="34"/>
      <c r="X917" s="31">
        <f t="shared" si="224"/>
        <v>9.0359999999999996</v>
      </c>
      <c r="Y917" s="31">
        <f t="shared" si="225"/>
        <v>-184.49199999999999</v>
      </c>
      <c r="Z917" s="30">
        <f t="shared" si="226"/>
        <v>0</v>
      </c>
    </row>
    <row r="918" spans="5:26" x14ac:dyDescent="0.15">
      <c r="E918" s="46"/>
      <c r="F918" s="28"/>
      <c r="G918" s="29"/>
      <c r="H918" s="29"/>
      <c r="I918" s="48" t="str">
        <f t="shared" si="220"/>
        <v/>
      </c>
      <c r="J918" s="48" t="str">
        <f t="shared" si="221"/>
        <v/>
      </c>
      <c r="K918" s="49" t="str">
        <f t="shared" si="222"/>
        <v/>
      </c>
      <c r="N918" s="78"/>
      <c r="O918" s="31" t="str">
        <f t="shared" si="216"/>
        <v>F</v>
      </c>
      <c r="P918" s="11">
        <f t="shared" si="223"/>
        <v>-23.287315649149274</v>
      </c>
      <c r="Q918" s="11"/>
      <c r="R918" s="38">
        <f t="shared" si="217"/>
        <v>0</v>
      </c>
      <c r="S918" s="30">
        <f t="shared" si="218"/>
        <v>0</v>
      </c>
      <c r="T918" s="30">
        <f t="shared" si="219"/>
        <v>0</v>
      </c>
      <c r="U918" s="34"/>
      <c r="V918" s="34"/>
      <c r="W918" s="34"/>
      <c r="X918" s="31">
        <f t="shared" si="224"/>
        <v>9.0359999999999996</v>
      </c>
      <c r="Y918" s="31">
        <f t="shared" si="225"/>
        <v>-184.49199999999999</v>
      </c>
      <c r="Z918" s="30">
        <f t="shared" si="226"/>
        <v>0</v>
      </c>
    </row>
    <row r="919" spans="5:26" x14ac:dyDescent="0.15">
      <c r="E919" s="46"/>
      <c r="F919" s="28"/>
      <c r="G919" s="29"/>
      <c r="H919" s="29"/>
      <c r="I919" s="48" t="str">
        <f t="shared" si="220"/>
        <v/>
      </c>
      <c r="J919" s="48" t="str">
        <f t="shared" si="221"/>
        <v/>
      </c>
      <c r="K919" s="49" t="str">
        <f t="shared" si="222"/>
        <v/>
      </c>
      <c r="N919" s="78"/>
      <c r="O919" s="31" t="str">
        <f t="shared" si="216"/>
        <v>F</v>
      </c>
      <c r="P919" s="11">
        <f t="shared" si="223"/>
        <v>-23.287315649149274</v>
      </c>
      <c r="Q919" s="11"/>
      <c r="R919" s="38">
        <f t="shared" si="217"/>
        <v>0</v>
      </c>
      <c r="S919" s="30">
        <f t="shared" si="218"/>
        <v>0</v>
      </c>
      <c r="T919" s="30">
        <f t="shared" si="219"/>
        <v>0</v>
      </c>
      <c r="U919" s="34"/>
      <c r="V919" s="34"/>
      <c r="W919" s="34"/>
      <c r="X919" s="31">
        <f t="shared" si="224"/>
        <v>9.0359999999999996</v>
      </c>
      <c r="Y919" s="31">
        <f t="shared" si="225"/>
        <v>-184.49199999999999</v>
      </c>
      <c r="Z919" s="30">
        <f t="shared" si="226"/>
        <v>0</v>
      </c>
    </row>
    <row r="920" spans="5:26" x14ac:dyDescent="0.15">
      <c r="E920" s="46"/>
      <c r="F920" s="28"/>
      <c r="G920" s="29"/>
      <c r="H920" s="29"/>
      <c r="I920" s="48" t="str">
        <f t="shared" si="220"/>
        <v/>
      </c>
      <c r="J920" s="48" t="str">
        <f t="shared" si="221"/>
        <v/>
      </c>
      <c r="K920" s="49" t="str">
        <f t="shared" si="222"/>
        <v/>
      </c>
      <c r="N920" s="78"/>
      <c r="O920" s="31" t="str">
        <f t="shared" si="216"/>
        <v>F</v>
      </c>
      <c r="P920" s="11">
        <f t="shared" si="223"/>
        <v>-23.287315649149274</v>
      </c>
      <c r="Q920" s="11"/>
      <c r="R920" s="38">
        <f t="shared" si="217"/>
        <v>0</v>
      </c>
      <c r="S920" s="30">
        <f t="shared" si="218"/>
        <v>0</v>
      </c>
      <c r="T920" s="30">
        <f t="shared" si="219"/>
        <v>0</v>
      </c>
      <c r="U920" s="34"/>
      <c r="V920" s="34"/>
      <c r="W920" s="34"/>
      <c r="X920" s="31">
        <f t="shared" si="224"/>
        <v>9.0359999999999996</v>
      </c>
      <c r="Y920" s="31">
        <f t="shared" si="225"/>
        <v>-184.49199999999999</v>
      </c>
      <c r="Z920" s="30">
        <f t="shared" si="226"/>
        <v>0</v>
      </c>
    </row>
    <row r="921" spans="5:26" x14ac:dyDescent="0.15">
      <c r="E921" s="46"/>
      <c r="F921" s="28"/>
      <c r="G921" s="29"/>
      <c r="H921" s="29"/>
      <c r="I921" s="48" t="str">
        <f t="shared" si="220"/>
        <v/>
      </c>
      <c r="J921" s="48" t="str">
        <f t="shared" si="221"/>
        <v/>
      </c>
      <c r="K921" s="49" t="str">
        <f t="shared" si="222"/>
        <v/>
      </c>
      <c r="N921" s="78"/>
      <c r="O921" s="31" t="str">
        <f t="shared" si="216"/>
        <v>F</v>
      </c>
      <c r="P921" s="11">
        <f t="shared" si="223"/>
        <v>-23.287315649149274</v>
      </c>
      <c r="Q921" s="11"/>
      <c r="R921" s="38">
        <f t="shared" si="217"/>
        <v>0</v>
      </c>
      <c r="S921" s="30">
        <f t="shared" si="218"/>
        <v>0</v>
      </c>
      <c r="T921" s="30">
        <f t="shared" si="219"/>
        <v>0</v>
      </c>
      <c r="U921" s="34"/>
      <c r="V921" s="34"/>
      <c r="W921" s="34"/>
      <c r="X921" s="31">
        <f t="shared" si="224"/>
        <v>9.0359999999999996</v>
      </c>
      <c r="Y921" s="31">
        <f t="shared" si="225"/>
        <v>-184.49199999999999</v>
      </c>
      <c r="Z921" s="30">
        <f t="shared" si="226"/>
        <v>0</v>
      </c>
    </row>
    <row r="922" spans="5:26" x14ac:dyDescent="0.15">
      <c r="E922" s="46"/>
      <c r="F922" s="28"/>
      <c r="G922" s="29"/>
      <c r="H922" s="29"/>
      <c r="I922" s="48" t="str">
        <f t="shared" si="220"/>
        <v/>
      </c>
      <c r="J922" s="48" t="str">
        <f t="shared" si="221"/>
        <v/>
      </c>
      <c r="K922" s="49" t="str">
        <f t="shared" si="222"/>
        <v/>
      </c>
      <c r="N922" s="78"/>
      <c r="O922" s="31" t="str">
        <f t="shared" si="216"/>
        <v>F</v>
      </c>
      <c r="P922" s="11">
        <f t="shared" si="223"/>
        <v>-23.287315649149274</v>
      </c>
      <c r="Q922" s="11"/>
      <c r="R922" s="38">
        <f t="shared" si="217"/>
        <v>0</v>
      </c>
      <c r="S922" s="30">
        <f t="shared" si="218"/>
        <v>0</v>
      </c>
      <c r="T922" s="30">
        <f t="shared" si="219"/>
        <v>0</v>
      </c>
      <c r="U922" s="34"/>
      <c r="V922" s="34"/>
      <c r="W922" s="34"/>
      <c r="X922" s="31">
        <f t="shared" si="224"/>
        <v>9.0359999999999996</v>
      </c>
      <c r="Y922" s="31">
        <f t="shared" si="225"/>
        <v>-184.49199999999999</v>
      </c>
      <c r="Z922" s="30">
        <f t="shared" si="226"/>
        <v>0</v>
      </c>
    </row>
    <row r="923" spans="5:26" x14ac:dyDescent="0.15">
      <c r="E923" s="46"/>
      <c r="F923" s="28"/>
      <c r="G923" s="29"/>
      <c r="H923" s="29"/>
      <c r="I923" s="48" t="str">
        <f t="shared" si="220"/>
        <v/>
      </c>
      <c r="J923" s="48" t="str">
        <f t="shared" si="221"/>
        <v/>
      </c>
      <c r="K923" s="49" t="str">
        <f t="shared" si="222"/>
        <v/>
      </c>
      <c r="N923" s="78"/>
      <c r="O923" s="31" t="str">
        <f t="shared" si="216"/>
        <v>F</v>
      </c>
      <c r="P923" s="11">
        <f t="shared" si="223"/>
        <v>-23.287315649149274</v>
      </c>
      <c r="Q923" s="11"/>
      <c r="R923" s="38">
        <f t="shared" si="217"/>
        <v>0</v>
      </c>
      <c r="S923" s="30">
        <f t="shared" si="218"/>
        <v>0</v>
      </c>
      <c r="T923" s="30">
        <f t="shared" si="219"/>
        <v>0</v>
      </c>
      <c r="U923" s="34"/>
      <c r="V923" s="34"/>
      <c r="W923" s="34"/>
      <c r="X923" s="31">
        <f t="shared" si="224"/>
        <v>9.0359999999999996</v>
      </c>
      <c r="Y923" s="31">
        <f t="shared" si="225"/>
        <v>-184.49199999999999</v>
      </c>
      <c r="Z923" s="30">
        <f t="shared" si="226"/>
        <v>0</v>
      </c>
    </row>
    <row r="924" spans="5:26" x14ac:dyDescent="0.15">
      <c r="E924" s="46"/>
      <c r="F924" s="28"/>
      <c r="G924" s="29"/>
      <c r="H924" s="29"/>
      <c r="I924" s="48" t="str">
        <f t="shared" si="220"/>
        <v/>
      </c>
      <c r="J924" s="48" t="str">
        <f t="shared" si="221"/>
        <v/>
      </c>
      <c r="K924" s="49" t="str">
        <f t="shared" si="222"/>
        <v/>
      </c>
      <c r="N924" s="78"/>
      <c r="O924" s="31" t="str">
        <f t="shared" si="216"/>
        <v>F</v>
      </c>
      <c r="P924" s="11">
        <f t="shared" si="223"/>
        <v>-23.287315649149274</v>
      </c>
      <c r="Q924" s="11"/>
      <c r="R924" s="38">
        <f t="shared" si="217"/>
        <v>0</v>
      </c>
      <c r="S924" s="30">
        <f t="shared" si="218"/>
        <v>0</v>
      </c>
      <c r="T924" s="30">
        <f t="shared" si="219"/>
        <v>0</v>
      </c>
      <c r="U924" s="34"/>
      <c r="V924" s="34"/>
      <c r="W924" s="34"/>
      <c r="X924" s="31">
        <f t="shared" si="224"/>
        <v>9.0359999999999996</v>
      </c>
      <c r="Y924" s="31">
        <f t="shared" si="225"/>
        <v>-184.49199999999999</v>
      </c>
      <c r="Z924" s="30">
        <f t="shared" si="226"/>
        <v>0</v>
      </c>
    </row>
    <row r="925" spans="5:26" x14ac:dyDescent="0.15">
      <c r="E925" s="46"/>
      <c r="F925" s="28"/>
      <c r="G925" s="29"/>
      <c r="H925" s="29"/>
      <c r="I925" s="48" t="str">
        <f t="shared" si="220"/>
        <v/>
      </c>
      <c r="J925" s="48" t="str">
        <f t="shared" si="221"/>
        <v/>
      </c>
      <c r="K925" s="49" t="str">
        <f t="shared" si="222"/>
        <v/>
      </c>
      <c r="N925" s="78"/>
      <c r="O925" s="31" t="str">
        <f t="shared" si="216"/>
        <v>F</v>
      </c>
      <c r="P925" s="11">
        <f t="shared" si="223"/>
        <v>-23.287315649149274</v>
      </c>
      <c r="Q925" s="11"/>
      <c r="R925" s="38">
        <f t="shared" si="217"/>
        <v>0</v>
      </c>
      <c r="S925" s="30">
        <f t="shared" si="218"/>
        <v>0</v>
      </c>
      <c r="T925" s="30">
        <f t="shared" si="219"/>
        <v>0</v>
      </c>
      <c r="U925" s="34"/>
      <c r="V925" s="34"/>
      <c r="W925" s="34"/>
      <c r="X925" s="31">
        <f t="shared" si="224"/>
        <v>9.0359999999999996</v>
      </c>
      <c r="Y925" s="31">
        <f t="shared" si="225"/>
        <v>-184.49199999999999</v>
      </c>
      <c r="Z925" s="30">
        <f t="shared" si="226"/>
        <v>0</v>
      </c>
    </row>
    <row r="926" spans="5:26" x14ac:dyDescent="0.15">
      <c r="E926" s="46"/>
      <c r="F926" s="28"/>
      <c r="G926" s="29"/>
      <c r="H926" s="29"/>
      <c r="I926" s="48" t="str">
        <f t="shared" si="220"/>
        <v/>
      </c>
      <c r="J926" s="48" t="str">
        <f t="shared" si="221"/>
        <v/>
      </c>
      <c r="K926" s="49" t="str">
        <f t="shared" si="222"/>
        <v/>
      </c>
      <c r="N926" s="78"/>
      <c r="O926" s="31" t="str">
        <f t="shared" si="216"/>
        <v>F</v>
      </c>
      <c r="P926" s="11">
        <f t="shared" si="223"/>
        <v>-23.287315649149274</v>
      </c>
      <c r="Q926" s="11"/>
      <c r="R926" s="38">
        <f t="shared" si="217"/>
        <v>0</v>
      </c>
      <c r="S926" s="30">
        <f t="shared" si="218"/>
        <v>0</v>
      </c>
      <c r="T926" s="30">
        <f t="shared" si="219"/>
        <v>0</v>
      </c>
      <c r="U926" s="34"/>
      <c r="V926" s="34"/>
      <c r="W926" s="34"/>
      <c r="X926" s="31">
        <f t="shared" si="224"/>
        <v>9.0359999999999996</v>
      </c>
      <c r="Y926" s="31">
        <f t="shared" si="225"/>
        <v>-184.49199999999999</v>
      </c>
      <c r="Z926" s="30">
        <f t="shared" si="226"/>
        <v>0</v>
      </c>
    </row>
    <row r="927" spans="5:26" x14ac:dyDescent="0.15">
      <c r="E927" s="46"/>
      <c r="F927" s="28"/>
      <c r="G927" s="29"/>
      <c r="H927" s="29"/>
      <c r="I927" s="48" t="str">
        <f t="shared" si="220"/>
        <v/>
      </c>
      <c r="J927" s="48" t="str">
        <f t="shared" si="221"/>
        <v/>
      </c>
      <c r="K927" s="49" t="str">
        <f t="shared" si="222"/>
        <v/>
      </c>
      <c r="N927" s="78"/>
      <c r="O927" s="31" t="str">
        <f t="shared" si="216"/>
        <v>F</v>
      </c>
      <c r="P927" s="11">
        <f t="shared" si="223"/>
        <v>-23.287315649149274</v>
      </c>
      <c r="Q927" s="11"/>
      <c r="R927" s="38">
        <f t="shared" si="217"/>
        <v>0</v>
      </c>
      <c r="S927" s="30">
        <f t="shared" si="218"/>
        <v>0</v>
      </c>
      <c r="T927" s="30">
        <f t="shared" si="219"/>
        <v>0</v>
      </c>
      <c r="U927" s="34"/>
      <c r="V927" s="34"/>
      <c r="W927" s="34"/>
      <c r="X927" s="31">
        <f t="shared" si="224"/>
        <v>9.0359999999999996</v>
      </c>
      <c r="Y927" s="31">
        <f t="shared" si="225"/>
        <v>-184.49199999999999</v>
      </c>
      <c r="Z927" s="30">
        <f t="shared" si="226"/>
        <v>0</v>
      </c>
    </row>
    <row r="928" spans="5:26" x14ac:dyDescent="0.15">
      <c r="E928" s="46"/>
      <c r="F928" s="28"/>
      <c r="G928" s="29"/>
      <c r="H928" s="29"/>
      <c r="I928" s="48" t="str">
        <f t="shared" si="220"/>
        <v/>
      </c>
      <c r="J928" s="48" t="str">
        <f t="shared" si="221"/>
        <v/>
      </c>
      <c r="K928" s="49" t="str">
        <f t="shared" si="222"/>
        <v/>
      </c>
      <c r="N928" s="78"/>
      <c r="O928" s="31" t="str">
        <f t="shared" si="216"/>
        <v>F</v>
      </c>
      <c r="P928" s="11">
        <f t="shared" si="223"/>
        <v>-23.287315649149274</v>
      </c>
      <c r="Q928" s="11"/>
      <c r="R928" s="38">
        <f t="shared" si="217"/>
        <v>0</v>
      </c>
      <c r="S928" s="30">
        <f t="shared" si="218"/>
        <v>0</v>
      </c>
      <c r="T928" s="30">
        <f t="shared" si="219"/>
        <v>0</v>
      </c>
      <c r="U928" s="34"/>
      <c r="V928" s="34"/>
      <c r="W928" s="34"/>
      <c r="X928" s="31">
        <f t="shared" si="224"/>
        <v>9.0359999999999996</v>
      </c>
      <c r="Y928" s="31">
        <f t="shared" si="225"/>
        <v>-184.49199999999999</v>
      </c>
      <c r="Z928" s="30">
        <f t="shared" si="226"/>
        <v>0</v>
      </c>
    </row>
    <row r="929" spans="5:26" x14ac:dyDescent="0.15">
      <c r="E929" s="46"/>
      <c r="F929" s="28"/>
      <c r="G929" s="29"/>
      <c r="H929" s="29"/>
      <c r="I929" s="48" t="str">
        <f t="shared" si="220"/>
        <v/>
      </c>
      <c r="J929" s="48" t="str">
        <f t="shared" si="221"/>
        <v/>
      </c>
      <c r="K929" s="49" t="str">
        <f t="shared" si="222"/>
        <v/>
      </c>
      <c r="N929" s="78"/>
      <c r="O929" s="31" t="str">
        <f t="shared" si="216"/>
        <v>F</v>
      </c>
      <c r="P929" s="11">
        <f t="shared" si="223"/>
        <v>-23.287315649149274</v>
      </c>
      <c r="Q929" s="11"/>
      <c r="R929" s="38">
        <f t="shared" si="217"/>
        <v>0</v>
      </c>
      <c r="S929" s="30">
        <f t="shared" si="218"/>
        <v>0</v>
      </c>
      <c r="T929" s="30">
        <f t="shared" si="219"/>
        <v>0</v>
      </c>
      <c r="U929" s="34"/>
      <c r="V929" s="34"/>
      <c r="W929" s="34"/>
      <c r="X929" s="31">
        <f t="shared" si="224"/>
        <v>9.0359999999999996</v>
      </c>
      <c r="Y929" s="31">
        <f t="shared" si="225"/>
        <v>-184.49199999999999</v>
      </c>
      <c r="Z929" s="30">
        <f t="shared" si="226"/>
        <v>0</v>
      </c>
    </row>
    <row r="930" spans="5:26" x14ac:dyDescent="0.15">
      <c r="E930" s="46"/>
      <c r="F930" s="28"/>
      <c r="G930" s="29"/>
      <c r="H930" s="29"/>
      <c r="I930" s="48" t="str">
        <f t="shared" si="220"/>
        <v/>
      </c>
      <c r="J930" s="48" t="str">
        <f t="shared" si="221"/>
        <v/>
      </c>
      <c r="K930" s="49" t="str">
        <f t="shared" si="222"/>
        <v/>
      </c>
      <c r="N930" s="78"/>
      <c r="O930" s="31" t="str">
        <f t="shared" si="216"/>
        <v>F</v>
      </c>
      <c r="P930" s="11">
        <f t="shared" si="223"/>
        <v>-23.287315649149274</v>
      </c>
      <c r="Q930" s="11"/>
      <c r="R930" s="38">
        <f t="shared" si="217"/>
        <v>0</v>
      </c>
      <c r="S930" s="30">
        <f t="shared" si="218"/>
        <v>0</v>
      </c>
      <c r="T930" s="30">
        <f t="shared" si="219"/>
        <v>0</v>
      </c>
      <c r="U930" s="34"/>
      <c r="V930" s="34"/>
      <c r="W930" s="34"/>
      <c r="X930" s="31">
        <f t="shared" si="224"/>
        <v>9.0359999999999996</v>
      </c>
      <c r="Y930" s="31">
        <f t="shared" si="225"/>
        <v>-184.49199999999999</v>
      </c>
      <c r="Z930" s="30">
        <f t="shared" si="226"/>
        <v>0</v>
      </c>
    </row>
    <row r="931" spans="5:26" x14ac:dyDescent="0.15">
      <c r="E931" s="46"/>
      <c r="F931" s="28"/>
      <c r="G931" s="29"/>
      <c r="H931" s="29"/>
      <c r="I931" s="48" t="str">
        <f t="shared" si="220"/>
        <v/>
      </c>
      <c r="J931" s="48" t="str">
        <f t="shared" si="221"/>
        <v/>
      </c>
      <c r="K931" s="49" t="str">
        <f t="shared" si="222"/>
        <v/>
      </c>
      <c r="N931" s="78"/>
      <c r="O931" s="31" t="str">
        <f t="shared" si="216"/>
        <v>F</v>
      </c>
      <c r="P931" s="11">
        <f t="shared" si="223"/>
        <v>-23.287315649149274</v>
      </c>
      <c r="Q931" s="11"/>
      <c r="R931" s="38">
        <f t="shared" si="217"/>
        <v>0</v>
      </c>
      <c r="S931" s="30">
        <f t="shared" si="218"/>
        <v>0</v>
      </c>
      <c r="T931" s="30">
        <f t="shared" si="219"/>
        <v>0</v>
      </c>
      <c r="U931" s="34"/>
      <c r="V931" s="34"/>
      <c r="W931" s="34"/>
      <c r="X931" s="31">
        <f t="shared" si="224"/>
        <v>9.0359999999999996</v>
      </c>
      <c r="Y931" s="31">
        <f t="shared" si="225"/>
        <v>-184.49199999999999</v>
      </c>
      <c r="Z931" s="30">
        <f t="shared" si="226"/>
        <v>0</v>
      </c>
    </row>
    <row r="932" spans="5:26" x14ac:dyDescent="0.15">
      <c r="E932" s="46"/>
      <c r="F932" s="28"/>
      <c r="G932" s="29"/>
      <c r="H932" s="29"/>
      <c r="I932" s="48" t="str">
        <f t="shared" si="220"/>
        <v/>
      </c>
      <c r="J932" s="48" t="str">
        <f t="shared" si="221"/>
        <v/>
      </c>
      <c r="K932" s="49" t="str">
        <f t="shared" si="222"/>
        <v/>
      </c>
      <c r="N932" s="78"/>
      <c r="O932" s="31" t="str">
        <f t="shared" si="216"/>
        <v>F</v>
      </c>
      <c r="P932" s="11">
        <f t="shared" si="223"/>
        <v>-23.287315649149274</v>
      </c>
      <c r="Q932" s="11"/>
      <c r="R932" s="38">
        <f t="shared" si="217"/>
        <v>0</v>
      </c>
      <c r="S932" s="30">
        <f t="shared" si="218"/>
        <v>0</v>
      </c>
      <c r="T932" s="30">
        <f t="shared" si="219"/>
        <v>0</v>
      </c>
      <c r="U932" s="34"/>
      <c r="V932" s="34"/>
      <c r="W932" s="34"/>
      <c r="X932" s="31">
        <f t="shared" si="224"/>
        <v>9.0359999999999996</v>
      </c>
      <c r="Y932" s="31">
        <f t="shared" si="225"/>
        <v>-184.49199999999999</v>
      </c>
      <c r="Z932" s="30">
        <f t="shared" si="226"/>
        <v>0</v>
      </c>
    </row>
    <row r="933" spans="5:26" x14ac:dyDescent="0.15">
      <c r="E933" s="46"/>
      <c r="F933" s="28"/>
      <c r="G933" s="29"/>
      <c r="H933" s="29"/>
      <c r="I933" s="48" t="str">
        <f t="shared" si="220"/>
        <v/>
      </c>
      <c r="J933" s="48" t="str">
        <f t="shared" si="221"/>
        <v/>
      </c>
      <c r="K933" s="49" t="str">
        <f t="shared" si="222"/>
        <v/>
      </c>
      <c r="N933" s="78"/>
      <c r="O933" s="31" t="str">
        <f t="shared" si="216"/>
        <v>F</v>
      </c>
      <c r="P933" s="11">
        <f t="shared" si="223"/>
        <v>-23.287315649149274</v>
      </c>
      <c r="Q933" s="11"/>
      <c r="R933" s="38">
        <f t="shared" si="217"/>
        <v>0</v>
      </c>
      <c r="S933" s="30">
        <f t="shared" si="218"/>
        <v>0</v>
      </c>
      <c r="T933" s="30">
        <f t="shared" si="219"/>
        <v>0</v>
      </c>
      <c r="U933" s="34"/>
      <c r="V933" s="34"/>
      <c r="W933" s="34"/>
      <c r="X933" s="31">
        <f t="shared" si="224"/>
        <v>9.0359999999999996</v>
      </c>
      <c r="Y933" s="31">
        <f t="shared" si="225"/>
        <v>-184.49199999999999</v>
      </c>
      <c r="Z933" s="30">
        <f t="shared" si="226"/>
        <v>0</v>
      </c>
    </row>
    <row r="934" spans="5:26" x14ac:dyDescent="0.15">
      <c r="E934" s="46"/>
      <c r="F934" s="28"/>
      <c r="G934" s="29"/>
      <c r="H934" s="29"/>
      <c r="I934" s="48" t="str">
        <f t="shared" si="220"/>
        <v/>
      </c>
      <c r="J934" s="48" t="str">
        <f t="shared" si="221"/>
        <v/>
      </c>
      <c r="K934" s="49" t="str">
        <f t="shared" si="222"/>
        <v/>
      </c>
      <c r="N934" s="78"/>
      <c r="O934" s="31" t="str">
        <f t="shared" si="216"/>
        <v>F</v>
      </c>
      <c r="P934" s="11">
        <f t="shared" si="223"/>
        <v>-23.287315649149274</v>
      </c>
      <c r="Q934" s="11"/>
      <c r="R934" s="38">
        <f t="shared" si="217"/>
        <v>0</v>
      </c>
      <c r="S934" s="30">
        <f t="shared" si="218"/>
        <v>0</v>
      </c>
      <c r="T934" s="30">
        <f t="shared" si="219"/>
        <v>0</v>
      </c>
      <c r="U934" s="34"/>
      <c r="V934" s="34"/>
      <c r="W934" s="34"/>
      <c r="X934" s="31">
        <f t="shared" si="224"/>
        <v>9.0359999999999996</v>
      </c>
      <c r="Y934" s="31">
        <f t="shared" si="225"/>
        <v>-184.49199999999999</v>
      </c>
      <c r="Z934" s="30">
        <f t="shared" si="226"/>
        <v>0</v>
      </c>
    </row>
    <row r="935" spans="5:26" x14ac:dyDescent="0.15">
      <c r="E935" s="46"/>
      <c r="F935" s="28"/>
      <c r="G935" s="29"/>
      <c r="H935" s="29"/>
      <c r="I935" s="48" t="str">
        <f t="shared" si="220"/>
        <v/>
      </c>
      <c r="J935" s="48" t="str">
        <f t="shared" si="221"/>
        <v/>
      </c>
      <c r="K935" s="49" t="str">
        <f t="shared" si="222"/>
        <v/>
      </c>
      <c r="N935" s="78"/>
      <c r="O935" s="31" t="str">
        <f t="shared" si="216"/>
        <v>F</v>
      </c>
      <c r="P935" s="11">
        <f t="shared" si="223"/>
        <v>-23.287315649149274</v>
      </c>
      <c r="Q935" s="11"/>
      <c r="R935" s="38">
        <f t="shared" si="217"/>
        <v>0</v>
      </c>
      <c r="S935" s="30">
        <f t="shared" si="218"/>
        <v>0</v>
      </c>
      <c r="T935" s="30">
        <f t="shared" si="219"/>
        <v>0</v>
      </c>
      <c r="U935" s="34"/>
      <c r="V935" s="34"/>
      <c r="W935" s="34"/>
      <c r="X935" s="31">
        <f t="shared" si="224"/>
        <v>9.0359999999999996</v>
      </c>
      <c r="Y935" s="31">
        <f t="shared" si="225"/>
        <v>-184.49199999999999</v>
      </c>
      <c r="Z935" s="30">
        <f t="shared" si="226"/>
        <v>0</v>
      </c>
    </row>
    <row r="936" spans="5:26" x14ac:dyDescent="0.15">
      <c r="E936" s="46"/>
      <c r="F936" s="28"/>
      <c r="G936" s="29"/>
      <c r="H936" s="29"/>
      <c r="I936" s="48" t="str">
        <f t="shared" si="220"/>
        <v/>
      </c>
      <c r="J936" s="48" t="str">
        <f t="shared" si="221"/>
        <v/>
      </c>
      <c r="K936" s="49" t="str">
        <f t="shared" si="222"/>
        <v/>
      </c>
      <c r="N936" s="78"/>
      <c r="O936" s="31" t="str">
        <f t="shared" si="216"/>
        <v>F</v>
      </c>
      <c r="P936" s="11">
        <f t="shared" si="223"/>
        <v>-23.287315649149274</v>
      </c>
      <c r="Q936" s="11"/>
      <c r="R936" s="38">
        <f t="shared" si="217"/>
        <v>0</v>
      </c>
      <c r="S936" s="30">
        <f t="shared" si="218"/>
        <v>0</v>
      </c>
      <c r="T936" s="30">
        <f t="shared" si="219"/>
        <v>0</v>
      </c>
      <c r="U936" s="34"/>
      <c r="V936" s="34"/>
      <c r="W936" s="34"/>
      <c r="X936" s="31">
        <f t="shared" si="224"/>
        <v>9.0359999999999996</v>
      </c>
      <c r="Y936" s="31">
        <f t="shared" si="225"/>
        <v>-184.49199999999999</v>
      </c>
      <c r="Z936" s="30">
        <f t="shared" si="226"/>
        <v>0</v>
      </c>
    </row>
    <row r="937" spans="5:26" x14ac:dyDescent="0.15">
      <c r="E937" s="46"/>
      <c r="F937" s="28"/>
      <c r="G937" s="29"/>
      <c r="H937" s="29"/>
      <c r="I937" s="48" t="str">
        <f t="shared" si="220"/>
        <v/>
      </c>
      <c r="J937" s="48" t="str">
        <f t="shared" si="221"/>
        <v/>
      </c>
      <c r="K937" s="49" t="str">
        <f t="shared" si="222"/>
        <v/>
      </c>
      <c r="N937" s="78"/>
      <c r="O937" s="31" t="str">
        <f t="shared" si="216"/>
        <v>F</v>
      </c>
      <c r="P937" s="11">
        <f t="shared" si="223"/>
        <v>-23.287315649149274</v>
      </c>
      <c r="Q937" s="11"/>
      <c r="R937" s="38">
        <f t="shared" si="217"/>
        <v>0</v>
      </c>
      <c r="S937" s="30">
        <f t="shared" si="218"/>
        <v>0</v>
      </c>
      <c r="T937" s="30">
        <f t="shared" si="219"/>
        <v>0</v>
      </c>
      <c r="U937" s="34"/>
      <c r="V937" s="34"/>
      <c r="W937" s="34"/>
      <c r="X937" s="31">
        <f t="shared" si="224"/>
        <v>9.0359999999999996</v>
      </c>
      <c r="Y937" s="31">
        <f t="shared" si="225"/>
        <v>-184.49199999999999</v>
      </c>
      <c r="Z937" s="30">
        <f t="shared" si="226"/>
        <v>0</v>
      </c>
    </row>
    <row r="938" spans="5:26" x14ac:dyDescent="0.15">
      <c r="E938" s="46"/>
      <c r="F938" s="28"/>
      <c r="G938" s="29"/>
      <c r="H938" s="29"/>
      <c r="I938" s="48" t="str">
        <f t="shared" si="220"/>
        <v/>
      </c>
      <c r="J938" s="48" t="str">
        <f t="shared" si="221"/>
        <v/>
      </c>
      <c r="K938" s="49" t="str">
        <f t="shared" si="222"/>
        <v/>
      </c>
      <c r="N938" s="78"/>
      <c r="O938" s="31" t="str">
        <f t="shared" si="216"/>
        <v>F</v>
      </c>
      <c r="P938" s="11">
        <f t="shared" si="223"/>
        <v>-23.287315649149274</v>
      </c>
      <c r="Q938" s="11"/>
      <c r="R938" s="38">
        <f t="shared" ref="R938:R992" si="227">DATEDIF($F$871,F938,"Y")</f>
        <v>0</v>
      </c>
      <c r="S938" s="30">
        <f t="shared" ref="S938:S992" si="228">DATEDIF($F$871,F938,"YM")</f>
        <v>0</v>
      </c>
      <c r="T938" s="30">
        <f t="shared" ref="T938:T992" si="229">DATEDIF($F$871,F938,"Y")+DATEDIF($F$871,F938,"YD")/(365+IF(MOD(YEAR(DATE(YEAR(F938)-1,MONTH($F$871),DAY($F$871))),4)=0,IF(DATE(YEAR(DATE(YEAR(F938)-1,MONTH($F$871),DAY($F$871))),2,29)&gt;=DATE(YEAR(F938)-1,MONTH($F$871),DAY($F$871)),1,0),0)+IF(MOD(YEAR(F938),4)=0,IF(DATE(YEAR(F938),2,29)&lt;=F938,1,0),0))</f>
        <v>0</v>
      </c>
      <c r="U938" s="34"/>
      <c r="V938" s="34"/>
      <c r="W938" s="34"/>
      <c r="X938" s="31">
        <f t="shared" si="224"/>
        <v>9.0359999999999996</v>
      </c>
      <c r="Y938" s="31">
        <f t="shared" si="225"/>
        <v>-184.49199999999999</v>
      </c>
      <c r="Z938" s="30">
        <f t="shared" si="226"/>
        <v>0</v>
      </c>
    </row>
    <row r="939" spans="5:26" x14ac:dyDescent="0.15">
      <c r="E939" s="46"/>
      <c r="F939" s="28"/>
      <c r="G939" s="29"/>
      <c r="H939" s="29"/>
      <c r="I939" s="48" t="str">
        <f t="shared" si="220"/>
        <v/>
      </c>
      <c r="J939" s="48" t="str">
        <f t="shared" si="221"/>
        <v/>
      </c>
      <c r="K939" s="49" t="str">
        <f t="shared" si="222"/>
        <v/>
      </c>
      <c r="N939" s="78"/>
      <c r="O939" s="31" t="str">
        <f t="shared" si="216"/>
        <v>F</v>
      </c>
      <c r="P939" s="11">
        <f t="shared" si="223"/>
        <v>-23.287315649149274</v>
      </c>
      <c r="Q939" s="11"/>
      <c r="R939" s="38">
        <f t="shared" si="227"/>
        <v>0</v>
      </c>
      <c r="S939" s="30">
        <f t="shared" si="228"/>
        <v>0</v>
      </c>
      <c r="T939" s="30">
        <f t="shared" si="229"/>
        <v>0</v>
      </c>
      <c r="U939" s="34"/>
      <c r="V939" s="34"/>
      <c r="W939" s="34"/>
      <c r="X939" s="31">
        <f t="shared" si="224"/>
        <v>9.0359999999999996</v>
      </c>
      <c r="Y939" s="31">
        <f t="shared" si="225"/>
        <v>-184.49199999999999</v>
      </c>
      <c r="Z939" s="30">
        <f t="shared" si="226"/>
        <v>0</v>
      </c>
    </row>
    <row r="940" spans="5:26" x14ac:dyDescent="0.15">
      <c r="E940" s="46"/>
      <c r="F940" s="28"/>
      <c r="G940" s="29"/>
      <c r="H940" s="29"/>
      <c r="I940" s="48" t="str">
        <f t="shared" ref="I940:I965" si="230">IF(COUNTA($F$871,$H$871,F940:H940)=5,P940,"")</f>
        <v/>
      </c>
      <c r="J940" s="48" t="str">
        <f t="shared" ref="J940:J965" si="231">IF(COUNTA($F$871,$H$871,F940:H940)=5,IF(T940&lt;6,"*",IF(T940&gt;=17.583,"*",(H940-G940*INDEX(IF(O940="F",muratafemale,muratamale),R940-4,1)-INDEX(IF(O940="F",muratafemale,muratamale),R940-4,2))/(G940*INDEX(IF(O940="F",muratafemale,muratamale),R940-4,1)+INDEX(IF(O940="F",muratafemale,muratamale),R940-4,2))*100)),"")</f>
        <v/>
      </c>
      <c r="K940" s="49" t="str">
        <f t="shared" ref="K940:K965" si="232">IF(COUNTA($F$871,$H$871,F940:H940)=5,IF(OR(T940&lt;1,G940&lt;70),"*",IF(G940&gt;=IF(O940="M",181,174),(H940-Z940)/Z940*100,IF(G940&lt;101,(H940-X940)/X940*100,IF(T940&lt;6,(H940-X940)/X940*100,IF(T940&gt;=17.583,(H940-Z940)/Z940*100,(H940-Y940)/Y940*100))))),"")</f>
        <v/>
      </c>
      <c r="N940" s="78"/>
      <c r="O940" s="31" t="str">
        <f t="shared" si="216"/>
        <v>F</v>
      </c>
      <c r="P940" s="11">
        <f t="shared" ref="P940:P965" si="233">IF(T940&gt;17.583,"*",(G940-(INDEX(IF(O940="F",Hfemalemean,Hmalemean),S940+1,R940+1)))/(INDEX(IF(O940="F",Hfemalesd,Hmalesd),S940+1,R940+1)))</f>
        <v>-23.287315649149274</v>
      </c>
      <c r="Q940" s="11"/>
      <c r="R940" s="38">
        <f t="shared" si="227"/>
        <v>0</v>
      </c>
      <c r="S940" s="30">
        <f t="shared" si="228"/>
        <v>0</v>
      </c>
      <c r="T940" s="30">
        <f t="shared" si="229"/>
        <v>0</v>
      </c>
      <c r="U940" s="34"/>
      <c r="V940" s="34"/>
      <c r="W940" s="34"/>
      <c r="X940" s="31">
        <f t="shared" ref="X940:X965" si="234">IF(O940="M",2.06*10^-3*G940^2-0.1166*G940+6.5273,2.49*10^-3*G940^2-0.1858*G940+9.036)</f>
        <v>9.0359999999999996</v>
      </c>
      <c r="Y940" s="31">
        <f t="shared" ref="Y940:Y965" si="235">((G940/100)^3*INDEX(itoOI,IF(O940="M",0,3)+IF(G940&lt;140,1,IF(G940&lt;=149,2,3)),1)+(G940/100)^2*INDEX(itoOI,IF(O940="M",0,3)+IF(G940&lt;140,1,IF(G940&lt;=149,2,3)),2)+(G940/100)*INDEX(itoOI,IF(O940="M",0,3)+IF(G940&lt;140,1,IF(G940&lt;=149,2,3)),3)+INDEX(itoOI,IF(O940="M",0,3)+IF(G940&lt;140,1,IF(G940&lt;=149,2,3)),4))</f>
        <v>-184.49199999999999</v>
      </c>
      <c r="Z940" s="30">
        <f t="shared" ref="Z940:Z965" si="236">22*G940^2/10000</f>
        <v>0</v>
      </c>
    </row>
    <row r="941" spans="5:26" x14ac:dyDescent="0.15">
      <c r="E941" s="46"/>
      <c r="F941" s="28"/>
      <c r="G941" s="29"/>
      <c r="H941" s="29"/>
      <c r="I941" s="48" t="str">
        <f t="shared" si="230"/>
        <v/>
      </c>
      <c r="J941" s="48" t="str">
        <f t="shared" si="231"/>
        <v/>
      </c>
      <c r="K941" s="49" t="str">
        <f t="shared" si="232"/>
        <v/>
      </c>
      <c r="N941" s="78"/>
      <c r="O941" s="31" t="str">
        <f t="shared" si="216"/>
        <v>F</v>
      </c>
      <c r="P941" s="11">
        <f t="shared" si="233"/>
        <v>-23.287315649149274</v>
      </c>
      <c r="Q941" s="11"/>
      <c r="R941" s="38">
        <f t="shared" si="227"/>
        <v>0</v>
      </c>
      <c r="S941" s="30">
        <f t="shared" si="228"/>
        <v>0</v>
      </c>
      <c r="T941" s="30">
        <f t="shared" si="229"/>
        <v>0</v>
      </c>
      <c r="U941" s="34"/>
      <c r="V941" s="34"/>
      <c r="W941" s="34"/>
      <c r="X941" s="31">
        <f t="shared" si="234"/>
        <v>9.0359999999999996</v>
      </c>
      <c r="Y941" s="31">
        <f t="shared" si="235"/>
        <v>-184.49199999999999</v>
      </c>
      <c r="Z941" s="30">
        <f t="shared" si="236"/>
        <v>0</v>
      </c>
    </row>
    <row r="942" spans="5:26" x14ac:dyDescent="0.15">
      <c r="E942" s="46"/>
      <c r="F942" s="28"/>
      <c r="G942" s="29"/>
      <c r="H942" s="29"/>
      <c r="I942" s="48" t="str">
        <f t="shared" si="230"/>
        <v/>
      </c>
      <c r="J942" s="48" t="str">
        <f t="shared" si="231"/>
        <v/>
      </c>
      <c r="K942" s="49" t="str">
        <f t="shared" si="232"/>
        <v/>
      </c>
      <c r="N942" s="78"/>
      <c r="O942" s="31" t="str">
        <f t="shared" si="216"/>
        <v>F</v>
      </c>
      <c r="P942" s="11">
        <f t="shared" si="233"/>
        <v>-23.287315649149274</v>
      </c>
      <c r="Q942" s="11"/>
      <c r="R942" s="38">
        <f t="shared" si="227"/>
        <v>0</v>
      </c>
      <c r="S942" s="30">
        <f t="shared" si="228"/>
        <v>0</v>
      </c>
      <c r="T942" s="30">
        <f t="shared" si="229"/>
        <v>0</v>
      </c>
      <c r="U942" s="34"/>
      <c r="V942" s="34"/>
      <c r="W942" s="34"/>
      <c r="X942" s="31">
        <f t="shared" si="234"/>
        <v>9.0359999999999996</v>
      </c>
      <c r="Y942" s="31">
        <f t="shared" si="235"/>
        <v>-184.49199999999999</v>
      </c>
      <c r="Z942" s="30">
        <f t="shared" si="236"/>
        <v>0</v>
      </c>
    </row>
    <row r="943" spans="5:26" x14ac:dyDescent="0.15">
      <c r="E943" s="46"/>
      <c r="F943" s="28"/>
      <c r="G943" s="29"/>
      <c r="H943" s="29"/>
      <c r="I943" s="48" t="str">
        <f t="shared" si="230"/>
        <v/>
      </c>
      <c r="J943" s="48" t="str">
        <f t="shared" si="231"/>
        <v/>
      </c>
      <c r="K943" s="49" t="str">
        <f t="shared" si="232"/>
        <v/>
      </c>
      <c r="N943" s="78"/>
      <c r="O943" s="31" t="str">
        <f t="shared" si="216"/>
        <v>F</v>
      </c>
      <c r="P943" s="11">
        <f t="shared" si="233"/>
        <v>-23.287315649149274</v>
      </c>
      <c r="Q943" s="11"/>
      <c r="R943" s="38">
        <f t="shared" si="227"/>
        <v>0</v>
      </c>
      <c r="S943" s="30">
        <f t="shared" si="228"/>
        <v>0</v>
      </c>
      <c r="T943" s="30">
        <f t="shared" si="229"/>
        <v>0</v>
      </c>
      <c r="U943" s="34"/>
      <c r="V943" s="34"/>
      <c r="W943" s="34"/>
      <c r="X943" s="31">
        <f t="shared" si="234"/>
        <v>9.0359999999999996</v>
      </c>
      <c r="Y943" s="31">
        <f t="shared" si="235"/>
        <v>-184.49199999999999</v>
      </c>
      <c r="Z943" s="30">
        <f t="shared" si="236"/>
        <v>0</v>
      </c>
    </row>
    <row r="944" spans="5:26" x14ac:dyDescent="0.15">
      <c r="E944" s="46"/>
      <c r="F944" s="28"/>
      <c r="G944" s="29"/>
      <c r="H944" s="29"/>
      <c r="I944" s="48" t="str">
        <f t="shared" si="230"/>
        <v/>
      </c>
      <c r="J944" s="48" t="str">
        <f t="shared" si="231"/>
        <v/>
      </c>
      <c r="K944" s="49" t="str">
        <f t="shared" si="232"/>
        <v/>
      </c>
      <c r="N944" s="78"/>
      <c r="O944" s="31" t="str">
        <f t="shared" si="216"/>
        <v>F</v>
      </c>
      <c r="P944" s="11">
        <f t="shared" si="233"/>
        <v>-23.287315649149274</v>
      </c>
      <c r="Q944" s="11"/>
      <c r="R944" s="38">
        <f t="shared" si="227"/>
        <v>0</v>
      </c>
      <c r="S944" s="30">
        <f t="shared" si="228"/>
        <v>0</v>
      </c>
      <c r="T944" s="30">
        <f t="shared" si="229"/>
        <v>0</v>
      </c>
      <c r="U944" s="34"/>
      <c r="V944" s="34"/>
      <c r="W944" s="34"/>
      <c r="X944" s="31">
        <f t="shared" si="234"/>
        <v>9.0359999999999996</v>
      </c>
      <c r="Y944" s="31">
        <f t="shared" si="235"/>
        <v>-184.49199999999999</v>
      </c>
      <c r="Z944" s="30">
        <f t="shared" si="236"/>
        <v>0</v>
      </c>
    </row>
    <row r="945" spans="5:26" x14ac:dyDescent="0.15">
      <c r="E945" s="46"/>
      <c r="F945" s="28"/>
      <c r="G945" s="29"/>
      <c r="H945" s="29"/>
      <c r="I945" s="48" t="str">
        <f t="shared" si="230"/>
        <v/>
      </c>
      <c r="J945" s="48" t="str">
        <f t="shared" si="231"/>
        <v/>
      </c>
      <c r="K945" s="49" t="str">
        <f t="shared" si="232"/>
        <v/>
      </c>
      <c r="N945" s="78"/>
      <c r="O945" s="31" t="str">
        <f t="shared" si="216"/>
        <v>F</v>
      </c>
      <c r="P945" s="11">
        <f t="shared" si="233"/>
        <v>-23.287315649149274</v>
      </c>
      <c r="Q945" s="11"/>
      <c r="R945" s="38">
        <f t="shared" si="227"/>
        <v>0</v>
      </c>
      <c r="S945" s="30">
        <f t="shared" si="228"/>
        <v>0</v>
      </c>
      <c r="T945" s="30">
        <f t="shared" si="229"/>
        <v>0</v>
      </c>
      <c r="U945" s="34"/>
      <c r="V945" s="34"/>
      <c r="W945" s="34"/>
      <c r="X945" s="31">
        <f t="shared" si="234"/>
        <v>9.0359999999999996</v>
      </c>
      <c r="Y945" s="31">
        <f t="shared" si="235"/>
        <v>-184.49199999999999</v>
      </c>
      <c r="Z945" s="30">
        <f t="shared" si="236"/>
        <v>0</v>
      </c>
    </row>
    <row r="946" spans="5:26" x14ac:dyDescent="0.15">
      <c r="E946" s="46"/>
      <c r="F946" s="28"/>
      <c r="G946" s="29"/>
      <c r="H946" s="29"/>
      <c r="I946" s="48" t="str">
        <f t="shared" si="230"/>
        <v/>
      </c>
      <c r="J946" s="48" t="str">
        <f t="shared" si="231"/>
        <v/>
      </c>
      <c r="K946" s="49" t="str">
        <f t="shared" si="232"/>
        <v/>
      </c>
      <c r="N946" s="78"/>
      <c r="O946" s="31" t="str">
        <f t="shared" si="216"/>
        <v>F</v>
      </c>
      <c r="P946" s="11">
        <f t="shared" si="233"/>
        <v>-23.287315649149274</v>
      </c>
      <c r="Q946" s="11"/>
      <c r="R946" s="38">
        <f t="shared" si="227"/>
        <v>0</v>
      </c>
      <c r="S946" s="30">
        <f t="shared" si="228"/>
        <v>0</v>
      </c>
      <c r="T946" s="30">
        <f t="shared" si="229"/>
        <v>0</v>
      </c>
      <c r="U946" s="34"/>
      <c r="V946" s="34"/>
      <c r="W946" s="34"/>
      <c r="X946" s="31">
        <f t="shared" si="234"/>
        <v>9.0359999999999996</v>
      </c>
      <c r="Y946" s="31">
        <f t="shared" si="235"/>
        <v>-184.49199999999999</v>
      </c>
      <c r="Z946" s="30">
        <f t="shared" si="236"/>
        <v>0</v>
      </c>
    </row>
    <row r="947" spans="5:26" x14ac:dyDescent="0.15">
      <c r="E947" s="46"/>
      <c r="F947" s="28"/>
      <c r="G947" s="29"/>
      <c r="H947" s="29"/>
      <c r="I947" s="48" t="str">
        <f t="shared" si="230"/>
        <v/>
      </c>
      <c r="J947" s="48" t="str">
        <f t="shared" si="231"/>
        <v/>
      </c>
      <c r="K947" s="49" t="str">
        <f t="shared" si="232"/>
        <v/>
      </c>
      <c r="N947" s="78"/>
      <c r="O947" s="31" t="str">
        <f t="shared" si="216"/>
        <v>F</v>
      </c>
      <c r="P947" s="11">
        <f t="shared" si="233"/>
        <v>-23.287315649149274</v>
      </c>
      <c r="Q947" s="11"/>
      <c r="R947" s="38">
        <f t="shared" si="227"/>
        <v>0</v>
      </c>
      <c r="S947" s="30">
        <f t="shared" si="228"/>
        <v>0</v>
      </c>
      <c r="T947" s="30">
        <f t="shared" si="229"/>
        <v>0</v>
      </c>
      <c r="U947" s="34"/>
      <c r="V947" s="34"/>
      <c r="W947" s="34"/>
      <c r="X947" s="31">
        <f t="shared" si="234"/>
        <v>9.0359999999999996</v>
      </c>
      <c r="Y947" s="31">
        <f t="shared" si="235"/>
        <v>-184.49199999999999</v>
      </c>
      <c r="Z947" s="30">
        <f t="shared" si="236"/>
        <v>0</v>
      </c>
    </row>
    <row r="948" spans="5:26" x14ac:dyDescent="0.15">
      <c r="E948" s="46"/>
      <c r="F948" s="28"/>
      <c r="G948" s="29"/>
      <c r="H948" s="29"/>
      <c r="I948" s="48" t="str">
        <f t="shared" si="230"/>
        <v/>
      </c>
      <c r="J948" s="48" t="str">
        <f t="shared" si="231"/>
        <v/>
      </c>
      <c r="K948" s="49" t="str">
        <f t="shared" si="232"/>
        <v/>
      </c>
      <c r="N948" s="78"/>
      <c r="O948" s="31" t="str">
        <f t="shared" si="216"/>
        <v>F</v>
      </c>
      <c r="P948" s="11">
        <f t="shared" si="233"/>
        <v>-23.287315649149274</v>
      </c>
      <c r="Q948" s="11"/>
      <c r="R948" s="38">
        <f t="shared" si="227"/>
        <v>0</v>
      </c>
      <c r="S948" s="30">
        <f t="shared" si="228"/>
        <v>0</v>
      </c>
      <c r="T948" s="30">
        <f t="shared" si="229"/>
        <v>0</v>
      </c>
      <c r="U948" s="34"/>
      <c r="V948" s="34"/>
      <c r="W948" s="34"/>
      <c r="X948" s="31">
        <f t="shared" si="234"/>
        <v>9.0359999999999996</v>
      </c>
      <c r="Y948" s="31">
        <f t="shared" si="235"/>
        <v>-184.49199999999999</v>
      </c>
      <c r="Z948" s="30">
        <f t="shared" si="236"/>
        <v>0</v>
      </c>
    </row>
    <row r="949" spans="5:26" x14ac:dyDescent="0.15">
      <c r="E949" s="46"/>
      <c r="F949" s="28"/>
      <c r="G949" s="29"/>
      <c r="H949" s="29"/>
      <c r="I949" s="48" t="str">
        <f t="shared" si="230"/>
        <v/>
      </c>
      <c r="J949" s="48" t="str">
        <f t="shared" si="231"/>
        <v/>
      </c>
      <c r="K949" s="49" t="str">
        <f t="shared" si="232"/>
        <v/>
      </c>
      <c r="N949" s="78"/>
      <c r="O949" s="31" t="str">
        <f t="shared" si="216"/>
        <v>F</v>
      </c>
      <c r="P949" s="11">
        <f t="shared" si="233"/>
        <v>-23.287315649149274</v>
      </c>
      <c r="Q949" s="11"/>
      <c r="R949" s="38">
        <f t="shared" si="227"/>
        <v>0</v>
      </c>
      <c r="S949" s="30">
        <f t="shared" si="228"/>
        <v>0</v>
      </c>
      <c r="T949" s="30">
        <f t="shared" si="229"/>
        <v>0</v>
      </c>
      <c r="U949" s="34"/>
      <c r="V949" s="34"/>
      <c r="W949" s="34"/>
      <c r="X949" s="31">
        <f t="shared" si="234"/>
        <v>9.0359999999999996</v>
      </c>
      <c r="Y949" s="31">
        <f t="shared" si="235"/>
        <v>-184.49199999999999</v>
      </c>
      <c r="Z949" s="30">
        <f t="shared" si="236"/>
        <v>0</v>
      </c>
    </row>
    <row r="950" spans="5:26" x14ac:dyDescent="0.15">
      <c r="E950" s="46"/>
      <c r="F950" s="28"/>
      <c r="G950" s="29"/>
      <c r="H950" s="29"/>
      <c r="I950" s="48" t="str">
        <f t="shared" si="230"/>
        <v/>
      </c>
      <c r="J950" s="48" t="str">
        <f t="shared" si="231"/>
        <v/>
      </c>
      <c r="K950" s="49" t="str">
        <f t="shared" si="232"/>
        <v/>
      </c>
      <c r="N950" s="78"/>
      <c r="O950" s="31" t="str">
        <f t="shared" si="216"/>
        <v>F</v>
      </c>
      <c r="P950" s="11">
        <f t="shared" si="233"/>
        <v>-23.287315649149274</v>
      </c>
      <c r="Q950" s="11"/>
      <c r="R950" s="38">
        <f t="shared" si="227"/>
        <v>0</v>
      </c>
      <c r="S950" s="30">
        <f t="shared" si="228"/>
        <v>0</v>
      </c>
      <c r="T950" s="30">
        <f t="shared" si="229"/>
        <v>0</v>
      </c>
      <c r="U950" s="34"/>
      <c r="V950" s="34"/>
      <c r="W950" s="34"/>
      <c r="X950" s="31">
        <f t="shared" si="234"/>
        <v>9.0359999999999996</v>
      </c>
      <c r="Y950" s="31">
        <f t="shared" si="235"/>
        <v>-184.49199999999999</v>
      </c>
      <c r="Z950" s="30">
        <f t="shared" si="236"/>
        <v>0</v>
      </c>
    </row>
    <row r="951" spans="5:26" x14ac:dyDescent="0.15">
      <c r="E951" s="46"/>
      <c r="F951" s="28"/>
      <c r="G951" s="29"/>
      <c r="H951" s="29"/>
      <c r="I951" s="48" t="str">
        <f t="shared" si="230"/>
        <v/>
      </c>
      <c r="J951" s="48" t="str">
        <f t="shared" si="231"/>
        <v/>
      </c>
      <c r="K951" s="49" t="str">
        <f t="shared" si="232"/>
        <v/>
      </c>
      <c r="N951" s="78"/>
      <c r="O951" s="31" t="str">
        <f t="shared" si="216"/>
        <v>F</v>
      </c>
      <c r="P951" s="11">
        <f t="shared" si="233"/>
        <v>-23.287315649149274</v>
      </c>
      <c r="Q951" s="11"/>
      <c r="R951" s="38">
        <f t="shared" si="227"/>
        <v>0</v>
      </c>
      <c r="S951" s="30">
        <f t="shared" si="228"/>
        <v>0</v>
      </c>
      <c r="T951" s="30">
        <f t="shared" si="229"/>
        <v>0</v>
      </c>
      <c r="U951" s="34"/>
      <c r="V951" s="34"/>
      <c r="W951" s="34"/>
      <c r="X951" s="31">
        <f t="shared" si="234"/>
        <v>9.0359999999999996</v>
      </c>
      <c r="Y951" s="31">
        <f t="shared" si="235"/>
        <v>-184.49199999999999</v>
      </c>
      <c r="Z951" s="30">
        <f t="shared" si="236"/>
        <v>0</v>
      </c>
    </row>
    <row r="952" spans="5:26" x14ac:dyDescent="0.15">
      <c r="E952" s="46"/>
      <c r="F952" s="28"/>
      <c r="G952" s="29"/>
      <c r="H952" s="29"/>
      <c r="I952" s="48" t="str">
        <f t="shared" si="230"/>
        <v/>
      </c>
      <c r="J952" s="48" t="str">
        <f t="shared" si="231"/>
        <v/>
      </c>
      <c r="K952" s="49" t="str">
        <f t="shared" si="232"/>
        <v/>
      </c>
      <c r="N952" s="78"/>
      <c r="O952" s="31" t="str">
        <f t="shared" si="216"/>
        <v>F</v>
      </c>
      <c r="P952" s="11">
        <f t="shared" si="233"/>
        <v>-23.287315649149274</v>
      </c>
      <c r="Q952" s="11"/>
      <c r="R952" s="38">
        <f t="shared" si="227"/>
        <v>0</v>
      </c>
      <c r="S952" s="30">
        <f t="shared" si="228"/>
        <v>0</v>
      </c>
      <c r="T952" s="30">
        <f t="shared" si="229"/>
        <v>0</v>
      </c>
      <c r="U952" s="34"/>
      <c r="V952" s="34"/>
      <c r="W952" s="34"/>
      <c r="X952" s="31">
        <f t="shared" si="234"/>
        <v>9.0359999999999996</v>
      </c>
      <c r="Y952" s="31">
        <f t="shared" si="235"/>
        <v>-184.49199999999999</v>
      </c>
      <c r="Z952" s="30">
        <f t="shared" si="236"/>
        <v>0</v>
      </c>
    </row>
    <row r="953" spans="5:26" x14ac:dyDescent="0.15">
      <c r="E953" s="46"/>
      <c r="F953" s="28"/>
      <c r="G953" s="29"/>
      <c r="H953" s="29"/>
      <c r="I953" s="48" t="str">
        <f t="shared" si="230"/>
        <v/>
      </c>
      <c r="J953" s="48" t="str">
        <f t="shared" si="231"/>
        <v/>
      </c>
      <c r="K953" s="49" t="str">
        <f t="shared" si="232"/>
        <v/>
      </c>
      <c r="N953" s="78"/>
      <c r="O953" s="31" t="str">
        <f t="shared" si="216"/>
        <v>F</v>
      </c>
      <c r="P953" s="11">
        <f t="shared" si="233"/>
        <v>-23.287315649149274</v>
      </c>
      <c r="Q953" s="11"/>
      <c r="R953" s="38">
        <f t="shared" si="227"/>
        <v>0</v>
      </c>
      <c r="S953" s="30">
        <f t="shared" si="228"/>
        <v>0</v>
      </c>
      <c r="T953" s="30">
        <f t="shared" si="229"/>
        <v>0</v>
      </c>
      <c r="U953" s="34"/>
      <c r="V953" s="34"/>
      <c r="W953" s="34"/>
      <c r="X953" s="31">
        <f t="shared" si="234"/>
        <v>9.0359999999999996</v>
      </c>
      <c r="Y953" s="31">
        <f t="shared" si="235"/>
        <v>-184.49199999999999</v>
      </c>
      <c r="Z953" s="30">
        <f t="shared" si="236"/>
        <v>0</v>
      </c>
    </row>
    <row r="954" spans="5:26" x14ac:dyDescent="0.15">
      <c r="E954" s="46"/>
      <c r="F954" s="28"/>
      <c r="G954" s="29"/>
      <c r="H954" s="29"/>
      <c r="I954" s="48" t="str">
        <f t="shared" si="230"/>
        <v/>
      </c>
      <c r="J954" s="48" t="str">
        <f t="shared" si="231"/>
        <v/>
      </c>
      <c r="K954" s="49" t="str">
        <f t="shared" si="232"/>
        <v/>
      </c>
      <c r="N954" s="78"/>
      <c r="O954" s="31" t="str">
        <f t="shared" si="216"/>
        <v>F</v>
      </c>
      <c r="P954" s="11">
        <f t="shared" si="233"/>
        <v>-23.287315649149274</v>
      </c>
      <c r="Q954" s="11"/>
      <c r="R954" s="38">
        <f t="shared" si="227"/>
        <v>0</v>
      </c>
      <c r="S954" s="30">
        <f t="shared" si="228"/>
        <v>0</v>
      </c>
      <c r="T954" s="30">
        <f t="shared" si="229"/>
        <v>0</v>
      </c>
      <c r="U954" s="34"/>
      <c r="V954" s="34"/>
      <c r="W954" s="34"/>
      <c r="X954" s="31">
        <f t="shared" si="234"/>
        <v>9.0359999999999996</v>
      </c>
      <c r="Y954" s="31">
        <f t="shared" si="235"/>
        <v>-184.49199999999999</v>
      </c>
      <c r="Z954" s="30">
        <f t="shared" si="236"/>
        <v>0</v>
      </c>
    </row>
    <row r="955" spans="5:26" x14ac:dyDescent="0.15">
      <c r="E955" s="46"/>
      <c r="F955" s="28"/>
      <c r="G955" s="29"/>
      <c r="H955" s="29"/>
      <c r="I955" s="48" t="str">
        <f t="shared" si="230"/>
        <v/>
      </c>
      <c r="J955" s="48" t="str">
        <f t="shared" si="231"/>
        <v/>
      </c>
      <c r="K955" s="49" t="str">
        <f t="shared" si="232"/>
        <v/>
      </c>
      <c r="N955" s="78"/>
      <c r="O955" s="31" t="str">
        <f t="shared" si="216"/>
        <v>F</v>
      </c>
      <c r="P955" s="11">
        <f t="shared" si="233"/>
        <v>-23.287315649149274</v>
      </c>
      <c r="Q955" s="11"/>
      <c r="R955" s="38">
        <f t="shared" si="227"/>
        <v>0</v>
      </c>
      <c r="S955" s="30">
        <f t="shared" si="228"/>
        <v>0</v>
      </c>
      <c r="T955" s="30">
        <f t="shared" si="229"/>
        <v>0</v>
      </c>
      <c r="U955" s="34"/>
      <c r="V955" s="34"/>
      <c r="W955" s="34"/>
      <c r="X955" s="31">
        <f t="shared" si="234"/>
        <v>9.0359999999999996</v>
      </c>
      <c r="Y955" s="31">
        <f t="shared" si="235"/>
        <v>-184.49199999999999</v>
      </c>
      <c r="Z955" s="30">
        <f t="shared" si="236"/>
        <v>0</v>
      </c>
    </row>
    <row r="956" spans="5:26" x14ac:dyDescent="0.15">
      <c r="E956" s="46"/>
      <c r="F956" s="28"/>
      <c r="G956" s="29"/>
      <c r="H956" s="29"/>
      <c r="I956" s="48" t="str">
        <f t="shared" si="230"/>
        <v/>
      </c>
      <c r="J956" s="48" t="str">
        <f t="shared" si="231"/>
        <v/>
      </c>
      <c r="K956" s="49" t="str">
        <f t="shared" si="232"/>
        <v/>
      </c>
      <c r="N956" s="78"/>
      <c r="O956" s="31" t="str">
        <f t="shared" si="216"/>
        <v>F</v>
      </c>
      <c r="P956" s="11">
        <f t="shared" si="233"/>
        <v>-23.287315649149274</v>
      </c>
      <c r="Q956" s="11"/>
      <c r="R956" s="38">
        <f t="shared" si="227"/>
        <v>0</v>
      </c>
      <c r="S956" s="30">
        <f t="shared" si="228"/>
        <v>0</v>
      </c>
      <c r="T956" s="30">
        <f t="shared" si="229"/>
        <v>0</v>
      </c>
      <c r="U956" s="34"/>
      <c r="V956" s="34"/>
      <c r="W956" s="34"/>
      <c r="X956" s="31">
        <f t="shared" si="234"/>
        <v>9.0359999999999996</v>
      </c>
      <c r="Y956" s="31">
        <f t="shared" si="235"/>
        <v>-184.49199999999999</v>
      </c>
      <c r="Z956" s="30">
        <f t="shared" si="236"/>
        <v>0</v>
      </c>
    </row>
    <row r="957" spans="5:26" x14ac:dyDescent="0.15">
      <c r="E957" s="46"/>
      <c r="F957" s="28"/>
      <c r="G957" s="29"/>
      <c r="H957" s="29"/>
      <c r="I957" s="48" t="str">
        <f t="shared" si="230"/>
        <v/>
      </c>
      <c r="J957" s="48" t="str">
        <f t="shared" si="231"/>
        <v/>
      </c>
      <c r="K957" s="49" t="str">
        <f t="shared" si="232"/>
        <v/>
      </c>
      <c r="N957" s="78"/>
      <c r="O957" s="31" t="str">
        <f t="shared" si="216"/>
        <v>F</v>
      </c>
      <c r="P957" s="11">
        <f t="shared" si="233"/>
        <v>-23.287315649149274</v>
      </c>
      <c r="Q957" s="11"/>
      <c r="R957" s="38">
        <f t="shared" si="227"/>
        <v>0</v>
      </c>
      <c r="S957" s="30">
        <f t="shared" si="228"/>
        <v>0</v>
      </c>
      <c r="T957" s="30">
        <f t="shared" si="229"/>
        <v>0</v>
      </c>
      <c r="U957" s="34"/>
      <c r="V957" s="34"/>
      <c r="W957" s="34"/>
      <c r="X957" s="31">
        <f t="shared" si="234"/>
        <v>9.0359999999999996</v>
      </c>
      <c r="Y957" s="31">
        <f t="shared" si="235"/>
        <v>-184.49199999999999</v>
      </c>
      <c r="Z957" s="30">
        <f t="shared" si="236"/>
        <v>0</v>
      </c>
    </row>
    <row r="958" spans="5:26" x14ac:dyDescent="0.15">
      <c r="E958" s="46"/>
      <c r="F958" s="28"/>
      <c r="G958" s="29"/>
      <c r="H958" s="29"/>
      <c r="I958" s="48" t="str">
        <f t="shared" si="230"/>
        <v/>
      </c>
      <c r="J958" s="48" t="str">
        <f t="shared" si="231"/>
        <v/>
      </c>
      <c r="K958" s="49" t="str">
        <f t="shared" si="232"/>
        <v/>
      </c>
      <c r="N958" s="78"/>
      <c r="O958" s="31" t="str">
        <f t="shared" si="216"/>
        <v>F</v>
      </c>
      <c r="P958" s="11">
        <f t="shared" si="233"/>
        <v>-23.287315649149274</v>
      </c>
      <c r="Q958" s="11"/>
      <c r="R958" s="38">
        <f t="shared" si="227"/>
        <v>0</v>
      </c>
      <c r="S958" s="30">
        <f t="shared" si="228"/>
        <v>0</v>
      </c>
      <c r="T958" s="30">
        <f t="shared" si="229"/>
        <v>0</v>
      </c>
      <c r="U958" s="34"/>
      <c r="V958" s="34"/>
      <c r="W958" s="34"/>
      <c r="X958" s="31">
        <f t="shared" si="234"/>
        <v>9.0359999999999996</v>
      </c>
      <c r="Y958" s="31">
        <f t="shared" si="235"/>
        <v>-184.49199999999999</v>
      </c>
      <c r="Z958" s="30">
        <f t="shared" si="236"/>
        <v>0</v>
      </c>
    </row>
    <row r="959" spans="5:26" x14ac:dyDescent="0.15">
      <c r="E959" s="46"/>
      <c r="F959" s="28"/>
      <c r="G959" s="29"/>
      <c r="H959" s="29"/>
      <c r="I959" s="48" t="str">
        <f t="shared" si="230"/>
        <v/>
      </c>
      <c r="J959" s="48" t="str">
        <f t="shared" si="231"/>
        <v/>
      </c>
      <c r="K959" s="49" t="str">
        <f t="shared" si="232"/>
        <v/>
      </c>
      <c r="N959" s="78"/>
      <c r="O959" s="31" t="str">
        <f t="shared" si="216"/>
        <v>F</v>
      </c>
      <c r="P959" s="11">
        <f t="shared" si="233"/>
        <v>-23.287315649149274</v>
      </c>
      <c r="Q959" s="11"/>
      <c r="R959" s="38">
        <f t="shared" si="227"/>
        <v>0</v>
      </c>
      <c r="S959" s="30">
        <f t="shared" si="228"/>
        <v>0</v>
      </c>
      <c r="T959" s="30">
        <f t="shared" si="229"/>
        <v>0</v>
      </c>
      <c r="U959" s="34"/>
      <c r="V959" s="34"/>
      <c r="W959" s="34"/>
      <c r="X959" s="31">
        <f t="shared" si="234"/>
        <v>9.0359999999999996</v>
      </c>
      <c r="Y959" s="31">
        <f t="shared" si="235"/>
        <v>-184.49199999999999</v>
      </c>
      <c r="Z959" s="30">
        <f t="shared" si="236"/>
        <v>0</v>
      </c>
    </row>
    <row r="960" spans="5:26" x14ac:dyDescent="0.15">
      <c r="E960" s="46"/>
      <c r="F960" s="28"/>
      <c r="G960" s="29"/>
      <c r="H960" s="29"/>
      <c r="I960" s="48" t="str">
        <f t="shared" si="230"/>
        <v/>
      </c>
      <c r="J960" s="48" t="str">
        <f t="shared" si="231"/>
        <v/>
      </c>
      <c r="K960" s="49" t="str">
        <f t="shared" si="232"/>
        <v/>
      </c>
      <c r="N960" s="78"/>
      <c r="O960" s="31" t="str">
        <f t="shared" si="216"/>
        <v>F</v>
      </c>
      <c r="P960" s="11">
        <f t="shared" si="233"/>
        <v>-23.287315649149274</v>
      </c>
      <c r="Q960" s="11"/>
      <c r="R960" s="38">
        <f t="shared" si="227"/>
        <v>0</v>
      </c>
      <c r="S960" s="30">
        <f t="shared" si="228"/>
        <v>0</v>
      </c>
      <c r="T960" s="30">
        <f t="shared" si="229"/>
        <v>0</v>
      </c>
      <c r="U960" s="34"/>
      <c r="V960" s="34"/>
      <c r="W960" s="34"/>
      <c r="X960" s="31">
        <f t="shared" si="234"/>
        <v>9.0359999999999996</v>
      </c>
      <c r="Y960" s="31">
        <f t="shared" si="235"/>
        <v>-184.49199999999999</v>
      </c>
      <c r="Z960" s="30">
        <f t="shared" si="236"/>
        <v>0</v>
      </c>
    </row>
    <row r="961" spans="5:26" x14ac:dyDescent="0.15">
      <c r="E961" s="46"/>
      <c r="F961" s="28"/>
      <c r="G961" s="29"/>
      <c r="H961" s="29"/>
      <c r="I961" s="48" t="str">
        <f t="shared" si="230"/>
        <v/>
      </c>
      <c r="J961" s="48" t="str">
        <f t="shared" si="231"/>
        <v/>
      </c>
      <c r="K961" s="49" t="str">
        <f t="shared" si="232"/>
        <v/>
      </c>
      <c r="N961" s="78"/>
      <c r="O961" s="31" t="str">
        <f t="shared" si="216"/>
        <v>F</v>
      </c>
      <c r="P961" s="11">
        <f t="shared" si="233"/>
        <v>-23.287315649149274</v>
      </c>
      <c r="Q961" s="11"/>
      <c r="R961" s="38">
        <f t="shared" si="227"/>
        <v>0</v>
      </c>
      <c r="S961" s="30">
        <f t="shared" si="228"/>
        <v>0</v>
      </c>
      <c r="T961" s="30">
        <f t="shared" si="229"/>
        <v>0</v>
      </c>
      <c r="U961" s="34"/>
      <c r="V961" s="34"/>
      <c r="W961" s="34"/>
      <c r="X961" s="31">
        <f t="shared" si="234"/>
        <v>9.0359999999999996</v>
      </c>
      <c r="Y961" s="31">
        <f t="shared" si="235"/>
        <v>-184.49199999999999</v>
      </c>
      <c r="Z961" s="30">
        <f t="shared" si="236"/>
        <v>0</v>
      </c>
    </row>
    <row r="962" spans="5:26" x14ac:dyDescent="0.15">
      <c r="E962" s="46"/>
      <c r="F962" s="28"/>
      <c r="G962" s="29"/>
      <c r="H962" s="29"/>
      <c r="I962" s="48" t="str">
        <f t="shared" si="230"/>
        <v/>
      </c>
      <c r="J962" s="48" t="str">
        <f t="shared" si="231"/>
        <v/>
      </c>
      <c r="K962" s="49" t="str">
        <f t="shared" si="232"/>
        <v/>
      </c>
      <c r="N962" s="78"/>
      <c r="O962" s="31" t="str">
        <f t="shared" si="216"/>
        <v>F</v>
      </c>
      <c r="P962" s="11">
        <f t="shared" si="233"/>
        <v>-23.287315649149274</v>
      </c>
      <c r="Q962" s="11"/>
      <c r="R962" s="38">
        <f t="shared" si="227"/>
        <v>0</v>
      </c>
      <c r="S962" s="30">
        <f t="shared" si="228"/>
        <v>0</v>
      </c>
      <c r="T962" s="30">
        <f t="shared" si="229"/>
        <v>0</v>
      </c>
      <c r="U962" s="34"/>
      <c r="V962" s="34"/>
      <c r="W962" s="34"/>
      <c r="X962" s="31">
        <f t="shared" si="234"/>
        <v>9.0359999999999996</v>
      </c>
      <c r="Y962" s="31">
        <f t="shared" si="235"/>
        <v>-184.49199999999999</v>
      </c>
      <c r="Z962" s="30">
        <f t="shared" si="236"/>
        <v>0</v>
      </c>
    </row>
    <row r="963" spans="5:26" x14ac:dyDescent="0.15">
      <c r="E963" s="46"/>
      <c r="F963" s="28"/>
      <c r="G963" s="29"/>
      <c r="H963" s="29"/>
      <c r="I963" s="48" t="str">
        <f t="shared" si="230"/>
        <v/>
      </c>
      <c r="J963" s="48" t="str">
        <f t="shared" si="231"/>
        <v/>
      </c>
      <c r="K963" s="49" t="str">
        <f t="shared" si="232"/>
        <v/>
      </c>
      <c r="N963" s="78"/>
      <c r="O963" s="31" t="str">
        <f t="shared" si="216"/>
        <v>F</v>
      </c>
      <c r="P963" s="11">
        <f t="shared" si="233"/>
        <v>-23.287315649149274</v>
      </c>
      <c r="Q963" s="11"/>
      <c r="R963" s="38">
        <f t="shared" si="227"/>
        <v>0</v>
      </c>
      <c r="S963" s="30">
        <f t="shared" si="228"/>
        <v>0</v>
      </c>
      <c r="T963" s="30">
        <f t="shared" si="229"/>
        <v>0</v>
      </c>
      <c r="U963" s="34"/>
      <c r="V963" s="34"/>
      <c r="W963" s="34"/>
      <c r="X963" s="31">
        <f t="shared" si="234"/>
        <v>9.0359999999999996</v>
      </c>
      <c r="Y963" s="31">
        <f t="shared" si="235"/>
        <v>-184.49199999999999</v>
      </c>
      <c r="Z963" s="30">
        <f t="shared" si="236"/>
        <v>0</v>
      </c>
    </row>
    <row r="964" spans="5:26" x14ac:dyDescent="0.15">
      <c r="E964" s="46"/>
      <c r="F964" s="28"/>
      <c r="G964" s="29"/>
      <c r="H964" s="29"/>
      <c r="I964" s="48" t="str">
        <f t="shared" si="230"/>
        <v/>
      </c>
      <c r="J964" s="48" t="str">
        <f t="shared" si="231"/>
        <v/>
      </c>
      <c r="K964" s="49" t="str">
        <f t="shared" si="232"/>
        <v/>
      </c>
      <c r="N964" s="78"/>
      <c r="O964" s="31" t="str">
        <f t="shared" si="216"/>
        <v>F</v>
      </c>
      <c r="P964" s="11">
        <f t="shared" si="233"/>
        <v>-23.287315649149274</v>
      </c>
      <c r="Q964" s="11"/>
      <c r="R964" s="38">
        <f t="shared" si="227"/>
        <v>0</v>
      </c>
      <c r="S964" s="30">
        <f t="shared" si="228"/>
        <v>0</v>
      </c>
      <c r="T964" s="30">
        <f t="shared" si="229"/>
        <v>0</v>
      </c>
      <c r="U964" s="34"/>
      <c r="V964" s="34"/>
      <c r="W964" s="34"/>
      <c r="X964" s="31">
        <f t="shared" si="234"/>
        <v>9.0359999999999996</v>
      </c>
      <c r="Y964" s="31">
        <f t="shared" si="235"/>
        <v>-184.49199999999999</v>
      </c>
      <c r="Z964" s="30">
        <f t="shared" si="236"/>
        <v>0</v>
      </c>
    </row>
    <row r="965" spans="5:26" x14ac:dyDescent="0.15">
      <c r="E965" s="46"/>
      <c r="F965" s="28"/>
      <c r="G965" s="29"/>
      <c r="H965" s="29"/>
      <c r="I965" s="48" t="str">
        <f t="shared" si="230"/>
        <v/>
      </c>
      <c r="J965" s="48" t="str">
        <f t="shared" si="231"/>
        <v/>
      </c>
      <c r="K965" s="49" t="str">
        <f t="shared" si="232"/>
        <v/>
      </c>
      <c r="N965" s="78"/>
      <c r="O965" s="31" t="str">
        <f t="shared" si="216"/>
        <v>F</v>
      </c>
      <c r="P965" s="11">
        <f t="shared" si="233"/>
        <v>-23.287315649149274</v>
      </c>
      <c r="Q965" s="11"/>
      <c r="R965" s="38">
        <f t="shared" si="227"/>
        <v>0</v>
      </c>
      <c r="S965" s="30">
        <f t="shared" si="228"/>
        <v>0</v>
      </c>
      <c r="T965" s="30">
        <f t="shared" si="229"/>
        <v>0</v>
      </c>
      <c r="U965" s="34"/>
      <c r="V965" s="34"/>
      <c r="W965" s="34"/>
      <c r="X965" s="31">
        <f t="shared" si="234"/>
        <v>9.0359999999999996</v>
      </c>
      <c r="Y965" s="31">
        <f t="shared" si="235"/>
        <v>-184.49199999999999</v>
      </c>
      <c r="Z965" s="30">
        <f t="shared" si="236"/>
        <v>0</v>
      </c>
    </row>
    <row r="966" spans="5:26" x14ac:dyDescent="0.15">
      <c r="E966" s="46"/>
      <c r="F966" s="28"/>
      <c r="G966" s="29"/>
      <c r="H966" s="29"/>
      <c r="I966" s="48" t="str">
        <f t="shared" si="213"/>
        <v/>
      </c>
      <c r="J966" s="48" t="str">
        <f t="shared" si="214"/>
        <v/>
      </c>
      <c r="K966" s="49" t="str">
        <f t="shared" si="215"/>
        <v/>
      </c>
      <c r="L966" s="11"/>
      <c r="M966" s="11"/>
      <c r="N966" s="78"/>
      <c r="O966" s="31" t="str">
        <f>+O875</f>
        <v>F</v>
      </c>
      <c r="P966" s="11">
        <f t="shared" si="209"/>
        <v>-23.287315649149274</v>
      </c>
      <c r="Q966" s="11"/>
      <c r="R966" s="38">
        <f t="shared" si="227"/>
        <v>0</v>
      </c>
      <c r="S966" s="30">
        <f t="shared" si="228"/>
        <v>0</v>
      </c>
      <c r="T966" s="30">
        <f t="shared" si="229"/>
        <v>0</v>
      </c>
      <c r="U966" s="34"/>
      <c r="V966" s="34"/>
      <c r="W966" s="34"/>
      <c r="X966" s="31">
        <f t="shared" si="210"/>
        <v>9.0359999999999996</v>
      </c>
      <c r="Y966" s="31">
        <f t="shared" si="211"/>
        <v>-184.49199999999999</v>
      </c>
      <c r="Z966" s="30">
        <f t="shared" si="212"/>
        <v>0</v>
      </c>
    </row>
    <row r="967" spans="5:26" x14ac:dyDescent="0.15">
      <c r="E967" s="46"/>
      <c r="F967" s="28"/>
      <c r="G967" s="29"/>
      <c r="H967" s="29"/>
      <c r="I967" s="48" t="str">
        <f t="shared" si="213"/>
        <v/>
      </c>
      <c r="J967" s="48" t="str">
        <f t="shared" si="214"/>
        <v/>
      </c>
      <c r="K967" s="49" t="str">
        <f t="shared" si="215"/>
        <v/>
      </c>
      <c r="L967" s="11"/>
      <c r="M967" s="11"/>
      <c r="N967" s="78"/>
      <c r="O967" s="31" t="str">
        <f t="shared" si="216"/>
        <v>F</v>
      </c>
      <c r="P967" s="11">
        <f t="shared" si="209"/>
        <v>-23.287315649149274</v>
      </c>
      <c r="Q967" s="11"/>
      <c r="R967" s="38">
        <f t="shared" si="227"/>
        <v>0</v>
      </c>
      <c r="S967" s="30">
        <f t="shared" si="228"/>
        <v>0</v>
      </c>
      <c r="T967" s="30">
        <f t="shared" si="229"/>
        <v>0</v>
      </c>
      <c r="U967" s="34"/>
      <c r="V967" s="34"/>
      <c r="W967" s="34"/>
      <c r="X967" s="31">
        <f t="shared" si="210"/>
        <v>9.0359999999999996</v>
      </c>
      <c r="Y967" s="31">
        <f t="shared" si="211"/>
        <v>-184.49199999999999</v>
      </c>
      <c r="Z967" s="30">
        <f t="shared" si="212"/>
        <v>0</v>
      </c>
    </row>
    <row r="968" spans="5:26" x14ac:dyDescent="0.15">
      <c r="E968" s="46"/>
      <c r="F968" s="28"/>
      <c r="G968" s="29"/>
      <c r="H968" s="29"/>
      <c r="I968" s="48" t="str">
        <f t="shared" si="213"/>
        <v/>
      </c>
      <c r="J968" s="48" t="str">
        <f t="shared" si="214"/>
        <v/>
      </c>
      <c r="K968" s="49" t="str">
        <f t="shared" si="215"/>
        <v/>
      </c>
      <c r="L968" s="11"/>
      <c r="M968" s="11"/>
      <c r="N968" s="78"/>
      <c r="O968" s="31" t="str">
        <f t="shared" si="216"/>
        <v>F</v>
      </c>
      <c r="P968" s="11">
        <f t="shared" si="209"/>
        <v>-23.287315649149274</v>
      </c>
      <c r="Q968" s="11"/>
      <c r="R968" s="38">
        <f t="shared" si="227"/>
        <v>0</v>
      </c>
      <c r="S968" s="30">
        <f t="shared" si="228"/>
        <v>0</v>
      </c>
      <c r="T968" s="30">
        <f t="shared" si="229"/>
        <v>0</v>
      </c>
      <c r="U968" s="34"/>
      <c r="V968" s="34"/>
      <c r="W968" s="34"/>
      <c r="X968" s="31">
        <f t="shared" si="210"/>
        <v>9.0359999999999996</v>
      </c>
      <c r="Y968" s="31">
        <f t="shared" si="211"/>
        <v>-184.49199999999999</v>
      </c>
      <c r="Z968" s="30">
        <f t="shared" si="212"/>
        <v>0</v>
      </c>
    </row>
    <row r="969" spans="5:26" x14ac:dyDescent="0.15">
      <c r="E969" s="46"/>
      <c r="F969" s="28"/>
      <c r="G969" s="29"/>
      <c r="H969" s="29"/>
      <c r="I969" s="48" t="str">
        <f t="shared" si="213"/>
        <v/>
      </c>
      <c r="J969" s="48" t="str">
        <f t="shared" si="214"/>
        <v/>
      </c>
      <c r="K969" s="49" t="str">
        <f t="shared" si="215"/>
        <v/>
      </c>
      <c r="L969" s="11"/>
      <c r="M969" s="11"/>
      <c r="N969" s="78"/>
      <c r="O969" s="31" t="str">
        <f t="shared" si="216"/>
        <v>F</v>
      </c>
      <c r="P969" s="11">
        <f t="shared" si="209"/>
        <v>-23.287315649149274</v>
      </c>
      <c r="Q969" s="11"/>
      <c r="R969" s="38">
        <f t="shared" si="227"/>
        <v>0</v>
      </c>
      <c r="S969" s="30">
        <f t="shared" si="228"/>
        <v>0</v>
      </c>
      <c r="T969" s="30">
        <f t="shared" si="229"/>
        <v>0</v>
      </c>
      <c r="U969" s="34"/>
      <c r="V969" s="34"/>
      <c r="W969" s="34"/>
      <c r="X969" s="31">
        <f t="shared" si="210"/>
        <v>9.0359999999999996</v>
      </c>
      <c r="Y969" s="31">
        <f t="shared" si="211"/>
        <v>-184.49199999999999</v>
      </c>
      <c r="Z969" s="30">
        <f t="shared" si="212"/>
        <v>0</v>
      </c>
    </row>
    <row r="970" spans="5:26" x14ac:dyDescent="0.15">
      <c r="E970" s="46"/>
      <c r="F970" s="28"/>
      <c r="G970" s="29"/>
      <c r="H970" s="29"/>
      <c r="I970" s="48" t="str">
        <f t="shared" si="213"/>
        <v/>
      </c>
      <c r="J970" s="48" t="str">
        <f t="shared" si="214"/>
        <v/>
      </c>
      <c r="K970" s="49" t="str">
        <f t="shared" si="215"/>
        <v/>
      </c>
      <c r="L970" s="11"/>
      <c r="M970" s="11"/>
      <c r="N970" s="78"/>
      <c r="O970" s="31" t="str">
        <f t="shared" si="216"/>
        <v>F</v>
      </c>
      <c r="P970" s="11">
        <f t="shared" si="209"/>
        <v>-23.287315649149274</v>
      </c>
      <c r="Q970" s="11"/>
      <c r="R970" s="38">
        <f t="shared" si="227"/>
        <v>0</v>
      </c>
      <c r="S970" s="30">
        <f t="shared" si="228"/>
        <v>0</v>
      </c>
      <c r="T970" s="30">
        <f t="shared" si="229"/>
        <v>0</v>
      </c>
      <c r="U970" s="34"/>
      <c r="V970" s="34"/>
      <c r="W970" s="34"/>
      <c r="X970" s="31">
        <f t="shared" si="210"/>
        <v>9.0359999999999996</v>
      </c>
      <c r="Y970" s="31">
        <f t="shared" si="211"/>
        <v>-184.49199999999999</v>
      </c>
      <c r="Z970" s="30">
        <f t="shared" si="212"/>
        <v>0</v>
      </c>
    </row>
    <row r="971" spans="5:26" x14ac:dyDescent="0.15">
      <c r="E971" s="46"/>
      <c r="F971" s="28"/>
      <c r="G971" s="29"/>
      <c r="H971" s="29"/>
      <c r="I971" s="48" t="str">
        <f t="shared" si="213"/>
        <v/>
      </c>
      <c r="J971" s="48" t="str">
        <f t="shared" si="214"/>
        <v/>
      </c>
      <c r="K971" s="49" t="str">
        <f t="shared" si="215"/>
        <v/>
      </c>
      <c r="L971" s="11"/>
      <c r="M971" s="11"/>
      <c r="N971" s="78"/>
      <c r="O971" s="31" t="str">
        <f t="shared" si="216"/>
        <v>F</v>
      </c>
      <c r="P971" s="11">
        <f t="shared" si="209"/>
        <v>-23.287315649149274</v>
      </c>
      <c r="Q971" s="11"/>
      <c r="R971" s="38">
        <f t="shared" si="227"/>
        <v>0</v>
      </c>
      <c r="S971" s="30">
        <f t="shared" si="228"/>
        <v>0</v>
      </c>
      <c r="T971" s="30">
        <f t="shared" si="229"/>
        <v>0</v>
      </c>
      <c r="U971" s="34"/>
      <c r="V971" s="34"/>
      <c r="W971" s="34"/>
      <c r="X971" s="31">
        <f t="shared" si="210"/>
        <v>9.0359999999999996</v>
      </c>
      <c r="Y971" s="31">
        <f t="shared" si="211"/>
        <v>-184.49199999999999</v>
      </c>
      <c r="Z971" s="30">
        <f t="shared" si="212"/>
        <v>0</v>
      </c>
    </row>
    <row r="972" spans="5:26" x14ac:dyDescent="0.15">
      <c r="E972" s="46"/>
      <c r="F972" s="28"/>
      <c r="G972" s="29"/>
      <c r="H972" s="29"/>
      <c r="I972" s="48" t="str">
        <f t="shared" si="213"/>
        <v/>
      </c>
      <c r="J972" s="48" t="str">
        <f t="shared" si="214"/>
        <v/>
      </c>
      <c r="K972" s="49" t="str">
        <f t="shared" si="215"/>
        <v/>
      </c>
      <c r="L972" s="11"/>
      <c r="M972" s="11"/>
      <c r="N972" s="78"/>
      <c r="O972" s="31" t="str">
        <f t="shared" si="216"/>
        <v>F</v>
      </c>
      <c r="P972" s="11">
        <f t="shared" si="209"/>
        <v>-23.287315649149274</v>
      </c>
      <c r="Q972" s="11"/>
      <c r="R972" s="38">
        <f t="shared" si="227"/>
        <v>0</v>
      </c>
      <c r="S972" s="30">
        <f t="shared" si="228"/>
        <v>0</v>
      </c>
      <c r="T972" s="30">
        <f t="shared" si="229"/>
        <v>0</v>
      </c>
      <c r="U972" s="34"/>
      <c r="V972" s="34"/>
      <c r="W972" s="34"/>
      <c r="X972" s="31">
        <f t="shared" si="210"/>
        <v>9.0359999999999996</v>
      </c>
      <c r="Y972" s="31">
        <f t="shared" si="211"/>
        <v>-184.49199999999999</v>
      </c>
      <c r="Z972" s="30">
        <f t="shared" si="212"/>
        <v>0</v>
      </c>
    </row>
    <row r="973" spans="5:26" x14ac:dyDescent="0.15">
      <c r="E973" s="46"/>
      <c r="F973" s="28"/>
      <c r="G973" s="29"/>
      <c r="H973" s="29"/>
      <c r="I973" s="48" t="str">
        <f t="shared" si="213"/>
        <v/>
      </c>
      <c r="J973" s="48" t="str">
        <f t="shared" si="214"/>
        <v/>
      </c>
      <c r="K973" s="49" t="str">
        <f t="shared" si="215"/>
        <v/>
      </c>
      <c r="L973" s="11"/>
      <c r="M973" s="11"/>
      <c r="N973" s="78"/>
      <c r="O973" s="31" t="str">
        <f t="shared" si="216"/>
        <v>F</v>
      </c>
      <c r="P973" s="11">
        <f t="shared" si="209"/>
        <v>-23.287315649149274</v>
      </c>
      <c r="Q973" s="11"/>
      <c r="R973" s="38">
        <f t="shared" si="227"/>
        <v>0</v>
      </c>
      <c r="S973" s="30">
        <f t="shared" si="228"/>
        <v>0</v>
      </c>
      <c r="T973" s="30">
        <f t="shared" si="229"/>
        <v>0</v>
      </c>
      <c r="U973" s="34"/>
      <c r="V973" s="34"/>
      <c r="W973" s="34"/>
      <c r="X973" s="31">
        <f t="shared" si="210"/>
        <v>9.0359999999999996</v>
      </c>
      <c r="Y973" s="31">
        <f t="shared" si="211"/>
        <v>-184.49199999999999</v>
      </c>
      <c r="Z973" s="30">
        <f t="shared" si="212"/>
        <v>0</v>
      </c>
    </row>
    <row r="974" spans="5:26" x14ac:dyDescent="0.15">
      <c r="E974" s="46"/>
      <c r="F974" s="28"/>
      <c r="G974" s="29"/>
      <c r="H974" s="29"/>
      <c r="I974" s="48" t="str">
        <f t="shared" si="213"/>
        <v/>
      </c>
      <c r="J974" s="48" t="str">
        <f t="shared" si="214"/>
        <v/>
      </c>
      <c r="K974" s="49" t="str">
        <f t="shared" si="215"/>
        <v/>
      </c>
      <c r="L974" s="11"/>
      <c r="M974" s="11"/>
      <c r="N974" s="78"/>
      <c r="O974" s="31" t="str">
        <f t="shared" si="216"/>
        <v>F</v>
      </c>
      <c r="P974" s="11">
        <f t="shared" si="209"/>
        <v>-23.287315649149274</v>
      </c>
      <c r="Q974" s="11"/>
      <c r="R974" s="38">
        <f t="shared" si="227"/>
        <v>0</v>
      </c>
      <c r="S974" s="30">
        <f t="shared" si="228"/>
        <v>0</v>
      </c>
      <c r="T974" s="30">
        <f t="shared" si="229"/>
        <v>0</v>
      </c>
      <c r="U974" s="34"/>
      <c r="V974" s="34"/>
      <c r="W974" s="34"/>
      <c r="X974" s="31">
        <f t="shared" si="210"/>
        <v>9.0359999999999996</v>
      </c>
      <c r="Y974" s="31">
        <f t="shared" si="211"/>
        <v>-184.49199999999999</v>
      </c>
      <c r="Z974" s="30">
        <f t="shared" si="212"/>
        <v>0</v>
      </c>
    </row>
    <row r="975" spans="5:26" x14ac:dyDescent="0.15">
      <c r="E975" s="46"/>
      <c r="F975" s="28"/>
      <c r="G975" s="29"/>
      <c r="H975" s="29"/>
      <c r="I975" s="48" t="str">
        <f t="shared" si="213"/>
        <v/>
      </c>
      <c r="J975" s="48" t="str">
        <f t="shared" si="214"/>
        <v/>
      </c>
      <c r="K975" s="49" t="str">
        <f t="shared" si="215"/>
        <v/>
      </c>
      <c r="L975" s="11"/>
      <c r="M975" s="11"/>
      <c r="N975" s="78"/>
      <c r="O975" s="31" t="str">
        <f t="shared" si="216"/>
        <v>F</v>
      </c>
      <c r="P975" s="11">
        <f t="shared" si="209"/>
        <v>-23.287315649149274</v>
      </c>
      <c r="Q975" s="11"/>
      <c r="R975" s="38">
        <f t="shared" si="227"/>
        <v>0</v>
      </c>
      <c r="S975" s="30">
        <f t="shared" si="228"/>
        <v>0</v>
      </c>
      <c r="T975" s="30">
        <f t="shared" si="229"/>
        <v>0</v>
      </c>
      <c r="U975" s="34"/>
      <c r="V975" s="34"/>
      <c r="W975" s="34"/>
      <c r="X975" s="31">
        <f t="shared" si="210"/>
        <v>9.0359999999999996</v>
      </c>
      <c r="Y975" s="31">
        <f t="shared" si="211"/>
        <v>-184.49199999999999</v>
      </c>
      <c r="Z975" s="30">
        <f t="shared" si="212"/>
        <v>0</v>
      </c>
    </row>
    <row r="976" spans="5:26" x14ac:dyDescent="0.15">
      <c r="E976" s="46"/>
      <c r="F976" s="28"/>
      <c r="G976" s="29"/>
      <c r="H976" s="29"/>
      <c r="I976" s="48" t="str">
        <f t="shared" si="213"/>
        <v/>
      </c>
      <c r="J976" s="48" t="str">
        <f t="shared" si="214"/>
        <v/>
      </c>
      <c r="K976" s="49" t="str">
        <f t="shared" si="215"/>
        <v/>
      </c>
      <c r="L976" s="11"/>
      <c r="M976" s="11"/>
      <c r="N976" s="78"/>
      <c r="O976" s="31" t="str">
        <f t="shared" si="216"/>
        <v>F</v>
      </c>
      <c r="P976" s="11">
        <f t="shared" si="209"/>
        <v>-23.287315649149274</v>
      </c>
      <c r="Q976" s="11"/>
      <c r="R976" s="38">
        <f t="shared" si="227"/>
        <v>0</v>
      </c>
      <c r="S976" s="30">
        <f t="shared" si="228"/>
        <v>0</v>
      </c>
      <c r="T976" s="30">
        <f t="shared" si="229"/>
        <v>0</v>
      </c>
      <c r="U976" s="34"/>
      <c r="V976" s="34"/>
      <c r="W976" s="34"/>
      <c r="X976" s="31">
        <f t="shared" si="210"/>
        <v>9.0359999999999996</v>
      </c>
      <c r="Y976" s="31">
        <f t="shared" si="211"/>
        <v>-184.49199999999999</v>
      </c>
      <c r="Z976" s="30">
        <f t="shared" si="212"/>
        <v>0</v>
      </c>
    </row>
    <row r="977" spans="5:26" x14ac:dyDescent="0.15">
      <c r="E977" s="46"/>
      <c r="F977" s="28"/>
      <c r="G977" s="29"/>
      <c r="H977" s="29"/>
      <c r="I977" s="48" t="str">
        <f t="shared" si="213"/>
        <v/>
      </c>
      <c r="J977" s="48" t="str">
        <f t="shared" si="214"/>
        <v/>
      </c>
      <c r="K977" s="49" t="str">
        <f t="shared" si="215"/>
        <v/>
      </c>
      <c r="L977" s="11"/>
      <c r="M977" s="11"/>
      <c r="N977" s="78"/>
      <c r="O977" s="31" t="str">
        <f t="shared" si="216"/>
        <v>F</v>
      </c>
      <c r="P977" s="11">
        <f t="shared" si="209"/>
        <v>-23.287315649149274</v>
      </c>
      <c r="Q977" s="11"/>
      <c r="R977" s="38">
        <f t="shared" si="227"/>
        <v>0</v>
      </c>
      <c r="S977" s="30">
        <f t="shared" si="228"/>
        <v>0</v>
      </c>
      <c r="T977" s="30">
        <f t="shared" si="229"/>
        <v>0</v>
      </c>
      <c r="U977" s="34"/>
      <c r="V977" s="34"/>
      <c r="W977" s="34"/>
      <c r="X977" s="31">
        <f t="shared" si="210"/>
        <v>9.0359999999999996</v>
      </c>
      <c r="Y977" s="31">
        <f t="shared" si="211"/>
        <v>-184.49199999999999</v>
      </c>
      <c r="Z977" s="30">
        <f t="shared" si="212"/>
        <v>0</v>
      </c>
    </row>
    <row r="978" spans="5:26" x14ac:dyDescent="0.15">
      <c r="E978" s="46"/>
      <c r="F978" s="28"/>
      <c r="G978" s="29"/>
      <c r="H978" s="29"/>
      <c r="I978" s="48" t="str">
        <f t="shared" si="213"/>
        <v/>
      </c>
      <c r="J978" s="48" t="str">
        <f t="shared" si="214"/>
        <v/>
      </c>
      <c r="K978" s="49" t="str">
        <f t="shared" si="215"/>
        <v/>
      </c>
      <c r="L978" s="11"/>
      <c r="M978" s="11"/>
      <c r="N978" s="78"/>
      <c r="O978" s="31" t="str">
        <f t="shared" si="216"/>
        <v>F</v>
      </c>
      <c r="P978" s="11">
        <f t="shared" si="209"/>
        <v>-23.287315649149274</v>
      </c>
      <c r="Q978" s="11"/>
      <c r="R978" s="38">
        <f t="shared" si="227"/>
        <v>0</v>
      </c>
      <c r="S978" s="30">
        <f t="shared" si="228"/>
        <v>0</v>
      </c>
      <c r="T978" s="30">
        <f t="shared" si="229"/>
        <v>0</v>
      </c>
      <c r="U978" s="34"/>
      <c r="V978" s="34"/>
      <c r="W978" s="34"/>
      <c r="X978" s="31">
        <f t="shared" si="210"/>
        <v>9.0359999999999996</v>
      </c>
      <c r="Y978" s="31">
        <f t="shared" si="211"/>
        <v>-184.49199999999999</v>
      </c>
      <c r="Z978" s="30">
        <f t="shared" si="212"/>
        <v>0</v>
      </c>
    </row>
    <row r="979" spans="5:26" x14ac:dyDescent="0.15">
      <c r="E979" s="46"/>
      <c r="F979" s="28"/>
      <c r="G979" s="29"/>
      <c r="H979" s="29"/>
      <c r="I979" s="48" t="str">
        <f t="shared" si="213"/>
        <v/>
      </c>
      <c r="J979" s="48" t="str">
        <f t="shared" si="214"/>
        <v/>
      </c>
      <c r="K979" s="49" t="str">
        <f t="shared" si="215"/>
        <v/>
      </c>
      <c r="L979" s="11"/>
      <c r="M979" s="11"/>
      <c r="N979" s="78"/>
      <c r="O979" s="31" t="str">
        <f t="shared" si="216"/>
        <v>F</v>
      </c>
      <c r="P979" s="11">
        <f t="shared" si="209"/>
        <v>-23.287315649149274</v>
      </c>
      <c r="Q979" s="11"/>
      <c r="R979" s="38">
        <f t="shared" si="227"/>
        <v>0</v>
      </c>
      <c r="S979" s="30">
        <f t="shared" si="228"/>
        <v>0</v>
      </c>
      <c r="T979" s="30">
        <f t="shared" si="229"/>
        <v>0</v>
      </c>
      <c r="U979" s="34"/>
      <c r="V979" s="34"/>
      <c r="W979" s="34"/>
      <c r="X979" s="31">
        <f t="shared" si="210"/>
        <v>9.0359999999999996</v>
      </c>
      <c r="Y979" s="31">
        <f t="shared" si="211"/>
        <v>-184.49199999999999</v>
      </c>
      <c r="Z979" s="30">
        <f t="shared" si="212"/>
        <v>0</v>
      </c>
    </row>
    <row r="980" spans="5:26" x14ac:dyDescent="0.15">
      <c r="E980" s="46"/>
      <c r="F980" s="28"/>
      <c r="G980" s="29"/>
      <c r="H980" s="29"/>
      <c r="I980" s="48" t="str">
        <f t="shared" si="213"/>
        <v/>
      </c>
      <c r="J980" s="48" t="str">
        <f t="shared" si="214"/>
        <v/>
      </c>
      <c r="K980" s="49" t="str">
        <f t="shared" si="215"/>
        <v/>
      </c>
      <c r="L980" s="11"/>
      <c r="M980" s="11"/>
      <c r="N980" s="78"/>
      <c r="O980" s="31" t="str">
        <f t="shared" si="216"/>
        <v>F</v>
      </c>
      <c r="P980" s="11">
        <f t="shared" si="209"/>
        <v>-23.287315649149274</v>
      </c>
      <c r="Q980" s="11"/>
      <c r="R980" s="38">
        <f t="shared" si="227"/>
        <v>0</v>
      </c>
      <c r="S980" s="30">
        <f t="shared" si="228"/>
        <v>0</v>
      </c>
      <c r="T980" s="30">
        <f t="shared" si="229"/>
        <v>0</v>
      </c>
      <c r="U980" s="34"/>
      <c r="V980" s="34"/>
      <c r="W980" s="34"/>
      <c r="X980" s="31">
        <f t="shared" si="210"/>
        <v>9.0359999999999996</v>
      </c>
      <c r="Y980" s="31">
        <f t="shared" si="211"/>
        <v>-184.49199999999999</v>
      </c>
      <c r="Z980" s="30">
        <f t="shared" si="212"/>
        <v>0</v>
      </c>
    </row>
    <row r="981" spans="5:26" x14ac:dyDescent="0.15">
      <c r="E981" s="46"/>
      <c r="F981" s="28"/>
      <c r="G981" s="29"/>
      <c r="H981" s="29"/>
      <c r="I981" s="48" t="str">
        <f t="shared" si="213"/>
        <v/>
      </c>
      <c r="J981" s="48" t="str">
        <f t="shared" si="214"/>
        <v/>
      </c>
      <c r="K981" s="49" t="str">
        <f t="shared" si="215"/>
        <v/>
      </c>
      <c r="L981" s="11"/>
      <c r="M981" s="11"/>
      <c r="N981" s="78"/>
      <c r="O981" s="31" t="str">
        <f t="shared" si="216"/>
        <v>F</v>
      </c>
      <c r="P981" s="11">
        <f t="shared" si="209"/>
        <v>-23.287315649149274</v>
      </c>
      <c r="Q981" s="11"/>
      <c r="R981" s="38">
        <f t="shared" si="227"/>
        <v>0</v>
      </c>
      <c r="S981" s="30">
        <f t="shared" si="228"/>
        <v>0</v>
      </c>
      <c r="T981" s="30">
        <f t="shared" si="229"/>
        <v>0</v>
      </c>
      <c r="U981" s="34"/>
      <c r="V981" s="34"/>
      <c r="W981" s="34"/>
      <c r="X981" s="31">
        <f t="shared" si="210"/>
        <v>9.0359999999999996</v>
      </c>
      <c r="Y981" s="31">
        <f t="shared" si="211"/>
        <v>-184.49199999999999</v>
      </c>
      <c r="Z981" s="30">
        <f t="shared" si="212"/>
        <v>0</v>
      </c>
    </row>
    <row r="982" spans="5:26" x14ac:dyDescent="0.15">
      <c r="E982" s="46"/>
      <c r="F982" s="28"/>
      <c r="G982" s="29"/>
      <c r="H982" s="29"/>
      <c r="I982" s="48" t="str">
        <f t="shared" si="213"/>
        <v/>
      </c>
      <c r="J982" s="48" t="str">
        <f t="shared" si="214"/>
        <v/>
      </c>
      <c r="K982" s="49" t="str">
        <f t="shared" si="215"/>
        <v/>
      </c>
      <c r="L982" s="11"/>
      <c r="M982" s="11"/>
      <c r="N982" s="78"/>
      <c r="O982" s="31" t="str">
        <f t="shared" si="216"/>
        <v>F</v>
      </c>
      <c r="P982" s="11">
        <f t="shared" si="209"/>
        <v>-23.287315649149274</v>
      </c>
      <c r="Q982" s="11"/>
      <c r="R982" s="38">
        <f t="shared" si="227"/>
        <v>0</v>
      </c>
      <c r="S982" s="30">
        <f t="shared" si="228"/>
        <v>0</v>
      </c>
      <c r="T982" s="30">
        <f t="shared" si="229"/>
        <v>0</v>
      </c>
      <c r="U982" s="34"/>
      <c r="V982" s="34"/>
      <c r="W982" s="34"/>
      <c r="X982" s="31">
        <f t="shared" si="210"/>
        <v>9.0359999999999996</v>
      </c>
      <c r="Y982" s="31">
        <f t="shared" si="211"/>
        <v>-184.49199999999999</v>
      </c>
      <c r="Z982" s="30">
        <f t="shared" si="212"/>
        <v>0</v>
      </c>
    </row>
    <row r="983" spans="5:26" x14ac:dyDescent="0.15">
      <c r="E983" s="46"/>
      <c r="F983" s="28"/>
      <c r="G983" s="29"/>
      <c r="H983" s="29"/>
      <c r="I983" s="48" t="str">
        <f t="shared" si="213"/>
        <v/>
      </c>
      <c r="J983" s="48" t="str">
        <f t="shared" si="214"/>
        <v/>
      </c>
      <c r="K983" s="49" t="str">
        <f t="shared" si="215"/>
        <v/>
      </c>
      <c r="L983" s="11"/>
      <c r="M983" s="11"/>
      <c r="N983" s="78"/>
      <c r="O983" s="31" t="str">
        <f t="shared" si="216"/>
        <v>F</v>
      </c>
      <c r="P983" s="11">
        <f t="shared" si="209"/>
        <v>-23.287315649149274</v>
      </c>
      <c r="Q983" s="11"/>
      <c r="R983" s="38">
        <f t="shared" si="227"/>
        <v>0</v>
      </c>
      <c r="S983" s="30">
        <f t="shared" si="228"/>
        <v>0</v>
      </c>
      <c r="T983" s="30">
        <f t="shared" si="229"/>
        <v>0</v>
      </c>
      <c r="U983" s="34"/>
      <c r="V983" s="34"/>
      <c r="W983" s="34"/>
      <c r="X983" s="31">
        <f t="shared" si="210"/>
        <v>9.0359999999999996</v>
      </c>
      <c r="Y983" s="31">
        <f t="shared" si="211"/>
        <v>-184.49199999999999</v>
      </c>
      <c r="Z983" s="30">
        <f t="shared" si="212"/>
        <v>0</v>
      </c>
    </row>
    <row r="984" spans="5:26" x14ac:dyDescent="0.15">
      <c r="E984" s="46"/>
      <c r="F984" s="28"/>
      <c r="G984" s="29"/>
      <c r="H984" s="29"/>
      <c r="I984" s="48" t="str">
        <f t="shared" si="213"/>
        <v/>
      </c>
      <c r="J984" s="48" t="str">
        <f t="shared" si="214"/>
        <v/>
      </c>
      <c r="K984" s="49" t="str">
        <f t="shared" si="215"/>
        <v/>
      </c>
      <c r="L984" s="11"/>
      <c r="M984" s="11"/>
      <c r="N984" s="78"/>
      <c r="O984" s="31" t="str">
        <f t="shared" si="216"/>
        <v>F</v>
      </c>
      <c r="P984" s="11">
        <f t="shared" si="209"/>
        <v>-23.287315649149274</v>
      </c>
      <c r="Q984" s="11"/>
      <c r="R984" s="38">
        <f t="shared" si="227"/>
        <v>0</v>
      </c>
      <c r="S984" s="30">
        <f t="shared" si="228"/>
        <v>0</v>
      </c>
      <c r="T984" s="30">
        <f t="shared" si="229"/>
        <v>0</v>
      </c>
      <c r="U984" s="34"/>
      <c r="V984" s="34"/>
      <c r="W984" s="34"/>
      <c r="X984" s="31">
        <f t="shared" si="210"/>
        <v>9.0359999999999996</v>
      </c>
      <c r="Y984" s="31">
        <f t="shared" si="211"/>
        <v>-184.49199999999999</v>
      </c>
      <c r="Z984" s="30">
        <f t="shared" si="212"/>
        <v>0</v>
      </c>
    </row>
    <row r="985" spans="5:26" x14ac:dyDescent="0.15">
      <c r="E985" s="46"/>
      <c r="F985" s="28"/>
      <c r="G985" s="29"/>
      <c r="H985" s="29"/>
      <c r="I985" s="48" t="str">
        <f t="shared" si="213"/>
        <v/>
      </c>
      <c r="J985" s="48" t="str">
        <f t="shared" si="214"/>
        <v/>
      </c>
      <c r="K985" s="49" t="str">
        <f t="shared" si="215"/>
        <v/>
      </c>
      <c r="L985" s="11"/>
      <c r="M985" s="11"/>
      <c r="N985" s="78"/>
      <c r="O985" s="31" t="str">
        <f t="shared" si="216"/>
        <v>F</v>
      </c>
      <c r="P985" s="11">
        <f t="shared" si="209"/>
        <v>-23.287315649149274</v>
      </c>
      <c r="Q985" s="11"/>
      <c r="R985" s="38">
        <f t="shared" si="227"/>
        <v>0</v>
      </c>
      <c r="S985" s="30">
        <f t="shared" si="228"/>
        <v>0</v>
      </c>
      <c r="T985" s="30">
        <f t="shared" si="229"/>
        <v>0</v>
      </c>
      <c r="U985" s="34"/>
      <c r="V985" s="34"/>
      <c r="W985" s="34"/>
      <c r="X985" s="31">
        <f t="shared" si="210"/>
        <v>9.0359999999999996</v>
      </c>
      <c r="Y985" s="31">
        <f t="shared" si="211"/>
        <v>-184.49199999999999</v>
      </c>
      <c r="Z985" s="30">
        <f t="shared" si="212"/>
        <v>0</v>
      </c>
    </row>
    <row r="986" spans="5:26" x14ac:dyDescent="0.15">
      <c r="E986" s="46"/>
      <c r="F986" s="28"/>
      <c r="G986" s="29"/>
      <c r="H986" s="29"/>
      <c r="I986" s="48" t="str">
        <f t="shared" si="213"/>
        <v/>
      </c>
      <c r="J986" s="48" t="str">
        <f t="shared" si="214"/>
        <v/>
      </c>
      <c r="K986" s="49" t="str">
        <f t="shared" si="215"/>
        <v/>
      </c>
      <c r="L986" s="11"/>
      <c r="M986" s="11"/>
      <c r="N986" s="78"/>
      <c r="O986" s="31" t="str">
        <f t="shared" si="216"/>
        <v>F</v>
      </c>
      <c r="P986" s="11">
        <f t="shared" si="209"/>
        <v>-23.287315649149274</v>
      </c>
      <c r="Q986" s="11"/>
      <c r="R986" s="38">
        <f t="shared" si="227"/>
        <v>0</v>
      </c>
      <c r="S986" s="30">
        <f t="shared" si="228"/>
        <v>0</v>
      </c>
      <c r="T986" s="30">
        <f t="shared" si="229"/>
        <v>0</v>
      </c>
      <c r="U986" s="34"/>
      <c r="V986" s="34"/>
      <c r="W986" s="34"/>
      <c r="X986" s="31">
        <f t="shared" si="210"/>
        <v>9.0359999999999996</v>
      </c>
      <c r="Y986" s="31">
        <f t="shared" si="211"/>
        <v>-184.49199999999999</v>
      </c>
      <c r="Z986" s="30">
        <f t="shared" si="212"/>
        <v>0</v>
      </c>
    </row>
    <row r="987" spans="5:26" x14ac:dyDescent="0.15">
      <c r="E987" s="46"/>
      <c r="F987" s="28"/>
      <c r="G987" s="29"/>
      <c r="H987" s="29"/>
      <c r="I987" s="48" t="str">
        <f t="shared" si="213"/>
        <v/>
      </c>
      <c r="J987" s="48" t="str">
        <f t="shared" si="214"/>
        <v/>
      </c>
      <c r="K987" s="49" t="str">
        <f t="shared" si="215"/>
        <v/>
      </c>
      <c r="L987" s="11"/>
      <c r="M987" s="11"/>
      <c r="N987" s="78"/>
      <c r="O987" s="31" t="str">
        <f t="shared" si="216"/>
        <v>F</v>
      </c>
      <c r="P987" s="11">
        <f t="shared" si="209"/>
        <v>-23.287315649149274</v>
      </c>
      <c r="Q987" s="11"/>
      <c r="R987" s="38">
        <f t="shared" si="227"/>
        <v>0</v>
      </c>
      <c r="S987" s="30">
        <f t="shared" si="228"/>
        <v>0</v>
      </c>
      <c r="T987" s="30">
        <f t="shared" si="229"/>
        <v>0</v>
      </c>
      <c r="U987" s="34"/>
      <c r="V987" s="34"/>
      <c r="W987" s="34"/>
      <c r="X987" s="31">
        <f t="shared" si="210"/>
        <v>9.0359999999999996</v>
      </c>
      <c r="Y987" s="31">
        <f t="shared" si="211"/>
        <v>-184.49199999999999</v>
      </c>
      <c r="Z987" s="30">
        <f t="shared" si="212"/>
        <v>0</v>
      </c>
    </row>
    <row r="988" spans="5:26" x14ac:dyDescent="0.15">
      <c r="E988" s="46"/>
      <c r="F988" s="28"/>
      <c r="G988" s="29"/>
      <c r="H988" s="29"/>
      <c r="I988" s="48" t="str">
        <f t="shared" si="213"/>
        <v/>
      </c>
      <c r="J988" s="48" t="str">
        <f t="shared" si="214"/>
        <v/>
      </c>
      <c r="K988" s="49" t="str">
        <f t="shared" si="215"/>
        <v/>
      </c>
      <c r="L988" s="11"/>
      <c r="M988" s="11"/>
      <c r="N988" s="78"/>
      <c r="O988" s="31" t="str">
        <f t="shared" si="216"/>
        <v>F</v>
      </c>
      <c r="P988" s="11">
        <f t="shared" si="209"/>
        <v>-23.287315649149274</v>
      </c>
      <c r="Q988" s="11"/>
      <c r="R988" s="38">
        <f t="shared" si="227"/>
        <v>0</v>
      </c>
      <c r="S988" s="30">
        <f t="shared" si="228"/>
        <v>0</v>
      </c>
      <c r="T988" s="30">
        <f t="shared" si="229"/>
        <v>0</v>
      </c>
      <c r="U988" s="34"/>
      <c r="V988" s="34"/>
      <c r="W988" s="34"/>
      <c r="X988" s="31">
        <f t="shared" si="210"/>
        <v>9.0359999999999996</v>
      </c>
      <c r="Y988" s="31">
        <f t="shared" si="211"/>
        <v>-184.49199999999999</v>
      </c>
      <c r="Z988" s="30">
        <f t="shared" si="212"/>
        <v>0</v>
      </c>
    </row>
    <row r="989" spans="5:26" x14ac:dyDescent="0.15">
      <c r="E989" s="46"/>
      <c r="F989" s="28"/>
      <c r="G989" s="29"/>
      <c r="H989" s="29"/>
      <c r="I989" s="48" t="str">
        <f t="shared" si="213"/>
        <v/>
      </c>
      <c r="J989" s="48" t="str">
        <f t="shared" si="214"/>
        <v/>
      </c>
      <c r="K989" s="49" t="str">
        <f t="shared" si="215"/>
        <v/>
      </c>
      <c r="L989" s="11"/>
      <c r="M989" s="11"/>
      <c r="N989" s="78"/>
      <c r="O989" s="31" t="str">
        <f t="shared" si="216"/>
        <v>F</v>
      </c>
      <c r="P989" s="11">
        <f t="shared" si="209"/>
        <v>-23.287315649149274</v>
      </c>
      <c r="Q989" s="11"/>
      <c r="R989" s="38">
        <f t="shared" si="227"/>
        <v>0</v>
      </c>
      <c r="S989" s="30">
        <f t="shared" si="228"/>
        <v>0</v>
      </c>
      <c r="T989" s="30">
        <f t="shared" si="229"/>
        <v>0</v>
      </c>
      <c r="U989" s="34"/>
      <c r="V989" s="34"/>
      <c r="W989" s="34"/>
      <c r="X989" s="31">
        <f t="shared" si="210"/>
        <v>9.0359999999999996</v>
      </c>
      <c r="Y989" s="31">
        <f t="shared" si="211"/>
        <v>-184.49199999999999</v>
      </c>
      <c r="Z989" s="30">
        <f t="shared" si="212"/>
        <v>0</v>
      </c>
    </row>
    <row r="990" spans="5:26" x14ac:dyDescent="0.15">
      <c r="E990" s="46"/>
      <c r="F990" s="28"/>
      <c r="G990" s="29"/>
      <c r="H990" s="29"/>
      <c r="I990" s="48" t="str">
        <f t="shared" si="213"/>
        <v/>
      </c>
      <c r="J990" s="48" t="str">
        <f t="shared" si="214"/>
        <v/>
      </c>
      <c r="K990" s="49" t="str">
        <f t="shared" si="215"/>
        <v/>
      </c>
      <c r="L990" s="11"/>
      <c r="M990" s="11"/>
      <c r="N990" s="78"/>
      <c r="O990" s="31" t="str">
        <f t="shared" si="216"/>
        <v>F</v>
      </c>
      <c r="P990" s="11">
        <f t="shared" si="209"/>
        <v>-23.287315649149274</v>
      </c>
      <c r="Q990" s="11"/>
      <c r="R990" s="38">
        <f t="shared" si="227"/>
        <v>0</v>
      </c>
      <c r="S990" s="30">
        <f t="shared" si="228"/>
        <v>0</v>
      </c>
      <c r="T990" s="30">
        <f t="shared" si="229"/>
        <v>0</v>
      </c>
      <c r="U990" s="34"/>
      <c r="V990" s="34"/>
      <c r="W990" s="34"/>
      <c r="X990" s="31">
        <f t="shared" si="210"/>
        <v>9.0359999999999996</v>
      </c>
      <c r="Y990" s="31">
        <f t="shared" si="211"/>
        <v>-184.49199999999999</v>
      </c>
      <c r="Z990" s="30">
        <f t="shared" si="212"/>
        <v>0</v>
      </c>
    </row>
    <row r="991" spans="5:26" x14ac:dyDescent="0.15">
      <c r="E991" s="46"/>
      <c r="F991" s="28"/>
      <c r="G991" s="29"/>
      <c r="H991" s="29"/>
      <c r="I991" s="48" t="str">
        <f t="shared" si="213"/>
        <v/>
      </c>
      <c r="J991" s="48" t="str">
        <f t="shared" si="214"/>
        <v/>
      </c>
      <c r="K991" s="49" t="str">
        <f t="shared" si="215"/>
        <v/>
      </c>
      <c r="L991" s="11"/>
      <c r="M991" s="11"/>
      <c r="N991" s="78"/>
      <c r="O991" s="31" t="str">
        <f t="shared" si="216"/>
        <v>F</v>
      </c>
      <c r="P991" s="11">
        <f t="shared" si="209"/>
        <v>-23.287315649149274</v>
      </c>
      <c r="Q991" s="11"/>
      <c r="R991" s="38">
        <f t="shared" si="227"/>
        <v>0</v>
      </c>
      <c r="S991" s="30">
        <f t="shared" si="228"/>
        <v>0</v>
      </c>
      <c r="T991" s="30">
        <f t="shared" si="229"/>
        <v>0</v>
      </c>
      <c r="U991" s="34"/>
      <c r="V991" s="34"/>
      <c r="W991" s="34"/>
      <c r="X991" s="31">
        <f t="shared" si="210"/>
        <v>9.0359999999999996</v>
      </c>
      <c r="Y991" s="31">
        <f t="shared" si="211"/>
        <v>-184.49199999999999</v>
      </c>
      <c r="Z991" s="30">
        <f t="shared" si="212"/>
        <v>0</v>
      </c>
    </row>
    <row r="992" spans="5:26" ht="14.25" thickBot="1" x14ac:dyDescent="0.2">
      <c r="E992" s="50"/>
      <c r="F992" s="64"/>
      <c r="G992" s="51"/>
      <c r="H992" s="51"/>
      <c r="I992" s="52" t="str">
        <f>IF(COUNTA($F$871,$H$871,F992:H992)=5,P992,"")</f>
        <v/>
      </c>
      <c r="J992" s="52" t="str">
        <f t="shared" si="214"/>
        <v/>
      </c>
      <c r="K992" s="53" t="str">
        <f t="shared" si="215"/>
        <v/>
      </c>
      <c r="L992" s="11"/>
      <c r="M992" s="11"/>
      <c r="N992" s="78"/>
      <c r="O992" s="31" t="str">
        <f t="shared" si="216"/>
        <v>F</v>
      </c>
      <c r="P992" s="11">
        <f t="shared" si="209"/>
        <v>-23.287315649149274</v>
      </c>
      <c r="Q992" s="11"/>
      <c r="R992" s="38">
        <f t="shared" si="227"/>
        <v>0</v>
      </c>
      <c r="S992" s="30">
        <f t="shared" si="228"/>
        <v>0</v>
      </c>
      <c r="T992" s="30">
        <f t="shared" si="229"/>
        <v>0</v>
      </c>
      <c r="U992" s="34"/>
      <c r="V992" s="34"/>
      <c r="W992" s="34"/>
      <c r="X992" s="31">
        <f t="shared" si="210"/>
        <v>9.0359999999999996</v>
      </c>
      <c r="Y992" s="31">
        <f t="shared" si="211"/>
        <v>-184.49199999999999</v>
      </c>
      <c r="Z992" s="30">
        <f t="shared" si="212"/>
        <v>0</v>
      </c>
    </row>
    <row r="993" spans="4:26" ht="14.25" thickBot="1" x14ac:dyDescent="0.2"/>
    <row r="994" spans="4:26" ht="23.25" customHeight="1" x14ac:dyDescent="0.15">
      <c r="D994" s="72">
        <v>9</v>
      </c>
      <c r="E994" s="42" t="s">
        <v>20</v>
      </c>
      <c r="F994" s="65"/>
      <c r="G994" s="66" t="s">
        <v>115</v>
      </c>
      <c r="H994" s="90"/>
      <c r="I994" s="90"/>
      <c r="J994" s="66"/>
      <c r="K994" s="67"/>
    </row>
    <row r="995" spans="4:26" ht="27.75" customHeight="1" x14ac:dyDescent="0.15">
      <c r="E995" s="43" t="s">
        <v>54</v>
      </c>
      <c r="F995" s="63"/>
      <c r="G995" s="44" t="s">
        <v>75</v>
      </c>
      <c r="H995" s="59"/>
      <c r="I995" s="41"/>
      <c r="J995" s="41"/>
      <c r="K995" s="68"/>
    </row>
    <row r="996" spans="4:26" ht="42" customHeight="1" x14ac:dyDescent="0.15">
      <c r="E996" s="46"/>
      <c r="F996" s="7" t="s">
        <v>30</v>
      </c>
      <c r="G996" s="8" t="s">
        <v>29</v>
      </c>
      <c r="H996" s="8" t="s">
        <v>28</v>
      </c>
      <c r="I996" s="7" t="s">
        <v>123</v>
      </c>
      <c r="J996" s="7" t="s">
        <v>124</v>
      </c>
      <c r="K996" s="47" t="s">
        <v>125</v>
      </c>
      <c r="L996" s="10"/>
      <c r="M996" s="10"/>
      <c r="N996" s="7"/>
      <c r="O996" s="7" t="s">
        <v>31</v>
      </c>
      <c r="P996" s="9" t="s">
        <v>23</v>
      </c>
      <c r="Q996" s="9"/>
      <c r="R996" s="36" t="s">
        <v>21</v>
      </c>
      <c r="S996" s="35" t="s">
        <v>22</v>
      </c>
      <c r="T996" s="35" t="s">
        <v>47</v>
      </c>
      <c r="U996" s="35"/>
      <c r="V996" s="35"/>
      <c r="W996" s="35"/>
      <c r="X996" s="37" t="s">
        <v>45</v>
      </c>
      <c r="Y996" s="37" t="s">
        <v>46</v>
      </c>
      <c r="Z996" s="30" t="s">
        <v>78</v>
      </c>
    </row>
    <row r="997" spans="4:26" x14ac:dyDescent="0.15">
      <c r="E997" s="46"/>
      <c r="F997" s="28"/>
      <c r="G997" s="29"/>
      <c r="H997" s="29"/>
      <c r="I997" s="48" t="str">
        <f>IF(COUNTA($F$995,$H$995,F997:H997)=5,P997,"")</f>
        <v/>
      </c>
      <c r="J997" s="48" t="str">
        <f t="shared" ref="J997:J1028" si="237">IF(COUNTA($F$995,$H$995,F997:H997)=5,IF(T997&lt;6,"*",IF(T997&gt;=17.583,"*",(H997-G997*INDEX(IF(O997="F",muratafemale,muratamale),R997-4,1)-INDEX(IF(O997="F",muratafemale,muratamale),R997-4,2))/(G997*INDEX(IF(O997="F",muratafemale,muratamale),R997-4,1)+INDEX(IF(O997="F",muratafemale,muratamale),R997-4,2))*100)),"")</f>
        <v/>
      </c>
      <c r="K997" s="49" t="str">
        <f>IF(COUNTA($F$995,$H$995,F997:H997)=5,IF(OR(T997&lt;1,G997&lt;70),"*",IF(G997&gt;=IF(O997="M",181,174),(H997-Z997)/Z997*100,IF(G997&lt;101,(H997-X997)/X997*100,IF(T997&lt;6,(H997-X997)/X997*100,IF(T997&gt;=17.583,(H997-Z997)/Z997*100,(H997-Y997)/Y997*100))))),"")</f>
        <v/>
      </c>
      <c r="L997" s="11"/>
      <c r="M997" s="11"/>
      <c r="N997" s="78"/>
      <c r="O997" s="31" t="str">
        <f>IF(OR(+$H$995="男",+$H$995="M"),"M","F")</f>
        <v>F</v>
      </c>
      <c r="P997" s="11">
        <f t="shared" ref="P997" si="238">IF(T997&gt;17.583,"*",(G997-(INDEX(IF(O997="F",Hfemalemean,Hmalemean),S997+1,R997+1)))/(INDEX(IF(O997="F",Hfemalesd,Hmalesd),S997+1,R997+1)))</f>
        <v>-23.287315649149274</v>
      </c>
      <c r="Q997" s="11"/>
      <c r="R997" s="38">
        <f>DATEDIF($F$995,F997,"Y")</f>
        <v>0</v>
      </c>
      <c r="S997" s="30">
        <f>DATEDIF($F$995,F997,"YM")</f>
        <v>0</v>
      </c>
      <c r="T997" s="30">
        <f>DATEDIF($F$995,F997,"Y")+DATEDIF($F$995,F997,"YD")/(365+IF(MOD(YEAR(DATE(YEAR(F997)-1,MONTH($F$995),DAY($F$995))),4)=0,IF(DATE(YEAR(DATE(YEAR(F997)-1,MONTH($F$995),DAY($F$995))),2,29)&gt;=DATE(YEAR(F997)-1,MONTH($F$995),DAY($F$995)),1,0),0)+IF(MOD(YEAR(F997),4)=0,IF(DATE(YEAR(F997),2,29)&lt;=F997,1,0),0))</f>
        <v>0</v>
      </c>
      <c r="U997" s="34"/>
      <c r="V997" s="34"/>
      <c r="W997" s="34"/>
      <c r="X997" s="31">
        <f t="shared" ref="X997" si="239">IF(O997="M",2.06*10^-3*G997^2-0.1166*G997+6.5273,2.49*10^-3*G997^2-0.1858*G997+9.036)</f>
        <v>9.0359999999999996</v>
      </c>
      <c r="Y997" s="31">
        <f t="shared" ref="Y997" si="240">((G997/100)^3*INDEX(itoOI,IF(O997="M",0,3)+IF(G997&lt;140,1,IF(G997&lt;=149,2,3)),1)+(G997/100)^2*INDEX(itoOI,IF(O997="M",0,3)+IF(G997&lt;140,1,IF(G997&lt;=149,2,3)),2)+(G997/100)*INDEX(itoOI,IF(O997="M",0,3)+IF(G997&lt;140,1,IF(G997&lt;=149,2,3)),3)+INDEX(itoOI,IF(O997="M",0,3)+IF(G997&lt;140,1,IF(G997&lt;=149,2,3)),4))</f>
        <v>-184.49199999999999</v>
      </c>
      <c r="Z997" s="30">
        <f t="shared" ref="Z997" si="241">22*G997^2/10000</f>
        <v>0</v>
      </c>
    </row>
    <row r="998" spans="4:26" x14ac:dyDescent="0.15">
      <c r="E998" s="46"/>
      <c r="F998" s="28"/>
      <c r="G998" s="29"/>
      <c r="H998" s="29"/>
      <c r="I998" s="48" t="str">
        <f t="shared" ref="I998:I1061" si="242">IF(COUNTA($F$995,$H$995,F998:H998)=5,P998,"")</f>
        <v/>
      </c>
      <c r="J998" s="48" t="str">
        <f t="shared" si="237"/>
        <v/>
      </c>
      <c r="K998" s="49" t="str">
        <f>IF(COUNTA($F$995,$H$995,F998:H998)=5,IF(OR(T998&lt;1,G998&lt;70),"*",IF(G998&gt;=IF(O998="M",181,174),(H998-Z998)/Z998*100,IF(G998&lt;101,(H998-X998)/X998*100,IF(T998&lt;6,(H998-X998)/X998*100,IF(T998&gt;=17.583,(H998-Z998)/Z998*100,(H998-Y998)/Y998*100))))),"")</f>
        <v/>
      </c>
      <c r="L998" s="11"/>
      <c r="M998" s="11"/>
      <c r="N998" s="78"/>
      <c r="O998" s="31" t="str">
        <f t="shared" ref="O998:O1061" si="243">IF(OR(+$H$995="男",+$H$995="M"),"M","F")</f>
        <v>F</v>
      </c>
      <c r="P998" s="11">
        <f t="shared" ref="P998:P1061" si="244">IF(T998&gt;17.583,"*",(G998-(INDEX(IF(O998="F",Hfemalemean,Hmalemean),S998+1,R998+1)))/(INDEX(IF(O998="F",Hfemalesd,Hmalesd),S998+1,R998+1)))</f>
        <v>-23.287315649149274</v>
      </c>
      <c r="Q998" s="11"/>
      <c r="R998" s="38">
        <f>DATEDIF($F$995,F998,"Y")</f>
        <v>0</v>
      </c>
      <c r="S998" s="30">
        <f>DATEDIF($F$995,F998,"YM")</f>
        <v>0</v>
      </c>
      <c r="T998" s="30">
        <f>DATEDIF($F$995,F998,"Y")+DATEDIF($F$995,F998,"YD")/(365+IF(MOD(YEAR(DATE(YEAR(F998)-1,MONTH($F$995),DAY($F$995))),4)=0,IF(DATE(YEAR(DATE(YEAR(F998)-1,MONTH($F$995),DAY($F$995))),2,29)&gt;=DATE(YEAR(F998)-1,MONTH($F$995),DAY($F$995)),1,0),0)+IF(MOD(YEAR(F998),4)=0,IF(DATE(YEAR(F998),2,29)&lt;=F998,1,0),0))</f>
        <v>0</v>
      </c>
      <c r="U998" s="34"/>
      <c r="V998" s="34"/>
      <c r="W998" s="34"/>
      <c r="X998" s="31">
        <f t="shared" ref="X998:X1061" si="245">IF(O998="M",2.06*10^-3*G998^2-0.1166*G998+6.5273,2.49*10^-3*G998^2-0.1858*G998+9.036)</f>
        <v>9.0359999999999996</v>
      </c>
      <c r="Y998" s="31">
        <f t="shared" ref="Y998:Y1061" si="246">((G998/100)^3*INDEX(itoOI,IF(O998="M",0,3)+IF(G998&lt;140,1,IF(G998&lt;=149,2,3)),1)+(G998/100)^2*INDEX(itoOI,IF(O998="M",0,3)+IF(G998&lt;140,1,IF(G998&lt;=149,2,3)),2)+(G998/100)*INDEX(itoOI,IF(O998="M",0,3)+IF(G998&lt;140,1,IF(G998&lt;=149,2,3)),3)+INDEX(itoOI,IF(O998="M",0,3)+IF(G998&lt;140,1,IF(G998&lt;=149,2,3)),4))</f>
        <v>-184.49199999999999</v>
      </c>
      <c r="Z998" s="30">
        <f t="shared" ref="Z998:Z1061" si="247">22*G998^2/10000</f>
        <v>0</v>
      </c>
    </row>
    <row r="999" spans="4:26" x14ac:dyDescent="0.15">
      <c r="E999" s="46"/>
      <c r="F999" s="28"/>
      <c r="G999" s="29"/>
      <c r="H999" s="29"/>
      <c r="I999" s="48" t="str">
        <f t="shared" si="242"/>
        <v/>
      </c>
      <c r="J999" s="48" t="str">
        <f t="shared" si="237"/>
        <v/>
      </c>
      <c r="K999" s="49" t="str">
        <f>IF(COUNTA($F$995,$H$995,F999:H999)=5,IF(OR(T999&lt;1,G999&lt;70),"*",IF(G999&gt;=IF(O999="M",181,174),(H999-Z999)/Z999*100,IF(G999&lt;101,(H999-X999)/X999*100,IF(T999&lt;6,(H999-X999)/X999*100,IF(T999&gt;=17.583,(H999-Z999)/Z999*100,(H999-Y999)/Y999*100))))),"")</f>
        <v/>
      </c>
      <c r="N999" s="78"/>
      <c r="O999" s="31" t="str">
        <f t="shared" si="243"/>
        <v>F</v>
      </c>
      <c r="P999" s="11">
        <f t="shared" si="244"/>
        <v>-23.287315649149274</v>
      </c>
      <c r="Q999" s="11"/>
      <c r="R999" s="38">
        <f>DATEDIF($F$995,F999,"Y")</f>
        <v>0</v>
      </c>
      <c r="S999" s="30">
        <f t="shared" ref="S999:S1061" si="248">DATEDIF($F$995,F999,"YM")</f>
        <v>0</v>
      </c>
      <c r="T999" s="30">
        <f t="shared" ref="T999:T1061" si="249">DATEDIF($F$995,F999,"Y")+DATEDIF($F$995,F999,"YD")/(365+IF(MOD(YEAR(DATE(YEAR(F999)-1,MONTH($F$995),DAY($F$995))),4)=0,IF(DATE(YEAR(DATE(YEAR(F999)-1,MONTH($F$995),DAY($F$995))),2,29)&gt;=DATE(YEAR(F999)-1,MONTH($F$995),DAY($F$995)),1,0),0)+IF(MOD(YEAR(F999),4)=0,IF(DATE(YEAR(F999),2,29)&lt;=F999,1,0),0))</f>
        <v>0</v>
      </c>
      <c r="U999" s="34"/>
      <c r="V999" s="34"/>
      <c r="W999" s="34"/>
      <c r="X999" s="31">
        <f t="shared" si="245"/>
        <v>9.0359999999999996</v>
      </c>
      <c r="Y999" s="31">
        <f t="shared" si="246"/>
        <v>-184.49199999999999</v>
      </c>
      <c r="Z999" s="30">
        <f t="shared" si="247"/>
        <v>0</v>
      </c>
    </row>
    <row r="1000" spans="4:26" x14ac:dyDescent="0.15">
      <c r="E1000" s="46"/>
      <c r="F1000" s="28"/>
      <c r="G1000" s="29"/>
      <c r="H1000" s="29"/>
      <c r="I1000" s="48" t="str">
        <f t="shared" si="242"/>
        <v/>
      </c>
      <c r="J1000" s="48" t="str">
        <f t="shared" si="237"/>
        <v/>
      </c>
      <c r="K1000" s="49" t="str">
        <f>IF(COUNTA($F$995,$H$995,F1000:H1000)=5,IF(OR(T1000&lt;1,G1000&lt;70),"*",IF(G1000&gt;=IF(O1000="M",181,174),(H1000-Z1000)/Z1000*100,IF(G1000&lt;101,(H1000-X1000)/X1000*100,IF(T1000&lt;6,(H1000-X1000)/X1000*100,IF(T1000&gt;=17.583,(H1000-Z1000)/Z1000*100,(H1000-Y1000)/Y1000*100))))),"")</f>
        <v/>
      </c>
      <c r="L1000" s="11"/>
      <c r="M1000" s="11"/>
      <c r="N1000" s="78"/>
      <c r="O1000" s="31" t="str">
        <f t="shared" si="243"/>
        <v>F</v>
      </c>
      <c r="P1000" s="11">
        <f t="shared" si="244"/>
        <v>-23.287315649149274</v>
      </c>
      <c r="Q1000" s="11"/>
      <c r="R1000" s="38">
        <f t="shared" ref="R1000:R1061" si="250">DATEDIF($F$995,F1000,"Y")</f>
        <v>0</v>
      </c>
      <c r="S1000" s="30">
        <f t="shared" si="248"/>
        <v>0</v>
      </c>
      <c r="T1000" s="30">
        <f t="shared" si="249"/>
        <v>0</v>
      </c>
      <c r="U1000" s="34"/>
      <c r="V1000" s="34"/>
      <c r="W1000" s="34"/>
      <c r="X1000" s="31">
        <f t="shared" si="245"/>
        <v>9.0359999999999996</v>
      </c>
      <c r="Y1000" s="31">
        <f t="shared" si="246"/>
        <v>-184.49199999999999</v>
      </c>
      <c r="Z1000" s="30">
        <f t="shared" si="247"/>
        <v>0</v>
      </c>
    </row>
    <row r="1001" spans="4:26" x14ac:dyDescent="0.15">
      <c r="E1001" s="46"/>
      <c r="F1001" s="28"/>
      <c r="G1001" s="29"/>
      <c r="H1001" s="29"/>
      <c r="I1001" s="48" t="str">
        <f t="shared" si="242"/>
        <v/>
      </c>
      <c r="J1001" s="48" t="str">
        <f t="shared" si="237"/>
        <v/>
      </c>
      <c r="K1001" s="49" t="str">
        <f>IF(COUNTA($F$995,$H$995,F1001:H1001)=5,IF(OR(T1001&lt;1,G1001&lt;70),"*",IF(G1001&gt;=IF(O1001="M",181,174),(H1001-Z1001)/Z1001*100,IF(G1001&lt;101,(H1001-X1001)/X1001*100,IF(T1001&lt;6,(H1001-X1001)/X1001*100,IF(T1001&gt;=17.583,(H1001-Z1001)/Z1001*100,(H1001-Y1001)/Y1001*100))))),"")</f>
        <v/>
      </c>
      <c r="L1001" s="11"/>
      <c r="M1001" s="11"/>
      <c r="N1001" s="78"/>
      <c r="O1001" s="31" t="str">
        <f t="shared" si="243"/>
        <v>F</v>
      </c>
      <c r="P1001" s="11">
        <f t="shared" si="244"/>
        <v>-23.287315649149274</v>
      </c>
      <c r="Q1001" s="11"/>
      <c r="R1001" s="38">
        <f t="shared" si="250"/>
        <v>0</v>
      </c>
      <c r="S1001" s="30">
        <f t="shared" si="248"/>
        <v>0</v>
      </c>
      <c r="T1001" s="30">
        <f t="shared" si="249"/>
        <v>0</v>
      </c>
      <c r="U1001" s="34"/>
      <c r="V1001" s="34"/>
      <c r="W1001" s="34"/>
      <c r="X1001" s="31">
        <f t="shared" si="245"/>
        <v>9.0359999999999996</v>
      </c>
      <c r="Y1001" s="31">
        <f t="shared" si="246"/>
        <v>-184.49199999999999</v>
      </c>
      <c r="Z1001" s="30">
        <f t="shared" si="247"/>
        <v>0</v>
      </c>
    </row>
    <row r="1002" spans="4:26" x14ac:dyDescent="0.15">
      <c r="E1002" s="46"/>
      <c r="F1002" s="28"/>
      <c r="G1002" s="29"/>
      <c r="H1002" s="29"/>
      <c r="I1002" s="48" t="str">
        <f t="shared" si="242"/>
        <v/>
      </c>
      <c r="J1002" s="48" t="str">
        <f t="shared" si="237"/>
        <v/>
      </c>
      <c r="K1002" s="49" t="str">
        <f t="shared" ref="K1002:K1061" si="251">IF(COUNTA($F$995,$H$995,F1002:H1002)=5,IF(OR(T1002&lt;1,G1002&lt;70),"*",IF(G1002&gt;=IF(O1002="M",181,174),(H1002-Z1002)/Z1002*100,IF(G1002&lt;101,(H1002-X1002)/X1002*100,IF(T1002&lt;6,(H1002-X1002)/X1002*100,IF(T1002&gt;=17.583,(H1002-Z1002)/Z1002*100,(H1002-Y1002)/Y1002*100))))),"")</f>
        <v/>
      </c>
      <c r="L1002" s="11"/>
      <c r="M1002" s="11"/>
      <c r="N1002" s="78"/>
      <c r="O1002" s="31" t="str">
        <f t="shared" si="243"/>
        <v>F</v>
      </c>
      <c r="P1002" s="11">
        <f t="shared" si="244"/>
        <v>-23.287315649149274</v>
      </c>
      <c r="Q1002" s="11"/>
      <c r="R1002" s="38">
        <f t="shared" si="250"/>
        <v>0</v>
      </c>
      <c r="S1002" s="30">
        <f t="shared" si="248"/>
        <v>0</v>
      </c>
      <c r="T1002" s="30">
        <f t="shared" si="249"/>
        <v>0</v>
      </c>
      <c r="U1002" s="34"/>
      <c r="V1002" s="34"/>
      <c r="W1002" s="34"/>
      <c r="X1002" s="31">
        <f t="shared" si="245"/>
        <v>9.0359999999999996</v>
      </c>
      <c r="Y1002" s="31">
        <f t="shared" si="246"/>
        <v>-184.49199999999999</v>
      </c>
      <c r="Z1002" s="30">
        <f t="shared" si="247"/>
        <v>0</v>
      </c>
    </row>
    <row r="1003" spans="4:26" x14ac:dyDescent="0.15">
      <c r="E1003" s="46"/>
      <c r="F1003" s="28"/>
      <c r="G1003" s="29"/>
      <c r="H1003" s="29"/>
      <c r="I1003" s="48" t="str">
        <f t="shared" si="242"/>
        <v/>
      </c>
      <c r="J1003" s="48" t="str">
        <f t="shared" si="237"/>
        <v/>
      </c>
      <c r="K1003" s="49" t="str">
        <f t="shared" si="251"/>
        <v/>
      </c>
      <c r="L1003" s="11"/>
      <c r="M1003" s="11"/>
      <c r="N1003" s="78"/>
      <c r="O1003" s="31" t="str">
        <f t="shared" si="243"/>
        <v>F</v>
      </c>
      <c r="P1003" s="11">
        <f t="shared" si="244"/>
        <v>-23.287315649149274</v>
      </c>
      <c r="Q1003" s="11"/>
      <c r="R1003" s="38">
        <f t="shared" si="250"/>
        <v>0</v>
      </c>
      <c r="S1003" s="30">
        <f t="shared" si="248"/>
        <v>0</v>
      </c>
      <c r="T1003" s="30">
        <f t="shared" si="249"/>
        <v>0</v>
      </c>
      <c r="U1003" s="34"/>
      <c r="V1003" s="34"/>
      <c r="W1003" s="34"/>
      <c r="X1003" s="31">
        <f t="shared" si="245"/>
        <v>9.0359999999999996</v>
      </c>
      <c r="Y1003" s="31">
        <f t="shared" si="246"/>
        <v>-184.49199999999999</v>
      </c>
      <c r="Z1003" s="30">
        <f t="shared" si="247"/>
        <v>0</v>
      </c>
    </row>
    <row r="1004" spans="4:26" x14ac:dyDescent="0.15">
      <c r="E1004" s="46"/>
      <c r="F1004" s="28"/>
      <c r="G1004" s="29"/>
      <c r="H1004" s="29"/>
      <c r="I1004" s="48" t="str">
        <f t="shared" si="242"/>
        <v/>
      </c>
      <c r="J1004" s="48" t="str">
        <f t="shared" si="237"/>
        <v/>
      </c>
      <c r="K1004" s="49" t="str">
        <f t="shared" si="251"/>
        <v/>
      </c>
      <c r="L1004" s="11"/>
      <c r="M1004" s="11"/>
      <c r="N1004" s="78"/>
      <c r="O1004" s="31" t="str">
        <f t="shared" si="243"/>
        <v>F</v>
      </c>
      <c r="P1004" s="11">
        <f t="shared" si="244"/>
        <v>-23.287315649149274</v>
      </c>
      <c r="Q1004" s="11"/>
      <c r="R1004" s="38">
        <f t="shared" si="250"/>
        <v>0</v>
      </c>
      <c r="S1004" s="30">
        <f t="shared" si="248"/>
        <v>0</v>
      </c>
      <c r="T1004" s="30">
        <f t="shared" si="249"/>
        <v>0</v>
      </c>
      <c r="U1004" s="34"/>
      <c r="V1004" s="34"/>
      <c r="W1004" s="34"/>
      <c r="X1004" s="31">
        <f t="shared" si="245"/>
        <v>9.0359999999999996</v>
      </c>
      <c r="Y1004" s="31">
        <f t="shared" si="246"/>
        <v>-184.49199999999999</v>
      </c>
      <c r="Z1004" s="30">
        <f t="shared" si="247"/>
        <v>0</v>
      </c>
    </row>
    <row r="1005" spans="4:26" x14ac:dyDescent="0.15">
      <c r="E1005" s="46"/>
      <c r="F1005" s="28"/>
      <c r="G1005" s="29"/>
      <c r="H1005" s="29"/>
      <c r="I1005" s="48" t="str">
        <f t="shared" si="242"/>
        <v/>
      </c>
      <c r="J1005" s="48" t="str">
        <f t="shared" si="237"/>
        <v/>
      </c>
      <c r="K1005" s="49" t="str">
        <f t="shared" si="251"/>
        <v/>
      </c>
      <c r="L1005" s="11"/>
      <c r="M1005" s="11"/>
      <c r="N1005" s="78"/>
      <c r="O1005" s="31" t="str">
        <f t="shared" si="243"/>
        <v>F</v>
      </c>
      <c r="P1005" s="11">
        <f t="shared" si="244"/>
        <v>-23.287315649149274</v>
      </c>
      <c r="Q1005" s="11"/>
      <c r="R1005" s="38">
        <f t="shared" si="250"/>
        <v>0</v>
      </c>
      <c r="S1005" s="30">
        <f t="shared" si="248"/>
        <v>0</v>
      </c>
      <c r="T1005" s="30">
        <f t="shared" si="249"/>
        <v>0</v>
      </c>
      <c r="U1005" s="34"/>
      <c r="V1005" s="34"/>
      <c r="W1005" s="34"/>
      <c r="X1005" s="31">
        <f t="shared" si="245"/>
        <v>9.0359999999999996</v>
      </c>
      <c r="Y1005" s="31">
        <f t="shared" si="246"/>
        <v>-184.49199999999999</v>
      </c>
      <c r="Z1005" s="30">
        <f t="shared" si="247"/>
        <v>0</v>
      </c>
    </row>
    <row r="1006" spans="4:26" x14ac:dyDescent="0.15">
      <c r="E1006" s="46"/>
      <c r="F1006" s="28"/>
      <c r="G1006" s="29"/>
      <c r="H1006" s="29"/>
      <c r="I1006" s="48" t="str">
        <f t="shared" si="242"/>
        <v/>
      </c>
      <c r="J1006" s="48" t="str">
        <f t="shared" si="237"/>
        <v/>
      </c>
      <c r="K1006" s="49" t="str">
        <f t="shared" si="251"/>
        <v/>
      </c>
      <c r="L1006" s="11"/>
      <c r="M1006" s="11"/>
      <c r="N1006" s="78"/>
      <c r="O1006" s="31" t="str">
        <f t="shared" si="243"/>
        <v>F</v>
      </c>
      <c r="P1006" s="11">
        <f t="shared" si="244"/>
        <v>-23.287315649149274</v>
      </c>
      <c r="Q1006" s="11"/>
      <c r="R1006" s="38">
        <f t="shared" si="250"/>
        <v>0</v>
      </c>
      <c r="S1006" s="30">
        <f t="shared" si="248"/>
        <v>0</v>
      </c>
      <c r="T1006" s="30">
        <f t="shared" si="249"/>
        <v>0</v>
      </c>
      <c r="U1006" s="34"/>
      <c r="V1006" s="34"/>
      <c r="W1006" s="34"/>
      <c r="X1006" s="31">
        <f t="shared" si="245"/>
        <v>9.0359999999999996</v>
      </c>
      <c r="Y1006" s="31">
        <f t="shared" si="246"/>
        <v>-184.49199999999999</v>
      </c>
      <c r="Z1006" s="30">
        <f t="shared" si="247"/>
        <v>0</v>
      </c>
    </row>
    <row r="1007" spans="4:26" x14ac:dyDescent="0.15">
      <c r="E1007" s="46"/>
      <c r="F1007" s="28"/>
      <c r="G1007" s="29"/>
      <c r="H1007" s="29"/>
      <c r="I1007" s="48" t="str">
        <f t="shared" si="242"/>
        <v/>
      </c>
      <c r="J1007" s="48" t="str">
        <f t="shared" si="237"/>
        <v/>
      </c>
      <c r="K1007" s="49" t="str">
        <f t="shared" si="251"/>
        <v/>
      </c>
      <c r="L1007" s="11"/>
      <c r="M1007" s="11"/>
      <c r="N1007" s="78"/>
      <c r="O1007" s="31" t="str">
        <f t="shared" si="243"/>
        <v>F</v>
      </c>
      <c r="P1007" s="11">
        <f t="shared" si="244"/>
        <v>-23.287315649149274</v>
      </c>
      <c r="Q1007" s="11"/>
      <c r="R1007" s="38">
        <f t="shared" si="250"/>
        <v>0</v>
      </c>
      <c r="S1007" s="30">
        <f t="shared" si="248"/>
        <v>0</v>
      </c>
      <c r="T1007" s="30">
        <f t="shared" si="249"/>
        <v>0</v>
      </c>
      <c r="U1007" s="34"/>
      <c r="V1007" s="34"/>
      <c r="W1007" s="34"/>
      <c r="X1007" s="31">
        <f t="shared" si="245"/>
        <v>9.0359999999999996</v>
      </c>
      <c r="Y1007" s="31">
        <f t="shared" si="246"/>
        <v>-184.49199999999999</v>
      </c>
      <c r="Z1007" s="30">
        <f t="shared" si="247"/>
        <v>0</v>
      </c>
    </row>
    <row r="1008" spans="4:26" x14ac:dyDescent="0.15">
      <c r="E1008" s="46"/>
      <c r="F1008" s="28"/>
      <c r="G1008" s="29"/>
      <c r="H1008" s="29"/>
      <c r="I1008" s="48" t="str">
        <f t="shared" si="242"/>
        <v/>
      </c>
      <c r="J1008" s="48" t="str">
        <f t="shared" si="237"/>
        <v/>
      </c>
      <c r="K1008" s="49" t="str">
        <f t="shared" si="251"/>
        <v/>
      </c>
      <c r="L1008" s="11"/>
      <c r="M1008" s="11"/>
      <c r="N1008" s="78"/>
      <c r="O1008" s="31" t="str">
        <f t="shared" si="243"/>
        <v>F</v>
      </c>
      <c r="P1008" s="11">
        <f t="shared" si="244"/>
        <v>-23.287315649149274</v>
      </c>
      <c r="Q1008" s="11"/>
      <c r="R1008" s="38">
        <f t="shared" si="250"/>
        <v>0</v>
      </c>
      <c r="S1008" s="30">
        <f t="shared" si="248"/>
        <v>0</v>
      </c>
      <c r="T1008" s="30">
        <f t="shared" si="249"/>
        <v>0</v>
      </c>
      <c r="U1008" s="34"/>
      <c r="V1008" s="34"/>
      <c r="W1008" s="34"/>
      <c r="X1008" s="31">
        <f t="shared" si="245"/>
        <v>9.0359999999999996</v>
      </c>
      <c r="Y1008" s="31">
        <f t="shared" si="246"/>
        <v>-184.49199999999999</v>
      </c>
      <c r="Z1008" s="30">
        <f t="shared" si="247"/>
        <v>0</v>
      </c>
    </row>
    <row r="1009" spans="5:26" x14ac:dyDescent="0.15">
      <c r="E1009" s="46"/>
      <c r="F1009" s="28"/>
      <c r="G1009" s="29"/>
      <c r="H1009" s="29"/>
      <c r="I1009" s="48" t="str">
        <f t="shared" si="242"/>
        <v/>
      </c>
      <c r="J1009" s="48" t="str">
        <f t="shared" si="237"/>
        <v/>
      </c>
      <c r="K1009" s="49" t="str">
        <f t="shared" si="251"/>
        <v/>
      </c>
      <c r="L1009" s="11"/>
      <c r="M1009" s="11"/>
      <c r="N1009" s="78"/>
      <c r="O1009" s="31" t="str">
        <f t="shared" si="243"/>
        <v>F</v>
      </c>
      <c r="P1009" s="11">
        <f t="shared" si="244"/>
        <v>-23.287315649149274</v>
      </c>
      <c r="Q1009" s="11"/>
      <c r="R1009" s="38">
        <f t="shared" si="250"/>
        <v>0</v>
      </c>
      <c r="S1009" s="30">
        <f t="shared" si="248"/>
        <v>0</v>
      </c>
      <c r="T1009" s="30">
        <f t="shared" si="249"/>
        <v>0</v>
      </c>
      <c r="U1009" s="34"/>
      <c r="V1009" s="34"/>
      <c r="W1009" s="34"/>
      <c r="X1009" s="31">
        <f t="shared" si="245"/>
        <v>9.0359999999999996</v>
      </c>
      <c r="Y1009" s="31">
        <f t="shared" si="246"/>
        <v>-184.49199999999999</v>
      </c>
      <c r="Z1009" s="30">
        <f t="shared" si="247"/>
        <v>0</v>
      </c>
    </row>
    <row r="1010" spans="5:26" x14ac:dyDescent="0.15">
      <c r="E1010" s="46"/>
      <c r="F1010" s="28"/>
      <c r="G1010" s="29"/>
      <c r="H1010" s="29"/>
      <c r="I1010" s="48" t="str">
        <f t="shared" si="242"/>
        <v/>
      </c>
      <c r="J1010" s="48" t="str">
        <f t="shared" si="237"/>
        <v/>
      </c>
      <c r="K1010" s="49" t="str">
        <f t="shared" si="251"/>
        <v/>
      </c>
      <c r="L1010" s="11"/>
      <c r="M1010" s="11"/>
      <c r="N1010" s="78"/>
      <c r="O1010" s="31" t="str">
        <f t="shared" si="243"/>
        <v>F</v>
      </c>
      <c r="P1010" s="11">
        <f t="shared" si="244"/>
        <v>-23.287315649149274</v>
      </c>
      <c r="Q1010" s="11"/>
      <c r="R1010" s="38">
        <f t="shared" si="250"/>
        <v>0</v>
      </c>
      <c r="S1010" s="30">
        <f t="shared" si="248"/>
        <v>0</v>
      </c>
      <c r="T1010" s="30">
        <f t="shared" si="249"/>
        <v>0</v>
      </c>
      <c r="U1010" s="34"/>
      <c r="V1010" s="34"/>
      <c r="W1010" s="34"/>
      <c r="X1010" s="31">
        <f t="shared" si="245"/>
        <v>9.0359999999999996</v>
      </c>
      <c r="Y1010" s="31">
        <f t="shared" si="246"/>
        <v>-184.49199999999999</v>
      </c>
      <c r="Z1010" s="30">
        <f t="shared" si="247"/>
        <v>0</v>
      </c>
    </row>
    <row r="1011" spans="5:26" x14ac:dyDescent="0.15">
      <c r="E1011" s="46"/>
      <c r="F1011" s="28"/>
      <c r="G1011" s="29"/>
      <c r="H1011" s="29"/>
      <c r="I1011" s="48" t="str">
        <f t="shared" si="242"/>
        <v/>
      </c>
      <c r="J1011" s="48" t="str">
        <f t="shared" si="237"/>
        <v/>
      </c>
      <c r="K1011" s="49" t="str">
        <f t="shared" si="251"/>
        <v/>
      </c>
      <c r="L1011" s="11"/>
      <c r="M1011" s="11"/>
      <c r="N1011" s="78"/>
      <c r="O1011" s="31" t="str">
        <f t="shared" si="243"/>
        <v>F</v>
      </c>
      <c r="P1011" s="11">
        <f t="shared" si="244"/>
        <v>-23.287315649149274</v>
      </c>
      <c r="Q1011" s="11"/>
      <c r="R1011" s="38">
        <f t="shared" si="250"/>
        <v>0</v>
      </c>
      <c r="S1011" s="30">
        <f t="shared" si="248"/>
        <v>0</v>
      </c>
      <c r="T1011" s="30">
        <f t="shared" si="249"/>
        <v>0</v>
      </c>
      <c r="U1011" s="34"/>
      <c r="V1011" s="34"/>
      <c r="W1011" s="34"/>
      <c r="X1011" s="31">
        <f t="shared" si="245"/>
        <v>9.0359999999999996</v>
      </c>
      <c r="Y1011" s="31">
        <f t="shared" si="246"/>
        <v>-184.49199999999999</v>
      </c>
      <c r="Z1011" s="30">
        <f t="shared" si="247"/>
        <v>0</v>
      </c>
    </row>
    <row r="1012" spans="5:26" x14ac:dyDescent="0.15">
      <c r="E1012" s="46"/>
      <c r="F1012" s="28"/>
      <c r="G1012" s="29"/>
      <c r="H1012" s="29"/>
      <c r="I1012" s="48" t="str">
        <f t="shared" si="242"/>
        <v/>
      </c>
      <c r="J1012" s="48" t="str">
        <f t="shared" si="237"/>
        <v/>
      </c>
      <c r="K1012" s="49" t="str">
        <f t="shared" si="251"/>
        <v/>
      </c>
      <c r="L1012" s="11"/>
      <c r="M1012" s="11"/>
      <c r="N1012" s="78"/>
      <c r="O1012" s="31" t="str">
        <f t="shared" si="243"/>
        <v>F</v>
      </c>
      <c r="P1012" s="11">
        <f t="shared" si="244"/>
        <v>-23.287315649149274</v>
      </c>
      <c r="Q1012" s="11"/>
      <c r="R1012" s="38">
        <f t="shared" si="250"/>
        <v>0</v>
      </c>
      <c r="S1012" s="30">
        <f t="shared" si="248"/>
        <v>0</v>
      </c>
      <c r="T1012" s="30">
        <f t="shared" si="249"/>
        <v>0</v>
      </c>
      <c r="U1012" s="34"/>
      <c r="V1012" s="34"/>
      <c r="W1012" s="34"/>
      <c r="X1012" s="31">
        <f t="shared" si="245"/>
        <v>9.0359999999999996</v>
      </c>
      <c r="Y1012" s="31">
        <f t="shared" si="246"/>
        <v>-184.49199999999999</v>
      </c>
      <c r="Z1012" s="30">
        <f t="shared" si="247"/>
        <v>0</v>
      </c>
    </row>
    <row r="1013" spans="5:26" x14ac:dyDescent="0.15">
      <c r="E1013" s="46"/>
      <c r="F1013" s="28"/>
      <c r="G1013" s="29"/>
      <c r="H1013" s="29"/>
      <c r="I1013" s="48" t="str">
        <f t="shared" si="242"/>
        <v/>
      </c>
      <c r="J1013" s="48" t="str">
        <f t="shared" si="237"/>
        <v/>
      </c>
      <c r="K1013" s="49" t="str">
        <f t="shared" si="251"/>
        <v/>
      </c>
      <c r="L1013" s="11"/>
      <c r="M1013" s="11"/>
      <c r="N1013" s="78"/>
      <c r="O1013" s="31" t="str">
        <f t="shared" si="243"/>
        <v>F</v>
      </c>
      <c r="P1013" s="11">
        <f t="shared" si="244"/>
        <v>-23.287315649149274</v>
      </c>
      <c r="Q1013" s="11"/>
      <c r="R1013" s="38">
        <f t="shared" si="250"/>
        <v>0</v>
      </c>
      <c r="S1013" s="30">
        <f t="shared" si="248"/>
        <v>0</v>
      </c>
      <c r="T1013" s="30">
        <f t="shared" si="249"/>
        <v>0</v>
      </c>
      <c r="U1013" s="34"/>
      <c r="V1013" s="34"/>
      <c r="W1013" s="34"/>
      <c r="X1013" s="31">
        <f t="shared" si="245"/>
        <v>9.0359999999999996</v>
      </c>
      <c r="Y1013" s="31">
        <f t="shared" si="246"/>
        <v>-184.49199999999999</v>
      </c>
      <c r="Z1013" s="30">
        <f t="shared" si="247"/>
        <v>0</v>
      </c>
    </row>
    <row r="1014" spans="5:26" x14ac:dyDescent="0.15">
      <c r="E1014" s="46"/>
      <c r="F1014" s="28"/>
      <c r="G1014" s="29"/>
      <c r="H1014" s="29"/>
      <c r="I1014" s="48" t="str">
        <f t="shared" si="242"/>
        <v/>
      </c>
      <c r="J1014" s="48" t="str">
        <f t="shared" si="237"/>
        <v/>
      </c>
      <c r="K1014" s="49" t="str">
        <f t="shared" si="251"/>
        <v/>
      </c>
      <c r="L1014" s="11"/>
      <c r="M1014" s="11"/>
      <c r="N1014" s="78"/>
      <c r="O1014" s="31" t="str">
        <f t="shared" si="243"/>
        <v>F</v>
      </c>
      <c r="P1014" s="11">
        <f t="shared" si="244"/>
        <v>-23.287315649149274</v>
      </c>
      <c r="Q1014" s="11"/>
      <c r="R1014" s="38">
        <f t="shared" si="250"/>
        <v>0</v>
      </c>
      <c r="S1014" s="30">
        <f t="shared" si="248"/>
        <v>0</v>
      </c>
      <c r="T1014" s="30">
        <f t="shared" si="249"/>
        <v>0</v>
      </c>
      <c r="U1014" s="34"/>
      <c r="V1014" s="34"/>
      <c r="W1014" s="34"/>
      <c r="X1014" s="31">
        <f t="shared" si="245"/>
        <v>9.0359999999999996</v>
      </c>
      <c r="Y1014" s="31">
        <f t="shared" si="246"/>
        <v>-184.49199999999999</v>
      </c>
      <c r="Z1014" s="30">
        <f t="shared" si="247"/>
        <v>0</v>
      </c>
    </row>
    <row r="1015" spans="5:26" x14ac:dyDescent="0.15">
      <c r="E1015" s="46"/>
      <c r="F1015" s="28"/>
      <c r="G1015" s="29"/>
      <c r="H1015" s="29"/>
      <c r="I1015" s="48" t="str">
        <f t="shared" si="242"/>
        <v/>
      </c>
      <c r="J1015" s="48" t="str">
        <f t="shared" si="237"/>
        <v/>
      </c>
      <c r="K1015" s="49" t="str">
        <f t="shared" si="251"/>
        <v/>
      </c>
      <c r="L1015" s="11"/>
      <c r="M1015" s="11"/>
      <c r="N1015" s="78"/>
      <c r="O1015" s="31" t="str">
        <f t="shared" si="243"/>
        <v>F</v>
      </c>
      <c r="P1015" s="11">
        <f t="shared" si="244"/>
        <v>-23.287315649149274</v>
      </c>
      <c r="Q1015" s="11"/>
      <c r="R1015" s="38">
        <f t="shared" si="250"/>
        <v>0</v>
      </c>
      <c r="S1015" s="30">
        <f t="shared" si="248"/>
        <v>0</v>
      </c>
      <c r="T1015" s="30">
        <f t="shared" si="249"/>
        <v>0</v>
      </c>
      <c r="U1015" s="34"/>
      <c r="V1015" s="34"/>
      <c r="W1015" s="34"/>
      <c r="X1015" s="31">
        <f t="shared" si="245"/>
        <v>9.0359999999999996</v>
      </c>
      <c r="Y1015" s="31">
        <f t="shared" si="246"/>
        <v>-184.49199999999999</v>
      </c>
      <c r="Z1015" s="30">
        <f t="shared" si="247"/>
        <v>0</v>
      </c>
    </row>
    <row r="1016" spans="5:26" x14ac:dyDescent="0.15">
      <c r="E1016" s="46"/>
      <c r="F1016" s="28"/>
      <c r="G1016" s="29"/>
      <c r="H1016" s="29"/>
      <c r="I1016" s="48" t="str">
        <f t="shared" si="242"/>
        <v/>
      </c>
      <c r="J1016" s="48" t="str">
        <f t="shared" si="237"/>
        <v/>
      </c>
      <c r="K1016" s="49" t="str">
        <f t="shared" si="251"/>
        <v/>
      </c>
      <c r="L1016" s="11"/>
      <c r="M1016" s="11"/>
      <c r="N1016" s="78"/>
      <c r="O1016" s="31" t="str">
        <f t="shared" si="243"/>
        <v>F</v>
      </c>
      <c r="P1016" s="11">
        <f t="shared" si="244"/>
        <v>-23.287315649149274</v>
      </c>
      <c r="Q1016" s="11"/>
      <c r="R1016" s="38">
        <f t="shared" si="250"/>
        <v>0</v>
      </c>
      <c r="S1016" s="30">
        <f t="shared" si="248"/>
        <v>0</v>
      </c>
      <c r="T1016" s="30">
        <f t="shared" si="249"/>
        <v>0</v>
      </c>
      <c r="U1016" s="34"/>
      <c r="V1016" s="34"/>
      <c r="W1016" s="34"/>
      <c r="X1016" s="31">
        <f t="shared" si="245"/>
        <v>9.0359999999999996</v>
      </c>
      <c r="Y1016" s="31">
        <f t="shared" si="246"/>
        <v>-184.49199999999999</v>
      </c>
      <c r="Z1016" s="30">
        <f t="shared" si="247"/>
        <v>0</v>
      </c>
    </row>
    <row r="1017" spans="5:26" x14ac:dyDescent="0.15">
      <c r="E1017" s="46"/>
      <c r="F1017" s="28"/>
      <c r="G1017" s="29"/>
      <c r="H1017" s="29"/>
      <c r="I1017" s="48" t="str">
        <f t="shared" si="242"/>
        <v/>
      </c>
      <c r="J1017" s="48" t="str">
        <f t="shared" si="237"/>
        <v/>
      </c>
      <c r="K1017" s="49" t="str">
        <f t="shared" si="251"/>
        <v/>
      </c>
      <c r="L1017" s="11"/>
      <c r="M1017" s="11"/>
      <c r="N1017" s="78"/>
      <c r="O1017" s="31" t="str">
        <f t="shared" si="243"/>
        <v>F</v>
      </c>
      <c r="P1017" s="11">
        <f t="shared" si="244"/>
        <v>-23.287315649149274</v>
      </c>
      <c r="Q1017" s="11"/>
      <c r="R1017" s="38">
        <f t="shared" si="250"/>
        <v>0</v>
      </c>
      <c r="S1017" s="30">
        <f t="shared" si="248"/>
        <v>0</v>
      </c>
      <c r="T1017" s="30">
        <f t="shared" si="249"/>
        <v>0</v>
      </c>
      <c r="U1017" s="34"/>
      <c r="V1017" s="34"/>
      <c r="W1017" s="34"/>
      <c r="X1017" s="31">
        <f t="shared" si="245"/>
        <v>9.0359999999999996</v>
      </c>
      <c r="Y1017" s="31">
        <f t="shared" si="246"/>
        <v>-184.49199999999999</v>
      </c>
      <c r="Z1017" s="30">
        <f t="shared" si="247"/>
        <v>0</v>
      </c>
    </row>
    <row r="1018" spans="5:26" x14ac:dyDescent="0.15">
      <c r="E1018" s="46"/>
      <c r="F1018" s="28"/>
      <c r="G1018" s="29"/>
      <c r="H1018" s="29"/>
      <c r="I1018" s="48" t="str">
        <f t="shared" si="242"/>
        <v/>
      </c>
      <c r="J1018" s="48" t="str">
        <f t="shared" si="237"/>
        <v/>
      </c>
      <c r="K1018" s="49" t="str">
        <f t="shared" si="251"/>
        <v/>
      </c>
      <c r="L1018" s="11"/>
      <c r="M1018" s="11"/>
      <c r="N1018" s="78"/>
      <c r="O1018" s="31" t="str">
        <f t="shared" si="243"/>
        <v>F</v>
      </c>
      <c r="P1018" s="11">
        <f t="shared" si="244"/>
        <v>-23.287315649149274</v>
      </c>
      <c r="Q1018" s="11"/>
      <c r="R1018" s="38">
        <f t="shared" si="250"/>
        <v>0</v>
      </c>
      <c r="S1018" s="30">
        <f t="shared" si="248"/>
        <v>0</v>
      </c>
      <c r="T1018" s="30">
        <f t="shared" si="249"/>
        <v>0</v>
      </c>
      <c r="U1018" s="34"/>
      <c r="V1018" s="34"/>
      <c r="W1018" s="34"/>
      <c r="X1018" s="31">
        <f t="shared" si="245"/>
        <v>9.0359999999999996</v>
      </c>
      <c r="Y1018" s="31">
        <f t="shared" si="246"/>
        <v>-184.49199999999999</v>
      </c>
      <c r="Z1018" s="30">
        <f t="shared" si="247"/>
        <v>0</v>
      </c>
    </row>
    <row r="1019" spans="5:26" x14ac:dyDescent="0.15">
      <c r="E1019" s="46"/>
      <c r="F1019" s="28"/>
      <c r="G1019" s="29"/>
      <c r="H1019" s="29"/>
      <c r="I1019" s="48" t="str">
        <f t="shared" si="242"/>
        <v/>
      </c>
      <c r="J1019" s="48" t="str">
        <f t="shared" si="237"/>
        <v/>
      </c>
      <c r="K1019" s="49" t="str">
        <f t="shared" si="251"/>
        <v/>
      </c>
      <c r="L1019" s="11"/>
      <c r="M1019" s="11"/>
      <c r="N1019" s="78"/>
      <c r="O1019" s="31" t="str">
        <f t="shared" si="243"/>
        <v>F</v>
      </c>
      <c r="P1019" s="11">
        <f t="shared" si="244"/>
        <v>-23.287315649149274</v>
      </c>
      <c r="Q1019" s="11"/>
      <c r="R1019" s="38">
        <f t="shared" si="250"/>
        <v>0</v>
      </c>
      <c r="S1019" s="30">
        <f t="shared" si="248"/>
        <v>0</v>
      </c>
      <c r="T1019" s="30">
        <f t="shared" si="249"/>
        <v>0</v>
      </c>
      <c r="U1019" s="34"/>
      <c r="V1019" s="34"/>
      <c r="W1019" s="34"/>
      <c r="X1019" s="31">
        <f t="shared" si="245"/>
        <v>9.0359999999999996</v>
      </c>
      <c r="Y1019" s="31">
        <f t="shared" si="246"/>
        <v>-184.49199999999999</v>
      </c>
      <c r="Z1019" s="30">
        <f t="shared" si="247"/>
        <v>0</v>
      </c>
    </row>
    <row r="1020" spans="5:26" x14ac:dyDescent="0.15">
      <c r="E1020" s="46"/>
      <c r="F1020" s="28"/>
      <c r="G1020" s="29"/>
      <c r="H1020" s="29"/>
      <c r="I1020" s="48" t="str">
        <f t="shared" si="242"/>
        <v/>
      </c>
      <c r="J1020" s="48" t="str">
        <f t="shared" si="237"/>
        <v/>
      </c>
      <c r="K1020" s="49" t="str">
        <f t="shared" si="251"/>
        <v/>
      </c>
      <c r="L1020" s="11"/>
      <c r="M1020" s="11"/>
      <c r="N1020" s="78"/>
      <c r="O1020" s="31" t="str">
        <f t="shared" si="243"/>
        <v>F</v>
      </c>
      <c r="P1020" s="11">
        <f t="shared" si="244"/>
        <v>-23.287315649149274</v>
      </c>
      <c r="Q1020" s="11"/>
      <c r="R1020" s="38">
        <f t="shared" si="250"/>
        <v>0</v>
      </c>
      <c r="S1020" s="30">
        <f t="shared" si="248"/>
        <v>0</v>
      </c>
      <c r="T1020" s="30">
        <f t="shared" si="249"/>
        <v>0</v>
      </c>
      <c r="U1020" s="34"/>
      <c r="V1020" s="34"/>
      <c r="W1020" s="34"/>
      <c r="X1020" s="31">
        <f t="shared" si="245"/>
        <v>9.0359999999999996</v>
      </c>
      <c r="Y1020" s="31">
        <f t="shared" si="246"/>
        <v>-184.49199999999999</v>
      </c>
      <c r="Z1020" s="30">
        <f t="shared" si="247"/>
        <v>0</v>
      </c>
    </row>
    <row r="1021" spans="5:26" x14ac:dyDescent="0.15">
      <c r="E1021" s="46"/>
      <c r="F1021" s="28"/>
      <c r="G1021" s="29"/>
      <c r="H1021" s="29"/>
      <c r="I1021" s="48" t="str">
        <f t="shared" si="242"/>
        <v/>
      </c>
      <c r="J1021" s="48" t="str">
        <f t="shared" si="237"/>
        <v/>
      </c>
      <c r="K1021" s="49" t="str">
        <f t="shared" si="251"/>
        <v/>
      </c>
      <c r="L1021" s="11"/>
      <c r="M1021" s="11"/>
      <c r="N1021" s="78"/>
      <c r="O1021" s="31" t="str">
        <f t="shared" si="243"/>
        <v>F</v>
      </c>
      <c r="P1021" s="11">
        <f t="shared" si="244"/>
        <v>-23.287315649149274</v>
      </c>
      <c r="Q1021" s="11"/>
      <c r="R1021" s="38">
        <f t="shared" si="250"/>
        <v>0</v>
      </c>
      <c r="S1021" s="30">
        <f t="shared" si="248"/>
        <v>0</v>
      </c>
      <c r="T1021" s="30">
        <f t="shared" si="249"/>
        <v>0</v>
      </c>
      <c r="U1021" s="34"/>
      <c r="V1021" s="34"/>
      <c r="W1021" s="34"/>
      <c r="X1021" s="31">
        <f t="shared" si="245"/>
        <v>9.0359999999999996</v>
      </c>
      <c r="Y1021" s="31">
        <f t="shared" si="246"/>
        <v>-184.49199999999999</v>
      </c>
      <c r="Z1021" s="30">
        <f t="shared" si="247"/>
        <v>0</v>
      </c>
    </row>
    <row r="1022" spans="5:26" x14ac:dyDescent="0.15">
      <c r="E1022" s="46"/>
      <c r="F1022" s="28"/>
      <c r="G1022" s="29"/>
      <c r="H1022" s="29"/>
      <c r="I1022" s="48" t="str">
        <f t="shared" si="242"/>
        <v/>
      </c>
      <c r="J1022" s="48" t="str">
        <f t="shared" si="237"/>
        <v/>
      </c>
      <c r="K1022" s="49" t="str">
        <f t="shared" si="251"/>
        <v/>
      </c>
      <c r="L1022" s="11"/>
      <c r="M1022" s="11"/>
      <c r="N1022" s="78"/>
      <c r="O1022" s="31" t="str">
        <f t="shared" si="243"/>
        <v>F</v>
      </c>
      <c r="P1022" s="11">
        <f t="shared" si="244"/>
        <v>-23.287315649149274</v>
      </c>
      <c r="Q1022" s="11"/>
      <c r="R1022" s="38">
        <f t="shared" si="250"/>
        <v>0</v>
      </c>
      <c r="S1022" s="30">
        <f t="shared" si="248"/>
        <v>0</v>
      </c>
      <c r="T1022" s="30">
        <f t="shared" si="249"/>
        <v>0</v>
      </c>
      <c r="U1022" s="34"/>
      <c r="V1022" s="34"/>
      <c r="W1022" s="34"/>
      <c r="X1022" s="31">
        <f t="shared" si="245"/>
        <v>9.0359999999999996</v>
      </c>
      <c r="Y1022" s="31">
        <f t="shared" si="246"/>
        <v>-184.49199999999999</v>
      </c>
      <c r="Z1022" s="30">
        <f t="shared" si="247"/>
        <v>0</v>
      </c>
    </row>
    <row r="1023" spans="5:26" x14ac:dyDescent="0.15">
      <c r="E1023" s="46"/>
      <c r="F1023" s="28"/>
      <c r="G1023" s="29"/>
      <c r="H1023" s="29"/>
      <c r="I1023" s="48" t="str">
        <f t="shared" si="242"/>
        <v/>
      </c>
      <c r="J1023" s="48" t="str">
        <f t="shared" si="237"/>
        <v/>
      </c>
      <c r="K1023" s="49" t="str">
        <f t="shared" si="251"/>
        <v/>
      </c>
      <c r="L1023" s="11"/>
      <c r="M1023" s="11"/>
      <c r="N1023" s="78"/>
      <c r="O1023" s="31" t="str">
        <f t="shared" si="243"/>
        <v>F</v>
      </c>
      <c r="P1023" s="11">
        <f t="shared" si="244"/>
        <v>-23.287315649149274</v>
      </c>
      <c r="Q1023" s="11"/>
      <c r="R1023" s="38">
        <f t="shared" si="250"/>
        <v>0</v>
      </c>
      <c r="S1023" s="30">
        <f t="shared" si="248"/>
        <v>0</v>
      </c>
      <c r="T1023" s="30">
        <f t="shared" si="249"/>
        <v>0</v>
      </c>
      <c r="U1023" s="34"/>
      <c r="V1023" s="34"/>
      <c r="W1023" s="34"/>
      <c r="X1023" s="31">
        <f t="shared" si="245"/>
        <v>9.0359999999999996</v>
      </c>
      <c r="Y1023" s="31">
        <f t="shared" si="246"/>
        <v>-184.49199999999999</v>
      </c>
      <c r="Z1023" s="30">
        <f t="shared" si="247"/>
        <v>0</v>
      </c>
    </row>
    <row r="1024" spans="5:26" x14ac:dyDescent="0.15">
      <c r="E1024" s="46"/>
      <c r="F1024" s="28"/>
      <c r="G1024" s="29"/>
      <c r="H1024" s="29"/>
      <c r="I1024" s="48" t="str">
        <f t="shared" si="242"/>
        <v/>
      </c>
      <c r="J1024" s="48" t="str">
        <f t="shared" si="237"/>
        <v/>
      </c>
      <c r="K1024" s="49" t="str">
        <f t="shared" si="251"/>
        <v/>
      </c>
      <c r="L1024" s="11"/>
      <c r="M1024" s="11"/>
      <c r="N1024" s="78"/>
      <c r="O1024" s="31" t="str">
        <f t="shared" si="243"/>
        <v>F</v>
      </c>
      <c r="P1024" s="11">
        <f t="shared" si="244"/>
        <v>-23.287315649149274</v>
      </c>
      <c r="Q1024" s="11"/>
      <c r="R1024" s="38">
        <f t="shared" si="250"/>
        <v>0</v>
      </c>
      <c r="S1024" s="30">
        <f t="shared" si="248"/>
        <v>0</v>
      </c>
      <c r="T1024" s="30">
        <f t="shared" si="249"/>
        <v>0</v>
      </c>
      <c r="U1024" s="34"/>
      <c r="V1024" s="34"/>
      <c r="W1024" s="34"/>
      <c r="X1024" s="31">
        <f t="shared" si="245"/>
        <v>9.0359999999999996</v>
      </c>
      <c r="Y1024" s="31">
        <f t="shared" si="246"/>
        <v>-184.49199999999999</v>
      </c>
      <c r="Z1024" s="30">
        <f t="shared" si="247"/>
        <v>0</v>
      </c>
    </row>
    <row r="1025" spans="5:26" x14ac:dyDescent="0.15">
      <c r="E1025" s="46"/>
      <c r="F1025" s="28"/>
      <c r="G1025" s="29"/>
      <c r="H1025" s="29"/>
      <c r="I1025" s="48" t="str">
        <f t="shared" si="242"/>
        <v/>
      </c>
      <c r="J1025" s="48" t="str">
        <f t="shared" si="237"/>
        <v/>
      </c>
      <c r="K1025" s="49" t="str">
        <f t="shared" si="251"/>
        <v/>
      </c>
      <c r="L1025" s="11"/>
      <c r="M1025" s="11"/>
      <c r="N1025" s="78"/>
      <c r="O1025" s="31" t="str">
        <f t="shared" si="243"/>
        <v>F</v>
      </c>
      <c r="P1025" s="11">
        <f t="shared" si="244"/>
        <v>-23.287315649149274</v>
      </c>
      <c r="Q1025" s="11"/>
      <c r="R1025" s="38">
        <f t="shared" si="250"/>
        <v>0</v>
      </c>
      <c r="S1025" s="30">
        <f t="shared" si="248"/>
        <v>0</v>
      </c>
      <c r="T1025" s="30">
        <f t="shared" si="249"/>
        <v>0</v>
      </c>
      <c r="U1025" s="34"/>
      <c r="V1025" s="34"/>
      <c r="W1025" s="34"/>
      <c r="X1025" s="31">
        <f t="shared" si="245"/>
        <v>9.0359999999999996</v>
      </c>
      <c r="Y1025" s="31">
        <f t="shared" si="246"/>
        <v>-184.49199999999999</v>
      </c>
      <c r="Z1025" s="30">
        <f t="shared" si="247"/>
        <v>0</v>
      </c>
    </row>
    <row r="1026" spans="5:26" x14ac:dyDescent="0.15">
      <c r="E1026" s="46"/>
      <c r="F1026" s="28"/>
      <c r="G1026" s="29"/>
      <c r="H1026" s="29"/>
      <c r="I1026" s="48" t="str">
        <f t="shared" si="242"/>
        <v/>
      </c>
      <c r="J1026" s="48" t="str">
        <f t="shared" si="237"/>
        <v/>
      </c>
      <c r="K1026" s="49" t="str">
        <f t="shared" si="251"/>
        <v/>
      </c>
      <c r="L1026" s="11"/>
      <c r="M1026" s="11"/>
      <c r="N1026" s="78"/>
      <c r="O1026" s="31" t="str">
        <f t="shared" si="243"/>
        <v>F</v>
      </c>
      <c r="P1026" s="11">
        <f t="shared" si="244"/>
        <v>-23.287315649149274</v>
      </c>
      <c r="Q1026" s="11"/>
      <c r="R1026" s="38">
        <f t="shared" si="250"/>
        <v>0</v>
      </c>
      <c r="S1026" s="30">
        <f t="shared" si="248"/>
        <v>0</v>
      </c>
      <c r="T1026" s="30">
        <f t="shared" si="249"/>
        <v>0</v>
      </c>
      <c r="U1026" s="34"/>
      <c r="V1026" s="34"/>
      <c r="W1026" s="34"/>
      <c r="X1026" s="31">
        <f t="shared" si="245"/>
        <v>9.0359999999999996</v>
      </c>
      <c r="Y1026" s="31">
        <f t="shared" si="246"/>
        <v>-184.49199999999999</v>
      </c>
      <c r="Z1026" s="30">
        <f t="shared" si="247"/>
        <v>0</v>
      </c>
    </row>
    <row r="1027" spans="5:26" x14ac:dyDescent="0.15">
      <c r="E1027" s="46"/>
      <c r="F1027" s="28"/>
      <c r="G1027" s="29"/>
      <c r="H1027" s="29"/>
      <c r="I1027" s="48" t="str">
        <f t="shared" si="242"/>
        <v/>
      </c>
      <c r="J1027" s="48" t="str">
        <f t="shared" si="237"/>
        <v/>
      </c>
      <c r="K1027" s="49" t="str">
        <f t="shared" si="251"/>
        <v/>
      </c>
      <c r="L1027" s="11"/>
      <c r="M1027" s="11"/>
      <c r="N1027" s="78"/>
      <c r="O1027" s="31" t="str">
        <f t="shared" si="243"/>
        <v>F</v>
      </c>
      <c r="P1027" s="11">
        <f t="shared" si="244"/>
        <v>-23.287315649149274</v>
      </c>
      <c r="Q1027" s="11"/>
      <c r="R1027" s="38">
        <f t="shared" si="250"/>
        <v>0</v>
      </c>
      <c r="S1027" s="30">
        <f t="shared" si="248"/>
        <v>0</v>
      </c>
      <c r="T1027" s="30">
        <f t="shared" si="249"/>
        <v>0</v>
      </c>
      <c r="U1027" s="34"/>
      <c r="V1027" s="34"/>
      <c r="W1027" s="34"/>
      <c r="X1027" s="31">
        <f t="shared" si="245"/>
        <v>9.0359999999999996</v>
      </c>
      <c r="Y1027" s="31">
        <f t="shared" si="246"/>
        <v>-184.49199999999999</v>
      </c>
      <c r="Z1027" s="30">
        <f t="shared" si="247"/>
        <v>0</v>
      </c>
    </row>
    <row r="1028" spans="5:26" x14ac:dyDescent="0.15">
      <c r="E1028" s="46"/>
      <c r="F1028" s="28"/>
      <c r="G1028" s="29"/>
      <c r="H1028" s="29"/>
      <c r="I1028" s="48" t="str">
        <f t="shared" si="242"/>
        <v/>
      </c>
      <c r="J1028" s="48" t="str">
        <f t="shared" si="237"/>
        <v/>
      </c>
      <c r="K1028" s="49" t="str">
        <f t="shared" si="251"/>
        <v/>
      </c>
      <c r="L1028" s="11"/>
      <c r="M1028" s="11"/>
      <c r="N1028" s="78"/>
      <c r="O1028" s="31" t="str">
        <f t="shared" si="243"/>
        <v>F</v>
      </c>
      <c r="P1028" s="11">
        <f t="shared" si="244"/>
        <v>-23.287315649149274</v>
      </c>
      <c r="Q1028" s="11"/>
      <c r="R1028" s="38">
        <f t="shared" si="250"/>
        <v>0</v>
      </c>
      <c r="S1028" s="30">
        <f t="shared" si="248"/>
        <v>0</v>
      </c>
      <c r="T1028" s="30">
        <f t="shared" si="249"/>
        <v>0</v>
      </c>
      <c r="U1028" s="34"/>
      <c r="V1028" s="34"/>
      <c r="W1028" s="34"/>
      <c r="X1028" s="31">
        <f t="shared" si="245"/>
        <v>9.0359999999999996</v>
      </c>
      <c r="Y1028" s="31">
        <f t="shared" si="246"/>
        <v>-184.49199999999999</v>
      </c>
      <c r="Z1028" s="30">
        <f t="shared" si="247"/>
        <v>0</v>
      </c>
    </row>
    <row r="1029" spans="5:26" x14ac:dyDescent="0.15">
      <c r="E1029" s="46"/>
      <c r="F1029" s="28"/>
      <c r="G1029" s="29"/>
      <c r="H1029" s="29"/>
      <c r="I1029" s="48" t="str">
        <f t="shared" si="242"/>
        <v/>
      </c>
      <c r="J1029" s="48" t="str">
        <f t="shared" ref="J1029:J1060" si="252">IF(COUNTA($F$995,$H$995,F1029:H1029)=5,IF(T1029&lt;6,"*",IF(T1029&gt;=17.583,"*",(H1029-G1029*INDEX(IF(O1029="F",muratafemale,muratamale),R1029-4,1)-INDEX(IF(O1029="F",muratafemale,muratamale),R1029-4,2))/(G1029*INDEX(IF(O1029="F",muratafemale,muratamale),R1029-4,1)+INDEX(IF(O1029="F",muratafemale,muratamale),R1029-4,2))*100)),"")</f>
        <v/>
      </c>
      <c r="K1029" s="49" t="str">
        <f t="shared" si="251"/>
        <v/>
      </c>
      <c r="L1029" s="11"/>
      <c r="M1029" s="11"/>
      <c r="N1029" s="78"/>
      <c r="O1029" s="31" t="str">
        <f t="shared" si="243"/>
        <v>F</v>
      </c>
      <c r="P1029" s="11">
        <f t="shared" si="244"/>
        <v>-23.287315649149274</v>
      </c>
      <c r="Q1029" s="11"/>
      <c r="R1029" s="38">
        <f t="shared" si="250"/>
        <v>0</v>
      </c>
      <c r="S1029" s="30">
        <f t="shared" si="248"/>
        <v>0</v>
      </c>
      <c r="T1029" s="30">
        <f t="shared" si="249"/>
        <v>0</v>
      </c>
      <c r="U1029" s="34"/>
      <c r="V1029" s="34"/>
      <c r="W1029" s="34"/>
      <c r="X1029" s="31">
        <f t="shared" si="245"/>
        <v>9.0359999999999996</v>
      </c>
      <c r="Y1029" s="31">
        <f t="shared" si="246"/>
        <v>-184.49199999999999</v>
      </c>
      <c r="Z1029" s="30">
        <f t="shared" si="247"/>
        <v>0</v>
      </c>
    </row>
    <row r="1030" spans="5:26" x14ac:dyDescent="0.15">
      <c r="E1030" s="46"/>
      <c r="F1030" s="28"/>
      <c r="G1030" s="29"/>
      <c r="H1030" s="29"/>
      <c r="I1030" s="48" t="str">
        <f t="shared" si="242"/>
        <v/>
      </c>
      <c r="J1030" s="48" t="str">
        <f t="shared" si="252"/>
        <v/>
      </c>
      <c r="K1030" s="49" t="str">
        <f t="shared" si="251"/>
        <v/>
      </c>
      <c r="L1030" s="11"/>
      <c r="M1030" s="11"/>
      <c r="N1030" s="78"/>
      <c r="O1030" s="31" t="str">
        <f t="shared" si="243"/>
        <v>F</v>
      </c>
      <c r="P1030" s="11">
        <f t="shared" si="244"/>
        <v>-23.287315649149274</v>
      </c>
      <c r="Q1030" s="11"/>
      <c r="R1030" s="38">
        <f t="shared" si="250"/>
        <v>0</v>
      </c>
      <c r="S1030" s="30">
        <f t="shared" si="248"/>
        <v>0</v>
      </c>
      <c r="T1030" s="30">
        <f t="shared" si="249"/>
        <v>0</v>
      </c>
      <c r="U1030" s="34"/>
      <c r="V1030" s="34"/>
      <c r="W1030" s="34"/>
      <c r="X1030" s="31">
        <f t="shared" si="245"/>
        <v>9.0359999999999996</v>
      </c>
      <c r="Y1030" s="31">
        <f t="shared" si="246"/>
        <v>-184.49199999999999</v>
      </c>
      <c r="Z1030" s="30">
        <f t="shared" si="247"/>
        <v>0</v>
      </c>
    </row>
    <row r="1031" spans="5:26" x14ac:dyDescent="0.15">
      <c r="E1031" s="46"/>
      <c r="F1031" s="28"/>
      <c r="G1031" s="29"/>
      <c r="H1031" s="29"/>
      <c r="I1031" s="48" t="str">
        <f t="shared" si="242"/>
        <v/>
      </c>
      <c r="J1031" s="48" t="str">
        <f t="shared" si="252"/>
        <v/>
      </c>
      <c r="K1031" s="49" t="str">
        <f t="shared" si="251"/>
        <v/>
      </c>
      <c r="L1031" s="11"/>
      <c r="M1031" s="11"/>
      <c r="N1031" s="78"/>
      <c r="O1031" s="31" t="str">
        <f t="shared" si="243"/>
        <v>F</v>
      </c>
      <c r="P1031" s="11">
        <f t="shared" si="244"/>
        <v>-23.287315649149274</v>
      </c>
      <c r="Q1031" s="11"/>
      <c r="R1031" s="38">
        <f t="shared" si="250"/>
        <v>0</v>
      </c>
      <c r="S1031" s="30">
        <f t="shared" si="248"/>
        <v>0</v>
      </c>
      <c r="T1031" s="30">
        <f t="shared" si="249"/>
        <v>0</v>
      </c>
      <c r="U1031" s="34"/>
      <c r="V1031" s="34"/>
      <c r="W1031" s="34"/>
      <c r="X1031" s="31">
        <f t="shared" si="245"/>
        <v>9.0359999999999996</v>
      </c>
      <c r="Y1031" s="31">
        <f t="shared" si="246"/>
        <v>-184.49199999999999</v>
      </c>
      <c r="Z1031" s="30">
        <f t="shared" si="247"/>
        <v>0</v>
      </c>
    </row>
    <row r="1032" spans="5:26" x14ac:dyDescent="0.15">
      <c r="E1032" s="46"/>
      <c r="F1032" s="28"/>
      <c r="G1032" s="29"/>
      <c r="H1032" s="29"/>
      <c r="I1032" s="48" t="str">
        <f t="shared" si="242"/>
        <v/>
      </c>
      <c r="J1032" s="48" t="str">
        <f t="shared" si="252"/>
        <v/>
      </c>
      <c r="K1032" s="49" t="str">
        <f t="shared" si="251"/>
        <v/>
      </c>
      <c r="L1032" s="11"/>
      <c r="M1032" s="11"/>
      <c r="N1032" s="78"/>
      <c r="O1032" s="31" t="str">
        <f t="shared" si="243"/>
        <v>F</v>
      </c>
      <c r="P1032" s="11">
        <f t="shared" si="244"/>
        <v>-23.287315649149274</v>
      </c>
      <c r="Q1032" s="11"/>
      <c r="R1032" s="38">
        <f t="shared" si="250"/>
        <v>0</v>
      </c>
      <c r="S1032" s="30">
        <f t="shared" si="248"/>
        <v>0</v>
      </c>
      <c r="T1032" s="30">
        <f t="shared" si="249"/>
        <v>0</v>
      </c>
      <c r="U1032" s="34"/>
      <c r="V1032" s="34"/>
      <c r="W1032" s="34"/>
      <c r="X1032" s="31">
        <f t="shared" si="245"/>
        <v>9.0359999999999996</v>
      </c>
      <c r="Y1032" s="31">
        <f t="shared" si="246"/>
        <v>-184.49199999999999</v>
      </c>
      <c r="Z1032" s="30">
        <f t="shared" si="247"/>
        <v>0</v>
      </c>
    </row>
    <row r="1033" spans="5:26" x14ac:dyDescent="0.15">
      <c r="E1033" s="46"/>
      <c r="F1033" s="28"/>
      <c r="G1033" s="29"/>
      <c r="H1033" s="29"/>
      <c r="I1033" s="48" t="str">
        <f t="shared" si="242"/>
        <v/>
      </c>
      <c r="J1033" s="48" t="str">
        <f t="shared" si="252"/>
        <v/>
      </c>
      <c r="K1033" s="49" t="str">
        <f t="shared" si="251"/>
        <v/>
      </c>
      <c r="L1033" s="11"/>
      <c r="M1033" s="11"/>
      <c r="N1033" s="78"/>
      <c r="O1033" s="31" t="str">
        <f t="shared" si="243"/>
        <v>F</v>
      </c>
      <c r="P1033" s="11">
        <f t="shared" si="244"/>
        <v>-23.287315649149274</v>
      </c>
      <c r="Q1033" s="11"/>
      <c r="R1033" s="38">
        <f t="shared" si="250"/>
        <v>0</v>
      </c>
      <c r="S1033" s="30">
        <f t="shared" si="248"/>
        <v>0</v>
      </c>
      <c r="T1033" s="30">
        <f t="shared" si="249"/>
        <v>0</v>
      </c>
      <c r="U1033" s="34"/>
      <c r="V1033" s="34"/>
      <c r="W1033" s="34"/>
      <c r="X1033" s="31">
        <f t="shared" si="245"/>
        <v>9.0359999999999996</v>
      </c>
      <c r="Y1033" s="31">
        <f t="shared" si="246"/>
        <v>-184.49199999999999</v>
      </c>
      <c r="Z1033" s="30">
        <f t="shared" si="247"/>
        <v>0</v>
      </c>
    </row>
    <row r="1034" spans="5:26" x14ac:dyDescent="0.15">
      <c r="E1034" s="46"/>
      <c r="F1034" s="28"/>
      <c r="G1034" s="29"/>
      <c r="H1034" s="29"/>
      <c r="I1034" s="48" t="str">
        <f t="shared" si="242"/>
        <v/>
      </c>
      <c r="J1034" s="48" t="str">
        <f t="shared" si="252"/>
        <v/>
      </c>
      <c r="K1034" s="49" t="str">
        <f t="shared" si="251"/>
        <v/>
      </c>
      <c r="L1034" s="11"/>
      <c r="M1034" s="11"/>
      <c r="N1034" s="78"/>
      <c r="O1034" s="31" t="str">
        <f t="shared" si="243"/>
        <v>F</v>
      </c>
      <c r="P1034" s="11">
        <f t="shared" si="244"/>
        <v>-23.287315649149274</v>
      </c>
      <c r="Q1034" s="11"/>
      <c r="R1034" s="38">
        <f t="shared" si="250"/>
        <v>0</v>
      </c>
      <c r="S1034" s="30">
        <f t="shared" si="248"/>
        <v>0</v>
      </c>
      <c r="T1034" s="30">
        <f t="shared" si="249"/>
        <v>0</v>
      </c>
      <c r="U1034" s="34"/>
      <c r="V1034" s="34"/>
      <c r="W1034" s="34"/>
      <c r="X1034" s="31">
        <f t="shared" si="245"/>
        <v>9.0359999999999996</v>
      </c>
      <c r="Y1034" s="31">
        <f t="shared" si="246"/>
        <v>-184.49199999999999</v>
      </c>
      <c r="Z1034" s="30">
        <f t="shared" si="247"/>
        <v>0</v>
      </c>
    </row>
    <row r="1035" spans="5:26" x14ac:dyDescent="0.15">
      <c r="E1035" s="46"/>
      <c r="F1035" s="28"/>
      <c r="G1035" s="29"/>
      <c r="H1035" s="29"/>
      <c r="I1035" s="48" t="str">
        <f t="shared" si="242"/>
        <v/>
      </c>
      <c r="J1035" s="48" t="str">
        <f t="shared" si="252"/>
        <v/>
      </c>
      <c r="K1035" s="49" t="str">
        <f t="shared" si="251"/>
        <v/>
      </c>
      <c r="L1035" s="11"/>
      <c r="M1035" s="11"/>
      <c r="N1035" s="78"/>
      <c r="O1035" s="31" t="str">
        <f t="shared" si="243"/>
        <v>F</v>
      </c>
      <c r="P1035" s="11">
        <f t="shared" si="244"/>
        <v>-23.287315649149274</v>
      </c>
      <c r="Q1035" s="11"/>
      <c r="R1035" s="38">
        <f t="shared" si="250"/>
        <v>0</v>
      </c>
      <c r="S1035" s="30">
        <f t="shared" si="248"/>
        <v>0</v>
      </c>
      <c r="T1035" s="30">
        <f t="shared" si="249"/>
        <v>0</v>
      </c>
      <c r="U1035" s="34"/>
      <c r="V1035" s="34"/>
      <c r="W1035" s="34"/>
      <c r="X1035" s="31">
        <f t="shared" si="245"/>
        <v>9.0359999999999996</v>
      </c>
      <c r="Y1035" s="31">
        <f t="shared" si="246"/>
        <v>-184.49199999999999</v>
      </c>
      <c r="Z1035" s="30">
        <f t="shared" si="247"/>
        <v>0</v>
      </c>
    </row>
    <row r="1036" spans="5:26" x14ac:dyDescent="0.15">
      <c r="E1036" s="46"/>
      <c r="F1036" s="28"/>
      <c r="G1036" s="29"/>
      <c r="H1036" s="29"/>
      <c r="I1036" s="48" t="str">
        <f t="shared" si="242"/>
        <v/>
      </c>
      <c r="J1036" s="48" t="str">
        <f t="shared" si="252"/>
        <v/>
      </c>
      <c r="K1036" s="49" t="str">
        <f t="shared" si="251"/>
        <v/>
      </c>
      <c r="L1036" s="11"/>
      <c r="M1036" s="11"/>
      <c r="N1036" s="78"/>
      <c r="O1036" s="31" t="str">
        <f t="shared" si="243"/>
        <v>F</v>
      </c>
      <c r="P1036" s="11">
        <f t="shared" si="244"/>
        <v>-23.287315649149274</v>
      </c>
      <c r="Q1036" s="11"/>
      <c r="R1036" s="38">
        <f t="shared" si="250"/>
        <v>0</v>
      </c>
      <c r="S1036" s="30">
        <f t="shared" si="248"/>
        <v>0</v>
      </c>
      <c r="T1036" s="30">
        <f t="shared" si="249"/>
        <v>0</v>
      </c>
      <c r="U1036" s="34"/>
      <c r="V1036" s="34"/>
      <c r="W1036" s="34"/>
      <c r="X1036" s="31">
        <f t="shared" si="245"/>
        <v>9.0359999999999996</v>
      </c>
      <c r="Y1036" s="31">
        <f t="shared" si="246"/>
        <v>-184.49199999999999</v>
      </c>
      <c r="Z1036" s="30">
        <f t="shared" si="247"/>
        <v>0</v>
      </c>
    </row>
    <row r="1037" spans="5:26" x14ac:dyDescent="0.15">
      <c r="E1037" s="46"/>
      <c r="F1037" s="28"/>
      <c r="G1037" s="29"/>
      <c r="H1037" s="29"/>
      <c r="I1037" s="48" t="str">
        <f t="shared" si="242"/>
        <v/>
      </c>
      <c r="J1037" s="48" t="str">
        <f t="shared" si="252"/>
        <v/>
      </c>
      <c r="K1037" s="49" t="str">
        <f t="shared" si="251"/>
        <v/>
      </c>
      <c r="L1037" s="11"/>
      <c r="M1037" s="11"/>
      <c r="N1037" s="78"/>
      <c r="O1037" s="31" t="str">
        <f t="shared" si="243"/>
        <v>F</v>
      </c>
      <c r="P1037" s="11">
        <f t="shared" si="244"/>
        <v>-23.287315649149274</v>
      </c>
      <c r="Q1037" s="11"/>
      <c r="R1037" s="38">
        <f t="shared" si="250"/>
        <v>0</v>
      </c>
      <c r="S1037" s="30">
        <f t="shared" si="248"/>
        <v>0</v>
      </c>
      <c r="T1037" s="30">
        <f t="shared" si="249"/>
        <v>0</v>
      </c>
      <c r="U1037" s="34"/>
      <c r="V1037" s="34"/>
      <c r="W1037" s="34"/>
      <c r="X1037" s="31">
        <f t="shared" si="245"/>
        <v>9.0359999999999996</v>
      </c>
      <c r="Y1037" s="31">
        <f t="shared" si="246"/>
        <v>-184.49199999999999</v>
      </c>
      <c r="Z1037" s="30">
        <f t="shared" si="247"/>
        <v>0</v>
      </c>
    </row>
    <row r="1038" spans="5:26" x14ac:dyDescent="0.15">
      <c r="E1038" s="46"/>
      <c r="F1038" s="28"/>
      <c r="G1038" s="29"/>
      <c r="H1038" s="29"/>
      <c r="I1038" s="48" t="str">
        <f t="shared" si="242"/>
        <v/>
      </c>
      <c r="J1038" s="48" t="str">
        <f t="shared" si="252"/>
        <v/>
      </c>
      <c r="K1038" s="49" t="str">
        <f t="shared" si="251"/>
        <v/>
      </c>
      <c r="L1038" s="11"/>
      <c r="M1038" s="11"/>
      <c r="N1038" s="78"/>
      <c r="O1038" s="31" t="str">
        <f t="shared" si="243"/>
        <v>F</v>
      </c>
      <c r="P1038" s="11">
        <f t="shared" si="244"/>
        <v>-23.287315649149274</v>
      </c>
      <c r="Q1038" s="11"/>
      <c r="R1038" s="38">
        <f t="shared" si="250"/>
        <v>0</v>
      </c>
      <c r="S1038" s="30">
        <f t="shared" si="248"/>
        <v>0</v>
      </c>
      <c r="T1038" s="30">
        <f t="shared" si="249"/>
        <v>0</v>
      </c>
      <c r="U1038" s="34"/>
      <c r="V1038" s="34"/>
      <c r="W1038" s="34"/>
      <c r="X1038" s="31">
        <f t="shared" si="245"/>
        <v>9.0359999999999996</v>
      </c>
      <c r="Y1038" s="31">
        <f t="shared" si="246"/>
        <v>-184.49199999999999</v>
      </c>
      <c r="Z1038" s="30">
        <f t="shared" si="247"/>
        <v>0</v>
      </c>
    </row>
    <row r="1039" spans="5:26" x14ac:dyDescent="0.15">
      <c r="E1039" s="46"/>
      <c r="F1039" s="28"/>
      <c r="G1039" s="29"/>
      <c r="H1039" s="29"/>
      <c r="I1039" s="48" t="str">
        <f t="shared" si="242"/>
        <v/>
      </c>
      <c r="J1039" s="48" t="str">
        <f t="shared" si="252"/>
        <v/>
      </c>
      <c r="K1039" s="49" t="str">
        <f t="shared" si="251"/>
        <v/>
      </c>
      <c r="L1039" s="11"/>
      <c r="M1039" s="11"/>
      <c r="N1039" s="78"/>
      <c r="O1039" s="31" t="str">
        <f t="shared" si="243"/>
        <v>F</v>
      </c>
      <c r="P1039" s="11">
        <f t="shared" si="244"/>
        <v>-23.287315649149274</v>
      </c>
      <c r="Q1039" s="11"/>
      <c r="R1039" s="38">
        <f t="shared" si="250"/>
        <v>0</v>
      </c>
      <c r="S1039" s="30">
        <f t="shared" si="248"/>
        <v>0</v>
      </c>
      <c r="T1039" s="30">
        <f t="shared" si="249"/>
        <v>0</v>
      </c>
      <c r="U1039" s="34"/>
      <c r="V1039" s="34"/>
      <c r="W1039" s="34"/>
      <c r="X1039" s="31">
        <f t="shared" si="245"/>
        <v>9.0359999999999996</v>
      </c>
      <c r="Y1039" s="31">
        <f t="shared" si="246"/>
        <v>-184.49199999999999</v>
      </c>
      <c r="Z1039" s="30">
        <f t="shared" si="247"/>
        <v>0</v>
      </c>
    </row>
    <row r="1040" spans="5:26" x14ac:dyDescent="0.15">
      <c r="E1040" s="46"/>
      <c r="F1040" s="28"/>
      <c r="G1040" s="29"/>
      <c r="H1040" s="29"/>
      <c r="I1040" s="48" t="str">
        <f t="shared" si="242"/>
        <v/>
      </c>
      <c r="J1040" s="48" t="str">
        <f t="shared" si="252"/>
        <v/>
      </c>
      <c r="K1040" s="49" t="str">
        <f t="shared" si="251"/>
        <v/>
      </c>
      <c r="L1040" s="11"/>
      <c r="M1040" s="11"/>
      <c r="N1040" s="78"/>
      <c r="O1040" s="31" t="str">
        <f t="shared" si="243"/>
        <v>F</v>
      </c>
      <c r="P1040" s="11">
        <f t="shared" si="244"/>
        <v>-23.287315649149274</v>
      </c>
      <c r="Q1040" s="11"/>
      <c r="R1040" s="38">
        <f t="shared" si="250"/>
        <v>0</v>
      </c>
      <c r="S1040" s="30">
        <f t="shared" si="248"/>
        <v>0</v>
      </c>
      <c r="T1040" s="30">
        <f t="shared" si="249"/>
        <v>0</v>
      </c>
      <c r="U1040" s="34"/>
      <c r="V1040" s="34"/>
      <c r="W1040" s="34"/>
      <c r="X1040" s="31">
        <f t="shared" si="245"/>
        <v>9.0359999999999996</v>
      </c>
      <c r="Y1040" s="31">
        <f t="shared" si="246"/>
        <v>-184.49199999999999</v>
      </c>
      <c r="Z1040" s="30">
        <f t="shared" si="247"/>
        <v>0</v>
      </c>
    </row>
    <row r="1041" spans="5:26" x14ac:dyDescent="0.15">
      <c r="E1041" s="46"/>
      <c r="F1041" s="28"/>
      <c r="G1041" s="29"/>
      <c r="H1041" s="29"/>
      <c r="I1041" s="48" t="str">
        <f t="shared" si="242"/>
        <v/>
      </c>
      <c r="J1041" s="48" t="str">
        <f t="shared" si="252"/>
        <v/>
      </c>
      <c r="K1041" s="49" t="str">
        <f t="shared" si="251"/>
        <v/>
      </c>
      <c r="L1041" s="11"/>
      <c r="M1041" s="11"/>
      <c r="N1041" s="78"/>
      <c r="O1041" s="31" t="str">
        <f t="shared" si="243"/>
        <v>F</v>
      </c>
      <c r="P1041" s="11">
        <f t="shared" si="244"/>
        <v>-23.287315649149274</v>
      </c>
      <c r="Q1041" s="11"/>
      <c r="R1041" s="38">
        <f t="shared" si="250"/>
        <v>0</v>
      </c>
      <c r="S1041" s="30">
        <f t="shared" si="248"/>
        <v>0</v>
      </c>
      <c r="T1041" s="30">
        <f t="shared" si="249"/>
        <v>0</v>
      </c>
      <c r="U1041" s="34"/>
      <c r="V1041" s="34"/>
      <c r="W1041" s="34"/>
      <c r="X1041" s="31">
        <f t="shared" si="245"/>
        <v>9.0359999999999996</v>
      </c>
      <c r="Y1041" s="31">
        <f t="shared" si="246"/>
        <v>-184.49199999999999</v>
      </c>
      <c r="Z1041" s="30">
        <f t="shared" si="247"/>
        <v>0</v>
      </c>
    </row>
    <row r="1042" spans="5:26" x14ac:dyDescent="0.15">
      <c r="E1042" s="46"/>
      <c r="F1042" s="28"/>
      <c r="G1042" s="29"/>
      <c r="H1042" s="29"/>
      <c r="I1042" s="48" t="str">
        <f t="shared" si="242"/>
        <v/>
      </c>
      <c r="J1042" s="48" t="str">
        <f t="shared" si="252"/>
        <v/>
      </c>
      <c r="K1042" s="49" t="str">
        <f t="shared" si="251"/>
        <v/>
      </c>
      <c r="L1042" s="11"/>
      <c r="M1042" s="11"/>
      <c r="N1042" s="78"/>
      <c r="O1042" s="31" t="str">
        <f t="shared" si="243"/>
        <v>F</v>
      </c>
      <c r="P1042" s="11">
        <f t="shared" si="244"/>
        <v>-23.287315649149274</v>
      </c>
      <c r="Q1042" s="11"/>
      <c r="R1042" s="38">
        <f t="shared" si="250"/>
        <v>0</v>
      </c>
      <c r="S1042" s="30">
        <f t="shared" si="248"/>
        <v>0</v>
      </c>
      <c r="T1042" s="30">
        <f t="shared" si="249"/>
        <v>0</v>
      </c>
      <c r="U1042" s="34"/>
      <c r="V1042" s="34"/>
      <c r="W1042" s="34"/>
      <c r="X1042" s="31">
        <f t="shared" si="245"/>
        <v>9.0359999999999996</v>
      </c>
      <c r="Y1042" s="31">
        <f t="shared" si="246"/>
        <v>-184.49199999999999</v>
      </c>
      <c r="Z1042" s="30">
        <f t="shared" si="247"/>
        <v>0</v>
      </c>
    </row>
    <row r="1043" spans="5:26" x14ac:dyDescent="0.15">
      <c r="E1043" s="46"/>
      <c r="F1043" s="28"/>
      <c r="G1043" s="29"/>
      <c r="H1043" s="29"/>
      <c r="I1043" s="48" t="str">
        <f t="shared" si="242"/>
        <v/>
      </c>
      <c r="J1043" s="48" t="str">
        <f t="shared" si="252"/>
        <v/>
      </c>
      <c r="K1043" s="49" t="str">
        <f t="shared" si="251"/>
        <v/>
      </c>
      <c r="L1043" s="11"/>
      <c r="M1043" s="11"/>
      <c r="N1043" s="78"/>
      <c r="O1043" s="31" t="str">
        <f t="shared" si="243"/>
        <v>F</v>
      </c>
      <c r="P1043" s="11">
        <f t="shared" si="244"/>
        <v>-23.287315649149274</v>
      </c>
      <c r="Q1043" s="11"/>
      <c r="R1043" s="38">
        <f t="shared" si="250"/>
        <v>0</v>
      </c>
      <c r="S1043" s="30">
        <f t="shared" si="248"/>
        <v>0</v>
      </c>
      <c r="T1043" s="30">
        <f t="shared" si="249"/>
        <v>0</v>
      </c>
      <c r="U1043" s="34"/>
      <c r="V1043" s="34"/>
      <c r="W1043" s="34"/>
      <c r="X1043" s="31">
        <f t="shared" si="245"/>
        <v>9.0359999999999996</v>
      </c>
      <c r="Y1043" s="31">
        <f t="shared" si="246"/>
        <v>-184.49199999999999</v>
      </c>
      <c r="Z1043" s="30">
        <f t="shared" si="247"/>
        <v>0</v>
      </c>
    </row>
    <row r="1044" spans="5:26" x14ac:dyDescent="0.15">
      <c r="E1044" s="46"/>
      <c r="F1044" s="28"/>
      <c r="G1044" s="29"/>
      <c r="H1044" s="29"/>
      <c r="I1044" s="48" t="str">
        <f t="shared" si="242"/>
        <v/>
      </c>
      <c r="J1044" s="48" t="str">
        <f t="shared" si="252"/>
        <v/>
      </c>
      <c r="K1044" s="49" t="str">
        <f t="shared" si="251"/>
        <v/>
      </c>
      <c r="L1044" s="11"/>
      <c r="M1044" s="11"/>
      <c r="N1044" s="78"/>
      <c r="O1044" s="31" t="str">
        <f t="shared" si="243"/>
        <v>F</v>
      </c>
      <c r="P1044" s="11">
        <f t="shared" si="244"/>
        <v>-23.287315649149274</v>
      </c>
      <c r="Q1044" s="11"/>
      <c r="R1044" s="38">
        <f t="shared" si="250"/>
        <v>0</v>
      </c>
      <c r="S1044" s="30">
        <f t="shared" si="248"/>
        <v>0</v>
      </c>
      <c r="T1044" s="30">
        <f t="shared" si="249"/>
        <v>0</v>
      </c>
      <c r="U1044" s="34"/>
      <c r="V1044" s="34"/>
      <c r="W1044" s="34"/>
      <c r="X1044" s="31">
        <f t="shared" si="245"/>
        <v>9.0359999999999996</v>
      </c>
      <c r="Y1044" s="31">
        <f t="shared" si="246"/>
        <v>-184.49199999999999</v>
      </c>
      <c r="Z1044" s="30">
        <f t="shared" si="247"/>
        <v>0</v>
      </c>
    </row>
    <row r="1045" spans="5:26" x14ac:dyDescent="0.15">
      <c r="E1045" s="46"/>
      <c r="F1045" s="28"/>
      <c r="G1045" s="29"/>
      <c r="H1045" s="29"/>
      <c r="I1045" s="48" t="str">
        <f t="shared" si="242"/>
        <v/>
      </c>
      <c r="J1045" s="48" t="str">
        <f t="shared" si="252"/>
        <v/>
      </c>
      <c r="K1045" s="49" t="str">
        <f t="shared" si="251"/>
        <v/>
      </c>
      <c r="L1045" s="11"/>
      <c r="M1045" s="11"/>
      <c r="N1045" s="78"/>
      <c r="O1045" s="31" t="str">
        <f t="shared" si="243"/>
        <v>F</v>
      </c>
      <c r="P1045" s="11">
        <f t="shared" si="244"/>
        <v>-23.287315649149274</v>
      </c>
      <c r="Q1045" s="11"/>
      <c r="R1045" s="38">
        <f t="shared" si="250"/>
        <v>0</v>
      </c>
      <c r="S1045" s="30">
        <f t="shared" si="248"/>
        <v>0</v>
      </c>
      <c r="T1045" s="30">
        <f t="shared" si="249"/>
        <v>0</v>
      </c>
      <c r="U1045" s="34"/>
      <c r="V1045" s="34"/>
      <c r="W1045" s="34"/>
      <c r="X1045" s="31">
        <f t="shared" si="245"/>
        <v>9.0359999999999996</v>
      </c>
      <c r="Y1045" s="31">
        <f t="shared" si="246"/>
        <v>-184.49199999999999</v>
      </c>
      <c r="Z1045" s="30">
        <f t="shared" si="247"/>
        <v>0</v>
      </c>
    </row>
    <row r="1046" spans="5:26" x14ac:dyDescent="0.15">
      <c r="E1046" s="46"/>
      <c r="F1046" s="28"/>
      <c r="G1046" s="29"/>
      <c r="H1046" s="29"/>
      <c r="I1046" s="48" t="str">
        <f t="shared" si="242"/>
        <v/>
      </c>
      <c r="J1046" s="48" t="str">
        <f t="shared" si="252"/>
        <v/>
      </c>
      <c r="K1046" s="49" t="str">
        <f t="shared" si="251"/>
        <v/>
      </c>
      <c r="L1046" s="11"/>
      <c r="M1046" s="11"/>
      <c r="N1046" s="78"/>
      <c r="O1046" s="31" t="str">
        <f t="shared" si="243"/>
        <v>F</v>
      </c>
      <c r="P1046" s="11">
        <f t="shared" si="244"/>
        <v>-23.287315649149274</v>
      </c>
      <c r="Q1046" s="11"/>
      <c r="R1046" s="38">
        <f t="shared" si="250"/>
        <v>0</v>
      </c>
      <c r="S1046" s="30">
        <f t="shared" si="248"/>
        <v>0</v>
      </c>
      <c r="T1046" s="30">
        <f t="shared" si="249"/>
        <v>0</v>
      </c>
      <c r="U1046" s="34"/>
      <c r="V1046" s="34"/>
      <c r="W1046" s="34"/>
      <c r="X1046" s="31">
        <f t="shared" si="245"/>
        <v>9.0359999999999996</v>
      </c>
      <c r="Y1046" s="31">
        <f t="shared" si="246"/>
        <v>-184.49199999999999</v>
      </c>
      <c r="Z1046" s="30">
        <f t="shared" si="247"/>
        <v>0</v>
      </c>
    </row>
    <row r="1047" spans="5:26" x14ac:dyDescent="0.15">
      <c r="E1047" s="46"/>
      <c r="F1047" s="28"/>
      <c r="G1047" s="29"/>
      <c r="H1047" s="29"/>
      <c r="I1047" s="48" t="str">
        <f t="shared" si="242"/>
        <v/>
      </c>
      <c r="J1047" s="48" t="str">
        <f t="shared" si="252"/>
        <v/>
      </c>
      <c r="K1047" s="49" t="str">
        <f t="shared" si="251"/>
        <v/>
      </c>
      <c r="L1047" s="11"/>
      <c r="M1047" s="11"/>
      <c r="N1047" s="78"/>
      <c r="O1047" s="31" t="str">
        <f t="shared" si="243"/>
        <v>F</v>
      </c>
      <c r="P1047" s="11">
        <f t="shared" si="244"/>
        <v>-23.287315649149274</v>
      </c>
      <c r="Q1047" s="11"/>
      <c r="R1047" s="38">
        <f t="shared" si="250"/>
        <v>0</v>
      </c>
      <c r="S1047" s="30">
        <f t="shared" si="248"/>
        <v>0</v>
      </c>
      <c r="T1047" s="30">
        <f t="shared" si="249"/>
        <v>0</v>
      </c>
      <c r="U1047" s="34"/>
      <c r="V1047" s="34"/>
      <c r="W1047" s="34"/>
      <c r="X1047" s="31">
        <f t="shared" si="245"/>
        <v>9.0359999999999996</v>
      </c>
      <c r="Y1047" s="31">
        <f t="shared" si="246"/>
        <v>-184.49199999999999</v>
      </c>
      <c r="Z1047" s="30">
        <f t="shared" si="247"/>
        <v>0</v>
      </c>
    </row>
    <row r="1048" spans="5:26" x14ac:dyDescent="0.15">
      <c r="E1048" s="46"/>
      <c r="F1048" s="28"/>
      <c r="G1048" s="29"/>
      <c r="H1048" s="29"/>
      <c r="I1048" s="48" t="str">
        <f t="shared" si="242"/>
        <v/>
      </c>
      <c r="J1048" s="48" t="str">
        <f t="shared" si="252"/>
        <v/>
      </c>
      <c r="K1048" s="49" t="str">
        <f t="shared" si="251"/>
        <v/>
      </c>
      <c r="L1048" s="11"/>
      <c r="M1048" s="11"/>
      <c r="N1048" s="78"/>
      <c r="O1048" s="31" t="str">
        <f t="shared" si="243"/>
        <v>F</v>
      </c>
      <c r="P1048" s="11">
        <f t="shared" si="244"/>
        <v>-23.287315649149274</v>
      </c>
      <c r="Q1048" s="11"/>
      <c r="R1048" s="38">
        <f t="shared" si="250"/>
        <v>0</v>
      </c>
      <c r="S1048" s="30">
        <f t="shared" si="248"/>
        <v>0</v>
      </c>
      <c r="T1048" s="30">
        <f t="shared" si="249"/>
        <v>0</v>
      </c>
      <c r="U1048" s="34"/>
      <c r="V1048" s="34"/>
      <c r="W1048" s="34"/>
      <c r="X1048" s="31">
        <f t="shared" si="245"/>
        <v>9.0359999999999996</v>
      </c>
      <c r="Y1048" s="31">
        <f t="shared" si="246"/>
        <v>-184.49199999999999</v>
      </c>
      <c r="Z1048" s="30">
        <f t="shared" si="247"/>
        <v>0</v>
      </c>
    </row>
    <row r="1049" spans="5:26" x14ac:dyDescent="0.15">
      <c r="E1049" s="46"/>
      <c r="F1049" s="28"/>
      <c r="G1049" s="29"/>
      <c r="H1049" s="29"/>
      <c r="I1049" s="48" t="str">
        <f t="shared" si="242"/>
        <v/>
      </c>
      <c r="J1049" s="48" t="str">
        <f t="shared" si="252"/>
        <v/>
      </c>
      <c r="K1049" s="49" t="str">
        <f t="shared" si="251"/>
        <v/>
      </c>
      <c r="L1049" s="11"/>
      <c r="M1049" s="11"/>
      <c r="N1049" s="78"/>
      <c r="O1049" s="31" t="str">
        <f t="shared" si="243"/>
        <v>F</v>
      </c>
      <c r="P1049" s="11">
        <f t="shared" si="244"/>
        <v>-23.287315649149274</v>
      </c>
      <c r="Q1049" s="11"/>
      <c r="R1049" s="38">
        <f t="shared" si="250"/>
        <v>0</v>
      </c>
      <c r="S1049" s="30">
        <f t="shared" si="248"/>
        <v>0</v>
      </c>
      <c r="T1049" s="30">
        <f t="shared" si="249"/>
        <v>0</v>
      </c>
      <c r="U1049" s="34"/>
      <c r="V1049" s="34"/>
      <c r="W1049" s="34"/>
      <c r="X1049" s="31">
        <f t="shared" si="245"/>
        <v>9.0359999999999996</v>
      </c>
      <c r="Y1049" s="31">
        <f t="shared" si="246"/>
        <v>-184.49199999999999</v>
      </c>
      <c r="Z1049" s="30">
        <f t="shared" si="247"/>
        <v>0</v>
      </c>
    </row>
    <row r="1050" spans="5:26" x14ac:dyDescent="0.15">
      <c r="E1050" s="46"/>
      <c r="F1050" s="28"/>
      <c r="G1050" s="29"/>
      <c r="H1050" s="29"/>
      <c r="I1050" s="48" t="str">
        <f t="shared" si="242"/>
        <v/>
      </c>
      <c r="J1050" s="48" t="str">
        <f t="shared" si="252"/>
        <v/>
      </c>
      <c r="K1050" s="49" t="str">
        <f t="shared" si="251"/>
        <v/>
      </c>
      <c r="L1050" s="11"/>
      <c r="M1050" s="11"/>
      <c r="N1050" s="78"/>
      <c r="O1050" s="31" t="str">
        <f t="shared" si="243"/>
        <v>F</v>
      </c>
      <c r="P1050" s="11">
        <f t="shared" si="244"/>
        <v>-23.287315649149274</v>
      </c>
      <c r="Q1050" s="11"/>
      <c r="R1050" s="38">
        <f t="shared" si="250"/>
        <v>0</v>
      </c>
      <c r="S1050" s="30">
        <f t="shared" si="248"/>
        <v>0</v>
      </c>
      <c r="T1050" s="30">
        <f t="shared" si="249"/>
        <v>0</v>
      </c>
      <c r="U1050" s="34"/>
      <c r="V1050" s="34"/>
      <c r="W1050" s="34"/>
      <c r="X1050" s="31">
        <f t="shared" si="245"/>
        <v>9.0359999999999996</v>
      </c>
      <c r="Y1050" s="31">
        <f t="shared" si="246"/>
        <v>-184.49199999999999</v>
      </c>
      <c r="Z1050" s="30">
        <f t="shared" si="247"/>
        <v>0</v>
      </c>
    </row>
    <row r="1051" spans="5:26" x14ac:dyDescent="0.15">
      <c r="E1051" s="46"/>
      <c r="F1051" s="28"/>
      <c r="G1051" s="29"/>
      <c r="H1051" s="29"/>
      <c r="I1051" s="48" t="str">
        <f t="shared" si="242"/>
        <v/>
      </c>
      <c r="J1051" s="48" t="str">
        <f t="shared" si="252"/>
        <v/>
      </c>
      <c r="K1051" s="49" t="str">
        <f t="shared" si="251"/>
        <v/>
      </c>
      <c r="L1051" s="11"/>
      <c r="M1051" s="11"/>
      <c r="N1051" s="78"/>
      <c r="O1051" s="31" t="str">
        <f t="shared" si="243"/>
        <v>F</v>
      </c>
      <c r="P1051" s="11">
        <f t="shared" si="244"/>
        <v>-23.287315649149274</v>
      </c>
      <c r="Q1051" s="11"/>
      <c r="R1051" s="38">
        <f t="shared" si="250"/>
        <v>0</v>
      </c>
      <c r="S1051" s="30">
        <f t="shared" si="248"/>
        <v>0</v>
      </c>
      <c r="T1051" s="30">
        <f t="shared" si="249"/>
        <v>0</v>
      </c>
      <c r="U1051" s="34"/>
      <c r="V1051" s="34"/>
      <c r="W1051" s="34"/>
      <c r="X1051" s="31">
        <f t="shared" si="245"/>
        <v>9.0359999999999996</v>
      </c>
      <c r="Y1051" s="31">
        <f t="shared" si="246"/>
        <v>-184.49199999999999</v>
      </c>
      <c r="Z1051" s="30">
        <f t="shared" si="247"/>
        <v>0</v>
      </c>
    </row>
    <row r="1052" spans="5:26" x14ac:dyDescent="0.15">
      <c r="E1052" s="46"/>
      <c r="F1052" s="28"/>
      <c r="G1052" s="29"/>
      <c r="H1052" s="29"/>
      <c r="I1052" s="48" t="str">
        <f t="shared" si="242"/>
        <v/>
      </c>
      <c r="J1052" s="48" t="str">
        <f t="shared" si="252"/>
        <v/>
      </c>
      <c r="K1052" s="49" t="str">
        <f t="shared" si="251"/>
        <v/>
      </c>
      <c r="L1052" s="11"/>
      <c r="M1052" s="11"/>
      <c r="N1052" s="78"/>
      <c r="O1052" s="31" t="str">
        <f t="shared" si="243"/>
        <v>F</v>
      </c>
      <c r="P1052" s="11">
        <f t="shared" si="244"/>
        <v>-23.287315649149274</v>
      </c>
      <c r="Q1052" s="11"/>
      <c r="R1052" s="38">
        <f t="shared" si="250"/>
        <v>0</v>
      </c>
      <c r="S1052" s="30">
        <f t="shared" si="248"/>
        <v>0</v>
      </c>
      <c r="T1052" s="30">
        <f t="shared" si="249"/>
        <v>0</v>
      </c>
      <c r="U1052" s="34"/>
      <c r="V1052" s="34"/>
      <c r="W1052" s="34"/>
      <c r="X1052" s="31">
        <f t="shared" si="245"/>
        <v>9.0359999999999996</v>
      </c>
      <c r="Y1052" s="31">
        <f t="shared" si="246"/>
        <v>-184.49199999999999</v>
      </c>
      <c r="Z1052" s="30">
        <f t="shared" si="247"/>
        <v>0</v>
      </c>
    </row>
    <row r="1053" spans="5:26" x14ac:dyDescent="0.15">
      <c r="E1053" s="46"/>
      <c r="F1053" s="28"/>
      <c r="G1053" s="29"/>
      <c r="H1053" s="29"/>
      <c r="I1053" s="48" t="str">
        <f t="shared" si="242"/>
        <v/>
      </c>
      <c r="J1053" s="48" t="str">
        <f t="shared" si="252"/>
        <v/>
      </c>
      <c r="K1053" s="49" t="str">
        <f t="shared" si="251"/>
        <v/>
      </c>
      <c r="L1053" s="11"/>
      <c r="M1053" s="11"/>
      <c r="N1053" s="78"/>
      <c r="O1053" s="31" t="str">
        <f t="shared" si="243"/>
        <v>F</v>
      </c>
      <c r="P1053" s="11">
        <f t="shared" si="244"/>
        <v>-23.287315649149274</v>
      </c>
      <c r="Q1053" s="11"/>
      <c r="R1053" s="38">
        <f t="shared" si="250"/>
        <v>0</v>
      </c>
      <c r="S1053" s="30">
        <f t="shared" si="248"/>
        <v>0</v>
      </c>
      <c r="T1053" s="30">
        <f t="shared" si="249"/>
        <v>0</v>
      </c>
      <c r="U1053" s="34"/>
      <c r="V1053" s="34"/>
      <c r="W1053" s="34"/>
      <c r="X1053" s="31">
        <f t="shared" si="245"/>
        <v>9.0359999999999996</v>
      </c>
      <c r="Y1053" s="31">
        <f t="shared" si="246"/>
        <v>-184.49199999999999</v>
      </c>
      <c r="Z1053" s="30">
        <f t="shared" si="247"/>
        <v>0</v>
      </c>
    </row>
    <row r="1054" spans="5:26" x14ac:dyDescent="0.15">
      <c r="E1054" s="46"/>
      <c r="F1054" s="28"/>
      <c r="G1054" s="29"/>
      <c r="H1054" s="29"/>
      <c r="I1054" s="48" t="str">
        <f t="shared" si="242"/>
        <v/>
      </c>
      <c r="J1054" s="48" t="str">
        <f t="shared" si="252"/>
        <v/>
      </c>
      <c r="K1054" s="49" t="str">
        <f t="shared" si="251"/>
        <v/>
      </c>
      <c r="L1054" s="11"/>
      <c r="M1054" s="11"/>
      <c r="N1054" s="78"/>
      <c r="O1054" s="31" t="str">
        <f t="shared" si="243"/>
        <v>F</v>
      </c>
      <c r="P1054" s="11">
        <f t="shared" si="244"/>
        <v>-23.287315649149274</v>
      </c>
      <c r="Q1054" s="11"/>
      <c r="R1054" s="38">
        <f t="shared" si="250"/>
        <v>0</v>
      </c>
      <c r="S1054" s="30">
        <f t="shared" si="248"/>
        <v>0</v>
      </c>
      <c r="T1054" s="30">
        <f t="shared" si="249"/>
        <v>0</v>
      </c>
      <c r="U1054" s="34"/>
      <c r="V1054" s="34"/>
      <c r="W1054" s="34"/>
      <c r="X1054" s="31">
        <f t="shared" si="245"/>
        <v>9.0359999999999996</v>
      </c>
      <c r="Y1054" s="31">
        <f t="shared" si="246"/>
        <v>-184.49199999999999</v>
      </c>
      <c r="Z1054" s="30">
        <f t="shared" si="247"/>
        <v>0</v>
      </c>
    </row>
    <row r="1055" spans="5:26" x14ac:dyDescent="0.15">
      <c r="E1055" s="46"/>
      <c r="F1055" s="28"/>
      <c r="G1055" s="29"/>
      <c r="H1055" s="29"/>
      <c r="I1055" s="48" t="str">
        <f t="shared" si="242"/>
        <v/>
      </c>
      <c r="J1055" s="48" t="str">
        <f t="shared" si="252"/>
        <v/>
      </c>
      <c r="K1055" s="49" t="str">
        <f t="shared" si="251"/>
        <v/>
      </c>
      <c r="L1055" s="11"/>
      <c r="M1055" s="11"/>
      <c r="N1055" s="78"/>
      <c r="O1055" s="31" t="str">
        <f t="shared" si="243"/>
        <v>F</v>
      </c>
      <c r="P1055" s="11">
        <f t="shared" si="244"/>
        <v>-23.287315649149274</v>
      </c>
      <c r="Q1055" s="11"/>
      <c r="R1055" s="38">
        <f t="shared" si="250"/>
        <v>0</v>
      </c>
      <c r="S1055" s="30">
        <f t="shared" si="248"/>
        <v>0</v>
      </c>
      <c r="T1055" s="30">
        <f t="shared" si="249"/>
        <v>0</v>
      </c>
      <c r="U1055" s="34"/>
      <c r="V1055" s="34"/>
      <c r="W1055" s="34"/>
      <c r="X1055" s="31">
        <f t="shared" si="245"/>
        <v>9.0359999999999996</v>
      </c>
      <c r="Y1055" s="31">
        <f t="shared" si="246"/>
        <v>-184.49199999999999</v>
      </c>
      <c r="Z1055" s="30">
        <f t="shared" si="247"/>
        <v>0</v>
      </c>
    </row>
    <row r="1056" spans="5:26" x14ac:dyDescent="0.15">
      <c r="E1056" s="46"/>
      <c r="F1056" s="28"/>
      <c r="G1056" s="29"/>
      <c r="H1056" s="29"/>
      <c r="I1056" s="48" t="str">
        <f t="shared" si="242"/>
        <v/>
      </c>
      <c r="J1056" s="48" t="str">
        <f t="shared" si="252"/>
        <v/>
      </c>
      <c r="K1056" s="49" t="str">
        <f t="shared" si="251"/>
        <v/>
      </c>
      <c r="L1056" s="11"/>
      <c r="M1056" s="11"/>
      <c r="N1056" s="78"/>
      <c r="O1056" s="31" t="str">
        <f t="shared" si="243"/>
        <v>F</v>
      </c>
      <c r="P1056" s="11">
        <f t="shared" si="244"/>
        <v>-23.287315649149274</v>
      </c>
      <c r="Q1056" s="11"/>
      <c r="R1056" s="38">
        <f t="shared" si="250"/>
        <v>0</v>
      </c>
      <c r="S1056" s="30">
        <f t="shared" si="248"/>
        <v>0</v>
      </c>
      <c r="T1056" s="30">
        <f t="shared" si="249"/>
        <v>0</v>
      </c>
      <c r="U1056" s="34"/>
      <c r="V1056" s="34"/>
      <c r="W1056" s="34"/>
      <c r="X1056" s="31">
        <f t="shared" si="245"/>
        <v>9.0359999999999996</v>
      </c>
      <c r="Y1056" s="31">
        <f t="shared" si="246"/>
        <v>-184.49199999999999</v>
      </c>
      <c r="Z1056" s="30">
        <f t="shared" si="247"/>
        <v>0</v>
      </c>
    </row>
    <row r="1057" spans="5:26" x14ac:dyDescent="0.15">
      <c r="E1057" s="46"/>
      <c r="F1057" s="28"/>
      <c r="G1057" s="29"/>
      <c r="H1057" s="29"/>
      <c r="I1057" s="48" t="str">
        <f t="shared" si="242"/>
        <v/>
      </c>
      <c r="J1057" s="48" t="str">
        <f t="shared" si="252"/>
        <v/>
      </c>
      <c r="K1057" s="49" t="str">
        <f t="shared" si="251"/>
        <v/>
      </c>
      <c r="L1057" s="11"/>
      <c r="M1057" s="11"/>
      <c r="N1057" s="78"/>
      <c r="O1057" s="31" t="str">
        <f t="shared" si="243"/>
        <v>F</v>
      </c>
      <c r="P1057" s="11">
        <f t="shared" si="244"/>
        <v>-23.287315649149274</v>
      </c>
      <c r="Q1057" s="11"/>
      <c r="R1057" s="38">
        <f t="shared" si="250"/>
        <v>0</v>
      </c>
      <c r="S1057" s="30">
        <f t="shared" si="248"/>
        <v>0</v>
      </c>
      <c r="T1057" s="30">
        <f t="shared" si="249"/>
        <v>0</v>
      </c>
      <c r="U1057" s="34"/>
      <c r="V1057" s="34"/>
      <c r="W1057" s="34"/>
      <c r="X1057" s="31">
        <f t="shared" si="245"/>
        <v>9.0359999999999996</v>
      </c>
      <c r="Y1057" s="31">
        <f t="shared" si="246"/>
        <v>-184.49199999999999</v>
      </c>
      <c r="Z1057" s="30">
        <f t="shared" si="247"/>
        <v>0</v>
      </c>
    </row>
    <row r="1058" spans="5:26" x14ac:dyDescent="0.15">
      <c r="E1058" s="46"/>
      <c r="F1058" s="28"/>
      <c r="G1058" s="29"/>
      <c r="H1058" s="29"/>
      <c r="I1058" s="48" t="str">
        <f t="shared" si="242"/>
        <v/>
      </c>
      <c r="J1058" s="48" t="str">
        <f t="shared" si="252"/>
        <v/>
      </c>
      <c r="K1058" s="49" t="str">
        <f t="shared" si="251"/>
        <v/>
      </c>
      <c r="L1058" s="11"/>
      <c r="M1058" s="11"/>
      <c r="N1058" s="78"/>
      <c r="O1058" s="31" t="str">
        <f t="shared" si="243"/>
        <v>F</v>
      </c>
      <c r="P1058" s="11">
        <f t="shared" si="244"/>
        <v>-23.287315649149274</v>
      </c>
      <c r="Q1058" s="11"/>
      <c r="R1058" s="38">
        <f t="shared" si="250"/>
        <v>0</v>
      </c>
      <c r="S1058" s="30">
        <f t="shared" si="248"/>
        <v>0</v>
      </c>
      <c r="T1058" s="30">
        <f t="shared" si="249"/>
        <v>0</v>
      </c>
      <c r="U1058" s="34"/>
      <c r="V1058" s="34"/>
      <c r="W1058" s="34"/>
      <c r="X1058" s="31">
        <f t="shared" si="245"/>
        <v>9.0359999999999996</v>
      </c>
      <c r="Y1058" s="31">
        <f t="shared" si="246"/>
        <v>-184.49199999999999</v>
      </c>
      <c r="Z1058" s="30">
        <f t="shared" si="247"/>
        <v>0</v>
      </c>
    </row>
    <row r="1059" spans="5:26" x14ac:dyDescent="0.15">
      <c r="E1059" s="46"/>
      <c r="F1059" s="28"/>
      <c r="G1059" s="29"/>
      <c r="H1059" s="29"/>
      <c r="I1059" s="48" t="str">
        <f t="shared" si="242"/>
        <v/>
      </c>
      <c r="J1059" s="48" t="str">
        <f t="shared" si="252"/>
        <v/>
      </c>
      <c r="K1059" s="49" t="str">
        <f t="shared" si="251"/>
        <v/>
      </c>
      <c r="L1059" s="11"/>
      <c r="M1059" s="11"/>
      <c r="N1059" s="78"/>
      <c r="O1059" s="31" t="str">
        <f t="shared" si="243"/>
        <v>F</v>
      </c>
      <c r="P1059" s="11">
        <f t="shared" si="244"/>
        <v>-23.287315649149274</v>
      </c>
      <c r="Q1059" s="11"/>
      <c r="R1059" s="38">
        <f t="shared" si="250"/>
        <v>0</v>
      </c>
      <c r="S1059" s="30">
        <f t="shared" si="248"/>
        <v>0</v>
      </c>
      <c r="T1059" s="30">
        <f t="shared" si="249"/>
        <v>0</v>
      </c>
      <c r="U1059" s="34"/>
      <c r="V1059" s="34"/>
      <c r="W1059" s="34"/>
      <c r="X1059" s="31">
        <f t="shared" si="245"/>
        <v>9.0359999999999996</v>
      </c>
      <c r="Y1059" s="31">
        <f t="shared" si="246"/>
        <v>-184.49199999999999</v>
      </c>
      <c r="Z1059" s="30">
        <f t="shared" si="247"/>
        <v>0</v>
      </c>
    </row>
    <row r="1060" spans="5:26" x14ac:dyDescent="0.15">
      <c r="E1060" s="46"/>
      <c r="F1060" s="28"/>
      <c r="G1060" s="29"/>
      <c r="H1060" s="29"/>
      <c r="I1060" s="48" t="str">
        <f t="shared" si="242"/>
        <v/>
      </c>
      <c r="J1060" s="48" t="str">
        <f t="shared" si="252"/>
        <v/>
      </c>
      <c r="K1060" s="49" t="str">
        <f t="shared" si="251"/>
        <v/>
      </c>
      <c r="L1060" s="11"/>
      <c r="M1060" s="11"/>
      <c r="N1060" s="78"/>
      <c r="O1060" s="31" t="str">
        <f t="shared" si="243"/>
        <v>F</v>
      </c>
      <c r="P1060" s="11">
        <f t="shared" si="244"/>
        <v>-23.287315649149274</v>
      </c>
      <c r="Q1060" s="11"/>
      <c r="R1060" s="38">
        <f t="shared" si="250"/>
        <v>0</v>
      </c>
      <c r="S1060" s="30">
        <f t="shared" si="248"/>
        <v>0</v>
      </c>
      <c r="T1060" s="30">
        <f t="shared" si="249"/>
        <v>0</v>
      </c>
      <c r="U1060" s="34"/>
      <c r="V1060" s="34"/>
      <c r="W1060" s="34"/>
      <c r="X1060" s="31">
        <f t="shared" si="245"/>
        <v>9.0359999999999996</v>
      </c>
      <c r="Y1060" s="31">
        <f t="shared" si="246"/>
        <v>-184.49199999999999</v>
      </c>
      <c r="Z1060" s="30">
        <f t="shared" si="247"/>
        <v>0</v>
      </c>
    </row>
    <row r="1061" spans="5:26" x14ac:dyDescent="0.15">
      <c r="E1061" s="46"/>
      <c r="F1061" s="28"/>
      <c r="G1061" s="29"/>
      <c r="H1061" s="29"/>
      <c r="I1061" s="48" t="str">
        <f t="shared" si="242"/>
        <v/>
      </c>
      <c r="J1061" s="48" t="str">
        <f t="shared" ref="J1061:J1092" si="253">IF(COUNTA($F$995,$H$995,F1061:H1061)=5,IF(T1061&lt;6,"*",IF(T1061&gt;=17.583,"*",(H1061-G1061*INDEX(IF(O1061="F",muratafemale,muratamale),R1061-4,1)-INDEX(IF(O1061="F",muratafemale,muratamale),R1061-4,2))/(G1061*INDEX(IF(O1061="F",muratafemale,muratamale),R1061-4,1)+INDEX(IF(O1061="F",muratafemale,muratamale),R1061-4,2))*100)),"")</f>
        <v/>
      </c>
      <c r="K1061" s="49" t="str">
        <f t="shared" si="251"/>
        <v/>
      </c>
      <c r="L1061" s="11"/>
      <c r="M1061" s="11"/>
      <c r="N1061" s="78"/>
      <c r="O1061" s="31" t="str">
        <f t="shared" si="243"/>
        <v>F</v>
      </c>
      <c r="P1061" s="11">
        <f t="shared" si="244"/>
        <v>-23.287315649149274</v>
      </c>
      <c r="Q1061" s="11"/>
      <c r="R1061" s="38">
        <f t="shared" si="250"/>
        <v>0</v>
      </c>
      <c r="S1061" s="30">
        <f t="shared" si="248"/>
        <v>0</v>
      </c>
      <c r="T1061" s="30">
        <f t="shared" si="249"/>
        <v>0</v>
      </c>
      <c r="U1061" s="34"/>
      <c r="V1061" s="34"/>
      <c r="W1061" s="34"/>
      <c r="X1061" s="31">
        <f t="shared" si="245"/>
        <v>9.0359999999999996</v>
      </c>
      <c r="Y1061" s="31">
        <f t="shared" si="246"/>
        <v>-184.49199999999999</v>
      </c>
      <c r="Z1061" s="30">
        <f t="shared" si="247"/>
        <v>0</v>
      </c>
    </row>
    <row r="1062" spans="5:26" x14ac:dyDescent="0.15">
      <c r="E1062" s="46"/>
      <c r="F1062" s="28"/>
      <c r="G1062" s="29"/>
      <c r="H1062" s="29"/>
      <c r="I1062" s="48" t="str">
        <f t="shared" ref="I1062:I1116" si="254">IF(COUNTA($F$995,$H$995,F1062:H1062)=5,P1062,"")</f>
        <v/>
      </c>
      <c r="J1062" s="48" t="str">
        <f t="shared" si="253"/>
        <v/>
      </c>
      <c r="K1062" s="49" t="str">
        <f t="shared" ref="K1062:K1116" si="255">IF(COUNTA($F$995,$H$995,F1062:H1062)=5,IF(OR(T1062&lt;1,G1062&lt;70),"*",IF(G1062&gt;=IF(O1062="M",181,174),(H1062-Z1062)/Z1062*100,IF(G1062&lt;101,(H1062-X1062)/X1062*100,IF(T1062&lt;6,(H1062-X1062)/X1062*100,IF(T1062&gt;=17.583,(H1062-Z1062)/Z1062*100,(H1062-Y1062)/Y1062*100))))),"")</f>
        <v/>
      </c>
      <c r="L1062" s="11"/>
      <c r="M1062" s="11"/>
      <c r="N1062" s="78"/>
      <c r="O1062" s="31" t="str">
        <f t="shared" ref="O1062:O1116" si="256">IF(OR(+$H$995="男",+$H$995="M"),"M","F")</f>
        <v>F</v>
      </c>
      <c r="P1062" s="11">
        <f t="shared" ref="P1062:P1116" si="257">IF(T1062&gt;17.583,"*",(G1062-(INDEX(IF(O1062="F",Hfemalemean,Hmalemean),S1062+1,R1062+1)))/(INDEX(IF(O1062="F",Hfemalesd,Hmalesd),S1062+1,R1062+1)))</f>
        <v>-23.287315649149274</v>
      </c>
      <c r="Q1062" s="11"/>
      <c r="R1062" s="38">
        <f t="shared" ref="R1062:R1116" si="258">DATEDIF($F$995,F1062,"Y")</f>
        <v>0</v>
      </c>
      <c r="S1062" s="30">
        <f t="shared" ref="S1062:S1116" si="259">DATEDIF($F$995,F1062,"YM")</f>
        <v>0</v>
      </c>
      <c r="T1062" s="30">
        <f t="shared" ref="T1062:T1116" si="260">DATEDIF($F$995,F1062,"Y")+DATEDIF($F$995,F1062,"YD")/(365+IF(MOD(YEAR(DATE(YEAR(F1062)-1,MONTH($F$995),DAY($F$995))),4)=0,IF(DATE(YEAR(DATE(YEAR(F1062)-1,MONTH($F$995),DAY($F$995))),2,29)&gt;=DATE(YEAR(F1062)-1,MONTH($F$995),DAY($F$995)),1,0),0)+IF(MOD(YEAR(F1062),4)=0,IF(DATE(YEAR(F1062),2,29)&lt;=F1062,1,0),0))</f>
        <v>0</v>
      </c>
      <c r="U1062" s="34"/>
      <c r="V1062" s="34"/>
      <c r="W1062" s="34"/>
      <c r="X1062" s="31">
        <f t="shared" ref="X1062:X1116" si="261">IF(O1062="M",2.06*10^-3*G1062^2-0.1166*G1062+6.5273,2.49*10^-3*G1062^2-0.1858*G1062+9.036)</f>
        <v>9.0359999999999996</v>
      </c>
      <c r="Y1062" s="31">
        <f t="shared" ref="Y1062:Y1116" si="262">((G1062/100)^3*INDEX(itoOI,IF(O1062="M",0,3)+IF(G1062&lt;140,1,IF(G1062&lt;=149,2,3)),1)+(G1062/100)^2*INDEX(itoOI,IF(O1062="M",0,3)+IF(G1062&lt;140,1,IF(G1062&lt;=149,2,3)),2)+(G1062/100)*INDEX(itoOI,IF(O1062="M",0,3)+IF(G1062&lt;140,1,IF(G1062&lt;=149,2,3)),3)+INDEX(itoOI,IF(O1062="M",0,3)+IF(G1062&lt;140,1,IF(G1062&lt;=149,2,3)),4))</f>
        <v>-184.49199999999999</v>
      </c>
      <c r="Z1062" s="30">
        <f t="shared" ref="Z1062:Z1116" si="263">22*G1062^2/10000</f>
        <v>0</v>
      </c>
    </row>
    <row r="1063" spans="5:26" x14ac:dyDescent="0.15">
      <c r="E1063" s="46"/>
      <c r="F1063" s="28"/>
      <c r="G1063" s="29"/>
      <c r="H1063" s="29"/>
      <c r="I1063" s="48" t="str">
        <f t="shared" si="254"/>
        <v/>
      </c>
      <c r="J1063" s="48" t="str">
        <f t="shared" si="253"/>
        <v/>
      </c>
      <c r="K1063" s="49" t="str">
        <f t="shared" si="255"/>
        <v/>
      </c>
      <c r="L1063" s="11"/>
      <c r="M1063" s="11"/>
      <c r="N1063" s="78"/>
      <c r="O1063" s="31" t="str">
        <f t="shared" si="256"/>
        <v>F</v>
      </c>
      <c r="P1063" s="11">
        <f t="shared" si="257"/>
        <v>-23.287315649149274</v>
      </c>
      <c r="Q1063" s="11"/>
      <c r="R1063" s="38">
        <f t="shared" si="258"/>
        <v>0</v>
      </c>
      <c r="S1063" s="30">
        <f t="shared" si="259"/>
        <v>0</v>
      </c>
      <c r="T1063" s="30">
        <f t="shared" si="260"/>
        <v>0</v>
      </c>
      <c r="U1063" s="34"/>
      <c r="V1063" s="34"/>
      <c r="W1063" s="34"/>
      <c r="X1063" s="31">
        <f t="shared" si="261"/>
        <v>9.0359999999999996</v>
      </c>
      <c r="Y1063" s="31">
        <f t="shared" si="262"/>
        <v>-184.49199999999999</v>
      </c>
      <c r="Z1063" s="30">
        <f t="shared" si="263"/>
        <v>0</v>
      </c>
    </row>
    <row r="1064" spans="5:26" x14ac:dyDescent="0.15">
      <c r="E1064" s="46"/>
      <c r="F1064" s="28"/>
      <c r="G1064" s="29"/>
      <c r="H1064" s="29"/>
      <c r="I1064" s="48" t="str">
        <f t="shared" si="254"/>
        <v/>
      </c>
      <c r="J1064" s="48" t="str">
        <f t="shared" si="253"/>
        <v/>
      </c>
      <c r="K1064" s="49" t="str">
        <f t="shared" si="255"/>
        <v/>
      </c>
      <c r="L1064" s="11"/>
      <c r="M1064" s="11"/>
      <c r="N1064" s="78"/>
      <c r="O1064" s="31" t="str">
        <f t="shared" si="256"/>
        <v>F</v>
      </c>
      <c r="P1064" s="11">
        <f t="shared" si="257"/>
        <v>-23.287315649149274</v>
      </c>
      <c r="Q1064" s="11"/>
      <c r="R1064" s="38">
        <f t="shared" si="258"/>
        <v>0</v>
      </c>
      <c r="S1064" s="30">
        <f t="shared" si="259"/>
        <v>0</v>
      </c>
      <c r="T1064" s="30">
        <f t="shared" si="260"/>
        <v>0</v>
      </c>
      <c r="U1064" s="34"/>
      <c r="V1064" s="34"/>
      <c r="W1064" s="34"/>
      <c r="X1064" s="31">
        <f t="shared" si="261"/>
        <v>9.0359999999999996</v>
      </c>
      <c r="Y1064" s="31">
        <f t="shared" si="262"/>
        <v>-184.49199999999999</v>
      </c>
      <c r="Z1064" s="30">
        <f t="shared" si="263"/>
        <v>0</v>
      </c>
    </row>
    <row r="1065" spans="5:26" x14ac:dyDescent="0.15">
      <c r="E1065" s="46"/>
      <c r="F1065" s="28"/>
      <c r="G1065" s="29"/>
      <c r="H1065" s="29"/>
      <c r="I1065" s="48" t="str">
        <f t="shared" si="254"/>
        <v/>
      </c>
      <c r="J1065" s="48" t="str">
        <f t="shared" si="253"/>
        <v/>
      </c>
      <c r="K1065" s="49" t="str">
        <f t="shared" si="255"/>
        <v/>
      </c>
      <c r="L1065" s="11"/>
      <c r="M1065" s="11"/>
      <c r="N1065" s="78"/>
      <c r="O1065" s="31" t="str">
        <f t="shared" si="256"/>
        <v>F</v>
      </c>
      <c r="P1065" s="11">
        <f t="shared" si="257"/>
        <v>-23.287315649149274</v>
      </c>
      <c r="Q1065" s="11"/>
      <c r="R1065" s="38">
        <f t="shared" si="258"/>
        <v>0</v>
      </c>
      <c r="S1065" s="30">
        <f t="shared" si="259"/>
        <v>0</v>
      </c>
      <c r="T1065" s="30">
        <f t="shared" si="260"/>
        <v>0</v>
      </c>
      <c r="U1065" s="34"/>
      <c r="V1065" s="34"/>
      <c r="W1065" s="34"/>
      <c r="X1065" s="31">
        <f t="shared" si="261"/>
        <v>9.0359999999999996</v>
      </c>
      <c r="Y1065" s="31">
        <f t="shared" si="262"/>
        <v>-184.49199999999999</v>
      </c>
      <c r="Z1065" s="30">
        <f t="shared" si="263"/>
        <v>0</v>
      </c>
    </row>
    <row r="1066" spans="5:26" x14ac:dyDescent="0.15">
      <c r="E1066" s="46"/>
      <c r="F1066" s="28"/>
      <c r="G1066" s="29"/>
      <c r="H1066" s="29"/>
      <c r="I1066" s="48" t="str">
        <f t="shared" si="254"/>
        <v/>
      </c>
      <c r="J1066" s="48" t="str">
        <f t="shared" si="253"/>
        <v/>
      </c>
      <c r="K1066" s="49" t="str">
        <f t="shared" si="255"/>
        <v/>
      </c>
      <c r="L1066" s="11"/>
      <c r="M1066" s="11"/>
      <c r="N1066" s="78"/>
      <c r="O1066" s="31" t="str">
        <f t="shared" si="256"/>
        <v>F</v>
      </c>
      <c r="P1066" s="11">
        <f t="shared" si="257"/>
        <v>-23.287315649149274</v>
      </c>
      <c r="Q1066" s="11"/>
      <c r="R1066" s="38">
        <f t="shared" si="258"/>
        <v>0</v>
      </c>
      <c r="S1066" s="30">
        <f t="shared" si="259"/>
        <v>0</v>
      </c>
      <c r="T1066" s="30">
        <f t="shared" si="260"/>
        <v>0</v>
      </c>
      <c r="U1066" s="34"/>
      <c r="V1066" s="34"/>
      <c r="W1066" s="34"/>
      <c r="X1066" s="31">
        <f t="shared" si="261"/>
        <v>9.0359999999999996</v>
      </c>
      <c r="Y1066" s="31">
        <f t="shared" si="262"/>
        <v>-184.49199999999999</v>
      </c>
      <c r="Z1066" s="30">
        <f t="shared" si="263"/>
        <v>0</v>
      </c>
    </row>
    <row r="1067" spans="5:26" x14ac:dyDescent="0.15">
      <c r="E1067" s="46"/>
      <c r="F1067" s="28"/>
      <c r="G1067" s="29"/>
      <c r="H1067" s="29"/>
      <c r="I1067" s="48" t="str">
        <f t="shared" si="254"/>
        <v/>
      </c>
      <c r="J1067" s="48" t="str">
        <f t="shared" si="253"/>
        <v/>
      </c>
      <c r="K1067" s="49" t="str">
        <f t="shared" si="255"/>
        <v/>
      </c>
      <c r="L1067" s="11"/>
      <c r="M1067" s="11"/>
      <c r="N1067" s="78"/>
      <c r="O1067" s="31" t="str">
        <f t="shared" si="256"/>
        <v>F</v>
      </c>
      <c r="P1067" s="11">
        <f t="shared" si="257"/>
        <v>-23.287315649149274</v>
      </c>
      <c r="Q1067" s="11"/>
      <c r="R1067" s="38">
        <f t="shared" si="258"/>
        <v>0</v>
      </c>
      <c r="S1067" s="30">
        <f t="shared" si="259"/>
        <v>0</v>
      </c>
      <c r="T1067" s="30">
        <f t="shared" si="260"/>
        <v>0</v>
      </c>
      <c r="U1067" s="34"/>
      <c r="V1067" s="34"/>
      <c r="W1067" s="34"/>
      <c r="X1067" s="31">
        <f t="shared" si="261"/>
        <v>9.0359999999999996</v>
      </c>
      <c r="Y1067" s="31">
        <f t="shared" si="262"/>
        <v>-184.49199999999999</v>
      </c>
      <c r="Z1067" s="30">
        <f t="shared" si="263"/>
        <v>0</v>
      </c>
    </row>
    <row r="1068" spans="5:26" x14ac:dyDescent="0.15">
      <c r="E1068" s="46"/>
      <c r="F1068" s="28"/>
      <c r="G1068" s="29"/>
      <c r="H1068" s="29"/>
      <c r="I1068" s="48" t="str">
        <f t="shared" si="254"/>
        <v/>
      </c>
      <c r="J1068" s="48" t="str">
        <f t="shared" si="253"/>
        <v/>
      </c>
      <c r="K1068" s="49" t="str">
        <f t="shared" si="255"/>
        <v/>
      </c>
      <c r="L1068" s="11"/>
      <c r="M1068" s="11"/>
      <c r="N1068" s="78"/>
      <c r="O1068" s="31" t="str">
        <f t="shared" si="256"/>
        <v>F</v>
      </c>
      <c r="P1068" s="11">
        <f t="shared" si="257"/>
        <v>-23.287315649149274</v>
      </c>
      <c r="Q1068" s="11"/>
      <c r="R1068" s="38">
        <f t="shared" si="258"/>
        <v>0</v>
      </c>
      <c r="S1068" s="30">
        <f t="shared" si="259"/>
        <v>0</v>
      </c>
      <c r="T1068" s="30">
        <f t="shared" si="260"/>
        <v>0</v>
      </c>
      <c r="U1068" s="34"/>
      <c r="V1068" s="34"/>
      <c r="W1068" s="34"/>
      <c r="X1068" s="31">
        <f t="shared" si="261"/>
        <v>9.0359999999999996</v>
      </c>
      <c r="Y1068" s="31">
        <f t="shared" si="262"/>
        <v>-184.49199999999999</v>
      </c>
      <c r="Z1068" s="30">
        <f t="shared" si="263"/>
        <v>0</v>
      </c>
    </row>
    <row r="1069" spans="5:26" x14ac:dyDescent="0.15">
      <c r="E1069" s="46"/>
      <c r="F1069" s="28"/>
      <c r="G1069" s="29"/>
      <c r="H1069" s="29"/>
      <c r="I1069" s="48" t="str">
        <f t="shared" si="254"/>
        <v/>
      </c>
      <c r="J1069" s="48" t="str">
        <f t="shared" si="253"/>
        <v/>
      </c>
      <c r="K1069" s="49" t="str">
        <f t="shared" si="255"/>
        <v/>
      </c>
      <c r="L1069" s="11"/>
      <c r="M1069" s="11"/>
      <c r="N1069" s="78"/>
      <c r="O1069" s="31" t="str">
        <f t="shared" si="256"/>
        <v>F</v>
      </c>
      <c r="P1069" s="11">
        <f t="shared" si="257"/>
        <v>-23.287315649149274</v>
      </c>
      <c r="Q1069" s="11"/>
      <c r="R1069" s="38">
        <f t="shared" si="258"/>
        <v>0</v>
      </c>
      <c r="S1069" s="30">
        <f t="shared" si="259"/>
        <v>0</v>
      </c>
      <c r="T1069" s="30">
        <f t="shared" si="260"/>
        <v>0</v>
      </c>
      <c r="U1069" s="34"/>
      <c r="V1069" s="34"/>
      <c r="W1069" s="34"/>
      <c r="X1069" s="31">
        <f t="shared" si="261"/>
        <v>9.0359999999999996</v>
      </c>
      <c r="Y1069" s="31">
        <f t="shared" si="262"/>
        <v>-184.49199999999999</v>
      </c>
      <c r="Z1069" s="30">
        <f t="shared" si="263"/>
        <v>0</v>
      </c>
    </row>
    <row r="1070" spans="5:26" x14ac:dyDescent="0.15">
      <c r="E1070" s="46"/>
      <c r="F1070" s="28"/>
      <c r="G1070" s="29"/>
      <c r="H1070" s="29"/>
      <c r="I1070" s="48" t="str">
        <f t="shared" si="254"/>
        <v/>
      </c>
      <c r="J1070" s="48" t="str">
        <f t="shared" si="253"/>
        <v/>
      </c>
      <c r="K1070" s="49" t="str">
        <f t="shared" si="255"/>
        <v/>
      </c>
      <c r="L1070" s="11"/>
      <c r="M1070" s="11"/>
      <c r="N1070" s="78"/>
      <c r="O1070" s="31" t="str">
        <f t="shared" si="256"/>
        <v>F</v>
      </c>
      <c r="P1070" s="11">
        <f t="shared" si="257"/>
        <v>-23.287315649149274</v>
      </c>
      <c r="Q1070" s="11"/>
      <c r="R1070" s="38">
        <f t="shared" si="258"/>
        <v>0</v>
      </c>
      <c r="S1070" s="30">
        <f t="shared" si="259"/>
        <v>0</v>
      </c>
      <c r="T1070" s="30">
        <f t="shared" si="260"/>
        <v>0</v>
      </c>
      <c r="U1070" s="34"/>
      <c r="V1070" s="34"/>
      <c r="W1070" s="34"/>
      <c r="X1070" s="31">
        <f t="shared" si="261"/>
        <v>9.0359999999999996</v>
      </c>
      <c r="Y1070" s="31">
        <f t="shared" si="262"/>
        <v>-184.49199999999999</v>
      </c>
      <c r="Z1070" s="30">
        <f t="shared" si="263"/>
        <v>0</v>
      </c>
    </row>
    <row r="1071" spans="5:26" x14ac:dyDescent="0.15">
      <c r="E1071" s="46"/>
      <c r="F1071" s="28"/>
      <c r="G1071" s="29"/>
      <c r="H1071" s="29"/>
      <c r="I1071" s="48" t="str">
        <f t="shared" si="254"/>
        <v/>
      </c>
      <c r="J1071" s="48" t="str">
        <f t="shared" si="253"/>
        <v/>
      </c>
      <c r="K1071" s="49" t="str">
        <f t="shared" si="255"/>
        <v/>
      </c>
      <c r="L1071" s="11"/>
      <c r="M1071" s="11"/>
      <c r="N1071" s="78"/>
      <c r="O1071" s="31" t="str">
        <f t="shared" si="256"/>
        <v>F</v>
      </c>
      <c r="P1071" s="11">
        <f t="shared" si="257"/>
        <v>-23.287315649149274</v>
      </c>
      <c r="Q1071" s="11"/>
      <c r="R1071" s="38">
        <f t="shared" si="258"/>
        <v>0</v>
      </c>
      <c r="S1071" s="30">
        <f t="shared" si="259"/>
        <v>0</v>
      </c>
      <c r="T1071" s="30">
        <f t="shared" si="260"/>
        <v>0</v>
      </c>
      <c r="U1071" s="34"/>
      <c r="V1071" s="34"/>
      <c r="W1071" s="34"/>
      <c r="X1071" s="31">
        <f t="shared" si="261"/>
        <v>9.0359999999999996</v>
      </c>
      <c r="Y1071" s="31">
        <f t="shared" si="262"/>
        <v>-184.49199999999999</v>
      </c>
      <c r="Z1071" s="30">
        <f t="shared" si="263"/>
        <v>0</v>
      </c>
    </row>
    <row r="1072" spans="5:26" x14ac:dyDescent="0.15">
      <c r="E1072" s="46"/>
      <c r="F1072" s="28"/>
      <c r="G1072" s="29"/>
      <c r="H1072" s="29"/>
      <c r="I1072" s="48" t="str">
        <f t="shared" si="254"/>
        <v/>
      </c>
      <c r="J1072" s="48" t="str">
        <f t="shared" si="253"/>
        <v/>
      </c>
      <c r="K1072" s="49" t="str">
        <f t="shared" si="255"/>
        <v/>
      </c>
      <c r="L1072" s="11"/>
      <c r="M1072" s="11"/>
      <c r="N1072" s="78"/>
      <c r="O1072" s="31" t="str">
        <f t="shared" si="256"/>
        <v>F</v>
      </c>
      <c r="P1072" s="11">
        <f t="shared" si="257"/>
        <v>-23.287315649149274</v>
      </c>
      <c r="Q1072" s="11"/>
      <c r="R1072" s="38">
        <f t="shared" si="258"/>
        <v>0</v>
      </c>
      <c r="S1072" s="30">
        <f t="shared" si="259"/>
        <v>0</v>
      </c>
      <c r="T1072" s="30">
        <f t="shared" si="260"/>
        <v>0</v>
      </c>
      <c r="U1072" s="34"/>
      <c r="V1072" s="34"/>
      <c r="W1072" s="34"/>
      <c r="X1072" s="31">
        <f t="shared" si="261"/>
        <v>9.0359999999999996</v>
      </c>
      <c r="Y1072" s="31">
        <f t="shared" si="262"/>
        <v>-184.49199999999999</v>
      </c>
      <c r="Z1072" s="30">
        <f t="shared" si="263"/>
        <v>0</v>
      </c>
    </row>
    <row r="1073" spans="5:26" x14ac:dyDescent="0.15">
      <c r="E1073" s="46"/>
      <c r="F1073" s="28"/>
      <c r="G1073" s="29"/>
      <c r="H1073" s="29"/>
      <c r="I1073" s="48" t="str">
        <f t="shared" si="254"/>
        <v/>
      </c>
      <c r="J1073" s="48" t="str">
        <f t="shared" si="253"/>
        <v/>
      </c>
      <c r="K1073" s="49" t="str">
        <f t="shared" si="255"/>
        <v/>
      </c>
      <c r="L1073" s="11"/>
      <c r="M1073" s="11"/>
      <c r="N1073" s="78"/>
      <c r="O1073" s="31" t="str">
        <f t="shared" si="256"/>
        <v>F</v>
      </c>
      <c r="P1073" s="11">
        <f t="shared" si="257"/>
        <v>-23.287315649149274</v>
      </c>
      <c r="Q1073" s="11"/>
      <c r="R1073" s="38">
        <f t="shared" si="258"/>
        <v>0</v>
      </c>
      <c r="S1073" s="30">
        <f t="shared" si="259"/>
        <v>0</v>
      </c>
      <c r="T1073" s="30">
        <f t="shared" si="260"/>
        <v>0</v>
      </c>
      <c r="U1073" s="34"/>
      <c r="V1073" s="34"/>
      <c r="W1073" s="34"/>
      <c r="X1073" s="31">
        <f t="shared" si="261"/>
        <v>9.0359999999999996</v>
      </c>
      <c r="Y1073" s="31">
        <f t="shared" si="262"/>
        <v>-184.49199999999999</v>
      </c>
      <c r="Z1073" s="30">
        <f t="shared" si="263"/>
        <v>0</v>
      </c>
    </row>
    <row r="1074" spans="5:26" x14ac:dyDescent="0.15">
      <c r="E1074" s="46"/>
      <c r="F1074" s="28"/>
      <c r="G1074" s="29"/>
      <c r="H1074" s="29"/>
      <c r="I1074" s="48" t="str">
        <f t="shared" si="254"/>
        <v/>
      </c>
      <c r="J1074" s="48" t="str">
        <f t="shared" si="253"/>
        <v/>
      </c>
      <c r="K1074" s="49" t="str">
        <f t="shared" si="255"/>
        <v/>
      </c>
      <c r="L1074" s="11"/>
      <c r="M1074" s="11"/>
      <c r="N1074" s="78"/>
      <c r="O1074" s="31" t="str">
        <f t="shared" si="256"/>
        <v>F</v>
      </c>
      <c r="P1074" s="11">
        <f t="shared" si="257"/>
        <v>-23.287315649149274</v>
      </c>
      <c r="Q1074" s="11"/>
      <c r="R1074" s="38">
        <f t="shared" si="258"/>
        <v>0</v>
      </c>
      <c r="S1074" s="30">
        <f t="shared" si="259"/>
        <v>0</v>
      </c>
      <c r="T1074" s="30">
        <f t="shared" si="260"/>
        <v>0</v>
      </c>
      <c r="U1074" s="34"/>
      <c r="V1074" s="34"/>
      <c r="W1074" s="34"/>
      <c r="X1074" s="31">
        <f t="shared" si="261"/>
        <v>9.0359999999999996</v>
      </c>
      <c r="Y1074" s="31">
        <f t="shared" si="262"/>
        <v>-184.49199999999999</v>
      </c>
      <c r="Z1074" s="30">
        <f t="shared" si="263"/>
        <v>0</v>
      </c>
    </row>
    <row r="1075" spans="5:26" x14ac:dyDescent="0.15">
      <c r="E1075" s="46"/>
      <c r="F1075" s="28"/>
      <c r="G1075" s="29"/>
      <c r="H1075" s="29"/>
      <c r="I1075" s="48" t="str">
        <f t="shared" si="254"/>
        <v/>
      </c>
      <c r="J1075" s="48" t="str">
        <f t="shared" si="253"/>
        <v/>
      </c>
      <c r="K1075" s="49" t="str">
        <f t="shared" si="255"/>
        <v/>
      </c>
      <c r="L1075" s="11"/>
      <c r="M1075" s="11"/>
      <c r="N1075" s="78"/>
      <c r="O1075" s="31" t="str">
        <f t="shared" si="256"/>
        <v>F</v>
      </c>
      <c r="P1075" s="11">
        <f t="shared" si="257"/>
        <v>-23.287315649149274</v>
      </c>
      <c r="Q1075" s="11"/>
      <c r="R1075" s="38">
        <f t="shared" si="258"/>
        <v>0</v>
      </c>
      <c r="S1075" s="30">
        <f t="shared" si="259"/>
        <v>0</v>
      </c>
      <c r="T1075" s="30">
        <f t="shared" si="260"/>
        <v>0</v>
      </c>
      <c r="U1075" s="34"/>
      <c r="V1075" s="34"/>
      <c r="W1075" s="34"/>
      <c r="X1075" s="31">
        <f t="shared" si="261"/>
        <v>9.0359999999999996</v>
      </c>
      <c r="Y1075" s="31">
        <f t="shared" si="262"/>
        <v>-184.49199999999999</v>
      </c>
      <c r="Z1075" s="30">
        <f t="shared" si="263"/>
        <v>0</v>
      </c>
    </row>
    <row r="1076" spans="5:26" x14ac:dyDescent="0.15">
      <c r="E1076" s="46"/>
      <c r="F1076" s="28"/>
      <c r="G1076" s="29"/>
      <c r="H1076" s="29"/>
      <c r="I1076" s="48" t="str">
        <f t="shared" si="254"/>
        <v/>
      </c>
      <c r="J1076" s="48" t="str">
        <f t="shared" si="253"/>
        <v/>
      </c>
      <c r="K1076" s="49" t="str">
        <f t="shared" si="255"/>
        <v/>
      </c>
      <c r="L1076" s="11"/>
      <c r="M1076" s="11"/>
      <c r="N1076" s="78"/>
      <c r="O1076" s="31" t="str">
        <f t="shared" si="256"/>
        <v>F</v>
      </c>
      <c r="P1076" s="11">
        <f t="shared" si="257"/>
        <v>-23.287315649149274</v>
      </c>
      <c r="Q1076" s="11"/>
      <c r="R1076" s="38">
        <f t="shared" si="258"/>
        <v>0</v>
      </c>
      <c r="S1076" s="30">
        <f t="shared" si="259"/>
        <v>0</v>
      </c>
      <c r="T1076" s="30">
        <f t="shared" si="260"/>
        <v>0</v>
      </c>
      <c r="U1076" s="34"/>
      <c r="V1076" s="34"/>
      <c r="W1076" s="34"/>
      <c r="X1076" s="31">
        <f t="shared" si="261"/>
        <v>9.0359999999999996</v>
      </c>
      <c r="Y1076" s="31">
        <f t="shared" si="262"/>
        <v>-184.49199999999999</v>
      </c>
      <c r="Z1076" s="30">
        <f t="shared" si="263"/>
        <v>0</v>
      </c>
    </row>
    <row r="1077" spans="5:26" x14ac:dyDescent="0.15">
      <c r="E1077" s="46"/>
      <c r="F1077" s="28"/>
      <c r="G1077" s="29"/>
      <c r="H1077" s="29"/>
      <c r="I1077" s="48" t="str">
        <f t="shared" si="254"/>
        <v/>
      </c>
      <c r="J1077" s="48" t="str">
        <f t="shared" si="253"/>
        <v/>
      </c>
      <c r="K1077" s="49" t="str">
        <f t="shared" si="255"/>
        <v/>
      </c>
      <c r="L1077" s="11"/>
      <c r="M1077" s="11"/>
      <c r="N1077" s="78"/>
      <c r="O1077" s="31" t="str">
        <f t="shared" si="256"/>
        <v>F</v>
      </c>
      <c r="P1077" s="11">
        <f t="shared" si="257"/>
        <v>-23.287315649149274</v>
      </c>
      <c r="Q1077" s="11"/>
      <c r="R1077" s="38">
        <f t="shared" si="258"/>
        <v>0</v>
      </c>
      <c r="S1077" s="30">
        <f t="shared" si="259"/>
        <v>0</v>
      </c>
      <c r="T1077" s="30">
        <f t="shared" si="260"/>
        <v>0</v>
      </c>
      <c r="U1077" s="34"/>
      <c r="V1077" s="34"/>
      <c r="W1077" s="34"/>
      <c r="X1077" s="31">
        <f t="shared" si="261"/>
        <v>9.0359999999999996</v>
      </c>
      <c r="Y1077" s="31">
        <f t="shared" si="262"/>
        <v>-184.49199999999999</v>
      </c>
      <c r="Z1077" s="30">
        <f t="shared" si="263"/>
        <v>0</v>
      </c>
    </row>
    <row r="1078" spans="5:26" x14ac:dyDescent="0.15">
      <c r="E1078" s="46"/>
      <c r="F1078" s="28"/>
      <c r="G1078" s="29"/>
      <c r="H1078" s="29"/>
      <c r="I1078" s="48" t="str">
        <f t="shared" si="254"/>
        <v/>
      </c>
      <c r="J1078" s="48" t="str">
        <f t="shared" si="253"/>
        <v/>
      </c>
      <c r="K1078" s="49" t="str">
        <f t="shared" si="255"/>
        <v/>
      </c>
      <c r="L1078" s="11"/>
      <c r="M1078" s="11"/>
      <c r="N1078" s="78"/>
      <c r="O1078" s="31" t="str">
        <f t="shared" si="256"/>
        <v>F</v>
      </c>
      <c r="P1078" s="11">
        <f t="shared" si="257"/>
        <v>-23.287315649149274</v>
      </c>
      <c r="Q1078" s="11"/>
      <c r="R1078" s="38">
        <f t="shared" si="258"/>
        <v>0</v>
      </c>
      <c r="S1078" s="30">
        <f t="shared" si="259"/>
        <v>0</v>
      </c>
      <c r="T1078" s="30">
        <f t="shared" si="260"/>
        <v>0</v>
      </c>
      <c r="U1078" s="34"/>
      <c r="V1078" s="34"/>
      <c r="W1078" s="34"/>
      <c r="X1078" s="31">
        <f t="shared" si="261"/>
        <v>9.0359999999999996</v>
      </c>
      <c r="Y1078" s="31">
        <f t="shared" si="262"/>
        <v>-184.49199999999999</v>
      </c>
      <c r="Z1078" s="30">
        <f t="shared" si="263"/>
        <v>0</v>
      </c>
    </row>
    <row r="1079" spans="5:26" x14ac:dyDescent="0.15">
      <c r="E1079" s="46"/>
      <c r="F1079" s="28"/>
      <c r="G1079" s="29"/>
      <c r="H1079" s="29"/>
      <c r="I1079" s="48" t="str">
        <f t="shared" si="254"/>
        <v/>
      </c>
      <c r="J1079" s="48" t="str">
        <f t="shared" si="253"/>
        <v/>
      </c>
      <c r="K1079" s="49" t="str">
        <f t="shared" si="255"/>
        <v/>
      </c>
      <c r="L1079" s="11"/>
      <c r="M1079" s="11"/>
      <c r="N1079" s="78"/>
      <c r="O1079" s="31" t="str">
        <f t="shared" si="256"/>
        <v>F</v>
      </c>
      <c r="P1079" s="11">
        <f t="shared" si="257"/>
        <v>-23.287315649149274</v>
      </c>
      <c r="Q1079" s="11"/>
      <c r="R1079" s="38">
        <f t="shared" si="258"/>
        <v>0</v>
      </c>
      <c r="S1079" s="30">
        <f t="shared" si="259"/>
        <v>0</v>
      </c>
      <c r="T1079" s="30">
        <f t="shared" si="260"/>
        <v>0</v>
      </c>
      <c r="U1079" s="34"/>
      <c r="V1079" s="34"/>
      <c r="W1079" s="34"/>
      <c r="X1079" s="31">
        <f t="shared" si="261"/>
        <v>9.0359999999999996</v>
      </c>
      <c r="Y1079" s="31">
        <f t="shared" si="262"/>
        <v>-184.49199999999999</v>
      </c>
      <c r="Z1079" s="30">
        <f t="shared" si="263"/>
        <v>0</v>
      </c>
    </row>
    <row r="1080" spans="5:26" x14ac:dyDescent="0.15">
      <c r="E1080" s="46"/>
      <c r="F1080" s="28"/>
      <c r="G1080" s="29"/>
      <c r="H1080" s="29"/>
      <c r="I1080" s="48" t="str">
        <f t="shared" si="254"/>
        <v/>
      </c>
      <c r="J1080" s="48" t="str">
        <f t="shared" si="253"/>
        <v/>
      </c>
      <c r="K1080" s="49" t="str">
        <f t="shared" si="255"/>
        <v/>
      </c>
      <c r="L1080" s="11"/>
      <c r="M1080" s="11"/>
      <c r="N1080" s="78"/>
      <c r="O1080" s="31" t="str">
        <f t="shared" si="256"/>
        <v>F</v>
      </c>
      <c r="P1080" s="11">
        <f t="shared" si="257"/>
        <v>-23.287315649149274</v>
      </c>
      <c r="Q1080" s="11"/>
      <c r="R1080" s="38">
        <f t="shared" si="258"/>
        <v>0</v>
      </c>
      <c r="S1080" s="30">
        <f t="shared" si="259"/>
        <v>0</v>
      </c>
      <c r="T1080" s="30">
        <f t="shared" si="260"/>
        <v>0</v>
      </c>
      <c r="U1080" s="34"/>
      <c r="V1080" s="34"/>
      <c r="W1080" s="34"/>
      <c r="X1080" s="31">
        <f t="shared" si="261"/>
        <v>9.0359999999999996</v>
      </c>
      <c r="Y1080" s="31">
        <f t="shared" si="262"/>
        <v>-184.49199999999999</v>
      </c>
      <c r="Z1080" s="30">
        <f t="shared" si="263"/>
        <v>0</v>
      </c>
    </row>
    <row r="1081" spans="5:26" x14ac:dyDescent="0.15">
      <c r="E1081" s="46"/>
      <c r="F1081" s="28"/>
      <c r="G1081" s="29"/>
      <c r="H1081" s="29"/>
      <c r="I1081" s="48" t="str">
        <f t="shared" si="254"/>
        <v/>
      </c>
      <c r="J1081" s="48" t="str">
        <f t="shared" si="253"/>
        <v/>
      </c>
      <c r="K1081" s="49" t="str">
        <f t="shared" si="255"/>
        <v/>
      </c>
      <c r="L1081" s="11"/>
      <c r="M1081" s="11"/>
      <c r="N1081" s="78"/>
      <c r="O1081" s="31" t="str">
        <f t="shared" si="256"/>
        <v>F</v>
      </c>
      <c r="P1081" s="11">
        <f t="shared" si="257"/>
        <v>-23.287315649149274</v>
      </c>
      <c r="Q1081" s="11"/>
      <c r="R1081" s="38">
        <f t="shared" si="258"/>
        <v>0</v>
      </c>
      <c r="S1081" s="30">
        <f t="shared" si="259"/>
        <v>0</v>
      </c>
      <c r="T1081" s="30">
        <f t="shared" si="260"/>
        <v>0</v>
      </c>
      <c r="U1081" s="34"/>
      <c r="V1081" s="34"/>
      <c r="W1081" s="34"/>
      <c r="X1081" s="31">
        <f t="shared" si="261"/>
        <v>9.0359999999999996</v>
      </c>
      <c r="Y1081" s="31">
        <f t="shared" si="262"/>
        <v>-184.49199999999999</v>
      </c>
      <c r="Z1081" s="30">
        <f t="shared" si="263"/>
        <v>0</v>
      </c>
    </row>
    <row r="1082" spans="5:26" x14ac:dyDescent="0.15">
      <c r="E1082" s="46"/>
      <c r="F1082" s="28"/>
      <c r="G1082" s="29"/>
      <c r="H1082" s="29"/>
      <c r="I1082" s="48" t="str">
        <f t="shared" si="254"/>
        <v/>
      </c>
      <c r="J1082" s="48" t="str">
        <f t="shared" si="253"/>
        <v/>
      </c>
      <c r="K1082" s="49" t="str">
        <f t="shared" si="255"/>
        <v/>
      </c>
      <c r="L1082" s="11"/>
      <c r="M1082" s="11"/>
      <c r="N1082" s="78"/>
      <c r="O1082" s="31" t="str">
        <f t="shared" si="256"/>
        <v>F</v>
      </c>
      <c r="P1082" s="11">
        <f t="shared" si="257"/>
        <v>-23.287315649149274</v>
      </c>
      <c r="Q1082" s="11"/>
      <c r="R1082" s="38">
        <f t="shared" si="258"/>
        <v>0</v>
      </c>
      <c r="S1082" s="30">
        <f t="shared" si="259"/>
        <v>0</v>
      </c>
      <c r="T1082" s="30">
        <f t="shared" si="260"/>
        <v>0</v>
      </c>
      <c r="U1082" s="34"/>
      <c r="V1082" s="34"/>
      <c r="W1082" s="34"/>
      <c r="X1082" s="31">
        <f t="shared" si="261"/>
        <v>9.0359999999999996</v>
      </c>
      <c r="Y1082" s="31">
        <f t="shared" si="262"/>
        <v>-184.49199999999999</v>
      </c>
      <c r="Z1082" s="30">
        <f t="shared" si="263"/>
        <v>0</v>
      </c>
    </row>
    <row r="1083" spans="5:26" x14ac:dyDescent="0.15">
      <c r="E1083" s="46"/>
      <c r="F1083" s="28"/>
      <c r="G1083" s="29"/>
      <c r="H1083" s="29"/>
      <c r="I1083" s="48" t="str">
        <f t="shared" si="254"/>
        <v/>
      </c>
      <c r="J1083" s="48" t="str">
        <f t="shared" si="253"/>
        <v/>
      </c>
      <c r="K1083" s="49" t="str">
        <f t="shared" si="255"/>
        <v/>
      </c>
      <c r="L1083" s="11"/>
      <c r="M1083" s="11"/>
      <c r="N1083" s="78"/>
      <c r="O1083" s="31" t="str">
        <f t="shared" si="256"/>
        <v>F</v>
      </c>
      <c r="P1083" s="11">
        <f t="shared" si="257"/>
        <v>-23.287315649149274</v>
      </c>
      <c r="Q1083" s="11"/>
      <c r="R1083" s="38">
        <f t="shared" si="258"/>
        <v>0</v>
      </c>
      <c r="S1083" s="30">
        <f t="shared" si="259"/>
        <v>0</v>
      </c>
      <c r="T1083" s="30">
        <f t="shared" si="260"/>
        <v>0</v>
      </c>
      <c r="U1083" s="34"/>
      <c r="V1083" s="34"/>
      <c r="W1083" s="34"/>
      <c r="X1083" s="31">
        <f t="shared" si="261"/>
        <v>9.0359999999999996</v>
      </c>
      <c r="Y1083" s="31">
        <f t="shared" si="262"/>
        <v>-184.49199999999999</v>
      </c>
      <c r="Z1083" s="30">
        <f t="shared" si="263"/>
        <v>0</v>
      </c>
    </row>
    <row r="1084" spans="5:26" x14ac:dyDescent="0.15">
      <c r="E1084" s="46"/>
      <c r="F1084" s="28"/>
      <c r="G1084" s="29"/>
      <c r="H1084" s="29"/>
      <c r="I1084" s="48" t="str">
        <f t="shared" si="254"/>
        <v/>
      </c>
      <c r="J1084" s="48" t="str">
        <f t="shared" si="253"/>
        <v/>
      </c>
      <c r="K1084" s="49" t="str">
        <f t="shared" si="255"/>
        <v/>
      </c>
      <c r="L1084" s="11"/>
      <c r="M1084" s="11"/>
      <c r="N1084" s="78"/>
      <c r="O1084" s="31" t="str">
        <f t="shared" si="256"/>
        <v>F</v>
      </c>
      <c r="P1084" s="11">
        <f t="shared" si="257"/>
        <v>-23.287315649149274</v>
      </c>
      <c r="Q1084" s="11"/>
      <c r="R1084" s="38">
        <f t="shared" si="258"/>
        <v>0</v>
      </c>
      <c r="S1084" s="30">
        <f t="shared" si="259"/>
        <v>0</v>
      </c>
      <c r="T1084" s="30">
        <f t="shared" si="260"/>
        <v>0</v>
      </c>
      <c r="U1084" s="34"/>
      <c r="V1084" s="34"/>
      <c r="W1084" s="34"/>
      <c r="X1084" s="31">
        <f t="shared" si="261"/>
        <v>9.0359999999999996</v>
      </c>
      <c r="Y1084" s="31">
        <f t="shared" si="262"/>
        <v>-184.49199999999999</v>
      </c>
      <c r="Z1084" s="30">
        <f t="shared" si="263"/>
        <v>0</v>
      </c>
    </row>
    <row r="1085" spans="5:26" x14ac:dyDescent="0.15">
      <c r="E1085" s="46"/>
      <c r="F1085" s="28"/>
      <c r="G1085" s="29"/>
      <c r="H1085" s="29"/>
      <c r="I1085" s="48" t="str">
        <f t="shared" si="254"/>
        <v/>
      </c>
      <c r="J1085" s="48" t="str">
        <f t="shared" si="253"/>
        <v/>
      </c>
      <c r="K1085" s="49" t="str">
        <f t="shared" si="255"/>
        <v/>
      </c>
      <c r="L1085" s="11"/>
      <c r="M1085" s="11"/>
      <c r="N1085" s="78"/>
      <c r="O1085" s="31" t="str">
        <f t="shared" si="256"/>
        <v>F</v>
      </c>
      <c r="P1085" s="11">
        <f t="shared" si="257"/>
        <v>-23.287315649149274</v>
      </c>
      <c r="Q1085" s="11"/>
      <c r="R1085" s="38">
        <f t="shared" si="258"/>
        <v>0</v>
      </c>
      <c r="S1085" s="30">
        <f t="shared" si="259"/>
        <v>0</v>
      </c>
      <c r="T1085" s="30">
        <f t="shared" si="260"/>
        <v>0</v>
      </c>
      <c r="U1085" s="34"/>
      <c r="V1085" s="34"/>
      <c r="W1085" s="34"/>
      <c r="X1085" s="31">
        <f t="shared" si="261"/>
        <v>9.0359999999999996</v>
      </c>
      <c r="Y1085" s="31">
        <f t="shared" si="262"/>
        <v>-184.49199999999999</v>
      </c>
      <c r="Z1085" s="30">
        <f t="shared" si="263"/>
        <v>0</v>
      </c>
    </row>
    <row r="1086" spans="5:26" x14ac:dyDescent="0.15">
      <c r="E1086" s="46"/>
      <c r="F1086" s="28"/>
      <c r="G1086" s="29"/>
      <c r="H1086" s="29"/>
      <c r="I1086" s="48" t="str">
        <f t="shared" si="254"/>
        <v/>
      </c>
      <c r="J1086" s="48" t="str">
        <f t="shared" si="253"/>
        <v/>
      </c>
      <c r="K1086" s="49" t="str">
        <f t="shared" si="255"/>
        <v/>
      </c>
      <c r="L1086" s="11"/>
      <c r="M1086" s="11"/>
      <c r="N1086" s="78"/>
      <c r="O1086" s="31" t="str">
        <f t="shared" si="256"/>
        <v>F</v>
      </c>
      <c r="P1086" s="11">
        <f t="shared" si="257"/>
        <v>-23.287315649149274</v>
      </c>
      <c r="Q1086" s="11"/>
      <c r="R1086" s="38">
        <f t="shared" si="258"/>
        <v>0</v>
      </c>
      <c r="S1086" s="30">
        <f t="shared" si="259"/>
        <v>0</v>
      </c>
      <c r="T1086" s="30">
        <f t="shared" si="260"/>
        <v>0</v>
      </c>
      <c r="U1086" s="34"/>
      <c r="V1086" s="34"/>
      <c r="W1086" s="34"/>
      <c r="X1086" s="31">
        <f t="shared" si="261"/>
        <v>9.0359999999999996</v>
      </c>
      <c r="Y1086" s="31">
        <f t="shared" si="262"/>
        <v>-184.49199999999999</v>
      </c>
      <c r="Z1086" s="30">
        <f t="shared" si="263"/>
        <v>0</v>
      </c>
    </row>
    <row r="1087" spans="5:26" x14ac:dyDescent="0.15">
      <c r="E1087" s="46"/>
      <c r="F1087" s="28"/>
      <c r="G1087" s="29"/>
      <c r="H1087" s="29"/>
      <c r="I1087" s="48" t="str">
        <f t="shared" si="254"/>
        <v/>
      </c>
      <c r="J1087" s="48" t="str">
        <f t="shared" si="253"/>
        <v/>
      </c>
      <c r="K1087" s="49" t="str">
        <f t="shared" si="255"/>
        <v/>
      </c>
      <c r="L1087" s="11"/>
      <c r="M1087" s="11"/>
      <c r="N1087" s="78"/>
      <c r="O1087" s="31" t="str">
        <f t="shared" si="256"/>
        <v>F</v>
      </c>
      <c r="P1087" s="11">
        <f t="shared" si="257"/>
        <v>-23.287315649149274</v>
      </c>
      <c r="Q1087" s="11"/>
      <c r="R1087" s="38">
        <f t="shared" si="258"/>
        <v>0</v>
      </c>
      <c r="S1087" s="30">
        <f t="shared" si="259"/>
        <v>0</v>
      </c>
      <c r="T1087" s="30">
        <f t="shared" si="260"/>
        <v>0</v>
      </c>
      <c r="U1087" s="34"/>
      <c r="V1087" s="34"/>
      <c r="W1087" s="34"/>
      <c r="X1087" s="31">
        <f t="shared" si="261"/>
        <v>9.0359999999999996</v>
      </c>
      <c r="Y1087" s="31">
        <f t="shared" si="262"/>
        <v>-184.49199999999999</v>
      </c>
      <c r="Z1087" s="30">
        <f t="shared" si="263"/>
        <v>0</v>
      </c>
    </row>
    <row r="1088" spans="5:26" x14ac:dyDescent="0.15">
      <c r="E1088" s="46"/>
      <c r="F1088" s="28"/>
      <c r="G1088" s="29"/>
      <c r="H1088" s="29"/>
      <c r="I1088" s="48" t="str">
        <f t="shared" si="254"/>
        <v/>
      </c>
      <c r="J1088" s="48" t="str">
        <f t="shared" si="253"/>
        <v/>
      </c>
      <c r="K1088" s="49" t="str">
        <f t="shared" si="255"/>
        <v/>
      </c>
      <c r="L1088" s="11"/>
      <c r="M1088" s="11"/>
      <c r="N1088" s="78"/>
      <c r="O1088" s="31" t="str">
        <f t="shared" si="256"/>
        <v>F</v>
      </c>
      <c r="P1088" s="11">
        <f t="shared" si="257"/>
        <v>-23.287315649149274</v>
      </c>
      <c r="Q1088" s="11"/>
      <c r="R1088" s="38">
        <f t="shared" si="258"/>
        <v>0</v>
      </c>
      <c r="S1088" s="30">
        <f t="shared" si="259"/>
        <v>0</v>
      </c>
      <c r="T1088" s="30">
        <f t="shared" si="260"/>
        <v>0</v>
      </c>
      <c r="U1088" s="34"/>
      <c r="V1088" s="34"/>
      <c r="W1088" s="34"/>
      <c r="X1088" s="31">
        <f t="shared" si="261"/>
        <v>9.0359999999999996</v>
      </c>
      <c r="Y1088" s="31">
        <f t="shared" si="262"/>
        <v>-184.49199999999999</v>
      </c>
      <c r="Z1088" s="30">
        <f t="shared" si="263"/>
        <v>0</v>
      </c>
    </row>
    <row r="1089" spans="5:26" x14ac:dyDescent="0.15">
      <c r="E1089" s="46"/>
      <c r="F1089" s="28"/>
      <c r="G1089" s="29"/>
      <c r="H1089" s="29"/>
      <c r="I1089" s="48" t="str">
        <f t="shared" si="254"/>
        <v/>
      </c>
      <c r="J1089" s="48" t="str">
        <f t="shared" si="253"/>
        <v/>
      </c>
      <c r="K1089" s="49" t="str">
        <f t="shared" si="255"/>
        <v/>
      </c>
      <c r="L1089" s="11"/>
      <c r="M1089" s="11"/>
      <c r="N1089" s="78"/>
      <c r="O1089" s="31" t="str">
        <f t="shared" si="256"/>
        <v>F</v>
      </c>
      <c r="P1089" s="11">
        <f t="shared" si="257"/>
        <v>-23.287315649149274</v>
      </c>
      <c r="Q1089" s="11"/>
      <c r="R1089" s="38">
        <f t="shared" si="258"/>
        <v>0</v>
      </c>
      <c r="S1089" s="30">
        <f t="shared" si="259"/>
        <v>0</v>
      </c>
      <c r="T1089" s="30">
        <f t="shared" si="260"/>
        <v>0</v>
      </c>
      <c r="U1089" s="34"/>
      <c r="V1089" s="34"/>
      <c r="W1089" s="34"/>
      <c r="X1089" s="31">
        <f t="shared" si="261"/>
        <v>9.0359999999999996</v>
      </c>
      <c r="Y1089" s="31">
        <f t="shared" si="262"/>
        <v>-184.49199999999999</v>
      </c>
      <c r="Z1089" s="30">
        <f t="shared" si="263"/>
        <v>0</v>
      </c>
    </row>
    <row r="1090" spans="5:26" x14ac:dyDescent="0.15">
      <c r="E1090" s="46"/>
      <c r="F1090" s="28"/>
      <c r="G1090" s="29"/>
      <c r="H1090" s="29"/>
      <c r="I1090" s="48" t="str">
        <f t="shared" si="254"/>
        <v/>
      </c>
      <c r="J1090" s="48" t="str">
        <f t="shared" si="253"/>
        <v/>
      </c>
      <c r="K1090" s="49" t="str">
        <f t="shared" si="255"/>
        <v/>
      </c>
      <c r="L1090" s="11"/>
      <c r="M1090" s="11"/>
      <c r="N1090" s="78"/>
      <c r="O1090" s="31" t="str">
        <f t="shared" si="256"/>
        <v>F</v>
      </c>
      <c r="P1090" s="11">
        <f t="shared" si="257"/>
        <v>-23.287315649149274</v>
      </c>
      <c r="Q1090" s="11"/>
      <c r="R1090" s="38">
        <f t="shared" si="258"/>
        <v>0</v>
      </c>
      <c r="S1090" s="30">
        <f t="shared" si="259"/>
        <v>0</v>
      </c>
      <c r="T1090" s="30">
        <f t="shared" si="260"/>
        <v>0</v>
      </c>
      <c r="U1090" s="34"/>
      <c r="V1090" s="34"/>
      <c r="W1090" s="34"/>
      <c r="X1090" s="31">
        <f t="shared" si="261"/>
        <v>9.0359999999999996</v>
      </c>
      <c r="Y1090" s="31">
        <f t="shared" si="262"/>
        <v>-184.49199999999999</v>
      </c>
      <c r="Z1090" s="30">
        <f t="shared" si="263"/>
        <v>0</v>
      </c>
    </row>
    <row r="1091" spans="5:26" x14ac:dyDescent="0.15">
      <c r="E1091" s="46"/>
      <c r="F1091" s="28"/>
      <c r="G1091" s="29"/>
      <c r="H1091" s="29"/>
      <c r="I1091" s="48" t="str">
        <f t="shared" si="254"/>
        <v/>
      </c>
      <c r="J1091" s="48" t="str">
        <f t="shared" si="253"/>
        <v/>
      </c>
      <c r="K1091" s="49" t="str">
        <f t="shared" si="255"/>
        <v/>
      </c>
      <c r="L1091" s="11"/>
      <c r="M1091" s="11"/>
      <c r="N1091" s="78"/>
      <c r="O1091" s="31" t="str">
        <f t="shared" si="256"/>
        <v>F</v>
      </c>
      <c r="P1091" s="11">
        <f t="shared" si="257"/>
        <v>-23.287315649149274</v>
      </c>
      <c r="Q1091" s="11"/>
      <c r="R1091" s="38">
        <f t="shared" si="258"/>
        <v>0</v>
      </c>
      <c r="S1091" s="30">
        <f t="shared" si="259"/>
        <v>0</v>
      </c>
      <c r="T1091" s="30">
        <f t="shared" si="260"/>
        <v>0</v>
      </c>
      <c r="U1091" s="34"/>
      <c r="V1091" s="34"/>
      <c r="W1091" s="34"/>
      <c r="X1091" s="31">
        <f t="shared" si="261"/>
        <v>9.0359999999999996</v>
      </c>
      <c r="Y1091" s="31">
        <f t="shared" si="262"/>
        <v>-184.49199999999999</v>
      </c>
      <c r="Z1091" s="30">
        <f t="shared" si="263"/>
        <v>0</v>
      </c>
    </row>
    <row r="1092" spans="5:26" x14ac:dyDescent="0.15">
      <c r="E1092" s="46"/>
      <c r="F1092" s="28"/>
      <c r="G1092" s="29"/>
      <c r="H1092" s="29"/>
      <c r="I1092" s="48" t="str">
        <f t="shared" si="254"/>
        <v/>
      </c>
      <c r="J1092" s="48" t="str">
        <f t="shared" si="253"/>
        <v/>
      </c>
      <c r="K1092" s="49" t="str">
        <f t="shared" si="255"/>
        <v/>
      </c>
      <c r="L1092" s="11"/>
      <c r="M1092" s="11"/>
      <c r="N1092" s="78"/>
      <c r="O1092" s="31" t="str">
        <f t="shared" si="256"/>
        <v>F</v>
      </c>
      <c r="P1092" s="11">
        <f t="shared" si="257"/>
        <v>-23.287315649149274</v>
      </c>
      <c r="Q1092" s="11"/>
      <c r="R1092" s="38">
        <f t="shared" si="258"/>
        <v>0</v>
      </c>
      <c r="S1092" s="30">
        <f t="shared" si="259"/>
        <v>0</v>
      </c>
      <c r="T1092" s="30">
        <f t="shared" si="260"/>
        <v>0</v>
      </c>
      <c r="U1092" s="34"/>
      <c r="V1092" s="34"/>
      <c r="W1092" s="34"/>
      <c r="X1092" s="31">
        <f t="shared" si="261"/>
        <v>9.0359999999999996</v>
      </c>
      <c r="Y1092" s="31">
        <f t="shared" si="262"/>
        <v>-184.49199999999999</v>
      </c>
      <c r="Z1092" s="30">
        <f t="shared" si="263"/>
        <v>0</v>
      </c>
    </row>
    <row r="1093" spans="5:26" x14ac:dyDescent="0.15">
      <c r="E1093" s="46"/>
      <c r="F1093" s="28"/>
      <c r="G1093" s="29"/>
      <c r="H1093" s="29"/>
      <c r="I1093" s="48" t="str">
        <f t="shared" si="254"/>
        <v/>
      </c>
      <c r="J1093" s="48" t="str">
        <f t="shared" ref="J1093:J1116" si="264">IF(COUNTA($F$995,$H$995,F1093:H1093)=5,IF(T1093&lt;6,"*",IF(T1093&gt;=17.583,"*",(H1093-G1093*INDEX(IF(O1093="F",muratafemale,muratamale),R1093-4,1)-INDEX(IF(O1093="F",muratafemale,muratamale),R1093-4,2))/(G1093*INDEX(IF(O1093="F",muratafemale,muratamale),R1093-4,1)+INDEX(IF(O1093="F",muratafemale,muratamale),R1093-4,2))*100)),"")</f>
        <v/>
      </c>
      <c r="K1093" s="49" t="str">
        <f t="shared" si="255"/>
        <v/>
      </c>
      <c r="L1093" s="11"/>
      <c r="M1093" s="11"/>
      <c r="N1093" s="78"/>
      <c r="O1093" s="31" t="str">
        <f t="shared" si="256"/>
        <v>F</v>
      </c>
      <c r="P1093" s="11">
        <f t="shared" si="257"/>
        <v>-23.287315649149274</v>
      </c>
      <c r="Q1093" s="11"/>
      <c r="R1093" s="38">
        <f t="shared" si="258"/>
        <v>0</v>
      </c>
      <c r="S1093" s="30">
        <f t="shared" si="259"/>
        <v>0</v>
      </c>
      <c r="T1093" s="30">
        <f t="shared" si="260"/>
        <v>0</v>
      </c>
      <c r="U1093" s="34"/>
      <c r="V1093" s="34"/>
      <c r="W1093" s="34"/>
      <c r="X1093" s="31">
        <f t="shared" si="261"/>
        <v>9.0359999999999996</v>
      </c>
      <c r="Y1093" s="31">
        <f t="shared" si="262"/>
        <v>-184.49199999999999</v>
      </c>
      <c r="Z1093" s="30">
        <f t="shared" si="263"/>
        <v>0</v>
      </c>
    </row>
    <row r="1094" spans="5:26" x14ac:dyDescent="0.15">
      <c r="E1094" s="46"/>
      <c r="F1094" s="28"/>
      <c r="G1094" s="29"/>
      <c r="H1094" s="29"/>
      <c r="I1094" s="48" t="str">
        <f t="shared" si="254"/>
        <v/>
      </c>
      <c r="J1094" s="48" t="str">
        <f t="shared" si="264"/>
        <v/>
      </c>
      <c r="K1094" s="49" t="str">
        <f t="shared" si="255"/>
        <v/>
      </c>
      <c r="L1094" s="11"/>
      <c r="M1094" s="11"/>
      <c r="N1094" s="78"/>
      <c r="O1094" s="31" t="str">
        <f t="shared" si="256"/>
        <v>F</v>
      </c>
      <c r="P1094" s="11">
        <f t="shared" si="257"/>
        <v>-23.287315649149274</v>
      </c>
      <c r="Q1094" s="11"/>
      <c r="R1094" s="38">
        <f t="shared" si="258"/>
        <v>0</v>
      </c>
      <c r="S1094" s="30">
        <f t="shared" si="259"/>
        <v>0</v>
      </c>
      <c r="T1094" s="30">
        <f t="shared" si="260"/>
        <v>0</v>
      </c>
      <c r="U1094" s="34"/>
      <c r="V1094" s="34"/>
      <c r="W1094" s="34"/>
      <c r="X1094" s="31">
        <f t="shared" si="261"/>
        <v>9.0359999999999996</v>
      </c>
      <c r="Y1094" s="31">
        <f t="shared" si="262"/>
        <v>-184.49199999999999</v>
      </c>
      <c r="Z1094" s="30">
        <f t="shared" si="263"/>
        <v>0</v>
      </c>
    </row>
    <row r="1095" spans="5:26" x14ac:dyDescent="0.15">
      <c r="E1095" s="46"/>
      <c r="F1095" s="28"/>
      <c r="G1095" s="29"/>
      <c r="H1095" s="29"/>
      <c r="I1095" s="48" t="str">
        <f t="shared" si="254"/>
        <v/>
      </c>
      <c r="J1095" s="48" t="str">
        <f t="shared" si="264"/>
        <v/>
      </c>
      <c r="K1095" s="49" t="str">
        <f t="shared" si="255"/>
        <v/>
      </c>
      <c r="L1095" s="11"/>
      <c r="M1095" s="11"/>
      <c r="N1095" s="78"/>
      <c r="O1095" s="31" t="str">
        <f t="shared" si="256"/>
        <v>F</v>
      </c>
      <c r="P1095" s="11">
        <f t="shared" si="257"/>
        <v>-23.287315649149274</v>
      </c>
      <c r="Q1095" s="11"/>
      <c r="R1095" s="38">
        <f t="shared" si="258"/>
        <v>0</v>
      </c>
      <c r="S1095" s="30">
        <f t="shared" si="259"/>
        <v>0</v>
      </c>
      <c r="T1095" s="30">
        <f t="shared" si="260"/>
        <v>0</v>
      </c>
      <c r="U1095" s="34"/>
      <c r="V1095" s="34"/>
      <c r="W1095" s="34"/>
      <c r="X1095" s="31">
        <f t="shared" si="261"/>
        <v>9.0359999999999996</v>
      </c>
      <c r="Y1095" s="31">
        <f t="shared" si="262"/>
        <v>-184.49199999999999</v>
      </c>
      <c r="Z1095" s="30">
        <f t="shared" si="263"/>
        <v>0</v>
      </c>
    </row>
    <row r="1096" spans="5:26" x14ac:dyDescent="0.15">
      <c r="E1096" s="46"/>
      <c r="F1096" s="28"/>
      <c r="G1096" s="29"/>
      <c r="H1096" s="29"/>
      <c r="I1096" s="48" t="str">
        <f t="shared" si="254"/>
        <v/>
      </c>
      <c r="J1096" s="48" t="str">
        <f t="shared" si="264"/>
        <v/>
      </c>
      <c r="K1096" s="49" t="str">
        <f t="shared" si="255"/>
        <v/>
      </c>
      <c r="L1096" s="11"/>
      <c r="M1096" s="11"/>
      <c r="N1096" s="78"/>
      <c r="O1096" s="31" t="str">
        <f t="shared" si="256"/>
        <v>F</v>
      </c>
      <c r="P1096" s="11">
        <f t="shared" si="257"/>
        <v>-23.287315649149274</v>
      </c>
      <c r="Q1096" s="11"/>
      <c r="R1096" s="38">
        <f t="shared" si="258"/>
        <v>0</v>
      </c>
      <c r="S1096" s="30">
        <f t="shared" si="259"/>
        <v>0</v>
      </c>
      <c r="T1096" s="30">
        <f t="shared" si="260"/>
        <v>0</v>
      </c>
      <c r="U1096" s="34"/>
      <c r="V1096" s="34"/>
      <c r="W1096" s="34"/>
      <c r="X1096" s="31">
        <f t="shared" si="261"/>
        <v>9.0359999999999996</v>
      </c>
      <c r="Y1096" s="31">
        <f t="shared" si="262"/>
        <v>-184.49199999999999</v>
      </c>
      <c r="Z1096" s="30">
        <f t="shared" si="263"/>
        <v>0</v>
      </c>
    </row>
    <row r="1097" spans="5:26" x14ac:dyDescent="0.15">
      <c r="E1097" s="46"/>
      <c r="F1097" s="28"/>
      <c r="G1097" s="29"/>
      <c r="H1097" s="29"/>
      <c r="I1097" s="48" t="str">
        <f t="shared" si="254"/>
        <v/>
      </c>
      <c r="J1097" s="48" t="str">
        <f t="shared" si="264"/>
        <v/>
      </c>
      <c r="K1097" s="49" t="str">
        <f t="shared" si="255"/>
        <v/>
      </c>
      <c r="L1097" s="11"/>
      <c r="M1097" s="11"/>
      <c r="N1097" s="78"/>
      <c r="O1097" s="31" t="str">
        <f t="shared" si="256"/>
        <v>F</v>
      </c>
      <c r="P1097" s="11">
        <f t="shared" si="257"/>
        <v>-23.287315649149274</v>
      </c>
      <c r="Q1097" s="11"/>
      <c r="R1097" s="38">
        <f t="shared" si="258"/>
        <v>0</v>
      </c>
      <c r="S1097" s="30">
        <f t="shared" si="259"/>
        <v>0</v>
      </c>
      <c r="T1097" s="30">
        <f t="shared" si="260"/>
        <v>0</v>
      </c>
      <c r="U1097" s="34"/>
      <c r="V1097" s="34"/>
      <c r="W1097" s="34"/>
      <c r="X1097" s="31">
        <f t="shared" si="261"/>
        <v>9.0359999999999996</v>
      </c>
      <c r="Y1097" s="31">
        <f t="shared" si="262"/>
        <v>-184.49199999999999</v>
      </c>
      <c r="Z1097" s="30">
        <f t="shared" si="263"/>
        <v>0</v>
      </c>
    </row>
    <row r="1098" spans="5:26" x14ac:dyDescent="0.15">
      <c r="E1098" s="46"/>
      <c r="F1098" s="28"/>
      <c r="G1098" s="29"/>
      <c r="H1098" s="29"/>
      <c r="I1098" s="48" t="str">
        <f t="shared" si="254"/>
        <v/>
      </c>
      <c r="J1098" s="48" t="str">
        <f t="shared" si="264"/>
        <v/>
      </c>
      <c r="K1098" s="49" t="str">
        <f t="shared" si="255"/>
        <v/>
      </c>
      <c r="L1098" s="11"/>
      <c r="M1098" s="11"/>
      <c r="N1098" s="78"/>
      <c r="O1098" s="31" t="str">
        <f t="shared" si="256"/>
        <v>F</v>
      </c>
      <c r="P1098" s="11">
        <f t="shared" si="257"/>
        <v>-23.287315649149274</v>
      </c>
      <c r="Q1098" s="11"/>
      <c r="R1098" s="38">
        <f t="shared" si="258"/>
        <v>0</v>
      </c>
      <c r="S1098" s="30">
        <f t="shared" si="259"/>
        <v>0</v>
      </c>
      <c r="T1098" s="30">
        <f t="shared" si="260"/>
        <v>0</v>
      </c>
      <c r="U1098" s="34"/>
      <c r="V1098" s="34"/>
      <c r="W1098" s="34"/>
      <c r="X1098" s="31">
        <f t="shared" si="261"/>
        <v>9.0359999999999996</v>
      </c>
      <c r="Y1098" s="31">
        <f t="shared" si="262"/>
        <v>-184.49199999999999</v>
      </c>
      <c r="Z1098" s="30">
        <f t="shared" si="263"/>
        <v>0</v>
      </c>
    </row>
    <row r="1099" spans="5:26" x14ac:dyDescent="0.15">
      <c r="E1099" s="46"/>
      <c r="F1099" s="28"/>
      <c r="G1099" s="29"/>
      <c r="H1099" s="29"/>
      <c r="I1099" s="48" t="str">
        <f t="shared" si="254"/>
        <v/>
      </c>
      <c r="J1099" s="48" t="str">
        <f t="shared" si="264"/>
        <v/>
      </c>
      <c r="K1099" s="49" t="str">
        <f t="shared" si="255"/>
        <v/>
      </c>
      <c r="L1099" s="11"/>
      <c r="M1099" s="11"/>
      <c r="N1099" s="78"/>
      <c r="O1099" s="31" t="str">
        <f t="shared" si="256"/>
        <v>F</v>
      </c>
      <c r="P1099" s="11">
        <f t="shared" si="257"/>
        <v>-23.287315649149274</v>
      </c>
      <c r="Q1099" s="11"/>
      <c r="R1099" s="38">
        <f t="shared" si="258"/>
        <v>0</v>
      </c>
      <c r="S1099" s="30">
        <f t="shared" si="259"/>
        <v>0</v>
      </c>
      <c r="T1099" s="30">
        <f t="shared" si="260"/>
        <v>0</v>
      </c>
      <c r="U1099" s="34"/>
      <c r="V1099" s="34"/>
      <c r="W1099" s="34"/>
      <c r="X1099" s="31">
        <f t="shared" si="261"/>
        <v>9.0359999999999996</v>
      </c>
      <c r="Y1099" s="31">
        <f t="shared" si="262"/>
        <v>-184.49199999999999</v>
      </c>
      <c r="Z1099" s="30">
        <f t="shared" si="263"/>
        <v>0</v>
      </c>
    </row>
    <row r="1100" spans="5:26" x14ac:dyDescent="0.15">
      <c r="E1100" s="46"/>
      <c r="F1100" s="28"/>
      <c r="G1100" s="29"/>
      <c r="H1100" s="29"/>
      <c r="I1100" s="48" t="str">
        <f t="shared" si="254"/>
        <v/>
      </c>
      <c r="J1100" s="48" t="str">
        <f t="shared" si="264"/>
        <v/>
      </c>
      <c r="K1100" s="49" t="str">
        <f t="shared" si="255"/>
        <v/>
      </c>
      <c r="L1100" s="11"/>
      <c r="M1100" s="11"/>
      <c r="N1100" s="78"/>
      <c r="O1100" s="31" t="str">
        <f t="shared" si="256"/>
        <v>F</v>
      </c>
      <c r="P1100" s="11">
        <f t="shared" si="257"/>
        <v>-23.287315649149274</v>
      </c>
      <c r="Q1100" s="11"/>
      <c r="R1100" s="38">
        <f t="shared" si="258"/>
        <v>0</v>
      </c>
      <c r="S1100" s="30">
        <f t="shared" si="259"/>
        <v>0</v>
      </c>
      <c r="T1100" s="30">
        <f t="shared" si="260"/>
        <v>0</v>
      </c>
      <c r="U1100" s="34"/>
      <c r="V1100" s="34"/>
      <c r="W1100" s="34"/>
      <c r="X1100" s="31">
        <f t="shared" si="261"/>
        <v>9.0359999999999996</v>
      </c>
      <c r="Y1100" s="31">
        <f t="shared" si="262"/>
        <v>-184.49199999999999</v>
      </c>
      <c r="Z1100" s="30">
        <f t="shared" si="263"/>
        <v>0</v>
      </c>
    </row>
    <row r="1101" spans="5:26" x14ac:dyDescent="0.15">
      <c r="E1101" s="46"/>
      <c r="F1101" s="28"/>
      <c r="G1101" s="29"/>
      <c r="H1101" s="29"/>
      <c r="I1101" s="48" t="str">
        <f t="shared" si="254"/>
        <v/>
      </c>
      <c r="J1101" s="48" t="str">
        <f t="shared" si="264"/>
        <v/>
      </c>
      <c r="K1101" s="49" t="str">
        <f t="shared" si="255"/>
        <v/>
      </c>
      <c r="L1101" s="11"/>
      <c r="M1101" s="11"/>
      <c r="N1101" s="78"/>
      <c r="O1101" s="31" t="str">
        <f t="shared" si="256"/>
        <v>F</v>
      </c>
      <c r="P1101" s="11">
        <f t="shared" si="257"/>
        <v>-23.287315649149274</v>
      </c>
      <c r="Q1101" s="11"/>
      <c r="R1101" s="38">
        <f t="shared" si="258"/>
        <v>0</v>
      </c>
      <c r="S1101" s="30">
        <f t="shared" si="259"/>
        <v>0</v>
      </c>
      <c r="T1101" s="30">
        <f t="shared" si="260"/>
        <v>0</v>
      </c>
      <c r="U1101" s="34"/>
      <c r="V1101" s="34"/>
      <c r="W1101" s="34"/>
      <c r="X1101" s="31">
        <f t="shared" si="261"/>
        <v>9.0359999999999996</v>
      </c>
      <c r="Y1101" s="31">
        <f t="shared" si="262"/>
        <v>-184.49199999999999</v>
      </c>
      <c r="Z1101" s="30">
        <f t="shared" si="263"/>
        <v>0</v>
      </c>
    </row>
    <row r="1102" spans="5:26" x14ac:dyDescent="0.15">
      <c r="E1102" s="46"/>
      <c r="F1102" s="28"/>
      <c r="G1102" s="29"/>
      <c r="H1102" s="29"/>
      <c r="I1102" s="48" t="str">
        <f t="shared" si="254"/>
        <v/>
      </c>
      <c r="J1102" s="48" t="str">
        <f t="shared" si="264"/>
        <v/>
      </c>
      <c r="K1102" s="49" t="str">
        <f t="shared" si="255"/>
        <v/>
      </c>
      <c r="L1102" s="11"/>
      <c r="M1102" s="11"/>
      <c r="N1102" s="78"/>
      <c r="O1102" s="31" t="str">
        <f t="shared" si="256"/>
        <v>F</v>
      </c>
      <c r="P1102" s="11">
        <f t="shared" si="257"/>
        <v>-23.287315649149274</v>
      </c>
      <c r="Q1102" s="11"/>
      <c r="R1102" s="38">
        <f t="shared" si="258"/>
        <v>0</v>
      </c>
      <c r="S1102" s="30">
        <f t="shared" si="259"/>
        <v>0</v>
      </c>
      <c r="T1102" s="30">
        <f t="shared" si="260"/>
        <v>0</v>
      </c>
      <c r="U1102" s="34"/>
      <c r="V1102" s="34"/>
      <c r="W1102" s="34"/>
      <c r="X1102" s="31">
        <f t="shared" si="261"/>
        <v>9.0359999999999996</v>
      </c>
      <c r="Y1102" s="31">
        <f t="shared" si="262"/>
        <v>-184.49199999999999</v>
      </c>
      <c r="Z1102" s="30">
        <f t="shared" si="263"/>
        <v>0</v>
      </c>
    </row>
    <row r="1103" spans="5:26" x14ac:dyDescent="0.15">
      <c r="E1103" s="46"/>
      <c r="F1103" s="28"/>
      <c r="G1103" s="29"/>
      <c r="H1103" s="29"/>
      <c r="I1103" s="48" t="str">
        <f t="shared" si="254"/>
        <v/>
      </c>
      <c r="J1103" s="48" t="str">
        <f t="shared" si="264"/>
        <v/>
      </c>
      <c r="K1103" s="49" t="str">
        <f t="shared" si="255"/>
        <v/>
      </c>
      <c r="L1103" s="11"/>
      <c r="M1103" s="11"/>
      <c r="N1103" s="78"/>
      <c r="O1103" s="31" t="str">
        <f t="shared" si="256"/>
        <v>F</v>
      </c>
      <c r="P1103" s="11">
        <f t="shared" si="257"/>
        <v>-23.287315649149274</v>
      </c>
      <c r="Q1103" s="11"/>
      <c r="R1103" s="38">
        <f t="shared" si="258"/>
        <v>0</v>
      </c>
      <c r="S1103" s="30">
        <f t="shared" si="259"/>
        <v>0</v>
      </c>
      <c r="T1103" s="30">
        <f t="shared" si="260"/>
        <v>0</v>
      </c>
      <c r="U1103" s="34"/>
      <c r="V1103" s="34"/>
      <c r="W1103" s="34"/>
      <c r="X1103" s="31">
        <f t="shared" si="261"/>
        <v>9.0359999999999996</v>
      </c>
      <c r="Y1103" s="31">
        <f t="shared" si="262"/>
        <v>-184.49199999999999</v>
      </c>
      <c r="Z1103" s="30">
        <f t="shared" si="263"/>
        <v>0</v>
      </c>
    </row>
    <row r="1104" spans="5:26" x14ac:dyDescent="0.15">
      <c r="E1104" s="46"/>
      <c r="F1104" s="28"/>
      <c r="G1104" s="29"/>
      <c r="H1104" s="29"/>
      <c r="I1104" s="48" t="str">
        <f t="shared" si="254"/>
        <v/>
      </c>
      <c r="J1104" s="48" t="str">
        <f t="shared" si="264"/>
        <v/>
      </c>
      <c r="K1104" s="49" t="str">
        <f t="shared" si="255"/>
        <v/>
      </c>
      <c r="L1104" s="11"/>
      <c r="M1104" s="11"/>
      <c r="N1104" s="78"/>
      <c r="O1104" s="31" t="str">
        <f t="shared" si="256"/>
        <v>F</v>
      </c>
      <c r="P1104" s="11">
        <f t="shared" si="257"/>
        <v>-23.287315649149274</v>
      </c>
      <c r="Q1104" s="11"/>
      <c r="R1104" s="38">
        <f t="shared" si="258"/>
        <v>0</v>
      </c>
      <c r="S1104" s="30">
        <f t="shared" si="259"/>
        <v>0</v>
      </c>
      <c r="T1104" s="30">
        <f t="shared" si="260"/>
        <v>0</v>
      </c>
      <c r="U1104" s="34"/>
      <c r="V1104" s="34"/>
      <c r="W1104" s="34"/>
      <c r="X1104" s="31">
        <f t="shared" si="261"/>
        <v>9.0359999999999996</v>
      </c>
      <c r="Y1104" s="31">
        <f t="shared" si="262"/>
        <v>-184.49199999999999</v>
      </c>
      <c r="Z1104" s="30">
        <f t="shared" si="263"/>
        <v>0</v>
      </c>
    </row>
    <row r="1105" spans="4:26" x14ac:dyDescent="0.15">
      <c r="E1105" s="46"/>
      <c r="F1105" s="28"/>
      <c r="G1105" s="29"/>
      <c r="H1105" s="29"/>
      <c r="I1105" s="48" t="str">
        <f t="shared" si="254"/>
        <v/>
      </c>
      <c r="J1105" s="48" t="str">
        <f t="shared" si="264"/>
        <v/>
      </c>
      <c r="K1105" s="49" t="str">
        <f t="shared" si="255"/>
        <v/>
      </c>
      <c r="L1105" s="11"/>
      <c r="M1105" s="11"/>
      <c r="N1105" s="78"/>
      <c r="O1105" s="31" t="str">
        <f t="shared" si="256"/>
        <v>F</v>
      </c>
      <c r="P1105" s="11">
        <f t="shared" si="257"/>
        <v>-23.287315649149274</v>
      </c>
      <c r="Q1105" s="11"/>
      <c r="R1105" s="38">
        <f t="shared" si="258"/>
        <v>0</v>
      </c>
      <c r="S1105" s="30">
        <f t="shared" si="259"/>
        <v>0</v>
      </c>
      <c r="T1105" s="30">
        <f t="shared" si="260"/>
        <v>0</v>
      </c>
      <c r="U1105" s="34"/>
      <c r="V1105" s="34"/>
      <c r="W1105" s="34"/>
      <c r="X1105" s="31">
        <f t="shared" si="261"/>
        <v>9.0359999999999996</v>
      </c>
      <c r="Y1105" s="31">
        <f t="shared" si="262"/>
        <v>-184.49199999999999</v>
      </c>
      <c r="Z1105" s="30">
        <f t="shared" si="263"/>
        <v>0</v>
      </c>
    </row>
    <row r="1106" spans="4:26" x14ac:dyDescent="0.15">
      <c r="E1106" s="46"/>
      <c r="F1106" s="28"/>
      <c r="G1106" s="29"/>
      <c r="H1106" s="29"/>
      <c r="I1106" s="48" t="str">
        <f t="shared" si="254"/>
        <v/>
      </c>
      <c r="J1106" s="48" t="str">
        <f t="shared" si="264"/>
        <v/>
      </c>
      <c r="K1106" s="49" t="str">
        <f t="shared" si="255"/>
        <v/>
      </c>
      <c r="L1106" s="11"/>
      <c r="M1106" s="11"/>
      <c r="N1106" s="78"/>
      <c r="O1106" s="31" t="str">
        <f t="shared" si="256"/>
        <v>F</v>
      </c>
      <c r="P1106" s="11">
        <f t="shared" si="257"/>
        <v>-23.287315649149274</v>
      </c>
      <c r="Q1106" s="11"/>
      <c r="R1106" s="38">
        <f t="shared" si="258"/>
        <v>0</v>
      </c>
      <c r="S1106" s="30">
        <f t="shared" si="259"/>
        <v>0</v>
      </c>
      <c r="T1106" s="30">
        <f t="shared" si="260"/>
        <v>0</v>
      </c>
      <c r="U1106" s="34"/>
      <c r="V1106" s="34"/>
      <c r="W1106" s="34"/>
      <c r="X1106" s="31">
        <f t="shared" si="261"/>
        <v>9.0359999999999996</v>
      </c>
      <c r="Y1106" s="31">
        <f t="shared" si="262"/>
        <v>-184.49199999999999</v>
      </c>
      <c r="Z1106" s="30">
        <f t="shared" si="263"/>
        <v>0</v>
      </c>
    </row>
    <row r="1107" spans="4:26" x14ac:dyDescent="0.15">
      <c r="E1107" s="46"/>
      <c r="F1107" s="28"/>
      <c r="G1107" s="29"/>
      <c r="H1107" s="29"/>
      <c r="I1107" s="48" t="str">
        <f t="shared" si="254"/>
        <v/>
      </c>
      <c r="J1107" s="48" t="str">
        <f t="shared" si="264"/>
        <v/>
      </c>
      <c r="K1107" s="49" t="str">
        <f t="shared" si="255"/>
        <v/>
      </c>
      <c r="L1107" s="11"/>
      <c r="M1107" s="11"/>
      <c r="N1107" s="78"/>
      <c r="O1107" s="31" t="str">
        <f t="shared" si="256"/>
        <v>F</v>
      </c>
      <c r="P1107" s="11">
        <f t="shared" si="257"/>
        <v>-23.287315649149274</v>
      </c>
      <c r="Q1107" s="11"/>
      <c r="R1107" s="38">
        <f t="shared" si="258"/>
        <v>0</v>
      </c>
      <c r="S1107" s="30">
        <f t="shared" si="259"/>
        <v>0</v>
      </c>
      <c r="T1107" s="30">
        <f t="shared" si="260"/>
        <v>0</v>
      </c>
      <c r="U1107" s="34"/>
      <c r="V1107" s="34"/>
      <c r="W1107" s="34"/>
      <c r="X1107" s="31">
        <f t="shared" si="261"/>
        <v>9.0359999999999996</v>
      </c>
      <c r="Y1107" s="31">
        <f t="shared" si="262"/>
        <v>-184.49199999999999</v>
      </c>
      <c r="Z1107" s="30">
        <f t="shared" si="263"/>
        <v>0</v>
      </c>
    </row>
    <row r="1108" spans="4:26" x14ac:dyDescent="0.15">
      <c r="E1108" s="46"/>
      <c r="F1108" s="28"/>
      <c r="G1108" s="29"/>
      <c r="H1108" s="29"/>
      <c r="I1108" s="48" t="str">
        <f t="shared" si="254"/>
        <v/>
      </c>
      <c r="J1108" s="48" t="str">
        <f t="shared" si="264"/>
        <v/>
      </c>
      <c r="K1108" s="49" t="str">
        <f t="shared" si="255"/>
        <v/>
      </c>
      <c r="L1108" s="11"/>
      <c r="M1108" s="11"/>
      <c r="N1108" s="78"/>
      <c r="O1108" s="31" t="str">
        <f t="shared" si="256"/>
        <v>F</v>
      </c>
      <c r="P1108" s="11">
        <f t="shared" si="257"/>
        <v>-23.287315649149274</v>
      </c>
      <c r="Q1108" s="11"/>
      <c r="R1108" s="38">
        <f t="shared" si="258"/>
        <v>0</v>
      </c>
      <c r="S1108" s="30">
        <f t="shared" si="259"/>
        <v>0</v>
      </c>
      <c r="T1108" s="30">
        <f t="shared" si="260"/>
        <v>0</v>
      </c>
      <c r="U1108" s="34"/>
      <c r="V1108" s="34"/>
      <c r="W1108" s="34"/>
      <c r="X1108" s="31">
        <f t="shared" si="261"/>
        <v>9.0359999999999996</v>
      </c>
      <c r="Y1108" s="31">
        <f t="shared" si="262"/>
        <v>-184.49199999999999</v>
      </c>
      <c r="Z1108" s="30">
        <f t="shared" si="263"/>
        <v>0</v>
      </c>
    </row>
    <row r="1109" spans="4:26" x14ac:dyDescent="0.15">
      <c r="E1109" s="46"/>
      <c r="F1109" s="28"/>
      <c r="G1109" s="29"/>
      <c r="H1109" s="29"/>
      <c r="I1109" s="48" t="str">
        <f t="shared" si="254"/>
        <v/>
      </c>
      <c r="J1109" s="48" t="str">
        <f t="shared" si="264"/>
        <v/>
      </c>
      <c r="K1109" s="49" t="str">
        <f t="shared" si="255"/>
        <v/>
      </c>
      <c r="L1109" s="11"/>
      <c r="M1109" s="11"/>
      <c r="N1109" s="78"/>
      <c r="O1109" s="31" t="str">
        <f t="shared" si="256"/>
        <v>F</v>
      </c>
      <c r="P1109" s="11">
        <f t="shared" si="257"/>
        <v>-23.287315649149274</v>
      </c>
      <c r="Q1109" s="11"/>
      <c r="R1109" s="38">
        <f t="shared" si="258"/>
        <v>0</v>
      </c>
      <c r="S1109" s="30">
        <f t="shared" si="259"/>
        <v>0</v>
      </c>
      <c r="T1109" s="30">
        <f t="shared" si="260"/>
        <v>0</v>
      </c>
      <c r="U1109" s="34"/>
      <c r="V1109" s="34"/>
      <c r="W1109" s="34"/>
      <c r="X1109" s="31">
        <f t="shared" si="261"/>
        <v>9.0359999999999996</v>
      </c>
      <c r="Y1109" s="31">
        <f t="shared" si="262"/>
        <v>-184.49199999999999</v>
      </c>
      <c r="Z1109" s="30">
        <f t="shared" si="263"/>
        <v>0</v>
      </c>
    </row>
    <row r="1110" spans="4:26" x14ac:dyDescent="0.15">
      <c r="E1110" s="46"/>
      <c r="F1110" s="28"/>
      <c r="G1110" s="29"/>
      <c r="H1110" s="29"/>
      <c r="I1110" s="48" t="str">
        <f t="shared" si="254"/>
        <v/>
      </c>
      <c r="J1110" s="48" t="str">
        <f t="shared" si="264"/>
        <v/>
      </c>
      <c r="K1110" s="49" t="str">
        <f t="shared" si="255"/>
        <v/>
      </c>
      <c r="L1110" s="11"/>
      <c r="M1110" s="11"/>
      <c r="N1110" s="78"/>
      <c r="O1110" s="31" t="str">
        <f t="shared" si="256"/>
        <v>F</v>
      </c>
      <c r="P1110" s="11">
        <f t="shared" si="257"/>
        <v>-23.287315649149274</v>
      </c>
      <c r="Q1110" s="11"/>
      <c r="R1110" s="38">
        <f t="shared" si="258"/>
        <v>0</v>
      </c>
      <c r="S1110" s="30">
        <f t="shared" si="259"/>
        <v>0</v>
      </c>
      <c r="T1110" s="30">
        <f t="shared" si="260"/>
        <v>0</v>
      </c>
      <c r="U1110" s="34"/>
      <c r="V1110" s="34"/>
      <c r="W1110" s="34"/>
      <c r="X1110" s="31">
        <f t="shared" si="261"/>
        <v>9.0359999999999996</v>
      </c>
      <c r="Y1110" s="31">
        <f t="shared" si="262"/>
        <v>-184.49199999999999</v>
      </c>
      <c r="Z1110" s="30">
        <f t="shared" si="263"/>
        <v>0</v>
      </c>
    </row>
    <row r="1111" spans="4:26" x14ac:dyDescent="0.15">
      <c r="E1111" s="46"/>
      <c r="F1111" s="28"/>
      <c r="G1111" s="29"/>
      <c r="H1111" s="29"/>
      <c r="I1111" s="48" t="str">
        <f t="shared" si="254"/>
        <v/>
      </c>
      <c r="J1111" s="48" t="str">
        <f t="shared" si="264"/>
        <v/>
      </c>
      <c r="K1111" s="49" t="str">
        <f t="shared" si="255"/>
        <v/>
      </c>
      <c r="L1111" s="11"/>
      <c r="M1111" s="11"/>
      <c r="N1111" s="78"/>
      <c r="O1111" s="31" t="str">
        <f t="shared" si="256"/>
        <v>F</v>
      </c>
      <c r="P1111" s="11">
        <f t="shared" si="257"/>
        <v>-23.287315649149274</v>
      </c>
      <c r="Q1111" s="11"/>
      <c r="R1111" s="38">
        <f t="shared" si="258"/>
        <v>0</v>
      </c>
      <c r="S1111" s="30">
        <f t="shared" si="259"/>
        <v>0</v>
      </c>
      <c r="T1111" s="30">
        <f t="shared" si="260"/>
        <v>0</v>
      </c>
      <c r="U1111" s="34"/>
      <c r="V1111" s="34"/>
      <c r="W1111" s="34"/>
      <c r="X1111" s="31">
        <f t="shared" si="261"/>
        <v>9.0359999999999996</v>
      </c>
      <c r="Y1111" s="31">
        <f t="shared" si="262"/>
        <v>-184.49199999999999</v>
      </c>
      <c r="Z1111" s="30">
        <f t="shared" si="263"/>
        <v>0</v>
      </c>
    </row>
    <row r="1112" spans="4:26" x14ac:dyDescent="0.15">
      <c r="E1112" s="46"/>
      <c r="F1112" s="28"/>
      <c r="G1112" s="29"/>
      <c r="H1112" s="29"/>
      <c r="I1112" s="48" t="str">
        <f t="shared" si="254"/>
        <v/>
      </c>
      <c r="J1112" s="48" t="str">
        <f t="shared" si="264"/>
        <v/>
      </c>
      <c r="K1112" s="49" t="str">
        <f t="shared" si="255"/>
        <v/>
      </c>
      <c r="L1112" s="11"/>
      <c r="M1112" s="11"/>
      <c r="N1112" s="78"/>
      <c r="O1112" s="31" t="str">
        <f t="shared" si="256"/>
        <v>F</v>
      </c>
      <c r="P1112" s="11">
        <f t="shared" si="257"/>
        <v>-23.287315649149274</v>
      </c>
      <c r="Q1112" s="11"/>
      <c r="R1112" s="38">
        <f t="shared" si="258"/>
        <v>0</v>
      </c>
      <c r="S1112" s="30">
        <f t="shared" si="259"/>
        <v>0</v>
      </c>
      <c r="T1112" s="30">
        <f t="shared" si="260"/>
        <v>0</v>
      </c>
      <c r="U1112" s="34"/>
      <c r="V1112" s="34"/>
      <c r="W1112" s="34"/>
      <c r="X1112" s="31">
        <f t="shared" si="261"/>
        <v>9.0359999999999996</v>
      </c>
      <c r="Y1112" s="31">
        <f t="shared" si="262"/>
        <v>-184.49199999999999</v>
      </c>
      <c r="Z1112" s="30">
        <f t="shared" si="263"/>
        <v>0</v>
      </c>
    </row>
    <row r="1113" spans="4:26" x14ac:dyDescent="0.15">
      <c r="E1113" s="46"/>
      <c r="F1113" s="28"/>
      <c r="G1113" s="29"/>
      <c r="H1113" s="29"/>
      <c r="I1113" s="48" t="str">
        <f t="shared" si="254"/>
        <v/>
      </c>
      <c r="J1113" s="48" t="str">
        <f t="shared" si="264"/>
        <v/>
      </c>
      <c r="K1113" s="49" t="str">
        <f t="shared" si="255"/>
        <v/>
      </c>
      <c r="L1113" s="11"/>
      <c r="M1113" s="11"/>
      <c r="N1113" s="78"/>
      <c r="O1113" s="31" t="str">
        <f t="shared" si="256"/>
        <v>F</v>
      </c>
      <c r="P1113" s="11">
        <f t="shared" si="257"/>
        <v>-23.287315649149274</v>
      </c>
      <c r="Q1113" s="11"/>
      <c r="R1113" s="38">
        <f t="shared" si="258"/>
        <v>0</v>
      </c>
      <c r="S1113" s="30">
        <f t="shared" si="259"/>
        <v>0</v>
      </c>
      <c r="T1113" s="30">
        <f t="shared" si="260"/>
        <v>0</v>
      </c>
      <c r="U1113" s="34"/>
      <c r="V1113" s="34"/>
      <c r="W1113" s="34"/>
      <c r="X1113" s="31">
        <f t="shared" si="261"/>
        <v>9.0359999999999996</v>
      </c>
      <c r="Y1113" s="31">
        <f t="shared" si="262"/>
        <v>-184.49199999999999</v>
      </c>
      <c r="Z1113" s="30">
        <f t="shared" si="263"/>
        <v>0</v>
      </c>
    </row>
    <row r="1114" spans="4:26" x14ac:dyDescent="0.15">
      <c r="E1114" s="46"/>
      <c r="F1114" s="28"/>
      <c r="G1114" s="29"/>
      <c r="H1114" s="29"/>
      <c r="I1114" s="48" t="str">
        <f t="shared" si="254"/>
        <v/>
      </c>
      <c r="J1114" s="48" t="str">
        <f t="shared" si="264"/>
        <v/>
      </c>
      <c r="K1114" s="49" t="str">
        <f t="shared" si="255"/>
        <v/>
      </c>
      <c r="L1114" s="11"/>
      <c r="M1114" s="11"/>
      <c r="N1114" s="78"/>
      <c r="O1114" s="31" t="str">
        <f t="shared" si="256"/>
        <v>F</v>
      </c>
      <c r="P1114" s="11">
        <f t="shared" si="257"/>
        <v>-23.287315649149274</v>
      </c>
      <c r="Q1114" s="11"/>
      <c r="R1114" s="38">
        <f t="shared" si="258"/>
        <v>0</v>
      </c>
      <c r="S1114" s="30">
        <f t="shared" si="259"/>
        <v>0</v>
      </c>
      <c r="T1114" s="30">
        <f t="shared" si="260"/>
        <v>0</v>
      </c>
      <c r="U1114" s="34"/>
      <c r="V1114" s="34"/>
      <c r="W1114" s="34"/>
      <c r="X1114" s="31">
        <f t="shared" si="261"/>
        <v>9.0359999999999996</v>
      </c>
      <c r="Y1114" s="31">
        <f t="shared" si="262"/>
        <v>-184.49199999999999</v>
      </c>
      <c r="Z1114" s="30">
        <f t="shared" si="263"/>
        <v>0</v>
      </c>
    </row>
    <row r="1115" spans="4:26" x14ac:dyDescent="0.15">
      <c r="E1115" s="46"/>
      <c r="F1115" s="28"/>
      <c r="G1115" s="29"/>
      <c r="H1115" s="29"/>
      <c r="I1115" s="48" t="str">
        <f t="shared" si="254"/>
        <v/>
      </c>
      <c r="J1115" s="48" t="str">
        <f t="shared" si="264"/>
        <v/>
      </c>
      <c r="K1115" s="49" t="str">
        <f t="shared" si="255"/>
        <v/>
      </c>
      <c r="L1115" s="11"/>
      <c r="M1115" s="11"/>
      <c r="N1115" s="78"/>
      <c r="O1115" s="31" t="str">
        <f t="shared" si="256"/>
        <v>F</v>
      </c>
      <c r="P1115" s="11">
        <f t="shared" si="257"/>
        <v>-23.287315649149274</v>
      </c>
      <c r="Q1115" s="11"/>
      <c r="R1115" s="38">
        <f t="shared" si="258"/>
        <v>0</v>
      </c>
      <c r="S1115" s="30">
        <f t="shared" si="259"/>
        <v>0</v>
      </c>
      <c r="T1115" s="30">
        <f t="shared" si="260"/>
        <v>0</v>
      </c>
      <c r="U1115" s="34"/>
      <c r="V1115" s="34"/>
      <c r="W1115" s="34"/>
      <c r="X1115" s="31">
        <f t="shared" si="261"/>
        <v>9.0359999999999996</v>
      </c>
      <c r="Y1115" s="31">
        <f t="shared" si="262"/>
        <v>-184.49199999999999</v>
      </c>
      <c r="Z1115" s="30">
        <f t="shared" si="263"/>
        <v>0</v>
      </c>
    </row>
    <row r="1116" spans="4:26" ht="14.25" thickBot="1" x14ac:dyDescent="0.2">
      <c r="E1116" s="50"/>
      <c r="F1116" s="64"/>
      <c r="G1116" s="51"/>
      <c r="H1116" s="51"/>
      <c r="I1116" s="52" t="str">
        <f t="shared" si="254"/>
        <v/>
      </c>
      <c r="J1116" s="52" t="str">
        <f t="shared" si="264"/>
        <v/>
      </c>
      <c r="K1116" s="53" t="str">
        <f t="shared" si="255"/>
        <v/>
      </c>
      <c r="L1116" s="11"/>
      <c r="M1116" s="11"/>
      <c r="N1116" s="78"/>
      <c r="O1116" s="31" t="str">
        <f t="shared" si="256"/>
        <v>F</v>
      </c>
      <c r="P1116" s="11">
        <f t="shared" si="257"/>
        <v>-23.287315649149274</v>
      </c>
      <c r="Q1116" s="11"/>
      <c r="R1116" s="38">
        <f t="shared" si="258"/>
        <v>0</v>
      </c>
      <c r="S1116" s="30">
        <f t="shared" si="259"/>
        <v>0</v>
      </c>
      <c r="T1116" s="30">
        <f t="shared" si="260"/>
        <v>0</v>
      </c>
      <c r="U1116" s="34"/>
      <c r="V1116" s="34"/>
      <c r="W1116" s="34"/>
      <c r="X1116" s="31">
        <f t="shared" si="261"/>
        <v>9.0359999999999996</v>
      </c>
      <c r="Y1116" s="31">
        <f t="shared" si="262"/>
        <v>-184.49199999999999</v>
      </c>
      <c r="Z1116" s="30">
        <f t="shared" si="263"/>
        <v>0</v>
      </c>
    </row>
    <row r="1117" spans="4:26" ht="14.25" thickBot="1" x14ac:dyDescent="0.2"/>
    <row r="1118" spans="4:26" ht="23.25" customHeight="1" x14ac:dyDescent="0.15">
      <c r="D1118" s="72">
        <v>10</v>
      </c>
      <c r="E1118" s="42" t="s">
        <v>20</v>
      </c>
      <c r="F1118" s="65"/>
      <c r="G1118" s="66" t="s">
        <v>115</v>
      </c>
      <c r="H1118" s="90"/>
      <c r="I1118" s="90"/>
      <c r="J1118" s="66"/>
      <c r="K1118" s="67"/>
    </row>
    <row r="1119" spans="4:26" ht="27.75" customHeight="1" x14ac:dyDescent="0.15">
      <c r="E1119" s="43" t="s">
        <v>54</v>
      </c>
      <c r="F1119" s="63"/>
      <c r="G1119" s="44" t="s">
        <v>75</v>
      </c>
      <c r="H1119" s="59"/>
      <c r="I1119" s="41"/>
      <c r="J1119" s="41"/>
      <c r="K1119" s="68"/>
    </row>
    <row r="1120" spans="4:26" ht="42" customHeight="1" x14ac:dyDescent="0.15">
      <c r="E1120" s="46"/>
      <c r="F1120" s="7" t="s">
        <v>30</v>
      </c>
      <c r="G1120" s="8" t="s">
        <v>29</v>
      </c>
      <c r="H1120" s="8" t="s">
        <v>28</v>
      </c>
      <c r="I1120" s="7" t="s">
        <v>123</v>
      </c>
      <c r="J1120" s="7" t="s">
        <v>124</v>
      </c>
      <c r="K1120" s="47" t="s">
        <v>125</v>
      </c>
      <c r="L1120" s="10"/>
      <c r="M1120" s="10"/>
      <c r="N1120" s="7"/>
      <c r="O1120" s="7" t="s">
        <v>31</v>
      </c>
      <c r="P1120" s="9" t="s">
        <v>23</v>
      </c>
      <c r="Q1120" s="9"/>
      <c r="R1120" s="36" t="s">
        <v>21</v>
      </c>
      <c r="S1120" s="35" t="s">
        <v>22</v>
      </c>
      <c r="T1120" s="35" t="s">
        <v>47</v>
      </c>
      <c r="U1120" s="35"/>
      <c r="V1120" s="35"/>
      <c r="W1120" s="35"/>
      <c r="X1120" s="37" t="s">
        <v>45</v>
      </c>
      <c r="Y1120" s="37" t="s">
        <v>46</v>
      </c>
      <c r="Z1120" s="30" t="s">
        <v>78</v>
      </c>
    </row>
    <row r="1121" spans="5:26" x14ac:dyDescent="0.15">
      <c r="E1121" s="46"/>
      <c r="F1121" s="28"/>
      <c r="G1121" s="29"/>
      <c r="H1121" s="29"/>
      <c r="I1121" s="48" t="str">
        <f>IF(COUNTA($F$1119,$H$1119,F1121:H1121)=5,P1121,"")</f>
        <v/>
      </c>
      <c r="J1121" s="48" t="str">
        <f t="shared" ref="J1121:J1152" si="265">IF(COUNTA($F$1119,$H$1119,F1121:H1121)=5,IF(T1121&lt;6,"*",IF(T1121&gt;=17.583,"*",(H1121-G1121*INDEX(IF(O1121="F",muratafemale,muratamale),R1121-4,1)-INDEX(IF(O1121="F",muratafemale,muratamale),R1121-4,2))/(G1121*INDEX(IF(O1121="F",muratafemale,muratamale),R1121-4,1)+INDEX(IF(O1121="F",muratafemale,muratamale),R1121-4,2))*100)),"")</f>
        <v/>
      </c>
      <c r="K1121" s="49" t="str">
        <f>IF(COUNTA($F$1119,$H$1119,F1121:H1121)=5,IF(OR(T1121&lt;1,G1121&lt;70),"*",IF(G1121&gt;=IF(O1121="M",181,174),(H1121-Z1121)/Z1121*100,IF(G1121&lt;101,(H1121-X1121)/X1121*100,IF(T1121&lt;6,(H1121-X1121)/X1121*100,IF(T1121&gt;=17.583,(H1121-Z1121)/Z1121*100,(H1121-Y1121)/Y1121*100))))),"")</f>
        <v/>
      </c>
      <c r="L1121" s="11"/>
      <c r="M1121" s="11"/>
      <c r="N1121" s="78"/>
      <c r="O1121" s="31" t="str">
        <f>IF(OR(+$H$1119="男",+$H$1119="M"),"M","F")</f>
        <v>F</v>
      </c>
      <c r="P1121" s="11">
        <f t="shared" ref="P1121" si="266">IF(T1121&gt;17.583,"*",(G1121-(INDEX(IF(O1121="F",Hfemalemean,Hmalemean),S1121+1,R1121+1)))/(INDEX(IF(O1121="F",Hfemalesd,Hmalesd),S1121+1,R1121+1)))</f>
        <v>-23.287315649149274</v>
      </c>
      <c r="Q1121" s="11"/>
      <c r="R1121" s="38">
        <f>DATEDIF($F$1119,F1121,"Y")</f>
        <v>0</v>
      </c>
      <c r="S1121" s="30">
        <f>DATEDIF($F$1119,F1121,"YM")</f>
        <v>0</v>
      </c>
      <c r="T1121" s="30">
        <f>DATEDIF($F$1119,F1121,"Y")+DATEDIF($F$1119,F1121,"YD")/(365+IF(MOD(YEAR(DATE(YEAR(F1121)-1,MONTH($F$1119),DAY($F$1119))),4)=0,IF(DATE(YEAR(DATE(YEAR(F1121)-1,MONTH($F$1119),DAY($F$1119))),2,29)&gt;=DATE(YEAR(F1121)-1,MONTH($F$1119),DAY($F$1119)),1,0),0)+IF(MOD(YEAR(F1121),4)=0,IF(DATE(YEAR(F1121),2,29)&lt;=F1121,1,0),0))</f>
        <v>0</v>
      </c>
      <c r="U1121" s="34"/>
      <c r="V1121" s="34"/>
      <c r="W1121" s="34"/>
      <c r="X1121" s="31">
        <f t="shared" ref="X1121" si="267">IF(O1121="M",2.06*10^-3*G1121^2-0.1166*G1121+6.5273,2.49*10^-3*G1121^2-0.1858*G1121+9.036)</f>
        <v>9.0359999999999996</v>
      </c>
      <c r="Y1121" s="31">
        <f t="shared" ref="Y1121" si="268">((G1121/100)^3*INDEX(itoOI,IF(O1121="M",0,3)+IF(G1121&lt;140,1,IF(G1121&lt;=149,2,3)),1)+(G1121/100)^2*INDEX(itoOI,IF(O1121="M",0,3)+IF(G1121&lt;140,1,IF(G1121&lt;=149,2,3)),2)+(G1121/100)*INDEX(itoOI,IF(O1121="M",0,3)+IF(G1121&lt;140,1,IF(G1121&lt;=149,2,3)),3)+INDEX(itoOI,IF(O1121="M",0,3)+IF(G1121&lt;140,1,IF(G1121&lt;=149,2,3)),4))</f>
        <v>-184.49199999999999</v>
      </c>
      <c r="Z1121" s="30">
        <f t="shared" ref="Z1121" si="269">22*G1121^2/10000</f>
        <v>0</v>
      </c>
    </row>
    <row r="1122" spans="5:26" x14ac:dyDescent="0.15">
      <c r="E1122" s="46"/>
      <c r="F1122" s="28"/>
      <c r="G1122" s="29"/>
      <c r="H1122" s="29"/>
      <c r="I1122" s="48" t="str">
        <f t="shared" ref="I1122:I1185" si="270">IF(COUNTA($F$1119,$H$1119,F1122:H1122)=5,P1122,"")</f>
        <v/>
      </c>
      <c r="J1122" s="48" t="str">
        <f t="shared" si="265"/>
        <v/>
      </c>
      <c r="K1122" s="49" t="str">
        <f>IF(COUNTA($F$1119,$H$1119,F1122:H1122)=5,IF(OR(T1122&lt;1,G1122&lt;70),"*",IF(G1122&gt;=IF(O1122="M",181,174),(H1122-Z1122)/Z1122*100,IF(G1122&lt;101,(H1122-X1122)/X1122*100,IF(T1122&lt;6,(H1122-X1122)/X1122*100,IF(T1122&gt;=17.583,(H1122-Z1122)/Z1122*100,(H1122-Y1122)/Y1122*100))))),"")</f>
        <v/>
      </c>
      <c r="L1122" s="11"/>
      <c r="M1122" s="11"/>
      <c r="N1122" s="78"/>
      <c r="O1122" s="31" t="str">
        <f t="shared" ref="O1122:O1185" si="271">IF(OR(+$H$1119="男",+$H$1119="M"),"M","F")</f>
        <v>F</v>
      </c>
      <c r="P1122" s="11">
        <f t="shared" ref="P1122:P1185" si="272">IF(T1122&gt;17.583,"*",(G1122-(INDEX(IF(O1122="F",Hfemalemean,Hmalemean),S1122+1,R1122+1)))/(INDEX(IF(O1122="F",Hfemalesd,Hmalesd),S1122+1,R1122+1)))</f>
        <v>-23.287315649149274</v>
      </c>
      <c r="Q1122" s="11"/>
      <c r="R1122" s="38">
        <f>DATEDIF($F$1119,F1122,"Y")</f>
        <v>0</v>
      </c>
      <c r="S1122" s="30">
        <f>DATEDIF($F$1119,F1122,"YM")</f>
        <v>0</v>
      </c>
      <c r="T1122" s="30">
        <f>DATEDIF($F$1119,F1122,"Y")+DATEDIF($F$1119,F1122,"YD")/(365+IF(MOD(YEAR(DATE(YEAR(F1122)-1,MONTH($F$1119),DAY($F$1119))),4)=0,IF(DATE(YEAR(DATE(YEAR(F1122)-1,MONTH($F$1119),DAY($F$1119))),2,29)&gt;=DATE(YEAR(F1122)-1,MONTH($F$1119),DAY($F$1119)),1,0),0)+IF(MOD(YEAR(F1122),4)=0,IF(DATE(YEAR(F1122),2,29)&lt;=F1122,1,0),0))</f>
        <v>0</v>
      </c>
      <c r="U1122" s="34"/>
      <c r="V1122" s="34"/>
      <c r="W1122" s="34"/>
      <c r="X1122" s="31">
        <f t="shared" ref="X1122:X1185" si="273">IF(O1122="M",2.06*10^-3*G1122^2-0.1166*G1122+6.5273,2.49*10^-3*G1122^2-0.1858*G1122+9.036)</f>
        <v>9.0359999999999996</v>
      </c>
      <c r="Y1122" s="31">
        <f t="shared" ref="Y1122:Y1185" si="274">((G1122/100)^3*INDEX(itoOI,IF(O1122="M",0,3)+IF(G1122&lt;140,1,IF(G1122&lt;=149,2,3)),1)+(G1122/100)^2*INDEX(itoOI,IF(O1122="M",0,3)+IF(G1122&lt;140,1,IF(G1122&lt;=149,2,3)),2)+(G1122/100)*INDEX(itoOI,IF(O1122="M",0,3)+IF(G1122&lt;140,1,IF(G1122&lt;=149,2,3)),3)+INDEX(itoOI,IF(O1122="M",0,3)+IF(G1122&lt;140,1,IF(G1122&lt;=149,2,3)),4))</f>
        <v>-184.49199999999999</v>
      </c>
      <c r="Z1122" s="30">
        <f t="shared" ref="Z1122:Z1185" si="275">22*G1122^2/10000</f>
        <v>0</v>
      </c>
    </row>
    <row r="1123" spans="5:26" x14ac:dyDescent="0.15">
      <c r="E1123" s="46"/>
      <c r="F1123" s="28"/>
      <c r="G1123" s="29"/>
      <c r="H1123" s="29"/>
      <c r="I1123" s="48" t="str">
        <f t="shared" si="270"/>
        <v/>
      </c>
      <c r="J1123" s="48" t="str">
        <f t="shared" si="265"/>
        <v/>
      </c>
      <c r="K1123" s="49" t="str">
        <f>IF(COUNTA($F$1119,$H$1119,F1123:H1123)=5,IF(OR(T1123&lt;1,G1123&lt;70),"*",IF(G1123&gt;=IF(O1123="M",181,174),(H1123-Z1123)/Z1123*100,IF(G1123&lt;101,(H1123-X1123)/X1123*100,IF(T1123&lt;6,(H1123-X1123)/X1123*100,IF(T1123&gt;=17.583,(H1123-Z1123)/Z1123*100,(H1123-Y1123)/Y1123*100))))),"")</f>
        <v/>
      </c>
      <c r="N1123" s="78"/>
      <c r="O1123" s="31" t="str">
        <f t="shared" si="271"/>
        <v>F</v>
      </c>
      <c r="P1123" s="11">
        <f t="shared" si="272"/>
        <v>-23.287315649149274</v>
      </c>
      <c r="Q1123" s="11"/>
      <c r="R1123" s="38">
        <f>DATEDIF($F$1119,F1123,"Y")</f>
        <v>0</v>
      </c>
      <c r="S1123" s="30">
        <f t="shared" ref="S1123:S1185" si="276">DATEDIF($F$1119,F1123,"YM")</f>
        <v>0</v>
      </c>
      <c r="T1123" s="30">
        <f t="shared" ref="T1123:T1185" si="277">DATEDIF($F$1119,F1123,"Y")+DATEDIF($F$1119,F1123,"YD")/(365+IF(MOD(YEAR(DATE(YEAR(F1123)-1,MONTH($F$1119),DAY($F$1119))),4)=0,IF(DATE(YEAR(DATE(YEAR(F1123)-1,MONTH($F$1119),DAY($F$1119))),2,29)&gt;=DATE(YEAR(F1123)-1,MONTH($F$1119),DAY($F$1119)),1,0),0)+IF(MOD(YEAR(F1123),4)=0,IF(DATE(YEAR(F1123),2,29)&lt;=F1123,1,0),0))</f>
        <v>0</v>
      </c>
      <c r="U1123" s="34"/>
      <c r="V1123" s="34"/>
      <c r="W1123" s="34"/>
      <c r="X1123" s="31">
        <f t="shared" si="273"/>
        <v>9.0359999999999996</v>
      </c>
      <c r="Y1123" s="31">
        <f t="shared" si="274"/>
        <v>-184.49199999999999</v>
      </c>
      <c r="Z1123" s="30">
        <f t="shared" si="275"/>
        <v>0</v>
      </c>
    </row>
    <row r="1124" spans="5:26" x14ac:dyDescent="0.15">
      <c r="E1124" s="46"/>
      <c r="F1124" s="28"/>
      <c r="G1124" s="29"/>
      <c r="H1124" s="29"/>
      <c r="I1124" s="48" t="str">
        <f t="shared" si="270"/>
        <v/>
      </c>
      <c r="J1124" s="48" t="str">
        <f t="shared" si="265"/>
        <v/>
      </c>
      <c r="K1124" s="49" t="str">
        <f t="shared" ref="K1124:K1185" si="278">IF(COUNTA($F$1119,$H$1119,F1124:H1124)=5,IF(OR(T1124&lt;1,G1124&lt;70),"*",IF(G1124&gt;=IF(O1124="M",181,174),(H1124-Z1124)/Z1124*100,IF(G1124&lt;101,(H1124-X1124)/X1124*100,IF(T1124&lt;6,(H1124-X1124)/X1124*100,IF(T1124&gt;=17.583,(H1124-Z1124)/Z1124*100,(H1124-Y1124)/Y1124*100))))),"")</f>
        <v/>
      </c>
      <c r="L1124" s="11"/>
      <c r="M1124" s="11"/>
      <c r="N1124" s="78"/>
      <c r="O1124" s="31" t="str">
        <f t="shared" si="271"/>
        <v>F</v>
      </c>
      <c r="P1124" s="11">
        <f t="shared" si="272"/>
        <v>-23.287315649149274</v>
      </c>
      <c r="Q1124" s="11"/>
      <c r="R1124" s="38">
        <f t="shared" ref="R1124:R1185" si="279">DATEDIF($F$1119,F1124,"Y")</f>
        <v>0</v>
      </c>
      <c r="S1124" s="30">
        <f t="shared" si="276"/>
        <v>0</v>
      </c>
      <c r="T1124" s="30">
        <f t="shared" si="277"/>
        <v>0</v>
      </c>
      <c r="U1124" s="34"/>
      <c r="V1124" s="34"/>
      <c r="W1124" s="34"/>
      <c r="X1124" s="31">
        <f t="shared" si="273"/>
        <v>9.0359999999999996</v>
      </c>
      <c r="Y1124" s="31">
        <f t="shared" si="274"/>
        <v>-184.49199999999999</v>
      </c>
      <c r="Z1124" s="30">
        <f t="shared" si="275"/>
        <v>0</v>
      </c>
    </row>
    <row r="1125" spans="5:26" x14ac:dyDescent="0.15">
      <c r="E1125" s="46"/>
      <c r="F1125" s="28"/>
      <c r="G1125" s="29"/>
      <c r="H1125" s="29"/>
      <c r="I1125" s="48" t="str">
        <f t="shared" si="270"/>
        <v/>
      </c>
      <c r="J1125" s="48" t="str">
        <f t="shared" si="265"/>
        <v/>
      </c>
      <c r="K1125" s="49" t="str">
        <f t="shared" si="278"/>
        <v/>
      </c>
      <c r="L1125" s="11"/>
      <c r="M1125" s="11"/>
      <c r="N1125" s="78"/>
      <c r="O1125" s="31" t="str">
        <f t="shared" si="271"/>
        <v>F</v>
      </c>
      <c r="P1125" s="11">
        <f t="shared" si="272"/>
        <v>-23.287315649149274</v>
      </c>
      <c r="Q1125" s="11"/>
      <c r="R1125" s="38">
        <f t="shared" si="279"/>
        <v>0</v>
      </c>
      <c r="S1125" s="30">
        <f t="shared" si="276"/>
        <v>0</v>
      </c>
      <c r="T1125" s="30">
        <f t="shared" si="277"/>
        <v>0</v>
      </c>
      <c r="U1125" s="34"/>
      <c r="V1125" s="34"/>
      <c r="W1125" s="34"/>
      <c r="X1125" s="31">
        <f t="shared" si="273"/>
        <v>9.0359999999999996</v>
      </c>
      <c r="Y1125" s="31">
        <f t="shared" si="274"/>
        <v>-184.49199999999999</v>
      </c>
      <c r="Z1125" s="30">
        <f t="shared" si="275"/>
        <v>0</v>
      </c>
    </row>
    <row r="1126" spans="5:26" x14ac:dyDescent="0.15">
      <c r="E1126" s="46"/>
      <c r="F1126" s="28"/>
      <c r="G1126" s="29"/>
      <c r="H1126" s="29"/>
      <c r="I1126" s="48" t="str">
        <f t="shared" si="270"/>
        <v/>
      </c>
      <c r="J1126" s="48" t="str">
        <f t="shared" si="265"/>
        <v/>
      </c>
      <c r="K1126" s="49" t="str">
        <f t="shared" si="278"/>
        <v/>
      </c>
      <c r="L1126" s="11"/>
      <c r="M1126" s="11"/>
      <c r="N1126" s="78"/>
      <c r="O1126" s="31" t="str">
        <f t="shared" si="271"/>
        <v>F</v>
      </c>
      <c r="P1126" s="11">
        <f t="shared" si="272"/>
        <v>-23.287315649149274</v>
      </c>
      <c r="Q1126" s="11"/>
      <c r="R1126" s="38">
        <f t="shared" si="279"/>
        <v>0</v>
      </c>
      <c r="S1126" s="30">
        <f t="shared" si="276"/>
        <v>0</v>
      </c>
      <c r="T1126" s="30">
        <f t="shared" si="277"/>
        <v>0</v>
      </c>
      <c r="U1126" s="34"/>
      <c r="V1126" s="34"/>
      <c r="W1126" s="34"/>
      <c r="X1126" s="31">
        <f t="shared" si="273"/>
        <v>9.0359999999999996</v>
      </c>
      <c r="Y1126" s="31">
        <f t="shared" si="274"/>
        <v>-184.49199999999999</v>
      </c>
      <c r="Z1126" s="30">
        <f t="shared" si="275"/>
        <v>0</v>
      </c>
    </row>
    <row r="1127" spans="5:26" x14ac:dyDescent="0.15">
      <c r="E1127" s="46"/>
      <c r="F1127" s="28"/>
      <c r="G1127" s="29"/>
      <c r="H1127" s="29"/>
      <c r="I1127" s="48" t="str">
        <f t="shared" si="270"/>
        <v/>
      </c>
      <c r="J1127" s="48" t="str">
        <f t="shared" si="265"/>
        <v/>
      </c>
      <c r="K1127" s="49" t="str">
        <f t="shared" si="278"/>
        <v/>
      </c>
      <c r="L1127" s="11"/>
      <c r="M1127" s="11"/>
      <c r="N1127" s="78"/>
      <c r="O1127" s="31" t="str">
        <f t="shared" si="271"/>
        <v>F</v>
      </c>
      <c r="P1127" s="11">
        <f t="shared" si="272"/>
        <v>-23.287315649149274</v>
      </c>
      <c r="Q1127" s="11"/>
      <c r="R1127" s="38">
        <f t="shared" si="279"/>
        <v>0</v>
      </c>
      <c r="S1127" s="30">
        <f t="shared" si="276"/>
        <v>0</v>
      </c>
      <c r="T1127" s="30">
        <f t="shared" si="277"/>
        <v>0</v>
      </c>
      <c r="U1127" s="34"/>
      <c r="V1127" s="34"/>
      <c r="W1127" s="34"/>
      <c r="X1127" s="31">
        <f t="shared" si="273"/>
        <v>9.0359999999999996</v>
      </c>
      <c r="Y1127" s="31">
        <f t="shared" si="274"/>
        <v>-184.49199999999999</v>
      </c>
      <c r="Z1127" s="30">
        <f t="shared" si="275"/>
        <v>0</v>
      </c>
    </row>
    <row r="1128" spans="5:26" x14ac:dyDescent="0.15">
      <c r="E1128" s="46"/>
      <c r="F1128" s="28"/>
      <c r="G1128" s="29"/>
      <c r="H1128" s="29"/>
      <c r="I1128" s="48" t="str">
        <f t="shared" si="270"/>
        <v/>
      </c>
      <c r="J1128" s="48" t="str">
        <f t="shared" si="265"/>
        <v/>
      </c>
      <c r="K1128" s="49" t="str">
        <f t="shared" si="278"/>
        <v/>
      </c>
      <c r="L1128" s="11"/>
      <c r="M1128" s="11"/>
      <c r="N1128" s="78"/>
      <c r="O1128" s="31" t="str">
        <f t="shared" si="271"/>
        <v>F</v>
      </c>
      <c r="P1128" s="11">
        <f t="shared" si="272"/>
        <v>-23.287315649149274</v>
      </c>
      <c r="Q1128" s="11"/>
      <c r="R1128" s="38">
        <f t="shared" si="279"/>
        <v>0</v>
      </c>
      <c r="S1128" s="30">
        <f t="shared" si="276"/>
        <v>0</v>
      </c>
      <c r="T1128" s="30">
        <f t="shared" si="277"/>
        <v>0</v>
      </c>
      <c r="U1128" s="34"/>
      <c r="V1128" s="34"/>
      <c r="W1128" s="34"/>
      <c r="X1128" s="31">
        <f t="shared" si="273"/>
        <v>9.0359999999999996</v>
      </c>
      <c r="Y1128" s="31">
        <f t="shared" si="274"/>
        <v>-184.49199999999999</v>
      </c>
      <c r="Z1128" s="30">
        <f t="shared" si="275"/>
        <v>0</v>
      </c>
    </row>
    <row r="1129" spans="5:26" x14ac:dyDescent="0.15">
      <c r="E1129" s="46"/>
      <c r="F1129" s="28"/>
      <c r="G1129" s="29"/>
      <c r="H1129" s="29"/>
      <c r="I1129" s="48" t="str">
        <f t="shared" si="270"/>
        <v/>
      </c>
      <c r="J1129" s="48" t="str">
        <f t="shared" si="265"/>
        <v/>
      </c>
      <c r="K1129" s="49" t="str">
        <f t="shared" si="278"/>
        <v/>
      </c>
      <c r="L1129" s="11"/>
      <c r="M1129" s="11"/>
      <c r="N1129" s="78"/>
      <c r="O1129" s="31" t="str">
        <f t="shared" si="271"/>
        <v>F</v>
      </c>
      <c r="P1129" s="11">
        <f t="shared" si="272"/>
        <v>-23.287315649149274</v>
      </c>
      <c r="Q1129" s="11"/>
      <c r="R1129" s="38">
        <f t="shared" si="279"/>
        <v>0</v>
      </c>
      <c r="S1129" s="30">
        <f t="shared" si="276"/>
        <v>0</v>
      </c>
      <c r="T1129" s="30">
        <f t="shared" si="277"/>
        <v>0</v>
      </c>
      <c r="U1129" s="34"/>
      <c r="V1129" s="34"/>
      <c r="W1129" s="34"/>
      <c r="X1129" s="31">
        <f t="shared" si="273"/>
        <v>9.0359999999999996</v>
      </c>
      <c r="Y1129" s="31">
        <f t="shared" si="274"/>
        <v>-184.49199999999999</v>
      </c>
      <c r="Z1129" s="30">
        <f t="shared" si="275"/>
        <v>0</v>
      </c>
    </row>
    <row r="1130" spans="5:26" x14ac:dyDescent="0.15">
      <c r="E1130" s="46"/>
      <c r="F1130" s="28"/>
      <c r="G1130" s="29"/>
      <c r="H1130" s="29"/>
      <c r="I1130" s="48" t="str">
        <f t="shared" si="270"/>
        <v/>
      </c>
      <c r="J1130" s="48" t="str">
        <f t="shared" si="265"/>
        <v/>
      </c>
      <c r="K1130" s="49" t="str">
        <f t="shared" si="278"/>
        <v/>
      </c>
      <c r="L1130" s="11"/>
      <c r="M1130" s="11"/>
      <c r="N1130" s="78"/>
      <c r="O1130" s="31" t="str">
        <f t="shared" si="271"/>
        <v>F</v>
      </c>
      <c r="P1130" s="11">
        <f t="shared" si="272"/>
        <v>-23.287315649149274</v>
      </c>
      <c r="Q1130" s="11"/>
      <c r="R1130" s="38">
        <f t="shared" si="279"/>
        <v>0</v>
      </c>
      <c r="S1130" s="30">
        <f t="shared" si="276"/>
        <v>0</v>
      </c>
      <c r="T1130" s="30">
        <f t="shared" si="277"/>
        <v>0</v>
      </c>
      <c r="U1130" s="34"/>
      <c r="V1130" s="34"/>
      <c r="W1130" s="34"/>
      <c r="X1130" s="31">
        <f t="shared" si="273"/>
        <v>9.0359999999999996</v>
      </c>
      <c r="Y1130" s="31">
        <f t="shared" si="274"/>
        <v>-184.49199999999999</v>
      </c>
      <c r="Z1130" s="30">
        <f t="shared" si="275"/>
        <v>0</v>
      </c>
    </row>
    <row r="1131" spans="5:26" x14ac:dyDescent="0.15">
      <c r="E1131" s="46"/>
      <c r="F1131" s="28"/>
      <c r="G1131" s="29"/>
      <c r="H1131" s="29"/>
      <c r="I1131" s="48" t="str">
        <f t="shared" si="270"/>
        <v/>
      </c>
      <c r="J1131" s="48" t="str">
        <f t="shared" si="265"/>
        <v/>
      </c>
      <c r="K1131" s="49" t="str">
        <f t="shared" si="278"/>
        <v/>
      </c>
      <c r="L1131" s="11"/>
      <c r="M1131" s="11"/>
      <c r="N1131" s="78"/>
      <c r="O1131" s="31" t="str">
        <f t="shared" si="271"/>
        <v>F</v>
      </c>
      <c r="P1131" s="11">
        <f t="shared" si="272"/>
        <v>-23.287315649149274</v>
      </c>
      <c r="Q1131" s="11"/>
      <c r="R1131" s="38">
        <f t="shared" si="279"/>
        <v>0</v>
      </c>
      <c r="S1131" s="30">
        <f t="shared" si="276"/>
        <v>0</v>
      </c>
      <c r="T1131" s="30">
        <f t="shared" si="277"/>
        <v>0</v>
      </c>
      <c r="U1131" s="34"/>
      <c r="V1131" s="34"/>
      <c r="W1131" s="34"/>
      <c r="X1131" s="31">
        <f t="shared" si="273"/>
        <v>9.0359999999999996</v>
      </c>
      <c r="Y1131" s="31">
        <f t="shared" si="274"/>
        <v>-184.49199999999999</v>
      </c>
      <c r="Z1131" s="30">
        <f t="shared" si="275"/>
        <v>0</v>
      </c>
    </row>
    <row r="1132" spans="5:26" x14ac:dyDescent="0.15">
      <c r="E1132" s="46"/>
      <c r="F1132" s="28"/>
      <c r="G1132" s="29"/>
      <c r="H1132" s="29"/>
      <c r="I1132" s="48" t="str">
        <f t="shared" si="270"/>
        <v/>
      </c>
      <c r="J1132" s="48" t="str">
        <f t="shared" si="265"/>
        <v/>
      </c>
      <c r="K1132" s="49" t="str">
        <f t="shared" si="278"/>
        <v/>
      </c>
      <c r="L1132" s="11"/>
      <c r="M1132" s="11"/>
      <c r="N1132" s="78"/>
      <c r="O1132" s="31" t="str">
        <f t="shared" si="271"/>
        <v>F</v>
      </c>
      <c r="P1132" s="11">
        <f t="shared" si="272"/>
        <v>-23.287315649149274</v>
      </c>
      <c r="Q1132" s="11"/>
      <c r="R1132" s="38">
        <f t="shared" si="279"/>
        <v>0</v>
      </c>
      <c r="S1132" s="30">
        <f t="shared" si="276"/>
        <v>0</v>
      </c>
      <c r="T1132" s="30">
        <f t="shared" si="277"/>
        <v>0</v>
      </c>
      <c r="U1132" s="34"/>
      <c r="V1132" s="34"/>
      <c r="W1132" s="34"/>
      <c r="X1132" s="31">
        <f t="shared" si="273"/>
        <v>9.0359999999999996</v>
      </c>
      <c r="Y1132" s="31">
        <f t="shared" si="274"/>
        <v>-184.49199999999999</v>
      </c>
      <c r="Z1132" s="30">
        <f t="shared" si="275"/>
        <v>0</v>
      </c>
    </row>
    <row r="1133" spans="5:26" x14ac:dyDescent="0.15">
      <c r="E1133" s="46"/>
      <c r="F1133" s="28"/>
      <c r="G1133" s="29"/>
      <c r="H1133" s="29"/>
      <c r="I1133" s="48" t="str">
        <f t="shared" si="270"/>
        <v/>
      </c>
      <c r="J1133" s="48" t="str">
        <f t="shared" si="265"/>
        <v/>
      </c>
      <c r="K1133" s="49" t="str">
        <f t="shared" si="278"/>
        <v/>
      </c>
      <c r="L1133" s="11"/>
      <c r="M1133" s="11"/>
      <c r="N1133" s="78"/>
      <c r="O1133" s="31" t="str">
        <f t="shared" si="271"/>
        <v>F</v>
      </c>
      <c r="P1133" s="11">
        <f t="shared" si="272"/>
        <v>-23.287315649149274</v>
      </c>
      <c r="Q1133" s="11"/>
      <c r="R1133" s="38">
        <f t="shared" si="279"/>
        <v>0</v>
      </c>
      <c r="S1133" s="30">
        <f t="shared" si="276"/>
        <v>0</v>
      </c>
      <c r="T1133" s="30">
        <f t="shared" si="277"/>
        <v>0</v>
      </c>
      <c r="U1133" s="34"/>
      <c r="V1133" s="34"/>
      <c r="W1133" s="34"/>
      <c r="X1133" s="31">
        <f t="shared" si="273"/>
        <v>9.0359999999999996</v>
      </c>
      <c r="Y1133" s="31">
        <f t="shared" si="274"/>
        <v>-184.49199999999999</v>
      </c>
      <c r="Z1133" s="30">
        <f t="shared" si="275"/>
        <v>0</v>
      </c>
    </row>
    <row r="1134" spans="5:26" x14ac:dyDescent="0.15">
      <c r="E1134" s="46"/>
      <c r="F1134" s="28"/>
      <c r="G1134" s="29"/>
      <c r="H1134" s="29"/>
      <c r="I1134" s="48" t="str">
        <f t="shared" si="270"/>
        <v/>
      </c>
      <c r="J1134" s="48" t="str">
        <f t="shared" si="265"/>
        <v/>
      </c>
      <c r="K1134" s="49" t="str">
        <f t="shared" si="278"/>
        <v/>
      </c>
      <c r="L1134" s="11"/>
      <c r="M1134" s="11"/>
      <c r="N1134" s="78"/>
      <c r="O1134" s="31" t="str">
        <f t="shared" si="271"/>
        <v>F</v>
      </c>
      <c r="P1134" s="11">
        <f t="shared" si="272"/>
        <v>-23.287315649149274</v>
      </c>
      <c r="Q1134" s="11"/>
      <c r="R1134" s="38">
        <f t="shared" si="279"/>
        <v>0</v>
      </c>
      <c r="S1134" s="30">
        <f t="shared" si="276"/>
        <v>0</v>
      </c>
      <c r="T1134" s="30">
        <f t="shared" si="277"/>
        <v>0</v>
      </c>
      <c r="U1134" s="34"/>
      <c r="V1134" s="34"/>
      <c r="W1134" s="34"/>
      <c r="X1134" s="31">
        <f t="shared" si="273"/>
        <v>9.0359999999999996</v>
      </c>
      <c r="Y1134" s="31">
        <f t="shared" si="274"/>
        <v>-184.49199999999999</v>
      </c>
      <c r="Z1134" s="30">
        <f t="shared" si="275"/>
        <v>0</v>
      </c>
    </row>
    <row r="1135" spans="5:26" x14ac:dyDescent="0.15">
      <c r="E1135" s="46"/>
      <c r="F1135" s="28"/>
      <c r="G1135" s="29"/>
      <c r="H1135" s="29"/>
      <c r="I1135" s="48" t="str">
        <f t="shared" si="270"/>
        <v/>
      </c>
      <c r="J1135" s="48" t="str">
        <f t="shared" si="265"/>
        <v/>
      </c>
      <c r="K1135" s="49" t="str">
        <f t="shared" si="278"/>
        <v/>
      </c>
      <c r="L1135" s="11"/>
      <c r="M1135" s="11"/>
      <c r="N1135" s="78"/>
      <c r="O1135" s="31" t="str">
        <f t="shared" si="271"/>
        <v>F</v>
      </c>
      <c r="P1135" s="11">
        <f t="shared" si="272"/>
        <v>-23.287315649149274</v>
      </c>
      <c r="Q1135" s="11"/>
      <c r="R1135" s="38">
        <f t="shared" si="279"/>
        <v>0</v>
      </c>
      <c r="S1135" s="30">
        <f t="shared" si="276"/>
        <v>0</v>
      </c>
      <c r="T1135" s="30">
        <f t="shared" si="277"/>
        <v>0</v>
      </c>
      <c r="U1135" s="34"/>
      <c r="V1135" s="34"/>
      <c r="W1135" s="34"/>
      <c r="X1135" s="31">
        <f t="shared" si="273"/>
        <v>9.0359999999999996</v>
      </c>
      <c r="Y1135" s="31">
        <f t="shared" si="274"/>
        <v>-184.49199999999999</v>
      </c>
      <c r="Z1135" s="30">
        <f t="shared" si="275"/>
        <v>0</v>
      </c>
    </row>
    <row r="1136" spans="5:26" x14ac:dyDescent="0.15">
      <c r="E1136" s="46"/>
      <c r="F1136" s="28"/>
      <c r="G1136" s="29"/>
      <c r="H1136" s="29"/>
      <c r="I1136" s="48" t="str">
        <f t="shared" si="270"/>
        <v/>
      </c>
      <c r="J1136" s="48" t="str">
        <f t="shared" si="265"/>
        <v/>
      </c>
      <c r="K1136" s="49" t="str">
        <f t="shared" si="278"/>
        <v/>
      </c>
      <c r="L1136" s="11"/>
      <c r="M1136" s="11"/>
      <c r="N1136" s="78"/>
      <c r="O1136" s="31" t="str">
        <f t="shared" si="271"/>
        <v>F</v>
      </c>
      <c r="P1136" s="11">
        <f t="shared" si="272"/>
        <v>-23.287315649149274</v>
      </c>
      <c r="Q1136" s="11"/>
      <c r="R1136" s="38">
        <f t="shared" si="279"/>
        <v>0</v>
      </c>
      <c r="S1136" s="30">
        <f t="shared" si="276"/>
        <v>0</v>
      </c>
      <c r="T1136" s="30">
        <f t="shared" si="277"/>
        <v>0</v>
      </c>
      <c r="U1136" s="34"/>
      <c r="V1136" s="34"/>
      <c r="W1136" s="34"/>
      <c r="X1136" s="31">
        <f t="shared" si="273"/>
        <v>9.0359999999999996</v>
      </c>
      <c r="Y1136" s="31">
        <f t="shared" si="274"/>
        <v>-184.49199999999999</v>
      </c>
      <c r="Z1136" s="30">
        <f t="shared" si="275"/>
        <v>0</v>
      </c>
    </row>
    <row r="1137" spans="5:26" x14ac:dyDescent="0.15">
      <c r="E1137" s="46"/>
      <c r="F1137" s="28"/>
      <c r="G1137" s="29"/>
      <c r="H1137" s="29"/>
      <c r="I1137" s="48" t="str">
        <f t="shared" si="270"/>
        <v/>
      </c>
      <c r="J1137" s="48" t="str">
        <f t="shared" si="265"/>
        <v/>
      </c>
      <c r="K1137" s="49" t="str">
        <f t="shared" si="278"/>
        <v/>
      </c>
      <c r="L1137" s="11"/>
      <c r="M1137" s="11"/>
      <c r="N1137" s="78"/>
      <c r="O1137" s="31" t="str">
        <f t="shared" si="271"/>
        <v>F</v>
      </c>
      <c r="P1137" s="11">
        <f t="shared" si="272"/>
        <v>-23.287315649149274</v>
      </c>
      <c r="Q1137" s="11"/>
      <c r="R1137" s="38">
        <f t="shared" si="279"/>
        <v>0</v>
      </c>
      <c r="S1137" s="30">
        <f t="shared" si="276"/>
        <v>0</v>
      </c>
      <c r="T1137" s="30">
        <f t="shared" si="277"/>
        <v>0</v>
      </c>
      <c r="U1137" s="34"/>
      <c r="V1137" s="34"/>
      <c r="W1137" s="34"/>
      <c r="X1137" s="31">
        <f t="shared" si="273"/>
        <v>9.0359999999999996</v>
      </c>
      <c r="Y1137" s="31">
        <f t="shared" si="274"/>
        <v>-184.49199999999999</v>
      </c>
      <c r="Z1137" s="30">
        <f t="shared" si="275"/>
        <v>0</v>
      </c>
    </row>
    <row r="1138" spans="5:26" x14ac:dyDescent="0.15">
      <c r="E1138" s="46"/>
      <c r="F1138" s="28"/>
      <c r="G1138" s="29"/>
      <c r="H1138" s="29"/>
      <c r="I1138" s="48" t="str">
        <f t="shared" si="270"/>
        <v/>
      </c>
      <c r="J1138" s="48" t="str">
        <f t="shared" si="265"/>
        <v/>
      </c>
      <c r="K1138" s="49" t="str">
        <f t="shared" si="278"/>
        <v/>
      </c>
      <c r="L1138" s="11"/>
      <c r="M1138" s="11"/>
      <c r="N1138" s="78"/>
      <c r="O1138" s="31" t="str">
        <f t="shared" si="271"/>
        <v>F</v>
      </c>
      <c r="P1138" s="11">
        <f t="shared" si="272"/>
        <v>-23.287315649149274</v>
      </c>
      <c r="Q1138" s="11"/>
      <c r="R1138" s="38">
        <f t="shared" si="279"/>
        <v>0</v>
      </c>
      <c r="S1138" s="30">
        <f t="shared" si="276"/>
        <v>0</v>
      </c>
      <c r="T1138" s="30">
        <f t="shared" si="277"/>
        <v>0</v>
      </c>
      <c r="U1138" s="34"/>
      <c r="V1138" s="34"/>
      <c r="W1138" s="34"/>
      <c r="X1138" s="31">
        <f t="shared" si="273"/>
        <v>9.0359999999999996</v>
      </c>
      <c r="Y1138" s="31">
        <f t="shared" si="274"/>
        <v>-184.49199999999999</v>
      </c>
      <c r="Z1138" s="30">
        <f t="shared" si="275"/>
        <v>0</v>
      </c>
    </row>
    <row r="1139" spans="5:26" x14ac:dyDescent="0.15">
      <c r="E1139" s="46"/>
      <c r="F1139" s="28"/>
      <c r="G1139" s="29"/>
      <c r="H1139" s="29"/>
      <c r="I1139" s="48" t="str">
        <f t="shared" si="270"/>
        <v/>
      </c>
      <c r="J1139" s="48" t="str">
        <f t="shared" si="265"/>
        <v/>
      </c>
      <c r="K1139" s="49" t="str">
        <f t="shared" si="278"/>
        <v/>
      </c>
      <c r="L1139" s="11"/>
      <c r="M1139" s="11"/>
      <c r="N1139" s="78"/>
      <c r="O1139" s="31" t="str">
        <f t="shared" si="271"/>
        <v>F</v>
      </c>
      <c r="P1139" s="11">
        <f t="shared" si="272"/>
        <v>-23.287315649149274</v>
      </c>
      <c r="Q1139" s="11"/>
      <c r="R1139" s="38">
        <f t="shared" si="279"/>
        <v>0</v>
      </c>
      <c r="S1139" s="30">
        <f t="shared" si="276"/>
        <v>0</v>
      </c>
      <c r="T1139" s="30">
        <f t="shared" si="277"/>
        <v>0</v>
      </c>
      <c r="U1139" s="34"/>
      <c r="V1139" s="34"/>
      <c r="W1139" s="34"/>
      <c r="X1139" s="31">
        <f t="shared" si="273"/>
        <v>9.0359999999999996</v>
      </c>
      <c r="Y1139" s="31">
        <f t="shared" si="274"/>
        <v>-184.49199999999999</v>
      </c>
      <c r="Z1139" s="30">
        <f t="shared" si="275"/>
        <v>0</v>
      </c>
    </row>
    <row r="1140" spans="5:26" x14ac:dyDescent="0.15">
      <c r="E1140" s="46"/>
      <c r="F1140" s="28"/>
      <c r="G1140" s="29"/>
      <c r="H1140" s="29"/>
      <c r="I1140" s="48" t="str">
        <f t="shared" si="270"/>
        <v/>
      </c>
      <c r="J1140" s="48" t="str">
        <f t="shared" si="265"/>
        <v/>
      </c>
      <c r="K1140" s="49" t="str">
        <f t="shared" si="278"/>
        <v/>
      </c>
      <c r="L1140" s="11"/>
      <c r="M1140" s="11"/>
      <c r="N1140" s="78"/>
      <c r="O1140" s="31" t="str">
        <f t="shared" si="271"/>
        <v>F</v>
      </c>
      <c r="P1140" s="11">
        <f t="shared" si="272"/>
        <v>-23.287315649149274</v>
      </c>
      <c r="Q1140" s="11"/>
      <c r="R1140" s="38">
        <f t="shared" si="279"/>
        <v>0</v>
      </c>
      <c r="S1140" s="30">
        <f t="shared" si="276"/>
        <v>0</v>
      </c>
      <c r="T1140" s="30">
        <f t="shared" si="277"/>
        <v>0</v>
      </c>
      <c r="U1140" s="34"/>
      <c r="V1140" s="34"/>
      <c r="W1140" s="34"/>
      <c r="X1140" s="31">
        <f t="shared" si="273"/>
        <v>9.0359999999999996</v>
      </c>
      <c r="Y1140" s="31">
        <f t="shared" si="274"/>
        <v>-184.49199999999999</v>
      </c>
      <c r="Z1140" s="30">
        <f t="shared" si="275"/>
        <v>0</v>
      </c>
    </row>
    <row r="1141" spans="5:26" x14ac:dyDescent="0.15">
      <c r="E1141" s="46"/>
      <c r="F1141" s="28"/>
      <c r="G1141" s="29"/>
      <c r="H1141" s="29"/>
      <c r="I1141" s="48" t="str">
        <f t="shared" si="270"/>
        <v/>
      </c>
      <c r="J1141" s="48" t="str">
        <f t="shared" si="265"/>
        <v/>
      </c>
      <c r="K1141" s="49" t="str">
        <f t="shared" si="278"/>
        <v/>
      </c>
      <c r="L1141" s="11"/>
      <c r="M1141" s="11"/>
      <c r="N1141" s="78"/>
      <c r="O1141" s="31" t="str">
        <f t="shared" si="271"/>
        <v>F</v>
      </c>
      <c r="P1141" s="11">
        <f t="shared" si="272"/>
        <v>-23.287315649149274</v>
      </c>
      <c r="Q1141" s="11"/>
      <c r="R1141" s="38">
        <f t="shared" si="279"/>
        <v>0</v>
      </c>
      <c r="S1141" s="30">
        <f t="shared" si="276"/>
        <v>0</v>
      </c>
      <c r="T1141" s="30">
        <f t="shared" si="277"/>
        <v>0</v>
      </c>
      <c r="U1141" s="34"/>
      <c r="V1141" s="34"/>
      <c r="W1141" s="34"/>
      <c r="X1141" s="31">
        <f t="shared" si="273"/>
        <v>9.0359999999999996</v>
      </c>
      <c r="Y1141" s="31">
        <f t="shared" si="274"/>
        <v>-184.49199999999999</v>
      </c>
      <c r="Z1141" s="30">
        <f t="shared" si="275"/>
        <v>0</v>
      </c>
    </row>
    <row r="1142" spans="5:26" x14ac:dyDescent="0.15">
      <c r="E1142" s="46"/>
      <c r="F1142" s="28"/>
      <c r="G1142" s="29"/>
      <c r="H1142" s="29"/>
      <c r="I1142" s="48" t="str">
        <f t="shared" si="270"/>
        <v/>
      </c>
      <c r="J1142" s="48" t="str">
        <f t="shared" si="265"/>
        <v/>
      </c>
      <c r="K1142" s="49" t="str">
        <f t="shared" si="278"/>
        <v/>
      </c>
      <c r="L1142" s="11"/>
      <c r="M1142" s="11"/>
      <c r="N1142" s="78"/>
      <c r="O1142" s="31" t="str">
        <f t="shared" si="271"/>
        <v>F</v>
      </c>
      <c r="P1142" s="11">
        <f t="shared" si="272"/>
        <v>-23.287315649149274</v>
      </c>
      <c r="Q1142" s="11"/>
      <c r="R1142" s="38">
        <f t="shared" si="279"/>
        <v>0</v>
      </c>
      <c r="S1142" s="30">
        <f t="shared" si="276"/>
        <v>0</v>
      </c>
      <c r="T1142" s="30">
        <f t="shared" si="277"/>
        <v>0</v>
      </c>
      <c r="U1142" s="34"/>
      <c r="V1142" s="34"/>
      <c r="W1142" s="34"/>
      <c r="X1142" s="31">
        <f t="shared" si="273"/>
        <v>9.0359999999999996</v>
      </c>
      <c r="Y1142" s="31">
        <f t="shared" si="274"/>
        <v>-184.49199999999999</v>
      </c>
      <c r="Z1142" s="30">
        <f t="shared" si="275"/>
        <v>0</v>
      </c>
    </row>
    <row r="1143" spans="5:26" x14ac:dyDescent="0.15">
      <c r="E1143" s="46"/>
      <c r="F1143" s="28"/>
      <c r="G1143" s="29"/>
      <c r="H1143" s="29"/>
      <c r="I1143" s="48" t="str">
        <f t="shared" si="270"/>
        <v/>
      </c>
      <c r="J1143" s="48" t="str">
        <f t="shared" si="265"/>
        <v/>
      </c>
      <c r="K1143" s="49" t="str">
        <f t="shared" si="278"/>
        <v/>
      </c>
      <c r="L1143" s="11"/>
      <c r="M1143" s="11"/>
      <c r="N1143" s="78"/>
      <c r="O1143" s="31" t="str">
        <f t="shared" si="271"/>
        <v>F</v>
      </c>
      <c r="P1143" s="11">
        <f t="shared" si="272"/>
        <v>-23.287315649149274</v>
      </c>
      <c r="Q1143" s="11"/>
      <c r="R1143" s="38">
        <f t="shared" si="279"/>
        <v>0</v>
      </c>
      <c r="S1143" s="30">
        <f t="shared" si="276"/>
        <v>0</v>
      </c>
      <c r="T1143" s="30">
        <f t="shared" si="277"/>
        <v>0</v>
      </c>
      <c r="U1143" s="34"/>
      <c r="V1143" s="34"/>
      <c r="W1143" s="34"/>
      <c r="X1143" s="31">
        <f t="shared" si="273"/>
        <v>9.0359999999999996</v>
      </c>
      <c r="Y1143" s="31">
        <f t="shared" si="274"/>
        <v>-184.49199999999999</v>
      </c>
      <c r="Z1143" s="30">
        <f t="shared" si="275"/>
        <v>0</v>
      </c>
    </row>
    <row r="1144" spans="5:26" x14ac:dyDescent="0.15">
      <c r="E1144" s="46"/>
      <c r="F1144" s="28"/>
      <c r="G1144" s="29"/>
      <c r="H1144" s="29"/>
      <c r="I1144" s="48" t="str">
        <f t="shared" si="270"/>
        <v/>
      </c>
      <c r="J1144" s="48" t="str">
        <f t="shared" si="265"/>
        <v/>
      </c>
      <c r="K1144" s="49" t="str">
        <f t="shared" si="278"/>
        <v/>
      </c>
      <c r="L1144" s="11"/>
      <c r="M1144" s="11"/>
      <c r="N1144" s="78"/>
      <c r="O1144" s="31" t="str">
        <f t="shared" si="271"/>
        <v>F</v>
      </c>
      <c r="P1144" s="11">
        <f t="shared" si="272"/>
        <v>-23.287315649149274</v>
      </c>
      <c r="Q1144" s="11"/>
      <c r="R1144" s="38">
        <f t="shared" si="279"/>
        <v>0</v>
      </c>
      <c r="S1144" s="30">
        <f t="shared" si="276"/>
        <v>0</v>
      </c>
      <c r="T1144" s="30">
        <f t="shared" si="277"/>
        <v>0</v>
      </c>
      <c r="U1144" s="34"/>
      <c r="V1144" s="34"/>
      <c r="W1144" s="34"/>
      <c r="X1144" s="31">
        <f t="shared" si="273"/>
        <v>9.0359999999999996</v>
      </c>
      <c r="Y1144" s="31">
        <f t="shared" si="274"/>
        <v>-184.49199999999999</v>
      </c>
      <c r="Z1144" s="30">
        <f t="shared" si="275"/>
        <v>0</v>
      </c>
    </row>
    <row r="1145" spans="5:26" x14ac:dyDescent="0.15">
      <c r="E1145" s="46"/>
      <c r="F1145" s="28"/>
      <c r="G1145" s="29"/>
      <c r="H1145" s="29"/>
      <c r="I1145" s="48" t="str">
        <f t="shared" si="270"/>
        <v/>
      </c>
      <c r="J1145" s="48" t="str">
        <f t="shared" si="265"/>
        <v/>
      </c>
      <c r="K1145" s="49" t="str">
        <f t="shared" si="278"/>
        <v/>
      </c>
      <c r="L1145" s="11"/>
      <c r="M1145" s="11"/>
      <c r="N1145" s="78"/>
      <c r="O1145" s="31" t="str">
        <f t="shared" si="271"/>
        <v>F</v>
      </c>
      <c r="P1145" s="11">
        <f t="shared" si="272"/>
        <v>-23.287315649149274</v>
      </c>
      <c r="Q1145" s="11"/>
      <c r="R1145" s="38">
        <f t="shared" si="279"/>
        <v>0</v>
      </c>
      <c r="S1145" s="30">
        <f t="shared" si="276"/>
        <v>0</v>
      </c>
      <c r="T1145" s="30">
        <f t="shared" si="277"/>
        <v>0</v>
      </c>
      <c r="U1145" s="34"/>
      <c r="V1145" s="34"/>
      <c r="W1145" s="34"/>
      <c r="X1145" s="31">
        <f t="shared" si="273"/>
        <v>9.0359999999999996</v>
      </c>
      <c r="Y1145" s="31">
        <f t="shared" si="274"/>
        <v>-184.49199999999999</v>
      </c>
      <c r="Z1145" s="30">
        <f t="shared" si="275"/>
        <v>0</v>
      </c>
    </row>
    <row r="1146" spans="5:26" x14ac:dyDescent="0.15">
      <c r="E1146" s="46"/>
      <c r="F1146" s="28"/>
      <c r="G1146" s="29"/>
      <c r="H1146" s="29"/>
      <c r="I1146" s="48" t="str">
        <f t="shared" si="270"/>
        <v/>
      </c>
      <c r="J1146" s="48" t="str">
        <f t="shared" si="265"/>
        <v/>
      </c>
      <c r="K1146" s="49" t="str">
        <f t="shared" si="278"/>
        <v/>
      </c>
      <c r="L1146" s="11"/>
      <c r="M1146" s="11"/>
      <c r="N1146" s="78"/>
      <c r="O1146" s="31" t="str">
        <f t="shared" si="271"/>
        <v>F</v>
      </c>
      <c r="P1146" s="11">
        <f t="shared" si="272"/>
        <v>-23.287315649149274</v>
      </c>
      <c r="Q1146" s="11"/>
      <c r="R1146" s="38">
        <f t="shared" si="279"/>
        <v>0</v>
      </c>
      <c r="S1146" s="30">
        <f t="shared" si="276"/>
        <v>0</v>
      </c>
      <c r="T1146" s="30">
        <f t="shared" si="277"/>
        <v>0</v>
      </c>
      <c r="U1146" s="34"/>
      <c r="V1146" s="34"/>
      <c r="W1146" s="34"/>
      <c r="X1146" s="31">
        <f t="shared" si="273"/>
        <v>9.0359999999999996</v>
      </c>
      <c r="Y1146" s="31">
        <f t="shared" si="274"/>
        <v>-184.49199999999999</v>
      </c>
      <c r="Z1146" s="30">
        <f t="shared" si="275"/>
        <v>0</v>
      </c>
    </row>
    <row r="1147" spans="5:26" x14ac:dyDescent="0.15">
      <c r="E1147" s="46"/>
      <c r="F1147" s="28"/>
      <c r="G1147" s="29"/>
      <c r="H1147" s="29"/>
      <c r="I1147" s="48" t="str">
        <f t="shared" si="270"/>
        <v/>
      </c>
      <c r="J1147" s="48" t="str">
        <f t="shared" si="265"/>
        <v/>
      </c>
      <c r="K1147" s="49" t="str">
        <f t="shared" si="278"/>
        <v/>
      </c>
      <c r="L1147" s="11"/>
      <c r="M1147" s="11"/>
      <c r="N1147" s="78"/>
      <c r="O1147" s="31" t="str">
        <f t="shared" si="271"/>
        <v>F</v>
      </c>
      <c r="P1147" s="11">
        <f t="shared" si="272"/>
        <v>-23.287315649149274</v>
      </c>
      <c r="Q1147" s="11"/>
      <c r="R1147" s="38">
        <f t="shared" si="279"/>
        <v>0</v>
      </c>
      <c r="S1147" s="30">
        <f t="shared" si="276"/>
        <v>0</v>
      </c>
      <c r="T1147" s="30">
        <f t="shared" si="277"/>
        <v>0</v>
      </c>
      <c r="U1147" s="34"/>
      <c r="V1147" s="34"/>
      <c r="W1147" s="34"/>
      <c r="X1147" s="31">
        <f t="shared" si="273"/>
        <v>9.0359999999999996</v>
      </c>
      <c r="Y1147" s="31">
        <f t="shared" si="274"/>
        <v>-184.49199999999999</v>
      </c>
      <c r="Z1147" s="30">
        <f t="shared" si="275"/>
        <v>0</v>
      </c>
    </row>
    <row r="1148" spans="5:26" x14ac:dyDescent="0.15">
      <c r="E1148" s="46"/>
      <c r="F1148" s="28"/>
      <c r="G1148" s="29"/>
      <c r="H1148" s="29"/>
      <c r="I1148" s="48" t="str">
        <f t="shared" si="270"/>
        <v/>
      </c>
      <c r="J1148" s="48" t="str">
        <f t="shared" si="265"/>
        <v/>
      </c>
      <c r="K1148" s="49" t="str">
        <f t="shared" si="278"/>
        <v/>
      </c>
      <c r="L1148" s="11"/>
      <c r="M1148" s="11"/>
      <c r="N1148" s="78"/>
      <c r="O1148" s="31" t="str">
        <f t="shared" si="271"/>
        <v>F</v>
      </c>
      <c r="P1148" s="11">
        <f t="shared" si="272"/>
        <v>-23.287315649149274</v>
      </c>
      <c r="Q1148" s="11"/>
      <c r="R1148" s="38">
        <f t="shared" si="279"/>
        <v>0</v>
      </c>
      <c r="S1148" s="30">
        <f t="shared" si="276"/>
        <v>0</v>
      </c>
      <c r="T1148" s="30">
        <f t="shared" si="277"/>
        <v>0</v>
      </c>
      <c r="U1148" s="34"/>
      <c r="V1148" s="34"/>
      <c r="W1148" s="34"/>
      <c r="X1148" s="31">
        <f t="shared" si="273"/>
        <v>9.0359999999999996</v>
      </c>
      <c r="Y1148" s="31">
        <f t="shared" si="274"/>
        <v>-184.49199999999999</v>
      </c>
      <c r="Z1148" s="30">
        <f t="shared" si="275"/>
        <v>0</v>
      </c>
    </row>
    <row r="1149" spans="5:26" x14ac:dyDescent="0.15">
      <c r="E1149" s="46"/>
      <c r="F1149" s="28"/>
      <c r="G1149" s="29"/>
      <c r="H1149" s="29"/>
      <c r="I1149" s="48" t="str">
        <f t="shared" si="270"/>
        <v/>
      </c>
      <c r="J1149" s="48" t="str">
        <f t="shared" si="265"/>
        <v/>
      </c>
      <c r="K1149" s="49" t="str">
        <f t="shared" si="278"/>
        <v/>
      </c>
      <c r="L1149" s="11"/>
      <c r="M1149" s="11"/>
      <c r="N1149" s="78"/>
      <c r="O1149" s="31" t="str">
        <f t="shared" si="271"/>
        <v>F</v>
      </c>
      <c r="P1149" s="11">
        <f t="shared" si="272"/>
        <v>-23.287315649149274</v>
      </c>
      <c r="Q1149" s="11"/>
      <c r="R1149" s="38">
        <f t="shared" si="279"/>
        <v>0</v>
      </c>
      <c r="S1149" s="30">
        <f t="shared" si="276"/>
        <v>0</v>
      </c>
      <c r="T1149" s="30">
        <f t="shared" si="277"/>
        <v>0</v>
      </c>
      <c r="U1149" s="34"/>
      <c r="V1149" s="34"/>
      <c r="W1149" s="34"/>
      <c r="X1149" s="31">
        <f t="shared" si="273"/>
        <v>9.0359999999999996</v>
      </c>
      <c r="Y1149" s="31">
        <f t="shared" si="274"/>
        <v>-184.49199999999999</v>
      </c>
      <c r="Z1149" s="30">
        <f t="shared" si="275"/>
        <v>0</v>
      </c>
    </row>
    <row r="1150" spans="5:26" x14ac:dyDescent="0.15">
      <c r="E1150" s="46"/>
      <c r="F1150" s="28"/>
      <c r="G1150" s="29"/>
      <c r="H1150" s="29"/>
      <c r="I1150" s="48" t="str">
        <f t="shared" si="270"/>
        <v/>
      </c>
      <c r="J1150" s="48" t="str">
        <f t="shared" si="265"/>
        <v/>
      </c>
      <c r="K1150" s="49" t="str">
        <f t="shared" si="278"/>
        <v/>
      </c>
      <c r="L1150" s="11"/>
      <c r="M1150" s="11"/>
      <c r="N1150" s="78"/>
      <c r="O1150" s="31" t="str">
        <f t="shared" si="271"/>
        <v>F</v>
      </c>
      <c r="P1150" s="11">
        <f t="shared" si="272"/>
        <v>-23.287315649149274</v>
      </c>
      <c r="Q1150" s="11"/>
      <c r="R1150" s="38">
        <f t="shared" si="279"/>
        <v>0</v>
      </c>
      <c r="S1150" s="30">
        <f t="shared" si="276"/>
        <v>0</v>
      </c>
      <c r="T1150" s="30">
        <f t="shared" si="277"/>
        <v>0</v>
      </c>
      <c r="U1150" s="34"/>
      <c r="V1150" s="34"/>
      <c r="W1150" s="34"/>
      <c r="X1150" s="31">
        <f t="shared" si="273"/>
        <v>9.0359999999999996</v>
      </c>
      <c r="Y1150" s="31">
        <f t="shared" si="274"/>
        <v>-184.49199999999999</v>
      </c>
      <c r="Z1150" s="30">
        <f t="shared" si="275"/>
        <v>0</v>
      </c>
    </row>
    <row r="1151" spans="5:26" x14ac:dyDescent="0.15">
      <c r="E1151" s="46"/>
      <c r="F1151" s="28"/>
      <c r="G1151" s="29"/>
      <c r="H1151" s="29"/>
      <c r="I1151" s="48" t="str">
        <f t="shared" si="270"/>
        <v/>
      </c>
      <c r="J1151" s="48" t="str">
        <f t="shared" si="265"/>
        <v/>
      </c>
      <c r="K1151" s="49" t="str">
        <f t="shared" si="278"/>
        <v/>
      </c>
      <c r="L1151" s="11"/>
      <c r="M1151" s="11"/>
      <c r="N1151" s="78"/>
      <c r="O1151" s="31" t="str">
        <f t="shared" si="271"/>
        <v>F</v>
      </c>
      <c r="P1151" s="11">
        <f t="shared" si="272"/>
        <v>-23.287315649149274</v>
      </c>
      <c r="Q1151" s="11"/>
      <c r="R1151" s="38">
        <f t="shared" si="279"/>
        <v>0</v>
      </c>
      <c r="S1151" s="30">
        <f t="shared" si="276"/>
        <v>0</v>
      </c>
      <c r="T1151" s="30">
        <f t="shared" si="277"/>
        <v>0</v>
      </c>
      <c r="U1151" s="34"/>
      <c r="V1151" s="34"/>
      <c r="W1151" s="34"/>
      <c r="X1151" s="31">
        <f t="shared" si="273"/>
        <v>9.0359999999999996</v>
      </c>
      <c r="Y1151" s="31">
        <f t="shared" si="274"/>
        <v>-184.49199999999999</v>
      </c>
      <c r="Z1151" s="30">
        <f t="shared" si="275"/>
        <v>0</v>
      </c>
    </row>
    <row r="1152" spans="5:26" x14ac:dyDescent="0.15">
      <c r="E1152" s="46"/>
      <c r="F1152" s="28"/>
      <c r="G1152" s="29"/>
      <c r="H1152" s="29"/>
      <c r="I1152" s="48" t="str">
        <f t="shared" si="270"/>
        <v/>
      </c>
      <c r="J1152" s="48" t="str">
        <f t="shared" si="265"/>
        <v/>
      </c>
      <c r="K1152" s="49" t="str">
        <f t="shared" si="278"/>
        <v/>
      </c>
      <c r="L1152" s="11"/>
      <c r="M1152" s="11"/>
      <c r="N1152" s="78"/>
      <c r="O1152" s="31" t="str">
        <f t="shared" si="271"/>
        <v>F</v>
      </c>
      <c r="P1152" s="11">
        <f t="shared" si="272"/>
        <v>-23.287315649149274</v>
      </c>
      <c r="Q1152" s="11"/>
      <c r="R1152" s="38">
        <f t="shared" si="279"/>
        <v>0</v>
      </c>
      <c r="S1152" s="30">
        <f t="shared" si="276"/>
        <v>0</v>
      </c>
      <c r="T1152" s="30">
        <f t="shared" si="277"/>
        <v>0</v>
      </c>
      <c r="U1152" s="34"/>
      <c r="V1152" s="34"/>
      <c r="W1152" s="34"/>
      <c r="X1152" s="31">
        <f t="shared" si="273"/>
        <v>9.0359999999999996</v>
      </c>
      <c r="Y1152" s="31">
        <f t="shared" si="274"/>
        <v>-184.49199999999999</v>
      </c>
      <c r="Z1152" s="30">
        <f t="shared" si="275"/>
        <v>0</v>
      </c>
    </row>
    <row r="1153" spans="5:26" x14ac:dyDescent="0.15">
      <c r="E1153" s="46"/>
      <c r="F1153" s="28"/>
      <c r="G1153" s="29"/>
      <c r="H1153" s="29"/>
      <c r="I1153" s="48" t="str">
        <f t="shared" si="270"/>
        <v/>
      </c>
      <c r="J1153" s="48" t="str">
        <f t="shared" ref="J1153:J1184" si="280">IF(COUNTA($F$1119,$H$1119,F1153:H1153)=5,IF(T1153&lt;6,"*",IF(T1153&gt;=17.583,"*",(H1153-G1153*INDEX(IF(O1153="F",muratafemale,muratamale),R1153-4,1)-INDEX(IF(O1153="F",muratafemale,muratamale),R1153-4,2))/(G1153*INDEX(IF(O1153="F",muratafemale,muratamale),R1153-4,1)+INDEX(IF(O1153="F",muratafemale,muratamale),R1153-4,2))*100)),"")</f>
        <v/>
      </c>
      <c r="K1153" s="49" t="str">
        <f t="shared" si="278"/>
        <v/>
      </c>
      <c r="L1153" s="11"/>
      <c r="M1153" s="11"/>
      <c r="N1153" s="78"/>
      <c r="O1153" s="31" t="str">
        <f t="shared" si="271"/>
        <v>F</v>
      </c>
      <c r="P1153" s="11">
        <f t="shared" si="272"/>
        <v>-23.287315649149274</v>
      </c>
      <c r="Q1153" s="11"/>
      <c r="R1153" s="38">
        <f t="shared" si="279"/>
        <v>0</v>
      </c>
      <c r="S1153" s="30">
        <f t="shared" si="276"/>
        <v>0</v>
      </c>
      <c r="T1153" s="30">
        <f t="shared" si="277"/>
        <v>0</v>
      </c>
      <c r="U1153" s="34"/>
      <c r="V1153" s="34"/>
      <c r="W1153" s="34"/>
      <c r="X1153" s="31">
        <f t="shared" si="273"/>
        <v>9.0359999999999996</v>
      </c>
      <c r="Y1153" s="31">
        <f t="shared" si="274"/>
        <v>-184.49199999999999</v>
      </c>
      <c r="Z1153" s="30">
        <f t="shared" si="275"/>
        <v>0</v>
      </c>
    </row>
    <row r="1154" spans="5:26" x14ac:dyDescent="0.15">
      <c r="E1154" s="46"/>
      <c r="F1154" s="28"/>
      <c r="G1154" s="29"/>
      <c r="H1154" s="29"/>
      <c r="I1154" s="48" t="str">
        <f t="shared" si="270"/>
        <v/>
      </c>
      <c r="J1154" s="48" t="str">
        <f t="shared" si="280"/>
        <v/>
      </c>
      <c r="K1154" s="49" t="str">
        <f t="shared" si="278"/>
        <v/>
      </c>
      <c r="L1154" s="11"/>
      <c r="M1154" s="11"/>
      <c r="N1154" s="78"/>
      <c r="O1154" s="31" t="str">
        <f t="shared" si="271"/>
        <v>F</v>
      </c>
      <c r="P1154" s="11">
        <f t="shared" si="272"/>
        <v>-23.287315649149274</v>
      </c>
      <c r="Q1154" s="11"/>
      <c r="R1154" s="38">
        <f t="shared" si="279"/>
        <v>0</v>
      </c>
      <c r="S1154" s="30">
        <f t="shared" si="276"/>
        <v>0</v>
      </c>
      <c r="T1154" s="30">
        <f t="shared" si="277"/>
        <v>0</v>
      </c>
      <c r="U1154" s="34"/>
      <c r="V1154" s="34"/>
      <c r="W1154" s="34"/>
      <c r="X1154" s="31">
        <f t="shared" si="273"/>
        <v>9.0359999999999996</v>
      </c>
      <c r="Y1154" s="31">
        <f t="shared" si="274"/>
        <v>-184.49199999999999</v>
      </c>
      <c r="Z1154" s="30">
        <f t="shared" si="275"/>
        <v>0</v>
      </c>
    </row>
    <row r="1155" spans="5:26" x14ac:dyDescent="0.15">
      <c r="E1155" s="46"/>
      <c r="F1155" s="28"/>
      <c r="G1155" s="29"/>
      <c r="H1155" s="29"/>
      <c r="I1155" s="48" t="str">
        <f t="shared" si="270"/>
        <v/>
      </c>
      <c r="J1155" s="48" t="str">
        <f t="shared" si="280"/>
        <v/>
      </c>
      <c r="K1155" s="49" t="str">
        <f t="shared" si="278"/>
        <v/>
      </c>
      <c r="L1155" s="11"/>
      <c r="M1155" s="11"/>
      <c r="N1155" s="78"/>
      <c r="O1155" s="31" t="str">
        <f t="shared" si="271"/>
        <v>F</v>
      </c>
      <c r="P1155" s="11">
        <f t="shared" si="272"/>
        <v>-23.287315649149274</v>
      </c>
      <c r="Q1155" s="11"/>
      <c r="R1155" s="38">
        <f t="shared" si="279"/>
        <v>0</v>
      </c>
      <c r="S1155" s="30">
        <f t="shared" si="276"/>
        <v>0</v>
      </c>
      <c r="T1155" s="30">
        <f t="shared" si="277"/>
        <v>0</v>
      </c>
      <c r="U1155" s="34"/>
      <c r="V1155" s="34"/>
      <c r="W1155" s="34"/>
      <c r="X1155" s="31">
        <f t="shared" si="273"/>
        <v>9.0359999999999996</v>
      </c>
      <c r="Y1155" s="31">
        <f t="shared" si="274"/>
        <v>-184.49199999999999</v>
      </c>
      <c r="Z1155" s="30">
        <f t="shared" si="275"/>
        <v>0</v>
      </c>
    </row>
    <row r="1156" spans="5:26" x14ac:dyDescent="0.15">
      <c r="E1156" s="46"/>
      <c r="F1156" s="28"/>
      <c r="G1156" s="29"/>
      <c r="H1156" s="29"/>
      <c r="I1156" s="48" t="str">
        <f t="shared" si="270"/>
        <v/>
      </c>
      <c r="J1156" s="48" t="str">
        <f t="shared" si="280"/>
        <v/>
      </c>
      <c r="K1156" s="49" t="str">
        <f t="shared" si="278"/>
        <v/>
      </c>
      <c r="L1156" s="11"/>
      <c r="M1156" s="11"/>
      <c r="N1156" s="78"/>
      <c r="O1156" s="31" t="str">
        <f t="shared" si="271"/>
        <v>F</v>
      </c>
      <c r="P1156" s="11">
        <f t="shared" si="272"/>
        <v>-23.287315649149274</v>
      </c>
      <c r="Q1156" s="11"/>
      <c r="R1156" s="38">
        <f t="shared" si="279"/>
        <v>0</v>
      </c>
      <c r="S1156" s="30">
        <f t="shared" si="276"/>
        <v>0</v>
      </c>
      <c r="T1156" s="30">
        <f t="shared" si="277"/>
        <v>0</v>
      </c>
      <c r="U1156" s="34"/>
      <c r="V1156" s="34"/>
      <c r="W1156" s="34"/>
      <c r="X1156" s="31">
        <f t="shared" si="273"/>
        <v>9.0359999999999996</v>
      </c>
      <c r="Y1156" s="31">
        <f t="shared" si="274"/>
        <v>-184.49199999999999</v>
      </c>
      <c r="Z1156" s="30">
        <f t="shared" si="275"/>
        <v>0</v>
      </c>
    </row>
    <row r="1157" spans="5:26" x14ac:dyDescent="0.15">
      <c r="E1157" s="46"/>
      <c r="F1157" s="28"/>
      <c r="G1157" s="29"/>
      <c r="H1157" s="29"/>
      <c r="I1157" s="48" t="str">
        <f t="shared" si="270"/>
        <v/>
      </c>
      <c r="J1157" s="48" t="str">
        <f t="shared" si="280"/>
        <v/>
      </c>
      <c r="K1157" s="49" t="str">
        <f t="shared" si="278"/>
        <v/>
      </c>
      <c r="L1157" s="11"/>
      <c r="M1157" s="11"/>
      <c r="N1157" s="78"/>
      <c r="O1157" s="31" t="str">
        <f t="shared" si="271"/>
        <v>F</v>
      </c>
      <c r="P1157" s="11">
        <f t="shared" si="272"/>
        <v>-23.287315649149274</v>
      </c>
      <c r="Q1157" s="11"/>
      <c r="R1157" s="38">
        <f t="shared" si="279"/>
        <v>0</v>
      </c>
      <c r="S1157" s="30">
        <f t="shared" si="276"/>
        <v>0</v>
      </c>
      <c r="T1157" s="30">
        <f t="shared" si="277"/>
        <v>0</v>
      </c>
      <c r="U1157" s="34"/>
      <c r="V1157" s="34"/>
      <c r="W1157" s="34"/>
      <c r="X1157" s="31">
        <f t="shared" si="273"/>
        <v>9.0359999999999996</v>
      </c>
      <c r="Y1157" s="31">
        <f t="shared" si="274"/>
        <v>-184.49199999999999</v>
      </c>
      <c r="Z1157" s="30">
        <f t="shared" si="275"/>
        <v>0</v>
      </c>
    </row>
    <row r="1158" spans="5:26" x14ac:dyDescent="0.15">
      <c r="E1158" s="46"/>
      <c r="F1158" s="28"/>
      <c r="G1158" s="29"/>
      <c r="H1158" s="29"/>
      <c r="I1158" s="48" t="str">
        <f t="shared" si="270"/>
        <v/>
      </c>
      <c r="J1158" s="48" t="str">
        <f t="shared" si="280"/>
        <v/>
      </c>
      <c r="K1158" s="49" t="str">
        <f t="shared" si="278"/>
        <v/>
      </c>
      <c r="L1158" s="11"/>
      <c r="M1158" s="11"/>
      <c r="N1158" s="78"/>
      <c r="O1158" s="31" t="str">
        <f t="shared" si="271"/>
        <v>F</v>
      </c>
      <c r="P1158" s="11">
        <f t="shared" si="272"/>
        <v>-23.287315649149274</v>
      </c>
      <c r="Q1158" s="11"/>
      <c r="R1158" s="38">
        <f t="shared" si="279"/>
        <v>0</v>
      </c>
      <c r="S1158" s="30">
        <f t="shared" si="276"/>
        <v>0</v>
      </c>
      <c r="T1158" s="30">
        <f t="shared" si="277"/>
        <v>0</v>
      </c>
      <c r="U1158" s="34"/>
      <c r="V1158" s="34"/>
      <c r="W1158" s="34"/>
      <c r="X1158" s="31">
        <f t="shared" si="273"/>
        <v>9.0359999999999996</v>
      </c>
      <c r="Y1158" s="31">
        <f t="shared" si="274"/>
        <v>-184.49199999999999</v>
      </c>
      <c r="Z1158" s="30">
        <f t="shared" si="275"/>
        <v>0</v>
      </c>
    </row>
    <row r="1159" spans="5:26" x14ac:dyDescent="0.15">
      <c r="E1159" s="46"/>
      <c r="F1159" s="28"/>
      <c r="G1159" s="29"/>
      <c r="H1159" s="29"/>
      <c r="I1159" s="48" t="str">
        <f t="shared" si="270"/>
        <v/>
      </c>
      <c r="J1159" s="48" t="str">
        <f t="shared" si="280"/>
        <v/>
      </c>
      <c r="K1159" s="49" t="str">
        <f t="shared" si="278"/>
        <v/>
      </c>
      <c r="L1159" s="11"/>
      <c r="M1159" s="11"/>
      <c r="N1159" s="78"/>
      <c r="O1159" s="31" t="str">
        <f t="shared" si="271"/>
        <v>F</v>
      </c>
      <c r="P1159" s="11">
        <f t="shared" si="272"/>
        <v>-23.287315649149274</v>
      </c>
      <c r="Q1159" s="11"/>
      <c r="R1159" s="38">
        <f t="shared" si="279"/>
        <v>0</v>
      </c>
      <c r="S1159" s="30">
        <f t="shared" si="276"/>
        <v>0</v>
      </c>
      <c r="T1159" s="30">
        <f t="shared" si="277"/>
        <v>0</v>
      </c>
      <c r="U1159" s="34"/>
      <c r="V1159" s="34"/>
      <c r="W1159" s="34"/>
      <c r="X1159" s="31">
        <f t="shared" si="273"/>
        <v>9.0359999999999996</v>
      </c>
      <c r="Y1159" s="31">
        <f t="shared" si="274"/>
        <v>-184.49199999999999</v>
      </c>
      <c r="Z1159" s="30">
        <f t="shared" si="275"/>
        <v>0</v>
      </c>
    </row>
    <row r="1160" spans="5:26" x14ac:dyDescent="0.15">
      <c r="E1160" s="46"/>
      <c r="F1160" s="28"/>
      <c r="G1160" s="29"/>
      <c r="H1160" s="29"/>
      <c r="I1160" s="48" t="str">
        <f t="shared" si="270"/>
        <v/>
      </c>
      <c r="J1160" s="48" t="str">
        <f t="shared" si="280"/>
        <v/>
      </c>
      <c r="K1160" s="49" t="str">
        <f t="shared" si="278"/>
        <v/>
      </c>
      <c r="L1160" s="11"/>
      <c r="M1160" s="11"/>
      <c r="N1160" s="78"/>
      <c r="O1160" s="31" t="str">
        <f t="shared" si="271"/>
        <v>F</v>
      </c>
      <c r="P1160" s="11">
        <f t="shared" si="272"/>
        <v>-23.287315649149274</v>
      </c>
      <c r="Q1160" s="11"/>
      <c r="R1160" s="38">
        <f t="shared" si="279"/>
        <v>0</v>
      </c>
      <c r="S1160" s="30">
        <f t="shared" si="276"/>
        <v>0</v>
      </c>
      <c r="T1160" s="30">
        <f t="shared" si="277"/>
        <v>0</v>
      </c>
      <c r="U1160" s="34"/>
      <c r="V1160" s="34"/>
      <c r="W1160" s="34"/>
      <c r="X1160" s="31">
        <f t="shared" si="273"/>
        <v>9.0359999999999996</v>
      </c>
      <c r="Y1160" s="31">
        <f t="shared" si="274"/>
        <v>-184.49199999999999</v>
      </c>
      <c r="Z1160" s="30">
        <f t="shared" si="275"/>
        <v>0</v>
      </c>
    </row>
    <row r="1161" spans="5:26" x14ac:dyDescent="0.15">
      <c r="E1161" s="46"/>
      <c r="F1161" s="28"/>
      <c r="G1161" s="29"/>
      <c r="H1161" s="29"/>
      <c r="I1161" s="48" t="str">
        <f t="shared" si="270"/>
        <v/>
      </c>
      <c r="J1161" s="48" t="str">
        <f t="shared" si="280"/>
        <v/>
      </c>
      <c r="K1161" s="49" t="str">
        <f t="shared" si="278"/>
        <v/>
      </c>
      <c r="L1161" s="11"/>
      <c r="M1161" s="11"/>
      <c r="N1161" s="78"/>
      <c r="O1161" s="31" t="str">
        <f t="shared" si="271"/>
        <v>F</v>
      </c>
      <c r="P1161" s="11">
        <f t="shared" si="272"/>
        <v>-23.287315649149274</v>
      </c>
      <c r="Q1161" s="11"/>
      <c r="R1161" s="38">
        <f t="shared" si="279"/>
        <v>0</v>
      </c>
      <c r="S1161" s="30">
        <f t="shared" si="276"/>
        <v>0</v>
      </c>
      <c r="T1161" s="30">
        <f t="shared" si="277"/>
        <v>0</v>
      </c>
      <c r="U1161" s="34"/>
      <c r="V1161" s="34"/>
      <c r="W1161" s="34"/>
      <c r="X1161" s="31">
        <f t="shared" si="273"/>
        <v>9.0359999999999996</v>
      </c>
      <c r="Y1161" s="31">
        <f t="shared" si="274"/>
        <v>-184.49199999999999</v>
      </c>
      <c r="Z1161" s="30">
        <f t="shared" si="275"/>
        <v>0</v>
      </c>
    </row>
    <row r="1162" spans="5:26" x14ac:dyDescent="0.15">
      <c r="E1162" s="46"/>
      <c r="F1162" s="28"/>
      <c r="G1162" s="29"/>
      <c r="H1162" s="29"/>
      <c r="I1162" s="48" t="str">
        <f t="shared" si="270"/>
        <v/>
      </c>
      <c r="J1162" s="48" t="str">
        <f t="shared" si="280"/>
        <v/>
      </c>
      <c r="K1162" s="49" t="str">
        <f t="shared" si="278"/>
        <v/>
      </c>
      <c r="L1162" s="11"/>
      <c r="M1162" s="11"/>
      <c r="N1162" s="78"/>
      <c r="O1162" s="31" t="str">
        <f t="shared" si="271"/>
        <v>F</v>
      </c>
      <c r="P1162" s="11">
        <f t="shared" si="272"/>
        <v>-23.287315649149274</v>
      </c>
      <c r="Q1162" s="11"/>
      <c r="R1162" s="38">
        <f t="shared" si="279"/>
        <v>0</v>
      </c>
      <c r="S1162" s="30">
        <f t="shared" si="276"/>
        <v>0</v>
      </c>
      <c r="T1162" s="30">
        <f t="shared" si="277"/>
        <v>0</v>
      </c>
      <c r="U1162" s="34"/>
      <c r="V1162" s="34"/>
      <c r="W1162" s="34"/>
      <c r="X1162" s="31">
        <f t="shared" si="273"/>
        <v>9.0359999999999996</v>
      </c>
      <c r="Y1162" s="31">
        <f t="shared" si="274"/>
        <v>-184.49199999999999</v>
      </c>
      <c r="Z1162" s="30">
        <f t="shared" si="275"/>
        <v>0</v>
      </c>
    </row>
    <row r="1163" spans="5:26" x14ac:dyDescent="0.15">
      <c r="E1163" s="46"/>
      <c r="F1163" s="28"/>
      <c r="G1163" s="29"/>
      <c r="H1163" s="29"/>
      <c r="I1163" s="48" t="str">
        <f t="shared" si="270"/>
        <v/>
      </c>
      <c r="J1163" s="48" t="str">
        <f t="shared" si="280"/>
        <v/>
      </c>
      <c r="K1163" s="49" t="str">
        <f t="shared" si="278"/>
        <v/>
      </c>
      <c r="L1163" s="11"/>
      <c r="M1163" s="11"/>
      <c r="N1163" s="78"/>
      <c r="O1163" s="31" t="str">
        <f t="shared" si="271"/>
        <v>F</v>
      </c>
      <c r="P1163" s="11">
        <f t="shared" si="272"/>
        <v>-23.287315649149274</v>
      </c>
      <c r="Q1163" s="11"/>
      <c r="R1163" s="38">
        <f t="shared" si="279"/>
        <v>0</v>
      </c>
      <c r="S1163" s="30">
        <f t="shared" si="276"/>
        <v>0</v>
      </c>
      <c r="T1163" s="30">
        <f t="shared" si="277"/>
        <v>0</v>
      </c>
      <c r="U1163" s="34"/>
      <c r="V1163" s="34"/>
      <c r="W1163" s="34"/>
      <c r="X1163" s="31">
        <f t="shared" si="273"/>
        <v>9.0359999999999996</v>
      </c>
      <c r="Y1163" s="31">
        <f t="shared" si="274"/>
        <v>-184.49199999999999</v>
      </c>
      <c r="Z1163" s="30">
        <f t="shared" si="275"/>
        <v>0</v>
      </c>
    </row>
    <row r="1164" spans="5:26" x14ac:dyDescent="0.15">
      <c r="E1164" s="46"/>
      <c r="F1164" s="28"/>
      <c r="G1164" s="29"/>
      <c r="H1164" s="29"/>
      <c r="I1164" s="48" t="str">
        <f t="shared" si="270"/>
        <v/>
      </c>
      <c r="J1164" s="48" t="str">
        <f t="shared" si="280"/>
        <v/>
      </c>
      <c r="K1164" s="49" t="str">
        <f t="shared" si="278"/>
        <v/>
      </c>
      <c r="L1164" s="11"/>
      <c r="M1164" s="11"/>
      <c r="N1164" s="78"/>
      <c r="O1164" s="31" t="str">
        <f t="shared" si="271"/>
        <v>F</v>
      </c>
      <c r="P1164" s="11">
        <f t="shared" si="272"/>
        <v>-23.287315649149274</v>
      </c>
      <c r="Q1164" s="11"/>
      <c r="R1164" s="38">
        <f t="shared" si="279"/>
        <v>0</v>
      </c>
      <c r="S1164" s="30">
        <f t="shared" si="276"/>
        <v>0</v>
      </c>
      <c r="T1164" s="30">
        <f t="shared" si="277"/>
        <v>0</v>
      </c>
      <c r="U1164" s="34"/>
      <c r="V1164" s="34"/>
      <c r="W1164" s="34"/>
      <c r="X1164" s="31">
        <f t="shared" si="273"/>
        <v>9.0359999999999996</v>
      </c>
      <c r="Y1164" s="31">
        <f t="shared" si="274"/>
        <v>-184.49199999999999</v>
      </c>
      <c r="Z1164" s="30">
        <f t="shared" si="275"/>
        <v>0</v>
      </c>
    </row>
    <row r="1165" spans="5:26" x14ac:dyDescent="0.15">
      <c r="E1165" s="46"/>
      <c r="F1165" s="28"/>
      <c r="G1165" s="29"/>
      <c r="H1165" s="29"/>
      <c r="I1165" s="48" t="str">
        <f t="shared" si="270"/>
        <v/>
      </c>
      <c r="J1165" s="48" t="str">
        <f t="shared" si="280"/>
        <v/>
      </c>
      <c r="K1165" s="49" t="str">
        <f t="shared" si="278"/>
        <v/>
      </c>
      <c r="L1165" s="11"/>
      <c r="M1165" s="11"/>
      <c r="N1165" s="78"/>
      <c r="O1165" s="31" t="str">
        <f t="shared" si="271"/>
        <v>F</v>
      </c>
      <c r="P1165" s="11">
        <f t="shared" si="272"/>
        <v>-23.287315649149274</v>
      </c>
      <c r="Q1165" s="11"/>
      <c r="R1165" s="38">
        <f t="shared" si="279"/>
        <v>0</v>
      </c>
      <c r="S1165" s="30">
        <f t="shared" si="276"/>
        <v>0</v>
      </c>
      <c r="T1165" s="30">
        <f t="shared" si="277"/>
        <v>0</v>
      </c>
      <c r="U1165" s="34"/>
      <c r="V1165" s="34"/>
      <c r="W1165" s="34"/>
      <c r="X1165" s="31">
        <f t="shared" si="273"/>
        <v>9.0359999999999996</v>
      </c>
      <c r="Y1165" s="31">
        <f t="shared" si="274"/>
        <v>-184.49199999999999</v>
      </c>
      <c r="Z1165" s="30">
        <f t="shared" si="275"/>
        <v>0</v>
      </c>
    </row>
    <row r="1166" spans="5:26" x14ac:dyDescent="0.15">
      <c r="E1166" s="46"/>
      <c r="F1166" s="28"/>
      <c r="G1166" s="29"/>
      <c r="H1166" s="29"/>
      <c r="I1166" s="48" t="str">
        <f t="shared" si="270"/>
        <v/>
      </c>
      <c r="J1166" s="48" t="str">
        <f t="shared" si="280"/>
        <v/>
      </c>
      <c r="K1166" s="49" t="str">
        <f t="shared" si="278"/>
        <v/>
      </c>
      <c r="L1166" s="11"/>
      <c r="M1166" s="11"/>
      <c r="N1166" s="78"/>
      <c r="O1166" s="31" t="str">
        <f t="shared" si="271"/>
        <v>F</v>
      </c>
      <c r="P1166" s="11">
        <f t="shared" si="272"/>
        <v>-23.287315649149274</v>
      </c>
      <c r="Q1166" s="11"/>
      <c r="R1166" s="38">
        <f t="shared" si="279"/>
        <v>0</v>
      </c>
      <c r="S1166" s="30">
        <f t="shared" si="276"/>
        <v>0</v>
      </c>
      <c r="T1166" s="30">
        <f t="shared" si="277"/>
        <v>0</v>
      </c>
      <c r="U1166" s="34"/>
      <c r="V1166" s="34"/>
      <c r="W1166" s="34"/>
      <c r="X1166" s="31">
        <f t="shared" si="273"/>
        <v>9.0359999999999996</v>
      </c>
      <c r="Y1166" s="31">
        <f t="shared" si="274"/>
        <v>-184.49199999999999</v>
      </c>
      <c r="Z1166" s="30">
        <f t="shared" si="275"/>
        <v>0</v>
      </c>
    </row>
    <row r="1167" spans="5:26" x14ac:dyDescent="0.15">
      <c r="E1167" s="46"/>
      <c r="F1167" s="28"/>
      <c r="G1167" s="29"/>
      <c r="H1167" s="29"/>
      <c r="I1167" s="48" t="str">
        <f t="shared" si="270"/>
        <v/>
      </c>
      <c r="J1167" s="48" t="str">
        <f t="shared" si="280"/>
        <v/>
      </c>
      <c r="K1167" s="49" t="str">
        <f t="shared" si="278"/>
        <v/>
      </c>
      <c r="L1167" s="11"/>
      <c r="M1167" s="11"/>
      <c r="N1167" s="78"/>
      <c r="O1167" s="31" t="str">
        <f t="shared" si="271"/>
        <v>F</v>
      </c>
      <c r="P1167" s="11">
        <f t="shared" si="272"/>
        <v>-23.287315649149274</v>
      </c>
      <c r="Q1167" s="11"/>
      <c r="R1167" s="38">
        <f t="shared" si="279"/>
        <v>0</v>
      </c>
      <c r="S1167" s="30">
        <f t="shared" si="276"/>
        <v>0</v>
      </c>
      <c r="T1167" s="30">
        <f t="shared" si="277"/>
        <v>0</v>
      </c>
      <c r="U1167" s="34"/>
      <c r="V1167" s="34"/>
      <c r="W1167" s="34"/>
      <c r="X1167" s="31">
        <f t="shared" si="273"/>
        <v>9.0359999999999996</v>
      </c>
      <c r="Y1167" s="31">
        <f t="shared" si="274"/>
        <v>-184.49199999999999</v>
      </c>
      <c r="Z1167" s="30">
        <f t="shared" si="275"/>
        <v>0</v>
      </c>
    </row>
    <row r="1168" spans="5:26" x14ac:dyDescent="0.15">
      <c r="E1168" s="46"/>
      <c r="F1168" s="28"/>
      <c r="G1168" s="29"/>
      <c r="H1168" s="29"/>
      <c r="I1168" s="48" t="str">
        <f t="shared" si="270"/>
        <v/>
      </c>
      <c r="J1168" s="48" t="str">
        <f t="shared" si="280"/>
        <v/>
      </c>
      <c r="K1168" s="49" t="str">
        <f t="shared" si="278"/>
        <v/>
      </c>
      <c r="L1168" s="11"/>
      <c r="M1168" s="11"/>
      <c r="N1168" s="78"/>
      <c r="O1168" s="31" t="str">
        <f t="shared" si="271"/>
        <v>F</v>
      </c>
      <c r="P1168" s="11">
        <f t="shared" si="272"/>
        <v>-23.287315649149274</v>
      </c>
      <c r="Q1168" s="11"/>
      <c r="R1168" s="38">
        <f t="shared" si="279"/>
        <v>0</v>
      </c>
      <c r="S1168" s="30">
        <f t="shared" si="276"/>
        <v>0</v>
      </c>
      <c r="T1168" s="30">
        <f t="shared" si="277"/>
        <v>0</v>
      </c>
      <c r="U1168" s="34"/>
      <c r="V1168" s="34"/>
      <c r="W1168" s="34"/>
      <c r="X1168" s="31">
        <f t="shared" si="273"/>
        <v>9.0359999999999996</v>
      </c>
      <c r="Y1168" s="31">
        <f t="shared" si="274"/>
        <v>-184.49199999999999</v>
      </c>
      <c r="Z1168" s="30">
        <f t="shared" si="275"/>
        <v>0</v>
      </c>
    </row>
    <row r="1169" spans="5:26" x14ac:dyDescent="0.15">
      <c r="E1169" s="46"/>
      <c r="F1169" s="28"/>
      <c r="G1169" s="29"/>
      <c r="H1169" s="29"/>
      <c r="I1169" s="48" t="str">
        <f t="shared" si="270"/>
        <v/>
      </c>
      <c r="J1169" s="48" t="str">
        <f t="shared" si="280"/>
        <v/>
      </c>
      <c r="K1169" s="49" t="str">
        <f t="shared" si="278"/>
        <v/>
      </c>
      <c r="L1169" s="11"/>
      <c r="M1169" s="11"/>
      <c r="N1169" s="78"/>
      <c r="O1169" s="31" t="str">
        <f t="shared" si="271"/>
        <v>F</v>
      </c>
      <c r="P1169" s="11">
        <f t="shared" si="272"/>
        <v>-23.287315649149274</v>
      </c>
      <c r="Q1169" s="11"/>
      <c r="R1169" s="38">
        <f t="shared" si="279"/>
        <v>0</v>
      </c>
      <c r="S1169" s="30">
        <f t="shared" si="276"/>
        <v>0</v>
      </c>
      <c r="T1169" s="30">
        <f t="shared" si="277"/>
        <v>0</v>
      </c>
      <c r="U1169" s="34"/>
      <c r="V1169" s="34"/>
      <c r="W1169" s="34"/>
      <c r="X1169" s="31">
        <f t="shared" si="273"/>
        <v>9.0359999999999996</v>
      </c>
      <c r="Y1169" s="31">
        <f t="shared" si="274"/>
        <v>-184.49199999999999</v>
      </c>
      <c r="Z1169" s="30">
        <f t="shared" si="275"/>
        <v>0</v>
      </c>
    </row>
    <row r="1170" spans="5:26" x14ac:dyDescent="0.15">
      <c r="E1170" s="46"/>
      <c r="F1170" s="28"/>
      <c r="G1170" s="29"/>
      <c r="H1170" s="29"/>
      <c r="I1170" s="48" t="str">
        <f t="shared" si="270"/>
        <v/>
      </c>
      <c r="J1170" s="48" t="str">
        <f t="shared" si="280"/>
        <v/>
      </c>
      <c r="K1170" s="49" t="str">
        <f t="shared" si="278"/>
        <v/>
      </c>
      <c r="L1170" s="11"/>
      <c r="M1170" s="11"/>
      <c r="N1170" s="78"/>
      <c r="O1170" s="31" t="str">
        <f t="shared" si="271"/>
        <v>F</v>
      </c>
      <c r="P1170" s="11">
        <f t="shared" si="272"/>
        <v>-23.287315649149274</v>
      </c>
      <c r="Q1170" s="11"/>
      <c r="R1170" s="38">
        <f t="shared" si="279"/>
        <v>0</v>
      </c>
      <c r="S1170" s="30">
        <f t="shared" si="276"/>
        <v>0</v>
      </c>
      <c r="T1170" s="30">
        <f t="shared" si="277"/>
        <v>0</v>
      </c>
      <c r="U1170" s="34"/>
      <c r="V1170" s="34"/>
      <c r="W1170" s="34"/>
      <c r="X1170" s="31">
        <f t="shared" si="273"/>
        <v>9.0359999999999996</v>
      </c>
      <c r="Y1170" s="31">
        <f t="shared" si="274"/>
        <v>-184.49199999999999</v>
      </c>
      <c r="Z1170" s="30">
        <f t="shared" si="275"/>
        <v>0</v>
      </c>
    </row>
    <row r="1171" spans="5:26" x14ac:dyDescent="0.15">
      <c r="E1171" s="46"/>
      <c r="F1171" s="28"/>
      <c r="G1171" s="29"/>
      <c r="H1171" s="29"/>
      <c r="I1171" s="48" t="str">
        <f t="shared" si="270"/>
        <v/>
      </c>
      <c r="J1171" s="48" t="str">
        <f t="shared" si="280"/>
        <v/>
      </c>
      <c r="K1171" s="49" t="str">
        <f t="shared" si="278"/>
        <v/>
      </c>
      <c r="L1171" s="11"/>
      <c r="M1171" s="11"/>
      <c r="N1171" s="78"/>
      <c r="O1171" s="31" t="str">
        <f t="shared" si="271"/>
        <v>F</v>
      </c>
      <c r="P1171" s="11">
        <f t="shared" si="272"/>
        <v>-23.287315649149274</v>
      </c>
      <c r="Q1171" s="11"/>
      <c r="R1171" s="38">
        <f t="shared" si="279"/>
        <v>0</v>
      </c>
      <c r="S1171" s="30">
        <f t="shared" si="276"/>
        <v>0</v>
      </c>
      <c r="T1171" s="30">
        <f t="shared" si="277"/>
        <v>0</v>
      </c>
      <c r="U1171" s="34"/>
      <c r="V1171" s="34"/>
      <c r="W1171" s="34"/>
      <c r="X1171" s="31">
        <f t="shared" si="273"/>
        <v>9.0359999999999996</v>
      </c>
      <c r="Y1171" s="31">
        <f t="shared" si="274"/>
        <v>-184.49199999999999</v>
      </c>
      <c r="Z1171" s="30">
        <f t="shared" si="275"/>
        <v>0</v>
      </c>
    </row>
    <row r="1172" spans="5:26" x14ac:dyDescent="0.15">
      <c r="E1172" s="46"/>
      <c r="F1172" s="28"/>
      <c r="G1172" s="29"/>
      <c r="H1172" s="29"/>
      <c r="I1172" s="48" t="str">
        <f t="shared" si="270"/>
        <v/>
      </c>
      <c r="J1172" s="48" t="str">
        <f t="shared" si="280"/>
        <v/>
      </c>
      <c r="K1172" s="49" t="str">
        <f t="shared" si="278"/>
        <v/>
      </c>
      <c r="L1172" s="11"/>
      <c r="M1172" s="11"/>
      <c r="N1172" s="78"/>
      <c r="O1172" s="31" t="str">
        <f t="shared" si="271"/>
        <v>F</v>
      </c>
      <c r="P1172" s="11">
        <f t="shared" si="272"/>
        <v>-23.287315649149274</v>
      </c>
      <c r="Q1172" s="11"/>
      <c r="R1172" s="38">
        <f t="shared" si="279"/>
        <v>0</v>
      </c>
      <c r="S1172" s="30">
        <f t="shared" si="276"/>
        <v>0</v>
      </c>
      <c r="T1172" s="30">
        <f t="shared" si="277"/>
        <v>0</v>
      </c>
      <c r="U1172" s="34"/>
      <c r="V1172" s="34"/>
      <c r="W1172" s="34"/>
      <c r="X1172" s="31">
        <f t="shared" si="273"/>
        <v>9.0359999999999996</v>
      </c>
      <c r="Y1172" s="31">
        <f t="shared" si="274"/>
        <v>-184.49199999999999</v>
      </c>
      <c r="Z1172" s="30">
        <f t="shared" si="275"/>
        <v>0</v>
      </c>
    </row>
    <row r="1173" spans="5:26" x14ac:dyDescent="0.15">
      <c r="E1173" s="46"/>
      <c r="F1173" s="28"/>
      <c r="G1173" s="29"/>
      <c r="H1173" s="29"/>
      <c r="I1173" s="48" t="str">
        <f t="shared" si="270"/>
        <v/>
      </c>
      <c r="J1173" s="48" t="str">
        <f t="shared" si="280"/>
        <v/>
      </c>
      <c r="K1173" s="49" t="str">
        <f t="shared" si="278"/>
        <v/>
      </c>
      <c r="L1173" s="11"/>
      <c r="M1173" s="11"/>
      <c r="N1173" s="78"/>
      <c r="O1173" s="31" t="str">
        <f t="shared" si="271"/>
        <v>F</v>
      </c>
      <c r="P1173" s="11">
        <f t="shared" si="272"/>
        <v>-23.287315649149274</v>
      </c>
      <c r="Q1173" s="11"/>
      <c r="R1173" s="38">
        <f t="shared" si="279"/>
        <v>0</v>
      </c>
      <c r="S1173" s="30">
        <f t="shared" si="276"/>
        <v>0</v>
      </c>
      <c r="T1173" s="30">
        <f t="shared" si="277"/>
        <v>0</v>
      </c>
      <c r="U1173" s="34"/>
      <c r="V1173" s="34"/>
      <c r="W1173" s="34"/>
      <c r="X1173" s="31">
        <f t="shared" si="273"/>
        <v>9.0359999999999996</v>
      </c>
      <c r="Y1173" s="31">
        <f t="shared" si="274"/>
        <v>-184.49199999999999</v>
      </c>
      <c r="Z1173" s="30">
        <f t="shared" si="275"/>
        <v>0</v>
      </c>
    </row>
    <row r="1174" spans="5:26" x14ac:dyDescent="0.15">
      <c r="E1174" s="46"/>
      <c r="F1174" s="28"/>
      <c r="G1174" s="29"/>
      <c r="H1174" s="29"/>
      <c r="I1174" s="48" t="str">
        <f t="shared" si="270"/>
        <v/>
      </c>
      <c r="J1174" s="48" t="str">
        <f t="shared" si="280"/>
        <v/>
      </c>
      <c r="K1174" s="49" t="str">
        <f t="shared" si="278"/>
        <v/>
      </c>
      <c r="L1174" s="11"/>
      <c r="M1174" s="11"/>
      <c r="N1174" s="78"/>
      <c r="O1174" s="31" t="str">
        <f t="shared" si="271"/>
        <v>F</v>
      </c>
      <c r="P1174" s="11">
        <f t="shared" si="272"/>
        <v>-23.287315649149274</v>
      </c>
      <c r="Q1174" s="11"/>
      <c r="R1174" s="38">
        <f t="shared" si="279"/>
        <v>0</v>
      </c>
      <c r="S1174" s="30">
        <f t="shared" si="276"/>
        <v>0</v>
      </c>
      <c r="T1174" s="30">
        <f t="shared" si="277"/>
        <v>0</v>
      </c>
      <c r="U1174" s="34"/>
      <c r="V1174" s="34"/>
      <c r="W1174" s="34"/>
      <c r="X1174" s="31">
        <f t="shared" si="273"/>
        <v>9.0359999999999996</v>
      </c>
      <c r="Y1174" s="31">
        <f t="shared" si="274"/>
        <v>-184.49199999999999</v>
      </c>
      <c r="Z1174" s="30">
        <f t="shared" si="275"/>
        <v>0</v>
      </c>
    </row>
    <row r="1175" spans="5:26" x14ac:dyDescent="0.15">
      <c r="E1175" s="46"/>
      <c r="F1175" s="28"/>
      <c r="G1175" s="29"/>
      <c r="H1175" s="29"/>
      <c r="I1175" s="48" t="str">
        <f t="shared" si="270"/>
        <v/>
      </c>
      <c r="J1175" s="48" t="str">
        <f t="shared" si="280"/>
        <v/>
      </c>
      <c r="K1175" s="49" t="str">
        <f t="shared" si="278"/>
        <v/>
      </c>
      <c r="L1175" s="11"/>
      <c r="M1175" s="11"/>
      <c r="N1175" s="78"/>
      <c r="O1175" s="31" t="str">
        <f t="shared" si="271"/>
        <v>F</v>
      </c>
      <c r="P1175" s="11">
        <f t="shared" si="272"/>
        <v>-23.287315649149274</v>
      </c>
      <c r="Q1175" s="11"/>
      <c r="R1175" s="38">
        <f t="shared" si="279"/>
        <v>0</v>
      </c>
      <c r="S1175" s="30">
        <f t="shared" si="276"/>
        <v>0</v>
      </c>
      <c r="T1175" s="30">
        <f t="shared" si="277"/>
        <v>0</v>
      </c>
      <c r="U1175" s="34"/>
      <c r="V1175" s="34"/>
      <c r="W1175" s="34"/>
      <c r="X1175" s="31">
        <f t="shared" si="273"/>
        <v>9.0359999999999996</v>
      </c>
      <c r="Y1175" s="31">
        <f t="shared" si="274"/>
        <v>-184.49199999999999</v>
      </c>
      <c r="Z1175" s="30">
        <f t="shared" si="275"/>
        <v>0</v>
      </c>
    </row>
    <row r="1176" spans="5:26" x14ac:dyDescent="0.15">
      <c r="E1176" s="46"/>
      <c r="F1176" s="28"/>
      <c r="G1176" s="29"/>
      <c r="H1176" s="29"/>
      <c r="I1176" s="48" t="str">
        <f t="shared" si="270"/>
        <v/>
      </c>
      <c r="J1176" s="48" t="str">
        <f t="shared" si="280"/>
        <v/>
      </c>
      <c r="K1176" s="49" t="str">
        <f t="shared" si="278"/>
        <v/>
      </c>
      <c r="L1176" s="11"/>
      <c r="M1176" s="11"/>
      <c r="N1176" s="78"/>
      <c r="O1176" s="31" t="str">
        <f t="shared" si="271"/>
        <v>F</v>
      </c>
      <c r="P1176" s="11">
        <f t="shared" si="272"/>
        <v>-23.287315649149274</v>
      </c>
      <c r="Q1176" s="11"/>
      <c r="R1176" s="38">
        <f t="shared" si="279"/>
        <v>0</v>
      </c>
      <c r="S1176" s="30">
        <f t="shared" si="276"/>
        <v>0</v>
      </c>
      <c r="T1176" s="30">
        <f t="shared" si="277"/>
        <v>0</v>
      </c>
      <c r="U1176" s="34"/>
      <c r="V1176" s="34"/>
      <c r="W1176" s="34"/>
      <c r="X1176" s="31">
        <f t="shared" si="273"/>
        <v>9.0359999999999996</v>
      </c>
      <c r="Y1176" s="31">
        <f t="shared" si="274"/>
        <v>-184.49199999999999</v>
      </c>
      <c r="Z1176" s="30">
        <f t="shared" si="275"/>
        <v>0</v>
      </c>
    </row>
    <row r="1177" spans="5:26" x14ac:dyDescent="0.15">
      <c r="E1177" s="46"/>
      <c r="F1177" s="28"/>
      <c r="G1177" s="29"/>
      <c r="H1177" s="29"/>
      <c r="I1177" s="48" t="str">
        <f t="shared" si="270"/>
        <v/>
      </c>
      <c r="J1177" s="48" t="str">
        <f t="shared" si="280"/>
        <v/>
      </c>
      <c r="K1177" s="49" t="str">
        <f t="shared" si="278"/>
        <v/>
      </c>
      <c r="L1177" s="11"/>
      <c r="M1177" s="11"/>
      <c r="N1177" s="78"/>
      <c r="O1177" s="31" t="str">
        <f t="shared" si="271"/>
        <v>F</v>
      </c>
      <c r="P1177" s="11">
        <f t="shared" si="272"/>
        <v>-23.287315649149274</v>
      </c>
      <c r="Q1177" s="11"/>
      <c r="R1177" s="38">
        <f t="shared" si="279"/>
        <v>0</v>
      </c>
      <c r="S1177" s="30">
        <f t="shared" si="276"/>
        <v>0</v>
      </c>
      <c r="T1177" s="30">
        <f t="shared" si="277"/>
        <v>0</v>
      </c>
      <c r="U1177" s="34"/>
      <c r="V1177" s="34"/>
      <c r="W1177" s="34"/>
      <c r="X1177" s="31">
        <f t="shared" si="273"/>
        <v>9.0359999999999996</v>
      </c>
      <c r="Y1177" s="31">
        <f t="shared" si="274"/>
        <v>-184.49199999999999</v>
      </c>
      <c r="Z1177" s="30">
        <f t="shared" si="275"/>
        <v>0</v>
      </c>
    </row>
    <row r="1178" spans="5:26" x14ac:dyDescent="0.15">
      <c r="E1178" s="46"/>
      <c r="F1178" s="28"/>
      <c r="G1178" s="29"/>
      <c r="H1178" s="29"/>
      <c r="I1178" s="48" t="str">
        <f t="shared" si="270"/>
        <v/>
      </c>
      <c r="J1178" s="48" t="str">
        <f t="shared" si="280"/>
        <v/>
      </c>
      <c r="K1178" s="49" t="str">
        <f t="shared" si="278"/>
        <v/>
      </c>
      <c r="L1178" s="11"/>
      <c r="M1178" s="11"/>
      <c r="N1178" s="78"/>
      <c r="O1178" s="31" t="str">
        <f t="shared" si="271"/>
        <v>F</v>
      </c>
      <c r="P1178" s="11">
        <f t="shared" si="272"/>
        <v>-23.287315649149274</v>
      </c>
      <c r="Q1178" s="11"/>
      <c r="R1178" s="38">
        <f t="shared" si="279"/>
        <v>0</v>
      </c>
      <c r="S1178" s="30">
        <f t="shared" si="276"/>
        <v>0</v>
      </c>
      <c r="T1178" s="30">
        <f t="shared" si="277"/>
        <v>0</v>
      </c>
      <c r="U1178" s="34"/>
      <c r="V1178" s="34"/>
      <c r="W1178" s="34"/>
      <c r="X1178" s="31">
        <f t="shared" si="273"/>
        <v>9.0359999999999996</v>
      </c>
      <c r="Y1178" s="31">
        <f t="shared" si="274"/>
        <v>-184.49199999999999</v>
      </c>
      <c r="Z1178" s="30">
        <f t="shared" si="275"/>
        <v>0</v>
      </c>
    </row>
    <row r="1179" spans="5:26" x14ac:dyDescent="0.15">
      <c r="E1179" s="46"/>
      <c r="F1179" s="28"/>
      <c r="G1179" s="29"/>
      <c r="H1179" s="29"/>
      <c r="I1179" s="48" t="str">
        <f t="shared" si="270"/>
        <v/>
      </c>
      <c r="J1179" s="48" t="str">
        <f t="shared" si="280"/>
        <v/>
      </c>
      <c r="K1179" s="49" t="str">
        <f t="shared" si="278"/>
        <v/>
      </c>
      <c r="L1179" s="11"/>
      <c r="M1179" s="11"/>
      <c r="N1179" s="78"/>
      <c r="O1179" s="31" t="str">
        <f t="shared" si="271"/>
        <v>F</v>
      </c>
      <c r="P1179" s="11">
        <f t="shared" si="272"/>
        <v>-23.287315649149274</v>
      </c>
      <c r="Q1179" s="11"/>
      <c r="R1179" s="38">
        <f t="shared" si="279"/>
        <v>0</v>
      </c>
      <c r="S1179" s="30">
        <f t="shared" si="276"/>
        <v>0</v>
      </c>
      <c r="T1179" s="30">
        <f t="shared" si="277"/>
        <v>0</v>
      </c>
      <c r="U1179" s="34"/>
      <c r="V1179" s="34"/>
      <c r="W1179" s="34"/>
      <c r="X1179" s="31">
        <f t="shared" si="273"/>
        <v>9.0359999999999996</v>
      </c>
      <c r="Y1179" s="31">
        <f t="shared" si="274"/>
        <v>-184.49199999999999</v>
      </c>
      <c r="Z1179" s="30">
        <f t="shared" si="275"/>
        <v>0</v>
      </c>
    </row>
    <row r="1180" spans="5:26" x14ac:dyDescent="0.15">
      <c r="E1180" s="46"/>
      <c r="F1180" s="28"/>
      <c r="G1180" s="29"/>
      <c r="H1180" s="29"/>
      <c r="I1180" s="48" t="str">
        <f t="shared" si="270"/>
        <v/>
      </c>
      <c r="J1180" s="48" t="str">
        <f t="shared" si="280"/>
        <v/>
      </c>
      <c r="K1180" s="49" t="str">
        <f t="shared" si="278"/>
        <v/>
      </c>
      <c r="L1180" s="11"/>
      <c r="M1180" s="11"/>
      <c r="N1180" s="78"/>
      <c r="O1180" s="31" t="str">
        <f t="shared" si="271"/>
        <v>F</v>
      </c>
      <c r="P1180" s="11">
        <f t="shared" si="272"/>
        <v>-23.287315649149274</v>
      </c>
      <c r="Q1180" s="11"/>
      <c r="R1180" s="38">
        <f t="shared" si="279"/>
        <v>0</v>
      </c>
      <c r="S1180" s="30">
        <f t="shared" si="276"/>
        <v>0</v>
      </c>
      <c r="T1180" s="30">
        <f t="shared" si="277"/>
        <v>0</v>
      </c>
      <c r="U1180" s="34"/>
      <c r="V1180" s="34"/>
      <c r="W1180" s="34"/>
      <c r="X1180" s="31">
        <f t="shared" si="273"/>
        <v>9.0359999999999996</v>
      </c>
      <c r="Y1180" s="31">
        <f t="shared" si="274"/>
        <v>-184.49199999999999</v>
      </c>
      <c r="Z1180" s="30">
        <f t="shared" si="275"/>
        <v>0</v>
      </c>
    </row>
    <row r="1181" spans="5:26" x14ac:dyDescent="0.15">
      <c r="E1181" s="46"/>
      <c r="F1181" s="28"/>
      <c r="G1181" s="29"/>
      <c r="H1181" s="29"/>
      <c r="I1181" s="48" t="str">
        <f t="shared" si="270"/>
        <v/>
      </c>
      <c r="J1181" s="48" t="str">
        <f t="shared" si="280"/>
        <v/>
      </c>
      <c r="K1181" s="49" t="str">
        <f t="shared" si="278"/>
        <v/>
      </c>
      <c r="L1181" s="11"/>
      <c r="M1181" s="11"/>
      <c r="N1181" s="78"/>
      <c r="O1181" s="31" t="str">
        <f t="shared" si="271"/>
        <v>F</v>
      </c>
      <c r="P1181" s="11">
        <f t="shared" si="272"/>
        <v>-23.287315649149274</v>
      </c>
      <c r="Q1181" s="11"/>
      <c r="R1181" s="38">
        <f t="shared" si="279"/>
        <v>0</v>
      </c>
      <c r="S1181" s="30">
        <f t="shared" si="276"/>
        <v>0</v>
      </c>
      <c r="T1181" s="30">
        <f t="shared" si="277"/>
        <v>0</v>
      </c>
      <c r="U1181" s="34"/>
      <c r="V1181" s="34"/>
      <c r="W1181" s="34"/>
      <c r="X1181" s="31">
        <f t="shared" si="273"/>
        <v>9.0359999999999996</v>
      </c>
      <c r="Y1181" s="31">
        <f t="shared" si="274"/>
        <v>-184.49199999999999</v>
      </c>
      <c r="Z1181" s="30">
        <f t="shared" si="275"/>
        <v>0</v>
      </c>
    </row>
    <row r="1182" spans="5:26" x14ac:dyDescent="0.15">
      <c r="E1182" s="46"/>
      <c r="F1182" s="28"/>
      <c r="G1182" s="29"/>
      <c r="H1182" s="29"/>
      <c r="I1182" s="48" t="str">
        <f t="shared" si="270"/>
        <v/>
      </c>
      <c r="J1182" s="48" t="str">
        <f t="shared" si="280"/>
        <v/>
      </c>
      <c r="K1182" s="49" t="str">
        <f t="shared" si="278"/>
        <v/>
      </c>
      <c r="L1182" s="11"/>
      <c r="M1182" s="11"/>
      <c r="N1182" s="78"/>
      <c r="O1182" s="31" t="str">
        <f t="shared" si="271"/>
        <v>F</v>
      </c>
      <c r="P1182" s="11">
        <f t="shared" si="272"/>
        <v>-23.287315649149274</v>
      </c>
      <c r="Q1182" s="11"/>
      <c r="R1182" s="38">
        <f t="shared" si="279"/>
        <v>0</v>
      </c>
      <c r="S1182" s="30">
        <f t="shared" si="276"/>
        <v>0</v>
      </c>
      <c r="T1182" s="30">
        <f t="shared" si="277"/>
        <v>0</v>
      </c>
      <c r="U1182" s="34"/>
      <c r="V1182" s="34"/>
      <c r="W1182" s="34"/>
      <c r="X1182" s="31">
        <f t="shared" si="273"/>
        <v>9.0359999999999996</v>
      </c>
      <c r="Y1182" s="31">
        <f t="shared" si="274"/>
        <v>-184.49199999999999</v>
      </c>
      <c r="Z1182" s="30">
        <f t="shared" si="275"/>
        <v>0</v>
      </c>
    </row>
    <row r="1183" spans="5:26" x14ac:dyDescent="0.15">
      <c r="E1183" s="46"/>
      <c r="F1183" s="28"/>
      <c r="G1183" s="29"/>
      <c r="H1183" s="29"/>
      <c r="I1183" s="48" t="str">
        <f t="shared" si="270"/>
        <v/>
      </c>
      <c r="J1183" s="48" t="str">
        <f t="shared" si="280"/>
        <v/>
      </c>
      <c r="K1183" s="49" t="str">
        <f t="shared" si="278"/>
        <v/>
      </c>
      <c r="L1183" s="11"/>
      <c r="M1183" s="11"/>
      <c r="N1183" s="78"/>
      <c r="O1183" s="31" t="str">
        <f t="shared" si="271"/>
        <v>F</v>
      </c>
      <c r="P1183" s="11">
        <f t="shared" si="272"/>
        <v>-23.287315649149274</v>
      </c>
      <c r="Q1183" s="11"/>
      <c r="R1183" s="38">
        <f t="shared" si="279"/>
        <v>0</v>
      </c>
      <c r="S1183" s="30">
        <f t="shared" si="276"/>
        <v>0</v>
      </c>
      <c r="T1183" s="30">
        <f t="shared" si="277"/>
        <v>0</v>
      </c>
      <c r="U1183" s="34"/>
      <c r="V1183" s="34"/>
      <c r="W1183" s="34"/>
      <c r="X1183" s="31">
        <f t="shared" si="273"/>
        <v>9.0359999999999996</v>
      </c>
      <c r="Y1183" s="31">
        <f t="shared" si="274"/>
        <v>-184.49199999999999</v>
      </c>
      <c r="Z1183" s="30">
        <f t="shared" si="275"/>
        <v>0</v>
      </c>
    </row>
    <row r="1184" spans="5:26" x14ac:dyDescent="0.15">
      <c r="E1184" s="46"/>
      <c r="F1184" s="28"/>
      <c r="G1184" s="29"/>
      <c r="H1184" s="29"/>
      <c r="I1184" s="48" t="str">
        <f t="shared" si="270"/>
        <v/>
      </c>
      <c r="J1184" s="48" t="str">
        <f t="shared" si="280"/>
        <v/>
      </c>
      <c r="K1184" s="49" t="str">
        <f t="shared" si="278"/>
        <v/>
      </c>
      <c r="L1184" s="11"/>
      <c r="M1184" s="11"/>
      <c r="N1184" s="78"/>
      <c r="O1184" s="31" t="str">
        <f t="shared" si="271"/>
        <v>F</v>
      </c>
      <c r="P1184" s="11">
        <f t="shared" si="272"/>
        <v>-23.287315649149274</v>
      </c>
      <c r="Q1184" s="11"/>
      <c r="R1184" s="38">
        <f t="shared" si="279"/>
        <v>0</v>
      </c>
      <c r="S1184" s="30">
        <f t="shared" si="276"/>
        <v>0</v>
      </c>
      <c r="T1184" s="30">
        <f t="shared" si="277"/>
        <v>0</v>
      </c>
      <c r="U1184" s="34"/>
      <c r="V1184" s="34"/>
      <c r="W1184" s="34"/>
      <c r="X1184" s="31">
        <f t="shared" si="273"/>
        <v>9.0359999999999996</v>
      </c>
      <c r="Y1184" s="31">
        <f t="shared" si="274"/>
        <v>-184.49199999999999</v>
      </c>
      <c r="Z1184" s="30">
        <f t="shared" si="275"/>
        <v>0</v>
      </c>
    </row>
    <row r="1185" spans="5:26" x14ac:dyDescent="0.15">
      <c r="E1185" s="46"/>
      <c r="F1185" s="28"/>
      <c r="G1185" s="29"/>
      <c r="H1185" s="29"/>
      <c r="I1185" s="48" t="str">
        <f t="shared" si="270"/>
        <v/>
      </c>
      <c r="J1185" s="48" t="str">
        <f t="shared" ref="J1185:J1216" si="281">IF(COUNTA($F$1119,$H$1119,F1185:H1185)=5,IF(T1185&lt;6,"*",IF(T1185&gt;=17.583,"*",(H1185-G1185*INDEX(IF(O1185="F",muratafemale,muratamale),R1185-4,1)-INDEX(IF(O1185="F",muratafemale,muratamale),R1185-4,2))/(G1185*INDEX(IF(O1185="F",muratafemale,muratamale),R1185-4,1)+INDEX(IF(O1185="F",muratafemale,muratamale),R1185-4,2))*100)),"")</f>
        <v/>
      </c>
      <c r="K1185" s="49" t="str">
        <f t="shared" si="278"/>
        <v/>
      </c>
      <c r="L1185" s="11"/>
      <c r="M1185" s="11"/>
      <c r="N1185" s="78"/>
      <c r="O1185" s="31" t="str">
        <f t="shared" si="271"/>
        <v>F</v>
      </c>
      <c r="P1185" s="11">
        <f t="shared" si="272"/>
        <v>-23.287315649149274</v>
      </c>
      <c r="Q1185" s="11"/>
      <c r="R1185" s="38">
        <f t="shared" si="279"/>
        <v>0</v>
      </c>
      <c r="S1185" s="30">
        <f t="shared" si="276"/>
        <v>0</v>
      </c>
      <c r="T1185" s="30">
        <f t="shared" si="277"/>
        <v>0</v>
      </c>
      <c r="U1185" s="34"/>
      <c r="V1185" s="34"/>
      <c r="W1185" s="34"/>
      <c r="X1185" s="31">
        <f t="shared" si="273"/>
        <v>9.0359999999999996</v>
      </c>
      <c r="Y1185" s="31">
        <f t="shared" si="274"/>
        <v>-184.49199999999999</v>
      </c>
      <c r="Z1185" s="30">
        <f t="shared" si="275"/>
        <v>0</v>
      </c>
    </row>
    <row r="1186" spans="5:26" x14ac:dyDescent="0.15">
      <c r="E1186" s="46"/>
      <c r="F1186" s="28"/>
      <c r="G1186" s="29"/>
      <c r="H1186" s="29"/>
      <c r="I1186" s="48" t="str">
        <f t="shared" ref="I1186:I1240" si="282">IF(COUNTA($F$1119,$H$1119,F1186:H1186)=5,P1186,"")</f>
        <v/>
      </c>
      <c r="J1186" s="48" t="str">
        <f t="shared" si="281"/>
        <v/>
      </c>
      <c r="K1186" s="49" t="str">
        <f t="shared" ref="K1186:K1240" si="283">IF(COUNTA($F$1119,$H$1119,F1186:H1186)=5,IF(OR(T1186&lt;1,G1186&lt;70),"*",IF(G1186&gt;=IF(O1186="M",181,174),(H1186-Z1186)/Z1186*100,IF(G1186&lt;101,(H1186-X1186)/X1186*100,IF(T1186&lt;6,(H1186-X1186)/X1186*100,IF(T1186&gt;=17.583,(H1186-Z1186)/Z1186*100,(H1186-Y1186)/Y1186*100))))),"")</f>
        <v/>
      </c>
      <c r="L1186" s="11"/>
      <c r="M1186" s="11"/>
      <c r="N1186" s="78"/>
      <c r="O1186" s="31" t="str">
        <f t="shared" ref="O1186:O1240" si="284">IF(OR(+$H$1119="男",+$H$1119="M"),"M","F")</f>
        <v>F</v>
      </c>
      <c r="P1186" s="11">
        <f t="shared" ref="P1186:P1240" si="285">IF(T1186&gt;17.583,"*",(G1186-(INDEX(IF(O1186="F",Hfemalemean,Hmalemean),S1186+1,R1186+1)))/(INDEX(IF(O1186="F",Hfemalesd,Hmalesd),S1186+1,R1186+1)))</f>
        <v>-23.287315649149274</v>
      </c>
      <c r="Q1186" s="11"/>
      <c r="R1186" s="38">
        <f t="shared" ref="R1186:R1240" si="286">DATEDIF($F$1119,F1186,"Y")</f>
        <v>0</v>
      </c>
      <c r="S1186" s="30">
        <f t="shared" ref="S1186:S1240" si="287">DATEDIF($F$1119,F1186,"YM")</f>
        <v>0</v>
      </c>
      <c r="T1186" s="30">
        <f t="shared" ref="T1186:T1240" si="288">DATEDIF($F$1119,F1186,"Y")+DATEDIF($F$1119,F1186,"YD")/(365+IF(MOD(YEAR(DATE(YEAR(F1186)-1,MONTH($F$1119),DAY($F$1119))),4)=0,IF(DATE(YEAR(DATE(YEAR(F1186)-1,MONTH($F$1119),DAY($F$1119))),2,29)&gt;=DATE(YEAR(F1186)-1,MONTH($F$1119),DAY($F$1119)),1,0),0)+IF(MOD(YEAR(F1186),4)=0,IF(DATE(YEAR(F1186),2,29)&lt;=F1186,1,0),0))</f>
        <v>0</v>
      </c>
      <c r="U1186" s="34"/>
      <c r="V1186" s="34"/>
      <c r="W1186" s="34"/>
      <c r="X1186" s="31">
        <f t="shared" ref="X1186:X1240" si="289">IF(O1186="M",2.06*10^-3*G1186^2-0.1166*G1186+6.5273,2.49*10^-3*G1186^2-0.1858*G1186+9.036)</f>
        <v>9.0359999999999996</v>
      </c>
      <c r="Y1186" s="31">
        <f t="shared" ref="Y1186:Y1240" si="290">((G1186/100)^3*INDEX(itoOI,IF(O1186="M",0,3)+IF(G1186&lt;140,1,IF(G1186&lt;=149,2,3)),1)+(G1186/100)^2*INDEX(itoOI,IF(O1186="M",0,3)+IF(G1186&lt;140,1,IF(G1186&lt;=149,2,3)),2)+(G1186/100)*INDEX(itoOI,IF(O1186="M",0,3)+IF(G1186&lt;140,1,IF(G1186&lt;=149,2,3)),3)+INDEX(itoOI,IF(O1186="M",0,3)+IF(G1186&lt;140,1,IF(G1186&lt;=149,2,3)),4))</f>
        <v>-184.49199999999999</v>
      </c>
      <c r="Z1186" s="30">
        <f t="shared" ref="Z1186:Z1240" si="291">22*G1186^2/10000</f>
        <v>0</v>
      </c>
    </row>
    <row r="1187" spans="5:26" x14ac:dyDescent="0.15">
      <c r="E1187" s="46"/>
      <c r="F1187" s="28"/>
      <c r="G1187" s="29"/>
      <c r="H1187" s="29"/>
      <c r="I1187" s="48" t="str">
        <f t="shared" si="282"/>
        <v/>
      </c>
      <c r="J1187" s="48" t="str">
        <f t="shared" si="281"/>
        <v/>
      </c>
      <c r="K1187" s="49" t="str">
        <f t="shared" si="283"/>
        <v/>
      </c>
      <c r="L1187" s="11"/>
      <c r="M1187" s="11"/>
      <c r="N1187" s="78"/>
      <c r="O1187" s="31" t="str">
        <f t="shared" si="284"/>
        <v>F</v>
      </c>
      <c r="P1187" s="11">
        <f t="shared" si="285"/>
        <v>-23.287315649149274</v>
      </c>
      <c r="Q1187" s="11"/>
      <c r="R1187" s="38">
        <f t="shared" si="286"/>
        <v>0</v>
      </c>
      <c r="S1187" s="30">
        <f t="shared" si="287"/>
        <v>0</v>
      </c>
      <c r="T1187" s="30">
        <f t="shared" si="288"/>
        <v>0</v>
      </c>
      <c r="U1187" s="34"/>
      <c r="V1187" s="34"/>
      <c r="W1187" s="34"/>
      <c r="X1187" s="31">
        <f t="shared" si="289"/>
        <v>9.0359999999999996</v>
      </c>
      <c r="Y1187" s="31">
        <f t="shared" si="290"/>
        <v>-184.49199999999999</v>
      </c>
      <c r="Z1187" s="30">
        <f t="shared" si="291"/>
        <v>0</v>
      </c>
    </row>
    <row r="1188" spans="5:26" x14ac:dyDescent="0.15">
      <c r="E1188" s="46"/>
      <c r="F1188" s="28"/>
      <c r="G1188" s="29"/>
      <c r="H1188" s="29"/>
      <c r="I1188" s="48" t="str">
        <f t="shared" si="282"/>
        <v/>
      </c>
      <c r="J1188" s="48" t="str">
        <f t="shared" si="281"/>
        <v/>
      </c>
      <c r="K1188" s="49" t="str">
        <f t="shared" si="283"/>
        <v/>
      </c>
      <c r="L1188" s="11"/>
      <c r="M1188" s="11"/>
      <c r="N1188" s="78"/>
      <c r="O1188" s="31" t="str">
        <f t="shared" si="284"/>
        <v>F</v>
      </c>
      <c r="P1188" s="11">
        <f t="shared" si="285"/>
        <v>-23.287315649149274</v>
      </c>
      <c r="Q1188" s="11"/>
      <c r="R1188" s="38">
        <f t="shared" si="286"/>
        <v>0</v>
      </c>
      <c r="S1188" s="30">
        <f t="shared" si="287"/>
        <v>0</v>
      </c>
      <c r="T1188" s="30">
        <f t="shared" si="288"/>
        <v>0</v>
      </c>
      <c r="U1188" s="34"/>
      <c r="V1188" s="34"/>
      <c r="W1188" s="34"/>
      <c r="X1188" s="31">
        <f t="shared" si="289"/>
        <v>9.0359999999999996</v>
      </c>
      <c r="Y1188" s="31">
        <f t="shared" si="290"/>
        <v>-184.49199999999999</v>
      </c>
      <c r="Z1188" s="30">
        <f t="shared" si="291"/>
        <v>0</v>
      </c>
    </row>
    <row r="1189" spans="5:26" x14ac:dyDescent="0.15">
      <c r="E1189" s="46"/>
      <c r="F1189" s="28"/>
      <c r="G1189" s="29"/>
      <c r="H1189" s="29"/>
      <c r="I1189" s="48" t="str">
        <f t="shared" si="282"/>
        <v/>
      </c>
      <c r="J1189" s="48" t="str">
        <f t="shared" si="281"/>
        <v/>
      </c>
      <c r="K1189" s="49" t="str">
        <f t="shared" si="283"/>
        <v/>
      </c>
      <c r="L1189" s="11"/>
      <c r="M1189" s="11"/>
      <c r="N1189" s="78"/>
      <c r="O1189" s="31" t="str">
        <f t="shared" si="284"/>
        <v>F</v>
      </c>
      <c r="P1189" s="11">
        <f t="shared" si="285"/>
        <v>-23.287315649149274</v>
      </c>
      <c r="Q1189" s="11"/>
      <c r="R1189" s="38">
        <f t="shared" si="286"/>
        <v>0</v>
      </c>
      <c r="S1189" s="30">
        <f t="shared" si="287"/>
        <v>0</v>
      </c>
      <c r="T1189" s="30">
        <f t="shared" si="288"/>
        <v>0</v>
      </c>
      <c r="U1189" s="34"/>
      <c r="V1189" s="34"/>
      <c r="W1189" s="34"/>
      <c r="X1189" s="31">
        <f t="shared" si="289"/>
        <v>9.0359999999999996</v>
      </c>
      <c r="Y1189" s="31">
        <f t="shared" si="290"/>
        <v>-184.49199999999999</v>
      </c>
      <c r="Z1189" s="30">
        <f t="shared" si="291"/>
        <v>0</v>
      </c>
    </row>
    <row r="1190" spans="5:26" x14ac:dyDescent="0.15">
      <c r="E1190" s="46"/>
      <c r="F1190" s="28"/>
      <c r="G1190" s="29"/>
      <c r="H1190" s="29"/>
      <c r="I1190" s="48" t="str">
        <f t="shared" si="282"/>
        <v/>
      </c>
      <c r="J1190" s="48" t="str">
        <f t="shared" si="281"/>
        <v/>
      </c>
      <c r="K1190" s="49" t="str">
        <f t="shared" si="283"/>
        <v/>
      </c>
      <c r="L1190" s="11"/>
      <c r="M1190" s="11"/>
      <c r="N1190" s="78"/>
      <c r="O1190" s="31" t="str">
        <f t="shared" si="284"/>
        <v>F</v>
      </c>
      <c r="P1190" s="11">
        <f t="shared" si="285"/>
        <v>-23.287315649149274</v>
      </c>
      <c r="Q1190" s="11"/>
      <c r="R1190" s="38">
        <f t="shared" si="286"/>
        <v>0</v>
      </c>
      <c r="S1190" s="30">
        <f t="shared" si="287"/>
        <v>0</v>
      </c>
      <c r="T1190" s="30">
        <f t="shared" si="288"/>
        <v>0</v>
      </c>
      <c r="U1190" s="34"/>
      <c r="V1190" s="34"/>
      <c r="W1190" s="34"/>
      <c r="X1190" s="31">
        <f t="shared" si="289"/>
        <v>9.0359999999999996</v>
      </c>
      <c r="Y1190" s="31">
        <f t="shared" si="290"/>
        <v>-184.49199999999999</v>
      </c>
      <c r="Z1190" s="30">
        <f t="shared" si="291"/>
        <v>0</v>
      </c>
    </row>
    <row r="1191" spans="5:26" x14ac:dyDescent="0.15">
      <c r="E1191" s="46"/>
      <c r="F1191" s="28"/>
      <c r="G1191" s="29"/>
      <c r="H1191" s="29"/>
      <c r="I1191" s="48" t="str">
        <f t="shared" si="282"/>
        <v/>
      </c>
      <c r="J1191" s="48" t="str">
        <f t="shared" si="281"/>
        <v/>
      </c>
      <c r="K1191" s="49" t="str">
        <f t="shared" si="283"/>
        <v/>
      </c>
      <c r="L1191" s="11"/>
      <c r="M1191" s="11"/>
      <c r="N1191" s="78"/>
      <c r="O1191" s="31" t="str">
        <f t="shared" si="284"/>
        <v>F</v>
      </c>
      <c r="P1191" s="11">
        <f t="shared" si="285"/>
        <v>-23.287315649149274</v>
      </c>
      <c r="Q1191" s="11"/>
      <c r="R1191" s="38">
        <f t="shared" si="286"/>
        <v>0</v>
      </c>
      <c r="S1191" s="30">
        <f t="shared" si="287"/>
        <v>0</v>
      </c>
      <c r="T1191" s="30">
        <f t="shared" si="288"/>
        <v>0</v>
      </c>
      <c r="U1191" s="34"/>
      <c r="V1191" s="34"/>
      <c r="W1191" s="34"/>
      <c r="X1191" s="31">
        <f t="shared" si="289"/>
        <v>9.0359999999999996</v>
      </c>
      <c r="Y1191" s="31">
        <f t="shared" si="290"/>
        <v>-184.49199999999999</v>
      </c>
      <c r="Z1191" s="30">
        <f t="shared" si="291"/>
        <v>0</v>
      </c>
    </row>
    <row r="1192" spans="5:26" x14ac:dyDescent="0.15">
      <c r="E1192" s="46"/>
      <c r="F1192" s="28"/>
      <c r="G1192" s="29"/>
      <c r="H1192" s="29"/>
      <c r="I1192" s="48" t="str">
        <f t="shared" si="282"/>
        <v/>
      </c>
      <c r="J1192" s="48" t="str">
        <f t="shared" si="281"/>
        <v/>
      </c>
      <c r="K1192" s="49" t="str">
        <f t="shared" si="283"/>
        <v/>
      </c>
      <c r="L1192" s="11"/>
      <c r="M1192" s="11"/>
      <c r="N1192" s="78"/>
      <c r="O1192" s="31" t="str">
        <f t="shared" si="284"/>
        <v>F</v>
      </c>
      <c r="P1192" s="11">
        <f t="shared" si="285"/>
        <v>-23.287315649149274</v>
      </c>
      <c r="Q1192" s="11"/>
      <c r="R1192" s="38">
        <f t="shared" si="286"/>
        <v>0</v>
      </c>
      <c r="S1192" s="30">
        <f t="shared" si="287"/>
        <v>0</v>
      </c>
      <c r="T1192" s="30">
        <f t="shared" si="288"/>
        <v>0</v>
      </c>
      <c r="U1192" s="34"/>
      <c r="V1192" s="34"/>
      <c r="W1192" s="34"/>
      <c r="X1192" s="31">
        <f t="shared" si="289"/>
        <v>9.0359999999999996</v>
      </c>
      <c r="Y1192" s="31">
        <f t="shared" si="290"/>
        <v>-184.49199999999999</v>
      </c>
      <c r="Z1192" s="30">
        <f t="shared" si="291"/>
        <v>0</v>
      </c>
    </row>
    <row r="1193" spans="5:26" x14ac:dyDescent="0.15">
      <c r="E1193" s="46"/>
      <c r="F1193" s="28"/>
      <c r="G1193" s="29"/>
      <c r="H1193" s="29"/>
      <c r="I1193" s="48" t="str">
        <f t="shared" si="282"/>
        <v/>
      </c>
      <c r="J1193" s="48" t="str">
        <f t="shared" si="281"/>
        <v/>
      </c>
      <c r="K1193" s="49" t="str">
        <f t="shared" si="283"/>
        <v/>
      </c>
      <c r="L1193" s="11"/>
      <c r="M1193" s="11"/>
      <c r="N1193" s="78"/>
      <c r="O1193" s="31" t="str">
        <f t="shared" si="284"/>
        <v>F</v>
      </c>
      <c r="P1193" s="11">
        <f t="shared" si="285"/>
        <v>-23.287315649149274</v>
      </c>
      <c r="Q1193" s="11"/>
      <c r="R1193" s="38">
        <f t="shared" si="286"/>
        <v>0</v>
      </c>
      <c r="S1193" s="30">
        <f t="shared" si="287"/>
        <v>0</v>
      </c>
      <c r="T1193" s="30">
        <f t="shared" si="288"/>
        <v>0</v>
      </c>
      <c r="U1193" s="34"/>
      <c r="V1193" s="34"/>
      <c r="W1193" s="34"/>
      <c r="X1193" s="31">
        <f t="shared" si="289"/>
        <v>9.0359999999999996</v>
      </c>
      <c r="Y1193" s="31">
        <f t="shared" si="290"/>
        <v>-184.49199999999999</v>
      </c>
      <c r="Z1193" s="30">
        <f t="shared" si="291"/>
        <v>0</v>
      </c>
    </row>
    <row r="1194" spans="5:26" x14ac:dyDescent="0.15">
      <c r="E1194" s="46"/>
      <c r="F1194" s="28"/>
      <c r="G1194" s="29"/>
      <c r="H1194" s="29"/>
      <c r="I1194" s="48" t="str">
        <f t="shared" si="282"/>
        <v/>
      </c>
      <c r="J1194" s="48" t="str">
        <f t="shared" si="281"/>
        <v/>
      </c>
      <c r="K1194" s="49" t="str">
        <f t="shared" si="283"/>
        <v/>
      </c>
      <c r="L1194" s="11"/>
      <c r="M1194" s="11"/>
      <c r="N1194" s="78"/>
      <c r="O1194" s="31" t="str">
        <f t="shared" si="284"/>
        <v>F</v>
      </c>
      <c r="P1194" s="11">
        <f t="shared" si="285"/>
        <v>-23.287315649149274</v>
      </c>
      <c r="Q1194" s="11"/>
      <c r="R1194" s="38">
        <f t="shared" si="286"/>
        <v>0</v>
      </c>
      <c r="S1194" s="30">
        <f t="shared" si="287"/>
        <v>0</v>
      </c>
      <c r="T1194" s="30">
        <f t="shared" si="288"/>
        <v>0</v>
      </c>
      <c r="U1194" s="34"/>
      <c r="V1194" s="34"/>
      <c r="W1194" s="34"/>
      <c r="X1194" s="31">
        <f t="shared" si="289"/>
        <v>9.0359999999999996</v>
      </c>
      <c r="Y1194" s="31">
        <f t="shared" si="290"/>
        <v>-184.49199999999999</v>
      </c>
      <c r="Z1194" s="30">
        <f t="shared" si="291"/>
        <v>0</v>
      </c>
    </row>
    <row r="1195" spans="5:26" x14ac:dyDescent="0.15">
      <c r="E1195" s="46"/>
      <c r="F1195" s="28"/>
      <c r="G1195" s="29"/>
      <c r="H1195" s="29"/>
      <c r="I1195" s="48" t="str">
        <f t="shared" si="282"/>
        <v/>
      </c>
      <c r="J1195" s="48" t="str">
        <f t="shared" si="281"/>
        <v/>
      </c>
      <c r="K1195" s="49" t="str">
        <f t="shared" si="283"/>
        <v/>
      </c>
      <c r="L1195" s="11"/>
      <c r="M1195" s="11"/>
      <c r="N1195" s="78"/>
      <c r="O1195" s="31" t="str">
        <f t="shared" si="284"/>
        <v>F</v>
      </c>
      <c r="P1195" s="11">
        <f t="shared" si="285"/>
        <v>-23.287315649149274</v>
      </c>
      <c r="Q1195" s="11"/>
      <c r="R1195" s="38">
        <f t="shared" si="286"/>
        <v>0</v>
      </c>
      <c r="S1195" s="30">
        <f t="shared" si="287"/>
        <v>0</v>
      </c>
      <c r="T1195" s="30">
        <f t="shared" si="288"/>
        <v>0</v>
      </c>
      <c r="U1195" s="34"/>
      <c r="V1195" s="34"/>
      <c r="W1195" s="34"/>
      <c r="X1195" s="31">
        <f t="shared" si="289"/>
        <v>9.0359999999999996</v>
      </c>
      <c r="Y1195" s="31">
        <f t="shared" si="290"/>
        <v>-184.49199999999999</v>
      </c>
      <c r="Z1195" s="30">
        <f t="shared" si="291"/>
        <v>0</v>
      </c>
    </row>
    <row r="1196" spans="5:26" x14ac:dyDescent="0.15">
      <c r="E1196" s="46"/>
      <c r="F1196" s="28"/>
      <c r="G1196" s="29"/>
      <c r="H1196" s="29"/>
      <c r="I1196" s="48" t="str">
        <f t="shared" si="282"/>
        <v/>
      </c>
      <c r="J1196" s="48" t="str">
        <f t="shared" si="281"/>
        <v/>
      </c>
      <c r="K1196" s="49" t="str">
        <f t="shared" si="283"/>
        <v/>
      </c>
      <c r="L1196" s="11"/>
      <c r="M1196" s="11"/>
      <c r="N1196" s="78"/>
      <c r="O1196" s="31" t="str">
        <f t="shared" si="284"/>
        <v>F</v>
      </c>
      <c r="P1196" s="11">
        <f t="shared" si="285"/>
        <v>-23.287315649149274</v>
      </c>
      <c r="Q1196" s="11"/>
      <c r="R1196" s="38">
        <f t="shared" si="286"/>
        <v>0</v>
      </c>
      <c r="S1196" s="30">
        <f t="shared" si="287"/>
        <v>0</v>
      </c>
      <c r="T1196" s="30">
        <f t="shared" si="288"/>
        <v>0</v>
      </c>
      <c r="U1196" s="34"/>
      <c r="V1196" s="34"/>
      <c r="W1196" s="34"/>
      <c r="X1196" s="31">
        <f t="shared" si="289"/>
        <v>9.0359999999999996</v>
      </c>
      <c r="Y1196" s="31">
        <f t="shared" si="290"/>
        <v>-184.49199999999999</v>
      </c>
      <c r="Z1196" s="30">
        <f t="shared" si="291"/>
        <v>0</v>
      </c>
    </row>
    <row r="1197" spans="5:26" x14ac:dyDescent="0.15">
      <c r="E1197" s="46"/>
      <c r="F1197" s="28"/>
      <c r="G1197" s="29"/>
      <c r="H1197" s="29"/>
      <c r="I1197" s="48" t="str">
        <f t="shared" si="282"/>
        <v/>
      </c>
      <c r="J1197" s="48" t="str">
        <f t="shared" si="281"/>
        <v/>
      </c>
      <c r="K1197" s="49" t="str">
        <f t="shared" si="283"/>
        <v/>
      </c>
      <c r="L1197" s="11"/>
      <c r="M1197" s="11"/>
      <c r="N1197" s="78"/>
      <c r="O1197" s="31" t="str">
        <f t="shared" si="284"/>
        <v>F</v>
      </c>
      <c r="P1197" s="11">
        <f t="shared" si="285"/>
        <v>-23.287315649149274</v>
      </c>
      <c r="Q1197" s="11"/>
      <c r="R1197" s="38">
        <f t="shared" si="286"/>
        <v>0</v>
      </c>
      <c r="S1197" s="30">
        <f t="shared" si="287"/>
        <v>0</v>
      </c>
      <c r="T1197" s="30">
        <f t="shared" si="288"/>
        <v>0</v>
      </c>
      <c r="U1197" s="34"/>
      <c r="V1197" s="34"/>
      <c r="W1197" s="34"/>
      <c r="X1197" s="31">
        <f t="shared" si="289"/>
        <v>9.0359999999999996</v>
      </c>
      <c r="Y1197" s="31">
        <f t="shared" si="290"/>
        <v>-184.49199999999999</v>
      </c>
      <c r="Z1197" s="30">
        <f t="shared" si="291"/>
        <v>0</v>
      </c>
    </row>
    <row r="1198" spans="5:26" x14ac:dyDescent="0.15">
      <c r="E1198" s="46"/>
      <c r="F1198" s="28"/>
      <c r="G1198" s="29"/>
      <c r="H1198" s="29"/>
      <c r="I1198" s="48" t="str">
        <f t="shared" si="282"/>
        <v/>
      </c>
      <c r="J1198" s="48" t="str">
        <f t="shared" si="281"/>
        <v/>
      </c>
      <c r="K1198" s="49" t="str">
        <f t="shared" si="283"/>
        <v/>
      </c>
      <c r="L1198" s="11"/>
      <c r="M1198" s="11"/>
      <c r="N1198" s="78"/>
      <c r="O1198" s="31" t="str">
        <f t="shared" si="284"/>
        <v>F</v>
      </c>
      <c r="P1198" s="11">
        <f t="shared" si="285"/>
        <v>-23.287315649149274</v>
      </c>
      <c r="Q1198" s="11"/>
      <c r="R1198" s="38">
        <f t="shared" si="286"/>
        <v>0</v>
      </c>
      <c r="S1198" s="30">
        <f t="shared" si="287"/>
        <v>0</v>
      </c>
      <c r="T1198" s="30">
        <f t="shared" si="288"/>
        <v>0</v>
      </c>
      <c r="U1198" s="34"/>
      <c r="V1198" s="34"/>
      <c r="W1198" s="34"/>
      <c r="X1198" s="31">
        <f t="shared" si="289"/>
        <v>9.0359999999999996</v>
      </c>
      <c r="Y1198" s="31">
        <f t="shared" si="290"/>
        <v>-184.49199999999999</v>
      </c>
      <c r="Z1198" s="30">
        <f t="shared" si="291"/>
        <v>0</v>
      </c>
    </row>
    <row r="1199" spans="5:26" x14ac:dyDescent="0.15">
      <c r="E1199" s="46"/>
      <c r="F1199" s="28"/>
      <c r="G1199" s="29"/>
      <c r="H1199" s="29"/>
      <c r="I1199" s="48" t="str">
        <f t="shared" si="282"/>
        <v/>
      </c>
      <c r="J1199" s="48" t="str">
        <f t="shared" si="281"/>
        <v/>
      </c>
      <c r="K1199" s="49" t="str">
        <f t="shared" si="283"/>
        <v/>
      </c>
      <c r="L1199" s="11"/>
      <c r="M1199" s="11"/>
      <c r="N1199" s="78"/>
      <c r="O1199" s="31" t="str">
        <f t="shared" si="284"/>
        <v>F</v>
      </c>
      <c r="P1199" s="11">
        <f t="shared" si="285"/>
        <v>-23.287315649149274</v>
      </c>
      <c r="Q1199" s="11"/>
      <c r="R1199" s="38">
        <f t="shared" si="286"/>
        <v>0</v>
      </c>
      <c r="S1199" s="30">
        <f t="shared" si="287"/>
        <v>0</v>
      </c>
      <c r="T1199" s="30">
        <f t="shared" si="288"/>
        <v>0</v>
      </c>
      <c r="U1199" s="34"/>
      <c r="V1199" s="34"/>
      <c r="W1199" s="34"/>
      <c r="X1199" s="31">
        <f t="shared" si="289"/>
        <v>9.0359999999999996</v>
      </c>
      <c r="Y1199" s="31">
        <f t="shared" si="290"/>
        <v>-184.49199999999999</v>
      </c>
      <c r="Z1199" s="30">
        <f t="shared" si="291"/>
        <v>0</v>
      </c>
    </row>
    <row r="1200" spans="5:26" x14ac:dyDescent="0.15">
      <c r="E1200" s="46"/>
      <c r="F1200" s="28"/>
      <c r="G1200" s="29"/>
      <c r="H1200" s="29"/>
      <c r="I1200" s="48" t="str">
        <f t="shared" si="282"/>
        <v/>
      </c>
      <c r="J1200" s="48" t="str">
        <f t="shared" si="281"/>
        <v/>
      </c>
      <c r="K1200" s="49" t="str">
        <f t="shared" si="283"/>
        <v/>
      </c>
      <c r="L1200" s="11"/>
      <c r="M1200" s="11"/>
      <c r="N1200" s="78"/>
      <c r="O1200" s="31" t="str">
        <f t="shared" si="284"/>
        <v>F</v>
      </c>
      <c r="P1200" s="11">
        <f t="shared" si="285"/>
        <v>-23.287315649149274</v>
      </c>
      <c r="Q1200" s="11"/>
      <c r="R1200" s="38">
        <f t="shared" si="286"/>
        <v>0</v>
      </c>
      <c r="S1200" s="30">
        <f t="shared" si="287"/>
        <v>0</v>
      </c>
      <c r="T1200" s="30">
        <f t="shared" si="288"/>
        <v>0</v>
      </c>
      <c r="U1200" s="34"/>
      <c r="V1200" s="34"/>
      <c r="W1200" s="34"/>
      <c r="X1200" s="31">
        <f t="shared" si="289"/>
        <v>9.0359999999999996</v>
      </c>
      <c r="Y1200" s="31">
        <f t="shared" si="290"/>
        <v>-184.49199999999999</v>
      </c>
      <c r="Z1200" s="30">
        <f t="shared" si="291"/>
        <v>0</v>
      </c>
    </row>
    <row r="1201" spans="5:26" x14ac:dyDescent="0.15">
      <c r="E1201" s="46"/>
      <c r="F1201" s="28"/>
      <c r="G1201" s="29"/>
      <c r="H1201" s="29"/>
      <c r="I1201" s="48" t="str">
        <f t="shared" si="282"/>
        <v/>
      </c>
      <c r="J1201" s="48" t="str">
        <f t="shared" si="281"/>
        <v/>
      </c>
      <c r="K1201" s="49" t="str">
        <f t="shared" si="283"/>
        <v/>
      </c>
      <c r="L1201" s="11"/>
      <c r="M1201" s="11"/>
      <c r="N1201" s="78"/>
      <c r="O1201" s="31" t="str">
        <f t="shared" si="284"/>
        <v>F</v>
      </c>
      <c r="P1201" s="11">
        <f t="shared" si="285"/>
        <v>-23.287315649149274</v>
      </c>
      <c r="Q1201" s="11"/>
      <c r="R1201" s="38">
        <f t="shared" si="286"/>
        <v>0</v>
      </c>
      <c r="S1201" s="30">
        <f t="shared" si="287"/>
        <v>0</v>
      </c>
      <c r="T1201" s="30">
        <f t="shared" si="288"/>
        <v>0</v>
      </c>
      <c r="U1201" s="34"/>
      <c r="V1201" s="34"/>
      <c r="W1201" s="34"/>
      <c r="X1201" s="31">
        <f t="shared" si="289"/>
        <v>9.0359999999999996</v>
      </c>
      <c r="Y1201" s="31">
        <f t="shared" si="290"/>
        <v>-184.49199999999999</v>
      </c>
      <c r="Z1201" s="30">
        <f t="shared" si="291"/>
        <v>0</v>
      </c>
    </row>
    <row r="1202" spans="5:26" x14ac:dyDescent="0.15">
      <c r="E1202" s="46"/>
      <c r="F1202" s="28"/>
      <c r="G1202" s="29"/>
      <c r="H1202" s="29"/>
      <c r="I1202" s="48" t="str">
        <f t="shared" si="282"/>
        <v/>
      </c>
      <c r="J1202" s="48" t="str">
        <f t="shared" si="281"/>
        <v/>
      </c>
      <c r="K1202" s="49" t="str">
        <f t="shared" si="283"/>
        <v/>
      </c>
      <c r="L1202" s="11"/>
      <c r="M1202" s="11"/>
      <c r="N1202" s="78"/>
      <c r="O1202" s="31" t="str">
        <f t="shared" si="284"/>
        <v>F</v>
      </c>
      <c r="P1202" s="11">
        <f t="shared" si="285"/>
        <v>-23.287315649149274</v>
      </c>
      <c r="Q1202" s="11"/>
      <c r="R1202" s="38">
        <f t="shared" si="286"/>
        <v>0</v>
      </c>
      <c r="S1202" s="30">
        <f t="shared" si="287"/>
        <v>0</v>
      </c>
      <c r="T1202" s="30">
        <f t="shared" si="288"/>
        <v>0</v>
      </c>
      <c r="U1202" s="34"/>
      <c r="V1202" s="34"/>
      <c r="W1202" s="34"/>
      <c r="X1202" s="31">
        <f t="shared" si="289"/>
        <v>9.0359999999999996</v>
      </c>
      <c r="Y1202" s="31">
        <f t="shared" si="290"/>
        <v>-184.49199999999999</v>
      </c>
      <c r="Z1202" s="30">
        <f t="shared" si="291"/>
        <v>0</v>
      </c>
    </row>
    <row r="1203" spans="5:26" x14ac:dyDescent="0.15">
      <c r="E1203" s="46"/>
      <c r="F1203" s="28"/>
      <c r="G1203" s="29"/>
      <c r="H1203" s="29"/>
      <c r="I1203" s="48" t="str">
        <f t="shared" si="282"/>
        <v/>
      </c>
      <c r="J1203" s="48" t="str">
        <f t="shared" si="281"/>
        <v/>
      </c>
      <c r="K1203" s="49" t="str">
        <f t="shared" si="283"/>
        <v/>
      </c>
      <c r="L1203" s="11"/>
      <c r="M1203" s="11"/>
      <c r="N1203" s="78"/>
      <c r="O1203" s="31" t="str">
        <f t="shared" si="284"/>
        <v>F</v>
      </c>
      <c r="P1203" s="11">
        <f t="shared" si="285"/>
        <v>-23.287315649149274</v>
      </c>
      <c r="Q1203" s="11"/>
      <c r="R1203" s="38">
        <f t="shared" si="286"/>
        <v>0</v>
      </c>
      <c r="S1203" s="30">
        <f t="shared" si="287"/>
        <v>0</v>
      </c>
      <c r="T1203" s="30">
        <f t="shared" si="288"/>
        <v>0</v>
      </c>
      <c r="U1203" s="34"/>
      <c r="V1203" s="34"/>
      <c r="W1203" s="34"/>
      <c r="X1203" s="31">
        <f t="shared" si="289"/>
        <v>9.0359999999999996</v>
      </c>
      <c r="Y1203" s="31">
        <f t="shared" si="290"/>
        <v>-184.49199999999999</v>
      </c>
      <c r="Z1203" s="30">
        <f t="shared" si="291"/>
        <v>0</v>
      </c>
    </row>
    <row r="1204" spans="5:26" x14ac:dyDescent="0.15">
      <c r="E1204" s="46"/>
      <c r="F1204" s="28"/>
      <c r="G1204" s="29"/>
      <c r="H1204" s="29"/>
      <c r="I1204" s="48" t="str">
        <f t="shared" si="282"/>
        <v/>
      </c>
      <c r="J1204" s="48" t="str">
        <f t="shared" si="281"/>
        <v/>
      </c>
      <c r="K1204" s="49" t="str">
        <f t="shared" si="283"/>
        <v/>
      </c>
      <c r="L1204" s="11"/>
      <c r="M1204" s="11"/>
      <c r="N1204" s="78"/>
      <c r="O1204" s="31" t="str">
        <f t="shared" si="284"/>
        <v>F</v>
      </c>
      <c r="P1204" s="11">
        <f t="shared" si="285"/>
        <v>-23.287315649149274</v>
      </c>
      <c r="Q1204" s="11"/>
      <c r="R1204" s="38">
        <f t="shared" si="286"/>
        <v>0</v>
      </c>
      <c r="S1204" s="30">
        <f t="shared" si="287"/>
        <v>0</v>
      </c>
      <c r="T1204" s="30">
        <f t="shared" si="288"/>
        <v>0</v>
      </c>
      <c r="U1204" s="34"/>
      <c r="V1204" s="34"/>
      <c r="W1204" s="34"/>
      <c r="X1204" s="31">
        <f t="shared" si="289"/>
        <v>9.0359999999999996</v>
      </c>
      <c r="Y1204" s="31">
        <f t="shared" si="290"/>
        <v>-184.49199999999999</v>
      </c>
      <c r="Z1204" s="30">
        <f t="shared" si="291"/>
        <v>0</v>
      </c>
    </row>
    <row r="1205" spans="5:26" x14ac:dyDescent="0.15">
      <c r="E1205" s="46"/>
      <c r="F1205" s="28"/>
      <c r="G1205" s="29"/>
      <c r="H1205" s="29"/>
      <c r="I1205" s="48" t="str">
        <f t="shared" si="282"/>
        <v/>
      </c>
      <c r="J1205" s="48" t="str">
        <f t="shared" si="281"/>
        <v/>
      </c>
      <c r="K1205" s="49" t="str">
        <f t="shared" si="283"/>
        <v/>
      </c>
      <c r="L1205" s="11"/>
      <c r="M1205" s="11"/>
      <c r="N1205" s="78"/>
      <c r="O1205" s="31" t="str">
        <f t="shared" si="284"/>
        <v>F</v>
      </c>
      <c r="P1205" s="11">
        <f t="shared" si="285"/>
        <v>-23.287315649149274</v>
      </c>
      <c r="Q1205" s="11"/>
      <c r="R1205" s="38">
        <f t="shared" si="286"/>
        <v>0</v>
      </c>
      <c r="S1205" s="30">
        <f t="shared" si="287"/>
        <v>0</v>
      </c>
      <c r="T1205" s="30">
        <f t="shared" si="288"/>
        <v>0</v>
      </c>
      <c r="U1205" s="34"/>
      <c r="V1205" s="34"/>
      <c r="W1205" s="34"/>
      <c r="X1205" s="31">
        <f t="shared" si="289"/>
        <v>9.0359999999999996</v>
      </c>
      <c r="Y1205" s="31">
        <f t="shared" si="290"/>
        <v>-184.49199999999999</v>
      </c>
      <c r="Z1205" s="30">
        <f t="shared" si="291"/>
        <v>0</v>
      </c>
    </row>
    <row r="1206" spans="5:26" x14ac:dyDescent="0.15">
      <c r="E1206" s="46"/>
      <c r="F1206" s="28"/>
      <c r="G1206" s="29"/>
      <c r="H1206" s="29"/>
      <c r="I1206" s="48" t="str">
        <f t="shared" si="282"/>
        <v/>
      </c>
      <c r="J1206" s="48" t="str">
        <f t="shared" si="281"/>
        <v/>
      </c>
      <c r="K1206" s="49" t="str">
        <f t="shared" si="283"/>
        <v/>
      </c>
      <c r="L1206" s="11"/>
      <c r="M1206" s="11"/>
      <c r="N1206" s="78"/>
      <c r="O1206" s="31" t="str">
        <f t="shared" si="284"/>
        <v>F</v>
      </c>
      <c r="P1206" s="11">
        <f t="shared" si="285"/>
        <v>-23.287315649149274</v>
      </c>
      <c r="Q1206" s="11"/>
      <c r="R1206" s="38">
        <f t="shared" si="286"/>
        <v>0</v>
      </c>
      <c r="S1206" s="30">
        <f t="shared" si="287"/>
        <v>0</v>
      </c>
      <c r="T1206" s="30">
        <f t="shared" si="288"/>
        <v>0</v>
      </c>
      <c r="U1206" s="34"/>
      <c r="V1206" s="34"/>
      <c r="W1206" s="34"/>
      <c r="X1206" s="31">
        <f t="shared" si="289"/>
        <v>9.0359999999999996</v>
      </c>
      <c r="Y1206" s="31">
        <f t="shared" si="290"/>
        <v>-184.49199999999999</v>
      </c>
      <c r="Z1206" s="30">
        <f t="shared" si="291"/>
        <v>0</v>
      </c>
    </row>
    <row r="1207" spans="5:26" x14ac:dyDescent="0.15">
      <c r="E1207" s="46"/>
      <c r="F1207" s="28"/>
      <c r="G1207" s="29"/>
      <c r="H1207" s="29"/>
      <c r="I1207" s="48" t="str">
        <f t="shared" si="282"/>
        <v/>
      </c>
      <c r="J1207" s="48" t="str">
        <f t="shared" si="281"/>
        <v/>
      </c>
      <c r="K1207" s="49" t="str">
        <f t="shared" si="283"/>
        <v/>
      </c>
      <c r="L1207" s="11"/>
      <c r="M1207" s="11"/>
      <c r="N1207" s="78"/>
      <c r="O1207" s="31" t="str">
        <f t="shared" si="284"/>
        <v>F</v>
      </c>
      <c r="P1207" s="11">
        <f t="shared" si="285"/>
        <v>-23.287315649149274</v>
      </c>
      <c r="Q1207" s="11"/>
      <c r="R1207" s="38">
        <f t="shared" si="286"/>
        <v>0</v>
      </c>
      <c r="S1207" s="30">
        <f t="shared" si="287"/>
        <v>0</v>
      </c>
      <c r="T1207" s="30">
        <f t="shared" si="288"/>
        <v>0</v>
      </c>
      <c r="U1207" s="34"/>
      <c r="V1207" s="34"/>
      <c r="W1207" s="34"/>
      <c r="X1207" s="31">
        <f t="shared" si="289"/>
        <v>9.0359999999999996</v>
      </c>
      <c r="Y1207" s="31">
        <f t="shared" si="290"/>
        <v>-184.49199999999999</v>
      </c>
      <c r="Z1207" s="30">
        <f t="shared" si="291"/>
        <v>0</v>
      </c>
    </row>
    <row r="1208" spans="5:26" x14ac:dyDescent="0.15">
      <c r="E1208" s="46"/>
      <c r="F1208" s="28"/>
      <c r="G1208" s="29"/>
      <c r="H1208" s="29"/>
      <c r="I1208" s="48" t="str">
        <f t="shared" si="282"/>
        <v/>
      </c>
      <c r="J1208" s="48" t="str">
        <f t="shared" si="281"/>
        <v/>
      </c>
      <c r="K1208" s="49" t="str">
        <f t="shared" si="283"/>
        <v/>
      </c>
      <c r="L1208" s="11"/>
      <c r="M1208" s="11"/>
      <c r="N1208" s="78"/>
      <c r="O1208" s="31" t="str">
        <f t="shared" si="284"/>
        <v>F</v>
      </c>
      <c r="P1208" s="11">
        <f t="shared" si="285"/>
        <v>-23.287315649149274</v>
      </c>
      <c r="Q1208" s="11"/>
      <c r="R1208" s="38">
        <f t="shared" si="286"/>
        <v>0</v>
      </c>
      <c r="S1208" s="30">
        <f t="shared" si="287"/>
        <v>0</v>
      </c>
      <c r="T1208" s="30">
        <f t="shared" si="288"/>
        <v>0</v>
      </c>
      <c r="U1208" s="34"/>
      <c r="V1208" s="34"/>
      <c r="W1208" s="34"/>
      <c r="X1208" s="31">
        <f t="shared" si="289"/>
        <v>9.0359999999999996</v>
      </c>
      <c r="Y1208" s="31">
        <f t="shared" si="290"/>
        <v>-184.49199999999999</v>
      </c>
      <c r="Z1208" s="30">
        <f t="shared" si="291"/>
        <v>0</v>
      </c>
    </row>
    <row r="1209" spans="5:26" x14ac:dyDescent="0.15">
      <c r="E1209" s="46"/>
      <c r="F1209" s="28"/>
      <c r="G1209" s="29"/>
      <c r="H1209" s="29"/>
      <c r="I1209" s="48" t="str">
        <f t="shared" si="282"/>
        <v/>
      </c>
      <c r="J1209" s="48" t="str">
        <f t="shared" si="281"/>
        <v/>
      </c>
      <c r="K1209" s="49" t="str">
        <f t="shared" si="283"/>
        <v/>
      </c>
      <c r="L1209" s="11"/>
      <c r="M1209" s="11"/>
      <c r="N1209" s="78"/>
      <c r="O1209" s="31" t="str">
        <f t="shared" si="284"/>
        <v>F</v>
      </c>
      <c r="P1209" s="11">
        <f t="shared" si="285"/>
        <v>-23.287315649149274</v>
      </c>
      <c r="Q1209" s="11"/>
      <c r="R1209" s="38">
        <f t="shared" si="286"/>
        <v>0</v>
      </c>
      <c r="S1209" s="30">
        <f t="shared" si="287"/>
        <v>0</v>
      </c>
      <c r="T1209" s="30">
        <f t="shared" si="288"/>
        <v>0</v>
      </c>
      <c r="U1209" s="34"/>
      <c r="V1209" s="34"/>
      <c r="W1209" s="34"/>
      <c r="X1209" s="31">
        <f t="shared" si="289"/>
        <v>9.0359999999999996</v>
      </c>
      <c r="Y1209" s="31">
        <f t="shared" si="290"/>
        <v>-184.49199999999999</v>
      </c>
      <c r="Z1209" s="30">
        <f t="shared" si="291"/>
        <v>0</v>
      </c>
    </row>
    <row r="1210" spans="5:26" x14ac:dyDescent="0.15">
      <c r="E1210" s="46"/>
      <c r="F1210" s="28"/>
      <c r="G1210" s="29"/>
      <c r="H1210" s="29"/>
      <c r="I1210" s="48" t="str">
        <f t="shared" si="282"/>
        <v/>
      </c>
      <c r="J1210" s="48" t="str">
        <f t="shared" si="281"/>
        <v/>
      </c>
      <c r="K1210" s="49" t="str">
        <f t="shared" si="283"/>
        <v/>
      </c>
      <c r="L1210" s="11"/>
      <c r="M1210" s="11"/>
      <c r="N1210" s="78"/>
      <c r="O1210" s="31" t="str">
        <f t="shared" si="284"/>
        <v>F</v>
      </c>
      <c r="P1210" s="11">
        <f t="shared" si="285"/>
        <v>-23.287315649149274</v>
      </c>
      <c r="Q1210" s="11"/>
      <c r="R1210" s="38">
        <f t="shared" si="286"/>
        <v>0</v>
      </c>
      <c r="S1210" s="30">
        <f t="shared" si="287"/>
        <v>0</v>
      </c>
      <c r="T1210" s="30">
        <f t="shared" si="288"/>
        <v>0</v>
      </c>
      <c r="U1210" s="34"/>
      <c r="V1210" s="34"/>
      <c r="W1210" s="34"/>
      <c r="X1210" s="31">
        <f t="shared" si="289"/>
        <v>9.0359999999999996</v>
      </c>
      <c r="Y1210" s="31">
        <f t="shared" si="290"/>
        <v>-184.49199999999999</v>
      </c>
      <c r="Z1210" s="30">
        <f t="shared" si="291"/>
        <v>0</v>
      </c>
    </row>
    <row r="1211" spans="5:26" x14ac:dyDescent="0.15">
      <c r="E1211" s="46"/>
      <c r="F1211" s="28"/>
      <c r="G1211" s="29"/>
      <c r="H1211" s="29"/>
      <c r="I1211" s="48" t="str">
        <f t="shared" si="282"/>
        <v/>
      </c>
      <c r="J1211" s="48" t="str">
        <f t="shared" si="281"/>
        <v/>
      </c>
      <c r="K1211" s="49" t="str">
        <f t="shared" si="283"/>
        <v/>
      </c>
      <c r="L1211" s="11"/>
      <c r="M1211" s="11"/>
      <c r="N1211" s="78"/>
      <c r="O1211" s="31" t="str">
        <f t="shared" si="284"/>
        <v>F</v>
      </c>
      <c r="P1211" s="11">
        <f t="shared" si="285"/>
        <v>-23.287315649149274</v>
      </c>
      <c r="Q1211" s="11"/>
      <c r="R1211" s="38">
        <f t="shared" si="286"/>
        <v>0</v>
      </c>
      <c r="S1211" s="30">
        <f t="shared" si="287"/>
        <v>0</v>
      </c>
      <c r="T1211" s="30">
        <f t="shared" si="288"/>
        <v>0</v>
      </c>
      <c r="U1211" s="34"/>
      <c r="V1211" s="34"/>
      <c r="W1211" s="34"/>
      <c r="X1211" s="31">
        <f t="shared" si="289"/>
        <v>9.0359999999999996</v>
      </c>
      <c r="Y1211" s="31">
        <f t="shared" si="290"/>
        <v>-184.49199999999999</v>
      </c>
      <c r="Z1211" s="30">
        <f t="shared" si="291"/>
        <v>0</v>
      </c>
    </row>
    <row r="1212" spans="5:26" x14ac:dyDescent="0.15">
      <c r="E1212" s="46"/>
      <c r="F1212" s="28"/>
      <c r="G1212" s="29"/>
      <c r="H1212" s="29"/>
      <c r="I1212" s="48" t="str">
        <f t="shared" si="282"/>
        <v/>
      </c>
      <c r="J1212" s="48" t="str">
        <f t="shared" si="281"/>
        <v/>
      </c>
      <c r="K1212" s="49" t="str">
        <f t="shared" si="283"/>
        <v/>
      </c>
      <c r="L1212" s="11"/>
      <c r="M1212" s="11"/>
      <c r="N1212" s="78"/>
      <c r="O1212" s="31" t="str">
        <f t="shared" si="284"/>
        <v>F</v>
      </c>
      <c r="P1212" s="11">
        <f t="shared" si="285"/>
        <v>-23.287315649149274</v>
      </c>
      <c r="Q1212" s="11"/>
      <c r="R1212" s="38">
        <f t="shared" si="286"/>
        <v>0</v>
      </c>
      <c r="S1212" s="30">
        <f t="shared" si="287"/>
        <v>0</v>
      </c>
      <c r="T1212" s="30">
        <f t="shared" si="288"/>
        <v>0</v>
      </c>
      <c r="U1212" s="34"/>
      <c r="V1212" s="34"/>
      <c r="W1212" s="34"/>
      <c r="X1212" s="31">
        <f t="shared" si="289"/>
        <v>9.0359999999999996</v>
      </c>
      <c r="Y1212" s="31">
        <f t="shared" si="290"/>
        <v>-184.49199999999999</v>
      </c>
      <c r="Z1212" s="30">
        <f t="shared" si="291"/>
        <v>0</v>
      </c>
    </row>
    <row r="1213" spans="5:26" x14ac:dyDescent="0.15">
      <c r="E1213" s="46"/>
      <c r="F1213" s="28"/>
      <c r="G1213" s="29"/>
      <c r="H1213" s="29"/>
      <c r="I1213" s="48" t="str">
        <f t="shared" si="282"/>
        <v/>
      </c>
      <c r="J1213" s="48" t="str">
        <f t="shared" si="281"/>
        <v/>
      </c>
      <c r="K1213" s="49" t="str">
        <f t="shared" si="283"/>
        <v/>
      </c>
      <c r="L1213" s="11"/>
      <c r="M1213" s="11"/>
      <c r="N1213" s="78"/>
      <c r="O1213" s="31" t="str">
        <f t="shared" si="284"/>
        <v>F</v>
      </c>
      <c r="P1213" s="11">
        <f t="shared" si="285"/>
        <v>-23.287315649149274</v>
      </c>
      <c r="Q1213" s="11"/>
      <c r="R1213" s="38">
        <f t="shared" si="286"/>
        <v>0</v>
      </c>
      <c r="S1213" s="30">
        <f t="shared" si="287"/>
        <v>0</v>
      </c>
      <c r="T1213" s="30">
        <f t="shared" si="288"/>
        <v>0</v>
      </c>
      <c r="U1213" s="34"/>
      <c r="V1213" s="34"/>
      <c r="W1213" s="34"/>
      <c r="X1213" s="31">
        <f t="shared" si="289"/>
        <v>9.0359999999999996</v>
      </c>
      <c r="Y1213" s="31">
        <f t="shared" si="290"/>
        <v>-184.49199999999999</v>
      </c>
      <c r="Z1213" s="30">
        <f t="shared" si="291"/>
        <v>0</v>
      </c>
    </row>
    <row r="1214" spans="5:26" x14ac:dyDescent="0.15">
      <c r="E1214" s="46"/>
      <c r="F1214" s="28"/>
      <c r="G1214" s="29"/>
      <c r="H1214" s="29"/>
      <c r="I1214" s="48" t="str">
        <f t="shared" si="282"/>
        <v/>
      </c>
      <c r="J1214" s="48" t="str">
        <f t="shared" si="281"/>
        <v/>
      </c>
      <c r="K1214" s="49" t="str">
        <f t="shared" si="283"/>
        <v/>
      </c>
      <c r="L1214" s="11"/>
      <c r="M1214" s="11"/>
      <c r="N1214" s="78"/>
      <c r="O1214" s="31" t="str">
        <f t="shared" si="284"/>
        <v>F</v>
      </c>
      <c r="P1214" s="11">
        <f t="shared" si="285"/>
        <v>-23.287315649149274</v>
      </c>
      <c r="Q1214" s="11"/>
      <c r="R1214" s="38">
        <f t="shared" si="286"/>
        <v>0</v>
      </c>
      <c r="S1214" s="30">
        <f t="shared" si="287"/>
        <v>0</v>
      </c>
      <c r="T1214" s="30">
        <f t="shared" si="288"/>
        <v>0</v>
      </c>
      <c r="U1214" s="34"/>
      <c r="V1214" s="34"/>
      <c r="W1214" s="34"/>
      <c r="X1214" s="31">
        <f t="shared" si="289"/>
        <v>9.0359999999999996</v>
      </c>
      <c r="Y1214" s="31">
        <f t="shared" si="290"/>
        <v>-184.49199999999999</v>
      </c>
      <c r="Z1214" s="30">
        <f t="shared" si="291"/>
        <v>0</v>
      </c>
    </row>
    <row r="1215" spans="5:26" x14ac:dyDescent="0.15">
      <c r="E1215" s="46"/>
      <c r="F1215" s="28"/>
      <c r="G1215" s="29"/>
      <c r="H1215" s="29"/>
      <c r="I1215" s="48" t="str">
        <f t="shared" si="282"/>
        <v/>
      </c>
      <c r="J1215" s="48" t="str">
        <f t="shared" si="281"/>
        <v/>
      </c>
      <c r="K1215" s="49" t="str">
        <f t="shared" si="283"/>
        <v/>
      </c>
      <c r="L1215" s="11"/>
      <c r="M1215" s="11"/>
      <c r="N1215" s="78"/>
      <c r="O1215" s="31" t="str">
        <f t="shared" si="284"/>
        <v>F</v>
      </c>
      <c r="P1215" s="11">
        <f t="shared" si="285"/>
        <v>-23.287315649149274</v>
      </c>
      <c r="Q1215" s="11"/>
      <c r="R1215" s="38">
        <f t="shared" si="286"/>
        <v>0</v>
      </c>
      <c r="S1215" s="30">
        <f t="shared" si="287"/>
        <v>0</v>
      </c>
      <c r="T1215" s="30">
        <f t="shared" si="288"/>
        <v>0</v>
      </c>
      <c r="U1215" s="34"/>
      <c r="V1215" s="34"/>
      <c r="W1215" s="34"/>
      <c r="X1215" s="31">
        <f t="shared" si="289"/>
        <v>9.0359999999999996</v>
      </c>
      <c r="Y1215" s="31">
        <f t="shared" si="290"/>
        <v>-184.49199999999999</v>
      </c>
      <c r="Z1215" s="30">
        <f t="shared" si="291"/>
        <v>0</v>
      </c>
    </row>
    <row r="1216" spans="5:26" x14ac:dyDescent="0.15">
      <c r="E1216" s="46"/>
      <c r="F1216" s="28"/>
      <c r="G1216" s="29"/>
      <c r="H1216" s="29"/>
      <c r="I1216" s="48" t="str">
        <f t="shared" si="282"/>
        <v/>
      </c>
      <c r="J1216" s="48" t="str">
        <f t="shared" si="281"/>
        <v/>
      </c>
      <c r="K1216" s="49" t="str">
        <f t="shared" si="283"/>
        <v/>
      </c>
      <c r="L1216" s="11"/>
      <c r="M1216" s="11"/>
      <c r="N1216" s="78"/>
      <c r="O1216" s="31" t="str">
        <f t="shared" si="284"/>
        <v>F</v>
      </c>
      <c r="P1216" s="11">
        <f t="shared" si="285"/>
        <v>-23.287315649149274</v>
      </c>
      <c r="Q1216" s="11"/>
      <c r="R1216" s="38">
        <f t="shared" si="286"/>
        <v>0</v>
      </c>
      <c r="S1216" s="30">
        <f t="shared" si="287"/>
        <v>0</v>
      </c>
      <c r="T1216" s="30">
        <f t="shared" si="288"/>
        <v>0</v>
      </c>
      <c r="U1216" s="34"/>
      <c r="V1216" s="34"/>
      <c r="W1216" s="34"/>
      <c r="X1216" s="31">
        <f t="shared" si="289"/>
        <v>9.0359999999999996</v>
      </c>
      <c r="Y1216" s="31">
        <f t="shared" si="290"/>
        <v>-184.49199999999999</v>
      </c>
      <c r="Z1216" s="30">
        <f t="shared" si="291"/>
        <v>0</v>
      </c>
    </row>
    <row r="1217" spans="5:26" x14ac:dyDescent="0.15">
      <c r="E1217" s="46"/>
      <c r="F1217" s="28"/>
      <c r="G1217" s="29"/>
      <c r="H1217" s="29"/>
      <c r="I1217" s="48" t="str">
        <f t="shared" si="282"/>
        <v/>
      </c>
      <c r="J1217" s="48" t="str">
        <f t="shared" ref="J1217:J1240" si="292">IF(COUNTA($F$1119,$H$1119,F1217:H1217)=5,IF(T1217&lt;6,"*",IF(T1217&gt;=17.583,"*",(H1217-G1217*INDEX(IF(O1217="F",muratafemale,muratamale),R1217-4,1)-INDEX(IF(O1217="F",muratafemale,muratamale),R1217-4,2))/(G1217*INDEX(IF(O1217="F",muratafemale,muratamale),R1217-4,1)+INDEX(IF(O1217="F",muratafemale,muratamale),R1217-4,2))*100)),"")</f>
        <v/>
      </c>
      <c r="K1217" s="49" t="str">
        <f t="shared" si="283"/>
        <v/>
      </c>
      <c r="L1217" s="11"/>
      <c r="M1217" s="11"/>
      <c r="N1217" s="78"/>
      <c r="O1217" s="31" t="str">
        <f t="shared" si="284"/>
        <v>F</v>
      </c>
      <c r="P1217" s="11">
        <f t="shared" si="285"/>
        <v>-23.287315649149274</v>
      </c>
      <c r="Q1217" s="11"/>
      <c r="R1217" s="38">
        <f t="shared" si="286"/>
        <v>0</v>
      </c>
      <c r="S1217" s="30">
        <f t="shared" si="287"/>
        <v>0</v>
      </c>
      <c r="T1217" s="30">
        <f t="shared" si="288"/>
        <v>0</v>
      </c>
      <c r="U1217" s="34"/>
      <c r="V1217" s="34"/>
      <c r="W1217" s="34"/>
      <c r="X1217" s="31">
        <f t="shared" si="289"/>
        <v>9.0359999999999996</v>
      </c>
      <c r="Y1217" s="31">
        <f t="shared" si="290"/>
        <v>-184.49199999999999</v>
      </c>
      <c r="Z1217" s="30">
        <f t="shared" si="291"/>
        <v>0</v>
      </c>
    </row>
    <row r="1218" spans="5:26" x14ac:dyDescent="0.15">
      <c r="E1218" s="46"/>
      <c r="F1218" s="28"/>
      <c r="G1218" s="29"/>
      <c r="H1218" s="29"/>
      <c r="I1218" s="48" t="str">
        <f t="shared" si="282"/>
        <v/>
      </c>
      <c r="J1218" s="48" t="str">
        <f t="shared" si="292"/>
        <v/>
      </c>
      <c r="K1218" s="49" t="str">
        <f t="shared" si="283"/>
        <v/>
      </c>
      <c r="L1218" s="11"/>
      <c r="M1218" s="11"/>
      <c r="N1218" s="78"/>
      <c r="O1218" s="31" t="str">
        <f t="shared" si="284"/>
        <v>F</v>
      </c>
      <c r="P1218" s="11">
        <f t="shared" si="285"/>
        <v>-23.287315649149274</v>
      </c>
      <c r="Q1218" s="11"/>
      <c r="R1218" s="38">
        <f t="shared" si="286"/>
        <v>0</v>
      </c>
      <c r="S1218" s="30">
        <f t="shared" si="287"/>
        <v>0</v>
      </c>
      <c r="T1218" s="30">
        <f t="shared" si="288"/>
        <v>0</v>
      </c>
      <c r="U1218" s="34"/>
      <c r="V1218" s="34"/>
      <c r="W1218" s="34"/>
      <c r="X1218" s="31">
        <f t="shared" si="289"/>
        <v>9.0359999999999996</v>
      </c>
      <c r="Y1218" s="31">
        <f t="shared" si="290"/>
        <v>-184.49199999999999</v>
      </c>
      <c r="Z1218" s="30">
        <f t="shared" si="291"/>
        <v>0</v>
      </c>
    </row>
    <row r="1219" spans="5:26" x14ac:dyDescent="0.15">
      <c r="E1219" s="46"/>
      <c r="F1219" s="28"/>
      <c r="G1219" s="29"/>
      <c r="H1219" s="29"/>
      <c r="I1219" s="48" t="str">
        <f t="shared" si="282"/>
        <v/>
      </c>
      <c r="J1219" s="48" t="str">
        <f t="shared" si="292"/>
        <v/>
      </c>
      <c r="K1219" s="49" t="str">
        <f t="shared" si="283"/>
        <v/>
      </c>
      <c r="L1219" s="11"/>
      <c r="M1219" s="11"/>
      <c r="N1219" s="78"/>
      <c r="O1219" s="31" t="str">
        <f t="shared" si="284"/>
        <v>F</v>
      </c>
      <c r="P1219" s="11">
        <f t="shared" si="285"/>
        <v>-23.287315649149274</v>
      </c>
      <c r="Q1219" s="11"/>
      <c r="R1219" s="38">
        <f t="shared" si="286"/>
        <v>0</v>
      </c>
      <c r="S1219" s="30">
        <f t="shared" si="287"/>
        <v>0</v>
      </c>
      <c r="T1219" s="30">
        <f t="shared" si="288"/>
        <v>0</v>
      </c>
      <c r="U1219" s="34"/>
      <c r="V1219" s="34"/>
      <c r="W1219" s="34"/>
      <c r="X1219" s="31">
        <f t="shared" si="289"/>
        <v>9.0359999999999996</v>
      </c>
      <c r="Y1219" s="31">
        <f t="shared" si="290"/>
        <v>-184.49199999999999</v>
      </c>
      <c r="Z1219" s="30">
        <f t="shared" si="291"/>
        <v>0</v>
      </c>
    </row>
    <row r="1220" spans="5:26" x14ac:dyDescent="0.15">
      <c r="E1220" s="46"/>
      <c r="F1220" s="28"/>
      <c r="G1220" s="29"/>
      <c r="H1220" s="29"/>
      <c r="I1220" s="48" t="str">
        <f t="shared" si="282"/>
        <v/>
      </c>
      <c r="J1220" s="48" t="str">
        <f t="shared" si="292"/>
        <v/>
      </c>
      <c r="K1220" s="49" t="str">
        <f t="shared" si="283"/>
        <v/>
      </c>
      <c r="L1220" s="11"/>
      <c r="M1220" s="11"/>
      <c r="N1220" s="78"/>
      <c r="O1220" s="31" t="str">
        <f t="shared" si="284"/>
        <v>F</v>
      </c>
      <c r="P1220" s="11">
        <f t="shared" si="285"/>
        <v>-23.287315649149274</v>
      </c>
      <c r="Q1220" s="11"/>
      <c r="R1220" s="38">
        <f t="shared" si="286"/>
        <v>0</v>
      </c>
      <c r="S1220" s="30">
        <f t="shared" si="287"/>
        <v>0</v>
      </c>
      <c r="T1220" s="30">
        <f t="shared" si="288"/>
        <v>0</v>
      </c>
      <c r="U1220" s="34"/>
      <c r="V1220" s="34"/>
      <c r="W1220" s="34"/>
      <c r="X1220" s="31">
        <f t="shared" si="289"/>
        <v>9.0359999999999996</v>
      </c>
      <c r="Y1220" s="31">
        <f t="shared" si="290"/>
        <v>-184.49199999999999</v>
      </c>
      <c r="Z1220" s="30">
        <f t="shared" si="291"/>
        <v>0</v>
      </c>
    </row>
    <row r="1221" spans="5:26" x14ac:dyDescent="0.15">
      <c r="E1221" s="46"/>
      <c r="F1221" s="28"/>
      <c r="G1221" s="29"/>
      <c r="H1221" s="29"/>
      <c r="I1221" s="48" t="str">
        <f t="shared" si="282"/>
        <v/>
      </c>
      <c r="J1221" s="48" t="str">
        <f t="shared" si="292"/>
        <v/>
      </c>
      <c r="K1221" s="49" t="str">
        <f t="shared" si="283"/>
        <v/>
      </c>
      <c r="L1221" s="11"/>
      <c r="M1221" s="11"/>
      <c r="N1221" s="78"/>
      <c r="O1221" s="31" t="str">
        <f t="shared" si="284"/>
        <v>F</v>
      </c>
      <c r="P1221" s="11">
        <f t="shared" si="285"/>
        <v>-23.287315649149274</v>
      </c>
      <c r="Q1221" s="11"/>
      <c r="R1221" s="38">
        <f t="shared" si="286"/>
        <v>0</v>
      </c>
      <c r="S1221" s="30">
        <f t="shared" si="287"/>
        <v>0</v>
      </c>
      <c r="T1221" s="30">
        <f t="shared" si="288"/>
        <v>0</v>
      </c>
      <c r="U1221" s="34"/>
      <c r="V1221" s="34"/>
      <c r="W1221" s="34"/>
      <c r="X1221" s="31">
        <f t="shared" si="289"/>
        <v>9.0359999999999996</v>
      </c>
      <c r="Y1221" s="31">
        <f t="shared" si="290"/>
        <v>-184.49199999999999</v>
      </c>
      <c r="Z1221" s="30">
        <f t="shared" si="291"/>
        <v>0</v>
      </c>
    </row>
    <row r="1222" spans="5:26" x14ac:dyDescent="0.15">
      <c r="E1222" s="46"/>
      <c r="F1222" s="28"/>
      <c r="G1222" s="29"/>
      <c r="H1222" s="29"/>
      <c r="I1222" s="48" t="str">
        <f t="shared" si="282"/>
        <v/>
      </c>
      <c r="J1222" s="48" t="str">
        <f t="shared" si="292"/>
        <v/>
      </c>
      <c r="K1222" s="49" t="str">
        <f t="shared" si="283"/>
        <v/>
      </c>
      <c r="L1222" s="11"/>
      <c r="M1222" s="11"/>
      <c r="N1222" s="78"/>
      <c r="O1222" s="31" t="str">
        <f t="shared" si="284"/>
        <v>F</v>
      </c>
      <c r="P1222" s="11">
        <f t="shared" si="285"/>
        <v>-23.287315649149274</v>
      </c>
      <c r="Q1222" s="11"/>
      <c r="R1222" s="38">
        <f t="shared" si="286"/>
        <v>0</v>
      </c>
      <c r="S1222" s="30">
        <f t="shared" si="287"/>
        <v>0</v>
      </c>
      <c r="T1222" s="30">
        <f t="shared" si="288"/>
        <v>0</v>
      </c>
      <c r="U1222" s="34"/>
      <c r="V1222" s="34"/>
      <c r="W1222" s="34"/>
      <c r="X1222" s="31">
        <f t="shared" si="289"/>
        <v>9.0359999999999996</v>
      </c>
      <c r="Y1222" s="31">
        <f t="shared" si="290"/>
        <v>-184.49199999999999</v>
      </c>
      <c r="Z1222" s="30">
        <f t="shared" si="291"/>
        <v>0</v>
      </c>
    </row>
    <row r="1223" spans="5:26" x14ac:dyDescent="0.15">
      <c r="E1223" s="46"/>
      <c r="F1223" s="28"/>
      <c r="G1223" s="29"/>
      <c r="H1223" s="29"/>
      <c r="I1223" s="48" t="str">
        <f t="shared" si="282"/>
        <v/>
      </c>
      <c r="J1223" s="48" t="str">
        <f t="shared" si="292"/>
        <v/>
      </c>
      <c r="K1223" s="49" t="str">
        <f t="shared" si="283"/>
        <v/>
      </c>
      <c r="L1223" s="11"/>
      <c r="M1223" s="11"/>
      <c r="N1223" s="78"/>
      <c r="O1223" s="31" t="str">
        <f t="shared" si="284"/>
        <v>F</v>
      </c>
      <c r="P1223" s="11">
        <f t="shared" si="285"/>
        <v>-23.287315649149274</v>
      </c>
      <c r="Q1223" s="11"/>
      <c r="R1223" s="38">
        <f t="shared" si="286"/>
        <v>0</v>
      </c>
      <c r="S1223" s="30">
        <f t="shared" si="287"/>
        <v>0</v>
      </c>
      <c r="T1223" s="30">
        <f t="shared" si="288"/>
        <v>0</v>
      </c>
      <c r="U1223" s="34"/>
      <c r="V1223" s="34"/>
      <c r="W1223" s="34"/>
      <c r="X1223" s="31">
        <f t="shared" si="289"/>
        <v>9.0359999999999996</v>
      </c>
      <c r="Y1223" s="31">
        <f t="shared" si="290"/>
        <v>-184.49199999999999</v>
      </c>
      <c r="Z1223" s="30">
        <f t="shared" si="291"/>
        <v>0</v>
      </c>
    </row>
    <row r="1224" spans="5:26" x14ac:dyDescent="0.15">
      <c r="E1224" s="46"/>
      <c r="F1224" s="28"/>
      <c r="G1224" s="29"/>
      <c r="H1224" s="29"/>
      <c r="I1224" s="48" t="str">
        <f t="shared" si="282"/>
        <v/>
      </c>
      <c r="J1224" s="48" t="str">
        <f t="shared" si="292"/>
        <v/>
      </c>
      <c r="K1224" s="49" t="str">
        <f t="shared" si="283"/>
        <v/>
      </c>
      <c r="L1224" s="11"/>
      <c r="M1224" s="11"/>
      <c r="N1224" s="78"/>
      <c r="O1224" s="31" t="str">
        <f t="shared" si="284"/>
        <v>F</v>
      </c>
      <c r="P1224" s="11">
        <f t="shared" si="285"/>
        <v>-23.287315649149274</v>
      </c>
      <c r="Q1224" s="11"/>
      <c r="R1224" s="38">
        <f t="shared" si="286"/>
        <v>0</v>
      </c>
      <c r="S1224" s="30">
        <f t="shared" si="287"/>
        <v>0</v>
      </c>
      <c r="T1224" s="30">
        <f t="shared" si="288"/>
        <v>0</v>
      </c>
      <c r="U1224" s="34"/>
      <c r="V1224" s="34"/>
      <c r="W1224" s="34"/>
      <c r="X1224" s="31">
        <f t="shared" si="289"/>
        <v>9.0359999999999996</v>
      </c>
      <c r="Y1224" s="31">
        <f t="shared" si="290"/>
        <v>-184.49199999999999</v>
      </c>
      <c r="Z1224" s="30">
        <f t="shared" si="291"/>
        <v>0</v>
      </c>
    </row>
    <row r="1225" spans="5:26" x14ac:dyDescent="0.15">
      <c r="E1225" s="46"/>
      <c r="F1225" s="28"/>
      <c r="G1225" s="29"/>
      <c r="H1225" s="29"/>
      <c r="I1225" s="48" t="str">
        <f t="shared" si="282"/>
        <v/>
      </c>
      <c r="J1225" s="48" t="str">
        <f t="shared" si="292"/>
        <v/>
      </c>
      <c r="K1225" s="49" t="str">
        <f t="shared" si="283"/>
        <v/>
      </c>
      <c r="L1225" s="11"/>
      <c r="M1225" s="11"/>
      <c r="N1225" s="78"/>
      <c r="O1225" s="31" t="str">
        <f t="shared" si="284"/>
        <v>F</v>
      </c>
      <c r="P1225" s="11">
        <f t="shared" si="285"/>
        <v>-23.287315649149274</v>
      </c>
      <c r="Q1225" s="11"/>
      <c r="R1225" s="38">
        <f t="shared" si="286"/>
        <v>0</v>
      </c>
      <c r="S1225" s="30">
        <f t="shared" si="287"/>
        <v>0</v>
      </c>
      <c r="T1225" s="30">
        <f t="shared" si="288"/>
        <v>0</v>
      </c>
      <c r="U1225" s="34"/>
      <c r="V1225" s="34"/>
      <c r="W1225" s="34"/>
      <c r="X1225" s="31">
        <f t="shared" si="289"/>
        <v>9.0359999999999996</v>
      </c>
      <c r="Y1225" s="31">
        <f t="shared" si="290"/>
        <v>-184.49199999999999</v>
      </c>
      <c r="Z1225" s="30">
        <f t="shared" si="291"/>
        <v>0</v>
      </c>
    </row>
    <row r="1226" spans="5:26" x14ac:dyDescent="0.15">
      <c r="E1226" s="46"/>
      <c r="F1226" s="28"/>
      <c r="G1226" s="29"/>
      <c r="H1226" s="29"/>
      <c r="I1226" s="48" t="str">
        <f t="shared" si="282"/>
        <v/>
      </c>
      <c r="J1226" s="48" t="str">
        <f t="shared" si="292"/>
        <v/>
      </c>
      <c r="K1226" s="49" t="str">
        <f t="shared" si="283"/>
        <v/>
      </c>
      <c r="L1226" s="11"/>
      <c r="M1226" s="11"/>
      <c r="N1226" s="78"/>
      <c r="O1226" s="31" t="str">
        <f t="shared" si="284"/>
        <v>F</v>
      </c>
      <c r="P1226" s="11">
        <f t="shared" si="285"/>
        <v>-23.287315649149274</v>
      </c>
      <c r="Q1226" s="11"/>
      <c r="R1226" s="38">
        <f t="shared" si="286"/>
        <v>0</v>
      </c>
      <c r="S1226" s="30">
        <f t="shared" si="287"/>
        <v>0</v>
      </c>
      <c r="T1226" s="30">
        <f t="shared" si="288"/>
        <v>0</v>
      </c>
      <c r="U1226" s="34"/>
      <c r="V1226" s="34"/>
      <c r="W1226" s="34"/>
      <c r="X1226" s="31">
        <f t="shared" si="289"/>
        <v>9.0359999999999996</v>
      </c>
      <c r="Y1226" s="31">
        <f t="shared" si="290"/>
        <v>-184.49199999999999</v>
      </c>
      <c r="Z1226" s="30">
        <f t="shared" si="291"/>
        <v>0</v>
      </c>
    </row>
    <row r="1227" spans="5:26" x14ac:dyDescent="0.15">
      <c r="E1227" s="46"/>
      <c r="F1227" s="28"/>
      <c r="G1227" s="29"/>
      <c r="H1227" s="29"/>
      <c r="I1227" s="48" t="str">
        <f t="shared" si="282"/>
        <v/>
      </c>
      <c r="J1227" s="48" t="str">
        <f t="shared" si="292"/>
        <v/>
      </c>
      <c r="K1227" s="49" t="str">
        <f t="shared" si="283"/>
        <v/>
      </c>
      <c r="L1227" s="11"/>
      <c r="M1227" s="11"/>
      <c r="N1227" s="78"/>
      <c r="O1227" s="31" t="str">
        <f t="shared" si="284"/>
        <v>F</v>
      </c>
      <c r="P1227" s="11">
        <f t="shared" si="285"/>
        <v>-23.287315649149274</v>
      </c>
      <c r="Q1227" s="11"/>
      <c r="R1227" s="38">
        <f t="shared" si="286"/>
        <v>0</v>
      </c>
      <c r="S1227" s="30">
        <f t="shared" si="287"/>
        <v>0</v>
      </c>
      <c r="T1227" s="30">
        <f t="shared" si="288"/>
        <v>0</v>
      </c>
      <c r="U1227" s="34"/>
      <c r="V1227" s="34"/>
      <c r="W1227" s="34"/>
      <c r="X1227" s="31">
        <f t="shared" si="289"/>
        <v>9.0359999999999996</v>
      </c>
      <c r="Y1227" s="31">
        <f t="shared" si="290"/>
        <v>-184.49199999999999</v>
      </c>
      <c r="Z1227" s="30">
        <f t="shared" si="291"/>
        <v>0</v>
      </c>
    </row>
    <row r="1228" spans="5:26" x14ac:dyDescent="0.15">
      <c r="E1228" s="46"/>
      <c r="F1228" s="28"/>
      <c r="G1228" s="29"/>
      <c r="H1228" s="29"/>
      <c r="I1228" s="48" t="str">
        <f t="shared" si="282"/>
        <v/>
      </c>
      <c r="J1228" s="48" t="str">
        <f t="shared" si="292"/>
        <v/>
      </c>
      <c r="K1228" s="49" t="str">
        <f t="shared" si="283"/>
        <v/>
      </c>
      <c r="L1228" s="11"/>
      <c r="M1228" s="11"/>
      <c r="N1228" s="78"/>
      <c r="O1228" s="31" t="str">
        <f t="shared" si="284"/>
        <v>F</v>
      </c>
      <c r="P1228" s="11">
        <f t="shared" si="285"/>
        <v>-23.287315649149274</v>
      </c>
      <c r="Q1228" s="11"/>
      <c r="R1228" s="38">
        <f t="shared" si="286"/>
        <v>0</v>
      </c>
      <c r="S1228" s="30">
        <f t="shared" si="287"/>
        <v>0</v>
      </c>
      <c r="T1228" s="30">
        <f t="shared" si="288"/>
        <v>0</v>
      </c>
      <c r="U1228" s="34"/>
      <c r="V1228" s="34"/>
      <c r="W1228" s="34"/>
      <c r="X1228" s="31">
        <f t="shared" si="289"/>
        <v>9.0359999999999996</v>
      </c>
      <c r="Y1228" s="31">
        <f t="shared" si="290"/>
        <v>-184.49199999999999</v>
      </c>
      <c r="Z1228" s="30">
        <f t="shared" si="291"/>
        <v>0</v>
      </c>
    </row>
    <row r="1229" spans="5:26" x14ac:dyDescent="0.15">
      <c r="E1229" s="46"/>
      <c r="F1229" s="28"/>
      <c r="G1229" s="29"/>
      <c r="H1229" s="29"/>
      <c r="I1229" s="48" t="str">
        <f t="shared" si="282"/>
        <v/>
      </c>
      <c r="J1229" s="48" t="str">
        <f t="shared" si="292"/>
        <v/>
      </c>
      <c r="K1229" s="49" t="str">
        <f t="shared" si="283"/>
        <v/>
      </c>
      <c r="L1229" s="11"/>
      <c r="M1229" s="11"/>
      <c r="N1229" s="78"/>
      <c r="O1229" s="31" t="str">
        <f t="shared" si="284"/>
        <v>F</v>
      </c>
      <c r="P1229" s="11">
        <f t="shared" si="285"/>
        <v>-23.287315649149274</v>
      </c>
      <c r="Q1229" s="11"/>
      <c r="R1229" s="38">
        <f t="shared" si="286"/>
        <v>0</v>
      </c>
      <c r="S1229" s="30">
        <f t="shared" si="287"/>
        <v>0</v>
      </c>
      <c r="T1229" s="30">
        <f t="shared" si="288"/>
        <v>0</v>
      </c>
      <c r="U1229" s="34"/>
      <c r="V1229" s="34"/>
      <c r="W1229" s="34"/>
      <c r="X1229" s="31">
        <f t="shared" si="289"/>
        <v>9.0359999999999996</v>
      </c>
      <c r="Y1229" s="31">
        <f t="shared" si="290"/>
        <v>-184.49199999999999</v>
      </c>
      <c r="Z1229" s="30">
        <f t="shared" si="291"/>
        <v>0</v>
      </c>
    </row>
    <row r="1230" spans="5:26" x14ac:dyDescent="0.15">
      <c r="E1230" s="46"/>
      <c r="F1230" s="28"/>
      <c r="G1230" s="29"/>
      <c r="H1230" s="29"/>
      <c r="I1230" s="48" t="str">
        <f t="shared" si="282"/>
        <v/>
      </c>
      <c r="J1230" s="48" t="str">
        <f t="shared" si="292"/>
        <v/>
      </c>
      <c r="K1230" s="49" t="str">
        <f t="shared" si="283"/>
        <v/>
      </c>
      <c r="L1230" s="11"/>
      <c r="M1230" s="11"/>
      <c r="N1230" s="78"/>
      <c r="O1230" s="31" t="str">
        <f t="shared" si="284"/>
        <v>F</v>
      </c>
      <c r="P1230" s="11">
        <f t="shared" si="285"/>
        <v>-23.287315649149274</v>
      </c>
      <c r="Q1230" s="11"/>
      <c r="R1230" s="38">
        <f t="shared" si="286"/>
        <v>0</v>
      </c>
      <c r="S1230" s="30">
        <f t="shared" si="287"/>
        <v>0</v>
      </c>
      <c r="T1230" s="30">
        <f t="shared" si="288"/>
        <v>0</v>
      </c>
      <c r="U1230" s="34"/>
      <c r="V1230" s="34"/>
      <c r="W1230" s="34"/>
      <c r="X1230" s="31">
        <f t="shared" si="289"/>
        <v>9.0359999999999996</v>
      </c>
      <c r="Y1230" s="31">
        <f t="shared" si="290"/>
        <v>-184.49199999999999</v>
      </c>
      <c r="Z1230" s="30">
        <f t="shared" si="291"/>
        <v>0</v>
      </c>
    </row>
    <row r="1231" spans="5:26" x14ac:dyDescent="0.15">
      <c r="E1231" s="46"/>
      <c r="F1231" s="28"/>
      <c r="G1231" s="29"/>
      <c r="H1231" s="29"/>
      <c r="I1231" s="48" t="str">
        <f t="shared" si="282"/>
        <v/>
      </c>
      <c r="J1231" s="48" t="str">
        <f t="shared" si="292"/>
        <v/>
      </c>
      <c r="K1231" s="49" t="str">
        <f t="shared" si="283"/>
        <v/>
      </c>
      <c r="L1231" s="11"/>
      <c r="M1231" s="11"/>
      <c r="N1231" s="78"/>
      <c r="O1231" s="31" t="str">
        <f t="shared" si="284"/>
        <v>F</v>
      </c>
      <c r="P1231" s="11">
        <f t="shared" si="285"/>
        <v>-23.287315649149274</v>
      </c>
      <c r="Q1231" s="11"/>
      <c r="R1231" s="38">
        <f t="shared" si="286"/>
        <v>0</v>
      </c>
      <c r="S1231" s="30">
        <f t="shared" si="287"/>
        <v>0</v>
      </c>
      <c r="T1231" s="30">
        <f t="shared" si="288"/>
        <v>0</v>
      </c>
      <c r="U1231" s="34"/>
      <c r="V1231" s="34"/>
      <c r="W1231" s="34"/>
      <c r="X1231" s="31">
        <f t="shared" si="289"/>
        <v>9.0359999999999996</v>
      </c>
      <c r="Y1231" s="31">
        <f t="shared" si="290"/>
        <v>-184.49199999999999</v>
      </c>
      <c r="Z1231" s="30">
        <f t="shared" si="291"/>
        <v>0</v>
      </c>
    </row>
    <row r="1232" spans="5:26" x14ac:dyDescent="0.15">
      <c r="E1232" s="46"/>
      <c r="F1232" s="28"/>
      <c r="G1232" s="29"/>
      <c r="H1232" s="29"/>
      <c r="I1232" s="48" t="str">
        <f t="shared" si="282"/>
        <v/>
      </c>
      <c r="J1232" s="48" t="str">
        <f t="shared" si="292"/>
        <v/>
      </c>
      <c r="K1232" s="49" t="str">
        <f t="shared" si="283"/>
        <v/>
      </c>
      <c r="L1232" s="11"/>
      <c r="M1232" s="11"/>
      <c r="N1232" s="78"/>
      <c r="O1232" s="31" t="str">
        <f t="shared" si="284"/>
        <v>F</v>
      </c>
      <c r="P1232" s="11">
        <f t="shared" si="285"/>
        <v>-23.287315649149274</v>
      </c>
      <c r="Q1232" s="11"/>
      <c r="R1232" s="38">
        <f t="shared" si="286"/>
        <v>0</v>
      </c>
      <c r="S1232" s="30">
        <f t="shared" si="287"/>
        <v>0</v>
      </c>
      <c r="T1232" s="30">
        <f t="shared" si="288"/>
        <v>0</v>
      </c>
      <c r="U1232" s="34"/>
      <c r="V1232" s="34"/>
      <c r="W1232" s="34"/>
      <c r="X1232" s="31">
        <f t="shared" si="289"/>
        <v>9.0359999999999996</v>
      </c>
      <c r="Y1232" s="31">
        <f t="shared" si="290"/>
        <v>-184.49199999999999</v>
      </c>
      <c r="Z1232" s="30">
        <f t="shared" si="291"/>
        <v>0</v>
      </c>
    </row>
    <row r="1233" spans="5:26" x14ac:dyDescent="0.15">
      <c r="E1233" s="46"/>
      <c r="F1233" s="28"/>
      <c r="G1233" s="29"/>
      <c r="H1233" s="29"/>
      <c r="I1233" s="48" t="str">
        <f t="shared" si="282"/>
        <v/>
      </c>
      <c r="J1233" s="48" t="str">
        <f t="shared" si="292"/>
        <v/>
      </c>
      <c r="K1233" s="49" t="str">
        <f t="shared" si="283"/>
        <v/>
      </c>
      <c r="L1233" s="11"/>
      <c r="M1233" s="11"/>
      <c r="N1233" s="78"/>
      <c r="O1233" s="31" t="str">
        <f t="shared" si="284"/>
        <v>F</v>
      </c>
      <c r="P1233" s="11">
        <f t="shared" si="285"/>
        <v>-23.287315649149274</v>
      </c>
      <c r="Q1233" s="11"/>
      <c r="R1233" s="38">
        <f t="shared" si="286"/>
        <v>0</v>
      </c>
      <c r="S1233" s="30">
        <f t="shared" si="287"/>
        <v>0</v>
      </c>
      <c r="T1233" s="30">
        <f t="shared" si="288"/>
        <v>0</v>
      </c>
      <c r="U1233" s="34"/>
      <c r="V1233" s="34"/>
      <c r="W1233" s="34"/>
      <c r="X1233" s="31">
        <f t="shared" si="289"/>
        <v>9.0359999999999996</v>
      </c>
      <c r="Y1233" s="31">
        <f t="shared" si="290"/>
        <v>-184.49199999999999</v>
      </c>
      <c r="Z1233" s="30">
        <f t="shared" si="291"/>
        <v>0</v>
      </c>
    </row>
    <row r="1234" spans="5:26" x14ac:dyDescent="0.15">
      <c r="E1234" s="46"/>
      <c r="F1234" s="28"/>
      <c r="G1234" s="29"/>
      <c r="H1234" s="29"/>
      <c r="I1234" s="48" t="str">
        <f t="shared" si="282"/>
        <v/>
      </c>
      <c r="J1234" s="48" t="str">
        <f t="shared" si="292"/>
        <v/>
      </c>
      <c r="K1234" s="49" t="str">
        <f t="shared" si="283"/>
        <v/>
      </c>
      <c r="L1234" s="11"/>
      <c r="M1234" s="11"/>
      <c r="N1234" s="78"/>
      <c r="O1234" s="31" t="str">
        <f t="shared" si="284"/>
        <v>F</v>
      </c>
      <c r="P1234" s="11">
        <f t="shared" si="285"/>
        <v>-23.287315649149274</v>
      </c>
      <c r="Q1234" s="11"/>
      <c r="R1234" s="38">
        <f t="shared" si="286"/>
        <v>0</v>
      </c>
      <c r="S1234" s="30">
        <f t="shared" si="287"/>
        <v>0</v>
      </c>
      <c r="T1234" s="30">
        <f t="shared" si="288"/>
        <v>0</v>
      </c>
      <c r="U1234" s="34"/>
      <c r="V1234" s="34"/>
      <c r="W1234" s="34"/>
      <c r="X1234" s="31">
        <f t="shared" si="289"/>
        <v>9.0359999999999996</v>
      </c>
      <c r="Y1234" s="31">
        <f t="shared" si="290"/>
        <v>-184.49199999999999</v>
      </c>
      <c r="Z1234" s="30">
        <f t="shared" si="291"/>
        <v>0</v>
      </c>
    </row>
    <row r="1235" spans="5:26" x14ac:dyDescent="0.15">
      <c r="E1235" s="46"/>
      <c r="F1235" s="28"/>
      <c r="G1235" s="29"/>
      <c r="H1235" s="29"/>
      <c r="I1235" s="48" t="str">
        <f t="shared" si="282"/>
        <v/>
      </c>
      <c r="J1235" s="48" t="str">
        <f t="shared" si="292"/>
        <v/>
      </c>
      <c r="K1235" s="49" t="str">
        <f t="shared" si="283"/>
        <v/>
      </c>
      <c r="L1235" s="11"/>
      <c r="M1235" s="11"/>
      <c r="N1235" s="78"/>
      <c r="O1235" s="31" t="str">
        <f t="shared" si="284"/>
        <v>F</v>
      </c>
      <c r="P1235" s="11">
        <f t="shared" si="285"/>
        <v>-23.287315649149274</v>
      </c>
      <c r="Q1235" s="11"/>
      <c r="R1235" s="38">
        <f t="shared" si="286"/>
        <v>0</v>
      </c>
      <c r="S1235" s="30">
        <f t="shared" si="287"/>
        <v>0</v>
      </c>
      <c r="T1235" s="30">
        <f t="shared" si="288"/>
        <v>0</v>
      </c>
      <c r="U1235" s="34"/>
      <c r="V1235" s="34"/>
      <c r="W1235" s="34"/>
      <c r="X1235" s="31">
        <f t="shared" si="289"/>
        <v>9.0359999999999996</v>
      </c>
      <c r="Y1235" s="31">
        <f t="shared" si="290"/>
        <v>-184.49199999999999</v>
      </c>
      <c r="Z1235" s="30">
        <f t="shared" si="291"/>
        <v>0</v>
      </c>
    </row>
    <row r="1236" spans="5:26" x14ac:dyDescent="0.15">
      <c r="E1236" s="46"/>
      <c r="F1236" s="28"/>
      <c r="G1236" s="29"/>
      <c r="H1236" s="29"/>
      <c r="I1236" s="48" t="str">
        <f t="shared" si="282"/>
        <v/>
      </c>
      <c r="J1236" s="48" t="str">
        <f t="shared" si="292"/>
        <v/>
      </c>
      <c r="K1236" s="49" t="str">
        <f t="shared" si="283"/>
        <v/>
      </c>
      <c r="L1236" s="11"/>
      <c r="M1236" s="11"/>
      <c r="N1236" s="78"/>
      <c r="O1236" s="31" t="str">
        <f t="shared" si="284"/>
        <v>F</v>
      </c>
      <c r="P1236" s="11">
        <f t="shared" si="285"/>
        <v>-23.287315649149274</v>
      </c>
      <c r="Q1236" s="11"/>
      <c r="R1236" s="38">
        <f t="shared" si="286"/>
        <v>0</v>
      </c>
      <c r="S1236" s="30">
        <f t="shared" si="287"/>
        <v>0</v>
      </c>
      <c r="T1236" s="30">
        <f t="shared" si="288"/>
        <v>0</v>
      </c>
      <c r="U1236" s="34"/>
      <c r="V1236" s="34"/>
      <c r="W1236" s="34"/>
      <c r="X1236" s="31">
        <f t="shared" si="289"/>
        <v>9.0359999999999996</v>
      </c>
      <c r="Y1236" s="31">
        <f t="shared" si="290"/>
        <v>-184.49199999999999</v>
      </c>
      <c r="Z1236" s="30">
        <f t="shared" si="291"/>
        <v>0</v>
      </c>
    </row>
    <row r="1237" spans="5:26" x14ac:dyDescent="0.15">
      <c r="E1237" s="46"/>
      <c r="F1237" s="28"/>
      <c r="G1237" s="29"/>
      <c r="H1237" s="29"/>
      <c r="I1237" s="48" t="str">
        <f t="shared" si="282"/>
        <v/>
      </c>
      <c r="J1237" s="48" t="str">
        <f t="shared" si="292"/>
        <v/>
      </c>
      <c r="K1237" s="49" t="str">
        <f t="shared" si="283"/>
        <v/>
      </c>
      <c r="L1237" s="11"/>
      <c r="M1237" s="11"/>
      <c r="N1237" s="78"/>
      <c r="O1237" s="31" t="str">
        <f t="shared" si="284"/>
        <v>F</v>
      </c>
      <c r="P1237" s="11">
        <f t="shared" si="285"/>
        <v>-23.287315649149274</v>
      </c>
      <c r="Q1237" s="11"/>
      <c r="R1237" s="38">
        <f t="shared" si="286"/>
        <v>0</v>
      </c>
      <c r="S1237" s="30">
        <f t="shared" si="287"/>
        <v>0</v>
      </c>
      <c r="T1237" s="30">
        <f t="shared" si="288"/>
        <v>0</v>
      </c>
      <c r="U1237" s="34"/>
      <c r="V1237" s="34"/>
      <c r="W1237" s="34"/>
      <c r="X1237" s="31">
        <f t="shared" si="289"/>
        <v>9.0359999999999996</v>
      </c>
      <c r="Y1237" s="31">
        <f t="shared" si="290"/>
        <v>-184.49199999999999</v>
      </c>
      <c r="Z1237" s="30">
        <f t="shared" si="291"/>
        <v>0</v>
      </c>
    </row>
    <row r="1238" spans="5:26" x14ac:dyDescent="0.15">
      <c r="E1238" s="46"/>
      <c r="F1238" s="28"/>
      <c r="G1238" s="29"/>
      <c r="H1238" s="29"/>
      <c r="I1238" s="48" t="str">
        <f t="shared" si="282"/>
        <v/>
      </c>
      <c r="J1238" s="48" t="str">
        <f t="shared" si="292"/>
        <v/>
      </c>
      <c r="K1238" s="49" t="str">
        <f t="shared" si="283"/>
        <v/>
      </c>
      <c r="L1238" s="11"/>
      <c r="M1238" s="11"/>
      <c r="N1238" s="78"/>
      <c r="O1238" s="31" t="str">
        <f t="shared" si="284"/>
        <v>F</v>
      </c>
      <c r="P1238" s="11">
        <f t="shared" si="285"/>
        <v>-23.287315649149274</v>
      </c>
      <c r="Q1238" s="11"/>
      <c r="R1238" s="38">
        <f t="shared" si="286"/>
        <v>0</v>
      </c>
      <c r="S1238" s="30">
        <f t="shared" si="287"/>
        <v>0</v>
      </c>
      <c r="T1238" s="30">
        <f t="shared" si="288"/>
        <v>0</v>
      </c>
      <c r="U1238" s="34"/>
      <c r="V1238" s="34"/>
      <c r="W1238" s="34"/>
      <c r="X1238" s="31">
        <f t="shared" si="289"/>
        <v>9.0359999999999996</v>
      </c>
      <c r="Y1238" s="31">
        <f t="shared" si="290"/>
        <v>-184.49199999999999</v>
      </c>
      <c r="Z1238" s="30">
        <f t="shared" si="291"/>
        <v>0</v>
      </c>
    </row>
    <row r="1239" spans="5:26" x14ac:dyDescent="0.15">
      <c r="E1239" s="46"/>
      <c r="F1239" s="28"/>
      <c r="G1239" s="29"/>
      <c r="H1239" s="29"/>
      <c r="I1239" s="48" t="str">
        <f t="shared" si="282"/>
        <v/>
      </c>
      <c r="J1239" s="48" t="str">
        <f t="shared" si="292"/>
        <v/>
      </c>
      <c r="K1239" s="49" t="str">
        <f t="shared" si="283"/>
        <v/>
      </c>
      <c r="L1239" s="11"/>
      <c r="M1239" s="11"/>
      <c r="N1239" s="78"/>
      <c r="O1239" s="31" t="str">
        <f t="shared" si="284"/>
        <v>F</v>
      </c>
      <c r="P1239" s="11">
        <f t="shared" si="285"/>
        <v>-23.287315649149274</v>
      </c>
      <c r="Q1239" s="11"/>
      <c r="R1239" s="38">
        <f t="shared" si="286"/>
        <v>0</v>
      </c>
      <c r="S1239" s="30">
        <f t="shared" si="287"/>
        <v>0</v>
      </c>
      <c r="T1239" s="30">
        <f t="shared" si="288"/>
        <v>0</v>
      </c>
      <c r="U1239" s="34"/>
      <c r="V1239" s="34"/>
      <c r="W1239" s="34"/>
      <c r="X1239" s="31">
        <f t="shared" si="289"/>
        <v>9.0359999999999996</v>
      </c>
      <c r="Y1239" s="31">
        <f t="shared" si="290"/>
        <v>-184.49199999999999</v>
      </c>
      <c r="Z1239" s="30">
        <f t="shared" si="291"/>
        <v>0</v>
      </c>
    </row>
    <row r="1240" spans="5:26" ht="14.25" thickBot="1" x14ac:dyDescent="0.2">
      <c r="E1240" s="50"/>
      <c r="F1240" s="64"/>
      <c r="G1240" s="51"/>
      <c r="H1240" s="51"/>
      <c r="I1240" s="52" t="str">
        <f t="shared" si="282"/>
        <v/>
      </c>
      <c r="J1240" s="52" t="str">
        <f t="shared" si="292"/>
        <v/>
      </c>
      <c r="K1240" s="53" t="str">
        <f t="shared" si="283"/>
        <v/>
      </c>
      <c r="L1240" s="11"/>
      <c r="M1240" s="11"/>
      <c r="N1240" s="78"/>
      <c r="O1240" s="31" t="str">
        <f t="shared" si="284"/>
        <v>F</v>
      </c>
      <c r="P1240" s="11">
        <f t="shared" si="285"/>
        <v>-23.287315649149274</v>
      </c>
      <c r="Q1240" s="11"/>
      <c r="R1240" s="38">
        <f t="shared" si="286"/>
        <v>0</v>
      </c>
      <c r="S1240" s="30">
        <f t="shared" si="287"/>
        <v>0</v>
      </c>
      <c r="T1240" s="30">
        <f t="shared" si="288"/>
        <v>0</v>
      </c>
      <c r="U1240" s="34"/>
      <c r="V1240" s="34"/>
      <c r="W1240" s="34"/>
      <c r="X1240" s="31">
        <f t="shared" si="289"/>
        <v>9.0359999999999996</v>
      </c>
      <c r="Y1240" s="31">
        <f t="shared" si="290"/>
        <v>-184.49199999999999</v>
      </c>
      <c r="Z1240" s="30">
        <f t="shared" si="291"/>
        <v>0</v>
      </c>
    </row>
  </sheetData>
  <sheetProtection algorithmName="SHA-512" hashValue="ljJCE99aMPKzOiB6AqTL8zlhLCIdtjQiSl2oHkB8+nXmiBZLHxCDHjcfTuJmkeqdU9Llb1JReUziqMU0kTN26w==" saltValue="btSt5e2md7Mr8j7bigQz2w==" spinCount="100000" sheet="1" objects="1" scenarios="1"/>
  <mergeCells count="10">
    <mergeCell ref="H746:I746"/>
    <mergeCell ref="H870:I870"/>
    <mergeCell ref="H994:I994"/>
    <mergeCell ref="H1118:I1118"/>
    <mergeCell ref="H2:I2"/>
    <mergeCell ref="H126:I126"/>
    <mergeCell ref="H250:I250"/>
    <mergeCell ref="H374:I374"/>
    <mergeCell ref="H498:I498"/>
    <mergeCell ref="H622:I622"/>
  </mergeCells>
  <phoneticPr fontId="1"/>
  <hyperlinks>
    <hyperlink ref="D2" location="入力シート5!A5" display="入力シート5!A5" xr:uid="{00000000-0004-0000-0400-000000000000}"/>
    <hyperlink ref="D126" location="入力シート5!A5" display="入力シート5!A5" xr:uid="{00000000-0004-0000-0400-000001000000}"/>
    <hyperlink ref="D250" location="入力シート5!A5" display="入力シート5!A5" xr:uid="{00000000-0004-0000-0400-000002000000}"/>
    <hyperlink ref="D374" location="入力シート5!A5" display="入力シート5!A5" xr:uid="{00000000-0004-0000-0400-000003000000}"/>
    <hyperlink ref="D498" location="入力シート5!A5" display="入力シート5!A5" xr:uid="{00000000-0004-0000-0400-000004000000}"/>
    <hyperlink ref="D622" location="入力シート5!A5" display="入力シート5!A5" xr:uid="{00000000-0004-0000-0400-000005000000}"/>
    <hyperlink ref="D746" location="入力シート5!A5" display="入力シート5!A5" xr:uid="{00000000-0004-0000-0400-000006000000}"/>
    <hyperlink ref="D870" location="入力シート5!A5" display="入力シート5!A5" xr:uid="{00000000-0004-0000-0400-000007000000}"/>
    <hyperlink ref="D994" location="入力シート5!A5" display="入力シート5!A5" xr:uid="{00000000-0004-0000-0400-000008000000}"/>
    <hyperlink ref="D1118" location="入力シート5!A5" display="入力シート5!A5" xr:uid="{00000000-0004-0000-0400-000009000000}"/>
    <hyperlink ref="A1" location="グラフを描く!C4" display="グラフを描くシートへ" xr:uid="{00000000-0004-0000-0400-000014000000}"/>
    <hyperlink ref="A5" location="入力シート5!D2" display="入力シート5!D2" xr:uid="{EDF3115E-4C62-49C4-BFC7-5E5CA8D643ED}"/>
    <hyperlink ref="A6" location="入力シート5!D126" display="入力シート5!D126" xr:uid="{8A9171FD-95F3-4D35-8245-42DD1070F4AF}"/>
    <hyperlink ref="A7" location="入力シート5!D250" display="入力シート5!D250" xr:uid="{F1F6AF95-5CB8-4567-8D86-128967DDEEC2}"/>
    <hyperlink ref="A8" location="入力シート5!D374" display="入力シート5!D374" xr:uid="{829832F9-62A3-4CB0-AB53-B60CBEE89E66}"/>
    <hyperlink ref="A9" location="入力シート5!D498" display="入力シート5!D498" xr:uid="{4BEC07F0-FBE1-4B89-8BF1-074FA3F6579C}"/>
    <hyperlink ref="A10" location="入力シート5!D622" display="入力シート5!D622" xr:uid="{F0D19F15-4D6F-4AA1-8A22-0C13F1842236}"/>
    <hyperlink ref="A11" location="入力シート5!D746" display="入力シート5!D746" xr:uid="{A8E13765-D33E-4F8A-8C7A-2FBE8E36DE0D}"/>
    <hyperlink ref="A12" location="入力シート5!D870" display="入力シート5!D870" xr:uid="{9587B5BF-DC2D-4D8F-8A5E-1E9B2DE9D67A}"/>
    <hyperlink ref="A13" location="入力シート5!D994" display="入力シート5!D994" xr:uid="{C23A61FF-E19D-4ADD-B4B5-5D8B79D569CF}"/>
    <hyperlink ref="A14" location="入力シート5!D1118" display="入力シート5!D1118" xr:uid="{84F10EBC-BE15-4009-80C7-622BA830DEB2}"/>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3BB6DF2-7847-4ED2-AA67-87DF81E1923E}">
          <x14:formula1>
            <xm:f>DropDownList!$B$3:$B$6</xm:f>
          </x14:formula1>
          <xm:sqref>H3 H995 H251 H127 H375 H499 H623 H747 H871 H1119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901DD-F4E1-422D-A965-67EE26BFC164}">
  <sheetPr codeName="Sheet7"/>
  <dimension ref="A1:Z1240"/>
  <sheetViews>
    <sheetView workbookViewId="0"/>
  </sheetViews>
  <sheetFormatPr defaultColWidth="9" defaultRowHeight="13.5" x14ac:dyDescent="0.15"/>
  <cols>
    <col min="1" max="2" width="9" style="30"/>
    <col min="3" max="3" width="11.5" style="30" customWidth="1"/>
    <col min="4" max="4" width="9" style="30"/>
    <col min="5" max="5" width="9.5" style="30" customWidth="1"/>
    <col min="6" max="6" width="13.125" style="30" customWidth="1"/>
    <col min="7" max="7" width="7" style="31" customWidth="1"/>
    <col min="8" max="8" width="7.875" style="31" customWidth="1"/>
    <col min="9" max="11" width="8.375" style="45" customWidth="1"/>
    <col min="12" max="14" width="10.625" style="30" customWidth="1"/>
    <col min="15" max="15" width="10.625" style="45" hidden="1" customWidth="1"/>
    <col min="16" max="17" width="10.25" style="32" hidden="1" customWidth="1"/>
    <col min="18" max="18" width="3.625" style="33" hidden="1" customWidth="1"/>
    <col min="19" max="19" width="4.25" style="30" hidden="1" customWidth="1"/>
    <col min="20" max="20" width="12.125" style="30" hidden="1" customWidth="1"/>
    <col min="21" max="23" width="5" style="30" hidden="1" customWidth="1"/>
    <col min="24" max="24" width="8" style="30" hidden="1" customWidth="1"/>
    <col min="25" max="25" width="14.5" style="30" hidden="1" customWidth="1"/>
    <col min="26" max="26" width="10.875" style="30" hidden="1" customWidth="1"/>
    <col min="27" max="16384" width="9" style="30"/>
  </cols>
  <sheetData>
    <row r="1" spans="1:26" ht="14.25" thickBot="1" x14ac:dyDescent="0.2">
      <c r="A1" s="76" t="s">
        <v>119</v>
      </c>
      <c r="D1" s="30" t="s">
        <v>87</v>
      </c>
      <c r="I1" s="39"/>
      <c r="J1" s="39"/>
      <c r="K1" s="39"/>
      <c r="P1" s="30"/>
      <c r="Q1" s="30"/>
      <c r="R1" s="30"/>
    </row>
    <row r="2" spans="1:26" ht="23.25" customHeight="1" x14ac:dyDescent="0.15">
      <c r="D2" s="72">
        <v>1</v>
      </c>
      <c r="E2" s="42" t="s">
        <v>20</v>
      </c>
      <c r="F2" s="89"/>
      <c r="G2" s="66" t="s">
        <v>115</v>
      </c>
      <c r="H2" s="90"/>
      <c r="I2" s="90"/>
      <c r="J2" s="66"/>
      <c r="K2" s="67"/>
    </row>
    <row r="3" spans="1:26" ht="27.75" customHeight="1" x14ac:dyDescent="0.15">
      <c r="E3" s="43" t="s">
        <v>54</v>
      </c>
      <c r="F3" s="63"/>
      <c r="G3" s="44" t="s">
        <v>75</v>
      </c>
      <c r="H3" s="59"/>
      <c r="I3" s="41"/>
      <c r="J3" s="41"/>
      <c r="K3" s="68"/>
    </row>
    <row r="4" spans="1:26" ht="42" customHeight="1" x14ac:dyDescent="0.15">
      <c r="A4" t="s">
        <v>87</v>
      </c>
      <c r="B4" s="41" t="s">
        <v>100</v>
      </c>
      <c r="C4" s="41" t="s">
        <v>101</v>
      </c>
      <c r="E4" s="46"/>
      <c r="F4" s="7" t="s">
        <v>30</v>
      </c>
      <c r="G4" s="8" t="s">
        <v>29</v>
      </c>
      <c r="H4" s="8" t="s">
        <v>28</v>
      </c>
      <c r="I4" s="7" t="s">
        <v>123</v>
      </c>
      <c r="J4" s="7" t="s">
        <v>124</v>
      </c>
      <c r="K4" s="47" t="s">
        <v>125</v>
      </c>
      <c r="L4" s="10"/>
      <c r="M4" s="10"/>
      <c r="N4" s="7"/>
      <c r="O4" s="7" t="s">
        <v>31</v>
      </c>
      <c r="P4" s="9" t="s">
        <v>23</v>
      </c>
      <c r="Q4" s="9"/>
      <c r="R4" s="36" t="s">
        <v>21</v>
      </c>
      <c r="S4" s="35" t="s">
        <v>22</v>
      </c>
      <c r="T4" s="35" t="s">
        <v>47</v>
      </c>
      <c r="U4" s="35"/>
      <c r="V4" s="35"/>
      <c r="W4" s="35"/>
      <c r="X4" s="37" t="s">
        <v>45</v>
      </c>
      <c r="Y4" s="37" t="s">
        <v>46</v>
      </c>
      <c r="Z4" s="30" t="s">
        <v>78</v>
      </c>
    </row>
    <row r="5" spans="1:26" x14ac:dyDescent="0.15">
      <c r="A5" s="71">
        <v>1</v>
      </c>
      <c r="B5" s="41" t="str">
        <f>IF(COUNTA(H2)=1,H2,"")</f>
        <v/>
      </c>
      <c r="C5" s="1" t="str">
        <f>IF(COUNTA(F2)=1,F2,"")</f>
        <v/>
      </c>
      <c r="E5" s="46"/>
      <c r="F5" s="28"/>
      <c r="G5" s="29"/>
      <c r="H5" s="29"/>
      <c r="I5" s="48" t="str">
        <f>IF(COUNTA($F$3,$H$3,F5:H5)=5,P5,"")</f>
        <v/>
      </c>
      <c r="J5" s="48" t="str">
        <f>IF(COUNTA($F$3,$H$3,F5:H5)=5,IF(T5&lt;6,"*",IF(T5&gt;=17.583,"*",(H5-G5*INDEX(IF(O5="F",muratafemale,muratamale),R5-4,1)-INDEX(IF(O5="F",muratafemale,muratamale),R5-4,2))/(G5*INDEX(IF(O5="F",muratafemale,muratamale),R5-4,1)+INDEX(IF(O5="F",muratafemale,muratamale),R5-4,2))*100)),"")</f>
        <v/>
      </c>
      <c r="K5" s="49" t="str">
        <f>IF(COUNTA($F$3,$H$3,F5:H5)=5,IF(OR(T5&lt;1,G5&lt;70),"*",IF(G5&gt;=IF(O5="M",181,174),(H5-Z5)/Z5*100,IF(G5&lt;101,(H5-X5)/X5*100,IF(T5&lt;6,(H5-X5)/X5*100,IF(T5&gt;=17.583,(H5-Z5)/Z5*100,(H5-Y5)/Y5*100))))),"")</f>
        <v/>
      </c>
      <c r="L5" s="11"/>
      <c r="M5" s="11"/>
      <c r="N5" s="78"/>
      <c r="O5" s="39" t="str">
        <f>IF(OR(+$H$3="男",+$H$3="M"),"M","F")</f>
        <v>F</v>
      </c>
      <c r="P5" s="11">
        <f t="shared" ref="P5:P124" si="0">IF(T5&gt;17.583,"*",(G5-(INDEX(IF(O5="F",Hfemalemean,Hmalemean),S5+1,R5+1)))/(INDEX(IF(O5="F",Hfemalesd,Hmalesd),S5+1,R5+1)))</f>
        <v>-23.287315649149274</v>
      </c>
      <c r="Q5" s="11"/>
      <c r="R5" s="38">
        <f>DATEDIF($F$3,F5,"Y")</f>
        <v>0</v>
      </c>
      <c r="S5" s="30">
        <f>DATEDIF($F$3,F5,"YM")</f>
        <v>0</v>
      </c>
      <c r="T5" s="30">
        <f>DATEDIF($F$3,F5,"Y")+DATEDIF($F$3,F5,"YD")/(365+IF(MOD(YEAR(DATE(YEAR(F5)-1,MONTH($F$3),DAY($F$3))),4)=0,IF(DATE(YEAR(DATE(YEAR(F5)-1,MONTH($F$3),DAY($F$3))),2,29)&gt;=DATE(YEAR(F5)-1,MONTH($F$3),DAY($F$3)),1,0),0)+IF(MOD(YEAR(F5),4)=0,IF(DATE(YEAR(F5),2,29)&lt;=F5,1,0),0))</f>
        <v>0</v>
      </c>
      <c r="U5" s="34"/>
      <c r="V5" s="34"/>
      <c r="W5" s="34"/>
      <c r="X5" s="31">
        <f t="shared" ref="X5:X124" si="1">IF(O5="M",2.06*10^-3*G5^2-0.1166*G5+6.5273,2.49*10^-3*G5^2-0.1858*G5+9.036)</f>
        <v>9.0359999999999996</v>
      </c>
      <c r="Y5" s="31">
        <f t="shared" ref="Y5:Y124" si="2">((G5/100)^3*INDEX(itoOI,IF(O5="M",0,3)+IF(G5&lt;140,1,IF(G5&lt;=149,2,3)),1)+(G5/100)^2*INDEX(itoOI,IF(O5="M",0,3)+IF(G5&lt;140,1,IF(G5&lt;=149,2,3)),2)+(G5/100)*INDEX(itoOI,IF(O5="M",0,3)+IF(G5&lt;140,1,IF(G5&lt;=149,2,3)),3)+INDEX(itoOI,IF(O5="M",0,3)+IF(G5&lt;140,1,IF(G5&lt;=149,2,3)),4))</f>
        <v>-184.49199999999999</v>
      </c>
      <c r="Z5" s="30">
        <f t="shared" ref="Z5:Z124" si="3">22*G5^2/10000</f>
        <v>0</v>
      </c>
    </row>
    <row r="6" spans="1:26" x14ac:dyDescent="0.15">
      <c r="A6" s="71">
        <v>2</v>
      </c>
      <c r="B6" s="41" t="str">
        <f>IF(COUNTA(H126)=1,H126,"")</f>
        <v/>
      </c>
      <c r="C6" s="1" t="str">
        <f>IF(COUNTA(F126)=1,F126,"")</f>
        <v/>
      </c>
      <c r="E6" s="46"/>
      <c r="F6" s="28"/>
      <c r="G6" s="29"/>
      <c r="H6" s="29"/>
      <c r="I6" s="48" t="str">
        <f t="shared" ref="I6:I124" si="4">IF(COUNTA($F$3,$H$3,F6:H6)=5,P6,"")</f>
        <v/>
      </c>
      <c r="J6" s="48" t="str">
        <f>IF(COUNTA($F$3,$H$3,F6:H6)=5,IF(T6&lt;6,"*",IF(T6&gt;=17.583,"*",(H6-G6*INDEX(IF(O6="F",muratafemale,muratamale),R6-4,1)-INDEX(IF(O6="F",muratafemale,muratamale),R6-4,2))/(G6*INDEX(IF(O6="F",muratafemale,muratamale),R6-4,1)+INDEX(IF(O6="F",muratafemale,muratamale),R6-4,2))*100)),"")</f>
        <v/>
      </c>
      <c r="K6" s="49" t="str">
        <f>IF(COUNTA($F$3,$H$3,F6:H6)=5,IF(OR(T6&lt;1,G6&lt;70),"*",IF(G6&gt;=IF(O6="M",181,174),(H6-Z6)/Z6*100,IF(G6&lt;101,(H6-X6)/X6*100,IF(T6&lt;6,(H6-X6)/X6*100,IF(T6&gt;=17.583,(H6-Z6)/Z6*100,(H6-Y6)/Y6*100))))),"")</f>
        <v/>
      </c>
      <c r="L6" s="11"/>
      <c r="M6" s="11"/>
      <c r="N6" s="78"/>
      <c r="O6" s="39" t="str">
        <f>+O5</f>
        <v>F</v>
      </c>
      <c r="P6" s="11">
        <f t="shared" si="0"/>
        <v>-23.287315649149274</v>
      </c>
      <c r="Q6" s="11"/>
      <c r="R6" s="38">
        <f>DATEDIF($F$3,F6,"Y")</f>
        <v>0</v>
      </c>
      <c r="S6" s="30">
        <f t="shared" ref="S6:S69" si="5">DATEDIF($F$3,F6,"YM")</f>
        <v>0</v>
      </c>
      <c r="T6" s="30">
        <f t="shared" ref="T6:T69" si="6">DATEDIF($F$3,F6,"Y")+DATEDIF($F$3,F6,"YD")/(365+IF(MOD(YEAR(DATE(YEAR(F6)-1,MONTH($F$3),DAY($F$3))),4)=0,IF(DATE(YEAR(DATE(YEAR(F6)-1,MONTH($F$3),DAY($F$3))),2,29)&gt;=DATE(YEAR(F6)-1,MONTH($F$3),DAY($F$3)),1,0),0)+IF(MOD(YEAR(F6),4)=0,IF(DATE(YEAR(F6),2,29)&lt;=F6,1,0),0))</f>
        <v>0</v>
      </c>
      <c r="U6" s="34"/>
      <c r="V6" s="34"/>
      <c r="W6" s="34"/>
      <c r="X6" s="31">
        <f t="shared" si="1"/>
        <v>9.0359999999999996</v>
      </c>
      <c r="Y6" s="31">
        <f t="shared" si="2"/>
        <v>-184.49199999999999</v>
      </c>
      <c r="Z6" s="30">
        <f t="shared" si="3"/>
        <v>0</v>
      </c>
    </row>
    <row r="7" spans="1:26" x14ac:dyDescent="0.15">
      <c r="A7" s="71">
        <v>3</v>
      </c>
      <c r="B7" s="41" t="str">
        <f>IF(COUNTA(H250)=1,H250,"")</f>
        <v/>
      </c>
      <c r="C7" s="1" t="str">
        <f>IF(COUNTA(F250)=1,F250,"")</f>
        <v/>
      </c>
      <c r="E7" s="46"/>
      <c r="F7" s="28"/>
      <c r="G7" s="29"/>
      <c r="H7" s="29"/>
      <c r="I7" s="48" t="str">
        <f t="shared" si="4"/>
        <v/>
      </c>
      <c r="J7" s="48" t="str">
        <f>IF(COUNTA($F$3,$H$3,F7:H7)=5,IF(T7&lt;6,"*",IF(T7&gt;=17.583,"*",(H7-G7*INDEX(IF(O7="F",muratafemale,muratamale),R7-4,1)-INDEX(IF(O7="F",muratafemale,muratamale),R7-4,2))/(G7*INDEX(IF(O7="F",muratafemale,muratamale),R7-4,1)+INDEX(IF(O7="F",muratafemale,muratamale),R7-4,2))*100)),"")</f>
        <v/>
      </c>
      <c r="K7" s="49" t="str">
        <f>IF(COUNTA($F$3,$H$3,F7:H7)=5,IF(OR(T7&lt;1,G7&lt;70),"*",IF(G7&gt;=IF(O7="M",181,174),(H7-Z7)/Z7*100,IF(G7&lt;101,(H7-X7)/X7*100,IF(T7&lt;6,(H7-X7)/X7*100,IF(T7&gt;=17.583,(H7-Z7)/Z7*100,(H7-Y7)/Y7*100))))),"")</f>
        <v/>
      </c>
      <c r="N7" s="78"/>
      <c r="O7" s="39" t="str">
        <f>+O6</f>
        <v>F</v>
      </c>
      <c r="P7" s="11">
        <f t="shared" si="0"/>
        <v>-23.287315649149274</v>
      </c>
      <c r="Q7" s="11"/>
      <c r="R7" s="38">
        <f t="shared" ref="R7:R69" si="7">DATEDIF($F$3,F7,"Y")</f>
        <v>0</v>
      </c>
      <c r="S7" s="30">
        <f t="shared" si="5"/>
        <v>0</v>
      </c>
      <c r="T7" s="30">
        <f t="shared" si="6"/>
        <v>0</v>
      </c>
      <c r="U7" s="34"/>
      <c r="V7" s="34"/>
      <c r="W7" s="34"/>
      <c r="X7" s="31">
        <f t="shared" si="1"/>
        <v>9.0359999999999996</v>
      </c>
      <c r="Y7" s="31">
        <f t="shared" si="2"/>
        <v>-184.49199999999999</v>
      </c>
      <c r="Z7" s="30">
        <f t="shared" si="3"/>
        <v>0</v>
      </c>
    </row>
    <row r="8" spans="1:26" x14ac:dyDescent="0.15">
      <c r="A8" s="71">
        <v>4</v>
      </c>
      <c r="B8" s="41" t="str">
        <f>IF(COUNTA(H374)=1,H374,"")</f>
        <v/>
      </c>
      <c r="C8" s="1" t="str">
        <f>IF(COUNTA(F374)=1,F374,"")</f>
        <v/>
      </c>
      <c r="E8" s="46"/>
      <c r="F8" s="28"/>
      <c r="G8" s="29"/>
      <c r="H8" s="29"/>
      <c r="I8" s="48" t="str">
        <f t="shared" si="4"/>
        <v/>
      </c>
      <c r="J8" s="48" t="str">
        <f t="shared" ref="J8:J124" si="8">IF(COUNTA($F$3,$H$3,F8:H8)=5,IF(T8&lt;6,"*",IF(T8&gt;=17.583,"*",(H8-G8*INDEX(IF(O8="F",muratafemale,muratamale),R8-4,1)-INDEX(IF(O8="F",muratafemale,muratamale),R8-4,2))/(G8*INDEX(IF(O8="F",muratafemale,muratamale),R8-4,1)+INDEX(IF(O8="F",muratafemale,muratamale),R8-4,2))*100)),"")</f>
        <v/>
      </c>
      <c r="K8" s="49" t="str">
        <f t="shared" ref="K8:K124" si="9">IF(COUNTA($F$3,$H$3,F8:H8)=5,IF(OR(T8&lt;1,G8&lt;70),"*",IF(G8&gt;=IF(O8="M",181,174),(H8-Z8)/Z8*100,IF(G8&lt;101,(H8-X8)/X8*100,IF(T8&lt;6,(H8-X8)/X8*100,IF(T8&gt;=17.583,(H8-Z8)/Z8*100,(H8-Y8)/Y8*100))))),"")</f>
        <v/>
      </c>
      <c r="L8" s="11"/>
      <c r="M8" s="11"/>
      <c r="N8" s="78"/>
      <c r="O8" s="39" t="str">
        <f>+O7</f>
        <v>F</v>
      </c>
      <c r="P8" s="11">
        <f t="shared" si="0"/>
        <v>-23.287315649149274</v>
      </c>
      <c r="Q8" s="11"/>
      <c r="R8" s="38">
        <f t="shared" si="7"/>
        <v>0</v>
      </c>
      <c r="S8" s="30">
        <f t="shared" si="5"/>
        <v>0</v>
      </c>
      <c r="T8" s="30">
        <f t="shared" si="6"/>
        <v>0</v>
      </c>
      <c r="U8" s="34"/>
      <c r="V8" s="34"/>
      <c r="W8" s="34"/>
      <c r="X8" s="31">
        <f t="shared" si="1"/>
        <v>9.0359999999999996</v>
      </c>
      <c r="Y8" s="31">
        <f t="shared" si="2"/>
        <v>-184.49199999999999</v>
      </c>
      <c r="Z8" s="30">
        <f t="shared" si="3"/>
        <v>0</v>
      </c>
    </row>
    <row r="9" spans="1:26" x14ac:dyDescent="0.15">
      <c r="A9" s="71">
        <v>5</v>
      </c>
      <c r="B9" s="41" t="str">
        <f>IF(COUNTA(H498)=1,H498,"")</f>
        <v/>
      </c>
      <c r="C9" s="1" t="str">
        <f>IF(COUNTA(F498)=1,F498,"")</f>
        <v/>
      </c>
      <c r="E9" s="46"/>
      <c r="F9" s="28"/>
      <c r="G9" s="29"/>
      <c r="H9" s="29"/>
      <c r="I9" s="48" t="str">
        <f t="shared" si="4"/>
        <v/>
      </c>
      <c r="J9" s="48" t="str">
        <f t="shared" si="8"/>
        <v/>
      </c>
      <c r="K9" s="49" t="str">
        <f t="shared" si="9"/>
        <v/>
      </c>
      <c r="L9" s="11"/>
      <c r="M9" s="11"/>
      <c r="N9" s="78"/>
      <c r="O9" s="39" t="str">
        <f t="shared" ref="O9:O14" si="10">+O8</f>
        <v>F</v>
      </c>
      <c r="P9" s="11">
        <f t="shared" si="0"/>
        <v>-23.287315649149274</v>
      </c>
      <c r="Q9" s="11"/>
      <c r="R9" s="38">
        <f t="shared" si="7"/>
        <v>0</v>
      </c>
      <c r="S9" s="30">
        <f t="shared" si="5"/>
        <v>0</v>
      </c>
      <c r="T9" s="30">
        <f t="shared" si="6"/>
        <v>0</v>
      </c>
      <c r="U9" s="34"/>
      <c r="V9" s="34"/>
      <c r="W9" s="34"/>
      <c r="X9" s="31">
        <f t="shared" si="1"/>
        <v>9.0359999999999996</v>
      </c>
      <c r="Y9" s="31">
        <f t="shared" si="2"/>
        <v>-184.49199999999999</v>
      </c>
      <c r="Z9" s="30">
        <f t="shared" si="3"/>
        <v>0</v>
      </c>
    </row>
    <row r="10" spans="1:26" x14ac:dyDescent="0.15">
      <c r="A10" s="71">
        <v>6</v>
      </c>
      <c r="B10" s="41" t="str">
        <f>IF(COUNTA(H622)=1,H622,"")</f>
        <v/>
      </c>
      <c r="C10" s="1" t="str">
        <f>IF(COUNTA(F622)=1,F622,"")</f>
        <v/>
      </c>
      <c r="E10" s="46"/>
      <c r="F10" s="28"/>
      <c r="G10" s="29"/>
      <c r="H10" s="29"/>
      <c r="I10" s="48" t="str">
        <f t="shared" si="4"/>
        <v/>
      </c>
      <c r="J10" s="48" t="str">
        <f t="shared" si="8"/>
        <v/>
      </c>
      <c r="K10" s="49" t="str">
        <f t="shared" si="9"/>
        <v/>
      </c>
      <c r="L10" s="11"/>
      <c r="M10" s="11"/>
      <c r="N10" s="78"/>
      <c r="O10" s="39" t="str">
        <f t="shared" si="10"/>
        <v>F</v>
      </c>
      <c r="P10" s="11">
        <f t="shared" si="0"/>
        <v>-23.287315649149274</v>
      </c>
      <c r="Q10" s="11"/>
      <c r="R10" s="38">
        <f t="shared" si="7"/>
        <v>0</v>
      </c>
      <c r="S10" s="30">
        <f t="shared" si="5"/>
        <v>0</v>
      </c>
      <c r="T10" s="30">
        <f t="shared" si="6"/>
        <v>0</v>
      </c>
      <c r="U10" s="34"/>
      <c r="V10" s="34"/>
      <c r="W10" s="34"/>
      <c r="X10" s="31">
        <f t="shared" si="1"/>
        <v>9.0359999999999996</v>
      </c>
      <c r="Y10" s="31">
        <f t="shared" si="2"/>
        <v>-184.49199999999999</v>
      </c>
      <c r="Z10" s="30">
        <f t="shared" si="3"/>
        <v>0</v>
      </c>
    </row>
    <row r="11" spans="1:26" x14ac:dyDescent="0.15">
      <c r="A11" s="71">
        <v>7</v>
      </c>
      <c r="B11" s="41" t="str">
        <f>IF(COUNTA(H746)=1,H746,"")</f>
        <v/>
      </c>
      <c r="C11" s="1" t="str">
        <f>IF(COUNTA(F746)=1,F746,"")</f>
        <v/>
      </c>
      <c r="E11" s="46"/>
      <c r="F11" s="28"/>
      <c r="G11" s="29"/>
      <c r="H11" s="29"/>
      <c r="I11" s="48" t="str">
        <f t="shared" si="4"/>
        <v/>
      </c>
      <c r="J11" s="48" t="str">
        <f t="shared" si="8"/>
        <v/>
      </c>
      <c r="K11" s="49" t="str">
        <f t="shared" si="9"/>
        <v/>
      </c>
      <c r="L11" s="11"/>
      <c r="M11" s="11"/>
      <c r="N11" s="78"/>
      <c r="O11" s="39" t="str">
        <f t="shared" si="10"/>
        <v>F</v>
      </c>
      <c r="P11" s="11">
        <f t="shared" si="0"/>
        <v>-23.287315649149274</v>
      </c>
      <c r="Q11" s="11"/>
      <c r="R11" s="38">
        <f t="shared" si="7"/>
        <v>0</v>
      </c>
      <c r="S11" s="30">
        <f t="shared" si="5"/>
        <v>0</v>
      </c>
      <c r="T11" s="30">
        <f t="shared" si="6"/>
        <v>0</v>
      </c>
      <c r="U11" s="34"/>
      <c r="V11" s="34"/>
      <c r="W11" s="34"/>
      <c r="X11" s="31">
        <f t="shared" si="1"/>
        <v>9.0359999999999996</v>
      </c>
      <c r="Y11" s="31">
        <f t="shared" si="2"/>
        <v>-184.49199999999999</v>
      </c>
      <c r="Z11" s="30">
        <f t="shared" si="3"/>
        <v>0</v>
      </c>
    </row>
    <row r="12" spans="1:26" x14ac:dyDescent="0.15">
      <c r="A12" s="71">
        <v>8</v>
      </c>
      <c r="B12" s="41" t="str">
        <f>IF(COUNTA(H870)=1,H870,"")</f>
        <v/>
      </c>
      <c r="C12" s="1" t="str">
        <f>IF(COUNTA(F870)=1,F870,"")</f>
        <v/>
      </c>
      <c r="E12" s="46"/>
      <c r="F12" s="28"/>
      <c r="G12" s="29"/>
      <c r="H12" s="29"/>
      <c r="I12" s="48" t="str">
        <f t="shared" si="4"/>
        <v/>
      </c>
      <c r="J12" s="48" t="str">
        <f t="shared" si="8"/>
        <v/>
      </c>
      <c r="K12" s="49" t="str">
        <f t="shared" si="9"/>
        <v/>
      </c>
      <c r="L12" s="11"/>
      <c r="M12" s="11"/>
      <c r="N12" s="78"/>
      <c r="O12" s="39" t="str">
        <f t="shared" si="10"/>
        <v>F</v>
      </c>
      <c r="P12" s="11">
        <f t="shared" si="0"/>
        <v>-23.287315649149274</v>
      </c>
      <c r="Q12" s="11"/>
      <c r="R12" s="38">
        <f t="shared" si="7"/>
        <v>0</v>
      </c>
      <c r="S12" s="30">
        <f t="shared" si="5"/>
        <v>0</v>
      </c>
      <c r="T12" s="30">
        <f t="shared" si="6"/>
        <v>0</v>
      </c>
      <c r="U12" s="34"/>
      <c r="V12" s="34"/>
      <c r="W12" s="34"/>
      <c r="X12" s="31">
        <f t="shared" si="1"/>
        <v>9.0359999999999996</v>
      </c>
      <c r="Y12" s="31">
        <f t="shared" si="2"/>
        <v>-184.49199999999999</v>
      </c>
      <c r="Z12" s="30">
        <f t="shared" si="3"/>
        <v>0</v>
      </c>
    </row>
    <row r="13" spans="1:26" x14ac:dyDescent="0.15">
      <c r="A13" s="71">
        <v>9</v>
      </c>
      <c r="B13" s="41" t="str">
        <f>IF(COUNTA(H994)=1,H994,"")</f>
        <v/>
      </c>
      <c r="C13" s="1" t="str">
        <f>IF(COUNTA(F994)=1,F994,"")</f>
        <v/>
      </c>
      <c r="E13" s="46"/>
      <c r="F13" s="28"/>
      <c r="G13" s="29"/>
      <c r="H13" s="29"/>
      <c r="I13" s="48" t="str">
        <f t="shared" si="4"/>
        <v/>
      </c>
      <c r="J13" s="48" t="str">
        <f t="shared" si="8"/>
        <v/>
      </c>
      <c r="K13" s="49" t="str">
        <f t="shared" si="9"/>
        <v/>
      </c>
      <c r="L13" s="11"/>
      <c r="M13" s="11"/>
      <c r="N13" s="78"/>
      <c r="O13" s="39" t="str">
        <f t="shared" si="10"/>
        <v>F</v>
      </c>
      <c r="P13" s="11">
        <f t="shared" si="0"/>
        <v>-23.287315649149274</v>
      </c>
      <c r="Q13" s="11"/>
      <c r="R13" s="38">
        <f t="shared" si="7"/>
        <v>0</v>
      </c>
      <c r="S13" s="30">
        <f t="shared" si="5"/>
        <v>0</v>
      </c>
      <c r="T13" s="30">
        <f t="shared" si="6"/>
        <v>0</v>
      </c>
      <c r="U13" s="34"/>
      <c r="V13" s="34"/>
      <c r="W13" s="34"/>
      <c r="X13" s="31">
        <f t="shared" si="1"/>
        <v>9.0359999999999996</v>
      </c>
      <c r="Y13" s="31">
        <f t="shared" si="2"/>
        <v>-184.49199999999999</v>
      </c>
      <c r="Z13" s="30">
        <f t="shared" si="3"/>
        <v>0</v>
      </c>
    </row>
    <row r="14" spans="1:26" x14ac:dyDescent="0.15">
      <c r="A14" s="71">
        <v>10</v>
      </c>
      <c r="B14" s="41" t="str">
        <f>IF(COUNTA(H1118)=1,H1118,"")</f>
        <v/>
      </c>
      <c r="C14" s="1" t="str">
        <f>IF(COUNTA(F1118)=1,F1118,"")</f>
        <v/>
      </c>
      <c r="E14" s="46"/>
      <c r="F14" s="28"/>
      <c r="G14" s="29"/>
      <c r="H14" s="29"/>
      <c r="I14" s="48" t="str">
        <f t="shared" si="4"/>
        <v/>
      </c>
      <c r="J14" s="48" t="str">
        <f t="shared" si="8"/>
        <v/>
      </c>
      <c r="K14" s="49" t="str">
        <f t="shared" si="9"/>
        <v/>
      </c>
      <c r="L14" s="11"/>
      <c r="M14" s="11"/>
      <c r="N14" s="78"/>
      <c r="O14" s="39" t="str">
        <f t="shared" si="10"/>
        <v>F</v>
      </c>
      <c r="P14" s="11">
        <f t="shared" si="0"/>
        <v>-23.287315649149274</v>
      </c>
      <c r="Q14" s="11"/>
      <c r="R14" s="38">
        <f t="shared" si="7"/>
        <v>0</v>
      </c>
      <c r="S14" s="30">
        <f t="shared" si="5"/>
        <v>0</v>
      </c>
      <c r="T14" s="30">
        <f t="shared" si="6"/>
        <v>0</v>
      </c>
      <c r="U14" s="34"/>
      <c r="V14" s="34"/>
      <c r="W14" s="34"/>
      <c r="X14" s="31">
        <f t="shared" si="1"/>
        <v>9.0359999999999996</v>
      </c>
      <c r="Y14" s="31">
        <f t="shared" si="2"/>
        <v>-184.49199999999999</v>
      </c>
      <c r="Z14" s="30">
        <f t="shared" si="3"/>
        <v>0</v>
      </c>
    </row>
    <row r="15" spans="1:26" x14ac:dyDescent="0.15">
      <c r="E15" s="46"/>
      <c r="F15" s="28"/>
      <c r="G15" s="29"/>
      <c r="H15" s="29"/>
      <c r="I15" s="48" t="str">
        <f t="shared" si="4"/>
        <v/>
      </c>
      <c r="J15" s="48" t="str">
        <f t="shared" si="8"/>
        <v/>
      </c>
      <c r="K15" s="49" t="str">
        <f t="shared" si="9"/>
        <v/>
      </c>
      <c r="L15" s="11"/>
      <c r="M15" s="11"/>
      <c r="N15" s="78"/>
      <c r="O15" s="39" t="str">
        <f t="shared" ref="O15:O21" si="11">+O14</f>
        <v>F</v>
      </c>
      <c r="P15" s="11">
        <f t="shared" si="0"/>
        <v>-23.287315649149274</v>
      </c>
      <c r="Q15" s="11"/>
      <c r="R15" s="38">
        <f t="shared" si="7"/>
        <v>0</v>
      </c>
      <c r="S15" s="30">
        <f t="shared" si="5"/>
        <v>0</v>
      </c>
      <c r="T15" s="30">
        <f t="shared" si="6"/>
        <v>0</v>
      </c>
      <c r="U15" s="34"/>
      <c r="V15" s="34"/>
      <c r="W15" s="34"/>
      <c r="X15" s="31">
        <f t="shared" si="1"/>
        <v>9.0359999999999996</v>
      </c>
      <c r="Y15" s="31">
        <f t="shared" si="2"/>
        <v>-184.49199999999999</v>
      </c>
      <c r="Z15" s="30">
        <f t="shared" si="3"/>
        <v>0</v>
      </c>
    </row>
    <row r="16" spans="1:26" x14ac:dyDescent="0.15">
      <c r="E16" s="46"/>
      <c r="F16" s="28"/>
      <c r="G16" s="29"/>
      <c r="H16" s="29"/>
      <c r="I16" s="48" t="str">
        <f t="shared" ref="I16:I79" si="12">IF(COUNTA($F$3,$H$3,F16:H16)=5,P16,"")</f>
        <v/>
      </c>
      <c r="J16" s="48" t="str">
        <f t="shared" ref="J16:J79" si="13">IF(COUNTA($F$3,$H$3,F16:H16)=5,IF(T16&lt;6,"*",IF(T16&gt;=17.583,"*",(H16-G16*INDEX(IF(O16="F",muratafemale,muratamale),R16-4,1)-INDEX(IF(O16="F",muratafemale,muratamale),R16-4,2))/(G16*INDEX(IF(O16="F",muratafemale,muratamale),R16-4,1)+INDEX(IF(O16="F",muratafemale,muratamale),R16-4,2))*100)),"")</f>
        <v/>
      </c>
      <c r="K16" s="49" t="str">
        <f t="shared" ref="K16:K79" si="14">IF(COUNTA($F$3,$H$3,F16:H16)=5,IF(OR(T16&lt;1,G16&lt;70),"*",IF(G16&gt;=IF(O16="M",181,174),(H16-Z16)/Z16*100,IF(G16&lt;101,(H16-X16)/X16*100,IF(T16&lt;6,(H16-X16)/X16*100,IF(T16&gt;=17.583,(H16-Z16)/Z16*100,(H16-Y16)/Y16*100))))),"")</f>
        <v/>
      </c>
      <c r="L16" s="11"/>
      <c r="M16" s="11"/>
      <c r="N16" s="78"/>
      <c r="O16" s="39" t="str">
        <f t="shared" si="11"/>
        <v>F</v>
      </c>
      <c r="P16" s="11">
        <f t="shared" si="0"/>
        <v>-23.287315649149274</v>
      </c>
      <c r="Q16" s="11"/>
      <c r="R16" s="38">
        <f t="shared" si="7"/>
        <v>0</v>
      </c>
      <c r="S16" s="30">
        <f t="shared" si="5"/>
        <v>0</v>
      </c>
      <c r="T16" s="30">
        <f t="shared" si="6"/>
        <v>0</v>
      </c>
      <c r="U16" s="34"/>
      <c r="V16" s="34"/>
      <c r="W16" s="34"/>
      <c r="X16" s="31">
        <f t="shared" si="1"/>
        <v>9.0359999999999996</v>
      </c>
      <c r="Y16" s="31">
        <f t="shared" si="2"/>
        <v>-184.49199999999999</v>
      </c>
      <c r="Z16" s="30">
        <f t="shared" si="3"/>
        <v>0</v>
      </c>
    </row>
    <row r="17" spans="5:26" x14ac:dyDescent="0.15">
      <c r="E17" s="46"/>
      <c r="F17" s="28"/>
      <c r="G17" s="29"/>
      <c r="H17" s="29"/>
      <c r="I17" s="48" t="str">
        <f t="shared" si="12"/>
        <v/>
      </c>
      <c r="J17" s="48" t="str">
        <f t="shared" si="13"/>
        <v/>
      </c>
      <c r="K17" s="49" t="str">
        <f t="shared" si="14"/>
        <v/>
      </c>
      <c r="L17" s="11"/>
      <c r="M17" s="11"/>
      <c r="N17" s="78"/>
      <c r="O17" s="39" t="str">
        <f t="shared" si="11"/>
        <v>F</v>
      </c>
      <c r="P17" s="11">
        <f t="shared" ref="P17:P80" si="15">IF(T17&gt;17.583,"*",(G17-(INDEX(IF(O17="F",Hfemalemean,Hmalemean),S17+1,R17+1)))/(INDEX(IF(O17="F",Hfemalesd,Hmalesd),S17+1,R17+1)))</f>
        <v>-23.287315649149274</v>
      </c>
      <c r="Q17" s="11"/>
      <c r="R17" s="38">
        <f t="shared" si="7"/>
        <v>0</v>
      </c>
      <c r="S17" s="30">
        <f t="shared" si="5"/>
        <v>0</v>
      </c>
      <c r="T17" s="30">
        <f t="shared" si="6"/>
        <v>0</v>
      </c>
      <c r="U17" s="34"/>
      <c r="V17" s="34"/>
      <c r="W17" s="34"/>
      <c r="X17" s="31">
        <f t="shared" ref="X17:X80" si="16">IF(O17="M",2.06*10^-3*G17^2-0.1166*G17+6.5273,2.49*10^-3*G17^2-0.1858*G17+9.036)</f>
        <v>9.0359999999999996</v>
      </c>
      <c r="Y17" s="31">
        <f t="shared" ref="Y17:Y80" si="17">((G17/100)^3*INDEX(itoOI,IF(O17="M",0,3)+IF(G17&lt;140,1,IF(G17&lt;=149,2,3)),1)+(G17/100)^2*INDEX(itoOI,IF(O17="M",0,3)+IF(G17&lt;140,1,IF(G17&lt;=149,2,3)),2)+(G17/100)*INDEX(itoOI,IF(O17="M",0,3)+IF(G17&lt;140,1,IF(G17&lt;=149,2,3)),3)+INDEX(itoOI,IF(O17="M",0,3)+IF(G17&lt;140,1,IF(G17&lt;=149,2,3)),4))</f>
        <v>-184.49199999999999</v>
      </c>
      <c r="Z17" s="30">
        <f t="shared" ref="Z17:Z80" si="18">22*G17^2/10000</f>
        <v>0</v>
      </c>
    </row>
    <row r="18" spans="5:26" x14ac:dyDescent="0.15">
      <c r="E18" s="46"/>
      <c r="F18" s="28"/>
      <c r="G18" s="29"/>
      <c r="H18" s="29"/>
      <c r="I18" s="48" t="str">
        <f t="shared" si="12"/>
        <v/>
      </c>
      <c r="J18" s="48" t="str">
        <f t="shared" si="13"/>
        <v/>
      </c>
      <c r="K18" s="49" t="str">
        <f t="shared" si="14"/>
        <v/>
      </c>
      <c r="L18" s="11"/>
      <c r="M18" s="11"/>
      <c r="N18" s="78"/>
      <c r="O18" s="39" t="str">
        <f t="shared" si="11"/>
        <v>F</v>
      </c>
      <c r="P18" s="11">
        <f t="shared" si="15"/>
        <v>-23.287315649149274</v>
      </c>
      <c r="Q18" s="11"/>
      <c r="R18" s="38">
        <f t="shared" si="7"/>
        <v>0</v>
      </c>
      <c r="S18" s="30">
        <f t="shared" si="5"/>
        <v>0</v>
      </c>
      <c r="T18" s="30">
        <f t="shared" si="6"/>
        <v>0</v>
      </c>
      <c r="U18" s="34"/>
      <c r="V18" s="34"/>
      <c r="W18" s="34"/>
      <c r="X18" s="31">
        <f t="shared" si="16"/>
        <v>9.0359999999999996</v>
      </c>
      <c r="Y18" s="31">
        <f t="shared" si="17"/>
        <v>-184.49199999999999</v>
      </c>
      <c r="Z18" s="30">
        <f t="shared" si="18"/>
        <v>0</v>
      </c>
    </row>
    <row r="19" spans="5:26" x14ac:dyDescent="0.15">
      <c r="E19" s="46"/>
      <c r="F19" s="28"/>
      <c r="G19" s="29"/>
      <c r="H19" s="29"/>
      <c r="I19" s="48" t="str">
        <f t="shared" si="12"/>
        <v/>
      </c>
      <c r="J19" s="48" t="str">
        <f t="shared" si="13"/>
        <v/>
      </c>
      <c r="K19" s="49" t="str">
        <f t="shared" si="14"/>
        <v/>
      </c>
      <c r="L19" s="11"/>
      <c r="M19" s="11"/>
      <c r="N19" s="78"/>
      <c r="O19" s="39" t="str">
        <f t="shared" si="11"/>
        <v>F</v>
      </c>
      <c r="P19" s="11">
        <f t="shared" si="15"/>
        <v>-23.287315649149274</v>
      </c>
      <c r="Q19" s="11"/>
      <c r="R19" s="38">
        <f t="shared" si="7"/>
        <v>0</v>
      </c>
      <c r="S19" s="30">
        <f t="shared" si="5"/>
        <v>0</v>
      </c>
      <c r="T19" s="30">
        <f t="shared" si="6"/>
        <v>0</v>
      </c>
      <c r="U19" s="34"/>
      <c r="V19" s="34"/>
      <c r="W19" s="34"/>
      <c r="X19" s="31">
        <f t="shared" si="16"/>
        <v>9.0359999999999996</v>
      </c>
      <c r="Y19" s="31">
        <f t="shared" si="17"/>
        <v>-184.49199999999999</v>
      </c>
      <c r="Z19" s="30">
        <f t="shared" si="18"/>
        <v>0</v>
      </c>
    </row>
    <row r="20" spans="5:26" x14ac:dyDescent="0.15">
      <c r="E20" s="46"/>
      <c r="F20" s="28"/>
      <c r="G20" s="29"/>
      <c r="H20" s="29"/>
      <c r="I20" s="48" t="str">
        <f t="shared" si="12"/>
        <v/>
      </c>
      <c r="J20" s="48" t="str">
        <f t="shared" si="13"/>
        <v/>
      </c>
      <c r="K20" s="49" t="str">
        <f t="shared" si="14"/>
        <v/>
      </c>
      <c r="L20" s="11"/>
      <c r="M20" s="11"/>
      <c r="N20" s="78"/>
      <c r="O20" s="39" t="str">
        <f t="shared" si="11"/>
        <v>F</v>
      </c>
      <c r="P20" s="11">
        <f t="shared" si="15"/>
        <v>-23.287315649149274</v>
      </c>
      <c r="Q20" s="11"/>
      <c r="R20" s="38">
        <f t="shared" si="7"/>
        <v>0</v>
      </c>
      <c r="S20" s="30">
        <f t="shared" si="5"/>
        <v>0</v>
      </c>
      <c r="T20" s="30">
        <f t="shared" si="6"/>
        <v>0</v>
      </c>
      <c r="U20" s="34"/>
      <c r="V20" s="34"/>
      <c r="W20" s="34"/>
      <c r="X20" s="31">
        <f t="shared" si="16"/>
        <v>9.0359999999999996</v>
      </c>
      <c r="Y20" s="31">
        <f t="shared" si="17"/>
        <v>-184.49199999999999</v>
      </c>
      <c r="Z20" s="30">
        <f t="shared" si="18"/>
        <v>0</v>
      </c>
    </row>
    <row r="21" spans="5:26" x14ac:dyDescent="0.15">
      <c r="E21" s="46"/>
      <c r="F21" s="28"/>
      <c r="G21" s="29"/>
      <c r="H21" s="29"/>
      <c r="I21" s="48" t="str">
        <f t="shared" si="12"/>
        <v/>
      </c>
      <c r="J21" s="48" t="str">
        <f t="shared" si="13"/>
        <v/>
      </c>
      <c r="K21" s="49" t="str">
        <f t="shared" si="14"/>
        <v/>
      </c>
      <c r="L21" s="11"/>
      <c r="M21" s="11"/>
      <c r="N21" s="78"/>
      <c r="O21" s="39" t="str">
        <f t="shared" si="11"/>
        <v>F</v>
      </c>
      <c r="P21" s="11">
        <f t="shared" si="15"/>
        <v>-23.287315649149274</v>
      </c>
      <c r="Q21" s="11"/>
      <c r="R21" s="38">
        <f t="shared" si="7"/>
        <v>0</v>
      </c>
      <c r="S21" s="30">
        <f t="shared" si="5"/>
        <v>0</v>
      </c>
      <c r="T21" s="30">
        <f t="shared" si="6"/>
        <v>0</v>
      </c>
      <c r="U21" s="34"/>
      <c r="V21" s="34"/>
      <c r="W21" s="34"/>
      <c r="X21" s="31">
        <f t="shared" si="16"/>
        <v>9.0359999999999996</v>
      </c>
      <c r="Y21" s="31">
        <f t="shared" si="17"/>
        <v>-184.49199999999999</v>
      </c>
      <c r="Z21" s="30">
        <f t="shared" si="18"/>
        <v>0</v>
      </c>
    </row>
    <row r="22" spans="5:26" x14ac:dyDescent="0.15">
      <c r="E22" s="46"/>
      <c r="F22" s="28"/>
      <c r="G22" s="29"/>
      <c r="H22" s="29"/>
      <c r="I22" s="48" t="str">
        <f t="shared" si="12"/>
        <v/>
      </c>
      <c r="J22" s="48" t="str">
        <f t="shared" si="13"/>
        <v/>
      </c>
      <c r="K22" s="49" t="str">
        <f t="shared" si="14"/>
        <v/>
      </c>
      <c r="L22" s="11"/>
      <c r="M22" s="11"/>
      <c r="N22" s="78"/>
      <c r="O22" s="39" t="str">
        <f t="shared" ref="O22:O85" si="19">+O21</f>
        <v>F</v>
      </c>
      <c r="P22" s="11">
        <f t="shared" si="15"/>
        <v>-23.287315649149274</v>
      </c>
      <c r="Q22" s="11"/>
      <c r="R22" s="38">
        <f t="shared" si="7"/>
        <v>0</v>
      </c>
      <c r="S22" s="30">
        <f t="shared" si="5"/>
        <v>0</v>
      </c>
      <c r="T22" s="30">
        <f t="shared" si="6"/>
        <v>0</v>
      </c>
      <c r="U22" s="34"/>
      <c r="V22" s="34"/>
      <c r="W22" s="34"/>
      <c r="X22" s="31">
        <f t="shared" si="16"/>
        <v>9.0359999999999996</v>
      </c>
      <c r="Y22" s="31">
        <f t="shared" si="17"/>
        <v>-184.49199999999999</v>
      </c>
      <c r="Z22" s="30">
        <f t="shared" si="18"/>
        <v>0</v>
      </c>
    </row>
    <row r="23" spans="5:26" x14ac:dyDescent="0.15">
      <c r="E23" s="46"/>
      <c r="F23" s="28"/>
      <c r="G23" s="29"/>
      <c r="H23" s="29"/>
      <c r="I23" s="48" t="str">
        <f t="shared" si="12"/>
        <v/>
      </c>
      <c r="J23" s="48" t="str">
        <f t="shared" si="13"/>
        <v/>
      </c>
      <c r="K23" s="49" t="str">
        <f t="shared" si="14"/>
        <v/>
      </c>
      <c r="L23" s="11"/>
      <c r="M23" s="11"/>
      <c r="N23" s="78"/>
      <c r="O23" s="39" t="str">
        <f t="shared" si="19"/>
        <v>F</v>
      </c>
      <c r="P23" s="11">
        <f t="shared" si="15"/>
        <v>-23.287315649149274</v>
      </c>
      <c r="Q23" s="11"/>
      <c r="R23" s="38">
        <f t="shared" si="7"/>
        <v>0</v>
      </c>
      <c r="S23" s="30">
        <f t="shared" si="5"/>
        <v>0</v>
      </c>
      <c r="T23" s="30">
        <f t="shared" si="6"/>
        <v>0</v>
      </c>
      <c r="U23" s="34"/>
      <c r="V23" s="34"/>
      <c r="W23" s="34"/>
      <c r="X23" s="31">
        <f t="shared" si="16"/>
        <v>9.0359999999999996</v>
      </c>
      <c r="Y23" s="31">
        <f t="shared" si="17"/>
        <v>-184.49199999999999</v>
      </c>
      <c r="Z23" s="30">
        <f t="shared" si="18"/>
        <v>0</v>
      </c>
    </row>
    <row r="24" spans="5:26" x14ac:dyDescent="0.15">
      <c r="E24" s="46"/>
      <c r="F24" s="28"/>
      <c r="G24" s="29"/>
      <c r="H24" s="29"/>
      <c r="I24" s="48" t="str">
        <f t="shared" si="12"/>
        <v/>
      </c>
      <c r="J24" s="48" t="str">
        <f t="shared" si="13"/>
        <v/>
      </c>
      <c r="K24" s="49" t="str">
        <f t="shared" si="14"/>
        <v/>
      </c>
      <c r="L24" s="11"/>
      <c r="M24" s="11"/>
      <c r="N24" s="78"/>
      <c r="O24" s="39" t="str">
        <f t="shared" si="19"/>
        <v>F</v>
      </c>
      <c r="P24" s="11">
        <f t="shared" si="15"/>
        <v>-23.287315649149274</v>
      </c>
      <c r="Q24" s="11"/>
      <c r="R24" s="38">
        <f t="shared" si="7"/>
        <v>0</v>
      </c>
      <c r="S24" s="30">
        <f t="shared" si="5"/>
        <v>0</v>
      </c>
      <c r="T24" s="30">
        <f t="shared" si="6"/>
        <v>0</v>
      </c>
      <c r="U24" s="34"/>
      <c r="V24" s="34"/>
      <c r="W24" s="34"/>
      <c r="X24" s="31">
        <f t="shared" si="16"/>
        <v>9.0359999999999996</v>
      </c>
      <c r="Y24" s="31">
        <f t="shared" si="17"/>
        <v>-184.49199999999999</v>
      </c>
      <c r="Z24" s="30">
        <f t="shared" si="18"/>
        <v>0</v>
      </c>
    </row>
    <row r="25" spans="5:26" x14ac:dyDescent="0.15">
      <c r="E25" s="46"/>
      <c r="F25" s="28"/>
      <c r="G25" s="29"/>
      <c r="H25" s="29"/>
      <c r="I25" s="48" t="str">
        <f t="shared" si="12"/>
        <v/>
      </c>
      <c r="J25" s="48" t="str">
        <f t="shared" si="13"/>
        <v/>
      </c>
      <c r="K25" s="49" t="str">
        <f t="shared" si="14"/>
        <v/>
      </c>
      <c r="L25" s="11"/>
      <c r="M25" s="11"/>
      <c r="N25" s="78"/>
      <c r="O25" s="39" t="str">
        <f t="shared" si="19"/>
        <v>F</v>
      </c>
      <c r="P25" s="11">
        <f t="shared" si="15"/>
        <v>-23.287315649149274</v>
      </c>
      <c r="Q25" s="11"/>
      <c r="R25" s="38">
        <f t="shared" si="7"/>
        <v>0</v>
      </c>
      <c r="S25" s="30">
        <f t="shared" si="5"/>
        <v>0</v>
      </c>
      <c r="T25" s="30">
        <f t="shared" si="6"/>
        <v>0</v>
      </c>
      <c r="U25" s="34"/>
      <c r="V25" s="34"/>
      <c r="W25" s="34"/>
      <c r="X25" s="31">
        <f t="shared" si="16"/>
        <v>9.0359999999999996</v>
      </c>
      <c r="Y25" s="31">
        <f t="shared" si="17"/>
        <v>-184.49199999999999</v>
      </c>
      <c r="Z25" s="30">
        <f t="shared" si="18"/>
        <v>0</v>
      </c>
    </row>
    <row r="26" spans="5:26" x14ac:dyDescent="0.15">
      <c r="E26" s="46"/>
      <c r="F26" s="28"/>
      <c r="G26" s="29"/>
      <c r="H26" s="29"/>
      <c r="I26" s="48" t="str">
        <f t="shared" si="12"/>
        <v/>
      </c>
      <c r="J26" s="48" t="str">
        <f t="shared" si="13"/>
        <v/>
      </c>
      <c r="K26" s="49" t="str">
        <f t="shared" si="14"/>
        <v/>
      </c>
      <c r="L26" s="11"/>
      <c r="M26" s="11"/>
      <c r="N26" s="78"/>
      <c r="O26" s="39" t="str">
        <f t="shared" si="19"/>
        <v>F</v>
      </c>
      <c r="P26" s="11">
        <f t="shared" si="15"/>
        <v>-23.287315649149274</v>
      </c>
      <c r="Q26" s="11"/>
      <c r="R26" s="38">
        <f t="shared" si="7"/>
        <v>0</v>
      </c>
      <c r="S26" s="30">
        <f t="shared" si="5"/>
        <v>0</v>
      </c>
      <c r="T26" s="30">
        <f t="shared" si="6"/>
        <v>0</v>
      </c>
      <c r="U26" s="34"/>
      <c r="V26" s="34"/>
      <c r="W26" s="34"/>
      <c r="X26" s="31">
        <f t="shared" si="16"/>
        <v>9.0359999999999996</v>
      </c>
      <c r="Y26" s="31">
        <f t="shared" si="17"/>
        <v>-184.49199999999999</v>
      </c>
      <c r="Z26" s="30">
        <f t="shared" si="18"/>
        <v>0</v>
      </c>
    </row>
    <row r="27" spans="5:26" x14ac:dyDescent="0.15">
      <c r="E27" s="46"/>
      <c r="F27" s="28"/>
      <c r="G27" s="29"/>
      <c r="H27" s="29"/>
      <c r="I27" s="48" t="str">
        <f t="shared" si="12"/>
        <v/>
      </c>
      <c r="J27" s="48" t="str">
        <f t="shared" si="13"/>
        <v/>
      </c>
      <c r="K27" s="49" t="str">
        <f t="shared" si="14"/>
        <v/>
      </c>
      <c r="L27" s="11"/>
      <c r="M27" s="11"/>
      <c r="N27" s="78"/>
      <c r="O27" s="39" t="str">
        <f t="shared" si="19"/>
        <v>F</v>
      </c>
      <c r="P27" s="11">
        <f t="shared" si="15"/>
        <v>-23.287315649149274</v>
      </c>
      <c r="Q27" s="11"/>
      <c r="R27" s="38">
        <f t="shared" si="7"/>
        <v>0</v>
      </c>
      <c r="S27" s="30">
        <f t="shared" si="5"/>
        <v>0</v>
      </c>
      <c r="T27" s="30">
        <f t="shared" si="6"/>
        <v>0</v>
      </c>
      <c r="U27" s="34"/>
      <c r="V27" s="34"/>
      <c r="W27" s="34"/>
      <c r="X27" s="31">
        <f t="shared" si="16"/>
        <v>9.0359999999999996</v>
      </c>
      <c r="Y27" s="31">
        <f t="shared" si="17"/>
        <v>-184.49199999999999</v>
      </c>
      <c r="Z27" s="30">
        <f t="shared" si="18"/>
        <v>0</v>
      </c>
    </row>
    <row r="28" spans="5:26" x14ac:dyDescent="0.15">
      <c r="E28" s="46"/>
      <c r="F28" s="28"/>
      <c r="G28" s="29"/>
      <c r="H28" s="29"/>
      <c r="I28" s="48" t="str">
        <f t="shared" si="12"/>
        <v/>
      </c>
      <c r="J28" s="48" t="str">
        <f t="shared" si="13"/>
        <v/>
      </c>
      <c r="K28" s="49" t="str">
        <f t="shared" si="14"/>
        <v/>
      </c>
      <c r="L28" s="11"/>
      <c r="M28" s="11"/>
      <c r="N28" s="78"/>
      <c r="O28" s="39" t="str">
        <f t="shared" si="19"/>
        <v>F</v>
      </c>
      <c r="P28" s="11">
        <f t="shared" si="15"/>
        <v>-23.287315649149274</v>
      </c>
      <c r="Q28" s="11"/>
      <c r="R28" s="38">
        <f t="shared" si="7"/>
        <v>0</v>
      </c>
      <c r="S28" s="30">
        <f t="shared" si="5"/>
        <v>0</v>
      </c>
      <c r="T28" s="30">
        <f t="shared" si="6"/>
        <v>0</v>
      </c>
      <c r="U28" s="34"/>
      <c r="V28" s="34"/>
      <c r="W28" s="34"/>
      <c r="X28" s="31">
        <f t="shared" si="16"/>
        <v>9.0359999999999996</v>
      </c>
      <c r="Y28" s="31">
        <f t="shared" si="17"/>
        <v>-184.49199999999999</v>
      </c>
      <c r="Z28" s="30">
        <f t="shared" si="18"/>
        <v>0</v>
      </c>
    </row>
    <row r="29" spans="5:26" x14ac:dyDescent="0.15">
      <c r="E29" s="46"/>
      <c r="F29" s="28"/>
      <c r="G29" s="29"/>
      <c r="H29" s="29"/>
      <c r="I29" s="48" t="str">
        <f t="shared" si="12"/>
        <v/>
      </c>
      <c r="J29" s="48" t="str">
        <f t="shared" si="13"/>
        <v/>
      </c>
      <c r="K29" s="49" t="str">
        <f t="shared" si="14"/>
        <v/>
      </c>
      <c r="L29" s="11"/>
      <c r="M29" s="11"/>
      <c r="N29" s="78"/>
      <c r="O29" s="39" t="str">
        <f t="shared" si="19"/>
        <v>F</v>
      </c>
      <c r="P29" s="11">
        <f t="shared" si="15"/>
        <v>-23.287315649149274</v>
      </c>
      <c r="Q29" s="11"/>
      <c r="R29" s="38">
        <f t="shared" si="7"/>
        <v>0</v>
      </c>
      <c r="S29" s="30">
        <f t="shared" si="5"/>
        <v>0</v>
      </c>
      <c r="T29" s="30">
        <f t="shared" si="6"/>
        <v>0</v>
      </c>
      <c r="U29" s="34"/>
      <c r="V29" s="34"/>
      <c r="W29" s="34"/>
      <c r="X29" s="31">
        <f t="shared" si="16"/>
        <v>9.0359999999999996</v>
      </c>
      <c r="Y29" s="31">
        <f t="shared" si="17"/>
        <v>-184.49199999999999</v>
      </c>
      <c r="Z29" s="30">
        <f t="shared" si="18"/>
        <v>0</v>
      </c>
    </row>
    <row r="30" spans="5:26" x14ac:dyDescent="0.15">
      <c r="E30" s="46"/>
      <c r="F30" s="28"/>
      <c r="G30" s="29"/>
      <c r="H30" s="29"/>
      <c r="I30" s="48" t="str">
        <f t="shared" si="12"/>
        <v/>
      </c>
      <c r="J30" s="48" t="str">
        <f t="shared" si="13"/>
        <v/>
      </c>
      <c r="K30" s="49" t="str">
        <f t="shared" si="14"/>
        <v/>
      </c>
      <c r="L30" s="11"/>
      <c r="M30" s="11"/>
      <c r="N30" s="78"/>
      <c r="O30" s="39" t="str">
        <f t="shared" si="19"/>
        <v>F</v>
      </c>
      <c r="P30" s="11">
        <f t="shared" si="15"/>
        <v>-23.287315649149274</v>
      </c>
      <c r="Q30" s="11"/>
      <c r="R30" s="38">
        <f t="shared" si="7"/>
        <v>0</v>
      </c>
      <c r="S30" s="30">
        <f t="shared" si="5"/>
        <v>0</v>
      </c>
      <c r="T30" s="30">
        <f t="shared" si="6"/>
        <v>0</v>
      </c>
      <c r="U30" s="34"/>
      <c r="V30" s="34"/>
      <c r="W30" s="34"/>
      <c r="X30" s="31">
        <f t="shared" si="16"/>
        <v>9.0359999999999996</v>
      </c>
      <c r="Y30" s="31">
        <f t="shared" si="17"/>
        <v>-184.49199999999999</v>
      </c>
      <c r="Z30" s="30">
        <f t="shared" si="18"/>
        <v>0</v>
      </c>
    </row>
    <row r="31" spans="5:26" x14ac:dyDescent="0.15">
      <c r="E31" s="46"/>
      <c r="F31" s="28"/>
      <c r="G31" s="29"/>
      <c r="H31" s="29"/>
      <c r="I31" s="48" t="str">
        <f t="shared" si="12"/>
        <v/>
      </c>
      <c r="J31" s="48" t="str">
        <f t="shared" si="13"/>
        <v/>
      </c>
      <c r="K31" s="49" t="str">
        <f t="shared" si="14"/>
        <v/>
      </c>
      <c r="L31" s="11"/>
      <c r="M31" s="11"/>
      <c r="N31" s="78"/>
      <c r="O31" s="39" t="str">
        <f t="shared" si="19"/>
        <v>F</v>
      </c>
      <c r="P31" s="11">
        <f t="shared" si="15"/>
        <v>-23.287315649149274</v>
      </c>
      <c r="Q31" s="11"/>
      <c r="R31" s="38">
        <f t="shared" si="7"/>
        <v>0</v>
      </c>
      <c r="S31" s="30">
        <f t="shared" si="5"/>
        <v>0</v>
      </c>
      <c r="T31" s="30">
        <f t="shared" si="6"/>
        <v>0</v>
      </c>
      <c r="U31" s="34"/>
      <c r="V31" s="34"/>
      <c r="W31" s="34"/>
      <c r="X31" s="31">
        <f t="shared" si="16"/>
        <v>9.0359999999999996</v>
      </c>
      <c r="Y31" s="31">
        <f t="shared" si="17"/>
        <v>-184.49199999999999</v>
      </c>
      <c r="Z31" s="30">
        <f t="shared" si="18"/>
        <v>0</v>
      </c>
    </row>
    <row r="32" spans="5:26" x14ac:dyDescent="0.15">
      <c r="E32" s="46"/>
      <c r="F32" s="28"/>
      <c r="G32" s="29"/>
      <c r="H32" s="29"/>
      <c r="I32" s="48" t="str">
        <f t="shared" si="12"/>
        <v/>
      </c>
      <c r="J32" s="48" t="str">
        <f t="shared" si="13"/>
        <v/>
      </c>
      <c r="K32" s="49" t="str">
        <f t="shared" si="14"/>
        <v/>
      </c>
      <c r="L32" s="11"/>
      <c r="M32" s="11"/>
      <c r="N32" s="78"/>
      <c r="O32" s="39" t="str">
        <f t="shared" si="19"/>
        <v>F</v>
      </c>
      <c r="P32" s="11">
        <f t="shared" si="15"/>
        <v>-23.287315649149274</v>
      </c>
      <c r="Q32" s="11"/>
      <c r="R32" s="38">
        <f t="shared" si="7"/>
        <v>0</v>
      </c>
      <c r="S32" s="30">
        <f t="shared" si="5"/>
        <v>0</v>
      </c>
      <c r="T32" s="30">
        <f t="shared" si="6"/>
        <v>0</v>
      </c>
      <c r="U32" s="34"/>
      <c r="V32" s="34"/>
      <c r="W32" s="34"/>
      <c r="X32" s="31">
        <f t="shared" si="16"/>
        <v>9.0359999999999996</v>
      </c>
      <c r="Y32" s="31">
        <f t="shared" si="17"/>
        <v>-184.49199999999999</v>
      </c>
      <c r="Z32" s="30">
        <f t="shared" si="18"/>
        <v>0</v>
      </c>
    </row>
    <row r="33" spans="5:26" x14ac:dyDescent="0.15">
      <c r="E33" s="46"/>
      <c r="F33" s="28"/>
      <c r="G33" s="29"/>
      <c r="H33" s="29"/>
      <c r="I33" s="48" t="str">
        <f t="shared" si="12"/>
        <v/>
      </c>
      <c r="J33" s="48" t="str">
        <f t="shared" si="13"/>
        <v/>
      </c>
      <c r="K33" s="49" t="str">
        <f t="shared" si="14"/>
        <v/>
      </c>
      <c r="L33" s="11"/>
      <c r="M33" s="11"/>
      <c r="N33" s="78"/>
      <c r="O33" s="39" t="str">
        <f t="shared" si="19"/>
        <v>F</v>
      </c>
      <c r="P33" s="11">
        <f t="shared" si="15"/>
        <v>-23.287315649149274</v>
      </c>
      <c r="Q33" s="11"/>
      <c r="R33" s="38">
        <f t="shared" si="7"/>
        <v>0</v>
      </c>
      <c r="S33" s="30">
        <f t="shared" si="5"/>
        <v>0</v>
      </c>
      <c r="T33" s="30">
        <f t="shared" si="6"/>
        <v>0</v>
      </c>
      <c r="U33" s="34"/>
      <c r="V33" s="34"/>
      <c r="W33" s="34"/>
      <c r="X33" s="31">
        <f t="shared" si="16"/>
        <v>9.0359999999999996</v>
      </c>
      <c r="Y33" s="31">
        <f t="shared" si="17"/>
        <v>-184.49199999999999</v>
      </c>
      <c r="Z33" s="30">
        <f t="shared" si="18"/>
        <v>0</v>
      </c>
    </row>
    <row r="34" spans="5:26" x14ac:dyDescent="0.15">
      <c r="E34" s="46"/>
      <c r="F34" s="28"/>
      <c r="G34" s="29"/>
      <c r="H34" s="29"/>
      <c r="I34" s="48" t="str">
        <f t="shared" si="12"/>
        <v/>
      </c>
      <c r="J34" s="48" t="str">
        <f t="shared" si="13"/>
        <v/>
      </c>
      <c r="K34" s="49" t="str">
        <f t="shared" si="14"/>
        <v/>
      </c>
      <c r="L34" s="11"/>
      <c r="M34" s="11"/>
      <c r="N34" s="78"/>
      <c r="O34" s="39" t="str">
        <f t="shared" si="19"/>
        <v>F</v>
      </c>
      <c r="P34" s="11">
        <f t="shared" si="15"/>
        <v>-23.287315649149274</v>
      </c>
      <c r="Q34" s="11"/>
      <c r="R34" s="38">
        <f t="shared" si="7"/>
        <v>0</v>
      </c>
      <c r="S34" s="30">
        <f t="shared" si="5"/>
        <v>0</v>
      </c>
      <c r="T34" s="30">
        <f t="shared" si="6"/>
        <v>0</v>
      </c>
      <c r="U34" s="34"/>
      <c r="V34" s="34"/>
      <c r="W34" s="34"/>
      <c r="X34" s="31">
        <f t="shared" si="16"/>
        <v>9.0359999999999996</v>
      </c>
      <c r="Y34" s="31">
        <f t="shared" si="17"/>
        <v>-184.49199999999999</v>
      </c>
      <c r="Z34" s="30">
        <f t="shared" si="18"/>
        <v>0</v>
      </c>
    </row>
    <row r="35" spans="5:26" x14ac:dyDescent="0.15">
      <c r="E35" s="46"/>
      <c r="F35" s="28"/>
      <c r="G35" s="29"/>
      <c r="H35" s="29"/>
      <c r="I35" s="48" t="str">
        <f t="shared" si="12"/>
        <v/>
      </c>
      <c r="J35" s="48" t="str">
        <f t="shared" si="13"/>
        <v/>
      </c>
      <c r="K35" s="49" t="str">
        <f t="shared" si="14"/>
        <v/>
      </c>
      <c r="L35" s="11"/>
      <c r="M35" s="11"/>
      <c r="N35" s="78"/>
      <c r="O35" s="39" t="str">
        <f t="shared" si="19"/>
        <v>F</v>
      </c>
      <c r="P35" s="11">
        <f t="shared" si="15"/>
        <v>-23.287315649149274</v>
      </c>
      <c r="Q35" s="11"/>
      <c r="R35" s="38">
        <f t="shared" si="7"/>
        <v>0</v>
      </c>
      <c r="S35" s="30">
        <f t="shared" si="5"/>
        <v>0</v>
      </c>
      <c r="T35" s="30">
        <f t="shared" si="6"/>
        <v>0</v>
      </c>
      <c r="U35" s="34"/>
      <c r="V35" s="34"/>
      <c r="W35" s="34"/>
      <c r="X35" s="31">
        <f t="shared" si="16"/>
        <v>9.0359999999999996</v>
      </c>
      <c r="Y35" s="31">
        <f t="shared" si="17"/>
        <v>-184.49199999999999</v>
      </c>
      <c r="Z35" s="30">
        <f t="shared" si="18"/>
        <v>0</v>
      </c>
    </row>
    <row r="36" spans="5:26" x14ac:dyDescent="0.15">
      <c r="E36" s="46"/>
      <c r="F36" s="28"/>
      <c r="G36" s="29"/>
      <c r="H36" s="29"/>
      <c r="I36" s="48" t="str">
        <f t="shared" si="12"/>
        <v/>
      </c>
      <c r="J36" s="48" t="str">
        <f t="shared" si="13"/>
        <v/>
      </c>
      <c r="K36" s="49" t="str">
        <f t="shared" si="14"/>
        <v/>
      </c>
      <c r="L36" s="11"/>
      <c r="M36" s="11"/>
      <c r="N36" s="78"/>
      <c r="O36" s="39" t="str">
        <f t="shared" si="19"/>
        <v>F</v>
      </c>
      <c r="P36" s="11">
        <f t="shared" si="15"/>
        <v>-23.287315649149274</v>
      </c>
      <c r="Q36" s="11"/>
      <c r="R36" s="38">
        <f t="shared" si="7"/>
        <v>0</v>
      </c>
      <c r="S36" s="30">
        <f t="shared" si="5"/>
        <v>0</v>
      </c>
      <c r="T36" s="30">
        <f t="shared" si="6"/>
        <v>0</v>
      </c>
      <c r="U36" s="34"/>
      <c r="V36" s="34"/>
      <c r="W36" s="34"/>
      <c r="X36" s="31">
        <f t="shared" si="16"/>
        <v>9.0359999999999996</v>
      </c>
      <c r="Y36" s="31">
        <f t="shared" si="17"/>
        <v>-184.49199999999999</v>
      </c>
      <c r="Z36" s="30">
        <f t="shared" si="18"/>
        <v>0</v>
      </c>
    </row>
    <row r="37" spans="5:26" x14ac:dyDescent="0.15">
      <c r="E37" s="46"/>
      <c r="F37" s="28"/>
      <c r="G37" s="29"/>
      <c r="H37" s="29"/>
      <c r="I37" s="48" t="str">
        <f t="shared" si="12"/>
        <v/>
      </c>
      <c r="J37" s="48" t="str">
        <f t="shared" si="13"/>
        <v/>
      </c>
      <c r="K37" s="49" t="str">
        <f t="shared" si="14"/>
        <v/>
      </c>
      <c r="L37" s="11"/>
      <c r="M37" s="11"/>
      <c r="N37" s="78"/>
      <c r="O37" s="39" t="str">
        <f t="shared" si="19"/>
        <v>F</v>
      </c>
      <c r="P37" s="11">
        <f t="shared" si="15"/>
        <v>-23.287315649149274</v>
      </c>
      <c r="Q37" s="11"/>
      <c r="R37" s="38">
        <f t="shared" si="7"/>
        <v>0</v>
      </c>
      <c r="S37" s="30">
        <f t="shared" si="5"/>
        <v>0</v>
      </c>
      <c r="T37" s="30">
        <f t="shared" si="6"/>
        <v>0</v>
      </c>
      <c r="U37" s="34"/>
      <c r="V37" s="34"/>
      <c r="W37" s="34"/>
      <c r="X37" s="31">
        <f t="shared" si="16"/>
        <v>9.0359999999999996</v>
      </c>
      <c r="Y37" s="31">
        <f t="shared" si="17"/>
        <v>-184.49199999999999</v>
      </c>
      <c r="Z37" s="30">
        <f t="shared" si="18"/>
        <v>0</v>
      </c>
    </row>
    <row r="38" spans="5:26" x14ac:dyDescent="0.15">
      <c r="E38" s="46"/>
      <c r="F38" s="28"/>
      <c r="G38" s="29"/>
      <c r="H38" s="29"/>
      <c r="I38" s="48" t="str">
        <f t="shared" si="12"/>
        <v/>
      </c>
      <c r="J38" s="48" t="str">
        <f t="shared" si="13"/>
        <v/>
      </c>
      <c r="K38" s="49" t="str">
        <f t="shared" si="14"/>
        <v/>
      </c>
      <c r="L38" s="11"/>
      <c r="M38" s="11"/>
      <c r="N38" s="78"/>
      <c r="O38" s="39" t="str">
        <f t="shared" si="19"/>
        <v>F</v>
      </c>
      <c r="P38" s="11">
        <f t="shared" si="15"/>
        <v>-23.287315649149274</v>
      </c>
      <c r="Q38" s="11"/>
      <c r="R38" s="38">
        <f t="shared" si="7"/>
        <v>0</v>
      </c>
      <c r="S38" s="30">
        <f t="shared" si="5"/>
        <v>0</v>
      </c>
      <c r="T38" s="30">
        <f t="shared" si="6"/>
        <v>0</v>
      </c>
      <c r="U38" s="34"/>
      <c r="V38" s="34"/>
      <c r="W38" s="34"/>
      <c r="X38" s="31">
        <f t="shared" si="16"/>
        <v>9.0359999999999996</v>
      </c>
      <c r="Y38" s="31">
        <f t="shared" si="17"/>
        <v>-184.49199999999999</v>
      </c>
      <c r="Z38" s="30">
        <f t="shared" si="18"/>
        <v>0</v>
      </c>
    </row>
    <row r="39" spans="5:26" x14ac:dyDescent="0.15">
      <c r="E39" s="46"/>
      <c r="F39" s="28"/>
      <c r="G39" s="29"/>
      <c r="H39" s="29"/>
      <c r="I39" s="48" t="str">
        <f t="shared" si="12"/>
        <v/>
      </c>
      <c r="J39" s="48" t="str">
        <f t="shared" si="13"/>
        <v/>
      </c>
      <c r="K39" s="49" t="str">
        <f t="shared" si="14"/>
        <v/>
      </c>
      <c r="L39" s="11"/>
      <c r="M39" s="11"/>
      <c r="N39" s="78"/>
      <c r="O39" s="39" t="str">
        <f t="shared" si="19"/>
        <v>F</v>
      </c>
      <c r="P39" s="11">
        <f t="shared" si="15"/>
        <v>-23.287315649149274</v>
      </c>
      <c r="Q39" s="11"/>
      <c r="R39" s="38">
        <f t="shared" si="7"/>
        <v>0</v>
      </c>
      <c r="S39" s="30">
        <f t="shared" si="5"/>
        <v>0</v>
      </c>
      <c r="T39" s="30">
        <f t="shared" si="6"/>
        <v>0</v>
      </c>
      <c r="U39" s="34"/>
      <c r="V39" s="34"/>
      <c r="W39" s="34"/>
      <c r="X39" s="31">
        <f t="shared" si="16"/>
        <v>9.0359999999999996</v>
      </c>
      <c r="Y39" s="31">
        <f t="shared" si="17"/>
        <v>-184.49199999999999</v>
      </c>
      <c r="Z39" s="30">
        <f t="shared" si="18"/>
        <v>0</v>
      </c>
    </row>
    <row r="40" spans="5:26" x14ac:dyDescent="0.15">
      <c r="E40" s="46"/>
      <c r="F40" s="28"/>
      <c r="G40" s="29"/>
      <c r="H40" s="29"/>
      <c r="I40" s="48" t="str">
        <f t="shared" si="12"/>
        <v/>
      </c>
      <c r="J40" s="48" t="str">
        <f t="shared" si="13"/>
        <v/>
      </c>
      <c r="K40" s="49" t="str">
        <f t="shared" si="14"/>
        <v/>
      </c>
      <c r="L40" s="11"/>
      <c r="M40" s="11"/>
      <c r="N40" s="78"/>
      <c r="O40" s="39" t="str">
        <f t="shared" si="19"/>
        <v>F</v>
      </c>
      <c r="P40" s="11">
        <f t="shared" si="15"/>
        <v>-23.287315649149274</v>
      </c>
      <c r="Q40" s="11"/>
      <c r="R40" s="38">
        <f t="shared" si="7"/>
        <v>0</v>
      </c>
      <c r="S40" s="30">
        <f t="shared" si="5"/>
        <v>0</v>
      </c>
      <c r="T40" s="30">
        <f t="shared" si="6"/>
        <v>0</v>
      </c>
      <c r="U40" s="34"/>
      <c r="V40" s="34"/>
      <c r="W40" s="34"/>
      <c r="X40" s="31">
        <f t="shared" si="16"/>
        <v>9.0359999999999996</v>
      </c>
      <c r="Y40" s="31">
        <f t="shared" si="17"/>
        <v>-184.49199999999999</v>
      </c>
      <c r="Z40" s="30">
        <f t="shared" si="18"/>
        <v>0</v>
      </c>
    </row>
    <row r="41" spans="5:26" x14ac:dyDescent="0.15">
      <c r="E41" s="46"/>
      <c r="F41" s="28"/>
      <c r="G41" s="29"/>
      <c r="H41" s="29"/>
      <c r="I41" s="48" t="str">
        <f t="shared" si="12"/>
        <v/>
      </c>
      <c r="J41" s="48" t="str">
        <f t="shared" si="13"/>
        <v/>
      </c>
      <c r="K41" s="49" t="str">
        <f t="shared" si="14"/>
        <v/>
      </c>
      <c r="L41" s="11"/>
      <c r="M41" s="11"/>
      <c r="N41" s="78"/>
      <c r="O41" s="39" t="str">
        <f t="shared" si="19"/>
        <v>F</v>
      </c>
      <c r="P41" s="11">
        <f t="shared" si="15"/>
        <v>-23.287315649149274</v>
      </c>
      <c r="Q41" s="11"/>
      <c r="R41" s="38">
        <f t="shared" si="7"/>
        <v>0</v>
      </c>
      <c r="S41" s="30">
        <f t="shared" si="5"/>
        <v>0</v>
      </c>
      <c r="T41" s="30">
        <f t="shared" si="6"/>
        <v>0</v>
      </c>
      <c r="U41" s="34"/>
      <c r="V41" s="34"/>
      <c r="W41" s="34"/>
      <c r="X41" s="31">
        <f t="shared" si="16"/>
        <v>9.0359999999999996</v>
      </c>
      <c r="Y41" s="31">
        <f t="shared" si="17"/>
        <v>-184.49199999999999</v>
      </c>
      <c r="Z41" s="30">
        <f t="shared" si="18"/>
        <v>0</v>
      </c>
    </row>
    <row r="42" spans="5:26" x14ac:dyDescent="0.15">
      <c r="E42" s="46"/>
      <c r="F42" s="28"/>
      <c r="G42" s="29"/>
      <c r="H42" s="29"/>
      <c r="I42" s="48" t="str">
        <f t="shared" si="12"/>
        <v/>
      </c>
      <c r="J42" s="48" t="str">
        <f t="shared" si="13"/>
        <v/>
      </c>
      <c r="K42" s="49" t="str">
        <f t="shared" si="14"/>
        <v/>
      </c>
      <c r="L42" s="11"/>
      <c r="M42" s="11"/>
      <c r="N42" s="78"/>
      <c r="O42" s="39" t="str">
        <f t="shared" si="19"/>
        <v>F</v>
      </c>
      <c r="P42" s="11">
        <f t="shared" si="15"/>
        <v>-23.287315649149274</v>
      </c>
      <c r="Q42" s="11"/>
      <c r="R42" s="38">
        <f t="shared" si="7"/>
        <v>0</v>
      </c>
      <c r="S42" s="30">
        <f t="shared" si="5"/>
        <v>0</v>
      </c>
      <c r="T42" s="30">
        <f t="shared" si="6"/>
        <v>0</v>
      </c>
      <c r="U42" s="34"/>
      <c r="V42" s="34"/>
      <c r="W42" s="34"/>
      <c r="X42" s="31">
        <f t="shared" si="16"/>
        <v>9.0359999999999996</v>
      </c>
      <c r="Y42" s="31">
        <f t="shared" si="17"/>
        <v>-184.49199999999999</v>
      </c>
      <c r="Z42" s="30">
        <f t="shared" si="18"/>
        <v>0</v>
      </c>
    </row>
    <row r="43" spans="5:26" x14ac:dyDescent="0.15">
      <c r="E43" s="46"/>
      <c r="F43" s="28"/>
      <c r="G43" s="29"/>
      <c r="H43" s="29"/>
      <c r="I43" s="48" t="str">
        <f t="shared" si="12"/>
        <v/>
      </c>
      <c r="J43" s="48" t="str">
        <f t="shared" si="13"/>
        <v/>
      </c>
      <c r="K43" s="49" t="str">
        <f t="shared" si="14"/>
        <v/>
      </c>
      <c r="L43" s="11"/>
      <c r="M43" s="11"/>
      <c r="N43" s="78"/>
      <c r="O43" s="39" t="str">
        <f t="shared" si="19"/>
        <v>F</v>
      </c>
      <c r="P43" s="11">
        <f t="shared" si="15"/>
        <v>-23.287315649149274</v>
      </c>
      <c r="Q43" s="11"/>
      <c r="R43" s="38">
        <f t="shared" si="7"/>
        <v>0</v>
      </c>
      <c r="S43" s="30">
        <f t="shared" si="5"/>
        <v>0</v>
      </c>
      <c r="T43" s="30">
        <f t="shared" si="6"/>
        <v>0</v>
      </c>
      <c r="U43" s="34"/>
      <c r="V43" s="34"/>
      <c r="W43" s="34"/>
      <c r="X43" s="31">
        <f t="shared" si="16"/>
        <v>9.0359999999999996</v>
      </c>
      <c r="Y43" s="31">
        <f t="shared" si="17"/>
        <v>-184.49199999999999</v>
      </c>
      <c r="Z43" s="30">
        <f t="shared" si="18"/>
        <v>0</v>
      </c>
    </row>
    <row r="44" spans="5:26" x14ac:dyDescent="0.15">
      <c r="E44" s="46"/>
      <c r="F44" s="28"/>
      <c r="G44" s="29"/>
      <c r="H44" s="29"/>
      <c r="I44" s="48" t="str">
        <f t="shared" si="12"/>
        <v/>
      </c>
      <c r="J44" s="48" t="str">
        <f t="shared" si="13"/>
        <v/>
      </c>
      <c r="K44" s="49" t="str">
        <f t="shared" si="14"/>
        <v/>
      </c>
      <c r="L44" s="11"/>
      <c r="M44" s="11"/>
      <c r="N44" s="78"/>
      <c r="O44" s="39" t="str">
        <f t="shared" si="19"/>
        <v>F</v>
      </c>
      <c r="P44" s="11">
        <f t="shared" si="15"/>
        <v>-23.287315649149274</v>
      </c>
      <c r="Q44" s="11"/>
      <c r="R44" s="38">
        <f t="shared" si="7"/>
        <v>0</v>
      </c>
      <c r="S44" s="30">
        <f t="shared" si="5"/>
        <v>0</v>
      </c>
      <c r="T44" s="30">
        <f t="shared" si="6"/>
        <v>0</v>
      </c>
      <c r="U44" s="34"/>
      <c r="V44" s="34"/>
      <c r="W44" s="34"/>
      <c r="X44" s="31">
        <f t="shared" si="16"/>
        <v>9.0359999999999996</v>
      </c>
      <c r="Y44" s="31">
        <f t="shared" si="17"/>
        <v>-184.49199999999999</v>
      </c>
      <c r="Z44" s="30">
        <f t="shared" si="18"/>
        <v>0</v>
      </c>
    </row>
    <row r="45" spans="5:26" x14ac:dyDescent="0.15">
      <c r="E45" s="46"/>
      <c r="F45" s="28"/>
      <c r="G45" s="29"/>
      <c r="H45" s="29"/>
      <c r="I45" s="48" t="str">
        <f t="shared" si="12"/>
        <v/>
      </c>
      <c r="J45" s="48" t="str">
        <f t="shared" si="13"/>
        <v/>
      </c>
      <c r="K45" s="49" t="str">
        <f t="shared" si="14"/>
        <v/>
      </c>
      <c r="L45" s="11"/>
      <c r="M45" s="11"/>
      <c r="N45" s="78"/>
      <c r="O45" s="39" t="str">
        <f t="shared" si="19"/>
        <v>F</v>
      </c>
      <c r="P45" s="11">
        <f t="shared" si="15"/>
        <v>-23.287315649149274</v>
      </c>
      <c r="Q45" s="11"/>
      <c r="R45" s="38">
        <f t="shared" si="7"/>
        <v>0</v>
      </c>
      <c r="S45" s="30">
        <f t="shared" si="5"/>
        <v>0</v>
      </c>
      <c r="T45" s="30">
        <f t="shared" si="6"/>
        <v>0</v>
      </c>
      <c r="U45" s="34"/>
      <c r="V45" s="34"/>
      <c r="W45" s="34"/>
      <c r="X45" s="31">
        <f t="shared" si="16"/>
        <v>9.0359999999999996</v>
      </c>
      <c r="Y45" s="31">
        <f t="shared" si="17"/>
        <v>-184.49199999999999</v>
      </c>
      <c r="Z45" s="30">
        <f t="shared" si="18"/>
        <v>0</v>
      </c>
    </row>
    <row r="46" spans="5:26" x14ac:dyDescent="0.15">
      <c r="E46" s="46"/>
      <c r="F46" s="28"/>
      <c r="G46" s="29"/>
      <c r="H46" s="29"/>
      <c r="I46" s="48" t="str">
        <f t="shared" si="12"/>
        <v/>
      </c>
      <c r="J46" s="48" t="str">
        <f t="shared" si="13"/>
        <v/>
      </c>
      <c r="K46" s="49" t="str">
        <f t="shared" si="14"/>
        <v/>
      </c>
      <c r="L46" s="11"/>
      <c r="M46" s="11"/>
      <c r="N46" s="78"/>
      <c r="O46" s="39" t="str">
        <f t="shared" si="19"/>
        <v>F</v>
      </c>
      <c r="P46" s="11">
        <f t="shared" si="15"/>
        <v>-23.287315649149274</v>
      </c>
      <c r="Q46" s="11"/>
      <c r="R46" s="38">
        <f t="shared" si="7"/>
        <v>0</v>
      </c>
      <c r="S46" s="30">
        <f t="shared" si="5"/>
        <v>0</v>
      </c>
      <c r="T46" s="30">
        <f t="shared" si="6"/>
        <v>0</v>
      </c>
      <c r="U46" s="34"/>
      <c r="V46" s="34"/>
      <c r="W46" s="34"/>
      <c r="X46" s="31">
        <f t="shared" si="16"/>
        <v>9.0359999999999996</v>
      </c>
      <c r="Y46" s="31">
        <f t="shared" si="17"/>
        <v>-184.49199999999999</v>
      </c>
      <c r="Z46" s="30">
        <f t="shared" si="18"/>
        <v>0</v>
      </c>
    </row>
    <row r="47" spans="5:26" x14ac:dyDescent="0.15">
      <c r="E47" s="46"/>
      <c r="F47" s="28"/>
      <c r="G47" s="29"/>
      <c r="H47" s="29"/>
      <c r="I47" s="48" t="str">
        <f t="shared" si="12"/>
        <v/>
      </c>
      <c r="J47" s="48" t="str">
        <f t="shared" si="13"/>
        <v/>
      </c>
      <c r="K47" s="49" t="str">
        <f t="shared" si="14"/>
        <v/>
      </c>
      <c r="L47" s="11"/>
      <c r="M47" s="11"/>
      <c r="N47" s="78"/>
      <c r="O47" s="39" t="str">
        <f t="shared" si="19"/>
        <v>F</v>
      </c>
      <c r="P47" s="11">
        <f t="shared" si="15"/>
        <v>-23.287315649149274</v>
      </c>
      <c r="Q47" s="11"/>
      <c r="R47" s="38">
        <f t="shared" si="7"/>
        <v>0</v>
      </c>
      <c r="S47" s="30">
        <f t="shared" si="5"/>
        <v>0</v>
      </c>
      <c r="T47" s="30">
        <f t="shared" si="6"/>
        <v>0</v>
      </c>
      <c r="U47" s="34"/>
      <c r="V47" s="34"/>
      <c r="W47" s="34"/>
      <c r="X47" s="31">
        <f t="shared" si="16"/>
        <v>9.0359999999999996</v>
      </c>
      <c r="Y47" s="31">
        <f t="shared" si="17"/>
        <v>-184.49199999999999</v>
      </c>
      <c r="Z47" s="30">
        <f t="shared" si="18"/>
        <v>0</v>
      </c>
    </row>
    <row r="48" spans="5:26" x14ac:dyDescent="0.15">
      <c r="E48" s="46"/>
      <c r="F48" s="28"/>
      <c r="G48" s="29"/>
      <c r="H48" s="29"/>
      <c r="I48" s="48" t="str">
        <f t="shared" si="12"/>
        <v/>
      </c>
      <c r="J48" s="48" t="str">
        <f t="shared" si="13"/>
        <v/>
      </c>
      <c r="K48" s="49" t="str">
        <f t="shared" si="14"/>
        <v/>
      </c>
      <c r="L48" s="11"/>
      <c r="M48" s="11"/>
      <c r="N48" s="78"/>
      <c r="O48" s="39" t="str">
        <f t="shared" si="19"/>
        <v>F</v>
      </c>
      <c r="P48" s="11">
        <f t="shared" si="15"/>
        <v>-23.287315649149274</v>
      </c>
      <c r="Q48" s="11"/>
      <c r="R48" s="38">
        <f t="shared" si="7"/>
        <v>0</v>
      </c>
      <c r="S48" s="30">
        <f t="shared" si="5"/>
        <v>0</v>
      </c>
      <c r="T48" s="30">
        <f t="shared" si="6"/>
        <v>0</v>
      </c>
      <c r="U48" s="34"/>
      <c r="V48" s="34"/>
      <c r="W48" s="34"/>
      <c r="X48" s="31">
        <f t="shared" si="16"/>
        <v>9.0359999999999996</v>
      </c>
      <c r="Y48" s="31">
        <f t="shared" si="17"/>
        <v>-184.49199999999999</v>
      </c>
      <c r="Z48" s="30">
        <f t="shared" si="18"/>
        <v>0</v>
      </c>
    </row>
    <row r="49" spans="5:26" x14ac:dyDescent="0.15">
      <c r="E49" s="46"/>
      <c r="F49" s="28"/>
      <c r="G49" s="29"/>
      <c r="H49" s="29"/>
      <c r="I49" s="48" t="str">
        <f t="shared" si="12"/>
        <v/>
      </c>
      <c r="J49" s="48" t="str">
        <f t="shared" si="13"/>
        <v/>
      </c>
      <c r="K49" s="49" t="str">
        <f t="shared" si="14"/>
        <v/>
      </c>
      <c r="L49" s="11"/>
      <c r="M49" s="11"/>
      <c r="N49" s="78"/>
      <c r="O49" s="39" t="str">
        <f t="shared" si="19"/>
        <v>F</v>
      </c>
      <c r="P49" s="11">
        <f t="shared" si="15"/>
        <v>-23.287315649149274</v>
      </c>
      <c r="Q49" s="11"/>
      <c r="R49" s="38">
        <f t="shared" si="7"/>
        <v>0</v>
      </c>
      <c r="S49" s="30">
        <f t="shared" si="5"/>
        <v>0</v>
      </c>
      <c r="T49" s="30">
        <f t="shared" si="6"/>
        <v>0</v>
      </c>
      <c r="U49" s="34"/>
      <c r="V49" s="34"/>
      <c r="W49" s="34"/>
      <c r="X49" s="31">
        <f t="shared" si="16"/>
        <v>9.0359999999999996</v>
      </c>
      <c r="Y49" s="31">
        <f t="shared" si="17"/>
        <v>-184.49199999999999</v>
      </c>
      <c r="Z49" s="30">
        <f t="shared" si="18"/>
        <v>0</v>
      </c>
    </row>
    <row r="50" spans="5:26" x14ac:dyDescent="0.15">
      <c r="E50" s="46"/>
      <c r="F50" s="28"/>
      <c r="G50" s="29"/>
      <c r="H50" s="29"/>
      <c r="I50" s="48" t="str">
        <f t="shared" si="12"/>
        <v/>
      </c>
      <c r="J50" s="48" t="str">
        <f t="shared" si="13"/>
        <v/>
      </c>
      <c r="K50" s="49" t="str">
        <f t="shared" si="14"/>
        <v/>
      </c>
      <c r="L50" s="11"/>
      <c r="M50" s="11"/>
      <c r="N50" s="78"/>
      <c r="O50" s="39" t="str">
        <f t="shared" si="19"/>
        <v>F</v>
      </c>
      <c r="P50" s="11">
        <f t="shared" si="15"/>
        <v>-23.287315649149274</v>
      </c>
      <c r="Q50" s="11"/>
      <c r="R50" s="38">
        <f t="shared" si="7"/>
        <v>0</v>
      </c>
      <c r="S50" s="30">
        <f t="shared" si="5"/>
        <v>0</v>
      </c>
      <c r="T50" s="30">
        <f t="shared" si="6"/>
        <v>0</v>
      </c>
      <c r="U50" s="34"/>
      <c r="V50" s="34"/>
      <c r="W50" s="34"/>
      <c r="X50" s="31">
        <f t="shared" si="16"/>
        <v>9.0359999999999996</v>
      </c>
      <c r="Y50" s="31">
        <f t="shared" si="17"/>
        <v>-184.49199999999999</v>
      </c>
      <c r="Z50" s="30">
        <f t="shared" si="18"/>
        <v>0</v>
      </c>
    </row>
    <row r="51" spans="5:26" x14ac:dyDescent="0.15">
      <c r="E51" s="46"/>
      <c r="F51" s="28"/>
      <c r="G51" s="29"/>
      <c r="H51" s="29"/>
      <c r="I51" s="48" t="str">
        <f t="shared" si="12"/>
        <v/>
      </c>
      <c r="J51" s="48" t="str">
        <f t="shared" si="13"/>
        <v/>
      </c>
      <c r="K51" s="49" t="str">
        <f t="shared" si="14"/>
        <v/>
      </c>
      <c r="L51" s="11"/>
      <c r="M51" s="11"/>
      <c r="N51" s="78"/>
      <c r="O51" s="39" t="str">
        <f t="shared" si="19"/>
        <v>F</v>
      </c>
      <c r="P51" s="11">
        <f t="shared" si="15"/>
        <v>-23.287315649149274</v>
      </c>
      <c r="Q51" s="11"/>
      <c r="R51" s="38">
        <f t="shared" si="7"/>
        <v>0</v>
      </c>
      <c r="S51" s="30">
        <f t="shared" si="5"/>
        <v>0</v>
      </c>
      <c r="T51" s="30">
        <f t="shared" si="6"/>
        <v>0</v>
      </c>
      <c r="U51" s="34"/>
      <c r="V51" s="34"/>
      <c r="W51" s="34"/>
      <c r="X51" s="31">
        <f t="shared" si="16"/>
        <v>9.0359999999999996</v>
      </c>
      <c r="Y51" s="31">
        <f t="shared" si="17"/>
        <v>-184.49199999999999</v>
      </c>
      <c r="Z51" s="30">
        <f t="shared" si="18"/>
        <v>0</v>
      </c>
    </row>
    <row r="52" spans="5:26" x14ac:dyDescent="0.15">
      <c r="E52" s="46"/>
      <c r="F52" s="28"/>
      <c r="G52" s="29"/>
      <c r="H52" s="29"/>
      <c r="I52" s="48" t="str">
        <f t="shared" si="12"/>
        <v/>
      </c>
      <c r="J52" s="48" t="str">
        <f t="shared" si="13"/>
        <v/>
      </c>
      <c r="K52" s="49" t="str">
        <f t="shared" si="14"/>
        <v/>
      </c>
      <c r="L52" s="11"/>
      <c r="M52" s="11"/>
      <c r="N52" s="78"/>
      <c r="O52" s="39" t="str">
        <f t="shared" si="19"/>
        <v>F</v>
      </c>
      <c r="P52" s="11">
        <f t="shared" si="15"/>
        <v>-23.287315649149274</v>
      </c>
      <c r="Q52" s="11"/>
      <c r="R52" s="38">
        <f t="shared" si="7"/>
        <v>0</v>
      </c>
      <c r="S52" s="30">
        <f t="shared" si="5"/>
        <v>0</v>
      </c>
      <c r="T52" s="30">
        <f t="shared" si="6"/>
        <v>0</v>
      </c>
      <c r="U52" s="34"/>
      <c r="V52" s="34"/>
      <c r="W52" s="34"/>
      <c r="X52" s="31">
        <f t="shared" si="16"/>
        <v>9.0359999999999996</v>
      </c>
      <c r="Y52" s="31">
        <f t="shared" si="17"/>
        <v>-184.49199999999999</v>
      </c>
      <c r="Z52" s="30">
        <f t="shared" si="18"/>
        <v>0</v>
      </c>
    </row>
    <row r="53" spans="5:26" x14ac:dyDescent="0.15">
      <c r="E53" s="46"/>
      <c r="F53" s="28"/>
      <c r="G53" s="29"/>
      <c r="H53" s="29"/>
      <c r="I53" s="48" t="str">
        <f t="shared" si="12"/>
        <v/>
      </c>
      <c r="J53" s="48" t="str">
        <f t="shared" si="13"/>
        <v/>
      </c>
      <c r="K53" s="49" t="str">
        <f t="shared" si="14"/>
        <v/>
      </c>
      <c r="L53" s="11"/>
      <c r="M53" s="11"/>
      <c r="N53" s="78"/>
      <c r="O53" s="39" t="str">
        <f t="shared" si="19"/>
        <v>F</v>
      </c>
      <c r="P53" s="11">
        <f t="shared" si="15"/>
        <v>-23.287315649149274</v>
      </c>
      <c r="Q53" s="11"/>
      <c r="R53" s="38">
        <f t="shared" si="7"/>
        <v>0</v>
      </c>
      <c r="S53" s="30">
        <f t="shared" si="5"/>
        <v>0</v>
      </c>
      <c r="T53" s="30">
        <f t="shared" si="6"/>
        <v>0</v>
      </c>
      <c r="U53" s="34"/>
      <c r="V53" s="34"/>
      <c r="W53" s="34"/>
      <c r="X53" s="31">
        <f t="shared" si="16"/>
        <v>9.0359999999999996</v>
      </c>
      <c r="Y53" s="31">
        <f t="shared" si="17"/>
        <v>-184.49199999999999</v>
      </c>
      <c r="Z53" s="30">
        <f t="shared" si="18"/>
        <v>0</v>
      </c>
    </row>
    <row r="54" spans="5:26" x14ac:dyDescent="0.15">
      <c r="E54" s="46"/>
      <c r="F54" s="28"/>
      <c r="G54" s="29"/>
      <c r="H54" s="29"/>
      <c r="I54" s="48" t="str">
        <f t="shared" si="12"/>
        <v/>
      </c>
      <c r="J54" s="48" t="str">
        <f t="shared" si="13"/>
        <v/>
      </c>
      <c r="K54" s="49" t="str">
        <f t="shared" si="14"/>
        <v/>
      </c>
      <c r="L54" s="11"/>
      <c r="M54" s="11"/>
      <c r="N54" s="78"/>
      <c r="O54" s="39" t="str">
        <f t="shared" si="19"/>
        <v>F</v>
      </c>
      <c r="P54" s="11">
        <f t="shared" si="15"/>
        <v>-23.287315649149274</v>
      </c>
      <c r="Q54" s="11"/>
      <c r="R54" s="38">
        <f t="shared" si="7"/>
        <v>0</v>
      </c>
      <c r="S54" s="30">
        <f t="shared" si="5"/>
        <v>0</v>
      </c>
      <c r="T54" s="30">
        <f t="shared" si="6"/>
        <v>0</v>
      </c>
      <c r="U54" s="34"/>
      <c r="V54" s="34"/>
      <c r="W54" s="34"/>
      <c r="X54" s="31">
        <f t="shared" si="16"/>
        <v>9.0359999999999996</v>
      </c>
      <c r="Y54" s="31">
        <f t="shared" si="17"/>
        <v>-184.49199999999999</v>
      </c>
      <c r="Z54" s="30">
        <f t="shared" si="18"/>
        <v>0</v>
      </c>
    </row>
    <row r="55" spans="5:26" x14ac:dyDescent="0.15">
      <c r="E55" s="46"/>
      <c r="F55" s="28"/>
      <c r="G55" s="29"/>
      <c r="H55" s="29"/>
      <c r="I55" s="48" t="str">
        <f t="shared" si="12"/>
        <v/>
      </c>
      <c r="J55" s="48" t="str">
        <f t="shared" si="13"/>
        <v/>
      </c>
      <c r="K55" s="49" t="str">
        <f t="shared" si="14"/>
        <v/>
      </c>
      <c r="L55" s="11"/>
      <c r="M55" s="11"/>
      <c r="N55" s="78"/>
      <c r="O55" s="39" t="str">
        <f t="shared" si="19"/>
        <v>F</v>
      </c>
      <c r="P55" s="11">
        <f t="shared" si="15"/>
        <v>-23.287315649149274</v>
      </c>
      <c r="Q55" s="11"/>
      <c r="R55" s="38">
        <f t="shared" si="7"/>
        <v>0</v>
      </c>
      <c r="S55" s="30">
        <f t="shared" si="5"/>
        <v>0</v>
      </c>
      <c r="T55" s="30">
        <f t="shared" si="6"/>
        <v>0</v>
      </c>
      <c r="U55" s="34"/>
      <c r="V55" s="34"/>
      <c r="W55" s="34"/>
      <c r="X55" s="31">
        <f t="shared" si="16"/>
        <v>9.0359999999999996</v>
      </c>
      <c r="Y55" s="31">
        <f t="shared" si="17"/>
        <v>-184.49199999999999</v>
      </c>
      <c r="Z55" s="30">
        <f t="shared" si="18"/>
        <v>0</v>
      </c>
    </row>
    <row r="56" spans="5:26" x14ac:dyDescent="0.15">
      <c r="E56" s="46"/>
      <c r="F56" s="28"/>
      <c r="G56" s="29"/>
      <c r="H56" s="29"/>
      <c r="I56" s="48" t="str">
        <f t="shared" si="12"/>
        <v/>
      </c>
      <c r="J56" s="48" t="str">
        <f t="shared" si="13"/>
        <v/>
      </c>
      <c r="K56" s="49" t="str">
        <f t="shared" si="14"/>
        <v/>
      </c>
      <c r="L56" s="11"/>
      <c r="M56" s="11"/>
      <c r="N56" s="78"/>
      <c r="O56" s="39" t="str">
        <f t="shared" si="19"/>
        <v>F</v>
      </c>
      <c r="P56" s="11">
        <f t="shared" si="15"/>
        <v>-23.287315649149274</v>
      </c>
      <c r="Q56" s="11"/>
      <c r="R56" s="38">
        <f t="shared" si="7"/>
        <v>0</v>
      </c>
      <c r="S56" s="30">
        <f t="shared" si="5"/>
        <v>0</v>
      </c>
      <c r="T56" s="30">
        <f t="shared" si="6"/>
        <v>0</v>
      </c>
      <c r="U56" s="34"/>
      <c r="V56" s="34"/>
      <c r="W56" s="34"/>
      <c r="X56" s="31">
        <f t="shared" si="16"/>
        <v>9.0359999999999996</v>
      </c>
      <c r="Y56" s="31">
        <f t="shared" si="17"/>
        <v>-184.49199999999999</v>
      </c>
      <c r="Z56" s="30">
        <f t="shared" si="18"/>
        <v>0</v>
      </c>
    </row>
    <row r="57" spans="5:26" x14ac:dyDescent="0.15">
      <c r="E57" s="46"/>
      <c r="F57" s="28"/>
      <c r="G57" s="29"/>
      <c r="H57" s="29"/>
      <c r="I57" s="48" t="str">
        <f t="shared" si="12"/>
        <v/>
      </c>
      <c r="J57" s="48" t="str">
        <f t="shared" si="13"/>
        <v/>
      </c>
      <c r="K57" s="49" t="str">
        <f t="shared" si="14"/>
        <v/>
      </c>
      <c r="L57" s="11"/>
      <c r="M57" s="11"/>
      <c r="N57" s="78"/>
      <c r="O57" s="39" t="str">
        <f t="shared" si="19"/>
        <v>F</v>
      </c>
      <c r="P57" s="11">
        <f t="shared" si="15"/>
        <v>-23.287315649149274</v>
      </c>
      <c r="Q57" s="11"/>
      <c r="R57" s="38">
        <f t="shared" si="7"/>
        <v>0</v>
      </c>
      <c r="S57" s="30">
        <f t="shared" si="5"/>
        <v>0</v>
      </c>
      <c r="T57" s="30">
        <f t="shared" si="6"/>
        <v>0</v>
      </c>
      <c r="U57" s="34"/>
      <c r="V57" s="34"/>
      <c r="W57" s="34"/>
      <c r="X57" s="31">
        <f t="shared" si="16"/>
        <v>9.0359999999999996</v>
      </c>
      <c r="Y57" s="31">
        <f t="shared" si="17"/>
        <v>-184.49199999999999</v>
      </c>
      <c r="Z57" s="30">
        <f t="shared" si="18"/>
        <v>0</v>
      </c>
    </row>
    <row r="58" spans="5:26" x14ac:dyDescent="0.15">
      <c r="E58" s="46"/>
      <c r="F58" s="28"/>
      <c r="G58" s="29"/>
      <c r="H58" s="29"/>
      <c r="I58" s="48" t="str">
        <f t="shared" si="12"/>
        <v/>
      </c>
      <c r="J58" s="48" t="str">
        <f t="shared" si="13"/>
        <v/>
      </c>
      <c r="K58" s="49" t="str">
        <f t="shared" si="14"/>
        <v/>
      </c>
      <c r="L58" s="11"/>
      <c r="M58" s="11"/>
      <c r="N58" s="78"/>
      <c r="O58" s="39" t="str">
        <f t="shared" si="19"/>
        <v>F</v>
      </c>
      <c r="P58" s="11">
        <f t="shared" si="15"/>
        <v>-23.287315649149274</v>
      </c>
      <c r="Q58" s="11"/>
      <c r="R58" s="38">
        <f t="shared" si="7"/>
        <v>0</v>
      </c>
      <c r="S58" s="30">
        <f t="shared" si="5"/>
        <v>0</v>
      </c>
      <c r="T58" s="30">
        <f t="shared" si="6"/>
        <v>0</v>
      </c>
      <c r="U58" s="34"/>
      <c r="V58" s="34"/>
      <c r="W58" s="34"/>
      <c r="X58" s="31">
        <f t="shared" si="16"/>
        <v>9.0359999999999996</v>
      </c>
      <c r="Y58" s="31">
        <f t="shared" si="17"/>
        <v>-184.49199999999999</v>
      </c>
      <c r="Z58" s="30">
        <f t="shared" si="18"/>
        <v>0</v>
      </c>
    </row>
    <row r="59" spans="5:26" x14ac:dyDescent="0.15">
      <c r="E59" s="46"/>
      <c r="F59" s="28"/>
      <c r="G59" s="29"/>
      <c r="H59" s="29"/>
      <c r="I59" s="48" t="str">
        <f t="shared" si="12"/>
        <v/>
      </c>
      <c r="J59" s="48" t="str">
        <f t="shared" si="13"/>
        <v/>
      </c>
      <c r="K59" s="49" t="str">
        <f t="shared" si="14"/>
        <v/>
      </c>
      <c r="L59" s="11"/>
      <c r="M59" s="11"/>
      <c r="N59" s="78"/>
      <c r="O59" s="39" t="str">
        <f t="shared" si="19"/>
        <v>F</v>
      </c>
      <c r="P59" s="11">
        <f t="shared" si="15"/>
        <v>-23.287315649149274</v>
      </c>
      <c r="Q59" s="11"/>
      <c r="R59" s="38">
        <f t="shared" si="7"/>
        <v>0</v>
      </c>
      <c r="S59" s="30">
        <f t="shared" si="5"/>
        <v>0</v>
      </c>
      <c r="T59" s="30">
        <f t="shared" si="6"/>
        <v>0</v>
      </c>
      <c r="U59" s="34"/>
      <c r="V59" s="34"/>
      <c r="W59" s="34"/>
      <c r="X59" s="31">
        <f t="shared" si="16"/>
        <v>9.0359999999999996</v>
      </c>
      <c r="Y59" s="31">
        <f t="shared" si="17"/>
        <v>-184.49199999999999</v>
      </c>
      <c r="Z59" s="30">
        <f t="shared" si="18"/>
        <v>0</v>
      </c>
    </row>
    <row r="60" spans="5:26" x14ac:dyDescent="0.15">
      <c r="E60" s="46"/>
      <c r="F60" s="28"/>
      <c r="G60" s="29"/>
      <c r="H60" s="29"/>
      <c r="I60" s="48" t="str">
        <f t="shared" si="12"/>
        <v/>
      </c>
      <c r="J60" s="48" t="str">
        <f t="shared" si="13"/>
        <v/>
      </c>
      <c r="K60" s="49" t="str">
        <f t="shared" si="14"/>
        <v/>
      </c>
      <c r="L60" s="11"/>
      <c r="M60" s="11"/>
      <c r="N60" s="78"/>
      <c r="O60" s="39" t="str">
        <f t="shared" si="19"/>
        <v>F</v>
      </c>
      <c r="P60" s="11">
        <f t="shared" si="15"/>
        <v>-23.287315649149274</v>
      </c>
      <c r="Q60" s="11"/>
      <c r="R60" s="38">
        <f t="shared" si="7"/>
        <v>0</v>
      </c>
      <c r="S60" s="30">
        <f t="shared" si="5"/>
        <v>0</v>
      </c>
      <c r="T60" s="30">
        <f t="shared" si="6"/>
        <v>0</v>
      </c>
      <c r="U60" s="34"/>
      <c r="V60" s="34"/>
      <c r="W60" s="34"/>
      <c r="X60" s="31">
        <f t="shared" si="16"/>
        <v>9.0359999999999996</v>
      </c>
      <c r="Y60" s="31">
        <f t="shared" si="17"/>
        <v>-184.49199999999999</v>
      </c>
      <c r="Z60" s="30">
        <f t="shared" si="18"/>
        <v>0</v>
      </c>
    </row>
    <row r="61" spans="5:26" x14ac:dyDescent="0.15">
      <c r="E61" s="46"/>
      <c r="F61" s="28"/>
      <c r="G61" s="29"/>
      <c r="H61" s="29"/>
      <c r="I61" s="48" t="str">
        <f t="shared" si="12"/>
        <v/>
      </c>
      <c r="J61" s="48" t="str">
        <f t="shared" si="13"/>
        <v/>
      </c>
      <c r="K61" s="49" t="str">
        <f t="shared" si="14"/>
        <v/>
      </c>
      <c r="L61" s="11"/>
      <c r="M61" s="11"/>
      <c r="N61" s="78"/>
      <c r="O61" s="39" t="str">
        <f t="shared" si="19"/>
        <v>F</v>
      </c>
      <c r="P61" s="11">
        <f t="shared" si="15"/>
        <v>-23.287315649149274</v>
      </c>
      <c r="Q61" s="11"/>
      <c r="R61" s="38">
        <f t="shared" si="7"/>
        <v>0</v>
      </c>
      <c r="S61" s="30">
        <f t="shared" si="5"/>
        <v>0</v>
      </c>
      <c r="T61" s="30">
        <f t="shared" si="6"/>
        <v>0</v>
      </c>
      <c r="U61" s="34"/>
      <c r="V61" s="34"/>
      <c r="W61" s="34"/>
      <c r="X61" s="31">
        <f t="shared" si="16"/>
        <v>9.0359999999999996</v>
      </c>
      <c r="Y61" s="31">
        <f t="shared" si="17"/>
        <v>-184.49199999999999</v>
      </c>
      <c r="Z61" s="30">
        <f t="shared" si="18"/>
        <v>0</v>
      </c>
    </row>
    <row r="62" spans="5:26" x14ac:dyDescent="0.15">
      <c r="E62" s="46"/>
      <c r="F62" s="28"/>
      <c r="G62" s="29"/>
      <c r="H62" s="29"/>
      <c r="I62" s="48" t="str">
        <f t="shared" si="12"/>
        <v/>
      </c>
      <c r="J62" s="48" t="str">
        <f t="shared" si="13"/>
        <v/>
      </c>
      <c r="K62" s="49" t="str">
        <f t="shared" si="14"/>
        <v/>
      </c>
      <c r="L62" s="11"/>
      <c r="M62" s="11"/>
      <c r="N62" s="78"/>
      <c r="O62" s="39" t="str">
        <f t="shared" si="19"/>
        <v>F</v>
      </c>
      <c r="P62" s="11">
        <f t="shared" si="15"/>
        <v>-23.287315649149274</v>
      </c>
      <c r="Q62" s="11"/>
      <c r="R62" s="38">
        <f t="shared" si="7"/>
        <v>0</v>
      </c>
      <c r="S62" s="30">
        <f t="shared" si="5"/>
        <v>0</v>
      </c>
      <c r="T62" s="30">
        <f t="shared" si="6"/>
        <v>0</v>
      </c>
      <c r="U62" s="34"/>
      <c r="V62" s="34"/>
      <c r="W62" s="34"/>
      <c r="X62" s="31">
        <f t="shared" si="16"/>
        <v>9.0359999999999996</v>
      </c>
      <c r="Y62" s="31">
        <f t="shared" si="17"/>
        <v>-184.49199999999999</v>
      </c>
      <c r="Z62" s="30">
        <f t="shared" si="18"/>
        <v>0</v>
      </c>
    </row>
    <row r="63" spans="5:26" x14ac:dyDescent="0.15">
      <c r="E63" s="46"/>
      <c r="F63" s="28"/>
      <c r="G63" s="29"/>
      <c r="H63" s="29"/>
      <c r="I63" s="48" t="str">
        <f t="shared" si="12"/>
        <v/>
      </c>
      <c r="J63" s="48" t="str">
        <f t="shared" si="13"/>
        <v/>
      </c>
      <c r="K63" s="49" t="str">
        <f t="shared" si="14"/>
        <v/>
      </c>
      <c r="L63" s="11"/>
      <c r="M63" s="11"/>
      <c r="N63" s="78"/>
      <c r="O63" s="39" t="str">
        <f t="shared" si="19"/>
        <v>F</v>
      </c>
      <c r="P63" s="11">
        <f t="shared" si="15"/>
        <v>-23.287315649149274</v>
      </c>
      <c r="Q63" s="11"/>
      <c r="R63" s="38">
        <f t="shared" si="7"/>
        <v>0</v>
      </c>
      <c r="S63" s="30">
        <f t="shared" si="5"/>
        <v>0</v>
      </c>
      <c r="T63" s="30">
        <f t="shared" si="6"/>
        <v>0</v>
      </c>
      <c r="U63" s="34"/>
      <c r="V63" s="34"/>
      <c r="W63" s="34"/>
      <c r="X63" s="31">
        <f t="shared" si="16"/>
        <v>9.0359999999999996</v>
      </c>
      <c r="Y63" s="31">
        <f t="shared" si="17"/>
        <v>-184.49199999999999</v>
      </c>
      <c r="Z63" s="30">
        <f t="shared" si="18"/>
        <v>0</v>
      </c>
    </row>
    <row r="64" spans="5:26" x14ac:dyDescent="0.15">
      <c r="E64" s="46"/>
      <c r="F64" s="28"/>
      <c r="G64" s="29"/>
      <c r="H64" s="29"/>
      <c r="I64" s="48" t="str">
        <f t="shared" si="12"/>
        <v/>
      </c>
      <c r="J64" s="48" t="str">
        <f t="shared" si="13"/>
        <v/>
      </c>
      <c r="K64" s="49" t="str">
        <f t="shared" si="14"/>
        <v/>
      </c>
      <c r="L64" s="11"/>
      <c r="M64" s="11"/>
      <c r="N64" s="78"/>
      <c r="O64" s="39" t="str">
        <f t="shared" si="19"/>
        <v>F</v>
      </c>
      <c r="P64" s="11">
        <f t="shared" si="15"/>
        <v>-23.287315649149274</v>
      </c>
      <c r="Q64" s="11"/>
      <c r="R64" s="38">
        <f t="shared" si="7"/>
        <v>0</v>
      </c>
      <c r="S64" s="30">
        <f t="shared" si="5"/>
        <v>0</v>
      </c>
      <c r="T64" s="30">
        <f t="shared" si="6"/>
        <v>0</v>
      </c>
      <c r="U64" s="34"/>
      <c r="V64" s="34"/>
      <c r="W64" s="34"/>
      <c r="X64" s="31">
        <f t="shared" si="16"/>
        <v>9.0359999999999996</v>
      </c>
      <c r="Y64" s="31">
        <f t="shared" si="17"/>
        <v>-184.49199999999999</v>
      </c>
      <c r="Z64" s="30">
        <f t="shared" si="18"/>
        <v>0</v>
      </c>
    </row>
    <row r="65" spans="5:26" x14ac:dyDescent="0.15">
      <c r="E65" s="46"/>
      <c r="F65" s="28"/>
      <c r="G65" s="29"/>
      <c r="H65" s="29"/>
      <c r="I65" s="48" t="str">
        <f t="shared" si="12"/>
        <v/>
      </c>
      <c r="J65" s="48" t="str">
        <f t="shared" si="13"/>
        <v/>
      </c>
      <c r="K65" s="49" t="str">
        <f t="shared" si="14"/>
        <v/>
      </c>
      <c r="L65" s="11"/>
      <c r="M65" s="11"/>
      <c r="N65" s="78"/>
      <c r="O65" s="39" t="str">
        <f t="shared" si="19"/>
        <v>F</v>
      </c>
      <c r="P65" s="11">
        <f t="shared" si="15"/>
        <v>-23.287315649149274</v>
      </c>
      <c r="Q65" s="11"/>
      <c r="R65" s="38">
        <f t="shared" si="7"/>
        <v>0</v>
      </c>
      <c r="S65" s="30">
        <f t="shared" si="5"/>
        <v>0</v>
      </c>
      <c r="T65" s="30">
        <f t="shared" si="6"/>
        <v>0</v>
      </c>
      <c r="U65" s="34"/>
      <c r="V65" s="34"/>
      <c r="W65" s="34"/>
      <c r="X65" s="31">
        <f t="shared" si="16"/>
        <v>9.0359999999999996</v>
      </c>
      <c r="Y65" s="31">
        <f t="shared" si="17"/>
        <v>-184.49199999999999</v>
      </c>
      <c r="Z65" s="30">
        <f t="shared" si="18"/>
        <v>0</v>
      </c>
    </row>
    <row r="66" spans="5:26" x14ac:dyDescent="0.15">
      <c r="E66" s="46"/>
      <c r="F66" s="28"/>
      <c r="G66" s="29"/>
      <c r="H66" s="29"/>
      <c r="I66" s="48" t="str">
        <f t="shared" si="12"/>
        <v/>
      </c>
      <c r="J66" s="48" t="str">
        <f t="shared" si="13"/>
        <v/>
      </c>
      <c r="K66" s="49" t="str">
        <f t="shared" si="14"/>
        <v/>
      </c>
      <c r="L66" s="11"/>
      <c r="M66" s="11"/>
      <c r="N66" s="78"/>
      <c r="O66" s="39" t="str">
        <f t="shared" si="19"/>
        <v>F</v>
      </c>
      <c r="P66" s="11">
        <f t="shared" si="15"/>
        <v>-23.287315649149274</v>
      </c>
      <c r="Q66" s="11"/>
      <c r="R66" s="38">
        <f t="shared" si="7"/>
        <v>0</v>
      </c>
      <c r="S66" s="30">
        <f t="shared" si="5"/>
        <v>0</v>
      </c>
      <c r="T66" s="30">
        <f t="shared" si="6"/>
        <v>0</v>
      </c>
      <c r="U66" s="34"/>
      <c r="V66" s="34"/>
      <c r="W66" s="34"/>
      <c r="X66" s="31">
        <f t="shared" si="16"/>
        <v>9.0359999999999996</v>
      </c>
      <c r="Y66" s="31">
        <f t="shared" si="17"/>
        <v>-184.49199999999999</v>
      </c>
      <c r="Z66" s="30">
        <f t="shared" si="18"/>
        <v>0</v>
      </c>
    </row>
    <row r="67" spans="5:26" x14ac:dyDescent="0.15">
      <c r="E67" s="46"/>
      <c r="F67" s="28"/>
      <c r="G67" s="29"/>
      <c r="H67" s="29"/>
      <c r="I67" s="48" t="str">
        <f t="shared" si="12"/>
        <v/>
      </c>
      <c r="J67" s="48" t="str">
        <f t="shared" si="13"/>
        <v/>
      </c>
      <c r="K67" s="49" t="str">
        <f t="shared" si="14"/>
        <v/>
      </c>
      <c r="L67" s="11"/>
      <c r="M67" s="11"/>
      <c r="N67" s="78"/>
      <c r="O67" s="39" t="str">
        <f t="shared" si="19"/>
        <v>F</v>
      </c>
      <c r="P67" s="11">
        <f t="shared" si="15"/>
        <v>-23.287315649149274</v>
      </c>
      <c r="Q67" s="11"/>
      <c r="R67" s="38">
        <f t="shared" si="7"/>
        <v>0</v>
      </c>
      <c r="S67" s="30">
        <f t="shared" si="5"/>
        <v>0</v>
      </c>
      <c r="T67" s="30">
        <f t="shared" si="6"/>
        <v>0</v>
      </c>
      <c r="U67" s="34"/>
      <c r="V67" s="34"/>
      <c r="W67" s="34"/>
      <c r="X67" s="31">
        <f t="shared" si="16"/>
        <v>9.0359999999999996</v>
      </c>
      <c r="Y67" s="31">
        <f t="shared" si="17"/>
        <v>-184.49199999999999</v>
      </c>
      <c r="Z67" s="30">
        <f t="shared" si="18"/>
        <v>0</v>
      </c>
    </row>
    <row r="68" spans="5:26" x14ac:dyDescent="0.15">
      <c r="E68" s="46"/>
      <c r="F68" s="28"/>
      <c r="G68" s="29"/>
      <c r="H68" s="29"/>
      <c r="I68" s="48" t="str">
        <f t="shared" si="12"/>
        <v/>
      </c>
      <c r="J68" s="48" t="str">
        <f t="shared" si="13"/>
        <v/>
      </c>
      <c r="K68" s="49" t="str">
        <f t="shared" si="14"/>
        <v/>
      </c>
      <c r="L68" s="11"/>
      <c r="M68" s="11"/>
      <c r="N68" s="78"/>
      <c r="O68" s="39" t="str">
        <f t="shared" si="19"/>
        <v>F</v>
      </c>
      <c r="P68" s="11">
        <f t="shared" si="15"/>
        <v>-23.287315649149274</v>
      </c>
      <c r="Q68" s="11"/>
      <c r="R68" s="38">
        <f t="shared" si="7"/>
        <v>0</v>
      </c>
      <c r="S68" s="30">
        <f t="shared" si="5"/>
        <v>0</v>
      </c>
      <c r="T68" s="30">
        <f t="shared" si="6"/>
        <v>0</v>
      </c>
      <c r="U68" s="34"/>
      <c r="V68" s="34"/>
      <c r="W68" s="34"/>
      <c r="X68" s="31">
        <f t="shared" si="16"/>
        <v>9.0359999999999996</v>
      </c>
      <c r="Y68" s="31">
        <f t="shared" si="17"/>
        <v>-184.49199999999999</v>
      </c>
      <c r="Z68" s="30">
        <f t="shared" si="18"/>
        <v>0</v>
      </c>
    </row>
    <row r="69" spans="5:26" x14ac:dyDescent="0.15">
      <c r="E69" s="46"/>
      <c r="F69" s="28"/>
      <c r="G69" s="29"/>
      <c r="H69" s="29"/>
      <c r="I69" s="48" t="str">
        <f t="shared" si="12"/>
        <v/>
      </c>
      <c r="J69" s="48" t="str">
        <f t="shared" si="13"/>
        <v/>
      </c>
      <c r="K69" s="49" t="str">
        <f t="shared" si="14"/>
        <v/>
      </c>
      <c r="L69" s="11"/>
      <c r="M69" s="11"/>
      <c r="N69" s="78"/>
      <c r="O69" s="39" t="str">
        <f t="shared" si="19"/>
        <v>F</v>
      </c>
      <c r="P69" s="11">
        <f t="shared" si="15"/>
        <v>-23.287315649149274</v>
      </c>
      <c r="Q69" s="11"/>
      <c r="R69" s="38">
        <f t="shared" si="7"/>
        <v>0</v>
      </c>
      <c r="S69" s="30">
        <f t="shared" si="5"/>
        <v>0</v>
      </c>
      <c r="T69" s="30">
        <f t="shared" si="6"/>
        <v>0</v>
      </c>
      <c r="U69" s="34"/>
      <c r="V69" s="34"/>
      <c r="W69" s="34"/>
      <c r="X69" s="31">
        <f t="shared" si="16"/>
        <v>9.0359999999999996</v>
      </c>
      <c r="Y69" s="31">
        <f t="shared" si="17"/>
        <v>-184.49199999999999</v>
      </c>
      <c r="Z69" s="30">
        <f t="shared" si="18"/>
        <v>0</v>
      </c>
    </row>
    <row r="70" spans="5:26" x14ac:dyDescent="0.15">
      <c r="E70" s="46"/>
      <c r="F70" s="28"/>
      <c r="G70" s="29"/>
      <c r="H70" s="29"/>
      <c r="I70" s="48" t="str">
        <f t="shared" si="12"/>
        <v/>
      </c>
      <c r="J70" s="48" t="str">
        <f t="shared" si="13"/>
        <v/>
      </c>
      <c r="K70" s="49" t="str">
        <f t="shared" si="14"/>
        <v/>
      </c>
      <c r="L70" s="11"/>
      <c r="M70" s="11"/>
      <c r="N70" s="78"/>
      <c r="O70" s="39" t="str">
        <f t="shared" si="19"/>
        <v>F</v>
      </c>
      <c r="P70" s="11">
        <f t="shared" si="15"/>
        <v>-23.287315649149274</v>
      </c>
      <c r="Q70" s="11"/>
      <c r="R70" s="38">
        <f t="shared" ref="R70:R124" si="20">DATEDIF($F$3,F70,"Y")</f>
        <v>0</v>
      </c>
      <c r="S70" s="30">
        <f t="shared" ref="S70:S124" si="21">DATEDIF($F$3,F70,"YM")</f>
        <v>0</v>
      </c>
      <c r="T70" s="30">
        <f t="shared" ref="T70:T124" si="22">DATEDIF($F$3,F70,"Y")+DATEDIF($F$3,F70,"YD")/(365+IF(MOD(YEAR(DATE(YEAR(F70)-1,MONTH($F$3),DAY($F$3))),4)=0,IF(DATE(YEAR(DATE(YEAR(F70)-1,MONTH($F$3),DAY($F$3))),2,29)&gt;=DATE(YEAR(F70)-1,MONTH($F$3),DAY($F$3)),1,0),0)+IF(MOD(YEAR(F70),4)=0,IF(DATE(YEAR(F70),2,29)&lt;=F70,1,0),0))</f>
        <v>0</v>
      </c>
      <c r="U70" s="34"/>
      <c r="V70" s="34"/>
      <c r="W70" s="34"/>
      <c r="X70" s="31">
        <f t="shared" si="16"/>
        <v>9.0359999999999996</v>
      </c>
      <c r="Y70" s="31">
        <f t="shared" si="17"/>
        <v>-184.49199999999999</v>
      </c>
      <c r="Z70" s="30">
        <f t="shared" si="18"/>
        <v>0</v>
      </c>
    </row>
    <row r="71" spans="5:26" x14ac:dyDescent="0.15">
      <c r="E71" s="46"/>
      <c r="F71" s="28"/>
      <c r="G71" s="29"/>
      <c r="H71" s="29"/>
      <c r="I71" s="48" t="str">
        <f t="shared" si="12"/>
        <v/>
      </c>
      <c r="J71" s="48" t="str">
        <f t="shared" si="13"/>
        <v/>
      </c>
      <c r="K71" s="49" t="str">
        <f t="shared" si="14"/>
        <v/>
      </c>
      <c r="L71" s="11"/>
      <c r="M71" s="11"/>
      <c r="N71" s="78"/>
      <c r="O71" s="39" t="str">
        <f t="shared" si="19"/>
        <v>F</v>
      </c>
      <c r="P71" s="11">
        <f t="shared" si="15"/>
        <v>-23.287315649149274</v>
      </c>
      <c r="Q71" s="11"/>
      <c r="R71" s="38">
        <f t="shared" si="20"/>
        <v>0</v>
      </c>
      <c r="S71" s="30">
        <f t="shared" si="21"/>
        <v>0</v>
      </c>
      <c r="T71" s="30">
        <f t="shared" si="22"/>
        <v>0</v>
      </c>
      <c r="U71" s="34"/>
      <c r="V71" s="34"/>
      <c r="W71" s="34"/>
      <c r="X71" s="31">
        <f t="shared" si="16"/>
        <v>9.0359999999999996</v>
      </c>
      <c r="Y71" s="31">
        <f t="shared" si="17"/>
        <v>-184.49199999999999</v>
      </c>
      <c r="Z71" s="30">
        <f t="shared" si="18"/>
        <v>0</v>
      </c>
    </row>
    <row r="72" spans="5:26" x14ac:dyDescent="0.15">
      <c r="E72" s="46"/>
      <c r="F72" s="28"/>
      <c r="G72" s="29"/>
      <c r="H72" s="29"/>
      <c r="I72" s="48" t="str">
        <f t="shared" si="12"/>
        <v/>
      </c>
      <c r="J72" s="48" t="str">
        <f t="shared" si="13"/>
        <v/>
      </c>
      <c r="K72" s="49" t="str">
        <f t="shared" si="14"/>
        <v/>
      </c>
      <c r="L72" s="11"/>
      <c r="M72" s="11"/>
      <c r="N72" s="78"/>
      <c r="O72" s="39" t="str">
        <f t="shared" si="19"/>
        <v>F</v>
      </c>
      <c r="P72" s="11">
        <f t="shared" si="15"/>
        <v>-23.287315649149274</v>
      </c>
      <c r="Q72" s="11"/>
      <c r="R72" s="38">
        <f t="shared" si="20"/>
        <v>0</v>
      </c>
      <c r="S72" s="30">
        <f t="shared" si="21"/>
        <v>0</v>
      </c>
      <c r="T72" s="30">
        <f t="shared" si="22"/>
        <v>0</v>
      </c>
      <c r="U72" s="34"/>
      <c r="V72" s="34"/>
      <c r="W72" s="34"/>
      <c r="X72" s="31">
        <f t="shared" si="16"/>
        <v>9.0359999999999996</v>
      </c>
      <c r="Y72" s="31">
        <f t="shared" si="17"/>
        <v>-184.49199999999999</v>
      </c>
      <c r="Z72" s="30">
        <f t="shared" si="18"/>
        <v>0</v>
      </c>
    </row>
    <row r="73" spans="5:26" x14ac:dyDescent="0.15">
      <c r="E73" s="46"/>
      <c r="F73" s="28"/>
      <c r="G73" s="29"/>
      <c r="H73" s="29"/>
      <c r="I73" s="48" t="str">
        <f t="shared" si="12"/>
        <v/>
      </c>
      <c r="J73" s="48" t="str">
        <f t="shared" si="13"/>
        <v/>
      </c>
      <c r="K73" s="49" t="str">
        <f t="shared" si="14"/>
        <v/>
      </c>
      <c r="L73" s="11"/>
      <c r="M73" s="11"/>
      <c r="N73" s="78"/>
      <c r="O73" s="39" t="str">
        <f t="shared" si="19"/>
        <v>F</v>
      </c>
      <c r="P73" s="11">
        <f t="shared" si="15"/>
        <v>-23.287315649149274</v>
      </c>
      <c r="Q73" s="11"/>
      <c r="R73" s="38">
        <f t="shared" si="20"/>
        <v>0</v>
      </c>
      <c r="S73" s="30">
        <f t="shared" si="21"/>
        <v>0</v>
      </c>
      <c r="T73" s="30">
        <f t="shared" si="22"/>
        <v>0</v>
      </c>
      <c r="U73" s="34"/>
      <c r="V73" s="34"/>
      <c r="W73" s="34"/>
      <c r="X73" s="31">
        <f t="shared" si="16"/>
        <v>9.0359999999999996</v>
      </c>
      <c r="Y73" s="31">
        <f t="shared" si="17"/>
        <v>-184.49199999999999</v>
      </c>
      <c r="Z73" s="30">
        <f t="shared" si="18"/>
        <v>0</v>
      </c>
    </row>
    <row r="74" spans="5:26" x14ac:dyDescent="0.15">
      <c r="E74" s="46"/>
      <c r="F74" s="28"/>
      <c r="G74" s="29"/>
      <c r="H74" s="29"/>
      <c r="I74" s="48" t="str">
        <f t="shared" si="12"/>
        <v/>
      </c>
      <c r="J74" s="48" t="str">
        <f t="shared" si="13"/>
        <v/>
      </c>
      <c r="K74" s="49" t="str">
        <f t="shared" si="14"/>
        <v/>
      </c>
      <c r="L74" s="11"/>
      <c r="M74" s="11"/>
      <c r="N74" s="78"/>
      <c r="O74" s="39" t="str">
        <f t="shared" si="19"/>
        <v>F</v>
      </c>
      <c r="P74" s="11">
        <f t="shared" si="15"/>
        <v>-23.287315649149274</v>
      </c>
      <c r="Q74" s="11"/>
      <c r="R74" s="38">
        <f t="shared" si="20"/>
        <v>0</v>
      </c>
      <c r="S74" s="30">
        <f t="shared" si="21"/>
        <v>0</v>
      </c>
      <c r="T74" s="30">
        <f t="shared" si="22"/>
        <v>0</v>
      </c>
      <c r="U74" s="34"/>
      <c r="V74" s="34"/>
      <c r="W74" s="34"/>
      <c r="X74" s="31">
        <f t="shared" si="16"/>
        <v>9.0359999999999996</v>
      </c>
      <c r="Y74" s="31">
        <f t="shared" si="17"/>
        <v>-184.49199999999999</v>
      </c>
      <c r="Z74" s="30">
        <f t="shared" si="18"/>
        <v>0</v>
      </c>
    </row>
    <row r="75" spans="5:26" x14ac:dyDescent="0.15">
      <c r="E75" s="46"/>
      <c r="F75" s="28"/>
      <c r="G75" s="29"/>
      <c r="H75" s="29"/>
      <c r="I75" s="48" t="str">
        <f t="shared" si="12"/>
        <v/>
      </c>
      <c r="J75" s="48" t="str">
        <f t="shared" si="13"/>
        <v/>
      </c>
      <c r="K75" s="49" t="str">
        <f t="shared" si="14"/>
        <v/>
      </c>
      <c r="L75" s="11"/>
      <c r="M75" s="11"/>
      <c r="N75" s="78"/>
      <c r="O75" s="39" t="str">
        <f t="shared" si="19"/>
        <v>F</v>
      </c>
      <c r="P75" s="11">
        <f t="shared" si="15"/>
        <v>-23.287315649149274</v>
      </c>
      <c r="Q75" s="11"/>
      <c r="R75" s="38">
        <f t="shared" si="20"/>
        <v>0</v>
      </c>
      <c r="S75" s="30">
        <f t="shared" si="21"/>
        <v>0</v>
      </c>
      <c r="T75" s="30">
        <f t="shared" si="22"/>
        <v>0</v>
      </c>
      <c r="U75" s="34"/>
      <c r="V75" s="34"/>
      <c r="W75" s="34"/>
      <c r="X75" s="31">
        <f t="shared" si="16"/>
        <v>9.0359999999999996</v>
      </c>
      <c r="Y75" s="31">
        <f t="shared" si="17"/>
        <v>-184.49199999999999</v>
      </c>
      <c r="Z75" s="30">
        <f t="shared" si="18"/>
        <v>0</v>
      </c>
    </row>
    <row r="76" spans="5:26" x14ac:dyDescent="0.15">
      <c r="E76" s="46"/>
      <c r="F76" s="28"/>
      <c r="G76" s="29"/>
      <c r="H76" s="29"/>
      <c r="I76" s="48" t="str">
        <f t="shared" si="12"/>
        <v/>
      </c>
      <c r="J76" s="48" t="str">
        <f t="shared" si="13"/>
        <v/>
      </c>
      <c r="K76" s="49" t="str">
        <f t="shared" si="14"/>
        <v/>
      </c>
      <c r="L76" s="11"/>
      <c r="M76" s="11"/>
      <c r="N76" s="78"/>
      <c r="O76" s="39" t="str">
        <f t="shared" si="19"/>
        <v>F</v>
      </c>
      <c r="P76" s="11">
        <f t="shared" si="15"/>
        <v>-23.287315649149274</v>
      </c>
      <c r="Q76" s="11"/>
      <c r="R76" s="38">
        <f t="shared" si="20"/>
        <v>0</v>
      </c>
      <c r="S76" s="30">
        <f t="shared" si="21"/>
        <v>0</v>
      </c>
      <c r="T76" s="30">
        <f t="shared" si="22"/>
        <v>0</v>
      </c>
      <c r="U76" s="34"/>
      <c r="V76" s="34"/>
      <c r="W76" s="34"/>
      <c r="X76" s="31">
        <f t="shared" si="16"/>
        <v>9.0359999999999996</v>
      </c>
      <c r="Y76" s="31">
        <f t="shared" si="17"/>
        <v>-184.49199999999999</v>
      </c>
      <c r="Z76" s="30">
        <f t="shared" si="18"/>
        <v>0</v>
      </c>
    </row>
    <row r="77" spans="5:26" x14ac:dyDescent="0.15">
      <c r="E77" s="46"/>
      <c r="F77" s="28"/>
      <c r="G77" s="29"/>
      <c r="H77" s="29"/>
      <c r="I77" s="48" t="str">
        <f t="shared" si="12"/>
        <v/>
      </c>
      <c r="J77" s="48" t="str">
        <f t="shared" si="13"/>
        <v/>
      </c>
      <c r="K77" s="49" t="str">
        <f t="shared" si="14"/>
        <v/>
      </c>
      <c r="L77" s="11"/>
      <c r="M77" s="11"/>
      <c r="N77" s="78"/>
      <c r="O77" s="39" t="str">
        <f t="shared" si="19"/>
        <v>F</v>
      </c>
      <c r="P77" s="11">
        <f t="shared" si="15"/>
        <v>-23.287315649149274</v>
      </c>
      <c r="Q77" s="11"/>
      <c r="R77" s="38">
        <f t="shared" si="20"/>
        <v>0</v>
      </c>
      <c r="S77" s="30">
        <f t="shared" si="21"/>
        <v>0</v>
      </c>
      <c r="T77" s="30">
        <f t="shared" si="22"/>
        <v>0</v>
      </c>
      <c r="U77" s="34"/>
      <c r="V77" s="34"/>
      <c r="W77" s="34"/>
      <c r="X77" s="31">
        <f t="shared" si="16"/>
        <v>9.0359999999999996</v>
      </c>
      <c r="Y77" s="31">
        <f t="shared" si="17"/>
        <v>-184.49199999999999</v>
      </c>
      <c r="Z77" s="30">
        <f t="shared" si="18"/>
        <v>0</v>
      </c>
    </row>
    <row r="78" spans="5:26" x14ac:dyDescent="0.15">
      <c r="E78" s="46"/>
      <c r="F78" s="28"/>
      <c r="G78" s="29"/>
      <c r="H78" s="29"/>
      <c r="I78" s="48" t="str">
        <f t="shared" si="12"/>
        <v/>
      </c>
      <c r="J78" s="48" t="str">
        <f t="shared" si="13"/>
        <v/>
      </c>
      <c r="K78" s="49" t="str">
        <f t="shared" si="14"/>
        <v/>
      </c>
      <c r="L78" s="11"/>
      <c r="M78" s="11"/>
      <c r="N78" s="78"/>
      <c r="O78" s="39" t="str">
        <f t="shared" si="19"/>
        <v>F</v>
      </c>
      <c r="P78" s="11">
        <f t="shared" si="15"/>
        <v>-23.287315649149274</v>
      </c>
      <c r="Q78" s="11"/>
      <c r="R78" s="38">
        <f t="shared" si="20"/>
        <v>0</v>
      </c>
      <c r="S78" s="30">
        <f t="shared" si="21"/>
        <v>0</v>
      </c>
      <c r="T78" s="30">
        <f t="shared" si="22"/>
        <v>0</v>
      </c>
      <c r="U78" s="34"/>
      <c r="V78" s="34"/>
      <c r="W78" s="34"/>
      <c r="X78" s="31">
        <f t="shared" si="16"/>
        <v>9.0359999999999996</v>
      </c>
      <c r="Y78" s="31">
        <f t="shared" si="17"/>
        <v>-184.49199999999999</v>
      </c>
      <c r="Z78" s="30">
        <f t="shared" si="18"/>
        <v>0</v>
      </c>
    </row>
    <row r="79" spans="5:26" x14ac:dyDescent="0.15">
      <c r="E79" s="46"/>
      <c r="F79" s="28"/>
      <c r="G79" s="29"/>
      <c r="H79" s="29"/>
      <c r="I79" s="48" t="str">
        <f t="shared" si="12"/>
        <v/>
      </c>
      <c r="J79" s="48" t="str">
        <f t="shared" si="13"/>
        <v/>
      </c>
      <c r="K79" s="49" t="str">
        <f t="shared" si="14"/>
        <v/>
      </c>
      <c r="L79" s="11"/>
      <c r="M79" s="11"/>
      <c r="N79" s="78"/>
      <c r="O79" s="39" t="str">
        <f t="shared" si="19"/>
        <v>F</v>
      </c>
      <c r="P79" s="11">
        <f t="shared" si="15"/>
        <v>-23.287315649149274</v>
      </c>
      <c r="Q79" s="11"/>
      <c r="R79" s="38">
        <f t="shared" si="20"/>
        <v>0</v>
      </c>
      <c r="S79" s="30">
        <f t="shared" si="21"/>
        <v>0</v>
      </c>
      <c r="T79" s="30">
        <f t="shared" si="22"/>
        <v>0</v>
      </c>
      <c r="U79" s="34"/>
      <c r="V79" s="34"/>
      <c r="W79" s="34"/>
      <c r="X79" s="31">
        <f t="shared" si="16"/>
        <v>9.0359999999999996</v>
      </c>
      <c r="Y79" s="31">
        <f t="shared" si="17"/>
        <v>-184.49199999999999</v>
      </c>
      <c r="Z79" s="30">
        <f t="shared" si="18"/>
        <v>0</v>
      </c>
    </row>
    <row r="80" spans="5:26" x14ac:dyDescent="0.15">
      <c r="E80" s="46"/>
      <c r="F80" s="28"/>
      <c r="G80" s="29"/>
      <c r="H80" s="29"/>
      <c r="I80" s="48" t="str">
        <f t="shared" ref="I80:I106" si="23">IF(COUNTA($F$3,$H$3,F80:H80)=5,P80,"")</f>
        <v/>
      </c>
      <c r="J80" s="48" t="str">
        <f t="shared" ref="J80:J106" si="24">IF(COUNTA($F$3,$H$3,F80:H80)=5,IF(T80&lt;6,"*",IF(T80&gt;=17.583,"*",(H80-G80*INDEX(IF(O80="F",muratafemale,muratamale),R80-4,1)-INDEX(IF(O80="F",muratafemale,muratamale),R80-4,2))/(G80*INDEX(IF(O80="F",muratafemale,muratamale),R80-4,1)+INDEX(IF(O80="F",muratafemale,muratamale),R80-4,2))*100)),"")</f>
        <v/>
      </c>
      <c r="K80" s="49" t="str">
        <f t="shared" ref="K80:K106" si="25">IF(COUNTA($F$3,$H$3,F80:H80)=5,IF(OR(T80&lt;1,G80&lt;70),"*",IF(G80&gt;=IF(O80="M",181,174),(H80-Z80)/Z80*100,IF(G80&lt;101,(H80-X80)/X80*100,IF(T80&lt;6,(H80-X80)/X80*100,IF(T80&gt;=17.583,(H80-Z80)/Z80*100,(H80-Y80)/Y80*100))))),"")</f>
        <v/>
      </c>
      <c r="L80" s="11"/>
      <c r="M80" s="11"/>
      <c r="N80" s="78"/>
      <c r="O80" s="39" t="str">
        <f t="shared" si="19"/>
        <v>F</v>
      </c>
      <c r="P80" s="11">
        <f t="shared" si="15"/>
        <v>-23.287315649149274</v>
      </c>
      <c r="Q80" s="11"/>
      <c r="R80" s="38">
        <f t="shared" si="20"/>
        <v>0</v>
      </c>
      <c r="S80" s="30">
        <f t="shared" si="21"/>
        <v>0</v>
      </c>
      <c r="T80" s="30">
        <f t="shared" si="22"/>
        <v>0</v>
      </c>
      <c r="U80" s="34"/>
      <c r="V80" s="34"/>
      <c r="W80" s="34"/>
      <c r="X80" s="31">
        <f t="shared" si="16"/>
        <v>9.0359999999999996</v>
      </c>
      <c r="Y80" s="31">
        <f t="shared" si="17"/>
        <v>-184.49199999999999</v>
      </c>
      <c r="Z80" s="30">
        <f t="shared" si="18"/>
        <v>0</v>
      </c>
    </row>
    <row r="81" spans="5:26" x14ac:dyDescent="0.15">
      <c r="E81" s="46"/>
      <c r="F81" s="28"/>
      <c r="G81" s="29"/>
      <c r="H81" s="29"/>
      <c r="I81" s="48" t="str">
        <f t="shared" si="23"/>
        <v/>
      </c>
      <c r="J81" s="48" t="str">
        <f t="shared" si="24"/>
        <v/>
      </c>
      <c r="K81" s="49" t="str">
        <f t="shared" si="25"/>
        <v/>
      </c>
      <c r="L81" s="11"/>
      <c r="M81" s="11"/>
      <c r="N81" s="78"/>
      <c r="O81" s="39" t="str">
        <f t="shared" si="19"/>
        <v>F</v>
      </c>
      <c r="P81" s="11">
        <f t="shared" ref="P81:P106" si="26">IF(T81&gt;17.583,"*",(G81-(INDEX(IF(O81="F",Hfemalemean,Hmalemean),S81+1,R81+1)))/(INDEX(IF(O81="F",Hfemalesd,Hmalesd),S81+1,R81+1)))</f>
        <v>-23.287315649149274</v>
      </c>
      <c r="Q81" s="11"/>
      <c r="R81" s="38">
        <f t="shared" si="20"/>
        <v>0</v>
      </c>
      <c r="S81" s="30">
        <f t="shared" si="21"/>
        <v>0</v>
      </c>
      <c r="T81" s="30">
        <f t="shared" si="22"/>
        <v>0</v>
      </c>
      <c r="U81" s="34"/>
      <c r="V81" s="34"/>
      <c r="W81" s="34"/>
      <c r="X81" s="31">
        <f t="shared" ref="X81:X106" si="27">IF(O81="M",2.06*10^-3*G81^2-0.1166*G81+6.5273,2.49*10^-3*G81^2-0.1858*G81+9.036)</f>
        <v>9.0359999999999996</v>
      </c>
      <c r="Y81" s="31">
        <f t="shared" ref="Y81:Y106" si="28">((G81/100)^3*INDEX(itoOI,IF(O81="M",0,3)+IF(G81&lt;140,1,IF(G81&lt;=149,2,3)),1)+(G81/100)^2*INDEX(itoOI,IF(O81="M",0,3)+IF(G81&lt;140,1,IF(G81&lt;=149,2,3)),2)+(G81/100)*INDEX(itoOI,IF(O81="M",0,3)+IF(G81&lt;140,1,IF(G81&lt;=149,2,3)),3)+INDEX(itoOI,IF(O81="M",0,3)+IF(G81&lt;140,1,IF(G81&lt;=149,2,3)),4))</f>
        <v>-184.49199999999999</v>
      </c>
      <c r="Z81" s="30">
        <f t="shared" ref="Z81:Z106" si="29">22*G81^2/10000</f>
        <v>0</v>
      </c>
    </row>
    <row r="82" spans="5:26" x14ac:dyDescent="0.15">
      <c r="E82" s="46"/>
      <c r="F82" s="28"/>
      <c r="G82" s="29"/>
      <c r="H82" s="29"/>
      <c r="I82" s="48" t="str">
        <f t="shared" si="23"/>
        <v/>
      </c>
      <c r="J82" s="48" t="str">
        <f t="shared" si="24"/>
        <v/>
      </c>
      <c r="K82" s="49" t="str">
        <f t="shared" si="25"/>
        <v/>
      </c>
      <c r="L82" s="11"/>
      <c r="M82" s="11"/>
      <c r="N82" s="78"/>
      <c r="O82" s="39" t="str">
        <f t="shared" si="19"/>
        <v>F</v>
      </c>
      <c r="P82" s="11">
        <f t="shared" si="26"/>
        <v>-23.287315649149274</v>
      </c>
      <c r="Q82" s="11"/>
      <c r="R82" s="38">
        <f t="shared" si="20"/>
        <v>0</v>
      </c>
      <c r="S82" s="30">
        <f t="shared" si="21"/>
        <v>0</v>
      </c>
      <c r="T82" s="30">
        <f t="shared" si="22"/>
        <v>0</v>
      </c>
      <c r="U82" s="34"/>
      <c r="V82" s="34"/>
      <c r="W82" s="34"/>
      <c r="X82" s="31">
        <f t="shared" si="27"/>
        <v>9.0359999999999996</v>
      </c>
      <c r="Y82" s="31">
        <f t="shared" si="28"/>
        <v>-184.49199999999999</v>
      </c>
      <c r="Z82" s="30">
        <f t="shared" si="29"/>
        <v>0</v>
      </c>
    </row>
    <row r="83" spans="5:26" x14ac:dyDescent="0.15">
      <c r="E83" s="46"/>
      <c r="F83" s="28"/>
      <c r="G83" s="29"/>
      <c r="H83" s="29"/>
      <c r="I83" s="48" t="str">
        <f t="shared" si="23"/>
        <v/>
      </c>
      <c r="J83" s="48" t="str">
        <f t="shared" si="24"/>
        <v/>
      </c>
      <c r="K83" s="49" t="str">
        <f t="shared" si="25"/>
        <v/>
      </c>
      <c r="L83" s="11"/>
      <c r="M83" s="11"/>
      <c r="N83" s="78"/>
      <c r="O83" s="39" t="str">
        <f t="shared" si="19"/>
        <v>F</v>
      </c>
      <c r="P83" s="11">
        <f t="shared" si="26"/>
        <v>-23.287315649149274</v>
      </c>
      <c r="Q83" s="11"/>
      <c r="R83" s="38">
        <f t="shared" si="20"/>
        <v>0</v>
      </c>
      <c r="S83" s="30">
        <f t="shared" si="21"/>
        <v>0</v>
      </c>
      <c r="T83" s="30">
        <f t="shared" si="22"/>
        <v>0</v>
      </c>
      <c r="U83" s="34"/>
      <c r="V83" s="34"/>
      <c r="W83" s="34"/>
      <c r="X83" s="31">
        <f t="shared" si="27"/>
        <v>9.0359999999999996</v>
      </c>
      <c r="Y83" s="31">
        <f t="shared" si="28"/>
        <v>-184.49199999999999</v>
      </c>
      <c r="Z83" s="30">
        <f t="shared" si="29"/>
        <v>0</v>
      </c>
    </row>
    <row r="84" spans="5:26" x14ac:dyDescent="0.15">
      <c r="E84" s="46"/>
      <c r="F84" s="28"/>
      <c r="G84" s="29"/>
      <c r="H84" s="29"/>
      <c r="I84" s="48" t="str">
        <f t="shared" si="23"/>
        <v/>
      </c>
      <c r="J84" s="48" t="str">
        <f t="shared" si="24"/>
        <v/>
      </c>
      <c r="K84" s="49" t="str">
        <f t="shared" si="25"/>
        <v/>
      </c>
      <c r="L84" s="11"/>
      <c r="M84" s="11"/>
      <c r="N84" s="78"/>
      <c r="O84" s="39" t="str">
        <f t="shared" si="19"/>
        <v>F</v>
      </c>
      <c r="P84" s="11">
        <f t="shared" si="26"/>
        <v>-23.287315649149274</v>
      </c>
      <c r="Q84" s="11"/>
      <c r="R84" s="38">
        <f t="shared" si="20"/>
        <v>0</v>
      </c>
      <c r="S84" s="30">
        <f t="shared" si="21"/>
        <v>0</v>
      </c>
      <c r="T84" s="30">
        <f t="shared" si="22"/>
        <v>0</v>
      </c>
      <c r="U84" s="34"/>
      <c r="V84" s="34"/>
      <c r="W84" s="34"/>
      <c r="X84" s="31">
        <f t="shared" si="27"/>
        <v>9.0359999999999996</v>
      </c>
      <c r="Y84" s="31">
        <f t="shared" si="28"/>
        <v>-184.49199999999999</v>
      </c>
      <c r="Z84" s="30">
        <f t="shared" si="29"/>
        <v>0</v>
      </c>
    </row>
    <row r="85" spans="5:26" x14ac:dyDescent="0.15">
      <c r="E85" s="46"/>
      <c r="F85" s="28"/>
      <c r="G85" s="29"/>
      <c r="H85" s="29"/>
      <c r="I85" s="48" t="str">
        <f t="shared" si="23"/>
        <v/>
      </c>
      <c r="J85" s="48" t="str">
        <f t="shared" si="24"/>
        <v/>
      </c>
      <c r="K85" s="49" t="str">
        <f t="shared" si="25"/>
        <v/>
      </c>
      <c r="L85" s="11"/>
      <c r="M85" s="11"/>
      <c r="N85" s="78"/>
      <c r="O85" s="39" t="str">
        <f t="shared" si="19"/>
        <v>F</v>
      </c>
      <c r="P85" s="11">
        <f t="shared" si="26"/>
        <v>-23.287315649149274</v>
      </c>
      <c r="Q85" s="11"/>
      <c r="R85" s="38">
        <f t="shared" si="20"/>
        <v>0</v>
      </c>
      <c r="S85" s="30">
        <f t="shared" si="21"/>
        <v>0</v>
      </c>
      <c r="T85" s="30">
        <f t="shared" si="22"/>
        <v>0</v>
      </c>
      <c r="U85" s="34"/>
      <c r="V85" s="34"/>
      <c r="W85" s="34"/>
      <c r="X85" s="31">
        <f t="shared" si="27"/>
        <v>9.0359999999999996</v>
      </c>
      <c r="Y85" s="31">
        <f t="shared" si="28"/>
        <v>-184.49199999999999</v>
      </c>
      <c r="Z85" s="30">
        <f t="shared" si="29"/>
        <v>0</v>
      </c>
    </row>
    <row r="86" spans="5:26" x14ac:dyDescent="0.15">
      <c r="E86" s="46"/>
      <c r="F86" s="28"/>
      <c r="G86" s="29"/>
      <c r="H86" s="29"/>
      <c r="I86" s="48" t="str">
        <f t="shared" si="23"/>
        <v/>
      </c>
      <c r="J86" s="48" t="str">
        <f t="shared" si="24"/>
        <v/>
      </c>
      <c r="K86" s="49" t="str">
        <f t="shared" si="25"/>
        <v/>
      </c>
      <c r="L86" s="11"/>
      <c r="M86" s="11"/>
      <c r="N86" s="78"/>
      <c r="O86" s="39" t="str">
        <f t="shared" ref="O86:O124" si="30">+O85</f>
        <v>F</v>
      </c>
      <c r="P86" s="11">
        <f t="shared" si="26"/>
        <v>-23.287315649149274</v>
      </c>
      <c r="Q86" s="11"/>
      <c r="R86" s="38">
        <f t="shared" si="20"/>
        <v>0</v>
      </c>
      <c r="S86" s="30">
        <f t="shared" si="21"/>
        <v>0</v>
      </c>
      <c r="T86" s="30">
        <f t="shared" si="22"/>
        <v>0</v>
      </c>
      <c r="U86" s="34"/>
      <c r="V86" s="34"/>
      <c r="W86" s="34"/>
      <c r="X86" s="31">
        <f t="shared" si="27"/>
        <v>9.0359999999999996</v>
      </c>
      <c r="Y86" s="31">
        <f t="shared" si="28"/>
        <v>-184.49199999999999</v>
      </c>
      <c r="Z86" s="30">
        <f t="shared" si="29"/>
        <v>0</v>
      </c>
    </row>
    <row r="87" spans="5:26" x14ac:dyDescent="0.15">
      <c r="E87" s="46"/>
      <c r="F87" s="28"/>
      <c r="G87" s="29"/>
      <c r="H87" s="29"/>
      <c r="I87" s="48" t="str">
        <f t="shared" si="23"/>
        <v/>
      </c>
      <c r="J87" s="48" t="str">
        <f t="shared" si="24"/>
        <v/>
      </c>
      <c r="K87" s="49" t="str">
        <f t="shared" si="25"/>
        <v/>
      </c>
      <c r="L87" s="11"/>
      <c r="M87" s="11"/>
      <c r="N87" s="78"/>
      <c r="O87" s="39" t="str">
        <f t="shared" si="30"/>
        <v>F</v>
      </c>
      <c r="P87" s="11">
        <f t="shared" si="26"/>
        <v>-23.287315649149274</v>
      </c>
      <c r="Q87" s="11"/>
      <c r="R87" s="38">
        <f t="shared" si="20"/>
        <v>0</v>
      </c>
      <c r="S87" s="30">
        <f t="shared" si="21"/>
        <v>0</v>
      </c>
      <c r="T87" s="30">
        <f t="shared" si="22"/>
        <v>0</v>
      </c>
      <c r="U87" s="34"/>
      <c r="V87" s="34"/>
      <c r="W87" s="34"/>
      <c r="X87" s="31">
        <f t="shared" si="27"/>
        <v>9.0359999999999996</v>
      </c>
      <c r="Y87" s="31">
        <f t="shared" si="28"/>
        <v>-184.49199999999999</v>
      </c>
      <c r="Z87" s="30">
        <f t="shared" si="29"/>
        <v>0</v>
      </c>
    </row>
    <row r="88" spans="5:26" x14ac:dyDescent="0.15">
      <c r="E88" s="46"/>
      <c r="F88" s="28"/>
      <c r="G88" s="29"/>
      <c r="H88" s="29"/>
      <c r="I88" s="48" t="str">
        <f t="shared" si="23"/>
        <v/>
      </c>
      <c r="J88" s="48" t="str">
        <f t="shared" si="24"/>
        <v/>
      </c>
      <c r="K88" s="49" t="str">
        <f t="shared" si="25"/>
        <v/>
      </c>
      <c r="L88" s="11"/>
      <c r="M88" s="11"/>
      <c r="N88" s="78"/>
      <c r="O88" s="39" t="str">
        <f t="shared" si="30"/>
        <v>F</v>
      </c>
      <c r="P88" s="11">
        <f t="shared" si="26"/>
        <v>-23.287315649149274</v>
      </c>
      <c r="Q88" s="11"/>
      <c r="R88" s="38">
        <f t="shared" si="20"/>
        <v>0</v>
      </c>
      <c r="S88" s="30">
        <f t="shared" si="21"/>
        <v>0</v>
      </c>
      <c r="T88" s="30">
        <f t="shared" si="22"/>
        <v>0</v>
      </c>
      <c r="U88" s="34"/>
      <c r="V88" s="34"/>
      <c r="W88" s="34"/>
      <c r="X88" s="31">
        <f t="shared" si="27"/>
        <v>9.0359999999999996</v>
      </c>
      <c r="Y88" s="31">
        <f t="shared" si="28"/>
        <v>-184.49199999999999</v>
      </c>
      <c r="Z88" s="30">
        <f t="shared" si="29"/>
        <v>0</v>
      </c>
    </row>
    <row r="89" spans="5:26" x14ac:dyDescent="0.15">
      <c r="E89" s="46"/>
      <c r="F89" s="28"/>
      <c r="G89" s="29"/>
      <c r="H89" s="29"/>
      <c r="I89" s="48" t="str">
        <f t="shared" si="23"/>
        <v/>
      </c>
      <c r="J89" s="48" t="str">
        <f t="shared" si="24"/>
        <v/>
      </c>
      <c r="K89" s="49" t="str">
        <f t="shared" si="25"/>
        <v/>
      </c>
      <c r="L89" s="11"/>
      <c r="M89" s="11"/>
      <c r="N89" s="78"/>
      <c r="O89" s="39" t="str">
        <f t="shared" si="30"/>
        <v>F</v>
      </c>
      <c r="P89" s="11">
        <f t="shared" si="26"/>
        <v>-23.287315649149274</v>
      </c>
      <c r="Q89" s="11"/>
      <c r="R89" s="38">
        <f t="shared" si="20"/>
        <v>0</v>
      </c>
      <c r="S89" s="30">
        <f t="shared" si="21"/>
        <v>0</v>
      </c>
      <c r="T89" s="30">
        <f t="shared" si="22"/>
        <v>0</v>
      </c>
      <c r="U89" s="34"/>
      <c r="V89" s="34"/>
      <c r="W89" s="34"/>
      <c r="X89" s="31">
        <f t="shared" si="27"/>
        <v>9.0359999999999996</v>
      </c>
      <c r="Y89" s="31">
        <f t="shared" si="28"/>
        <v>-184.49199999999999</v>
      </c>
      <c r="Z89" s="30">
        <f t="shared" si="29"/>
        <v>0</v>
      </c>
    </row>
    <row r="90" spans="5:26" x14ac:dyDescent="0.15">
      <c r="E90" s="46"/>
      <c r="F90" s="28"/>
      <c r="G90" s="29"/>
      <c r="H90" s="29"/>
      <c r="I90" s="48" t="str">
        <f t="shared" si="23"/>
        <v/>
      </c>
      <c r="J90" s="48" t="str">
        <f t="shared" si="24"/>
        <v/>
      </c>
      <c r="K90" s="49" t="str">
        <f t="shared" si="25"/>
        <v/>
      </c>
      <c r="L90" s="11"/>
      <c r="M90" s="11"/>
      <c r="N90" s="78"/>
      <c r="O90" s="39" t="str">
        <f t="shared" si="30"/>
        <v>F</v>
      </c>
      <c r="P90" s="11">
        <f t="shared" si="26"/>
        <v>-23.287315649149274</v>
      </c>
      <c r="Q90" s="11"/>
      <c r="R90" s="38">
        <f t="shared" si="20"/>
        <v>0</v>
      </c>
      <c r="S90" s="30">
        <f t="shared" si="21"/>
        <v>0</v>
      </c>
      <c r="T90" s="30">
        <f t="shared" si="22"/>
        <v>0</v>
      </c>
      <c r="U90" s="34"/>
      <c r="V90" s="34"/>
      <c r="W90" s="34"/>
      <c r="X90" s="31">
        <f t="shared" si="27"/>
        <v>9.0359999999999996</v>
      </c>
      <c r="Y90" s="31">
        <f t="shared" si="28"/>
        <v>-184.49199999999999</v>
      </c>
      <c r="Z90" s="30">
        <f t="shared" si="29"/>
        <v>0</v>
      </c>
    </row>
    <row r="91" spans="5:26" x14ac:dyDescent="0.15">
      <c r="E91" s="46"/>
      <c r="F91" s="28"/>
      <c r="G91" s="29"/>
      <c r="H91" s="29"/>
      <c r="I91" s="48" t="str">
        <f t="shared" si="23"/>
        <v/>
      </c>
      <c r="J91" s="48" t="str">
        <f t="shared" si="24"/>
        <v/>
      </c>
      <c r="K91" s="49" t="str">
        <f t="shared" si="25"/>
        <v/>
      </c>
      <c r="L91" s="11"/>
      <c r="M91" s="11"/>
      <c r="N91" s="78"/>
      <c r="O91" s="39" t="str">
        <f t="shared" si="30"/>
        <v>F</v>
      </c>
      <c r="P91" s="11">
        <f t="shared" si="26"/>
        <v>-23.287315649149274</v>
      </c>
      <c r="Q91" s="11"/>
      <c r="R91" s="38">
        <f t="shared" si="20"/>
        <v>0</v>
      </c>
      <c r="S91" s="30">
        <f t="shared" si="21"/>
        <v>0</v>
      </c>
      <c r="T91" s="30">
        <f t="shared" si="22"/>
        <v>0</v>
      </c>
      <c r="U91" s="34"/>
      <c r="V91" s="34"/>
      <c r="W91" s="34"/>
      <c r="X91" s="31">
        <f t="shared" si="27"/>
        <v>9.0359999999999996</v>
      </c>
      <c r="Y91" s="31">
        <f t="shared" si="28"/>
        <v>-184.49199999999999</v>
      </c>
      <c r="Z91" s="30">
        <f t="shared" si="29"/>
        <v>0</v>
      </c>
    </row>
    <row r="92" spans="5:26" x14ac:dyDescent="0.15">
      <c r="E92" s="46"/>
      <c r="F92" s="28"/>
      <c r="G92" s="29"/>
      <c r="H92" s="29"/>
      <c r="I92" s="48" t="str">
        <f t="shared" si="23"/>
        <v/>
      </c>
      <c r="J92" s="48" t="str">
        <f t="shared" si="24"/>
        <v/>
      </c>
      <c r="K92" s="49" t="str">
        <f t="shared" si="25"/>
        <v/>
      </c>
      <c r="L92" s="11"/>
      <c r="M92" s="11"/>
      <c r="N92" s="78"/>
      <c r="O92" s="39" t="str">
        <f t="shared" si="30"/>
        <v>F</v>
      </c>
      <c r="P92" s="11">
        <f t="shared" si="26"/>
        <v>-23.287315649149274</v>
      </c>
      <c r="Q92" s="11"/>
      <c r="R92" s="38">
        <f t="shared" si="20"/>
        <v>0</v>
      </c>
      <c r="S92" s="30">
        <f t="shared" si="21"/>
        <v>0</v>
      </c>
      <c r="T92" s="30">
        <f t="shared" si="22"/>
        <v>0</v>
      </c>
      <c r="U92" s="34"/>
      <c r="V92" s="34"/>
      <c r="W92" s="34"/>
      <c r="X92" s="31">
        <f t="shared" si="27"/>
        <v>9.0359999999999996</v>
      </c>
      <c r="Y92" s="31">
        <f t="shared" si="28"/>
        <v>-184.49199999999999</v>
      </c>
      <c r="Z92" s="30">
        <f t="shared" si="29"/>
        <v>0</v>
      </c>
    </row>
    <row r="93" spans="5:26" x14ac:dyDescent="0.15">
      <c r="E93" s="46"/>
      <c r="F93" s="28"/>
      <c r="G93" s="29"/>
      <c r="H93" s="29"/>
      <c r="I93" s="48" t="str">
        <f t="shared" si="23"/>
        <v/>
      </c>
      <c r="J93" s="48" t="str">
        <f t="shared" si="24"/>
        <v/>
      </c>
      <c r="K93" s="49" t="str">
        <f t="shared" si="25"/>
        <v/>
      </c>
      <c r="L93" s="11"/>
      <c r="M93" s="11"/>
      <c r="N93" s="78"/>
      <c r="O93" s="39" t="str">
        <f t="shared" si="30"/>
        <v>F</v>
      </c>
      <c r="P93" s="11">
        <f t="shared" si="26"/>
        <v>-23.287315649149274</v>
      </c>
      <c r="Q93" s="11"/>
      <c r="R93" s="38">
        <f t="shared" si="20"/>
        <v>0</v>
      </c>
      <c r="S93" s="30">
        <f t="shared" si="21"/>
        <v>0</v>
      </c>
      <c r="T93" s="30">
        <f t="shared" si="22"/>
        <v>0</v>
      </c>
      <c r="U93" s="34"/>
      <c r="V93" s="34"/>
      <c r="W93" s="34"/>
      <c r="X93" s="31">
        <f t="shared" si="27"/>
        <v>9.0359999999999996</v>
      </c>
      <c r="Y93" s="31">
        <f t="shared" si="28"/>
        <v>-184.49199999999999</v>
      </c>
      <c r="Z93" s="30">
        <f t="shared" si="29"/>
        <v>0</v>
      </c>
    </row>
    <row r="94" spans="5:26" x14ac:dyDescent="0.15">
      <c r="E94" s="46"/>
      <c r="F94" s="28"/>
      <c r="G94" s="29"/>
      <c r="H94" s="29"/>
      <c r="I94" s="48" t="str">
        <f t="shared" si="23"/>
        <v/>
      </c>
      <c r="J94" s="48" t="str">
        <f t="shared" si="24"/>
        <v/>
      </c>
      <c r="K94" s="49" t="str">
        <f t="shared" si="25"/>
        <v/>
      </c>
      <c r="L94" s="11"/>
      <c r="M94" s="11"/>
      <c r="N94" s="78"/>
      <c r="O94" s="39" t="str">
        <f t="shared" si="30"/>
        <v>F</v>
      </c>
      <c r="P94" s="11">
        <f t="shared" si="26"/>
        <v>-23.287315649149274</v>
      </c>
      <c r="Q94" s="11"/>
      <c r="R94" s="38">
        <f t="shared" si="20"/>
        <v>0</v>
      </c>
      <c r="S94" s="30">
        <f t="shared" si="21"/>
        <v>0</v>
      </c>
      <c r="T94" s="30">
        <f t="shared" si="22"/>
        <v>0</v>
      </c>
      <c r="U94" s="34"/>
      <c r="V94" s="34"/>
      <c r="W94" s="34"/>
      <c r="X94" s="31">
        <f t="shared" si="27"/>
        <v>9.0359999999999996</v>
      </c>
      <c r="Y94" s="31">
        <f t="shared" si="28"/>
        <v>-184.49199999999999</v>
      </c>
      <c r="Z94" s="30">
        <f t="shared" si="29"/>
        <v>0</v>
      </c>
    </row>
    <row r="95" spans="5:26" x14ac:dyDescent="0.15">
      <c r="E95" s="46"/>
      <c r="F95" s="28"/>
      <c r="G95" s="29"/>
      <c r="H95" s="29"/>
      <c r="I95" s="48" t="str">
        <f t="shared" si="23"/>
        <v/>
      </c>
      <c r="J95" s="48" t="str">
        <f t="shared" si="24"/>
        <v/>
      </c>
      <c r="K95" s="49" t="str">
        <f t="shared" si="25"/>
        <v/>
      </c>
      <c r="L95" s="11"/>
      <c r="M95" s="11"/>
      <c r="N95" s="78"/>
      <c r="O95" s="39" t="str">
        <f t="shared" si="30"/>
        <v>F</v>
      </c>
      <c r="P95" s="11">
        <f t="shared" si="26"/>
        <v>-23.287315649149274</v>
      </c>
      <c r="Q95" s="11"/>
      <c r="R95" s="38">
        <f t="shared" si="20"/>
        <v>0</v>
      </c>
      <c r="S95" s="30">
        <f t="shared" si="21"/>
        <v>0</v>
      </c>
      <c r="T95" s="30">
        <f t="shared" si="22"/>
        <v>0</v>
      </c>
      <c r="U95" s="34"/>
      <c r="V95" s="34"/>
      <c r="W95" s="34"/>
      <c r="X95" s="31">
        <f t="shared" si="27"/>
        <v>9.0359999999999996</v>
      </c>
      <c r="Y95" s="31">
        <f t="shared" si="28"/>
        <v>-184.49199999999999</v>
      </c>
      <c r="Z95" s="30">
        <f t="shared" si="29"/>
        <v>0</v>
      </c>
    </row>
    <row r="96" spans="5:26" x14ac:dyDescent="0.15">
      <c r="E96" s="46"/>
      <c r="F96" s="28"/>
      <c r="G96" s="29"/>
      <c r="H96" s="29"/>
      <c r="I96" s="48" t="str">
        <f t="shared" si="23"/>
        <v/>
      </c>
      <c r="J96" s="48" t="str">
        <f t="shared" si="24"/>
        <v/>
      </c>
      <c r="K96" s="49" t="str">
        <f t="shared" si="25"/>
        <v/>
      </c>
      <c r="L96" s="11"/>
      <c r="M96" s="11"/>
      <c r="N96" s="78"/>
      <c r="O96" s="39" t="str">
        <f t="shared" si="30"/>
        <v>F</v>
      </c>
      <c r="P96" s="11">
        <f t="shared" si="26"/>
        <v>-23.287315649149274</v>
      </c>
      <c r="Q96" s="11"/>
      <c r="R96" s="38">
        <f t="shared" si="20"/>
        <v>0</v>
      </c>
      <c r="S96" s="30">
        <f t="shared" si="21"/>
        <v>0</v>
      </c>
      <c r="T96" s="30">
        <f t="shared" si="22"/>
        <v>0</v>
      </c>
      <c r="U96" s="34"/>
      <c r="V96" s="34"/>
      <c r="W96" s="34"/>
      <c r="X96" s="31">
        <f t="shared" si="27"/>
        <v>9.0359999999999996</v>
      </c>
      <c r="Y96" s="31">
        <f t="shared" si="28"/>
        <v>-184.49199999999999</v>
      </c>
      <c r="Z96" s="30">
        <f t="shared" si="29"/>
        <v>0</v>
      </c>
    </row>
    <row r="97" spans="5:26" x14ac:dyDescent="0.15">
      <c r="E97" s="46"/>
      <c r="F97" s="28"/>
      <c r="G97" s="29"/>
      <c r="H97" s="29"/>
      <c r="I97" s="48" t="str">
        <f t="shared" si="23"/>
        <v/>
      </c>
      <c r="J97" s="48" t="str">
        <f t="shared" si="24"/>
        <v/>
      </c>
      <c r="K97" s="49" t="str">
        <f t="shared" si="25"/>
        <v/>
      </c>
      <c r="L97" s="11"/>
      <c r="M97" s="11"/>
      <c r="N97" s="78"/>
      <c r="O97" s="39" t="str">
        <f t="shared" si="30"/>
        <v>F</v>
      </c>
      <c r="P97" s="11">
        <f t="shared" si="26"/>
        <v>-23.287315649149274</v>
      </c>
      <c r="Q97" s="11"/>
      <c r="R97" s="38">
        <f t="shared" si="20"/>
        <v>0</v>
      </c>
      <c r="S97" s="30">
        <f t="shared" si="21"/>
        <v>0</v>
      </c>
      <c r="T97" s="30">
        <f t="shared" si="22"/>
        <v>0</v>
      </c>
      <c r="U97" s="34"/>
      <c r="V97" s="34"/>
      <c r="W97" s="34"/>
      <c r="X97" s="31">
        <f t="shared" si="27"/>
        <v>9.0359999999999996</v>
      </c>
      <c r="Y97" s="31">
        <f t="shared" si="28"/>
        <v>-184.49199999999999</v>
      </c>
      <c r="Z97" s="30">
        <f t="shared" si="29"/>
        <v>0</v>
      </c>
    </row>
    <row r="98" spans="5:26" x14ac:dyDescent="0.15">
      <c r="E98" s="46"/>
      <c r="F98" s="28"/>
      <c r="G98" s="29"/>
      <c r="H98" s="29"/>
      <c r="I98" s="48" t="str">
        <f t="shared" si="23"/>
        <v/>
      </c>
      <c r="J98" s="48" t="str">
        <f t="shared" si="24"/>
        <v/>
      </c>
      <c r="K98" s="49" t="str">
        <f t="shared" si="25"/>
        <v/>
      </c>
      <c r="L98" s="11"/>
      <c r="M98" s="11"/>
      <c r="N98" s="78"/>
      <c r="O98" s="39" t="str">
        <f t="shared" si="30"/>
        <v>F</v>
      </c>
      <c r="P98" s="11">
        <f t="shared" si="26"/>
        <v>-23.287315649149274</v>
      </c>
      <c r="Q98" s="11"/>
      <c r="R98" s="38">
        <f t="shared" si="20"/>
        <v>0</v>
      </c>
      <c r="S98" s="30">
        <f t="shared" si="21"/>
        <v>0</v>
      </c>
      <c r="T98" s="30">
        <f t="shared" si="22"/>
        <v>0</v>
      </c>
      <c r="U98" s="34"/>
      <c r="V98" s="34"/>
      <c r="W98" s="34"/>
      <c r="X98" s="31">
        <f t="shared" si="27"/>
        <v>9.0359999999999996</v>
      </c>
      <c r="Y98" s="31">
        <f t="shared" si="28"/>
        <v>-184.49199999999999</v>
      </c>
      <c r="Z98" s="30">
        <f t="shared" si="29"/>
        <v>0</v>
      </c>
    </row>
    <row r="99" spans="5:26" x14ac:dyDescent="0.15">
      <c r="E99" s="46"/>
      <c r="F99" s="28"/>
      <c r="G99" s="29"/>
      <c r="H99" s="29"/>
      <c r="I99" s="48" t="str">
        <f t="shared" si="23"/>
        <v/>
      </c>
      <c r="J99" s="48" t="str">
        <f t="shared" si="24"/>
        <v/>
      </c>
      <c r="K99" s="49" t="str">
        <f t="shared" si="25"/>
        <v/>
      </c>
      <c r="L99" s="11"/>
      <c r="M99" s="11"/>
      <c r="N99" s="78"/>
      <c r="O99" s="39" t="str">
        <f t="shared" si="30"/>
        <v>F</v>
      </c>
      <c r="P99" s="11">
        <f t="shared" si="26"/>
        <v>-23.287315649149274</v>
      </c>
      <c r="Q99" s="11"/>
      <c r="R99" s="38">
        <f t="shared" si="20"/>
        <v>0</v>
      </c>
      <c r="S99" s="30">
        <f t="shared" si="21"/>
        <v>0</v>
      </c>
      <c r="T99" s="30">
        <f t="shared" si="22"/>
        <v>0</v>
      </c>
      <c r="U99" s="34"/>
      <c r="V99" s="34"/>
      <c r="W99" s="34"/>
      <c r="X99" s="31">
        <f t="shared" si="27"/>
        <v>9.0359999999999996</v>
      </c>
      <c r="Y99" s="31">
        <f t="shared" si="28"/>
        <v>-184.49199999999999</v>
      </c>
      <c r="Z99" s="30">
        <f t="shared" si="29"/>
        <v>0</v>
      </c>
    </row>
    <row r="100" spans="5:26" x14ac:dyDescent="0.15">
      <c r="E100" s="46"/>
      <c r="F100" s="28"/>
      <c r="G100" s="29"/>
      <c r="H100" s="29"/>
      <c r="I100" s="48" t="str">
        <f t="shared" si="23"/>
        <v/>
      </c>
      <c r="J100" s="48" t="str">
        <f t="shared" si="24"/>
        <v/>
      </c>
      <c r="K100" s="49" t="str">
        <f t="shared" si="25"/>
        <v/>
      </c>
      <c r="L100" s="11"/>
      <c r="M100" s="11"/>
      <c r="N100" s="78"/>
      <c r="O100" s="39" t="str">
        <f t="shared" si="30"/>
        <v>F</v>
      </c>
      <c r="P100" s="11">
        <f t="shared" si="26"/>
        <v>-23.287315649149274</v>
      </c>
      <c r="Q100" s="11"/>
      <c r="R100" s="38">
        <f t="shared" si="20"/>
        <v>0</v>
      </c>
      <c r="S100" s="30">
        <f t="shared" si="21"/>
        <v>0</v>
      </c>
      <c r="T100" s="30">
        <f t="shared" si="22"/>
        <v>0</v>
      </c>
      <c r="U100" s="34"/>
      <c r="V100" s="34"/>
      <c r="W100" s="34"/>
      <c r="X100" s="31">
        <f t="shared" si="27"/>
        <v>9.0359999999999996</v>
      </c>
      <c r="Y100" s="31">
        <f t="shared" si="28"/>
        <v>-184.49199999999999</v>
      </c>
      <c r="Z100" s="30">
        <f t="shared" si="29"/>
        <v>0</v>
      </c>
    </row>
    <row r="101" spans="5:26" x14ac:dyDescent="0.15">
      <c r="E101" s="46"/>
      <c r="F101" s="28"/>
      <c r="G101" s="29"/>
      <c r="H101" s="29"/>
      <c r="I101" s="48" t="str">
        <f t="shared" si="23"/>
        <v/>
      </c>
      <c r="J101" s="48" t="str">
        <f t="shared" si="24"/>
        <v/>
      </c>
      <c r="K101" s="49" t="str">
        <f t="shared" si="25"/>
        <v/>
      </c>
      <c r="L101" s="11"/>
      <c r="M101" s="11"/>
      <c r="N101" s="78"/>
      <c r="O101" s="39" t="str">
        <f t="shared" si="30"/>
        <v>F</v>
      </c>
      <c r="P101" s="11">
        <f t="shared" si="26"/>
        <v>-23.287315649149274</v>
      </c>
      <c r="Q101" s="11"/>
      <c r="R101" s="38">
        <f t="shared" si="20"/>
        <v>0</v>
      </c>
      <c r="S101" s="30">
        <f t="shared" si="21"/>
        <v>0</v>
      </c>
      <c r="T101" s="30">
        <f t="shared" si="22"/>
        <v>0</v>
      </c>
      <c r="U101" s="34"/>
      <c r="V101" s="34"/>
      <c r="W101" s="34"/>
      <c r="X101" s="31">
        <f t="shared" si="27"/>
        <v>9.0359999999999996</v>
      </c>
      <c r="Y101" s="31">
        <f t="shared" si="28"/>
        <v>-184.49199999999999</v>
      </c>
      <c r="Z101" s="30">
        <f t="shared" si="29"/>
        <v>0</v>
      </c>
    </row>
    <row r="102" spans="5:26" x14ac:dyDescent="0.15">
      <c r="E102" s="46"/>
      <c r="F102" s="28"/>
      <c r="G102" s="29"/>
      <c r="H102" s="29"/>
      <c r="I102" s="48" t="str">
        <f t="shared" si="23"/>
        <v/>
      </c>
      <c r="J102" s="48" t="str">
        <f t="shared" si="24"/>
        <v/>
      </c>
      <c r="K102" s="49" t="str">
        <f t="shared" si="25"/>
        <v/>
      </c>
      <c r="L102" s="11"/>
      <c r="M102" s="11"/>
      <c r="N102" s="78"/>
      <c r="O102" s="39" t="str">
        <f t="shared" si="30"/>
        <v>F</v>
      </c>
      <c r="P102" s="11">
        <f t="shared" si="26"/>
        <v>-23.287315649149274</v>
      </c>
      <c r="Q102" s="11"/>
      <c r="R102" s="38">
        <f t="shared" si="20"/>
        <v>0</v>
      </c>
      <c r="S102" s="30">
        <f t="shared" si="21"/>
        <v>0</v>
      </c>
      <c r="T102" s="30">
        <f t="shared" si="22"/>
        <v>0</v>
      </c>
      <c r="U102" s="34"/>
      <c r="V102" s="34"/>
      <c r="W102" s="34"/>
      <c r="X102" s="31">
        <f t="shared" si="27"/>
        <v>9.0359999999999996</v>
      </c>
      <c r="Y102" s="31">
        <f t="shared" si="28"/>
        <v>-184.49199999999999</v>
      </c>
      <c r="Z102" s="30">
        <f t="shared" si="29"/>
        <v>0</v>
      </c>
    </row>
    <row r="103" spans="5:26" x14ac:dyDescent="0.15">
      <c r="E103" s="46"/>
      <c r="F103" s="28"/>
      <c r="G103" s="29"/>
      <c r="H103" s="29"/>
      <c r="I103" s="48" t="str">
        <f t="shared" si="23"/>
        <v/>
      </c>
      <c r="J103" s="48" t="str">
        <f t="shared" si="24"/>
        <v/>
      </c>
      <c r="K103" s="49" t="str">
        <f t="shared" si="25"/>
        <v/>
      </c>
      <c r="L103" s="11"/>
      <c r="M103" s="11"/>
      <c r="N103" s="78"/>
      <c r="O103" s="39" t="str">
        <f t="shared" si="30"/>
        <v>F</v>
      </c>
      <c r="P103" s="11">
        <f t="shared" si="26"/>
        <v>-23.287315649149274</v>
      </c>
      <c r="Q103" s="11"/>
      <c r="R103" s="38">
        <f t="shared" si="20"/>
        <v>0</v>
      </c>
      <c r="S103" s="30">
        <f t="shared" si="21"/>
        <v>0</v>
      </c>
      <c r="T103" s="30">
        <f t="shared" si="22"/>
        <v>0</v>
      </c>
      <c r="U103" s="34"/>
      <c r="V103" s="34"/>
      <c r="W103" s="34"/>
      <c r="X103" s="31">
        <f t="shared" si="27"/>
        <v>9.0359999999999996</v>
      </c>
      <c r="Y103" s="31">
        <f t="shared" si="28"/>
        <v>-184.49199999999999</v>
      </c>
      <c r="Z103" s="30">
        <f t="shared" si="29"/>
        <v>0</v>
      </c>
    </row>
    <row r="104" spans="5:26" x14ac:dyDescent="0.15">
      <c r="E104" s="46"/>
      <c r="F104" s="28"/>
      <c r="G104" s="29"/>
      <c r="H104" s="29"/>
      <c r="I104" s="48" t="str">
        <f t="shared" si="23"/>
        <v/>
      </c>
      <c r="J104" s="48" t="str">
        <f t="shared" si="24"/>
        <v/>
      </c>
      <c r="K104" s="49" t="str">
        <f t="shared" si="25"/>
        <v/>
      </c>
      <c r="L104" s="11"/>
      <c r="M104" s="11"/>
      <c r="N104" s="78"/>
      <c r="O104" s="39" t="str">
        <f t="shared" si="30"/>
        <v>F</v>
      </c>
      <c r="P104" s="11">
        <f t="shared" si="26"/>
        <v>-23.287315649149274</v>
      </c>
      <c r="Q104" s="11"/>
      <c r="R104" s="38">
        <f t="shared" si="20"/>
        <v>0</v>
      </c>
      <c r="S104" s="30">
        <f t="shared" si="21"/>
        <v>0</v>
      </c>
      <c r="T104" s="30">
        <f t="shared" si="22"/>
        <v>0</v>
      </c>
      <c r="U104" s="34"/>
      <c r="V104" s="34"/>
      <c r="W104" s="34"/>
      <c r="X104" s="31">
        <f t="shared" si="27"/>
        <v>9.0359999999999996</v>
      </c>
      <c r="Y104" s="31">
        <f t="shared" si="28"/>
        <v>-184.49199999999999</v>
      </c>
      <c r="Z104" s="30">
        <f t="shared" si="29"/>
        <v>0</v>
      </c>
    </row>
    <row r="105" spans="5:26" x14ac:dyDescent="0.15">
      <c r="E105" s="46"/>
      <c r="F105" s="28"/>
      <c r="G105" s="29"/>
      <c r="H105" s="29"/>
      <c r="I105" s="48" t="str">
        <f t="shared" si="23"/>
        <v/>
      </c>
      <c r="J105" s="48" t="str">
        <f t="shared" si="24"/>
        <v/>
      </c>
      <c r="K105" s="49" t="str">
        <f t="shared" si="25"/>
        <v/>
      </c>
      <c r="L105" s="11"/>
      <c r="M105" s="11"/>
      <c r="N105" s="78"/>
      <c r="O105" s="39" t="str">
        <f t="shared" si="30"/>
        <v>F</v>
      </c>
      <c r="P105" s="11">
        <f t="shared" si="26"/>
        <v>-23.287315649149274</v>
      </c>
      <c r="Q105" s="11"/>
      <c r="R105" s="38">
        <f t="shared" si="20"/>
        <v>0</v>
      </c>
      <c r="S105" s="30">
        <f t="shared" si="21"/>
        <v>0</v>
      </c>
      <c r="T105" s="30">
        <f t="shared" si="22"/>
        <v>0</v>
      </c>
      <c r="U105" s="34"/>
      <c r="V105" s="34"/>
      <c r="W105" s="34"/>
      <c r="X105" s="31">
        <f t="shared" si="27"/>
        <v>9.0359999999999996</v>
      </c>
      <c r="Y105" s="31">
        <f t="shared" si="28"/>
        <v>-184.49199999999999</v>
      </c>
      <c r="Z105" s="30">
        <f t="shared" si="29"/>
        <v>0</v>
      </c>
    </row>
    <row r="106" spans="5:26" x14ac:dyDescent="0.15">
      <c r="E106" s="46"/>
      <c r="F106" s="28"/>
      <c r="G106" s="29"/>
      <c r="H106" s="29"/>
      <c r="I106" s="48" t="str">
        <f t="shared" si="23"/>
        <v/>
      </c>
      <c r="J106" s="48" t="str">
        <f t="shared" si="24"/>
        <v/>
      </c>
      <c r="K106" s="49" t="str">
        <f t="shared" si="25"/>
        <v/>
      </c>
      <c r="L106" s="11"/>
      <c r="M106" s="11"/>
      <c r="N106" s="78"/>
      <c r="O106" s="39" t="str">
        <f t="shared" si="30"/>
        <v>F</v>
      </c>
      <c r="P106" s="11">
        <f t="shared" si="26"/>
        <v>-23.287315649149274</v>
      </c>
      <c r="Q106" s="11"/>
      <c r="R106" s="38">
        <f t="shared" si="20"/>
        <v>0</v>
      </c>
      <c r="S106" s="30">
        <f t="shared" si="21"/>
        <v>0</v>
      </c>
      <c r="T106" s="30">
        <f t="shared" si="22"/>
        <v>0</v>
      </c>
      <c r="U106" s="34"/>
      <c r="V106" s="34"/>
      <c r="W106" s="34"/>
      <c r="X106" s="31">
        <f t="shared" si="27"/>
        <v>9.0359999999999996</v>
      </c>
      <c r="Y106" s="31">
        <f t="shared" si="28"/>
        <v>-184.49199999999999</v>
      </c>
      <c r="Z106" s="30">
        <f t="shared" si="29"/>
        <v>0</v>
      </c>
    </row>
    <row r="107" spans="5:26" x14ac:dyDescent="0.15">
      <c r="E107" s="46"/>
      <c r="F107" s="28"/>
      <c r="G107" s="29"/>
      <c r="H107" s="29"/>
      <c r="I107" s="48" t="str">
        <f t="shared" si="4"/>
        <v/>
      </c>
      <c r="J107" s="48" t="str">
        <f t="shared" si="8"/>
        <v/>
      </c>
      <c r="K107" s="49" t="str">
        <f t="shared" si="9"/>
        <v/>
      </c>
      <c r="L107" s="11"/>
      <c r="M107" s="11"/>
      <c r="N107" s="78"/>
      <c r="O107" s="39" t="str">
        <f t="shared" si="30"/>
        <v>F</v>
      </c>
      <c r="P107" s="11">
        <f t="shared" si="0"/>
        <v>-23.287315649149274</v>
      </c>
      <c r="Q107" s="11"/>
      <c r="R107" s="38">
        <f t="shared" si="20"/>
        <v>0</v>
      </c>
      <c r="S107" s="30">
        <f t="shared" si="21"/>
        <v>0</v>
      </c>
      <c r="T107" s="30">
        <f t="shared" si="22"/>
        <v>0</v>
      </c>
      <c r="U107" s="34"/>
      <c r="V107" s="34"/>
      <c r="W107" s="34"/>
      <c r="X107" s="31">
        <f t="shared" si="1"/>
        <v>9.0359999999999996</v>
      </c>
      <c r="Y107" s="31">
        <f t="shared" si="2"/>
        <v>-184.49199999999999</v>
      </c>
      <c r="Z107" s="30">
        <f t="shared" si="3"/>
        <v>0</v>
      </c>
    </row>
    <row r="108" spans="5:26" x14ac:dyDescent="0.15">
      <c r="E108" s="46"/>
      <c r="F108" s="28"/>
      <c r="G108" s="29"/>
      <c r="H108" s="29"/>
      <c r="I108" s="48" t="str">
        <f t="shared" si="4"/>
        <v/>
      </c>
      <c r="J108" s="48" t="str">
        <f t="shared" si="8"/>
        <v/>
      </c>
      <c r="K108" s="49" t="str">
        <f t="shared" si="9"/>
        <v/>
      </c>
      <c r="L108" s="11"/>
      <c r="M108" s="11"/>
      <c r="N108" s="78"/>
      <c r="O108" s="39" t="str">
        <f t="shared" si="30"/>
        <v>F</v>
      </c>
      <c r="P108" s="11">
        <f t="shared" si="0"/>
        <v>-23.287315649149274</v>
      </c>
      <c r="Q108" s="11"/>
      <c r="R108" s="38">
        <f t="shared" si="20"/>
        <v>0</v>
      </c>
      <c r="S108" s="30">
        <f t="shared" si="21"/>
        <v>0</v>
      </c>
      <c r="T108" s="30">
        <f t="shared" si="22"/>
        <v>0</v>
      </c>
      <c r="U108" s="34"/>
      <c r="V108" s="34"/>
      <c r="W108" s="34"/>
      <c r="X108" s="31">
        <f t="shared" si="1"/>
        <v>9.0359999999999996</v>
      </c>
      <c r="Y108" s="31">
        <f t="shared" si="2"/>
        <v>-184.49199999999999</v>
      </c>
      <c r="Z108" s="30">
        <f t="shared" si="3"/>
        <v>0</v>
      </c>
    </row>
    <row r="109" spans="5:26" x14ac:dyDescent="0.15">
      <c r="E109" s="46"/>
      <c r="F109" s="28"/>
      <c r="G109" s="29"/>
      <c r="H109" s="29"/>
      <c r="I109" s="48" t="str">
        <f t="shared" si="4"/>
        <v/>
      </c>
      <c r="J109" s="48" t="str">
        <f t="shared" si="8"/>
        <v/>
      </c>
      <c r="K109" s="49" t="str">
        <f t="shared" si="9"/>
        <v/>
      </c>
      <c r="L109" s="11"/>
      <c r="M109" s="11"/>
      <c r="N109" s="78"/>
      <c r="O109" s="39" t="str">
        <f t="shared" si="30"/>
        <v>F</v>
      </c>
      <c r="P109" s="11">
        <f t="shared" si="0"/>
        <v>-23.287315649149274</v>
      </c>
      <c r="Q109" s="11"/>
      <c r="R109" s="38">
        <f t="shared" si="20"/>
        <v>0</v>
      </c>
      <c r="S109" s="30">
        <f t="shared" si="21"/>
        <v>0</v>
      </c>
      <c r="T109" s="30">
        <f t="shared" si="22"/>
        <v>0</v>
      </c>
      <c r="U109" s="34"/>
      <c r="V109" s="34"/>
      <c r="W109" s="34"/>
      <c r="X109" s="31">
        <f t="shared" si="1"/>
        <v>9.0359999999999996</v>
      </c>
      <c r="Y109" s="31">
        <f t="shared" si="2"/>
        <v>-184.49199999999999</v>
      </c>
      <c r="Z109" s="30">
        <f t="shared" si="3"/>
        <v>0</v>
      </c>
    </row>
    <row r="110" spans="5:26" x14ac:dyDescent="0.15">
      <c r="E110" s="46"/>
      <c r="F110" s="28"/>
      <c r="G110" s="29"/>
      <c r="H110" s="29"/>
      <c r="I110" s="48" t="str">
        <f t="shared" si="4"/>
        <v/>
      </c>
      <c r="J110" s="48" t="str">
        <f t="shared" si="8"/>
        <v/>
      </c>
      <c r="K110" s="49" t="str">
        <f t="shared" si="9"/>
        <v/>
      </c>
      <c r="L110" s="11"/>
      <c r="M110" s="11"/>
      <c r="N110" s="78"/>
      <c r="O110" s="39" t="str">
        <f t="shared" si="30"/>
        <v>F</v>
      </c>
      <c r="P110" s="11">
        <f t="shared" si="0"/>
        <v>-23.287315649149274</v>
      </c>
      <c r="Q110" s="11"/>
      <c r="R110" s="38">
        <f t="shared" si="20"/>
        <v>0</v>
      </c>
      <c r="S110" s="30">
        <f t="shared" si="21"/>
        <v>0</v>
      </c>
      <c r="T110" s="30">
        <f t="shared" si="22"/>
        <v>0</v>
      </c>
      <c r="U110" s="34"/>
      <c r="V110" s="34"/>
      <c r="W110" s="34"/>
      <c r="X110" s="31">
        <f t="shared" si="1"/>
        <v>9.0359999999999996</v>
      </c>
      <c r="Y110" s="31">
        <f t="shared" si="2"/>
        <v>-184.49199999999999</v>
      </c>
      <c r="Z110" s="30">
        <f t="shared" si="3"/>
        <v>0</v>
      </c>
    </row>
    <row r="111" spans="5:26" x14ac:dyDescent="0.15">
      <c r="E111" s="46"/>
      <c r="F111" s="28"/>
      <c r="G111" s="29"/>
      <c r="H111" s="29"/>
      <c r="I111" s="48" t="str">
        <f t="shared" si="4"/>
        <v/>
      </c>
      <c r="J111" s="48" t="str">
        <f t="shared" si="8"/>
        <v/>
      </c>
      <c r="K111" s="49" t="str">
        <f t="shared" si="9"/>
        <v/>
      </c>
      <c r="L111" s="11"/>
      <c r="M111" s="11"/>
      <c r="N111" s="78"/>
      <c r="O111" s="39" t="str">
        <f t="shared" si="30"/>
        <v>F</v>
      </c>
      <c r="P111" s="11">
        <f t="shared" si="0"/>
        <v>-23.287315649149274</v>
      </c>
      <c r="Q111" s="11"/>
      <c r="R111" s="38">
        <f t="shared" si="20"/>
        <v>0</v>
      </c>
      <c r="S111" s="30">
        <f t="shared" si="21"/>
        <v>0</v>
      </c>
      <c r="T111" s="30">
        <f t="shared" si="22"/>
        <v>0</v>
      </c>
      <c r="U111" s="34"/>
      <c r="V111" s="34"/>
      <c r="W111" s="34"/>
      <c r="X111" s="31">
        <f t="shared" si="1"/>
        <v>9.0359999999999996</v>
      </c>
      <c r="Y111" s="31">
        <f t="shared" si="2"/>
        <v>-184.49199999999999</v>
      </c>
      <c r="Z111" s="30">
        <f t="shared" si="3"/>
        <v>0</v>
      </c>
    </row>
    <row r="112" spans="5:26" x14ac:dyDescent="0.15">
      <c r="E112" s="46"/>
      <c r="F112" s="28"/>
      <c r="G112" s="29"/>
      <c r="H112" s="29"/>
      <c r="I112" s="48" t="str">
        <f t="shared" si="4"/>
        <v/>
      </c>
      <c r="J112" s="48" t="str">
        <f t="shared" si="8"/>
        <v/>
      </c>
      <c r="K112" s="49" t="str">
        <f t="shared" si="9"/>
        <v/>
      </c>
      <c r="L112" s="11"/>
      <c r="M112" s="11"/>
      <c r="N112" s="78"/>
      <c r="O112" s="39" t="str">
        <f t="shared" si="30"/>
        <v>F</v>
      </c>
      <c r="P112" s="11">
        <f t="shared" si="0"/>
        <v>-23.287315649149274</v>
      </c>
      <c r="Q112" s="11"/>
      <c r="R112" s="38">
        <f t="shared" si="20"/>
        <v>0</v>
      </c>
      <c r="S112" s="30">
        <f t="shared" si="21"/>
        <v>0</v>
      </c>
      <c r="T112" s="30">
        <f t="shared" si="22"/>
        <v>0</v>
      </c>
      <c r="U112" s="34"/>
      <c r="V112" s="34"/>
      <c r="W112" s="34"/>
      <c r="X112" s="31">
        <f t="shared" si="1"/>
        <v>9.0359999999999996</v>
      </c>
      <c r="Y112" s="31">
        <f t="shared" si="2"/>
        <v>-184.49199999999999</v>
      </c>
      <c r="Z112" s="30">
        <f t="shared" si="3"/>
        <v>0</v>
      </c>
    </row>
    <row r="113" spans="4:26" x14ac:dyDescent="0.15">
      <c r="E113" s="46"/>
      <c r="F113" s="28"/>
      <c r="G113" s="29"/>
      <c r="H113" s="29"/>
      <c r="I113" s="48" t="str">
        <f t="shared" si="4"/>
        <v/>
      </c>
      <c r="J113" s="48" t="str">
        <f t="shared" si="8"/>
        <v/>
      </c>
      <c r="K113" s="49" t="str">
        <f t="shared" si="9"/>
        <v/>
      </c>
      <c r="L113" s="11"/>
      <c r="M113" s="11"/>
      <c r="N113" s="78"/>
      <c r="O113" s="39" t="str">
        <f t="shared" si="30"/>
        <v>F</v>
      </c>
      <c r="P113" s="11">
        <f t="shared" si="0"/>
        <v>-23.287315649149274</v>
      </c>
      <c r="Q113" s="11"/>
      <c r="R113" s="38">
        <f t="shared" si="20"/>
        <v>0</v>
      </c>
      <c r="S113" s="30">
        <f t="shared" si="21"/>
        <v>0</v>
      </c>
      <c r="T113" s="30">
        <f t="shared" si="22"/>
        <v>0</v>
      </c>
      <c r="U113" s="34"/>
      <c r="V113" s="34"/>
      <c r="W113" s="34"/>
      <c r="X113" s="31">
        <f t="shared" si="1"/>
        <v>9.0359999999999996</v>
      </c>
      <c r="Y113" s="31">
        <f t="shared" si="2"/>
        <v>-184.49199999999999</v>
      </c>
      <c r="Z113" s="30">
        <f t="shared" si="3"/>
        <v>0</v>
      </c>
    </row>
    <row r="114" spans="4:26" x14ac:dyDescent="0.15">
      <c r="E114" s="46"/>
      <c r="F114" s="28"/>
      <c r="G114" s="29"/>
      <c r="H114" s="29"/>
      <c r="I114" s="48" t="str">
        <f t="shared" si="4"/>
        <v/>
      </c>
      <c r="J114" s="48" t="str">
        <f t="shared" si="8"/>
        <v/>
      </c>
      <c r="K114" s="49" t="str">
        <f t="shared" si="9"/>
        <v/>
      </c>
      <c r="L114" s="11"/>
      <c r="M114" s="11"/>
      <c r="N114" s="78"/>
      <c r="O114" s="39" t="str">
        <f t="shared" si="30"/>
        <v>F</v>
      </c>
      <c r="P114" s="11">
        <f t="shared" si="0"/>
        <v>-23.287315649149274</v>
      </c>
      <c r="Q114" s="11"/>
      <c r="R114" s="38">
        <f t="shared" si="20"/>
        <v>0</v>
      </c>
      <c r="S114" s="30">
        <f t="shared" si="21"/>
        <v>0</v>
      </c>
      <c r="T114" s="30">
        <f t="shared" si="22"/>
        <v>0</v>
      </c>
      <c r="U114" s="34"/>
      <c r="V114" s="34"/>
      <c r="W114" s="34"/>
      <c r="X114" s="31">
        <f t="shared" si="1"/>
        <v>9.0359999999999996</v>
      </c>
      <c r="Y114" s="31">
        <f t="shared" si="2"/>
        <v>-184.49199999999999</v>
      </c>
      <c r="Z114" s="30">
        <f t="shared" si="3"/>
        <v>0</v>
      </c>
    </row>
    <row r="115" spans="4:26" x14ac:dyDescent="0.15">
      <c r="E115" s="46"/>
      <c r="F115" s="28"/>
      <c r="G115" s="29"/>
      <c r="H115" s="29"/>
      <c r="I115" s="48" t="str">
        <f t="shared" si="4"/>
        <v/>
      </c>
      <c r="J115" s="48" t="str">
        <f t="shared" si="8"/>
        <v/>
      </c>
      <c r="K115" s="49" t="str">
        <f t="shared" si="9"/>
        <v/>
      </c>
      <c r="L115" s="11"/>
      <c r="M115" s="11"/>
      <c r="N115" s="78"/>
      <c r="O115" s="39" t="str">
        <f t="shared" si="30"/>
        <v>F</v>
      </c>
      <c r="P115" s="11">
        <f t="shared" si="0"/>
        <v>-23.287315649149274</v>
      </c>
      <c r="Q115" s="11"/>
      <c r="R115" s="38">
        <f t="shared" si="20"/>
        <v>0</v>
      </c>
      <c r="S115" s="30">
        <f t="shared" si="21"/>
        <v>0</v>
      </c>
      <c r="T115" s="30">
        <f t="shared" si="22"/>
        <v>0</v>
      </c>
      <c r="U115" s="34"/>
      <c r="V115" s="34"/>
      <c r="W115" s="34"/>
      <c r="X115" s="31">
        <f t="shared" si="1"/>
        <v>9.0359999999999996</v>
      </c>
      <c r="Y115" s="31">
        <f t="shared" si="2"/>
        <v>-184.49199999999999</v>
      </c>
      <c r="Z115" s="30">
        <f t="shared" si="3"/>
        <v>0</v>
      </c>
    </row>
    <row r="116" spans="4:26" x14ac:dyDescent="0.15">
      <c r="E116" s="46"/>
      <c r="F116" s="28"/>
      <c r="G116" s="29"/>
      <c r="H116" s="29"/>
      <c r="I116" s="48" t="str">
        <f t="shared" si="4"/>
        <v/>
      </c>
      <c r="J116" s="48" t="str">
        <f t="shared" si="8"/>
        <v/>
      </c>
      <c r="K116" s="49" t="str">
        <f t="shared" si="9"/>
        <v/>
      </c>
      <c r="L116" s="11"/>
      <c r="M116" s="11"/>
      <c r="N116" s="78"/>
      <c r="O116" s="39" t="str">
        <f t="shared" si="30"/>
        <v>F</v>
      </c>
      <c r="P116" s="11">
        <f t="shared" si="0"/>
        <v>-23.287315649149274</v>
      </c>
      <c r="Q116" s="11"/>
      <c r="R116" s="38">
        <f t="shared" si="20"/>
        <v>0</v>
      </c>
      <c r="S116" s="30">
        <f t="shared" si="21"/>
        <v>0</v>
      </c>
      <c r="T116" s="30">
        <f t="shared" si="22"/>
        <v>0</v>
      </c>
      <c r="U116" s="34"/>
      <c r="V116" s="34"/>
      <c r="W116" s="34"/>
      <c r="X116" s="31">
        <f t="shared" si="1"/>
        <v>9.0359999999999996</v>
      </c>
      <c r="Y116" s="31">
        <f t="shared" si="2"/>
        <v>-184.49199999999999</v>
      </c>
      <c r="Z116" s="30">
        <f t="shared" si="3"/>
        <v>0</v>
      </c>
    </row>
    <row r="117" spans="4:26" x14ac:dyDescent="0.15">
      <c r="E117" s="46"/>
      <c r="F117" s="28"/>
      <c r="G117" s="29"/>
      <c r="H117" s="29"/>
      <c r="I117" s="48" t="str">
        <f t="shared" si="4"/>
        <v/>
      </c>
      <c r="J117" s="48" t="str">
        <f t="shared" si="8"/>
        <v/>
      </c>
      <c r="K117" s="49" t="str">
        <f t="shared" si="9"/>
        <v/>
      </c>
      <c r="L117" s="11"/>
      <c r="M117" s="11"/>
      <c r="N117" s="78"/>
      <c r="O117" s="39" t="str">
        <f t="shared" si="30"/>
        <v>F</v>
      </c>
      <c r="P117" s="11">
        <f t="shared" si="0"/>
        <v>-23.287315649149274</v>
      </c>
      <c r="Q117" s="11"/>
      <c r="R117" s="38">
        <f t="shared" si="20"/>
        <v>0</v>
      </c>
      <c r="S117" s="30">
        <f t="shared" si="21"/>
        <v>0</v>
      </c>
      <c r="T117" s="30">
        <f t="shared" si="22"/>
        <v>0</v>
      </c>
      <c r="U117" s="34"/>
      <c r="V117" s="34"/>
      <c r="W117" s="34"/>
      <c r="X117" s="31">
        <f t="shared" si="1"/>
        <v>9.0359999999999996</v>
      </c>
      <c r="Y117" s="31">
        <f t="shared" si="2"/>
        <v>-184.49199999999999</v>
      </c>
      <c r="Z117" s="30">
        <f t="shared" si="3"/>
        <v>0</v>
      </c>
    </row>
    <row r="118" spans="4:26" x14ac:dyDescent="0.15">
      <c r="E118" s="46"/>
      <c r="F118" s="28"/>
      <c r="G118" s="29"/>
      <c r="H118" s="29"/>
      <c r="I118" s="48" t="str">
        <f t="shared" si="4"/>
        <v/>
      </c>
      <c r="J118" s="48" t="str">
        <f t="shared" si="8"/>
        <v/>
      </c>
      <c r="K118" s="49" t="str">
        <f t="shared" si="9"/>
        <v/>
      </c>
      <c r="L118" s="11"/>
      <c r="M118" s="11"/>
      <c r="N118" s="78"/>
      <c r="O118" s="39" t="str">
        <f t="shared" si="30"/>
        <v>F</v>
      </c>
      <c r="P118" s="11">
        <f t="shared" si="0"/>
        <v>-23.287315649149274</v>
      </c>
      <c r="Q118" s="11"/>
      <c r="R118" s="38">
        <f t="shared" si="20"/>
        <v>0</v>
      </c>
      <c r="S118" s="30">
        <f t="shared" si="21"/>
        <v>0</v>
      </c>
      <c r="T118" s="30">
        <f t="shared" si="22"/>
        <v>0</v>
      </c>
      <c r="U118" s="34"/>
      <c r="V118" s="34"/>
      <c r="W118" s="34"/>
      <c r="X118" s="31">
        <f t="shared" si="1"/>
        <v>9.0359999999999996</v>
      </c>
      <c r="Y118" s="31">
        <f t="shared" si="2"/>
        <v>-184.49199999999999</v>
      </c>
      <c r="Z118" s="30">
        <f t="shared" si="3"/>
        <v>0</v>
      </c>
    </row>
    <row r="119" spans="4:26" x14ac:dyDescent="0.15">
      <c r="E119" s="46"/>
      <c r="F119" s="28"/>
      <c r="G119" s="29"/>
      <c r="H119" s="29"/>
      <c r="I119" s="48" t="str">
        <f t="shared" si="4"/>
        <v/>
      </c>
      <c r="J119" s="48" t="str">
        <f t="shared" si="8"/>
        <v/>
      </c>
      <c r="K119" s="49" t="str">
        <f t="shared" si="9"/>
        <v/>
      </c>
      <c r="L119" s="11"/>
      <c r="M119" s="11"/>
      <c r="N119" s="78"/>
      <c r="O119" s="39" t="str">
        <f t="shared" si="30"/>
        <v>F</v>
      </c>
      <c r="P119" s="11">
        <f t="shared" si="0"/>
        <v>-23.287315649149274</v>
      </c>
      <c r="Q119" s="11"/>
      <c r="R119" s="38">
        <f t="shared" si="20"/>
        <v>0</v>
      </c>
      <c r="S119" s="30">
        <f t="shared" si="21"/>
        <v>0</v>
      </c>
      <c r="T119" s="30">
        <f t="shared" si="22"/>
        <v>0</v>
      </c>
      <c r="U119" s="34"/>
      <c r="V119" s="34"/>
      <c r="W119" s="34"/>
      <c r="X119" s="31">
        <f t="shared" si="1"/>
        <v>9.0359999999999996</v>
      </c>
      <c r="Y119" s="31">
        <f t="shared" si="2"/>
        <v>-184.49199999999999</v>
      </c>
      <c r="Z119" s="30">
        <f t="shared" si="3"/>
        <v>0</v>
      </c>
    </row>
    <row r="120" spans="4:26" x14ac:dyDescent="0.15">
      <c r="E120" s="46"/>
      <c r="F120" s="28"/>
      <c r="G120" s="29"/>
      <c r="H120" s="29"/>
      <c r="I120" s="48" t="str">
        <f t="shared" si="4"/>
        <v/>
      </c>
      <c r="J120" s="48" t="str">
        <f t="shared" si="8"/>
        <v/>
      </c>
      <c r="K120" s="49" t="str">
        <f t="shared" si="9"/>
        <v/>
      </c>
      <c r="L120" s="11"/>
      <c r="M120" s="11"/>
      <c r="N120" s="78"/>
      <c r="O120" s="39" t="str">
        <f t="shared" si="30"/>
        <v>F</v>
      </c>
      <c r="P120" s="11">
        <f t="shared" si="0"/>
        <v>-23.287315649149274</v>
      </c>
      <c r="Q120" s="11"/>
      <c r="R120" s="38">
        <f t="shared" si="20"/>
        <v>0</v>
      </c>
      <c r="S120" s="30">
        <f t="shared" si="21"/>
        <v>0</v>
      </c>
      <c r="T120" s="30">
        <f t="shared" si="22"/>
        <v>0</v>
      </c>
      <c r="U120" s="34"/>
      <c r="V120" s="34"/>
      <c r="W120" s="34"/>
      <c r="X120" s="31">
        <f t="shared" si="1"/>
        <v>9.0359999999999996</v>
      </c>
      <c r="Y120" s="31">
        <f t="shared" si="2"/>
        <v>-184.49199999999999</v>
      </c>
      <c r="Z120" s="30">
        <f t="shared" si="3"/>
        <v>0</v>
      </c>
    </row>
    <row r="121" spans="4:26" x14ac:dyDescent="0.15">
      <c r="E121" s="46"/>
      <c r="F121" s="28"/>
      <c r="G121" s="29"/>
      <c r="H121" s="29"/>
      <c r="I121" s="48" t="str">
        <f t="shared" si="4"/>
        <v/>
      </c>
      <c r="J121" s="48" t="str">
        <f t="shared" si="8"/>
        <v/>
      </c>
      <c r="K121" s="49" t="str">
        <f t="shared" si="9"/>
        <v/>
      </c>
      <c r="L121" s="11"/>
      <c r="M121" s="11"/>
      <c r="N121" s="78"/>
      <c r="O121" s="39" t="str">
        <f t="shared" si="30"/>
        <v>F</v>
      </c>
      <c r="P121" s="11">
        <f t="shared" si="0"/>
        <v>-23.287315649149274</v>
      </c>
      <c r="Q121" s="11"/>
      <c r="R121" s="38">
        <f t="shared" si="20"/>
        <v>0</v>
      </c>
      <c r="S121" s="30">
        <f t="shared" si="21"/>
        <v>0</v>
      </c>
      <c r="T121" s="30">
        <f t="shared" si="22"/>
        <v>0</v>
      </c>
      <c r="U121" s="34"/>
      <c r="V121" s="34"/>
      <c r="W121" s="34"/>
      <c r="X121" s="31">
        <f t="shared" si="1"/>
        <v>9.0359999999999996</v>
      </c>
      <c r="Y121" s="31">
        <f t="shared" si="2"/>
        <v>-184.49199999999999</v>
      </c>
      <c r="Z121" s="30">
        <f t="shared" si="3"/>
        <v>0</v>
      </c>
    </row>
    <row r="122" spans="4:26" x14ac:dyDescent="0.15">
      <c r="E122" s="46"/>
      <c r="F122" s="28"/>
      <c r="G122" s="29"/>
      <c r="H122" s="29"/>
      <c r="I122" s="48" t="str">
        <f t="shared" si="4"/>
        <v/>
      </c>
      <c r="J122" s="48" t="str">
        <f t="shared" si="8"/>
        <v/>
      </c>
      <c r="K122" s="49" t="str">
        <f t="shared" si="9"/>
        <v/>
      </c>
      <c r="L122" s="11"/>
      <c r="M122" s="11"/>
      <c r="N122" s="78"/>
      <c r="O122" s="39" t="str">
        <f t="shared" si="30"/>
        <v>F</v>
      </c>
      <c r="P122" s="11">
        <f t="shared" si="0"/>
        <v>-23.287315649149274</v>
      </c>
      <c r="Q122" s="11"/>
      <c r="R122" s="38">
        <f t="shared" si="20"/>
        <v>0</v>
      </c>
      <c r="S122" s="30">
        <f t="shared" si="21"/>
        <v>0</v>
      </c>
      <c r="T122" s="30">
        <f t="shared" si="22"/>
        <v>0</v>
      </c>
      <c r="U122" s="34"/>
      <c r="V122" s="34"/>
      <c r="W122" s="34"/>
      <c r="X122" s="31">
        <f t="shared" si="1"/>
        <v>9.0359999999999996</v>
      </c>
      <c r="Y122" s="31">
        <f t="shared" si="2"/>
        <v>-184.49199999999999</v>
      </c>
      <c r="Z122" s="30">
        <f t="shared" si="3"/>
        <v>0</v>
      </c>
    </row>
    <row r="123" spans="4:26" x14ac:dyDescent="0.15">
      <c r="E123" s="46"/>
      <c r="F123" s="28"/>
      <c r="G123" s="29"/>
      <c r="H123" s="29"/>
      <c r="I123" s="48" t="str">
        <f t="shared" si="4"/>
        <v/>
      </c>
      <c r="J123" s="48" t="str">
        <f t="shared" si="8"/>
        <v/>
      </c>
      <c r="K123" s="49" t="str">
        <f t="shared" si="9"/>
        <v/>
      </c>
      <c r="L123" s="11"/>
      <c r="M123" s="11"/>
      <c r="N123" s="78"/>
      <c r="O123" s="39" t="str">
        <f t="shared" si="30"/>
        <v>F</v>
      </c>
      <c r="P123" s="11">
        <f t="shared" si="0"/>
        <v>-23.287315649149274</v>
      </c>
      <c r="Q123" s="11"/>
      <c r="R123" s="38">
        <f t="shared" si="20"/>
        <v>0</v>
      </c>
      <c r="S123" s="30">
        <f t="shared" si="21"/>
        <v>0</v>
      </c>
      <c r="T123" s="30">
        <f t="shared" si="22"/>
        <v>0</v>
      </c>
      <c r="U123" s="34"/>
      <c r="V123" s="34"/>
      <c r="W123" s="34"/>
      <c r="X123" s="31">
        <f t="shared" si="1"/>
        <v>9.0359999999999996</v>
      </c>
      <c r="Y123" s="31">
        <f t="shared" si="2"/>
        <v>-184.49199999999999</v>
      </c>
      <c r="Z123" s="30">
        <f t="shared" si="3"/>
        <v>0</v>
      </c>
    </row>
    <row r="124" spans="4:26" ht="14.25" thickBot="1" x14ac:dyDescent="0.2">
      <c r="E124" s="50"/>
      <c r="F124" s="64"/>
      <c r="G124" s="51"/>
      <c r="H124" s="51"/>
      <c r="I124" s="52" t="str">
        <f t="shared" si="4"/>
        <v/>
      </c>
      <c r="J124" s="52" t="str">
        <f t="shared" si="8"/>
        <v/>
      </c>
      <c r="K124" s="53" t="str">
        <f t="shared" si="9"/>
        <v/>
      </c>
      <c r="L124" s="11"/>
      <c r="M124" s="11"/>
      <c r="N124" s="78"/>
      <c r="O124" s="39" t="str">
        <f t="shared" si="30"/>
        <v>F</v>
      </c>
      <c r="P124" s="11">
        <f t="shared" si="0"/>
        <v>-23.287315649149274</v>
      </c>
      <c r="Q124" s="11"/>
      <c r="R124" s="38">
        <f t="shared" si="20"/>
        <v>0</v>
      </c>
      <c r="S124" s="30">
        <f t="shared" si="21"/>
        <v>0</v>
      </c>
      <c r="T124" s="30">
        <f t="shared" si="22"/>
        <v>0</v>
      </c>
      <c r="U124" s="34"/>
      <c r="V124" s="34"/>
      <c r="W124" s="34"/>
      <c r="X124" s="31">
        <f t="shared" si="1"/>
        <v>9.0359999999999996</v>
      </c>
      <c r="Y124" s="31">
        <f t="shared" si="2"/>
        <v>-184.49199999999999</v>
      </c>
      <c r="Z124" s="30">
        <f t="shared" si="3"/>
        <v>0</v>
      </c>
    </row>
    <row r="125" spans="4:26" ht="14.25" thickBot="1" x14ac:dyDescent="0.2">
      <c r="G125" s="30"/>
      <c r="H125" s="30"/>
      <c r="P125" s="30"/>
      <c r="Q125" s="30"/>
      <c r="R125" s="30"/>
    </row>
    <row r="126" spans="4:26" ht="23.25" customHeight="1" x14ac:dyDescent="0.15">
      <c r="D126" s="72">
        <v>2</v>
      </c>
      <c r="E126" s="42" t="s">
        <v>20</v>
      </c>
      <c r="F126" s="65"/>
      <c r="G126" s="66" t="s">
        <v>115</v>
      </c>
      <c r="H126" s="90"/>
      <c r="I126" s="90"/>
      <c r="J126" s="66"/>
      <c r="K126" s="67"/>
    </row>
    <row r="127" spans="4:26" ht="27.75" customHeight="1" x14ac:dyDescent="0.15">
      <c r="E127" s="43" t="s">
        <v>54</v>
      </c>
      <c r="F127" s="63"/>
      <c r="G127" s="44" t="s">
        <v>75</v>
      </c>
      <c r="H127" s="59"/>
      <c r="I127" s="41"/>
      <c r="J127" s="41"/>
      <c r="K127" s="68"/>
    </row>
    <row r="128" spans="4:26" ht="42" customHeight="1" x14ac:dyDescent="0.15">
      <c r="E128" s="46"/>
      <c r="F128" s="7" t="s">
        <v>30</v>
      </c>
      <c r="G128" s="8" t="s">
        <v>29</v>
      </c>
      <c r="H128" s="8" t="s">
        <v>28</v>
      </c>
      <c r="I128" s="7" t="s">
        <v>123</v>
      </c>
      <c r="J128" s="7" t="s">
        <v>124</v>
      </c>
      <c r="K128" s="47" t="s">
        <v>125</v>
      </c>
      <c r="L128" s="10"/>
      <c r="M128" s="10"/>
      <c r="N128" s="7"/>
      <c r="O128" s="7" t="s">
        <v>31</v>
      </c>
      <c r="P128" s="9" t="s">
        <v>23</v>
      </c>
      <c r="Q128" s="9"/>
      <c r="R128" s="36" t="s">
        <v>21</v>
      </c>
      <c r="S128" s="35" t="s">
        <v>22</v>
      </c>
      <c r="T128" s="35" t="s">
        <v>47</v>
      </c>
      <c r="U128" s="35"/>
      <c r="V128" s="35"/>
      <c r="W128" s="35"/>
      <c r="X128" s="37" t="s">
        <v>45</v>
      </c>
      <c r="Y128" s="37" t="s">
        <v>46</v>
      </c>
      <c r="Z128" s="30" t="s">
        <v>78</v>
      </c>
    </row>
    <row r="129" spans="5:26" x14ac:dyDescent="0.15">
      <c r="E129" s="46"/>
      <c r="F129" s="28"/>
      <c r="G129" s="29"/>
      <c r="H129" s="29"/>
      <c r="I129" s="48" t="str">
        <f>IF(COUNTA($F$127,$H$127,F129:H129)=5,P129,"")</f>
        <v/>
      </c>
      <c r="J129" s="48" t="str">
        <f>IF(COUNTA($F$127,$H$127,F129:H129)=5,IF(T129&lt;6,"*",IF(T129&gt;=17.583,"*",(H129-G129*INDEX(IF(O129="F",muratafemale,muratamale),R129-4,1)-INDEX(IF(O129="F",muratafemale,muratamale),R129-4,2))/(G129*INDEX(IF(O129="F",muratafemale,muratamale),R129-4,1)+INDEX(IF(O129="F",muratafemale,muratamale),R129-4,2))*100)),"")</f>
        <v/>
      </c>
      <c r="K129" s="49" t="str">
        <f>IF(COUNTA($F$127,$H$127,F129:H129)=5,IF(OR(T129&lt;1,G129&lt;70),"*",IF(G129&gt;=IF(O129="M",181,174),(H129-Z129)/Z129*100,IF(G129&lt;101,(H129-X129)/X129*100,IF(T129&lt;6,(H129-X129)/X129*100,IF(T129&gt;=17.583,(H129-Z129)/Z129*100,(H129-Y129)/Y129*100))))),"")</f>
        <v/>
      </c>
      <c r="L129" s="11"/>
      <c r="M129" s="11"/>
      <c r="N129" s="78"/>
      <c r="O129" s="39" t="str">
        <f>IF(OR(+$H$127="男",+$H$127="M"),"M","F")</f>
        <v>F</v>
      </c>
      <c r="P129" s="11">
        <f t="shared" ref="P129:P248" si="31">IF(T129&gt;17.583,"*",(G129-(INDEX(IF(O129="F",Hfemalemean,Hmalemean),S129+1,R129+1)))/(INDEX(IF(O129="F",Hfemalesd,Hmalesd),S129+1,R129+1)))</f>
        <v>-23.287315649149274</v>
      </c>
      <c r="Q129" s="11"/>
      <c r="R129" s="38">
        <f>DATEDIF($F$127,F129,"Y")</f>
        <v>0</v>
      </c>
      <c r="S129" s="30">
        <f>DATEDIF($F$127,F129,"YM")</f>
        <v>0</v>
      </c>
      <c r="T129" s="30">
        <f>DATEDIF($F$127,F129,"Y")+DATEDIF($F$127,F129,"YD")/(365+IF(MOD(YEAR(DATE(YEAR(F129)-1,MONTH($F$127),DAY($F$127))),4)=0,IF(DATE(YEAR(DATE(YEAR(F129)-1,MONTH($F$127),DAY($F$127))),2,29)&gt;=DATE(YEAR(F129)-1,MONTH($F$127),DAY($F$127)),1,0),0)+IF(MOD(YEAR(F129),4)=0,IF(DATE(YEAR(F129),2,29)&lt;=F129,1,0),0))</f>
        <v>0</v>
      </c>
      <c r="U129" s="34"/>
      <c r="V129" s="34"/>
      <c r="W129" s="34"/>
      <c r="X129" s="31">
        <f t="shared" ref="X129:X248" si="32">IF(O129="M",2.06*10^-3*G129^2-0.1166*G129+6.5273,2.49*10^-3*G129^2-0.1858*G129+9.036)</f>
        <v>9.0359999999999996</v>
      </c>
      <c r="Y129" s="31">
        <f t="shared" ref="Y129:Y248" si="33">((G129/100)^3*INDEX(itoOI,IF(O129="M",0,3)+IF(G129&lt;140,1,IF(G129&lt;=149,2,3)),1)+(G129/100)^2*INDEX(itoOI,IF(O129="M",0,3)+IF(G129&lt;140,1,IF(G129&lt;=149,2,3)),2)+(G129/100)*INDEX(itoOI,IF(O129="M",0,3)+IF(G129&lt;140,1,IF(G129&lt;=149,2,3)),3)+INDEX(itoOI,IF(O129="M",0,3)+IF(G129&lt;140,1,IF(G129&lt;=149,2,3)),4))</f>
        <v>-184.49199999999999</v>
      </c>
      <c r="Z129" s="30">
        <f t="shared" ref="Z129:Z248" si="34">22*G129^2/10000</f>
        <v>0</v>
      </c>
    </row>
    <row r="130" spans="5:26" x14ac:dyDescent="0.15">
      <c r="E130" s="46"/>
      <c r="F130" s="28"/>
      <c r="G130" s="29"/>
      <c r="H130" s="29"/>
      <c r="I130" s="48" t="str">
        <f t="shared" ref="I130:I247" si="35">IF(COUNTA($F$127,$H$127,F130:H130)=5,P130,"")</f>
        <v/>
      </c>
      <c r="J130" s="48" t="str">
        <f t="shared" ref="J130:J248" si="36">IF(COUNTA($F$127,$H$127,F130:H130)=5,IF(T130&lt;6,"*",IF(T130&gt;=17.583,"*",(H130-G130*INDEX(IF(O130="F",muratafemale,muratamale),R130-4,1)-INDEX(IF(O130="F",muratafemale,muratamale),R130-4,2))/(G130*INDEX(IF(O130="F",muratafemale,muratamale),R130-4,1)+INDEX(IF(O130="F",muratafemale,muratamale),R130-4,2))*100)),"")</f>
        <v/>
      </c>
      <c r="K130" s="49" t="str">
        <f t="shared" ref="K130:K248" si="37">IF(COUNTA($F$127,$H$127,F130:H130)=5,IF(OR(T130&lt;1,G130&lt;70),"*",IF(G130&gt;=IF(O130="M",181,174),(H130-Z130)/Z130*100,IF(G130&lt;101,(H130-X130)/X130*100,IF(T130&lt;6,(H130-X130)/X130*100,IF(T130&gt;=17.583,(H130-Z130)/Z130*100,(H130-Y130)/Y130*100))))),"")</f>
        <v/>
      </c>
      <c r="L130" s="11"/>
      <c r="M130" s="11"/>
      <c r="N130" s="78"/>
      <c r="O130" s="39" t="str">
        <f>+O129</f>
        <v>F</v>
      </c>
      <c r="P130" s="11">
        <f t="shared" si="31"/>
        <v>-23.287315649149274</v>
      </c>
      <c r="Q130" s="11"/>
      <c r="R130" s="38">
        <f>DATEDIF($F$127,F130,"Y")</f>
        <v>0</v>
      </c>
      <c r="S130" s="30">
        <f>DATEDIF($F$127,F130,"YM")</f>
        <v>0</v>
      </c>
      <c r="T130" s="30">
        <f>DATEDIF($F$127,F130,"Y")+DATEDIF($F$127,F130,"YD")/(365+IF(MOD(YEAR(DATE(YEAR(F130)-1,MONTH($F$127),DAY($F$127))),4)=0,IF(DATE(YEAR(DATE(YEAR(F130)-1,MONTH($F$127),DAY($F$127))),2,29)&gt;=DATE(YEAR(F130)-1,MONTH($F$127),DAY($F$127)),1,0),0)+IF(MOD(YEAR(F130),4)=0,IF(DATE(YEAR(F130),2,29)&lt;=F130,1,0),0))</f>
        <v>0</v>
      </c>
      <c r="U130" s="34"/>
      <c r="V130" s="34"/>
      <c r="W130" s="34"/>
      <c r="X130" s="31">
        <f t="shared" si="32"/>
        <v>9.0359999999999996</v>
      </c>
      <c r="Y130" s="31">
        <f t="shared" si="33"/>
        <v>-184.49199999999999</v>
      </c>
      <c r="Z130" s="30">
        <f t="shared" si="34"/>
        <v>0</v>
      </c>
    </row>
    <row r="131" spans="5:26" x14ac:dyDescent="0.15">
      <c r="E131" s="46"/>
      <c r="F131" s="28"/>
      <c r="G131" s="29"/>
      <c r="H131" s="29"/>
      <c r="I131" s="48" t="str">
        <f t="shared" si="35"/>
        <v/>
      </c>
      <c r="J131" s="48" t="str">
        <f t="shared" si="36"/>
        <v/>
      </c>
      <c r="K131" s="49" t="str">
        <f t="shared" si="37"/>
        <v/>
      </c>
      <c r="N131" s="78"/>
      <c r="O131" s="39" t="str">
        <f t="shared" ref="O131:O248" si="38">+O130</f>
        <v>F</v>
      </c>
      <c r="P131" s="11">
        <f t="shared" si="31"/>
        <v>-23.287315649149274</v>
      </c>
      <c r="Q131" s="11"/>
      <c r="R131" s="38">
        <f t="shared" ref="R131:R193" si="39">DATEDIF($F$127,F131,"Y")</f>
        <v>0</v>
      </c>
      <c r="S131" s="30">
        <f t="shared" ref="S131:S193" si="40">DATEDIF($F$127,F131,"YM")</f>
        <v>0</v>
      </c>
      <c r="T131" s="30">
        <f t="shared" ref="T131:T193" si="41">DATEDIF($F$127,F131,"Y")+DATEDIF($F$127,F131,"YD")/(365+IF(MOD(YEAR(DATE(YEAR(F131)-1,MONTH($F$127),DAY($F$127))),4)=0,IF(DATE(YEAR(DATE(YEAR(F131)-1,MONTH($F$127),DAY($F$127))),2,29)&gt;=DATE(YEAR(F131)-1,MONTH($F$127),DAY($F$127)),1,0),0)+IF(MOD(YEAR(F131),4)=0,IF(DATE(YEAR(F131),2,29)&lt;=F131,1,0),0))</f>
        <v>0</v>
      </c>
      <c r="U131" s="34"/>
      <c r="V131" s="34"/>
      <c r="W131" s="34"/>
      <c r="X131" s="31">
        <f t="shared" si="32"/>
        <v>9.0359999999999996</v>
      </c>
      <c r="Y131" s="31">
        <f t="shared" si="33"/>
        <v>-184.49199999999999</v>
      </c>
      <c r="Z131" s="30">
        <f t="shared" si="34"/>
        <v>0</v>
      </c>
    </row>
    <row r="132" spans="5:26" x14ac:dyDescent="0.15">
      <c r="E132" s="46"/>
      <c r="F132" s="28"/>
      <c r="G132" s="29"/>
      <c r="H132" s="29"/>
      <c r="I132" s="48" t="str">
        <f t="shared" ref="I132:I195" si="42">IF(COUNTA($F$127,$H$127,F132:H132)=5,P132,"")</f>
        <v/>
      </c>
      <c r="J132" s="48" t="str">
        <f t="shared" ref="J132:J195" si="43">IF(COUNTA($F$127,$H$127,F132:H132)=5,IF(T132&lt;6,"*",IF(T132&gt;=17.583,"*",(H132-G132*INDEX(IF(O132="F",muratafemale,muratamale),R132-4,1)-INDEX(IF(O132="F",muratafemale,muratamale),R132-4,2))/(G132*INDEX(IF(O132="F",muratafemale,muratamale),R132-4,1)+INDEX(IF(O132="F",muratafemale,muratamale),R132-4,2))*100)),"")</f>
        <v/>
      </c>
      <c r="K132" s="49" t="str">
        <f t="shared" ref="K132:K195" si="44">IF(COUNTA($F$127,$H$127,F132:H132)=5,IF(OR(T132&lt;1,G132&lt;70),"*",IF(G132&gt;=IF(O132="M",181,174),(H132-Z132)/Z132*100,IF(G132&lt;101,(H132-X132)/X132*100,IF(T132&lt;6,(H132-X132)/X132*100,IF(T132&gt;=17.583,(H132-Z132)/Z132*100,(H132-Y132)/Y132*100))))),"")</f>
        <v/>
      </c>
      <c r="N132" s="78"/>
      <c r="O132" s="39" t="str">
        <f t="shared" si="38"/>
        <v>F</v>
      </c>
      <c r="P132" s="11">
        <f t="shared" ref="P132:P195" si="45">IF(T132&gt;17.583,"*",(G132-(INDEX(IF(O132="F",Hfemalemean,Hmalemean),S132+1,R132+1)))/(INDEX(IF(O132="F",Hfemalesd,Hmalesd),S132+1,R132+1)))</f>
        <v>-23.287315649149274</v>
      </c>
      <c r="Q132" s="11"/>
      <c r="R132" s="38">
        <f t="shared" si="39"/>
        <v>0</v>
      </c>
      <c r="S132" s="30">
        <f t="shared" si="40"/>
        <v>0</v>
      </c>
      <c r="T132" s="30">
        <f t="shared" si="41"/>
        <v>0</v>
      </c>
      <c r="U132" s="34"/>
      <c r="V132" s="34"/>
      <c r="W132" s="34"/>
      <c r="X132" s="31">
        <f t="shared" ref="X132:X195" si="46">IF(O132="M",2.06*10^-3*G132^2-0.1166*G132+6.5273,2.49*10^-3*G132^2-0.1858*G132+9.036)</f>
        <v>9.0359999999999996</v>
      </c>
      <c r="Y132" s="31">
        <f t="shared" ref="Y132:Y195" si="47">((G132/100)^3*INDEX(itoOI,IF(O132="M",0,3)+IF(G132&lt;140,1,IF(G132&lt;=149,2,3)),1)+(G132/100)^2*INDEX(itoOI,IF(O132="M",0,3)+IF(G132&lt;140,1,IF(G132&lt;=149,2,3)),2)+(G132/100)*INDEX(itoOI,IF(O132="M",0,3)+IF(G132&lt;140,1,IF(G132&lt;=149,2,3)),3)+INDEX(itoOI,IF(O132="M",0,3)+IF(G132&lt;140,1,IF(G132&lt;=149,2,3)),4))</f>
        <v>-184.49199999999999</v>
      </c>
      <c r="Z132" s="30">
        <f t="shared" ref="Z132:Z195" si="48">22*G132^2/10000</f>
        <v>0</v>
      </c>
    </row>
    <row r="133" spans="5:26" x14ac:dyDescent="0.15">
      <c r="E133" s="46"/>
      <c r="F133" s="28"/>
      <c r="G133" s="29"/>
      <c r="H133" s="29"/>
      <c r="I133" s="48" t="str">
        <f t="shared" si="42"/>
        <v/>
      </c>
      <c r="J133" s="48" t="str">
        <f t="shared" si="43"/>
        <v/>
      </c>
      <c r="K133" s="49" t="str">
        <f t="shared" si="44"/>
        <v/>
      </c>
      <c r="N133" s="78"/>
      <c r="O133" s="39" t="str">
        <f t="shared" si="38"/>
        <v>F</v>
      </c>
      <c r="P133" s="11">
        <f t="shared" si="45"/>
        <v>-23.287315649149274</v>
      </c>
      <c r="Q133" s="11"/>
      <c r="R133" s="38">
        <f t="shared" si="39"/>
        <v>0</v>
      </c>
      <c r="S133" s="30">
        <f t="shared" si="40"/>
        <v>0</v>
      </c>
      <c r="T133" s="30">
        <f t="shared" si="41"/>
        <v>0</v>
      </c>
      <c r="U133" s="34"/>
      <c r="V133" s="34"/>
      <c r="W133" s="34"/>
      <c r="X133" s="31">
        <f t="shared" si="46"/>
        <v>9.0359999999999996</v>
      </c>
      <c r="Y133" s="31">
        <f t="shared" si="47"/>
        <v>-184.49199999999999</v>
      </c>
      <c r="Z133" s="30">
        <f t="shared" si="48"/>
        <v>0</v>
      </c>
    </row>
    <row r="134" spans="5:26" x14ac:dyDescent="0.15">
      <c r="E134" s="46"/>
      <c r="F134" s="28"/>
      <c r="G134" s="29"/>
      <c r="H134" s="29"/>
      <c r="I134" s="48" t="str">
        <f t="shared" si="42"/>
        <v/>
      </c>
      <c r="J134" s="48" t="str">
        <f t="shared" si="43"/>
        <v/>
      </c>
      <c r="K134" s="49" t="str">
        <f t="shared" si="44"/>
        <v/>
      </c>
      <c r="N134" s="78"/>
      <c r="O134" s="39" t="str">
        <f t="shared" si="38"/>
        <v>F</v>
      </c>
      <c r="P134" s="11">
        <f t="shared" si="45"/>
        <v>-23.287315649149274</v>
      </c>
      <c r="Q134" s="11"/>
      <c r="R134" s="38">
        <f t="shared" si="39"/>
        <v>0</v>
      </c>
      <c r="S134" s="30">
        <f t="shared" si="40"/>
        <v>0</v>
      </c>
      <c r="T134" s="30">
        <f t="shared" si="41"/>
        <v>0</v>
      </c>
      <c r="U134" s="34"/>
      <c r="V134" s="34"/>
      <c r="W134" s="34"/>
      <c r="X134" s="31">
        <f t="shared" si="46"/>
        <v>9.0359999999999996</v>
      </c>
      <c r="Y134" s="31">
        <f t="shared" si="47"/>
        <v>-184.49199999999999</v>
      </c>
      <c r="Z134" s="30">
        <f t="shared" si="48"/>
        <v>0</v>
      </c>
    </row>
    <row r="135" spans="5:26" x14ac:dyDescent="0.15">
      <c r="E135" s="46"/>
      <c r="F135" s="28"/>
      <c r="G135" s="29"/>
      <c r="H135" s="29"/>
      <c r="I135" s="48" t="str">
        <f t="shared" si="42"/>
        <v/>
      </c>
      <c r="J135" s="48" t="str">
        <f t="shared" si="43"/>
        <v/>
      </c>
      <c r="K135" s="49" t="str">
        <f t="shared" si="44"/>
        <v/>
      </c>
      <c r="N135" s="78"/>
      <c r="O135" s="39" t="str">
        <f t="shared" si="38"/>
        <v>F</v>
      </c>
      <c r="P135" s="11">
        <f t="shared" si="45"/>
        <v>-23.287315649149274</v>
      </c>
      <c r="Q135" s="11"/>
      <c r="R135" s="38">
        <f t="shared" si="39"/>
        <v>0</v>
      </c>
      <c r="S135" s="30">
        <f t="shared" si="40"/>
        <v>0</v>
      </c>
      <c r="T135" s="30">
        <f t="shared" si="41"/>
        <v>0</v>
      </c>
      <c r="U135" s="34"/>
      <c r="V135" s="34"/>
      <c r="W135" s="34"/>
      <c r="X135" s="31">
        <f t="shared" si="46"/>
        <v>9.0359999999999996</v>
      </c>
      <c r="Y135" s="31">
        <f t="shared" si="47"/>
        <v>-184.49199999999999</v>
      </c>
      <c r="Z135" s="30">
        <f t="shared" si="48"/>
        <v>0</v>
      </c>
    </row>
    <row r="136" spans="5:26" x14ac:dyDescent="0.15">
      <c r="E136" s="46"/>
      <c r="F136" s="28"/>
      <c r="G136" s="29"/>
      <c r="H136" s="29"/>
      <c r="I136" s="48" t="str">
        <f t="shared" si="42"/>
        <v/>
      </c>
      <c r="J136" s="48" t="str">
        <f t="shared" si="43"/>
        <v/>
      </c>
      <c r="K136" s="49" t="str">
        <f t="shared" si="44"/>
        <v/>
      </c>
      <c r="N136" s="78"/>
      <c r="O136" s="39" t="str">
        <f t="shared" si="38"/>
        <v>F</v>
      </c>
      <c r="P136" s="11">
        <f t="shared" si="45"/>
        <v>-23.287315649149274</v>
      </c>
      <c r="Q136" s="11"/>
      <c r="R136" s="38">
        <f t="shared" si="39"/>
        <v>0</v>
      </c>
      <c r="S136" s="30">
        <f t="shared" si="40"/>
        <v>0</v>
      </c>
      <c r="T136" s="30">
        <f t="shared" si="41"/>
        <v>0</v>
      </c>
      <c r="U136" s="34"/>
      <c r="V136" s="34"/>
      <c r="W136" s="34"/>
      <c r="X136" s="31">
        <f t="shared" si="46"/>
        <v>9.0359999999999996</v>
      </c>
      <c r="Y136" s="31">
        <f t="shared" si="47"/>
        <v>-184.49199999999999</v>
      </c>
      <c r="Z136" s="30">
        <f t="shared" si="48"/>
        <v>0</v>
      </c>
    </row>
    <row r="137" spans="5:26" x14ac:dyDescent="0.15">
      <c r="E137" s="46"/>
      <c r="F137" s="28"/>
      <c r="G137" s="29"/>
      <c r="H137" s="29"/>
      <c r="I137" s="48" t="str">
        <f t="shared" si="42"/>
        <v/>
      </c>
      <c r="J137" s="48" t="str">
        <f t="shared" si="43"/>
        <v/>
      </c>
      <c r="K137" s="49" t="str">
        <f t="shared" si="44"/>
        <v/>
      </c>
      <c r="N137" s="78"/>
      <c r="O137" s="39" t="str">
        <f t="shared" si="38"/>
        <v>F</v>
      </c>
      <c r="P137" s="11">
        <f t="shared" si="45"/>
        <v>-23.287315649149274</v>
      </c>
      <c r="Q137" s="11"/>
      <c r="R137" s="38">
        <f t="shared" si="39"/>
        <v>0</v>
      </c>
      <c r="S137" s="30">
        <f t="shared" si="40"/>
        <v>0</v>
      </c>
      <c r="T137" s="30">
        <f t="shared" si="41"/>
        <v>0</v>
      </c>
      <c r="U137" s="34"/>
      <c r="V137" s="34"/>
      <c r="W137" s="34"/>
      <c r="X137" s="31">
        <f t="shared" si="46"/>
        <v>9.0359999999999996</v>
      </c>
      <c r="Y137" s="31">
        <f t="shared" si="47"/>
        <v>-184.49199999999999</v>
      </c>
      <c r="Z137" s="30">
        <f t="shared" si="48"/>
        <v>0</v>
      </c>
    </row>
    <row r="138" spans="5:26" x14ac:dyDescent="0.15">
      <c r="E138" s="46"/>
      <c r="F138" s="28"/>
      <c r="G138" s="29"/>
      <c r="H138" s="29"/>
      <c r="I138" s="48" t="str">
        <f t="shared" si="42"/>
        <v/>
      </c>
      <c r="J138" s="48" t="str">
        <f t="shared" si="43"/>
        <v/>
      </c>
      <c r="K138" s="49" t="str">
        <f t="shared" si="44"/>
        <v/>
      </c>
      <c r="N138" s="78"/>
      <c r="O138" s="39" t="str">
        <f t="shared" si="38"/>
        <v>F</v>
      </c>
      <c r="P138" s="11">
        <f t="shared" si="45"/>
        <v>-23.287315649149274</v>
      </c>
      <c r="Q138" s="11"/>
      <c r="R138" s="38">
        <f t="shared" si="39"/>
        <v>0</v>
      </c>
      <c r="S138" s="30">
        <f t="shared" si="40"/>
        <v>0</v>
      </c>
      <c r="T138" s="30">
        <f t="shared" si="41"/>
        <v>0</v>
      </c>
      <c r="U138" s="34"/>
      <c r="V138" s="34"/>
      <c r="W138" s="34"/>
      <c r="X138" s="31">
        <f t="shared" si="46"/>
        <v>9.0359999999999996</v>
      </c>
      <c r="Y138" s="31">
        <f t="shared" si="47"/>
        <v>-184.49199999999999</v>
      </c>
      <c r="Z138" s="30">
        <f t="shared" si="48"/>
        <v>0</v>
      </c>
    </row>
    <row r="139" spans="5:26" x14ac:dyDescent="0.15">
      <c r="E139" s="46"/>
      <c r="F139" s="28"/>
      <c r="G139" s="29"/>
      <c r="H139" s="29"/>
      <c r="I139" s="48" t="str">
        <f t="shared" si="42"/>
        <v/>
      </c>
      <c r="J139" s="48" t="str">
        <f t="shared" si="43"/>
        <v/>
      </c>
      <c r="K139" s="49" t="str">
        <f t="shared" si="44"/>
        <v/>
      </c>
      <c r="N139" s="78"/>
      <c r="O139" s="39" t="str">
        <f t="shared" si="38"/>
        <v>F</v>
      </c>
      <c r="P139" s="11">
        <f t="shared" si="45"/>
        <v>-23.287315649149274</v>
      </c>
      <c r="Q139" s="11"/>
      <c r="R139" s="38">
        <f t="shared" si="39"/>
        <v>0</v>
      </c>
      <c r="S139" s="30">
        <f t="shared" si="40"/>
        <v>0</v>
      </c>
      <c r="T139" s="30">
        <f t="shared" si="41"/>
        <v>0</v>
      </c>
      <c r="U139" s="34"/>
      <c r="V139" s="34"/>
      <c r="W139" s="34"/>
      <c r="X139" s="31">
        <f t="shared" si="46"/>
        <v>9.0359999999999996</v>
      </c>
      <c r="Y139" s="31">
        <f t="shared" si="47"/>
        <v>-184.49199999999999</v>
      </c>
      <c r="Z139" s="30">
        <f t="shared" si="48"/>
        <v>0</v>
      </c>
    </row>
    <row r="140" spans="5:26" x14ac:dyDescent="0.15">
      <c r="E140" s="46"/>
      <c r="F140" s="28"/>
      <c r="G140" s="29"/>
      <c r="H140" s="29"/>
      <c r="I140" s="48" t="str">
        <f t="shared" si="42"/>
        <v/>
      </c>
      <c r="J140" s="48" t="str">
        <f t="shared" si="43"/>
        <v/>
      </c>
      <c r="K140" s="49" t="str">
        <f t="shared" si="44"/>
        <v/>
      </c>
      <c r="N140" s="78"/>
      <c r="O140" s="39" t="str">
        <f t="shared" si="38"/>
        <v>F</v>
      </c>
      <c r="P140" s="11">
        <f t="shared" si="45"/>
        <v>-23.287315649149274</v>
      </c>
      <c r="Q140" s="11"/>
      <c r="R140" s="38">
        <f t="shared" si="39"/>
        <v>0</v>
      </c>
      <c r="S140" s="30">
        <f t="shared" si="40"/>
        <v>0</v>
      </c>
      <c r="T140" s="30">
        <f t="shared" si="41"/>
        <v>0</v>
      </c>
      <c r="U140" s="34"/>
      <c r="V140" s="34"/>
      <c r="W140" s="34"/>
      <c r="X140" s="31">
        <f t="shared" si="46"/>
        <v>9.0359999999999996</v>
      </c>
      <c r="Y140" s="31">
        <f t="shared" si="47"/>
        <v>-184.49199999999999</v>
      </c>
      <c r="Z140" s="30">
        <f t="shared" si="48"/>
        <v>0</v>
      </c>
    </row>
    <row r="141" spans="5:26" x14ac:dyDescent="0.15">
      <c r="E141" s="46"/>
      <c r="F141" s="28"/>
      <c r="G141" s="29"/>
      <c r="H141" s="29"/>
      <c r="I141" s="48" t="str">
        <f t="shared" si="42"/>
        <v/>
      </c>
      <c r="J141" s="48" t="str">
        <f t="shared" si="43"/>
        <v/>
      </c>
      <c r="K141" s="49" t="str">
        <f t="shared" si="44"/>
        <v/>
      </c>
      <c r="N141" s="78"/>
      <c r="O141" s="39" t="str">
        <f t="shared" si="38"/>
        <v>F</v>
      </c>
      <c r="P141" s="11">
        <f t="shared" si="45"/>
        <v>-23.287315649149274</v>
      </c>
      <c r="Q141" s="11"/>
      <c r="R141" s="38">
        <f t="shared" si="39"/>
        <v>0</v>
      </c>
      <c r="S141" s="30">
        <f t="shared" si="40"/>
        <v>0</v>
      </c>
      <c r="T141" s="30">
        <f t="shared" si="41"/>
        <v>0</v>
      </c>
      <c r="U141" s="34"/>
      <c r="V141" s="34"/>
      <c r="W141" s="34"/>
      <c r="X141" s="31">
        <f t="shared" si="46"/>
        <v>9.0359999999999996</v>
      </c>
      <c r="Y141" s="31">
        <f t="shared" si="47"/>
        <v>-184.49199999999999</v>
      </c>
      <c r="Z141" s="30">
        <f t="shared" si="48"/>
        <v>0</v>
      </c>
    </row>
    <row r="142" spans="5:26" x14ac:dyDescent="0.15">
      <c r="E142" s="46"/>
      <c r="F142" s="28"/>
      <c r="G142" s="29"/>
      <c r="H142" s="29"/>
      <c r="I142" s="48" t="str">
        <f t="shared" si="42"/>
        <v/>
      </c>
      <c r="J142" s="48" t="str">
        <f t="shared" si="43"/>
        <v/>
      </c>
      <c r="K142" s="49" t="str">
        <f t="shared" si="44"/>
        <v/>
      </c>
      <c r="N142" s="78"/>
      <c r="O142" s="39" t="str">
        <f t="shared" si="38"/>
        <v>F</v>
      </c>
      <c r="P142" s="11">
        <f t="shared" si="45"/>
        <v>-23.287315649149274</v>
      </c>
      <c r="Q142" s="11"/>
      <c r="R142" s="38">
        <f t="shared" si="39"/>
        <v>0</v>
      </c>
      <c r="S142" s="30">
        <f t="shared" si="40"/>
        <v>0</v>
      </c>
      <c r="T142" s="30">
        <f t="shared" si="41"/>
        <v>0</v>
      </c>
      <c r="U142" s="34"/>
      <c r="V142" s="34"/>
      <c r="W142" s="34"/>
      <c r="X142" s="31">
        <f t="shared" si="46"/>
        <v>9.0359999999999996</v>
      </c>
      <c r="Y142" s="31">
        <f t="shared" si="47"/>
        <v>-184.49199999999999</v>
      </c>
      <c r="Z142" s="30">
        <f t="shared" si="48"/>
        <v>0</v>
      </c>
    </row>
    <row r="143" spans="5:26" x14ac:dyDescent="0.15">
      <c r="E143" s="46"/>
      <c r="F143" s="28"/>
      <c r="G143" s="29"/>
      <c r="H143" s="29"/>
      <c r="I143" s="48" t="str">
        <f t="shared" si="42"/>
        <v/>
      </c>
      <c r="J143" s="48" t="str">
        <f t="shared" si="43"/>
        <v/>
      </c>
      <c r="K143" s="49" t="str">
        <f t="shared" si="44"/>
        <v/>
      </c>
      <c r="N143" s="78"/>
      <c r="O143" s="39" t="str">
        <f t="shared" si="38"/>
        <v>F</v>
      </c>
      <c r="P143" s="11">
        <f t="shared" si="45"/>
        <v>-23.287315649149274</v>
      </c>
      <c r="Q143" s="11"/>
      <c r="R143" s="38">
        <f t="shared" si="39"/>
        <v>0</v>
      </c>
      <c r="S143" s="30">
        <f t="shared" si="40"/>
        <v>0</v>
      </c>
      <c r="T143" s="30">
        <f t="shared" si="41"/>
        <v>0</v>
      </c>
      <c r="U143" s="34"/>
      <c r="V143" s="34"/>
      <c r="W143" s="34"/>
      <c r="X143" s="31">
        <f t="shared" si="46"/>
        <v>9.0359999999999996</v>
      </c>
      <c r="Y143" s="31">
        <f t="shared" si="47"/>
        <v>-184.49199999999999</v>
      </c>
      <c r="Z143" s="30">
        <f t="shared" si="48"/>
        <v>0</v>
      </c>
    </row>
    <row r="144" spans="5:26" x14ac:dyDescent="0.15">
      <c r="E144" s="46"/>
      <c r="F144" s="28"/>
      <c r="G144" s="29"/>
      <c r="H144" s="29"/>
      <c r="I144" s="48" t="str">
        <f t="shared" si="42"/>
        <v/>
      </c>
      <c r="J144" s="48" t="str">
        <f t="shared" si="43"/>
        <v/>
      </c>
      <c r="K144" s="49" t="str">
        <f t="shared" si="44"/>
        <v/>
      </c>
      <c r="N144" s="78"/>
      <c r="O144" s="39" t="str">
        <f t="shared" si="38"/>
        <v>F</v>
      </c>
      <c r="P144" s="11">
        <f t="shared" si="45"/>
        <v>-23.287315649149274</v>
      </c>
      <c r="Q144" s="11"/>
      <c r="R144" s="38">
        <f t="shared" si="39"/>
        <v>0</v>
      </c>
      <c r="S144" s="30">
        <f t="shared" si="40"/>
        <v>0</v>
      </c>
      <c r="T144" s="30">
        <f t="shared" si="41"/>
        <v>0</v>
      </c>
      <c r="U144" s="34"/>
      <c r="V144" s="34"/>
      <c r="W144" s="34"/>
      <c r="X144" s="31">
        <f t="shared" si="46"/>
        <v>9.0359999999999996</v>
      </c>
      <c r="Y144" s="31">
        <f t="shared" si="47"/>
        <v>-184.49199999999999</v>
      </c>
      <c r="Z144" s="30">
        <f t="shared" si="48"/>
        <v>0</v>
      </c>
    </row>
    <row r="145" spans="5:26" x14ac:dyDescent="0.15">
      <c r="E145" s="46"/>
      <c r="F145" s="28"/>
      <c r="G145" s="29"/>
      <c r="H145" s="29"/>
      <c r="I145" s="48" t="str">
        <f t="shared" si="42"/>
        <v/>
      </c>
      <c r="J145" s="48" t="str">
        <f t="shared" si="43"/>
        <v/>
      </c>
      <c r="K145" s="49" t="str">
        <f t="shared" si="44"/>
        <v/>
      </c>
      <c r="N145" s="78"/>
      <c r="O145" s="39" t="str">
        <f t="shared" si="38"/>
        <v>F</v>
      </c>
      <c r="P145" s="11">
        <f t="shared" si="45"/>
        <v>-23.287315649149274</v>
      </c>
      <c r="Q145" s="11"/>
      <c r="R145" s="38">
        <f t="shared" si="39"/>
        <v>0</v>
      </c>
      <c r="S145" s="30">
        <f t="shared" si="40"/>
        <v>0</v>
      </c>
      <c r="T145" s="30">
        <f t="shared" si="41"/>
        <v>0</v>
      </c>
      <c r="U145" s="34"/>
      <c r="V145" s="34"/>
      <c r="W145" s="34"/>
      <c r="X145" s="31">
        <f t="shared" si="46"/>
        <v>9.0359999999999996</v>
      </c>
      <c r="Y145" s="31">
        <f t="shared" si="47"/>
        <v>-184.49199999999999</v>
      </c>
      <c r="Z145" s="30">
        <f t="shared" si="48"/>
        <v>0</v>
      </c>
    </row>
    <row r="146" spans="5:26" x14ac:dyDescent="0.15">
      <c r="E146" s="46"/>
      <c r="F146" s="28"/>
      <c r="G146" s="29"/>
      <c r="H146" s="29"/>
      <c r="I146" s="48" t="str">
        <f t="shared" si="42"/>
        <v/>
      </c>
      <c r="J146" s="48" t="str">
        <f t="shared" si="43"/>
        <v/>
      </c>
      <c r="K146" s="49" t="str">
        <f t="shared" si="44"/>
        <v/>
      </c>
      <c r="N146" s="78"/>
      <c r="O146" s="39" t="str">
        <f t="shared" si="38"/>
        <v>F</v>
      </c>
      <c r="P146" s="11">
        <f t="shared" si="45"/>
        <v>-23.287315649149274</v>
      </c>
      <c r="Q146" s="11"/>
      <c r="R146" s="38">
        <f t="shared" si="39"/>
        <v>0</v>
      </c>
      <c r="S146" s="30">
        <f t="shared" si="40"/>
        <v>0</v>
      </c>
      <c r="T146" s="30">
        <f t="shared" si="41"/>
        <v>0</v>
      </c>
      <c r="U146" s="34"/>
      <c r="V146" s="34"/>
      <c r="W146" s="34"/>
      <c r="X146" s="31">
        <f t="shared" si="46"/>
        <v>9.0359999999999996</v>
      </c>
      <c r="Y146" s="31">
        <f t="shared" si="47"/>
        <v>-184.49199999999999</v>
      </c>
      <c r="Z146" s="30">
        <f t="shared" si="48"/>
        <v>0</v>
      </c>
    </row>
    <row r="147" spans="5:26" x14ac:dyDescent="0.15">
      <c r="E147" s="46"/>
      <c r="F147" s="28"/>
      <c r="G147" s="29"/>
      <c r="H147" s="29"/>
      <c r="I147" s="48" t="str">
        <f t="shared" si="42"/>
        <v/>
      </c>
      <c r="J147" s="48" t="str">
        <f t="shared" si="43"/>
        <v/>
      </c>
      <c r="K147" s="49" t="str">
        <f t="shared" si="44"/>
        <v/>
      </c>
      <c r="N147" s="78"/>
      <c r="O147" s="39" t="str">
        <f t="shared" si="38"/>
        <v>F</v>
      </c>
      <c r="P147" s="11">
        <f t="shared" si="45"/>
        <v>-23.287315649149274</v>
      </c>
      <c r="Q147" s="11"/>
      <c r="R147" s="38">
        <f t="shared" si="39"/>
        <v>0</v>
      </c>
      <c r="S147" s="30">
        <f t="shared" si="40"/>
        <v>0</v>
      </c>
      <c r="T147" s="30">
        <f t="shared" si="41"/>
        <v>0</v>
      </c>
      <c r="U147" s="34"/>
      <c r="V147" s="34"/>
      <c r="W147" s="34"/>
      <c r="X147" s="31">
        <f t="shared" si="46"/>
        <v>9.0359999999999996</v>
      </c>
      <c r="Y147" s="31">
        <f t="shared" si="47"/>
        <v>-184.49199999999999</v>
      </c>
      <c r="Z147" s="30">
        <f t="shared" si="48"/>
        <v>0</v>
      </c>
    </row>
    <row r="148" spans="5:26" x14ac:dyDescent="0.15">
      <c r="E148" s="46"/>
      <c r="F148" s="28"/>
      <c r="G148" s="29"/>
      <c r="H148" s="29"/>
      <c r="I148" s="48" t="str">
        <f t="shared" si="42"/>
        <v/>
      </c>
      <c r="J148" s="48" t="str">
        <f t="shared" si="43"/>
        <v/>
      </c>
      <c r="K148" s="49" t="str">
        <f t="shared" si="44"/>
        <v/>
      </c>
      <c r="N148" s="78"/>
      <c r="O148" s="39" t="str">
        <f t="shared" si="38"/>
        <v>F</v>
      </c>
      <c r="P148" s="11">
        <f t="shared" si="45"/>
        <v>-23.287315649149274</v>
      </c>
      <c r="Q148" s="11"/>
      <c r="R148" s="38">
        <f t="shared" si="39"/>
        <v>0</v>
      </c>
      <c r="S148" s="30">
        <f t="shared" si="40"/>
        <v>0</v>
      </c>
      <c r="T148" s="30">
        <f t="shared" si="41"/>
        <v>0</v>
      </c>
      <c r="U148" s="34"/>
      <c r="V148" s="34"/>
      <c r="W148" s="34"/>
      <c r="X148" s="31">
        <f t="shared" si="46"/>
        <v>9.0359999999999996</v>
      </c>
      <c r="Y148" s="31">
        <f t="shared" si="47"/>
        <v>-184.49199999999999</v>
      </c>
      <c r="Z148" s="30">
        <f t="shared" si="48"/>
        <v>0</v>
      </c>
    </row>
    <row r="149" spans="5:26" x14ac:dyDescent="0.15">
      <c r="E149" s="46"/>
      <c r="F149" s="28"/>
      <c r="G149" s="29"/>
      <c r="H149" s="29"/>
      <c r="I149" s="48" t="str">
        <f t="shared" si="42"/>
        <v/>
      </c>
      <c r="J149" s="48" t="str">
        <f t="shared" si="43"/>
        <v/>
      </c>
      <c r="K149" s="49" t="str">
        <f t="shared" si="44"/>
        <v/>
      </c>
      <c r="N149" s="78"/>
      <c r="O149" s="39" t="str">
        <f t="shared" si="38"/>
        <v>F</v>
      </c>
      <c r="P149" s="11">
        <f t="shared" si="45"/>
        <v>-23.287315649149274</v>
      </c>
      <c r="Q149" s="11"/>
      <c r="R149" s="38">
        <f t="shared" si="39"/>
        <v>0</v>
      </c>
      <c r="S149" s="30">
        <f t="shared" si="40"/>
        <v>0</v>
      </c>
      <c r="T149" s="30">
        <f t="shared" si="41"/>
        <v>0</v>
      </c>
      <c r="U149" s="34"/>
      <c r="V149" s="34"/>
      <c r="W149" s="34"/>
      <c r="X149" s="31">
        <f t="shared" si="46"/>
        <v>9.0359999999999996</v>
      </c>
      <c r="Y149" s="31">
        <f t="shared" si="47"/>
        <v>-184.49199999999999</v>
      </c>
      <c r="Z149" s="30">
        <f t="shared" si="48"/>
        <v>0</v>
      </c>
    </row>
    <row r="150" spans="5:26" x14ac:dyDescent="0.15">
      <c r="E150" s="46"/>
      <c r="F150" s="28"/>
      <c r="G150" s="29"/>
      <c r="H150" s="29"/>
      <c r="I150" s="48" t="str">
        <f t="shared" si="42"/>
        <v/>
      </c>
      <c r="J150" s="48" t="str">
        <f t="shared" si="43"/>
        <v/>
      </c>
      <c r="K150" s="49" t="str">
        <f t="shared" si="44"/>
        <v/>
      </c>
      <c r="N150" s="78"/>
      <c r="O150" s="39" t="str">
        <f t="shared" si="38"/>
        <v>F</v>
      </c>
      <c r="P150" s="11">
        <f t="shared" si="45"/>
        <v>-23.287315649149274</v>
      </c>
      <c r="Q150" s="11"/>
      <c r="R150" s="38">
        <f t="shared" si="39"/>
        <v>0</v>
      </c>
      <c r="S150" s="30">
        <f t="shared" si="40"/>
        <v>0</v>
      </c>
      <c r="T150" s="30">
        <f t="shared" si="41"/>
        <v>0</v>
      </c>
      <c r="U150" s="34"/>
      <c r="V150" s="34"/>
      <c r="W150" s="34"/>
      <c r="X150" s="31">
        <f t="shared" si="46"/>
        <v>9.0359999999999996</v>
      </c>
      <c r="Y150" s="31">
        <f t="shared" si="47"/>
        <v>-184.49199999999999</v>
      </c>
      <c r="Z150" s="30">
        <f t="shared" si="48"/>
        <v>0</v>
      </c>
    </row>
    <row r="151" spans="5:26" x14ac:dyDescent="0.15">
      <c r="E151" s="46"/>
      <c r="F151" s="28"/>
      <c r="G151" s="29"/>
      <c r="H151" s="29"/>
      <c r="I151" s="48" t="str">
        <f t="shared" si="42"/>
        <v/>
      </c>
      <c r="J151" s="48" t="str">
        <f t="shared" si="43"/>
        <v/>
      </c>
      <c r="K151" s="49" t="str">
        <f t="shared" si="44"/>
        <v/>
      </c>
      <c r="N151" s="78"/>
      <c r="O151" s="39" t="str">
        <f t="shared" si="38"/>
        <v>F</v>
      </c>
      <c r="P151" s="11">
        <f t="shared" si="45"/>
        <v>-23.287315649149274</v>
      </c>
      <c r="Q151" s="11"/>
      <c r="R151" s="38">
        <f t="shared" si="39"/>
        <v>0</v>
      </c>
      <c r="S151" s="30">
        <f t="shared" si="40"/>
        <v>0</v>
      </c>
      <c r="T151" s="30">
        <f t="shared" si="41"/>
        <v>0</v>
      </c>
      <c r="U151" s="34"/>
      <c r="V151" s="34"/>
      <c r="W151" s="34"/>
      <c r="X151" s="31">
        <f t="shared" si="46"/>
        <v>9.0359999999999996</v>
      </c>
      <c r="Y151" s="31">
        <f t="shared" si="47"/>
        <v>-184.49199999999999</v>
      </c>
      <c r="Z151" s="30">
        <f t="shared" si="48"/>
        <v>0</v>
      </c>
    </row>
    <row r="152" spans="5:26" x14ac:dyDescent="0.15">
      <c r="E152" s="46"/>
      <c r="F152" s="28"/>
      <c r="G152" s="29"/>
      <c r="H152" s="29"/>
      <c r="I152" s="48" t="str">
        <f t="shared" si="42"/>
        <v/>
      </c>
      <c r="J152" s="48" t="str">
        <f t="shared" si="43"/>
        <v/>
      </c>
      <c r="K152" s="49" t="str">
        <f t="shared" si="44"/>
        <v/>
      </c>
      <c r="N152" s="78"/>
      <c r="O152" s="39" t="str">
        <f t="shared" si="38"/>
        <v>F</v>
      </c>
      <c r="P152" s="11">
        <f t="shared" si="45"/>
        <v>-23.287315649149274</v>
      </c>
      <c r="Q152" s="11"/>
      <c r="R152" s="38">
        <f t="shared" si="39"/>
        <v>0</v>
      </c>
      <c r="S152" s="30">
        <f t="shared" si="40"/>
        <v>0</v>
      </c>
      <c r="T152" s="30">
        <f t="shared" si="41"/>
        <v>0</v>
      </c>
      <c r="U152" s="34"/>
      <c r="V152" s="34"/>
      <c r="W152" s="34"/>
      <c r="X152" s="31">
        <f t="shared" si="46"/>
        <v>9.0359999999999996</v>
      </c>
      <c r="Y152" s="31">
        <f t="shared" si="47"/>
        <v>-184.49199999999999</v>
      </c>
      <c r="Z152" s="30">
        <f t="shared" si="48"/>
        <v>0</v>
      </c>
    </row>
    <row r="153" spans="5:26" x14ac:dyDescent="0.15">
      <c r="E153" s="46"/>
      <c r="F153" s="28"/>
      <c r="G153" s="29"/>
      <c r="H153" s="29"/>
      <c r="I153" s="48" t="str">
        <f t="shared" si="42"/>
        <v/>
      </c>
      <c r="J153" s="48" t="str">
        <f t="shared" si="43"/>
        <v/>
      </c>
      <c r="K153" s="49" t="str">
        <f t="shared" si="44"/>
        <v/>
      </c>
      <c r="N153" s="78"/>
      <c r="O153" s="39" t="str">
        <f t="shared" si="38"/>
        <v>F</v>
      </c>
      <c r="P153" s="11">
        <f t="shared" si="45"/>
        <v>-23.287315649149274</v>
      </c>
      <c r="Q153" s="11"/>
      <c r="R153" s="38">
        <f t="shared" si="39"/>
        <v>0</v>
      </c>
      <c r="S153" s="30">
        <f t="shared" si="40"/>
        <v>0</v>
      </c>
      <c r="T153" s="30">
        <f t="shared" si="41"/>
        <v>0</v>
      </c>
      <c r="U153" s="34"/>
      <c r="V153" s="34"/>
      <c r="W153" s="34"/>
      <c r="X153" s="31">
        <f t="shared" si="46"/>
        <v>9.0359999999999996</v>
      </c>
      <c r="Y153" s="31">
        <f t="shared" si="47"/>
        <v>-184.49199999999999</v>
      </c>
      <c r="Z153" s="30">
        <f t="shared" si="48"/>
        <v>0</v>
      </c>
    </row>
    <row r="154" spans="5:26" x14ac:dyDescent="0.15">
      <c r="E154" s="46"/>
      <c r="F154" s="28"/>
      <c r="G154" s="29"/>
      <c r="H154" s="29"/>
      <c r="I154" s="48" t="str">
        <f t="shared" si="42"/>
        <v/>
      </c>
      <c r="J154" s="48" t="str">
        <f t="shared" si="43"/>
        <v/>
      </c>
      <c r="K154" s="49" t="str">
        <f t="shared" si="44"/>
        <v/>
      </c>
      <c r="N154" s="78"/>
      <c r="O154" s="39" t="str">
        <f t="shared" si="38"/>
        <v>F</v>
      </c>
      <c r="P154" s="11">
        <f t="shared" si="45"/>
        <v>-23.287315649149274</v>
      </c>
      <c r="Q154" s="11"/>
      <c r="R154" s="38">
        <f t="shared" si="39"/>
        <v>0</v>
      </c>
      <c r="S154" s="30">
        <f t="shared" si="40"/>
        <v>0</v>
      </c>
      <c r="T154" s="30">
        <f t="shared" si="41"/>
        <v>0</v>
      </c>
      <c r="U154" s="34"/>
      <c r="V154" s="34"/>
      <c r="W154" s="34"/>
      <c r="X154" s="31">
        <f t="shared" si="46"/>
        <v>9.0359999999999996</v>
      </c>
      <c r="Y154" s="31">
        <f t="shared" si="47"/>
        <v>-184.49199999999999</v>
      </c>
      <c r="Z154" s="30">
        <f t="shared" si="48"/>
        <v>0</v>
      </c>
    </row>
    <row r="155" spans="5:26" x14ac:dyDescent="0.15">
      <c r="E155" s="46"/>
      <c r="F155" s="28"/>
      <c r="G155" s="29"/>
      <c r="H155" s="29"/>
      <c r="I155" s="48" t="str">
        <f t="shared" si="42"/>
        <v/>
      </c>
      <c r="J155" s="48" t="str">
        <f t="shared" si="43"/>
        <v/>
      </c>
      <c r="K155" s="49" t="str">
        <f t="shared" si="44"/>
        <v/>
      </c>
      <c r="N155" s="78"/>
      <c r="O155" s="39" t="str">
        <f t="shared" si="38"/>
        <v>F</v>
      </c>
      <c r="P155" s="11">
        <f t="shared" si="45"/>
        <v>-23.287315649149274</v>
      </c>
      <c r="Q155" s="11"/>
      <c r="R155" s="38">
        <f t="shared" si="39"/>
        <v>0</v>
      </c>
      <c r="S155" s="30">
        <f t="shared" si="40"/>
        <v>0</v>
      </c>
      <c r="T155" s="30">
        <f t="shared" si="41"/>
        <v>0</v>
      </c>
      <c r="U155" s="34"/>
      <c r="V155" s="34"/>
      <c r="W155" s="34"/>
      <c r="X155" s="31">
        <f t="shared" si="46"/>
        <v>9.0359999999999996</v>
      </c>
      <c r="Y155" s="31">
        <f t="shared" si="47"/>
        <v>-184.49199999999999</v>
      </c>
      <c r="Z155" s="30">
        <f t="shared" si="48"/>
        <v>0</v>
      </c>
    </row>
    <row r="156" spans="5:26" x14ac:dyDescent="0.15">
      <c r="E156" s="46"/>
      <c r="F156" s="28"/>
      <c r="G156" s="29"/>
      <c r="H156" s="29"/>
      <c r="I156" s="48" t="str">
        <f t="shared" si="42"/>
        <v/>
      </c>
      <c r="J156" s="48" t="str">
        <f t="shared" si="43"/>
        <v/>
      </c>
      <c r="K156" s="49" t="str">
        <f t="shared" si="44"/>
        <v/>
      </c>
      <c r="N156" s="78"/>
      <c r="O156" s="39" t="str">
        <f t="shared" si="38"/>
        <v>F</v>
      </c>
      <c r="P156" s="11">
        <f t="shared" si="45"/>
        <v>-23.287315649149274</v>
      </c>
      <c r="Q156" s="11"/>
      <c r="R156" s="38">
        <f t="shared" si="39"/>
        <v>0</v>
      </c>
      <c r="S156" s="30">
        <f t="shared" si="40"/>
        <v>0</v>
      </c>
      <c r="T156" s="30">
        <f t="shared" si="41"/>
        <v>0</v>
      </c>
      <c r="U156" s="34"/>
      <c r="V156" s="34"/>
      <c r="W156" s="34"/>
      <c r="X156" s="31">
        <f t="shared" si="46"/>
        <v>9.0359999999999996</v>
      </c>
      <c r="Y156" s="31">
        <f t="shared" si="47"/>
        <v>-184.49199999999999</v>
      </c>
      <c r="Z156" s="30">
        <f t="shared" si="48"/>
        <v>0</v>
      </c>
    </row>
    <row r="157" spans="5:26" x14ac:dyDescent="0.15">
      <c r="E157" s="46"/>
      <c r="F157" s="28"/>
      <c r="G157" s="29"/>
      <c r="H157" s="29"/>
      <c r="I157" s="48" t="str">
        <f t="shared" si="42"/>
        <v/>
      </c>
      <c r="J157" s="48" t="str">
        <f t="shared" si="43"/>
        <v/>
      </c>
      <c r="K157" s="49" t="str">
        <f t="shared" si="44"/>
        <v/>
      </c>
      <c r="N157" s="78"/>
      <c r="O157" s="39" t="str">
        <f t="shared" si="38"/>
        <v>F</v>
      </c>
      <c r="P157" s="11">
        <f t="shared" si="45"/>
        <v>-23.287315649149274</v>
      </c>
      <c r="Q157" s="11"/>
      <c r="R157" s="38">
        <f t="shared" si="39"/>
        <v>0</v>
      </c>
      <c r="S157" s="30">
        <f t="shared" si="40"/>
        <v>0</v>
      </c>
      <c r="T157" s="30">
        <f t="shared" si="41"/>
        <v>0</v>
      </c>
      <c r="U157" s="34"/>
      <c r="V157" s="34"/>
      <c r="W157" s="34"/>
      <c r="X157" s="31">
        <f t="shared" si="46"/>
        <v>9.0359999999999996</v>
      </c>
      <c r="Y157" s="31">
        <f t="shared" si="47"/>
        <v>-184.49199999999999</v>
      </c>
      <c r="Z157" s="30">
        <f t="shared" si="48"/>
        <v>0</v>
      </c>
    </row>
    <row r="158" spans="5:26" x14ac:dyDescent="0.15">
      <c r="E158" s="46"/>
      <c r="F158" s="28"/>
      <c r="G158" s="29"/>
      <c r="H158" s="29"/>
      <c r="I158" s="48" t="str">
        <f t="shared" si="42"/>
        <v/>
      </c>
      <c r="J158" s="48" t="str">
        <f t="shared" si="43"/>
        <v/>
      </c>
      <c r="K158" s="49" t="str">
        <f t="shared" si="44"/>
        <v/>
      </c>
      <c r="N158" s="78"/>
      <c r="O158" s="39" t="str">
        <f t="shared" si="38"/>
        <v>F</v>
      </c>
      <c r="P158" s="11">
        <f t="shared" si="45"/>
        <v>-23.287315649149274</v>
      </c>
      <c r="Q158" s="11"/>
      <c r="R158" s="38">
        <f t="shared" si="39"/>
        <v>0</v>
      </c>
      <c r="S158" s="30">
        <f t="shared" si="40"/>
        <v>0</v>
      </c>
      <c r="T158" s="30">
        <f t="shared" si="41"/>
        <v>0</v>
      </c>
      <c r="U158" s="34"/>
      <c r="V158" s="34"/>
      <c r="W158" s="34"/>
      <c r="X158" s="31">
        <f t="shared" si="46"/>
        <v>9.0359999999999996</v>
      </c>
      <c r="Y158" s="31">
        <f t="shared" si="47"/>
        <v>-184.49199999999999</v>
      </c>
      <c r="Z158" s="30">
        <f t="shared" si="48"/>
        <v>0</v>
      </c>
    </row>
    <row r="159" spans="5:26" x14ac:dyDescent="0.15">
      <c r="E159" s="46"/>
      <c r="F159" s="28"/>
      <c r="G159" s="29"/>
      <c r="H159" s="29"/>
      <c r="I159" s="48" t="str">
        <f t="shared" si="42"/>
        <v/>
      </c>
      <c r="J159" s="48" t="str">
        <f t="shared" si="43"/>
        <v/>
      </c>
      <c r="K159" s="49" t="str">
        <f t="shared" si="44"/>
        <v/>
      </c>
      <c r="N159" s="78"/>
      <c r="O159" s="39" t="str">
        <f t="shared" si="38"/>
        <v>F</v>
      </c>
      <c r="P159" s="11">
        <f t="shared" si="45"/>
        <v>-23.287315649149274</v>
      </c>
      <c r="Q159" s="11"/>
      <c r="R159" s="38">
        <f t="shared" si="39"/>
        <v>0</v>
      </c>
      <c r="S159" s="30">
        <f t="shared" si="40"/>
        <v>0</v>
      </c>
      <c r="T159" s="30">
        <f t="shared" si="41"/>
        <v>0</v>
      </c>
      <c r="U159" s="34"/>
      <c r="V159" s="34"/>
      <c r="W159" s="34"/>
      <c r="X159" s="31">
        <f t="shared" si="46"/>
        <v>9.0359999999999996</v>
      </c>
      <c r="Y159" s="31">
        <f t="shared" si="47"/>
        <v>-184.49199999999999</v>
      </c>
      <c r="Z159" s="30">
        <f t="shared" si="48"/>
        <v>0</v>
      </c>
    </row>
    <row r="160" spans="5:26" x14ac:dyDescent="0.15">
      <c r="E160" s="46"/>
      <c r="F160" s="28"/>
      <c r="G160" s="29"/>
      <c r="H160" s="29"/>
      <c r="I160" s="48" t="str">
        <f t="shared" si="42"/>
        <v/>
      </c>
      <c r="J160" s="48" t="str">
        <f t="shared" si="43"/>
        <v/>
      </c>
      <c r="K160" s="49" t="str">
        <f t="shared" si="44"/>
        <v/>
      </c>
      <c r="N160" s="78"/>
      <c r="O160" s="39" t="str">
        <f t="shared" si="38"/>
        <v>F</v>
      </c>
      <c r="P160" s="11">
        <f t="shared" si="45"/>
        <v>-23.287315649149274</v>
      </c>
      <c r="Q160" s="11"/>
      <c r="R160" s="38">
        <f t="shared" si="39"/>
        <v>0</v>
      </c>
      <c r="S160" s="30">
        <f t="shared" si="40"/>
        <v>0</v>
      </c>
      <c r="T160" s="30">
        <f t="shared" si="41"/>
        <v>0</v>
      </c>
      <c r="U160" s="34"/>
      <c r="V160" s="34"/>
      <c r="W160" s="34"/>
      <c r="X160" s="31">
        <f t="shared" si="46"/>
        <v>9.0359999999999996</v>
      </c>
      <c r="Y160" s="31">
        <f t="shared" si="47"/>
        <v>-184.49199999999999</v>
      </c>
      <c r="Z160" s="30">
        <f t="shared" si="48"/>
        <v>0</v>
      </c>
    </row>
    <row r="161" spans="5:26" x14ac:dyDescent="0.15">
      <c r="E161" s="46"/>
      <c r="F161" s="28"/>
      <c r="G161" s="29"/>
      <c r="H161" s="29"/>
      <c r="I161" s="48" t="str">
        <f t="shared" si="42"/>
        <v/>
      </c>
      <c r="J161" s="48" t="str">
        <f t="shared" si="43"/>
        <v/>
      </c>
      <c r="K161" s="49" t="str">
        <f t="shared" si="44"/>
        <v/>
      </c>
      <c r="N161" s="78"/>
      <c r="O161" s="39" t="str">
        <f t="shared" si="38"/>
        <v>F</v>
      </c>
      <c r="P161" s="11">
        <f t="shared" si="45"/>
        <v>-23.287315649149274</v>
      </c>
      <c r="Q161" s="11"/>
      <c r="R161" s="38">
        <f t="shared" si="39"/>
        <v>0</v>
      </c>
      <c r="S161" s="30">
        <f t="shared" si="40"/>
        <v>0</v>
      </c>
      <c r="T161" s="30">
        <f t="shared" si="41"/>
        <v>0</v>
      </c>
      <c r="U161" s="34"/>
      <c r="V161" s="34"/>
      <c r="W161" s="34"/>
      <c r="X161" s="31">
        <f t="shared" si="46"/>
        <v>9.0359999999999996</v>
      </c>
      <c r="Y161" s="31">
        <f t="shared" si="47"/>
        <v>-184.49199999999999</v>
      </c>
      <c r="Z161" s="30">
        <f t="shared" si="48"/>
        <v>0</v>
      </c>
    </row>
    <row r="162" spans="5:26" x14ac:dyDescent="0.15">
      <c r="E162" s="46"/>
      <c r="F162" s="28"/>
      <c r="G162" s="29"/>
      <c r="H162" s="29"/>
      <c r="I162" s="48" t="str">
        <f t="shared" si="42"/>
        <v/>
      </c>
      <c r="J162" s="48" t="str">
        <f t="shared" si="43"/>
        <v/>
      </c>
      <c r="K162" s="49" t="str">
        <f t="shared" si="44"/>
        <v/>
      </c>
      <c r="N162" s="78"/>
      <c r="O162" s="39" t="str">
        <f t="shared" si="38"/>
        <v>F</v>
      </c>
      <c r="P162" s="11">
        <f t="shared" si="45"/>
        <v>-23.287315649149274</v>
      </c>
      <c r="Q162" s="11"/>
      <c r="R162" s="38">
        <f t="shared" si="39"/>
        <v>0</v>
      </c>
      <c r="S162" s="30">
        <f t="shared" si="40"/>
        <v>0</v>
      </c>
      <c r="T162" s="30">
        <f t="shared" si="41"/>
        <v>0</v>
      </c>
      <c r="U162" s="34"/>
      <c r="V162" s="34"/>
      <c r="W162" s="34"/>
      <c r="X162" s="31">
        <f t="shared" si="46"/>
        <v>9.0359999999999996</v>
      </c>
      <c r="Y162" s="31">
        <f t="shared" si="47"/>
        <v>-184.49199999999999</v>
      </c>
      <c r="Z162" s="30">
        <f t="shared" si="48"/>
        <v>0</v>
      </c>
    </row>
    <row r="163" spans="5:26" x14ac:dyDescent="0.15">
      <c r="E163" s="46"/>
      <c r="F163" s="28"/>
      <c r="G163" s="29"/>
      <c r="H163" s="29"/>
      <c r="I163" s="48" t="str">
        <f t="shared" si="42"/>
        <v/>
      </c>
      <c r="J163" s="48" t="str">
        <f t="shared" si="43"/>
        <v/>
      </c>
      <c r="K163" s="49" t="str">
        <f t="shared" si="44"/>
        <v/>
      </c>
      <c r="N163" s="78"/>
      <c r="O163" s="39" t="str">
        <f t="shared" si="38"/>
        <v>F</v>
      </c>
      <c r="P163" s="11">
        <f t="shared" si="45"/>
        <v>-23.287315649149274</v>
      </c>
      <c r="Q163" s="11"/>
      <c r="R163" s="38">
        <f t="shared" si="39"/>
        <v>0</v>
      </c>
      <c r="S163" s="30">
        <f t="shared" si="40"/>
        <v>0</v>
      </c>
      <c r="T163" s="30">
        <f t="shared" si="41"/>
        <v>0</v>
      </c>
      <c r="U163" s="34"/>
      <c r="V163" s="34"/>
      <c r="W163" s="34"/>
      <c r="X163" s="31">
        <f t="shared" si="46"/>
        <v>9.0359999999999996</v>
      </c>
      <c r="Y163" s="31">
        <f t="shared" si="47"/>
        <v>-184.49199999999999</v>
      </c>
      <c r="Z163" s="30">
        <f t="shared" si="48"/>
        <v>0</v>
      </c>
    </row>
    <row r="164" spans="5:26" x14ac:dyDescent="0.15">
      <c r="E164" s="46"/>
      <c r="F164" s="28"/>
      <c r="G164" s="29"/>
      <c r="H164" s="29"/>
      <c r="I164" s="48" t="str">
        <f t="shared" si="42"/>
        <v/>
      </c>
      <c r="J164" s="48" t="str">
        <f t="shared" si="43"/>
        <v/>
      </c>
      <c r="K164" s="49" t="str">
        <f t="shared" si="44"/>
        <v/>
      </c>
      <c r="N164" s="78"/>
      <c r="O164" s="39" t="str">
        <f t="shared" si="38"/>
        <v>F</v>
      </c>
      <c r="P164" s="11">
        <f t="shared" si="45"/>
        <v>-23.287315649149274</v>
      </c>
      <c r="Q164" s="11"/>
      <c r="R164" s="38">
        <f t="shared" si="39"/>
        <v>0</v>
      </c>
      <c r="S164" s="30">
        <f t="shared" si="40"/>
        <v>0</v>
      </c>
      <c r="T164" s="30">
        <f t="shared" si="41"/>
        <v>0</v>
      </c>
      <c r="U164" s="34"/>
      <c r="V164" s="34"/>
      <c r="W164" s="34"/>
      <c r="X164" s="31">
        <f t="shared" si="46"/>
        <v>9.0359999999999996</v>
      </c>
      <c r="Y164" s="31">
        <f t="shared" si="47"/>
        <v>-184.49199999999999</v>
      </c>
      <c r="Z164" s="30">
        <f t="shared" si="48"/>
        <v>0</v>
      </c>
    </row>
    <row r="165" spans="5:26" x14ac:dyDescent="0.15">
      <c r="E165" s="46"/>
      <c r="F165" s="28"/>
      <c r="G165" s="29"/>
      <c r="H165" s="29"/>
      <c r="I165" s="48" t="str">
        <f t="shared" si="42"/>
        <v/>
      </c>
      <c r="J165" s="48" t="str">
        <f t="shared" si="43"/>
        <v/>
      </c>
      <c r="K165" s="49" t="str">
        <f t="shared" si="44"/>
        <v/>
      </c>
      <c r="N165" s="78"/>
      <c r="O165" s="39" t="str">
        <f t="shared" si="38"/>
        <v>F</v>
      </c>
      <c r="P165" s="11">
        <f t="shared" si="45"/>
        <v>-23.287315649149274</v>
      </c>
      <c r="Q165" s="11"/>
      <c r="R165" s="38">
        <f t="shared" si="39"/>
        <v>0</v>
      </c>
      <c r="S165" s="30">
        <f t="shared" si="40"/>
        <v>0</v>
      </c>
      <c r="T165" s="30">
        <f t="shared" si="41"/>
        <v>0</v>
      </c>
      <c r="U165" s="34"/>
      <c r="V165" s="34"/>
      <c r="W165" s="34"/>
      <c r="X165" s="31">
        <f t="shared" si="46"/>
        <v>9.0359999999999996</v>
      </c>
      <c r="Y165" s="31">
        <f t="shared" si="47"/>
        <v>-184.49199999999999</v>
      </c>
      <c r="Z165" s="30">
        <f t="shared" si="48"/>
        <v>0</v>
      </c>
    </row>
    <row r="166" spans="5:26" x14ac:dyDescent="0.15">
      <c r="E166" s="46"/>
      <c r="F166" s="28"/>
      <c r="G166" s="29"/>
      <c r="H166" s="29"/>
      <c r="I166" s="48" t="str">
        <f t="shared" si="42"/>
        <v/>
      </c>
      <c r="J166" s="48" t="str">
        <f t="shared" si="43"/>
        <v/>
      </c>
      <c r="K166" s="49" t="str">
        <f t="shared" si="44"/>
        <v/>
      </c>
      <c r="N166" s="78"/>
      <c r="O166" s="39" t="str">
        <f t="shared" si="38"/>
        <v>F</v>
      </c>
      <c r="P166" s="11">
        <f t="shared" si="45"/>
        <v>-23.287315649149274</v>
      </c>
      <c r="Q166" s="11"/>
      <c r="R166" s="38">
        <f t="shared" si="39"/>
        <v>0</v>
      </c>
      <c r="S166" s="30">
        <f t="shared" si="40"/>
        <v>0</v>
      </c>
      <c r="T166" s="30">
        <f t="shared" si="41"/>
        <v>0</v>
      </c>
      <c r="U166" s="34"/>
      <c r="V166" s="34"/>
      <c r="W166" s="34"/>
      <c r="X166" s="31">
        <f t="shared" si="46"/>
        <v>9.0359999999999996</v>
      </c>
      <c r="Y166" s="31">
        <f t="shared" si="47"/>
        <v>-184.49199999999999</v>
      </c>
      <c r="Z166" s="30">
        <f t="shared" si="48"/>
        <v>0</v>
      </c>
    </row>
    <row r="167" spans="5:26" x14ac:dyDescent="0.15">
      <c r="E167" s="46"/>
      <c r="F167" s="28"/>
      <c r="G167" s="29"/>
      <c r="H167" s="29"/>
      <c r="I167" s="48" t="str">
        <f t="shared" si="42"/>
        <v/>
      </c>
      <c r="J167" s="48" t="str">
        <f t="shared" si="43"/>
        <v/>
      </c>
      <c r="K167" s="49" t="str">
        <f t="shared" si="44"/>
        <v/>
      </c>
      <c r="N167" s="78"/>
      <c r="O167" s="39" t="str">
        <f t="shared" si="38"/>
        <v>F</v>
      </c>
      <c r="P167" s="11">
        <f t="shared" si="45"/>
        <v>-23.287315649149274</v>
      </c>
      <c r="Q167" s="11"/>
      <c r="R167" s="38">
        <f t="shared" si="39"/>
        <v>0</v>
      </c>
      <c r="S167" s="30">
        <f t="shared" si="40"/>
        <v>0</v>
      </c>
      <c r="T167" s="30">
        <f t="shared" si="41"/>
        <v>0</v>
      </c>
      <c r="U167" s="34"/>
      <c r="V167" s="34"/>
      <c r="W167" s="34"/>
      <c r="X167" s="31">
        <f t="shared" si="46"/>
        <v>9.0359999999999996</v>
      </c>
      <c r="Y167" s="31">
        <f t="shared" si="47"/>
        <v>-184.49199999999999</v>
      </c>
      <c r="Z167" s="30">
        <f t="shared" si="48"/>
        <v>0</v>
      </c>
    </row>
    <row r="168" spans="5:26" x14ac:dyDescent="0.15">
      <c r="E168" s="46"/>
      <c r="F168" s="28"/>
      <c r="G168" s="29"/>
      <c r="H168" s="29"/>
      <c r="I168" s="48" t="str">
        <f t="shared" si="42"/>
        <v/>
      </c>
      <c r="J168" s="48" t="str">
        <f t="shared" si="43"/>
        <v/>
      </c>
      <c r="K168" s="49" t="str">
        <f t="shared" si="44"/>
        <v/>
      </c>
      <c r="N168" s="78"/>
      <c r="O168" s="39" t="str">
        <f t="shared" si="38"/>
        <v>F</v>
      </c>
      <c r="P168" s="11">
        <f t="shared" si="45"/>
        <v>-23.287315649149274</v>
      </c>
      <c r="Q168" s="11"/>
      <c r="R168" s="38">
        <f t="shared" si="39"/>
        <v>0</v>
      </c>
      <c r="S168" s="30">
        <f t="shared" si="40"/>
        <v>0</v>
      </c>
      <c r="T168" s="30">
        <f t="shared" si="41"/>
        <v>0</v>
      </c>
      <c r="U168" s="34"/>
      <c r="V168" s="34"/>
      <c r="W168" s="34"/>
      <c r="X168" s="31">
        <f t="shared" si="46"/>
        <v>9.0359999999999996</v>
      </c>
      <c r="Y168" s="31">
        <f t="shared" si="47"/>
        <v>-184.49199999999999</v>
      </c>
      <c r="Z168" s="30">
        <f t="shared" si="48"/>
        <v>0</v>
      </c>
    </row>
    <row r="169" spans="5:26" x14ac:dyDescent="0.15">
      <c r="E169" s="46"/>
      <c r="F169" s="28"/>
      <c r="G169" s="29"/>
      <c r="H169" s="29"/>
      <c r="I169" s="48" t="str">
        <f t="shared" si="42"/>
        <v/>
      </c>
      <c r="J169" s="48" t="str">
        <f t="shared" si="43"/>
        <v/>
      </c>
      <c r="K169" s="49" t="str">
        <f t="shared" si="44"/>
        <v/>
      </c>
      <c r="N169" s="78"/>
      <c r="O169" s="39" t="str">
        <f t="shared" si="38"/>
        <v>F</v>
      </c>
      <c r="P169" s="11">
        <f t="shared" si="45"/>
        <v>-23.287315649149274</v>
      </c>
      <c r="Q169" s="11"/>
      <c r="R169" s="38">
        <f t="shared" si="39"/>
        <v>0</v>
      </c>
      <c r="S169" s="30">
        <f t="shared" si="40"/>
        <v>0</v>
      </c>
      <c r="T169" s="30">
        <f t="shared" si="41"/>
        <v>0</v>
      </c>
      <c r="U169" s="34"/>
      <c r="V169" s="34"/>
      <c r="W169" s="34"/>
      <c r="X169" s="31">
        <f t="shared" si="46"/>
        <v>9.0359999999999996</v>
      </c>
      <c r="Y169" s="31">
        <f t="shared" si="47"/>
        <v>-184.49199999999999</v>
      </c>
      <c r="Z169" s="30">
        <f t="shared" si="48"/>
        <v>0</v>
      </c>
    </row>
    <row r="170" spans="5:26" x14ac:dyDescent="0.15">
      <c r="E170" s="46"/>
      <c r="F170" s="28"/>
      <c r="G170" s="29"/>
      <c r="H170" s="29"/>
      <c r="I170" s="48" t="str">
        <f t="shared" si="42"/>
        <v/>
      </c>
      <c r="J170" s="48" t="str">
        <f t="shared" si="43"/>
        <v/>
      </c>
      <c r="K170" s="49" t="str">
        <f t="shared" si="44"/>
        <v/>
      </c>
      <c r="N170" s="78"/>
      <c r="O170" s="39" t="str">
        <f t="shared" si="38"/>
        <v>F</v>
      </c>
      <c r="P170" s="11">
        <f t="shared" si="45"/>
        <v>-23.287315649149274</v>
      </c>
      <c r="Q170" s="11"/>
      <c r="R170" s="38">
        <f t="shared" si="39"/>
        <v>0</v>
      </c>
      <c r="S170" s="30">
        <f t="shared" si="40"/>
        <v>0</v>
      </c>
      <c r="T170" s="30">
        <f t="shared" si="41"/>
        <v>0</v>
      </c>
      <c r="U170" s="34"/>
      <c r="V170" s="34"/>
      <c r="W170" s="34"/>
      <c r="X170" s="31">
        <f t="shared" si="46"/>
        <v>9.0359999999999996</v>
      </c>
      <c r="Y170" s="31">
        <f t="shared" si="47"/>
        <v>-184.49199999999999</v>
      </c>
      <c r="Z170" s="30">
        <f t="shared" si="48"/>
        <v>0</v>
      </c>
    </row>
    <row r="171" spans="5:26" x14ac:dyDescent="0.15">
      <c r="E171" s="46"/>
      <c r="F171" s="28"/>
      <c r="G171" s="29"/>
      <c r="H171" s="29"/>
      <c r="I171" s="48" t="str">
        <f t="shared" si="42"/>
        <v/>
      </c>
      <c r="J171" s="48" t="str">
        <f t="shared" si="43"/>
        <v/>
      </c>
      <c r="K171" s="49" t="str">
        <f t="shared" si="44"/>
        <v/>
      </c>
      <c r="N171" s="78"/>
      <c r="O171" s="39" t="str">
        <f t="shared" si="38"/>
        <v>F</v>
      </c>
      <c r="P171" s="11">
        <f t="shared" si="45"/>
        <v>-23.287315649149274</v>
      </c>
      <c r="Q171" s="11"/>
      <c r="R171" s="38">
        <f t="shared" si="39"/>
        <v>0</v>
      </c>
      <c r="S171" s="30">
        <f t="shared" si="40"/>
        <v>0</v>
      </c>
      <c r="T171" s="30">
        <f t="shared" si="41"/>
        <v>0</v>
      </c>
      <c r="U171" s="34"/>
      <c r="V171" s="34"/>
      <c r="W171" s="34"/>
      <c r="X171" s="31">
        <f t="shared" si="46"/>
        <v>9.0359999999999996</v>
      </c>
      <c r="Y171" s="31">
        <f t="shared" si="47"/>
        <v>-184.49199999999999</v>
      </c>
      <c r="Z171" s="30">
        <f t="shared" si="48"/>
        <v>0</v>
      </c>
    </row>
    <row r="172" spans="5:26" x14ac:dyDescent="0.15">
      <c r="E172" s="46"/>
      <c r="F172" s="28"/>
      <c r="G172" s="29"/>
      <c r="H172" s="29"/>
      <c r="I172" s="48" t="str">
        <f t="shared" si="42"/>
        <v/>
      </c>
      <c r="J172" s="48" t="str">
        <f t="shared" si="43"/>
        <v/>
      </c>
      <c r="K172" s="49" t="str">
        <f t="shared" si="44"/>
        <v/>
      </c>
      <c r="N172" s="78"/>
      <c r="O172" s="39" t="str">
        <f t="shared" si="38"/>
        <v>F</v>
      </c>
      <c r="P172" s="11">
        <f t="shared" si="45"/>
        <v>-23.287315649149274</v>
      </c>
      <c r="Q172" s="11"/>
      <c r="R172" s="38">
        <f t="shared" si="39"/>
        <v>0</v>
      </c>
      <c r="S172" s="30">
        <f t="shared" si="40"/>
        <v>0</v>
      </c>
      <c r="T172" s="30">
        <f t="shared" si="41"/>
        <v>0</v>
      </c>
      <c r="U172" s="34"/>
      <c r="V172" s="34"/>
      <c r="W172" s="34"/>
      <c r="X172" s="31">
        <f t="shared" si="46"/>
        <v>9.0359999999999996</v>
      </c>
      <c r="Y172" s="31">
        <f t="shared" si="47"/>
        <v>-184.49199999999999</v>
      </c>
      <c r="Z172" s="30">
        <f t="shared" si="48"/>
        <v>0</v>
      </c>
    </row>
    <row r="173" spans="5:26" x14ac:dyDescent="0.15">
      <c r="E173" s="46"/>
      <c r="F173" s="28"/>
      <c r="G173" s="29"/>
      <c r="H173" s="29"/>
      <c r="I173" s="48" t="str">
        <f t="shared" si="42"/>
        <v/>
      </c>
      <c r="J173" s="48" t="str">
        <f t="shared" si="43"/>
        <v/>
      </c>
      <c r="K173" s="49" t="str">
        <f t="shared" si="44"/>
        <v/>
      </c>
      <c r="N173" s="78"/>
      <c r="O173" s="39" t="str">
        <f t="shared" si="38"/>
        <v>F</v>
      </c>
      <c r="P173" s="11">
        <f t="shared" si="45"/>
        <v>-23.287315649149274</v>
      </c>
      <c r="Q173" s="11"/>
      <c r="R173" s="38">
        <f t="shared" si="39"/>
        <v>0</v>
      </c>
      <c r="S173" s="30">
        <f t="shared" si="40"/>
        <v>0</v>
      </c>
      <c r="T173" s="30">
        <f t="shared" si="41"/>
        <v>0</v>
      </c>
      <c r="U173" s="34"/>
      <c r="V173" s="34"/>
      <c r="W173" s="34"/>
      <c r="X173" s="31">
        <f t="shared" si="46"/>
        <v>9.0359999999999996</v>
      </c>
      <c r="Y173" s="31">
        <f t="shared" si="47"/>
        <v>-184.49199999999999</v>
      </c>
      <c r="Z173" s="30">
        <f t="shared" si="48"/>
        <v>0</v>
      </c>
    </row>
    <row r="174" spans="5:26" x14ac:dyDescent="0.15">
      <c r="E174" s="46"/>
      <c r="F174" s="28"/>
      <c r="G174" s="29"/>
      <c r="H174" s="29"/>
      <c r="I174" s="48" t="str">
        <f t="shared" si="42"/>
        <v/>
      </c>
      <c r="J174" s="48" t="str">
        <f t="shared" si="43"/>
        <v/>
      </c>
      <c r="K174" s="49" t="str">
        <f t="shared" si="44"/>
        <v/>
      </c>
      <c r="N174" s="78"/>
      <c r="O174" s="39" t="str">
        <f t="shared" si="38"/>
        <v>F</v>
      </c>
      <c r="P174" s="11">
        <f t="shared" si="45"/>
        <v>-23.287315649149274</v>
      </c>
      <c r="Q174" s="11"/>
      <c r="R174" s="38">
        <f t="shared" si="39"/>
        <v>0</v>
      </c>
      <c r="S174" s="30">
        <f t="shared" si="40"/>
        <v>0</v>
      </c>
      <c r="T174" s="30">
        <f t="shared" si="41"/>
        <v>0</v>
      </c>
      <c r="U174" s="34"/>
      <c r="V174" s="34"/>
      <c r="W174" s="34"/>
      <c r="X174" s="31">
        <f t="shared" si="46"/>
        <v>9.0359999999999996</v>
      </c>
      <c r="Y174" s="31">
        <f t="shared" si="47"/>
        <v>-184.49199999999999</v>
      </c>
      <c r="Z174" s="30">
        <f t="shared" si="48"/>
        <v>0</v>
      </c>
    </row>
    <row r="175" spans="5:26" x14ac:dyDescent="0.15">
      <c r="E175" s="46"/>
      <c r="F175" s="28"/>
      <c r="G175" s="29"/>
      <c r="H175" s="29"/>
      <c r="I175" s="48" t="str">
        <f t="shared" si="42"/>
        <v/>
      </c>
      <c r="J175" s="48" t="str">
        <f t="shared" si="43"/>
        <v/>
      </c>
      <c r="K175" s="49" t="str">
        <f t="shared" si="44"/>
        <v/>
      </c>
      <c r="N175" s="78"/>
      <c r="O175" s="39" t="str">
        <f t="shared" si="38"/>
        <v>F</v>
      </c>
      <c r="P175" s="11">
        <f t="shared" si="45"/>
        <v>-23.287315649149274</v>
      </c>
      <c r="Q175" s="11"/>
      <c r="R175" s="38">
        <f t="shared" si="39"/>
        <v>0</v>
      </c>
      <c r="S175" s="30">
        <f t="shared" si="40"/>
        <v>0</v>
      </c>
      <c r="T175" s="30">
        <f t="shared" si="41"/>
        <v>0</v>
      </c>
      <c r="U175" s="34"/>
      <c r="V175" s="34"/>
      <c r="W175" s="34"/>
      <c r="X175" s="31">
        <f t="shared" si="46"/>
        <v>9.0359999999999996</v>
      </c>
      <c r="Y175" s="31">
        <f t="shared" si="47"/>
        <v>-184.49199999999999</v>
      </c>
      <c r="Z175" s="30">
        <f t="shared" si="48"/>
        <v>0</v>
      </c>
    </row>
    <row r="176" spans="5:26" x14ac:dyDescent="0.15">
      <c r="E176" s="46"/>
      <c r="F176" s="28"/>
      <c r="G176" s="29"/>
      <c r="H176" s="29"/>
      <c r="I176" s="48" t="str">
        <f t="shared" si="42"/>
        <v/>
      </c>
      <c r="J176" s="48" t="str">
        <f t="shared" si="43"/>
        <v/>
      </c>
      <c r="K176" s="49" t="str">
        <f t="shared" si="44"/>
        <v/>
      </c>
      <c r="N176" s="78"/>
      <c r="O176" s="39" t="str">
        <f t="shared" si="38"/>
        <v>F</v>
      </c>
      <c r="P176" s="11">
        <f t="shared" si="45"/>
        <v>-23.287315649149274</v>
      </c>
      <c r="Q176" s="11"/>
      <c r="R176" s="38">
        <f t="shared" si="39"/>
        <v>0</v>
      </c>
      <c r="S176" s="30">
        <f t="shared" si="40"/>
        <v>0</v>
      </c>
      <c r="T176" s="30">
        <f t="shared" si="41"/>
        <v>0</v>
      </c>
      <c r="U176" s="34"/>
      <c r="V176" s="34"/>
      <c r="W176" s="34"/>
      <c r="X176" s="31">
        <f t="shared" si="46"/>
        <v>9.0359999999999996</v>
      </c>
      <c r="Y176" s="31">
        <f t="shared" si="47"/>
        <v>-184.49199999999999</v>
      </c>
      <c r="Z176" s="30">
        <f t="shared" si="48"/>
        <v>0</v>
      </c>
    </row>
    <row r="177" spans="5:26" x14ac:dyDescent="0.15">
      <c r="E177" s="46"/>
      <c r="F177" s="28"/>
      <c r="G177" s="29"/>
      <c r="H177" s="29"/>
      <c r="I177" s="48" t="str">
        <f t="shared" si="42"/>
        <v/>
      </c>
      <c r="J177" s="48" t="str">
        <f t="shared" si="43"/>
        <v/>
      </c>
      <c r="K177" s="49" t="str">
        <f t="shared" si="44"/>
        <v/>
      </c>
      <c r="N177" s="78"/>
      <c r="O177" s="39" t="str">
        <f t="shared" si="38"/>
        <v>F</v>
      </c>
      <c r="P177" s="11">
        <f t="shared" si="45"/>
        <v>-23.287315649149274</v>
      </c>
      <c r="Q177" s="11"/>
      <c r="R177" s="38">
        <f t="shared" si="39"/>
        <v>0</v>
      </c>
      <c r="S177" s="30">
        <f t="shared" si="40"/>
        <v>0</v>
      </c>
      <c r="T177" s="30">
        <f t="shared" si="41"/>
        <v>0</v>
      </c>
      <c r="U177" s="34"/>
      <c r="V177" s="34"/>
      <c r="W177" s="34"/>
      <c r="X177" s="31">
        <f t="shared" si="46"/>
        <v>9.0359999999999996</v>
      </c>
      <c r="Y177" s="31">
        <f t="shared" si="47"/>
        <v>-184.49199999999999</v>
      </c>
      <c r="Z177" s="30">
        <f t="shared" si="48"/>
        <v>0</v>
      </c>
    </row>
    <row r="178" spans="5:26" x14ac:dyDescent="0.15">
      <c r="E178" s="46"/>
      <c r="F178" s="28"/>
      <c r="G178" s="29"/>
      <c r="H178" s="29"/>
      <c r="I178" s="48" t="str">
        <f t="shared" si="42"/>
        <v/>
      </c>
      <c r="J178" s="48" t="str">
        <f t="shared" si="43"/>
        <v/>
      </c>
      <c r="K178" s="49" t="str">
        <f t="shared" si="44"/>
        <v/>
      </c>
      <c r="N178" s="78"/>
      <c r="O178" s="39" t="str">
        <f t="shared" si="38"/>
        <v>F</v>
      </c>
      <c r="P178" s="11">
        <f t="shared" si="45"/>
        <v>-23.287315649149274</v>
      </c>
      <c r="Q178" s="11"/>
      <c r="R178" s="38">
        <f t="shared" si="39"/>
        <v>0</v>
      </c>
      <c r="S178" s="30">
        <f t="shared" si="40"/>
        <v>0</v>
      </c>
      <c r="T178" s="30">
        <f t="shared" si="41"/>
        <v>0</v>
      </c>
      <c r="U178" s="34"/>
      <c r="V178" s="34"/>
      <c r="W178" s="34"/>
      <c r="X178" s="31">
        <f t="shared" si="46"/>
        <v>9.0359999999999996</v>
      </c>
      <c r="Y178" s="31">
        <f t="shared" si="47"/>
        <v>-184.49199999999999</v>
      </c>
      <c r="Z178" s="30">
        <f t="shared" si="48"/>
        <v>0</v>
      </c>
    </row>
    <row r="179" spans="5:26" x14ac:dyDescent="0.15">
      <c r="E179" s="46"/>
      <c r="F179" s="28"/>
      <c r="G179" s="29"/>
      <c r="H179" s="29"/>
      <c r="I179" s="48" t="str">
        <f t="shared" si="42"/>
        <v/>
      </c>
      <c r="J179" s="48" t="str">
        <f t="shared" si="43"/>
        <v/>
      </c>
      <c r="K179" s="49" t="str">
        <f t="shared" si="44"/>
        <v/>
      </c>
      <c r="N179" s="78"/>
      <c r="O179" s="39" t="str">
        <f t="shared" si="38"/>
        <v>F</v>
      </c>
      <c r="P179" s="11">
        <f t="shared" si="45"/>
        <v>-23.287315649149274</v>
      </c>
      <c r="Q179" s="11"/>
      <c r="R179" s="38">
        <f t="shared" si="39"/>
        <v>0</v>
      </c>
      <c r="S179" s="30">
        <f t="shared" si="40"/>
        <v>0</v>
      </c>
      <c r="T179" s="30">
        <f t="shared" si="41"/>
        <v>0</v>
      </c>
      <c r="U179" s="34"/>
      <c r="V179" s="34"/>
      <c r="W179" s="34"/>
      <c r="X179" s="31">
        <f t="shared" si="46"/>
        <v>9.0359999999999996</v>
      </c>
      <c r="Y179" s="31">
        <f t="shared" si="47"/>
        <v>-184.49199999999999</v>
      </c>
      <c r="Z179" s="30">
        <f t="shared" si="48"/>
        <v>0</v>
      </c>
    </row>
    <row r="180" spans="5:26" x14ac:dyDescent="0.15">
      <c r="E180" s="46"/>
      <c r="F180" s="28"/>
      <c r="G180" s="29"/>
      <c r="H180" s="29"/>
      <c r="I180" s="48" t="str">
        <f t="shared" si="42"/>
        <v/>
      </c>
      <c r="J180" s="48" t="str">
        <f t="shared" si="43"/>
        <v/>
      </c>
      <c r="K180" s="49" t="str">
        <f t="shared" si="44"/>
        <v/>
      </c>
      <c r="N180" s="78"/>
      <c r="O180" s="39" t="str">
        <f t="shared" si="38"/>
        <v>F</v>
      </c>
      <c r="P180" s="11">
        <f t="shared" si="45"/>
        <v>-23.287315649149274</v>
      </c>
      <c r="Q180" s="11"/>
      <c r="R180" s="38">
        <f t="shared" si="39"/>
        <v>0</v>
      </c>
      <c r="S180" s="30">
        <f t="shared" si="40"/>
        <v>0</v>
      </c>
      <c r="T180" s="30">
        <f t="shared" si="41"/>
        <v>0</v>
      </c>
      <c r="U180" s="34"/>
      <c r="V180" s="34"/>
      <c r="W180" s="34"/>
      <c r="X180" s="31">
        <f t="shared" si="46"/>
        <v>9.0359999999999996</v>
      </c>
      <c r="Y180" s="31">
        <f t="shared" si="47"/>
        <v>-184.49199999999999</v>
      </c>
      <c r="Z180" s="30">
        <f t="shared" si="48"/>
        <v>0</v>
      </c>
    </row>
    <row r="181" spans="5:26" x14ac:dyDescent="0.15">
      <c r="E181" s="46"/>
      <c r="F181" s="28"/>
      <c r="G181" s="29"/>
      <c r="H181" s="29"/>
      <c r="I181" s="48" t="str">
        <f t="shared" si="42"/>
        <v/>
      </c>
      <c r="J181" s="48" t="str">
        <f t="shared" si="43"/>
        <v/>
      </c>
      <c r="K181" s="49" t="str">
        <f t="shared" si="44"/>
        <v/>
      </c>
      <c r="N181" s="78"/>
      <c r="O181" s="39" t="str">
        <f t="shared" si="38"/>
        <v>F</v>
      </c>
      <c r="P181" s="11">
        <f t="shared" si="45"/>
        <v>-23.287315649149274</v>
      </c>
      <c r="Q181" s="11"/>
      <c r="R181" s="38">
        <f t="shared" si="39"/>
        <v>0</v>
      </c>
      <c r="S181" s="30">
        <f t="shared" si="40"/>
        <v>0</v>
      </c>
      <c r="T181" s="30">
        <f t="shared" si="41"/>
        <v>0</v>
      </c>
      <c r="U181" s="34"/>
      <c r="V181" s="34"/>
      <c r="W181" s="34"/>
      <c r="X181" s="31">
        <f t="shared" si="46"/>
        <v>9.0359999999999996</v>
      </c>
      <c r="Y181" s="31">
        <f t="shared" si="47"/>
        <v>-184.49199999999999</v>
      </c>
      <c r="Z181" s="30">
        <f t="shared" si="48"/>
        <v>0</v>
      </c>
    </row>
    <row r="182" spans="5:26" x14ac:dyDescent="0.15">
      <c r="E182" s="46"/>
      <c r="F182" s="28"/>
      <c r="G182" s="29"/>
      <c r="H182" s="29"/>
      <c r="I182" s="48" t="str">
        <f t="shared" si="42"/>
        <v/>
      </c>
      <c r="J182" s="48" t="str">
        <f t="shared" si="43"/>
        <v/>
      </c>
      <c r="K182" s="49" t="str">
        <f t="shared" si="44"/>
        <v/>
      </c>
      <c r="N182" s="78"/>
      <c r="O182" s="39" t="str">
        <f t="shared" si="38"/>
        <v>F</v>
      </c>
      <c r="P182" s="11">
        <f t="shared" si="45"/>
        <v>-23.287315649149274</v>
      </c>
      <c r="Q182" s="11"/>
      <c r="R182" s="38">
        <f t="shared" si="39"/>
        <v>0</v>
      </c>
      <c r="S182" s="30">
        <f t="shared" si="40"/>
        <v>0</v>
      </c>
      <c r="T182" s="30">
        <f t="shared" si="41"/>
        <v>0</v>
      </c>
      <c r="U182" s="34"/>
      <c r="V182" s="34"/>
      <c r="W182" s="34"/>
      <c r="X182" s="31">
        <f t="shared" si="46"/>
        <v>9.0359999999999996</v>
      </c>
      <c r="Y182" s="31">
        <f t="shared" si="47"/>
        <v>-184.49199999999999</v>
      </c>
      <c r="Z182" s="30">
        <f t="shared" si="48"/>
        <v>0</v>
      </c>
    </row>
    <row r="183" spans="5:26" x14ac:dyDescent="0.15">
      <c r="E183" s="46"/>
      <c r="F183" s="28"/>
      <c r="G183" s="29"/>
      <c r="H183" s="29"/>
      <c r="I183" s="48" t="str">
        <f t="shared" si="42"/>
        <v/>
      </c>
      <c r="J183" s="48" t="str">
        <f t="shared" si="43"/>
        <v/>
      </c>
      <c r="K183" s="49" t="str">
        <f t="shared" si="44"/>
        <v/>
      </c>
      <c r="N183" s="78"/>
      <c r="O183" s="39" t="str">
        <f t="shared" si="38"/>
        <v>F</v>
      </c>
      <c r="P183" s="11">
        <f t="shared" si="45"/>
        <v>-23.287315649149274</v>
      </c>
      <c r="Q183" s="11"/>
      <c r="R183" s="38">
        <f t="shared" si="39"/>
        <v>0</v>
      </c>
      <c r="S183" s="30">
        <f t="shared" si="40"/>
        <v>0</v>
      </c>
      <c r="T183" s="30">
        <f t="shared" si="41"/>
        <v>0</v>
      </c>
      <c r="U183" s="34"/>
      <c r="V183" s="34"/>
      <c r="W183" s="34"/>
      <c r="X183" s="31">
        <f t="shared" si="46"/>
        <v>9.0359999999999996</v>
      </c>
      <c r="Y183" s="31">
        <f t="shared" si="47"/>
        <v>-184.49199999999999</v>
      </c>
      <c r="Z183" s="30">
        <f t="shared" si="48"/>
        <v>0</v>
      </c>
    </row>
    <row r="184" spans="5:26" x14ac:dyDescent="0.15">
      <c r="E184" s="46"/>
      <c r="F184" s="28"/>
      <c r="G184" s="29"/>
      <c r="H184" s="29"/>
      <c r="I184" s="48" t="str">
        <f t="shared" si="42"/>
        <v/>
      </c>
      <c r="J184" s="48" t="str">
        <f t="shared" si="43"/>
        <v/>
      </c>
      <c r="K184" s="49" t="str">
        <f t="shared" si="44"/>
        <v/>
      </c>
      <c r="N184" s="78"/>
      <c r="O184" s="39" t="str">
        <f t="shared" si="38"/>
        <v>F</v>
      </c>
      <c r="P184" s="11">
        <f t="shared" si="45"/>
        <v>-23.287315649149274</v>
      </c>
      <c r="Q184" s="11"/>
      <c r="R184" s="38">
        <f t="shared" si="39"/>
        <v>0</v>
      </c>
      <c r="S184" s="30">
        <f t="shared" si="40"/>
        <v>0</v>
      </c>
      <c r="T184" s="30">
        <f t="shared" si="41"/>
        <v>0</v>
      </c>
      <c r="U184" s="34"/>
      <c r="V184" s="34"/>
      <c r="W184" s="34"/>
      <c r="X184" s="31">
        <f t="shared" si="46"/>
        <v>9.0359999999999996</v>
      </c>
      <c r="Y184" s="31">
        <f t="shared" si="47"/>
        <v>-184.49199999999999</v>
      </c>
      <c r="Z184" s="30">
        <f t="shared" si="48"/>
        <v>0</v>
      </c>
    </row>
    <row r="185" spans="5:26" x14ac:dyDescent="0.15">
      <c r="E185" s="46"/>
      <c r="F185" s="28"/>
      <c r="G185" s="29"/>
      <c r="H185" s="29"/>
      <c r="I185" s="48" t="str">
        <f t="shared" si="42"/>
        <v/>
      </c>
      <c r="J185" s="48" t="str">
        <f t="shared" si="43"/>
        <v/>
      </c>
      <c r="K185" s="49" t="str">
        <f t="shared" si="44"/>
        <v/>
      </c>
      <c r="N185" s="78"/>
      <c r="O185" s="39" t="str">
        <f t="shared" si="38"/>
        <v>F</v>
      </c>
      <c r="P185" s="11">
        <f t="shared" si="45"/>
        <v>-23.287315649149274</v>
      </c>
      <c r="Q185" s="11"/>
      <c r="R185" s="38">
        <f t="shared" si="39"/>
        <v>0</v>
      </c>
      <c r="S185" s="30">
        <f t="shared" si="40"/>
        <v>0</v>
      </c>
      <c r="T185" s="30">
        <f t="shared" si="41"/>
        <v>0</v>
      </c>
      <c r="U185" s="34"/>
      <c r="V185" s="34"/>
      <c r="W185" s="34"/>
      <c r="X185" s="31">
        <f t="shared" si="46"/>
        <v>9.0359999999999996</v>
      </c>
      <c r="Y185" s="31">
        <f t="shared" si="47"/>
        <v>-184.49199999999999</v>
      </c>
      <c r="Z185" s="30">
        <f t="shared" si="48"/>
        <v>0</v>
      </c>
    </row>
    <row r="186" spans="5:26" x14ac:dyDescent="0.15">
      <c r="E186" s="46"/>
      <c r="F186" s="28"/>
      <c r="G186" s="29"/>
      <c r="H186" s="29"/>
      <c r="I186" s="48" t="str">
        <f t="shared" si="42"/>
        <v/>
      </c>
      <c r="J186" s="48" t="str">
        <f t="shared" si="43"/>
        <v/>
      </c>
      <c r="K186" s="49" t="str">
        <f t="shared" si="44"/>
        <v/>
      </c>
      <c r="N186" s="78"/>
      <c r="O186" s="39" t="str">
        <f t="shared" si="38"/>
        <v>F</v>
      </c>
      <c r="P186" s="11">
        <f t="shared" si="45"/>
        <v>-23.287315649149274</v>
      </c>
      <c r="Q186" s="11"/>
      <c r="R186" s="38">
        <f t="shared" si="39"/>
        <v>0</v>
      </c>
      <c r="S186" s="30">
        <f t="shared" si="40"/>
        <v>0</v>
      </c>
      <c r="T186" s="30">
        <f t="shared" si="41"/>
        <v>0</v>
      </c>
      <c r="U186" s="34"/>
      <c r="V186" s="34"/>
      <c r="W186" s="34"/>
      <c r="X186" s="31">
        <f t="shared" si="46"/>
        <v>9.0359999999999996</v>
      </c>
      <c r="Y186" s="31">
        <f t="shared" si="47"/>
        <v>-184.49199999999999</v>
      </c>
      <c r="Z186" s="30">
        <f t="shared" si="48"/>
        <v>0</v>
      </c>
    </row>
    <row r="187" spans="5:26" x14ac:dyDescent="0.15">
      <c r="E187" s="46"/>
      <c r="F187" s="28"/>
      <c r="G187" s="29"/>
      <c r="H187" s="29"/>
      <c r="I187" s="48" t="str">
        <f t="shared" si="42"/>
        <v/>
      </c>
      <c r="J187" s="48" t="str">
        <f t="shared" si="43"/>
        <v/>
      </c>
      <c r="K187" s="49" t="str">
        <f t="shared" si="44"/>
        <v/>
      </c>
      <c r="N187" s="78"/>
      <c r="O187" s="39" t="str">
        <f t="shared" si="38"/>
        <v>F</v>
      </c>
      <c r="P187" s="11">
        <f t="shared" si="45"/>
        <v>-23.287315649149274</v>
      </c>
      <c r="Q187" s="11"/>
      <c r="R187" s="38">
        <f t="shared" si="39"/>
        <v>0</v>
      </c>
      <c r="S187" s="30">
        <f t="shared" si="40"/>
        <v>0</v>
      </c>
      <c r="T187" s="30">
        <f t="shared" si="41"/>
        <v>0</v>
      </c>
      <c r="U187" s="34"/>
      <c r="V187" s="34"/>
      <c r="W187" s="34"/>
      <c r="X187" s="31">
        <f t="shared" si="46"/>
        <v>9.0359999999999996</v>
      </c>
      <c r="Y187" s="31">
        <f t="shared" si="47"/>
        <v>-184.49199999999999</v>
      </c>
      <c r="Z187" s="30">
        <f t="shared" si="48"/>
        <v>0</v>
      </c>
    </row>
    <row r="188" spans="5:26" x14ac:dyDescent="0.15">
      <c r="E188" s="46"/>
      <c r="F188" s="28"/>
      <c r="G188" s="29"/>
      <c r="H188" s="29"/>
      <c r="I188" s="48" t="str">
        <f t="shared" si="42"/>
        <v/>
      </c>
      <c r="J188" s="48" t="str">
        <f t="shared" si="43"/>
        <v/>
      </c>
      <c r="K188" s="49" t="str">
        <f t="shared" si="44"/>
        <v/>
      </c>
      <c r="N188" s="78"/>
      <c r="O188" s="39" t="str">
        <f t="shared" si="38"/>
        <v>F</v>
      </c>
      <c r="P188" s="11">
        <f t="shared" si="45"/>
        <v>-23.287315649149274</v>
      </c>
      <c r="Q188" s="11"/>
      <c r="R188" s="38">
        <f t="shared" si="39"/>
        <v>0</v>
      </c>
      <c r="S188" s="30">
        <f t="shared" si="40"/>
        <v>0</v>
      </c>
      <c r="T188" s="30">
        <f t="shared" si="41"/>
        <v>0</v>
      </c>
      <c r="U188" s="34"/>
      <c r="V188" s="34"/>
      <c r="W188" s="34"/>
      <c r="X188" s="31">
        <f t="shared" si="46"/>
        <v>9.0359999999999996</v>
      </c>
      <c r="Y188" s="31">
        <f t="shared" si="47"/>
        <v>-184.49199999999999</v>
      </c>
      <c r="Z188" s="30">
        <f t="shared" si="48"/>
        <v>0</v>
      </c>
    </row>
    <row r="189" spans="5:26" x14ac:dyDescent="0.15">
      <c r="E189" s="46"/>
      <c r="F189" s="28"/>
      <c r="G189" s="29"/>
      <c r="H189" s="29"/>
      <c r="I189" s="48" t="str">
        <f t="shared" si="42"/>
        <v/>
      </c>
      <c r="J189" s="48" t="str">
        <f t="shared" si="43"/>
        <v/>
      </c>
      <c r="K189" s="49" t="str">
        <f t="shared" si="44"/>
        <v/>
      </c>
      <c r="N189" s="78"/>
      <c r="O189" s="39" t="str">
        <f t="shared" si="38"/>
        <v>F</v>
      </c>
      <c r="P189" s="11">
        <f t="shared" si="45"/>
        <v>-23.287315649149274</v>
      </c>
      <c r="Q189" s="11"/>
      <c r="R189" s="38">
        <f t="shared" si="39"/>
        <v>0</v>
      </c>
      <c r="S189" s="30">
        <f t="shared" si="40"/>
        <v>0</v>
      </c>
      <c r="T189" s="30">
        <f t="shared" si="41"/>
        <v>0</v>
      </c>
      <c r="U189" s="34"/>
      <c r="V189" s="34"/>
      <c r="W189" s="34"/>
      <c r="X189" s="31">
        <f t="shared" si="46"/>
        <v>9.0359999999999996</v>
      </c>
      <c r="Y189" s="31">
        <f t="shared" si="47"/>
        <v>-184.49199999999999</v>
      </c>
      <c r="Z189" s="30">
        <f t="shared" si="48"/>
        <v>0</v>
      </c>
    </row>
    <row r="190" spans="5:26" x14ac:dyDescent="0.15">
      <c r="E190" s="46"/>
      <c r="F190" s="28"/>
      <c r="G190" s="29"/>
      <c r="H190" s="29"/>
      <c r="I190" s="48" t="str">
        <f t="shared" si="42"/>
        <v/>
      </c>
      <c r="J190" s="48" t="str">
        <f t="shared" si="43"/>
        <v/>
      </c>
      <c r="K190" s="49" t="str">
        <f t="shared" si="44"/>
        <v/>
      </c>
      <c r="N190" s="78"/>
      <c r="O190" s="39" t="str">
        <f t="shared" si="38"/>
        <v>F</v>
      </c>
      <c r="P190" s="11">
        <f t="shared" si="45"/>
        <v>-23.287315649149274</v>
      </c>
      <c r="Q190" s="11"/>
      <c r="R190" s="38">
        <f t="shared" si="39"/>
        <v>0</v>
      </c>
      <c r="S190" s="30">
        <f t="shared" si="40"/>
        <v>0</v>
      </c>
      <c r="T190" s="30">
        <f t="shared" si="41"/>
        <v>0</v>
      </c>
      <c r="U190" s="34"/>
      <c r="V190" s="34"/>
      <c r="W190" s="34"/>
      <c r="X190" s="31">
        <f t="shared" si="46"/>
        <v>9.0359999999999996</v>
      </c>
      <c r="Y190" s="31">
        <f t="shared" si="47"/>
        <v>-184.49199999999999</v>
      </c>
      <c r="Z190" s="30">
        <f t="shared" si="48"/>
        <v>0</v>
      </c>
    </row>
    <row r="191" spans="5:26" x14ac:dyDescent="0.15">
      <c r="E191" s="46"/>
      <c r="F191" s="28"/>
      <c r="G191" s="29"/>
      <c r="H191" s="29"/>
      <c r="I191" s="48" t="str">
        <f t="shared" si="42"/>
        <v/>
      </c>
      <c r="J191" s="48" t="str">
        <f t="shared" si="43"/>
        <v/>
      </c>
      <c r="K191" s="49" t="str">
        <f t="shared" si="44"/>
        <v/>
      </c>
      <c r="N191" s="78"/>
      <c r="O191" s="39" t="str">
        <f t="shared" si="38"/>
        <v>F</v>
      </c>
      <c r="P191" s="11">
        <f t="shared" si="45"/>
        <v>-23.287315649149274</v>
      </c>
      <c r="Q191" s="11"/>
      <c r="R191" s="38">
        <f t="shared" si="39"/>
        <v>0</v>
      </c>
      <c r="S191" s="30">
        <f t="shared" si="40"/>
        <v>0</v>
      </c>
      <c r="T191" s="30">
        <f t="shared" si="41"/>
        <v>0</v>
      </c>
      <c r="U191" s="34"/>
      <c r="V191" s="34"/>
      <c r="W191" s="34"/>
      <c r="X191" s="31">
        <f t="shared" si="46"/>
        <v>9.0359999999999996</v>
      </c>
      <c r="Y191" s="31">
        <f t="shared" si="47"/>
        <v>-184.49199999999999</v>
      </c>
      <c r="Z191" s="30">
        <f t="shared" si="48"/>
        <v>0</v>
      </c>
    </row>
    <row r="192" spans="5:26" x14ac:dyDescent="0.15">
      <c r="E192" s="46"/>
      <c r="F192" s="28"/>
      <c r="G192" s="29"/>
      <c r="H192" s="29"/>
      <c r="I192" s="48" t="str">
        <f t="shared" si="42"/>
        <v/>
      </c>
      <c r="J192" s="48" t="str">
        <f t="shared" si="43"/>
        <v/>
      </c>
      <c r="K192" s="49" t="str">
        <f t="shared" si="44"/>
        <v/>
      </c>
      <c r="N192" s="78"/>
      <c r="O192" s="39" t="str">
        <f t="shared" si="38"/>
        <v>F</v>
      </c>
      <c r="P192" s="11">
        <f t="shared" si="45"/>
        <v>-23.287315649149274</v>
      </c>
      <c r="Q192" s="11"/>
      <c r="R192" s="38">
        <f t="shared" si="39"/>
        <v>0</v>
      </c>
      <c r="S192" s="30">
        <f t="shared" si="40"/>
        <v>0</v>
      </c>
      <c r="T192" s="30">
        <f t="shared" si="41"/>
        <v>0</v>
      </c>
      <c r="U192" s="34"/>
      <c r="V192" s="34"/>
      <c r="W192" s="34"/>
      <c r="X192" s="31">
        <f t="shared" si="46"/>
        <v>9.0359999999999996</v>
      </c>
      <c r="Y192" s="31">
        <f t="shared" si="47"/>
        <v>-184.49199999999999</v>
      </c>
      <c r="Z192" s="30">
        <f t="shared" si="48"/>
        <v>0</v>
      </c>
    </row>
    <row r="193" spans="5:26" x14ac:dyDescent="0.15">
      <c r="E193" s="46"/>
      <c r="F193" s="28"/>
      <c r="G193" s="29"/>
      <c r="H193" s="29"/>
      <c r="I193" s="48" t="str">
        <f t="shared" si="42"/>
        <v/>
      </c>
      <c r="J193" s="48" t="str">
        <f t="shared" si="43"/>
        <v/>
      </c>
      <c r="K193" s="49" t="str">
        <f t="shared" si="44"/>
        <v/>
      </c>
      <c r="N193" s="78"/>
      <c r="O193" s="39" t="str">
        <f t="shared" si="38"/>
        <v>F</v>
      </c>
      <c r="P193" s="11">
        <f t="shared" si="45"/>
        <v>-23.287315649149274</v>
      </c>
      <c r="Q193" s="11"/>
      <c r="R193" s="38">
        <f t="shared" si="39"/>
        <v>0</v>
      </c>
      <c r="S193" s="30">
        <f t="shared" si="40"/>
        <v>0</v>
      </c>
      <c r="T193" s="30">
        <f t="shared" si="41"/>
        <v>0</v>
      </c>
      <c r="U193" s="34"/>
      <c r="V193" s="34"/>
      <c r="W193" s="34"/>
      <c r="X193" s="31">
        <f t="shared" si="46"/>
        <v>9.0359999999999996</v>
      </c>
      <c r="Y193" s="31">
        <f t="shared" si="47"/>
        <v>-184.49199999999999</v>
      </c>
      <c r="Z193" s="30">
        <f t="shared" si="48"/>
        <v>0</v>
      </c>
    </row>
    <row r="194" spans="5:26" x14ac:dyDescent="0.15">
      <c r="E194" s="46"/>
      <c r="F194" s="28"/>
      <c r="G194" s="29"/>
      <c r="H194" s="29"/>
      <c r="I194" s="48" t="str">
        <f t="shared" si="42"/>
        <v/>
      </c>
      <c r="J194" s="48" t="str">
        <f t="shared" si="43"/>
        <v/>
      </c>
      <c r="K194" s="49" t="str">
        <f t="shared" si="44"/>
        <v/>
      </c>
      <c r="N194" s="78"/>
      <c r="O194" s="39" t="str">
        <f t="shared" si="38"/>
        <v>F</v>
      </c>
      <c r="P194" s="11">
        <f t="shared" si="45"/>
        <v>-23.287315649149274</v>
      </c>
      <c r="Q194" s="11"/>
      <c r="R194" s="38">
        <f t="shared" ref="R194:R248" si="49">DATEDIF($F$127,F194,"Y")</f>
        <v>0</v>
      </c>
      <c r="S194" s="30">
        <f t="shared" ref="S194:S248" si="50">DATEDIF($F$127,F194,"YM")</f>
        <v>0</v>
      </c>
      <c r="T194" s="30">
        <f t="shared" ref="T194:T248" si="51">DATEDIF($F$127,F194,"Y")+DATEDIF($F$127,F194,"YD")/(365+IF(MOD(YEAR(DATE(YEAR(F194)-1,MONTH($F$127),DAY($F$127))),4)=0,IF(DATE(YEAR(DATE(YEAR(F194)-1,MONTH($F$127),DAY($F$127))),2,29)&gt;=DATE(YEAR(F194)-1,MONTH($F$127),DAY($F$127)),1,0),0)+IF(MOD(YEAR(F194),4)=0,IF(DATE(YEAR(F194),2,29)&lt;=F194,1,0),0))</f>
        <v>0</v>
      </c>
      <c r="U194" s="34"/>
      <c r="V194" s="34"/>
      <c r="W194" s="34"/>
      <c r="X194" s="31">
        <f t="shared" si="46"/>
        <v>9.0359999999999996</v>
      </c>
      <c r="Y194" s="31">
        <f t="shared" si="47"/>
        <v>-184.49199999999999</v>
      </c>
      <c r="Z194" s="30">
        <f t="shared" si="48"/>
        <v>0</v>
      </c>
    </row>
    <row r="195" spans="5:26" x14ac:dyDescent="0.15">
      <c r="E195" s="46"/>
      <c r="F195" s="28"/>
      <c r="G195" s="29"/>
      <c r="H195" s="29"/>
      <c r="I195" s="48" t="str">
        <f t="shared" si="42"/>
        <v/>
      </c>
      <c r="J195" s="48" t="str">
        <f t="shared" si="43"/>
        <v/>
      </c>
      <c r="K195" s="49" t="str">
        <f t="shared" si="44"/>
        <v/>
      </c>
      <c r="N195" s="78"/>
      <c r="O195" s="39" t="str">
        <f t="shared" si="38"/>
        <v>F</v>
      </c>
      <c r="P195" s="11">
        <f t="shared" si="45"/>
        <v>-23.287315649149274</v>
      </c>
      <c r="Q195" s="11"/>
      <c r="R195" s="38">
        <f t="shared" si="49"/>
        <v>0</v>
      </c>
      <c r="S195" s="30">
        <f t="shared" si="50"/>
        <v>0</v>
      </c>
      <c r="T195" s="30">
        <f t="shared" si="51"/>
        <v>0</v>
      </c>
      <c r="U195" s="34"/>
      <c r="V195" s="34"/>
      <c r="W195" s="34"/>
      <c r="X195" s="31">
        <f t="shared" si="46"/>
        <v>9.0359999999999996</v>
      </c>
      <c r="Y195" s="31">
        <f t="shared" si="47"/>
        <v>-184.49199999999999</v>
      </c>
      <c r="Z195" s="30">
        <f t="shared" si="48"/>
        <v>0</v>
      </c>
    </row>
    <row r="196" spans="5:26" x14ac:dyDescent="0.15">
      <c r="E196" s="46"/>
      <c r="F196" s="28"/>
      <c r="G196" s="29"/>
      <c r="H196" s="29"/>
      <c r="I196" s="48" t="str">
        <f t="shared" ref="I196:I222" si="52">IF(COUNTA($F$127,$H$127,F196:H196)=5,P196,"")</f>
        <v/>
      </c>
      <c r="J196" s="48" t="str">
        <f t="shared" ref="J196:J222" si="53">IF(COUNTA($F$127,$H$127,F196:H196)=5,IF(T196&lt;6,"*",IF(T196&gt;=17.583,"*",(H196-G196*INDEX(IF(O196="F",muratafemale,muratamale),R196-4,1)-INDEX(IF(O196="F",muratafemale,muratamale),R196-4,2))/(G196*INDEX(IF(O196="F",muratafemale,muratamale),R196-4,1)+INDEX(IF(O196="F",muratafemale,muratamale),R196-4,2))*100)),"")</f>
        <v/>
      </c>
      <c r="K196" s="49" t="str">
        <f t="shared" ref="K196:K222" si="54">IF(COUNTA($F$127,$H$127,F196:H196)=5,IF(OR(T196&lt;1,G196&lt;70),"*",IF(G196&gt;=IF(O196="M",181,174),(H196-Z196)/Z196*100,IF(G196&lt;101,(H196-X196)/X196*100,IF(T196&lt;6,(H196-X196)/X196*100,IF(T196&gt;=17.583,(H196-Z196)/Z196*100,(H196-Y196)/Y196*100))))),"")</f>
        <v/>
      </c>
      <c r="N196" s="78"/>
      <c r="O196" s="39" t="str">
        <f t="shared" si="38"/>
        <v>F</v>
      </c>
      <c r="P196" s="11">
        <f t="shared" ref="P196:P221" si="55">IF(T196&gt;17.583,"*",(G196-(INDEX(IF(O196="F",Hfemalemean,Hmalemean),S196+1,R196+1)))/(INDEX(IF(O196="F",Hfemalesd,Hmalesd),S196+1,R196+1)))</f>
        <v>-23.287315649149274</v>
      </c>
      <c r="Q196" s="11"/>
      <c r="R196" s="38">
        <f t="shared" si="49"/>
        <v>0</v>
      </c>
      <c r="S196" s="30">
        <f t="shared" si="50"/>
        <v>0</v>
      </c>
      <c r="T196" s="30">
        <f t="shared" si="51"/>
        <v>0</v>
      </c>
      <c r="U196" s="34"/>
      <c r="V196" s="34"/>
      <c r="W196" s="34"/>
      <c r="X196" s="31">
        <f t="shared" ref="X196:X221" si="56">IF(O196="M",2.06*10^-3*G196^2-0.1166*G196+6.5273,2.49*10^-3*G196^2-0.1858*G196+9.036)</f>
        <v>9.0359999999999996</v>
      </c>
      <c r="Y196" s="31">
        <f t="shared" ref="Y196:Y221" si="57">((G196/100)^3*INDEX(itoOI,IF(O196="M",0,3)+IF(G196&lt;140,1,IF(G196&lt;=149,2,3)),1)+(G196/100)^2*INDEX(itoOI,IF(O196="M",0,3)+IF(G196&lt;140,1,IF(G196&lt;=149,2,3)),2)+(G196/100)*INDEX(itoOI,IF(O196="M",0,3)+IF(G196&lt;140,1,IF(G196&lt;=149,2,3)),3)+INDEX(itoOI,IF(O196="M",0,3)+IF(G196&lt;140,1,IF(G196&lt;=149,2,3)),4))</f>
        <v>-184.49199999999999</v>
      </c>
      <c r="Z196" s="30">
        <f t="shared" ref="Z196:Z221" si="58">22*G196^2/10000</f>
        <v>0</v>
      </c>
    </row>
    <row r="197" spans="5:26" x14ac:dyDescent="0.15">
      <c r="E197" s="46"/>
      <c r="F197" s="28"/>
      <c r="G197" s="29"/>
      <c r="H197" s="29"/>
      <c r="I197" s="48" t="str">
        <f t="shared" si="52"/>
        <v/>
      </c>
      <c r="J197" s="48" t="str">
        <f t="shared" si="53"/>
        <v/>
      </c>
      <c r="K197" s="49" t="str">
        <f t="shared" si="54"/>
        <v/>
      </c>
      <c r="N197" s="78"/>
      <c r="O197" s="39" t="str">
        <f t="shared" si="38"/>
        <v>F</v>
      </c>
      <c r="P197" s="11">
        <f t="shared" si="55"/>
        <v>-23.287315649149274</v>
      </c>
      <c r="Q197" s="11"/>
      <c r="R197" s="38">
        <f t="shared" si="49"/>
        <v>0</v>
      </c>
      <c r="S197" s="30">
        <f t="shared" si="50"/>
        <v>0</v>
      </c>
      <c r="T197" s="30">
        <f t="shared" si="51"/>
        <v>0</v>
      </c>
      <c r="U197" s="34"/>
      <c r="V197" s="34"/>
      <c r="W197" s="34"/>
      <c r="X197" s="31">
        <f t="shared" si="56"/>
        <v>9.0359999999999996</v>
      </c>
      <c r="Y197" s="31">
        <f t="shared" si="57"/>
        <v>-184.49199999999999</v>
      </c>
      <c r="Z197" s="30">
        <f t="shared" si="58"/>
        <v>0</v>
      </c>
    </row>
    <row r="198" spans="5:26" x14ac:dyDescent="0.15">
      <c r="E198" s="46"/>
      <c r="F198" s="28"/>
      <c r="G198" s="29"/>
      <c r="H198" s="29"/>
      <c r="I198" s="48" t="str">
        <f t="shared" si="52"/>
        <v/>
      </c>
      <c r="J198" s="48" t="str">
        <f t="shared" si="53"/>
        <v/>
      </c>
      <c r="K198" s="49" t="str">
        <f t="shared" si="54"/>
        <v/>
      </c>
      <c r="N198" s="78"/>
      <c r="O198" s="39" t="str">
        <f t="shared" si="38"/>
        <v>F</v>
      </c>
      <c r="P198" s="11">
        <f t="shared" si="55"/>
        <v>-23.287315649149274</v>
      </c>
      <c r="Q198" s="11"/>
      <c r="R198" s="38">
        <f t="shared" si="49"/>
        <v>0</v>
      </c>
      <c r="S198" s="30">
        <f t="shared" si="50"/>
        <v>0</v>
      </c>
      <c r="T198" s="30">
        <f t="shared" si="51"/>
        <v>0</v>
      </c>
      <c r="U198" s="34"/>
      <c r="V198" s="34"/>
      <c r="W198" s="34"/>
      <c r="X198" s="31">
        <f t="shared" si="56"/>
        <v>9.0359999999999996</v>
      </c>
      <c r="Y198" s="31">
        <f t="shared" si="57"/>
        <v>-184.49199999999999</v>
      </c>
      <c r="Z198" s="30">
        <f t="shared" si="58"/>
        <v>0</v>
      </c>
    </row>
    <row r="199" spans="5:26" x14ac:dyDescent="0.15">
      <c r="E199" s="46"/>
      <c r="F199" s="28"/>
      <c r="G199" s="29"/>
      <c r="H199" s="29"/>
      <c r="I199" s="48" t="str">
        <f t="shared" si="52"/>
        <v/>
      </c>
      <c r="J199" s="48" t="str">
        <f t="shared" si="53"/>
        <v/>
      </c>
      <c r="K199" s="49" t="str">
        <f t="shared" si="54"/>
        <v/>
      </c>
      <c r="N199" s="78"/>
      <c r="O199" s="39" t="str">
        <f t="shared" si="38"/>
        <v>F</v>
      </c>
      <c r="P199" s="11">
        <f t="shared" si="55"/>
        <v>-23.287315649149274</v>
      </c>
      <c r="Q199" s="11"/>
      <c r="R199" s="38">
        <f t="shared" si="49"/>
        <v>0</v>
      </c>
      <c r="S199" s="30">
        <f t="shared" si="50"/>
        <v>0</v>
      </c>
      <c r="T199" s="30">
        <f t="shared" si="51"/>
        <v>0</v>
      </c>
      <c r="U199" s="34"/>
      <c r="V199" s="34"/>
      <c r="W199" s="34"/>
      <c r="X199" s="31">
        <f t="shared" si="56"/>
        <v>9.0359999999999996</v>
      </c>
      <c r="Y199" s="31">
        <f t="shared" si="57"/>
        <v>-184.49199999999999</v>
      </c>
      <c r="Z199" s="30">
        <f t="shared" si="58"/>
        <v>0</v>
      </c>
    </row>
    <row r="200" spans="5:26" x14ac:dyDescent="0.15">
      <c r="E200" s="46"/>
      <c r="F200" s="28"/>
      <c r="G200" s="29"/>
      <c r="H200" s="29"/>
      <c r="I200" s="48" t="str">
        <f t="shared" si="52"/>
        <v/>
      </c>
      <c r="J200" s="48" t="str">
        <f t="shared" si="53"/>
        <v/>
      </c>
      <c r="K200" s="49" t="str">
        <f t="shared" si="54"/>
        <v/>
      </c>
      <c r="N200" s="78"/>
      <c r="O200" s="39" t="str">
        <f t="shared" si="38"/>
        <v>F</v>
      </c>
      <c r="P200" s="11">
        <f t="shared" si="55"/>
        <v>-23.287315649149274</v>
      </c>
      <c r="Q200" s="11"/>
      <c r="R200" s="38">
        <f t="shared" si="49"/>
        <v>0</v>
      </c>
      <c r="S200" s="30">
        <f t="shared" si="50"/>
        <v>0</v>
      </c>
      <c r="T200" s="30">
        <f t="shared" si="51"/>
        <v>0</v>
      </c>
      <c r="U200" s="34"/>
      <c r="V200" s="34"/>
      <c r="W200" s="34"/>
      <c r="X200" s="31">
        <f t="shared" si="56"/>
        <v>9.0359999999999996</v>
      </c>
      <c r="Y200" s="31">
        <f t="shared" si="57"/>
        <v>-184.49199999999999</v>
      </c>
      <c r="Z200" s="30">
        <f t="shared" si="58"/>
        <v>0</v>
      </c>
    </row>
    <row r="201" spans="5:26" x14ac:dyDescent="0.15">
      <c r="E201" s="46"/>
      <c r="F201" s="28"/>
      <c r="G201" s="29"/>
      <c r="H201" s="29"/>
      <c r="I201" s="48" t="str">
        <f t="shared" si="52"/>
        <v/>
      </c>
      <c r="J201" s="48" t="str">
        <f t="shared" si="53"/>
        <v/>
      </c>
      <c r="K201" s="49" t="str">
        <f t="shared" si="54"/>
        <v/>
      </c>
      <c r="N201" s="78"/>
      <c r="O201" s="39" t="str">
        <f t="shared" si="38"/>
        <v>F</v>
      </c>
      <c r="P201" s="11">
        <f t="shared" si="55"/>
        <v>-23.287315649149274</v>
      </c>
      <c r="Q201" s="11"/>
      <c r="R201" s="38">
        <f t="shared" si="49"/>
        <v>0</v>
      </c>
      <c r="S201" s="30">
        <f t="shared" si="50"/>
        <v>0</v>
      </c>
      <c r="T201" s="30">
        <f t="shared" si="51"/>
        <v>0</v>
      </c>
      <c r="U201" s="34"/>
      <c r="V201" s="34"/>
      <c r="W201" s="34"/>
      <c r="X201" s="31">
        <f t="shared" si="56"/>
        <v>9.0359999999999996</v>
      </c>
      <c r="Y201" s="31">
        <f t="shared" si="57"/>
        <v>-184.49199999999999</v>
      </c>
      <c r="Z201" s="30">
        <f t="shared" si="58"/>
        <v>0</v>
      </c>
    </row>
    <row r="202" spans="5:26" x14ac:dyDescent="0.15">
      <c r="E202" s="46"/>
      <c r="F202" s="28"/>
      <c r="G202" s="29"/>
      <c r="H202" s="29"/>
      <c r="I202" s="48" t="str">
        <f t="shared" si="52"/>
        <v/>
      </c>
      <c r="J202" s="48" t="str">
        <f t="shared" si="53"/>
        <v/>
      </c>
      <c r="K202" s="49" t="str">
        <f t="shared" si="54"/>
        <v/>
      </c>
      <c r="N202" s="78"/>
      <c r="O202" s="39" t="str">
        <f t="shared" si="38"/>
        <v>F</v>
      </c>
      <c r="P202" s="11">
        <f t="shared" si="55"/>
        <v>-23.287315649149274</v>
      </c>
      <c r="Q202" s="11"/>
      <c r="R202" s="38">
        <f t="shared" si="49"/>
        <v>0</v>
      </c>
      <c r="S202" s="30">
        <f t="shared" si="50"/>
        <v>0</v>
      </c>
      <c r="T202" s="30">
        <f t="shared" si="51"/>
        <v>0</v>
      </c>
      <c r="U202" s="34"/>
      <c r="V202" s="34"/>
      <c r="W202" s="34"/>
      <c r="X202" s="31">
        <f t="shared" si="56"/>
        <v>9.0359999999999996</v>
      </c>
      <c r="Y202" s="31">
        <f t="shared" si="57"/>
        <v>-184.49199999999999</v>
      </c>
      <c r="Z202" s="30">
        <f t="shared" si="58"/>
        <v>0</v>
      </c>
    </row>
    <row r="203" spans="5:26" x14ac:dyDescent="0.15">
      <c r="E203" s="46"/>
      <c r="F203" s="28"/>
      <c r="G203" s="29"/>
      <c r="H203" s="29"/>
      <c r="I203" s="48" t="str">
        <f t="shared" si="52"/>
        <v/>
      </c>
      <c r="J203" s="48" t="str">
        <f t="shared" si="53"/>
        <v/>
      </c>
      <c r="K203" s="49" t="str">
        <f t="shared" si="54"/>
        <v/>
      </c>
      <c r="N203" s="78"/>
      <c r="O203" s="39" t="str">
        <f t="shared" si="38"/>
        <v>F</v>
      </c>
      <c r="P203" s="11">
        <f t="shared" si="55"/>
        <v>-23.287315649149274</v>
      </c>
      <c r="Q203" s="11"/>
      <c r="R203" s="38">
        <f t="shared" si="49"/>
        <v>0</v>
      </c>
      <c r="S203" s="30">
        <f t="shared" si="50"/>
        <v>0</v>
      </c>
      <c r="T203" s="30">
        <f t="shared" si="51"/>
        <v>0</v>
      </c>
      <c r="U203" s="34"/>
      <c r="V203" s="34"/>
      <c r="W203" s="34"/>
      <c r="X203" s="31">
        <f t="shared" si="56"/>
        <v>9.0359999999999996</v>
      </c>
      <c r="Y203" s="31">
        <f t="shared" si="57"/>
        <v>-184.49199999999999</v>
      </c>
      <c r="Z203" s="30">
        <f t="shared" si="58"/>
        <v>0</v>
      </c>
    </row>
    <row r="204" spans="5:26" x14ac:dyDescent="0.15">
      <c r="E204" s="46"/>
      <c r="F204" s="28"/>
      <c r="G204" s="29"/>
      <c r="H204" s="29"/>
      <c r="I204" s="48" t="str">
        <f t="shared" si="52"/>
        <v/>
      </c>
      <c r="J204" s="48" t="str">
        <f t="shared" si="53"/>
        <v/>
      </c>
      <c r="K204" s="49" t="str">
        <f t="shared" si="54"/>
        <v/>
      </c>
      <c r="N204" s="78"/>
      <c r="O204" s="39" t="str">
        <f t="shared" si="38"/>
        <v>F</v>
      </c>
      <c r="P204" s="11">
        <f t="shared" si="55"/>
        <v>-23.287315649149274</v>
      </c>
      <c r="Q204" s="11"/>
      <c r="R204" s="38">
        <f t="shared" si="49"/>
        <v>0</v>
      </c>
      <c r="S204" s="30">
        <f t="shared" si="50"/>
        <v>0</v>
      </c>
      <c r="T204" s="30">
        <f t="shared" si="51"/>
        <v>0</v>
      </c>
      <c r="U204" s="34"/>
      <c r="V204" s="34"/>
      <c r="W204" s="34"/>
      <c r="X204" s="31">
        <f t="shared" si="56"/>
        <v>9.0359999999999996</v>
      </c>
      <c r="Y204" s="31">
        <f t="shared" si="57"/>
        <v>-184.49199999999999</v>
      </c>
      <c r="Z204" s="30">
        <f t="shared" si="58"/>
        <v>0</v>
      </c>
    </row>
    <row r="205" spans="5:26" x14ac:dyDescent="0.15">
      <c r="E205" s="46"/>
      <c r="F205" s="28"/>
      <c r="G205" s="29"/>
      <c r="H205" s="29"/>
      <c r="I205" s="48" t="str">
        <f t="shared" si="52"/>
        <v/>
      </c>
      <c r="J205" s="48" t="str">
        <f t="shared" si="53"/>
        <v/>
      </c>
      <c r="K205" s="49" t="str">
        <f t="shared" si="54"/>
        <v/>
      </c>
      <c r="N205" s="78"/>
      <c r="O205" s="39" t="str">
        <f t="shared" si="38"/>
        <v>F</v>
      </c>
      <c r="P205" s="11">
        <f t="shared" si="55"/>
        <v>-23.287315649149274</v>
      </c>
      <c r="Q205" s="11"/>
      <c r="R205" s="38">
        <f t="shared" si="49"/>
        <v>0</v>
      </c>
      <c r="S205" s="30">
        <f t="shared" si="50"/>
        <v>0</v>
      </c>
      <c r="T205" s="30">
        <f t="shared" si="51"/>
        <v>0</v>
      </c>
      <c r="U205" s="34"/>
      <c r="V205" s="34"/>
      <c r="W205" s="34"/>
      <c r="X205" s="31">
        <f t="shared" si="56"/>
        <v>9.0359999999999996</v>
      </c>
      <c r="Y205" s="31">
        <f t="shared" si="57"/>
        <v>-184.49199999999999</v>
      </c>
      <c r="Z205" s="30">
        <f t="shared" si="58"/>
        <v>0</v>
      </c>
    </row>
    <row r="206" spans="5:26" x14ac:dyDescent="0.15">
      <c r="E206" s="46"/>
      <c r="F206" s="28"/>
      <c r="G206" s="29"/>
      <c r="H206" s="29"/>
      <c r="I206" s="48" t="str">
        <f t="shared" si="52"/>
        <v/>
      </c>
      <c r="J206" s="48" t="str">
        <f t="shared" si="53"/>
        <v/>
      </c>
      <c r="K206" s="49" t="str">
        <f t="shared" si="54"/>
        <v/>
      </c>
      <c r="N206" s="78"/>
      <c r="O206" s="39" t="str">
        <f t="shared" si="38"/>
        <v>F</v>
      </c>
      <c r="P206" s="11">
        <f t="shared" si="55"/>
        <v>-23.287315649149274</v>
      </c>
      <c r="Q206" s="11"/>
      <c r="R206" s="38">
        <f t="shared" si="49"/>
        <v>0</v>
      </c>
      <c r="S206" s="30">
        <f t="shared" si="50"/>
        <v>0</v>
      </c>
      <c r="T206" s="30">
        <f t="shared" si="51"/>
        <v>0</v>
      </c>
      <c r="U206" s="34"/>
      <c r="V206" s="34"/>
      <c r="W206" s="34"/>
      <c r="X206" s="31">
        <f t="shared" si="56"/>
        <v>9.0359999999999996</v>
      </c>
      <c r="Y206" s="31">
        <f t="shared" si="57"/>
        <v>-184.49199999999999</v>
      </c>
      <c r="Z206" s="30">
        <f t="shared" si="58"/>
        <v>0</v>
      </c>
    </row>
    <row r="207" spans="5:26" x14ac:dyDescent="0.15">
      <c r="E207" s="46"/>
      <c r="F207" s="28"/>
      <c r="G207" s="29"/>
      <c r="H207" s="29"/>
      <c r="I207" s="48" t="str">
        <f t="shared" si="52"/>
        <v/>
      </c>
      <c r="J207" s="48" t="str">
        <f t="shared" si="53"/>
        <v/>
      </c>
      <c r="K207" s="49" t="str">
        <f t="shared" si="54"/>
        <v/>
      </c>
      <c r="N207" s="78"/>
      <c r="O207" s="39" t="str">
        <f t="shared" si="38"/>
        <v>F</v>
      </c>
      <c r="P207" s="11">
        <f t="shared" si="55"/>
        <v>-23.287315649149274</v>
      </c>
      <c r="Q207" s="11"/>
      <c r="R207" s="38">
        <f t="shared" si="49"/>
        <v>0</v>
      </c>
      <c r="S207" s="30">
        <f t="shared" si="50"/>
        <v>0</v>
      </c>
      <c r="T207" s="30">
        <f t="shared" si="51"/>
        <v>0</v>
      </c>
      <c r="U207" s="34"/>
      <c r="V207" s="34"/>
      <c r="W207" s="34"/>
      <c r="X207" s="31">
        <f t="shared" si="56"/>
        <v>9.0359999999999996</v>
      </c>
      <c r="Y207" s="31">
        <f t="shared" si="57"/>
        <v>-184.49199999999999</v>
      </c>
      <c r="Z207" s="30">
        <f t="shared" si="58"/>
        <v>0</v>
      </c>
    </row>
    <row r="208" spans="5:26" x14ac:dyDescent="0.15">
      <c r="E208" s="46"/>
      <c r="F208" s="28"/>
      <c r="G208" s="29"/>
      <c r="H208" s="29"/>
      <c r="I208" s="48" t="str">
        <f t="shared" si="52"/>
        <v/>
      </c>
      <c r="J208" s="48" t="str">
        <f t="shared" si="53"/>
        <v/>
      </c>
      <c r="K208" s="49" t="str">
        <f t="shared" si="54"/>
        <v/>
      </c>
      <c r="N208" s="78"/>
      <c r="O208" s="39" t="str">
        <f t="shared" si="38"/>
        <v>F</v>
      </c>
      <c r="P208" s="11">
        <f t="shared" si="55"/>
        <v>-23.287315649149274</v>
      </c>
      <c r="Q208" s="11"/>
      <c r="R208" s="38">
        <f t="shared" si="49"/>
        <v>0</v>
      </c>
      <c r="S208" s="30">
        <f t="shared" si="50"/>
        <v>0</v>
      </c>
      <c r="T208" s="30">
        <f t="shared" si="51"/>
        <v>0</v>
      </c>
      <c r="U208" s="34"/>
      <c r="V208" s="34"/>
      <c r="W208" s="34"/>
      <c r="X208" s="31">
        <f t="shared" si="56"/>
        <v>9.0359999999999996</v>
      </c>
      <c r="Y208" s="31">
        <f t="shared" si="57"/>
        <v>-184.49199999999999</v>
      </c>
      <c r="Z208" s="30">
        <f t="shared" si="58"/>
        <v>0</v>
      </c>
    </row>
    <row r="209" spans="5:26" x14ac:dyDescent="0.15">
      <c r="E209" s="46"/>
      <c r="F209" s="28"/>
      <c r="G209" s="29"/>
      <c r="H209" s="29"/>
      <c r="I209" s="48" t="str">
        <f t="shared" si="52"/>
        <v/>
      </c>
      <c r="J209" s="48" t="str">
        <f t="shared" si="53"/>
        <v/>
      </c>
      <c r="K209" s="49" t="str">
        <f t="shared" si="54"/>
        <v/>
      </c>
      <c r="N209" s="78"/>
      <c r="O209" s="39" t="str">
        <f t="shared" si="38"/>
        <v>F</v>
      </c>
      <c r="P209" s="11">
        <f t="shared" si="55"/>
        <v>-23.287315649149274</v>
      </c>
      <c r="Q209" s="11"/>
      <c r="R209" s="38">
        <f t="shared" si="49"/>
        <v>0</v>
      </c>
      <c r="S209" s="30">
        <f t="shared" si="50"/>
        <v>0</v>
      </c>
      <c r="T209" s="30">
        <f t="shared" si="51"/>
        <v>0</v>
      </c>
      <c r="U209" s="34"/>
      <c r="V209" s="34"/>
      <c r="W209" s="34"/>
      <c r="X209" s="31">
        <f t="shared" si="56"/>
        <v>9.0359999999999996</v>
      </c>
      <c r="Y209" s="31">
        <f t="shared" si="57"/>
        <v>-184.49199999999999</v>
      </c>
      <c r="Z209" s="30">
        <f t="shared" si="58"/>
        <v>0</v>
      </c>
    </row>
    <row r="210" spans="5:26" x14ac:dyDescent="0.15">
      <c r="E210" s="46"/>
      <c r="F210" s="28"/>
      <c r="G210" s="29"/>
      <c r="H210" s="29"/>
      <c r="I210" s="48" t="str">
        <f t="shared" si="52"/>
        <v/>
      </c>
      <c r="J210" s="48" t="str">
        <f t="shared" si="53"/>
        <v/>
      </c>
      <c r="K210" s="49" t="str">
        <f t="shared" si="54"/>
        <v/>
      </c>
      <c r="N210" s="78"/>
      <c r="O210" s="39" t="str">
        <f t="shared" si="38"/>
        <v>F</v>
      </c>
      <c r="P210" s="11">
        <f t="shared" si="55"/>
        <v>-23.287315649149274</v>
      </c>
      <c r="Q210" s="11"/>
      <c r="R210" s="38">
        <f t="shared" si="49"/>
        <v>0</v>
      </c>
      <c r="S210" s="30">
        <f t="shared" si="50"/>
        <v>0</v>
      </c>
      <c r="T210" s="30">
        <f t="shared" si="51"/>
        <v>0</v>
      </c>
      <c r="U210" s="34"/>
      <c r="V210" s="34"/>
      <c r="W210" s="34"/>
      <c r="X210" s="31">
        <f t="shared" si="56"/>
        <v>9.0359999999999996</v>
      </c>
      <c r="Y210" s="31">
        <f t="shared" si="57"/>
        <v>-184.49199999999999</v>
      </c>
      <c r="Z210" s="30">
        <f t="shared" si="58"/>
        <v>0</v>
      </c>
    </row>
    <row r="211" spans="5:26" x14ac:dyDescent="0.15">
      <c r="E211" s="46"/>
      <c r="F211" s="28"/>
      <c r="G211" s="29"/>
      <c r="H211" s="29"/>
      <c r="I211" s="48" t="str">
        <f t="shared" si="52"/>
        <v/>
      </c>
      <c r="J211" s="48" t="str">
        <f t="shared" si="53"/>
        <v/>
      </c>
      <c r="K211" s="49" t="str">
        <f t="shared" si="54"/>
        <v/>
      </c>
      <c r="N211" s="78"/>
      <c r="O211" s="39" t="str">
        <f t="shared" si="38"/>
        <v>F</v>
      </c>
      <c r="P211" s="11">
        <f t="shared" si="55"/>
        <v>-23.287315649149274</v>
      </c>
      <c r="Q211" s="11"/>
      <c r="R211" s="38">
        <f t="shared" si="49"/>
        <v>0</v>
      </c>
      <c r="S211" s="30">
        <f t="shared" si="50"/>
        <v>0</v>
      </c>
      <c r="T211" s="30">
        <f t="shared" si="51"/>
        <v>0</v>
      </c>
      <c r="U211" s="34"/>
      <c r="V211" s="34"/>
      <c r="W211" s="34"/>
      <c r="X211" s="31">
        <f t="shared" si="56"/>
        <v>9.0359999999999996</v>
      </c>
      <c r="Y211" s="31">
        <f t="shared" si="57"/>
        <v>-184.49199999999999</v>
      </c>
      <c r="Z211" s="30">
        <f t="shared" si="58"/>
        <v>0</v>
      </c>
    </row>
    <row r="212" spans="5:26" x14ac:dyDescent="0.15">
      <c r="E212" s="46"/>
      <c r="F212" s="28"/>
      <c r="G212" s="29"/>
      <c r="H212" s="29"/>
      <c r="I212" s="48" t="str">
        <f t="shared" si="52"/>
        <v/>
      </c>
      <c r="J212" s="48" t="str">
        <f t="shared" si="53"/>
        <v/>
      </c>
      <c r="K212" s="49" t="str">
        <f t="shared" si="54"/>
        <v/>
      </c>
      <c r="N212" s="78"/>
      <c r="O212" s="39" t="str">
        <f t="shared" si="38"/>
        <v>F</v>
      </c>
      <c r="P212" s="11">
        <f t="shared" si="55"/>
        <v>-23.287315649149274</v>
      </c>
      <c r="Q212" s="11"/>
      <c r="R212" s="38">
        <f t="shared" si="49"/>
        <v>0</v>
      </c>
      <c r="S212" s="30">
        <f t="shared" si="50"/>
        <v>0</v>
      </c>
      <c r="T212" s="30">
        <f t="shared" si="51"/>
        <v>0</v>
      </c>
      <c r="U212" s="34"/>
      <c r="V212" s="34"/>
      <c r="W212" s="34"/>
      <c r="X212" s="31">
        <f t="shared" si="56"/>
        <v>9.0359999999999996</v>
      </c>
      <c r="Y212" s="31">
        <f t="shared" si="57"/>
        <v>-184.49199999999999</v>
      </c>
      <c r="Z212" s="30">
        <f t="shared" si="58"/>
        <v>0</v>
      </c>
    </row>
    <row r="213" spans="5:26" x14ac:dyDescent="0.15">
      <c r="E213" s="46"/>
      <c r="F213" s="28"/>
      <c r="G213" s="29"/>
      <c r="H213" s="29"/>
      <c r="I213" s="48" t="str">
        <f t="shared" si="52"/>
        <v/>
      </c>
      <c r="J213" s="48" t="str">
        <f t="shared" si="53"/>
        <v/>
      </c>
      <c r="K213" s="49" t="str">
        <f t="shared" si="54"/>
        <v/>
      </c>
      <c r="N213" s="78"/>
      <c r="O213" s="39" t="str">
        <f t="shared" si="38"/>
        <v>F</v>
      </c>
      <c r="P213" s="11">
        <f t="shared" si="55"/>
        <v>-23.287315649149274</v>
      </c>
      <c r="Q213" s="11"/>
      <c r="R213" s="38">
        <f t="shared" si="49"/>
        <v>0</v>
      </c>
      <c r="S213" s="30">
        <f t="shared" si="50"/>
        <v>0</v>
      </c>
      <c r="T213" s="30">
        <f t="shared" si="51"/>
        <v>0</v>
      </c>
      <c r="U213" s="34"/>
      <c r="V213" s="34"/>
      <c r="W213" s="34"/>
      <c r="X213" s="31">
        <f t="shared" si="56"/>
        <v>9.0359999999999996</v>
      </c>
      <c r="Y213" s="31">
        <f t="shared" si="57"/>
        <v>-184.49199999999999</v>
      </c>
      <c r="Z213" s="30">
        <f t="shared" si="58"/>
        <v>0</v>
      </c>
    </row>
    <row r="214" spans="5:26" x14ac:dyDescent="0.15">
      <c r="E214" s="46"/>
      <c r="F214" s="28"/>
      <c r="G214" s="29"/>
      <c r="H214" s="29"/>
      <c r="I214" s="48" t="str">
        <f t="shared" si="52"/>
        <v/>
      </c>
      <c r="J214" s="48" t="str">
        <f t="shared" si="53"/>
        <v/>
      </c>
      <c r="K214" s="49" t="str">
        <f t="shared" si="54"/>
        <v/>
      </c>
      <c r="N214" s="78"/>
      <c r="O214" s="39" t="str">
        <f t="shared" si="38"/>
        <v>F</v>
      </c>
      <c r="P214" s="11">
        <f t="shared" si="55"/>
        <v>-23.287315649149274</v>
      </c>
      <c r="Q214" s="11"/>
      <c r="R214" s="38">
        <f t="shared" si="49"/>
        <v>0</v>
      </c>
      <c r="S214" s="30">
        <f t="shared" si="50"/>
        <v>0</v>
      </c>
      <c r="T214" s="30">
        <f t="shared" si="51"/>
        <v>0</v>
      </c>
      <c r="U214" s="34"/>
      <c r="V214" s="34"/>
      <c r="W214" s="34"/>
      <c r="X214" s="31">
        <f t="shared" si="56"/>
        <v>9.0359999999999996</v>
      </c>
      <c r="Y214" s="31">
        <f t="shared" si="57"/>
        <v>-184.49199999999999</v>
      </c>
      <c r="Z214" s="30">
        <f t="shared" si="58"/>
        <v>0</v>
      </c>
    </row>
    <row r="215" spans="5:26" x14ac:dyDescent="0.15">
      <c r="E215" s="46"/>
      <c r="F215" s="28"/>
      <c r="G215" s="29"/>
      <c r="H215" s="29"/>
      <c r="I215" s="48" t="str">
        <f t="shared" si="52"/>
        <v/>
      </c>
      <c r="J215" s="48" t="str">
        <f t="shared" si="53"/>
        <v/>
      </c>
      <c r="K215" s="49" t="str">
        <f t="shared" si="54"/>
        <v/>
      </c>
      <c r="N215" s="78"/>
      <c r="O215" s="39" t="str">
        <f t="shared" si="38"/>
        <v>F</v>
      </c>
      <c r="P215" s="11">
        <f t="shared" si="55"/>
        <v>-23.287315649149274</v>
      </c>
      <c r="Q215" s="11"/>
      <c r="R215" s="38">
        <f t="shared" si="49"/>
        <v>0</v>
      </c>
      <c r="S215" s="30">
        <f t="shared" si="50"/>
        <v>0</v>
      </c>
      <c r="T215" s="30">
        <f t="shared" si="51"/>
        <v>0</v>
      </c>
      <c r="U215" s="34"/>
      <c r="V215" s="34"/>
      <c r="W215" s="34"/>
      <c r="X215" s="31">
        <f t="shared" si="56"/>
        <v>9.0359999999999996</v>
      </c>
      <c r="Y215" s="31">
        <f t="shared" si="57"/>
        <v>-184.49199999999999</v>
      </c>
      <c r="Z215" s="30">
        <f t="shared" si="58"/>
        <v>0</v>
      </c>
    </row>
    <row r="216" spans="5:26" x14ac:dyDescent="0.15">
      <c r="E216" s="46"/>
      <c r="F216" s="28"/>
      <c r="G216" s="29"/>
      <c r="H216" s="29"/>
      <c r="I216" s="48" t="str">
        <f t="shared" si="52"/>
        <v/>
      </c>
      <c r="J216" s="48" t="str">
        <f t="shared" si="53"/>
        <v/>
      </c>
      <c r="K216" s="49" t="str">
        <f t="shared" si="54"/>
        <v/>
      </c>
      <c r="N216" s="78"/>
      <c r="O216" s="39" t="str">
        <f t="shared" si="38"/>
        <v>F</v>
      </c>
      <c r="P216" s="11">
        <f t="shared" si="55"/>
        <v>-23.287315649149274</v>
      </c>
      <c r="Q216" s="11"/>
      <c r="R216" s="38">
        <f t="shared" si="49"/>
        <v>0</v>
      </c>
      <c r="S216" s="30">
        <f t="shared" si="50"/>
        <v>0</v>
      </c>
      <c r="T216" s="30">
        <f t="shared" si="51"/>
        <v>0</v>
      </c>
      <c r="U216" s="34"/>
      <c r="V216" s="34"/>
      <c r="W216" s="34"/>
      <c r="X216" s="31">
        <f t="shared" si="56"/>
        <v>9.0359999999999996</v>
      </c>
      <c r="Y216" s="31">
        <f t="shared" si="57"/>
        <v>-184.49199999999999</v>
      </c>
      <c r="Z216" s="30">
        <f t="shared" si="58"/>
        <v>0</v>
      </c>
    </row>
    <row r="217" spans="5:26" x14ac:dyDescent="0.15">
      <c r="E217" s="46"/>
      <c r="F217" s="28"/>
      <c r="G217" s="29"/>
      <c r="H217" s="29"/>
      <c r="I217" s="48" t="str">
        <f t="shared" si="52"/>
        <v/>
      </c>
      <c r="J217" s="48" t="str">
        <f t="shared" si="53"/>
        <v/>
      </c>
      <c r="K217" s="49" t="str">
        <f t="shared" si="54"/>
        <v/>
      </c>
      <c r="N217" s="78"/>
      <c r="O217" s="39" t="str">
        <f t="shared" si="38"/>
        <v>F</v>
      </c>
      <c r="P217" s="11">
        <f t="shared" si="55"/>
        <v>-23.287315649149274</v>
      </c>
      <c r="Q217" s="11"/>
      <c r="R217" s="38">
        <f t="shared" si="49"/>
        <v>0</v>
      </c>
      <c r="S217" s="30">
        <f t="shared" si="50"/>
        <v>0</v>
      </c>
      <c r="T217" s="30">
        <f t="shared" si="51"/>
        <v>0</v>
      </c>
      <c r="U217" s="34"/>
      <c r="V217" s="34"/>
      <c r="W217" s="34"/>
      <c r="X217" s="31">
        <f t="shared" si="56"/>
        <v>9.0359999999999996</v>
      </c>
      <c r="Y217" s="31">
        <f t="shared" si="57"/>
        <v>-184.49199999999999</v>
      </c>
      <c r="Z217" s="30">
        <f t="shared" si="58"/>
        <v>0</v>
      </c>
    </row>
    <row r="218" spans="5:26" x14ac:dyDescent="0.15">
      <c r="E218" s="46"/>
      <c r="F218" s="28"/>
      <c r="G218" s="29"/>
      <c r="H218" s="29"/>
      <c r="I218" s="48" t="str">
        <f t="shared" si="52"/>
        <v/>
      </c>
      <c r="J218" s="48" t="str">
        <f t="shared" si="53"/>
        <v/>
      </c>
      <c r="K218" s="49" t="str">
        <f t="shared" si="54"/>
        <v/>
      </c>
      <c r="N218" s="78"/>
      <c r="O218" s="39" t="str">
        <f t="shared" si="38"/>
        <v>F</v>
      </c>
      <c r="P218" s="11">
        <f t="shared" si="55"/>
        <v>-23.287315649149274</v>
      </c>
      <c r="Q218" s="11"/>
      <c r="R218" s="38">
        <f t="shared" si="49"/>
        <v>0</v>
      </c>
      <c r="S218" s="30">
        <f t="shared" si="50"/>
        <v>0</v>
      </c>
      <c r="T218" s="30">
        <f t="shared" si="51"/>
        <v>0</v>
      </c>
      <c r="U218" s="34"/>
      <c r="V218" s="34"/>
      <c r="W218" s="34"/>
      <c r="X218" s="31">
        <f t="shared" si="56"/>
        <v>9.0359999999999996</v>
      </c>
      <c r="Y218" s="31">
        <f t="shared" si="57"/>
        <v>-184.49199999999999</v>
      </c>
      <c r="Z218" s="30">
        <f t="shared" si="58"/>
        <v>0</v>
      </c>
    </row>
    <row r="219" spans="5:26" x14ac:dyDescent="0.15">
      <c r="E219" s="46"/>
      <c r="F219" s="28"/>
      <c r="G219" s="29"/>
      <c r="H219" s="29"/>
      <c r="I219" s="48" t="str">
        <f t="shared" si="52"/>
        <v/>
      </c>
      <c r="J219" s="48" t="str">
        <f t="shared" si="53"/>
        <v/>
      </c>
      <c r="K219" s="49" t="str">
        <f t="shared" si="54"/>
        <v/>
      </c>
      <c r="N219" s="78"/>
      <c r="O219" s="39" t="str">
        <f t="shared" si="38"/>
        <v>F</v>
      </c>
      <c r="P219" s="11">
        <f t="shared" si="55"/>
        <v>-23.287315649149274</v>
      </c>
      <c r="Q219" s="11"/>
      <c r="R219" s="38">
        <f t="shared" si="49"/>
        <v>0</v>
      </c>
      <c r="S219" s="30">
        <f t="shared" si="50"/>
        <v>0</v>
      </c>
      <c r="T219" s="30">
        <f t="shared" si="51"/>
        <v>0</v>
      </c>
      <c r="U219" s="34"/>
      <c r="V219" s="34"/>
      <c r="W219" s="34"/>
      <c r="X219" s="31">
        <f t="shared" si="56"/>
        <v>9.0359999999999996</v>
      </c>
      <c r="Y219" s="31">
        <f t="shared" si="57"/>
        <v>-184.49199999999999</v>
      </c>
      <c r="Z219" s="30">
        <f t="shared" si="58"/>
        <v>0</v>
      </c>
    </row>
    <row r="220" spans="5:26" x14ac:dyDescent="0.15">
      <c r="E220" s="46"/>
      <c r="F220" s="28"/>
      <c r="G220" s="29"/>
      <c r="H220" s="29"/>
      <c r="I220" s="48" t="str">
        <f t="shared" si="52"/>
        <v/>
      </c>
      <c r="J220" s="48" t="str">
        <f t="shared" si="53"/>
        <v/>
      </c>
      <c r="K220" s="49" t="str">
        <f t="shared" si="54"/>
        <v/>
      </c>
      <c r="N220" s="78"/>
      <c r="O220" s="39" t="str">
        <f t="shared" si="38"/>
        <v>F</v>
      </c>
      <c r="P220" s="11">
        <f t="shared" si="55"/>
        <v>-23.287315649149274</v>
      </c>
      <c r="Q220" s="11"/>
      <c r="R220" s="38">
        <f t="shared" si="49"/>
        <v>0</v>
      </c>
      <c r="S220" s="30">
        <f t="shared" si="50"/>
        <v>0</v>
      </c>
      <c r="T220" s="30">
        <f t="shared" si="51"/>
        <v>0</v>
      </c>
      <c r="U220" s="34"/>
      <c r="V220" s="34"/>
      <c r="W220" s="34"/>
      <c r="X220" s="31">
        <f t="shared" si="56"/>
        <v>9.0359999999999996</v>
      </c>
      <c r="Y220" s="31">
        <f t="shared" si="57"/>
        <v>-184.49199999999999</v>
      </c>
      <c r="Z220" s="30">
        <f t="shared" si="58"/>
        <v>0</v>
      </c>
    </row>
    <row r="221" spans="5:26" x14ac:dyDescent="0.15">
      <c r="E221" s="46"/>
      <c r="F221" s="28"/>
      <c r="G221" s="29"/>
      <c r="H221" s="29"/>
      <c r="I221" s="48" t="str">
        <f t="shared" si="52"/>
        <v/>
      </c>
      <c r="J221" s="48" t="str">
        <f t="shared" si="53"/>
        <v/>
      </c>
      <c r="K221" s="49" t="str">
        <f t="shared" si="54"/>
        <v/>
      </c>
      <c r="N221" s="78"/>
      <c r="O221" s="39" t="str">
        <f t="shared" si="38"/>
        <v>F</v>
      </c>
      <c r="P221" s="11">
        <f t="shared" si="55"/>
        <v>-23.287315649149274</v>
      </c>
      <c r="Q221" s="11"/>
      <c r="R221" s="38">
        <f t="shared" si="49"/>
        <v>0</v>
      </c>
      <c r="S221" s="30">
        <f t="shared" si="50"/>
        <v>0</v>
      </c>
      <c r="T221" s="30">
        <f t="shared" si="51"/>
        <v>0</v>
      </c>
      <c r="U221" s="34"/>
      <c r="V221" s="34"/>
      <c r="W221" s="34"/>
      <c r="X221" s="31">
        <f t="shared" si="56"/>
        <v>9.0359999999999996</v>
      </c>
      <c r="Y221" s="31">
        <f t="shared" si="57"/>
        <v>-184.49199999999999</v>
      </c>
      <c r="Z221" s="30">
        <f t="shared" si="58"/>
        <v>0</v>
      </c>
    </row>
    <row r="222" spans="5:26" x14ac:dyDescent="0.15">
      <c r="E222" s="46"/>
      <c r="F222" s="28"/>
      <c r="G222" s="29"/>
      <c r="H222" s="29"/>
      <c r="I222" s="48" t="str">
        <f t="shared" si="52"/>
        <v/>
      </c>
      <c r="J222" s="48" t="str">
        <f t="shared" si="53"/>
        <v/>
      </c>
      <c r="K222" s="49" t="str">
        <f t="shared" si="54"/>
        <v/>
      </c>
      <c r="L222" s="11"/>
      <c r="M222" s="11"/>
      <c r="N222" s="78"/>
      <c r="O222" s="39" t="str">
        <f>+O131</f>
        <v>F</v>
      </c>
      <c r="P222" s="11">
        <f t="shared" si="31"/>
        <v>-23.287315649149274</v>
      </c>
      <c r="Q222" s="11"/>
      <c r="R222" s="38">
        <f t="shared" si="49"/>
        <v>0</v>
      </c>
      <c r="S222" s="30">
        <f t="shared" si="50"/>
        <v>0</v>
      </c>
      <c r="T222" s="30">
        <f t="shared" si="51"/>
        <v>0</v>
      </c>
      <c r="U222" s="34"/>
      <c r="V222" s="34"/>
      <c r="W222" s="34"/>
      <c r="X222" s="31">
        <f t="shared" si="32"/>
        <v>9.0359999999999996</v>
      </c>
      <c r="Y222" s="31">
        <f t="shared" si="33"/>
        <v>-184.49199999999999</v>
      </c>
      <c r="Z222" s="30">
        <f t="shared" si="34"/>
        <v>0</v>
      </c>
    </row>
    <row r="223" spans="5:26" x14ac:dyDescent="0.15">
      <c r="E223" s="46"/>
      <c r="F223" s="28"/>
      <c r="G223" s="29"/>
      <c r="H223" s="29"/>
      <c r="I223" s="48" t="str">
        <f t="shared" si="35"/>
        <v/>
      </c>
      <c r="J223" s="48" t="str">
        <f t="shared" si="36"/>
        <v/>
      </c>
      <c r="K223" s="49" t="str">
        <f t="shared" si="37"/>
        <v/>
      </c>
      <c r="L223" s="11"/>
      <c r="M223" s="11"/>
      <c r="N223" s="78"/>
      <c r="O223" s="39" t="str">
        <f t="shared" si="38"/>
        <v>F</v>
      </c>
      <c r="P223" s="11">
        <f t="shared" si="31"/>
        <v>-23.287315649149274</v>
      </c>
      <c r="Q223" s="11"/>
      <c r="R223" s="38">
        <f t="shared" si="49"/>
        <v>0</v>
      </c>
      <c r="S223" s="30">
        <f t="shared" si="50"/>
        <v>0</v>
      </c>
      <c r="T223" s="30">
        <f t="shared" si="51"/>
        <v>0</v>
      </c>
      <c r="U223" s="34"/>
      <c r="V223" s="34"/>
      <c r="W223" s="34"/>
      <c r="X223" s="31">
        <f t="shared" si="32"/>
        <v>9.0359999999999996</v>
      </c>
      <c r="Y223" s="31">
        <f t="shared" si="33"/>
        <v>-184.49199999999999</v>
      </c>
      <c r="Z223" s="30">
        <f t="shared" si="34"/>
        <v>0</v>
      </c>
    </row>
    <row r="224" spans="5:26" x14ac:dyDescent="0.15">
      <c r="E224" s="46"/>
      <c r="F224" s="28"/>
      <c r="G224" s="29"/>
      <c r="H224" s="29"/>
      <c r="I224" s="48" t="str">
        <f t="shared" si="35"/>
        <v/>
      </c>
      <c r="J224" s="48" t="str">
        <f t="shared" si="36"/>
        <v/>
      </c>
      <c r="K224" s="49" t="str">
        <f t="shared" si="37"/>
        <v/>
      </c>
      <c r="L224" s="11"/>
      <c r="M224" s="11"/>
      <c r="N224" s="78"/>
      <c r="O224" s="39" t="str">
        <f t="shared" si="38"/>
        <v>F</v>
      </c>
      <c r="P224" s="11">
        <f t="shared" si="31"/>
        <v>-23.287315649149274</v>
      </c>
      <c r="Q224" s="11"/>
      <c r="R224" s="38">
        <f t="shared" si="49"/>
        <v>0</v>
      </c>
      <c r="S224" s="30">
        <f t="shared" si="50"/>
        <v>0</v>
      </c>
      <c r="T224" s="30">
        <f t="shared" si="51"/>
        <v>0</v>
      </c>
      <c r="U224" s="34"/>
      <c r="V224" s="34"/>
      <c r="W224" s="34"/>
      <c r="X224" s="31">
        <f t="shared" si="32"/>
        <v>9.0359999999999996</v>
      </c>
      <c r="Y224" s="31">
        <f t="shared" si="33"/>
        <v>-184.49199999999999</v>
      </c>
      <c r="Z224" s="30">
        <f t="shared" si="34"/>
        <v>0</v>
      </c>
    </row>
    <row r="225" spans="5:26" x14ac:dyDescent="0.15">
      <c r="E225" s="46"/>
      <c r="F225" s="28"/>
      <c r="G225" s="29"/>
      <c r="H225" s="29"/>
      <c r="I225" s="48" t="str">
        <f t="shared" si="35"/>
        <v/>
      </c>
      <c r="J225" s="48" t="str">
        <f t="shared" si="36"/>
        <v/>
      </c>
      <c r="K225" s="49" t="str">
        <f t="shared" si="37"/>
        <v/>
      </c>
      <c r="L225" s="11"/>
      <c r="M225" s="11"/>
      <c r="N225" s="78"/>
      <c r="O225" s="39" t="str">
        <f t="shared" si="38"/>
        <v>F</v>
      </c>
      <c r="P225" s="11">
        <f t="shared" si="31"/>
        <v>-23.287315649149274</v>
      </c>
      <c r="Q225" s="11"/>
      <c r="R225" s="38">
        <f t="shared" si="49"/>
        <v>0</v>
      </c>
      <c r="S225" s="30">
        <f t="shared" si="50"/>
        <v>0</v>
      </c>
      <c r="T225" s="30">
        <f t="shared" si="51"/>
        <v>0</v>
      </c>
      <c r="U225" s="34"/>
      <c r="V225" s="34"/>
      <c r="W225" s="34"/>
      <c r="X225" s="31">
        <f t="shared" si="32"/>
        <v>9.0359999999999996</v>
      </c>
      <c r="Y225" s="31">
        <f t="shared" si="33"/>
        <v>-184.49199999999999</v>
      </c>
      <c r="Z225" s="30">
        <f t="shared" si="34"/>
        <v>0</v>
      </c>
    </row>
    <row r="226" spans="5:26" x14ac:dyDescent="0.15">
      <c r="E226" s="46"/>
      <c r="F226" s="28"/>
      <c r="G226" s="29"/>
      <c r="H226" s="29"/>
      <c r="I226" s="48" t="str">
        <f t="shared" si="35"/>
        <v/>
      </c>
      <c r="J226" s="48" t="str">
        <f t="shared" si="36"/>
        <v/>
      </c>
      <c r="K226" s="49" t="str">
        <f t="shared" si="37"/>
        <v/>
      </c>
      <c r="L226" s="11"/>
      <c r="M226" s="11"/>
      <c r="N226" s="78"/>
      <c r="O226" s="39" t="str">
        <f t="shared" si="38"/>
        <v>F</v>
      </c>
      <c r="P226" s="11">
        <f t="shared" si="31"/>
        <v>-23.287315649149274</v>
      </c>
      <c r="Q226" s="11"/>
      <c r="R226" s="38">
        <f t="shared" si="49"/>
        <v>0</v>
      </c>
      <c r="S226" s="30">
        <f t="shared" si="50"/>
        <v>0</v>
      </c>
      <c r="T226" s="30">
        <f t="shared" si="51"/>
        <v>0</v>
      </c>
      <c r="U226" s="34"/>
      <c r="V226" s="34"/>
      <c r="W226" s="34"/>
      <c r="X226" s="31">
        <f t="shared" si="32"/>
        <v>9.0359999999999996</v>
      </c>
      <c r="Y226" s="31">
        <f t="shared" si="33"/>
        <v>-184.49199999999999</v>
      </c>
      <c r="Z226" s="30">
        <f t="shared" si="34"/>
        <v>0</v>
      </c>
    </row>
    <row r="227" spans="5:26" x14ac:dyDescent="0.15">
      <c r="E227" s="46"/>
      <c r="F227" s="28"/>
      <c r="G227" s="29"/>
      <c r="H227" s="29"/>
      <c r="I227" s="48" t="str">
        <f t="shared" si="35"/>
        <v/>
      </c>
      <c r="J227" s="48" t="str">
        <f t="shared" si="36"/>
        <v/>
      </c>
      <c r="K227" s="49" t="str">
        <f t="shared" si="37"/>
        <v/>
      </c>
      <c r="L227" s="11"/>
      <c r="M227" s="11"/>
      <c r="N227" s="78"/>
      <c r="O227" s="39" t="str">
        <f t="shared" si="38"/>
        <v>F</v>
      </c>
      <c r="P227" s="11">
        <f t="shared" si="31"/>
        <v>-23.287315649149274</v>
      </c>
      <c r="Q227" s="11"/>
      <c r="R227" s="38">
        <f t="shared" si="49"/>
        <v>0</v>
      </c>
      <c r="S227" s="30">
        <f t="shared" si="50"/>
        <v>0</v>
      </c>
      <c r="T227" s="30">
        <f t="shared" si="51"/>
        <v>0</v>
      </c>
      <c r="U227" s="34"/>
      <c r="V227" s="34"/>
      <c r="W227" s="34"/>
      <c r="X227" s="31">
        <f t="shared" si="32"/>
        <v>9.0359999999999996</v>
      </c>
      <c r="Y227" s="31">
        <f t="shared" si="33"/>
        <v>-184.49199999999999</v>
      </c>
      <c r="Z227" s="30">
        <f t="shared" si="34"/>
        <v>0</v>
      </c>
    </row>
    <row r="228" spans="5:26" x14ac:dyDescent="0.15">
      <c r="E228" s="46"/>
      <c r="F228" s="28"/>
      <c r="G228" s="29"/>
      <c r="H228" s="29"/>
      <c r="I228" s="48" t="str">
        <f t="shared" si="35"/>
        <v/>
      </c>
      <c r="J228" s="48" t="str">
        <f t="shared" si="36"/>
        <v/>
      </c>
      <c r="K228" s="49" t="str">
        <f t="shared" si="37"/>
        <v/>
      </c>
      <c r="L228" s="11"/>
      <c r="M228" s="11"/>
      <c r="N228" s="78"/>
      <c r="O228" s="39" t="str">
        <f t="shared" si="38"/>
        <v>F</v>
      </c>
      <c r="P228" s="11">
        <f t="shared" si="31"/>
        <v>-23.287315649149274</v>
      </c>
      <c r="Q228" s="11"/>
      <c r="R228" s="38">
        <f t="shared" si="49"/>
        <v>0</v>
      </c>
      <c r="S228" s="30">
        <f t="shared" si="50"/>
        <v>0</v>
      </c>
      <c r="T228" s="30">
        <f t="shared" si="51"/>
        <v>0</v>
      </c>
      <c r="U228" s="34"/>
      <c r="V228" s="34"/>
      <c r="W228" s="34"/>
      <c r="X228" s="31">
        <f t="shared" si="32"/>
        <v>9.0359999999999996</v>
      </c>
      <c r="Y228" s="31">
        <f t="shared" si="33"/>
        <v>-184.49199999999999</v>
      </c>
      <c r="Z228" s="30">
        <f t="shared" si="34"/>
        <v>0</v>
      </c>
    </row>
    <row r="229" spans="5:26" x14ac:dyDescent="0.15">
      <c r="E229" s="46"/>
      <c r="F229" s="28"/>
      <c r="G229" s="29"/>
      <c r="H229" s="29"/>
      <c r="I229" s="48" t="str">
        <f t="shared" si="35"/>
        <v/>
      </c>
      <c r="J229" s="48" t="str">
        <f t="shared" si="36"/>
        <v/>
      </c>
      <c r="K229" s="49" t="str">
        <f t="shared" si="37"/>
        <v/>
      </c>
      <c r="L229" s="11"/>
      <c r="M229" s="11"/>
      <c r="N229" s="78"/>
      <c r="O229" s="39" t="str">
        <f t="shared" si="38"/>
        <v>F</v>
      </c>
      <c r="P229" s="11">
        <f t="shared" si="31"/>
        <v>-23.287315649149274</v>
      </c>
      <c r="Q229" s="11"/>
      <c r="R229" s="38">
        <f t="shared" si="49"/>
        <v>0</v>
      </c>
      <c r="S229" s="30">
        <f t="shared" si="50"/>
        <v>0</v>
      </c>
      <c r="T229" s="30">
        <f t="shared" si="51"/>
        <v>0</v>
      </c>
      <c r="U229" s="34"/>
      <c r="V229" s="34"/>
      <c r="W229" s="34"/>
      <c r="X229" s="31">
        <f t="shared" si="32"/>
        <v>9.0359999999999996</v>
      </c>
      <c r="Y229" s="31">
        <f t="shared" si="33"/>
        <v>-184.49199999999999</v>
      </c>
      <c r="Z229" s="30">
        <f t="shared" si="34"/>
        <v>0</v>
      </c>
    </row>
    <row r="230" spans="5:26" x14ac:dyDescent="0.15">
      <c r="E230" s="46"/>
      <c r="F230" s="28"/>
      <c r="G230" s="29"/>
      <c r="H230" s="29"/>
      <c r="I230" s="48" t="str">
        <f t="shared" si="35"/>
        <v/>
      </c>
      <c r="J230" s="48" t="str">
        <f t="shared" si="36"/>
        <v/>
      </c>
      <c r="K230" s="49" t="str">
        <f t="shared" si="37"/>
        <v/>
      </c>
      <c r="L230" s="11"/>
      <c r="M230" s="11"/>
      <c r="N230" s="78"/>
      <c r="O230" s="39" t="str">
        <f t="shared" si="38"/>
        <v>F</v>
      </c>
      <c r="P230" s="11">
        <f t="shared" si="31"/>
        <v>-23.287315649149274</v>
      </c>
      <c r="Q230" s="11"/>
      <c r="R230" s="38">
        <f t="shared" si="49"/>
        <v>0</v>
      </c>
      <c r="S230" s="30">
        <f t="shared" si="50"/>
        <v>0</v>
      </c>
      <c r="T230" s="30">
        <f t="shared" si="51"/>
        <v>0</v>
      </c>
      <c r="U230" s="34"/>
      <c r="V230" s="34"/>
      <c r="W230" s="34"/>
      <c r="X230" s="31">
        <f t="shared" si="32"/>
        <v>9.0359999999999996</v>
      </c>
      <c r="Y230" s="31">
        <f t="shared" si="33"/>
        <v>-184.49199999999999</v>
      </c>
      <c r="Z230" s="30">
        <f t="shared" si="34"/>
        <v>0</v>
      </c>
    </row>
    <row r="231" spans="5:26" x14ac:dyDescent="0.15">
      <c r="E231" s="46"/>
      <c r="F231" s="28"/>
      <c r="G231" s="29"/>
      <c r="H231" s="29"/>
      <c r="I231" s="48" t="str">
        <f t="shared" si="35"/>
        <v/>
      </c>
      <c r="J231" s="48" t="str">
        <f t="shared" si="36"/>
        <v/>
      </c>
      <c r="K231" s="49" t="str">
        <f t="shared" si="37"/>
        <v/>
      </c>
      <c r="L231" s="11"/>
      <c r="M231" s="11"/>
      <c r="N231" s="78"/>
      <c r="O231" s="39" t="str">
        <f t="shared" si="38"/>
        <v>F</v>
      </c>
      <c r="P231" s="11">
        <f t="shared" si="31"/>
        <v>-23.287315649149274</v>
      </c>
      <c r="Q231" s="11"/>
      <c r="R231" s="38">
        <f t="shared" si="49"/>
        <v>0</v>
      </c>
      <c r="S231" s="30">
        <f t="shared" si="50"/>
        <v>0</v>
      </c>
      <c r="T231" s="30">
        <f t="shared" si="51"/>
        <v>0</v>
      </c>
      <c r="U231" s="34"/>
      <c r="V231" s="34"/>
      <c r="W231" s="34"/>
      <c r="X231" s="31">
        <f t="shared" si="32"/>
        <v>9.0359999999999996</v>
      </c>
      <c r="Y231" s="31">
        <f t="shared" si="33"/>
        <v>-184.49199999999999</v>
      </c>
      <c r="Z231" s="30">
        <f t="shared" si="34"/>
        <v>0</v>
      </c>
    </row>
    <row r="232" spans="5:26" x14ac:dyDescent="0.15">
      <c r="E232" s="46"/>
      <c r="F232" s="28"/>
      <c r="G232" s="29"/>
      <c r="H232" s="29"/>
      <c r="I232" s="48" t="str">
        <f t="shared" si="35"/>
        <v/>
      </c>
      <c r="J232" s="48" t="str">
        <f t="shared" si="36"/>
        <v/>
      </c>
      <c r="K232" s="49" t="str">
        <f t="shared" si="37"/>
        <v/>
      </c>
      <c r="L232" s="11"/>
      <c r="M232" s="11"/>
      <c r="N232" s="78"/>
      <c r="O232" s="39" t="str">
        <f t="shared" si="38"/>
        <v>F</v>
      </c>
      <c r="P232" s="11">
        <f t="shared" si="31"/>
        <v>-23.287315649149274</v>
      </c>
      <c r="Q232" s="11"/>
      <c r="R232" s="38">
        <f t="shared" si="49"/>
        <v>0</v>
      </c>
      <c r="S232" s="30">
        <f t="shared" si="50"/>
        <v>0</v>
      </c>
      <c r="T232" s="30">
        <f t="shared" si="51"/>
        <v>0</v>
      </c>
      <c r="U232" s="34"/>
      <c r="V232" s="34"/>
      <c r="W232" s="34"/>
      <c r="X232" s="31">
        <f t="shared" si="32"/>
        <v>9.0359999999999996</v>
      </c>
      <c r="Y232" s="31">
        <f t="shared" si="33"/>
        <v>-184.49199999999999</v>
      </c>
      <c r="Z232" s="30">
        <f t="shared" si="34"/>
        <v>0</v>
      </c>
    </row>
    <row r="233" spans="5:26" x14ac:dyDescent="0.15">
      <c r="E233" s="46"/>
      <c r="F233" s="28"/>
      <c r="G233" s="29"/>
      <c r="H233" s="29"/>
      <c r="I233" s="48" t="str">
        <f t="shared" si="35"/>
        <v/>
      </c>
      <c r="J233" s="48" t="str">
        <f t="shared" si="36"/>
        <v/>
      </c>
      <c r="K233" s="49" t="str">
        <f t="shared" si="37"/>
        <v/>
      </c>
      <c r="L233" s="11"/>
      <c r="M233" s="11"/>
      <c r="N233" s="78"/>
      <c r="O233" s="39" t="str">
        <f t="shared" si="38"/>
        <v>F</v>
      </c>
      <c r="P233" s="11">
        <f t="shared" si="31"/>
        <v>-23.287315649149274</v>
      </c>
      <c r="Q233" s="11"/>
      <c r="R233" s="38">
        <f t="shared" si="49"/>
        <v>0</v>
      </c>
      <c r="S233" s="30">
        <f t="shared" si="50"/>
        <v>0</v>
      </c>
      <c r="T233" s="30">
        <f t="shared" si="51"/>
        <v>0</v>
      </c>
      <c r="U233" s="34"/>
      <c r="V233" s="34"/>
      <c r="W233" s="34"/>
      <c r="X233" s="31">
        <f t="shared" si="32"/>
        <v>9.0359999999999996</v>
      </c>
      <c r="Y233" s="31">
        <f t="shared" si="33"/>
        <v>-184.49199999999999</v>
      </c>
      <c r="Z233" s="30">
        <f t="shared" si="34"/>
        <v>0</v>
      </c>
    </row>
    <row r="234" spans="5:26" x14ac:dyDescent="0.15">
      <c r="E234" s="46"/>
      <c r="F234" s="28"/>
      <c r="G234" s="29"/>
      <c r="H234" s="29"/>
      <c r="I234" s="48" t="str">
        <f t="shared" si="35"/>
        <v/>
      </c>
      <c r="J234" s="48" t="str">
        <f t="shared" si="36"/>
        <v/>
      </c>
      <c r="K234" s="49" t="str">
        <f t="shared" si="37"/>
        <v/>
      </c>
      <c r="L234" s="11"/>
      <c r="M234" s="11"/>
      <c r="N234" s="78"/>
      <c r="O234" s="39" t="str">
        <f t="shared" si="38"/>
        <v>F</v>
      </c>
      <c r="P234" s="11">
        <f t="shared" si="31"/>
        <v>-23.287315649149274</v>
      </c>
      <c r="Q234" s="11"/>
      <c r="R234" s="38">
        <f t="shared" si="49"/>
        <v>0</v>
      </c>
      <c r="S234" s="30">
        <f t="shared" si="50"/>
        <v>0</v>
      </c>
      <c r="T234" s="30">
        <f t="shared" si="51"/>
        <v>0</v>
      </c>
      <c r="U234" s="34"/>
      <c r="V234" s="34"/>
      <c r="W234" s="34"/>
      <c r="X234" s="31">
        <f t="shared" si="32"/>
        <v>9.0359999999999996</v>
      </c>
      <c r="Y234" s="31">
        <f t="shared" si="33"/>
        <v>-184.49199999999999</v>
      </c>
      <c r="Z234" s="30">
        <f t="shared" si="34"/>
        <v>0</v>
      </c>
    </row>
    <row r="235" spans="5:26" x14ac:dyDescent="0.15">
      <c r="E235" s="46"/>
      <c r="F235" s="28"/>
      <c r="G235" s="29"/>
      <c r="H235" s="29"/>
      <c r="I235" s="48" t="str">
        <f t="shared" si="35"/>
        <v/>
      </c>
      <c r="J235" s="48" t="str">
        <f t="shared" si="36"/>
        <v/>
      </c>
      <c r="K235" s="49" t="str">
        <f t="shared" si="37"/>
        <v/>
      </c>
      <c r="L235" s="11"/>
      <c r="M235" s="11"/>
      <c r="N235" s="78"/>
      <c r="O235" s="39" t="str">
        <f t="shared" si="38"/>
        <v>F</v>
      </c>
      <c r="P235" s="11">
        <f t="shared" si="31"/>
        <v>-23.287315649149274</v>
      </c>
      <c r="Q235" s="11"/>
      <c r="R235" s="38">
        <f t="shared" si="49"/>
        <v>0</v>
      </c>
      <c r="S235" s="30">
        <f t="shared" si="50"/>
        <v>0</v>
      </c>
      <c r="T235" s="30">
        <f t="shared" si="51"/>
        <v>0</v>
      </c>
      <c r="U235" s="34"/>
      <c r="V235" s="34"/>
      <c r="W235" s="34"/>
      <c r="X235" s="31">
        <f t="shared" si="32"/>
        <v>9.0359999999999996</v>
      </c>
      <c r="Y235" s="31">
        <f t="shared" si="33"/>
        <v>-184.49199999999999</v>
      </c>
      <c r="Z235" s="30">
        <f t="shared" si="34"/>
        <v>0</v>
      </c>
    </row>
    <row r="236" spans="5:26" x14ac:dyDescent="0.15">
      <c r="E236" s="46"/>
      <c r="F236" s="28"/>
      <c r="G236" s="29"/>
      <c r="H236" s="29"/>
      <c r="I236" s="48" t="str">
        <f t="shared" si="35"/>
        <v/>
      </c>
      <c r="J236" s="48" t="str">
        <f t="shared" si="36"/>
        <v/>
      </c>
      <c r="K236" s="49" t="str">
        <f t="shared" si="37"/>
        <v/>
      </c>
      <c r="L236" s="11"/>
      <c r="M236" s="11"/>
      <c r="N236" s="78"/>
      <c r="O236" s="39" t="str">
        <f t="shared" si="38"/>
        <v>F</v>
      </c>
      <c r="P236" s="11">
        <f t="shared" si="31"/>
        <v>-23.287315649149274</v>
      </c>
      <c r="Q236" s="11"/>
      <c r="R236" s="38">
        <f t="shared" si="49"/>
        <v>0</v>
      </c>
      <c r="S236" s="30">
        <f t="shared" si="50"/>
        <v>0</v>
      </c>
      <c r="T236" s="30">
        <f t="shared" si="51"/>
        <v>0</v>
      </c>
      <c r="U236" s="34"/>
      <c r="V236" s="34"/>
      <c r="W236" s="34"/>
      <c r="X236" s="31">
        <f t="shared" si="32"/>
        <v>9.0359999999999996</v>
      </c>
      <c r="Y236" s="31">
        <f t="shared" si="33"/>
        <v>-184.49199999999999</v>
      </c>
      <c r="Z236" s="30">
        <f t="shared" si="34"/>
        <v>0</v>
      </c>
    </row>
    <row r="237" spans="5:26" x14ac:dyDescent="0.15">
      <c r="E237" s="46"/>
      <c r="F237" s="28"/>
      <c r="G237" s="29"/>
      <c r="H237" s="29"/>
      <c r="I237" s="48" t="str">
        <f t="shared" si="35"/>
        <v/>
      </c>
      <c r="J237" s="48" t="str">
        <f t="shared" si="36"/>
        <v/>
      </c>
      <c r="K237" s="49" t="str">
        <f t="shared" si="37"/>
        <v/>
      </c>
      <c r="L237" s="11"/>
      <c r="M237" s="11"/>
      <c r="N237" s="78"/>
      <c r="O237" s="39" t="str">
        <f t="shared" si="38"/>
        <v>F</v>
      </c>
      <c r="P237" s="11">
        <f t="shared" si="31"/>
        <v>-23.287315649149274</v>
      </c>
      <c r="Q237" s="11"/>
      <c r="R237" s="38">
        <f t="shared" si="49"/>
        <v>0</v>
      </c>
      <c r="S237" s="30">
        <f t="shared" si="50"/>
        <v>0</v>
      </c>
      <c r="T237" s="30">
        <f t="shared" si="51"/>
        <v>0</v>
      </c>
      <c r="U237" s="34"/>
      <c r="V237" s="34"/>
      <c r="W237" s="34"/>
      <c r="X237" s="31">
        <f t="shared" si="32"/>
        <v>9.0359999999999996</v>
      </c>
      <c r="Y237" s="31">
        <f t="shared" si="33"/>
        <v>-184.49199999999999</v>
      </c>
      <c r="Z237" s="30">
        <f t="shared" si="34"/>
        <v>0</v>
      </c>
    </row>
    <row r="238" spans="5:26" x14ac:dyDescent="0.15">
      <c r="E238" s="46"/>
      <c r="F238" s="28"/>
      <c r="G238" s="29"/>
      <c r="H238" s="29"/>
      <c r="I238" s="48" t="str">
        <f t="shared" si="35"/>
        <v/>
      </c>
      <c r="J238" s="48" t="str">
        <f t="shared" si="36"/>
        <v/>
      </c>
      <c r="K238" s="49" t="str">
        <f t="shared" si="37"/>
        <v/>
      </c>
      <c r="L238" s="11"/>
      <c r="M238" s="11"/>
      <c r="N238" s="78"/>
      <c r="O238" s="39" t="str">
        <f t="shared" si="38"/>
        <v>F</v>
      </c>
      <c r="P238" s="11">
        <f t="shared" si="31"/>
        <v>-23.287315649149274</v>
      </c>
      <c r="Q238" s="11"/>
      <c r="R238" s="38">
        <f t="shared" si="49"/>
        <v>0</v>
      </c>
      <c r="S238" s="30">
        <f t="shared" si="50"/>
        <v>0</v>
      </c>
      <c r="T238" s="30">
        <f t="shared" si="51"/>
        <v>0</v>
      </c>
      <c r="U238" s="34"/>
      <c r="V238" s="34"/>
      <c r="W238" s="34"/>
      <c r="X238" s="31">
        <f t="shared" si="32"/>
        <v>9.0359999999999996</v>
      </c>
      <c r="Y238" s="31">
        <f t="shared" si="33"/>
        <v>-184.49199999999999</v>
      </c>
      <c r="Z238" s="30">
        <f t="shared" si="34"/>
        <v>0</v>
      </c>
    </row>
    <row r="239" spans="5:26" x14ac:dyDescent="0.15">
      <c r="E239" s="46"/>
      <c r="F239" s="28"/>
      <c r="G239" s="29"/>
      <c r="H239" s="29"/>
      <c r="I239" s="48" t="str">
        <f t="shared" si="35"/>
        <v/>
      </c>
      <c r="J239" s="48" t="str">
        <f t="shared" si="36"/>
        <v/>
      </c>
      <c r="K239" s="49" t="str">
        <f t="shared" si="37"/>
        <v/>
      </c>
      <c r="L239" s="11"/>
      <c r="M239" s="11"/>
      <c r="N239" s="78"/>
      <c r="O239" s="39" t="str">
        <f t="shared" si="38"/>
        <v>F</v>
      </c>
      <c r="P239" s="11">
        <f t="shared" si="31"/>
        <v>-23.287315649149274</v>
      </c>
      <c r="Q239" s="11"/>
      <c r="R239" s="38">
        <f t="shared" si="49"/>
        <v>0</v>
      </c>
      <c r="S239" s="30">
        <f t="shared" si="50"/>
        <v>0</v>
      </c>
      <c r="T239" s="30">
        <f t="shared" si="51"/>
        <v>0</v>
      </c>
      <c r="U239" s="34"/>
      <c r="V239" s="34"/>
      <c r="W239" s="34"/>
      <c r="X239" s="31">
        <f t="shared" si="32"/>
        <v>9.0359999999999996</v>
      </c>
      <c r="Y239" s="31">
        <f t="shared" si="33"/>
        <v>-184.49199999999999</v>
      </c>
      <c r="Z239" s="30">
        <f t="shared" si="34"/>
        <v>0</v>
      </c>
    </row>
    <row r="240" spans="5:26" x14ac:dyDescent="0.15">
      <c r="E240" s="46"/>
      <c r="F240" s="28"/>
      <c r="G240" s="29"/>
      <c r="H240" s="29"/>
      <c r="I240" s="48" t="str">
        <f t="shared" si="35"/>
        <v/>
      </c>
      <c r="J240" s="48" t="str">
        <f t="shared" si="36"/>
        <v/>
      </c>
      <c r="K240" s="49" t="str">
        <f t="shared" si="37"/>
        <v/>
      </c>
      <c r="L240" s="11"/>
      <c r="M240" s="11"/>
      <c r="N240" s="78"/>
      <c r="O240" s="39" t="str">
        <f t="shared" si="38"/>
        <v>F</v>
      </c>
      <c r="P240" s="11">
        <f t="shared" si="31"/>
        <v>-23.287315649149274</v>
      </c>
      <c r="Q240" s="11"/>
      <c r="R240" s="38">
        <f t="shared" si="49"/>
        <v>0</v>
      </c>
      <c r="S240" s="30">
        <f t="shared" si="50"/>
        <v>0</v>
      </c>
      <c r="T240" s="30">
        <f t="shared" si="51"/>
        <v>0</v>
      </c>
      <c r="U240" s="34"/>
      <c r="V240" s="34"/>
      <c r="W240" s="34"/>
      <c r="X240" s="31">
        <f t="shared" si="32"/>
        <v>9.0359999999999996</v>
      </c>
      <c r="Y240" s="31">
        <f t="shared" si="33"/>
        <v>-184.49199999999999</v>
      </c>
      <c r="Z240" s="30">
        <f t="shared" si="34"/>
        <v>0</v>
      </c>
    </row>
    <row r="241" spans="4:26" x14ac:dyDescent="0.15">
      <c r="E241" s="46"/>
      <c r="F241" s="28"/>
      <c r="G241" s="29"/>
      <c r="H241" s="29"/>
      <c r="I241" s="48" t="str">
        <f t="shared" si="35"/>
        <v/>
      </c>
      <c r="J241" s="48" t="str">
        <f t="shared" si="36"/>
        <v/>
      </c>
      <c r="K241" s="49" t="str">
        <f t="shared" si="37"/>
        <v/>
      </c>
      <c r="L241" s="11"/>
      <c r="M241" s="11"/>
      <c r="N241" s="78"/>
      <c r="O241" s="39" t="str">
        <f t="shared" si="38"/>
        <v>F</v>
      </c>
      <c r="P241" s="11">
        <f t="shared" si="31"/>
        <v>-23.287315649149274</v>
      </c>
      <c r="Q241" s="11"/>
      <c r="R241" s="38">
        <f t="shared" si="49"/>
        <v>0</v>
      </c>
      <c r="S241" s="30">
        <f t="shared" si="50"/>
        <v>0</v>
      </c>
      <c r="T241" s="30">
        <f t="shared" si="51"/>
        <v>0</v>
      </c>
      <c r="U241" s="34"/>
      <c r="V241" s="34"/>
      <c r="W241" s="34"/>
      <c r="X241" s="31">
        <f t="shared" si="32"/>
        <v>9.0359999999999996</v>
      </c>
      <c r="Y241" s="31">
        <f t="shared" si="33"/>
        <v>-184.49199999999999</v>
      </c>
      <c r="Z241" s="30">
        <f t="shared" si="34"/>
        <v>0</v>
      </c>
    </row>
    <row r="242" spans="4:26" x14ac:dyDescent="0.15">
      <c r="E242" s="46"/>
      <c r="F242" s="28"/>
      <c r="G242" s="29"/>
      <c r="H242" s="29"/>
      <c r="I242" s="48" t="str">
        <f t="shared" si="35"/>
        <v/>
      </c>
      <c r="J242" s="48" t="str">
        <f t="shared" si="36"/>
        <v/>
      </c>
      <c r="K242" s="49" t="str">
        <f t="shared" si="37"/>
        <v/>
      </c>
      <c r="L242" s="11"/>
      <c r="M242" s="11"/>
      <c r="N242" s="78"/>
      <c r="O242" s="39" t="str">
        <f t="shared" si="38"/>
        <v>F</v>
      </c>
      <c r="P242" s="11">
        <f t="shared" si="31"/>
        <v>-23.287315649149274</v>
      </c>
      <c r="Q242" s="11"/>
      <c r="R242" s="38">
        <f t="shared" si="49"/>
        <v>0</v>
      </c>
      <c r="S242" s="30">
        <f t="shared" si="50"/>
        <v>0</v>
      </c>
      <c r="T242" s="30">
        <f t="shared" si="51"/>
        <v>0</v>
      </c>
      <c r="U242" s="34"/>
      <c r="V242" s="34"/>
      <c r="W242" s="34"/>
      <c r="X242" s="31">
        <f t="shared" si="32"/>
        <v>9.0359999999999996</v>
      </c>
      <c r="Y242" s="31">
        <f t="shared" si="33"/>
        <v>-184.49199999999999</v>
      </c>
      <c r="Z242" s="30">
        <f t="shared" si="34"/>
        <v>0</v>
      </c>
    </row>
    <row r="243" spans="4:26" x14ac:dyDescent="0.15">
      <c r="E243" s="46"/>
      <c r="F243" s="28"/>
      <c r="G243" s="29"/>
      <c r="H243" s="29"/>
      <c r="I243" s="48" t="str">
        <f t="shared" si="35"/>
        <v/>
      </c>
      <c r="J243" s="48" t="str">
        <f t="shared" si="36"/>
        <v/>
      </c>
      <c r="K243" s="49" t="str">
        <f t="shared" si="37"/>
        <v/>
      </c>
      <c r="L243" s="11"/>
      <c r="M243" s="11"/>
      <c r="N243" s="78"/>
      <c r="O243" s="39" t="str">
        <f t="shared" si="38"/>
        <v>F</v>
      </c>
      <c r="P243" s="11">
        <f t="shared" si="31"/>
        <v>-23.287315649149274</v>
      </c>
      <c r="Q243" s="11"/>
      <c r="R243" s="38">
        <f t="shared" si="49"/>
        <v>0</v>
      </c>
      <c r="S243" s="30">
        <f t="shared" si="50"/>
        <v>0</v>
      </c>
      <c r="T243" s="30">
        <f t="shared" si="51"/>
        <v>0</v>
      </c>
      <c r="U243" s="34"/>
      <c r="V243" s="34"/>
      <c r="W243" s="34"/>
      <c r="X243" s="31">
        <f t="shared" si="32"/>
        <v>9.0359999999999996</v>
      </c>
      <c r="Y243" s="31">
        <f t="shared" si="33"/>
        <v>-184.49199999999999</v>
      </c>
      <c r="Z243" s="30">
        <f t="shared" si="34"/>
        <v>0</v>
      </c>
    </row>
    <row r="244" spans="4:26" x14ac:dyDescent="0.15">
      <c r="E244" s="46"/>
      <c r="F244" s="28"/>
      <c r="G244" s="29"/>
      <c r="H244" s="29"/>
      <c r="I244" s="48" t="str">
        <f t="shared" si="35"/>
        <v/>
      </c>
      <c r="J244" s="48" t="str">
        <f t="shared" si="36"/>
        <v/>
      </c>
      <c r="K244" s="49" t="str">
        <f t="shared" si="37"/>
        <v/>
      </c>
      <c r="L244" s="11"/>
      <c r="M244" s="11"/>
      <c r="N244" s="78"/>
      <c r="O244" s="39" t="str">
        <f t="shared" si="38"/>
        <v>F</v>
      </c>
      <c r="P244" s="11">
        <f t="shared" si="31"/>
        <v>-23.287315649149274</v>
      </c>
      <c r="Q244" s="11"/>
      <c r="R244" s="38">
        <f t="shared" si="49"/>
        <v>0</v>
      </c>
      <c r="S244" s="30">
        <f t="shared" si="50"/>
        <v>0</v>
      </c>
      <c r="T244" s="30">
        <f t="shared" si="51"/>
        <v>0</v>
      </c>
      <c r="U244" s="34"/>
      <c r="V244" s="34"/>
      <c r="W244" s="34"/>
      <c r="X244" s="31">
        <f t="shared" si="32"/>
        <v>9.0359999999999996</v>
      </c>
      <c r="Y244" s="31">
        <f t="shared" si="33"/>
        <v>-184.49199999999999</v>
      </c>
      <c r="Z244" s="30">
        <f t="shared" si="34"/>
        <v>0</v>
      </c>
    </row>
    <row r="245" spans="4:26" x14ac:dyDescent="0.15">
      <c r="E245" s="46"/>
      <c r="F245" s="28"/>
      <c r="G245" s="29"/>
      <c r="H245" s="29"/>
      <c r="I245" s="48" t="str">
        <f t="shared" si="35"/>
        <v/>
      </c>
      <c r="J245" s="48" t="str">
        <f t="shared" si="36"/>
        <v/>
      </c>
      <c r="K245" s="49" t="str">
        <f t="shared" si="37"/>
        <v/>
      </c>
      <c r="L245" s="11"/>
      <c r="M245" s="11"/>
      <c r="N245" s="78"/>
      <c r="O245" s="39" t="str">
        <f t="shared" si="38"/>
        <v>F</v>
      </c>
      <c r="P245" s="11">
        <f t="shared" si="31"/>
        <v>-23.287315649149274</v>
      </c>
      <c r="Q245" s="11"/>
      <c r="R245" s="38">
        <f t="shared" si="49"/>
        <v>0</v>
      </c>
      <c r="S245" s="30">
        <f t="shared" si="50"/>
        <v>0</v>
      </c>
      <c r="T245" s="30">
        <f t="shared" si="51"/>
        <v>0</v>
      </c>
      <c r="U245" s="34"/>
      <c r="V245" s="34"/>
      <c r="W245" s="34"/>
      <c r="X245" s="31">
        <f t="shared" si="32"/>
        <v>9.0359999999999996</v>
      </c>
      <c r="Y245" s="31">
        <f t="shared" si="33"/>
        <v>-184.49199999999999</v>
      </c>
      <c r="Z245" s="30">
        <f t="shared" si="34"/>
        <v>0</v>
      </c>
    </row>
    <row r="246" spans="4:26" x14ac:dyDescent="0.15">
      <c r="E246" s="46"/>
      <c r="F246" s="28"/>
      <c r="G246" s="29"/>
      <c r="H246" s="29"/>
      <c r="I246" s="48" t="str">
        <f t="shared" si="35"/>
        <v/>
      </c>
      <c r="J246" s="48" t="str">
        <f t="shared" si="36"/>
        <v/>
      </c>
      <c r="K246" s="49" t="str">
        <f t="shared" si="37"/>
        <v/>
      </c>
      <c r="L246" s="11"/>
      <c r="M246" s="11"/>
      <c r="N246" s="78"/>
      <c r="O246" s="39" t="str">
        <f t="shared" si="38"/>
        <v>F</v>
      </c>
      <c r="P246" s="11">
        <f t="shared" si="31"/>
        <v>-23.287315649149274</v>
      </c>
      <c r="Q246" s="11"/>
      <c r="R246" s="38">
        <f t="shared" si="49"/>
        <v>0</v>
      </c>
      <c r="S246" s="30">
        <f t="shared" si="50"/>
        <v>0</v>
      </c>
      <c r="T246" s="30">
        <f t="shared" si="51"/>
        <v>0</v>
      </c>
      <c r="U246" s="34"/>
      <c r="V246" s="34"/>
      <c r="W246" s="34"/>
      <c r="X246" s="31">
        <f t="shared" si="32"/>
        <v>9.0359999999999996</v>
      </c>
      <c r="Y246" s="31">
        <f t="shared" si="33"/>
        <v>-184.49199999999999</v>
      </c>
      <c r="Z246" s="30">
        <f t="shared" si="34"/>
        <v>0</v>
      </c>
    </row>
    <row r="247" spans="4:26" x14ac:dyDescent="0.15">
      <c r="E247" s="46"/>
      <c r="F247" s="28"/>
      <c r="G247" s="29"/>
      <c r="H247" s="29"/>
      <c r="I247" s="48" t="str">
        <f t="shared" si="35"/>
        <v/>
      </c>
      <c r="J247" s="48" t="str">
        <f t="shared" si="36"/>
        <v/>
      </c>
      <c r="K247" s="49" t="str">
        <f t="shared" si="37"/>
        <v/>
      </c>
      <c r="L247" s="11"/>
      <c r="M247" s="11"/>
      <c r="N247" s="78"/>
      <c r="O247" s="39" t="str">
        <f t="shared" si="38"/>
        <v>F</v>
      </c>
      <c r="P247" s="11">
        <f t="shared" si="31"/>
        <v>-23.287315649149274</v>
      </c>
      <c r="Q247" s="11"/>
      <c r="R247" s="38">
        <f t="shared" si="49"/>
        <v>0</v>
      </c>
      <c r="S247" s="30">
        <f t="shared" si="50"/>
        <v>0</v>
      </c>
      <c r="T247" s="30">
        <f t="shared" si="51"/>
        <v>0</v>
      </c>
      <c r="U247" s="34"/>
      <c r="V247" s="34"/>
      <c r="W247" s="34"/>
      <c r="X247" s="31">
        <f t="shared" si="32"/>
        <v>9.0359999999999996</v>
      </c>
      <c r="Y247" s="31">
        <f t="shared" si="33"/>
        <v>-184.49199999999999</v>
      </c>
      <c r="Z247" s="30">
        <f t="shared" si="34"/>
        <v>0</v>
      </c>
    </row>
    <row r="248" spans="4:26" ht="14.25" thickBot="1" x14ac:dyDescent="0.2">
      <c r="E248" s="50"/>
      <c r="F248" s="64"/>
      <c r="G248" s="51"/>
      <c r="H248" s="51"/>
      <c r="I248" s="52" t="str">
        <f>IF(COUNTA($F$127,$H$127,F248:H248)=5,P248,"")</f>
        <v/>
      </c>
      <c r="J248" s="52" t="str">
        <f t="shared" si="36"/>
        <v/>
      </c>
      <c r="K248" s="53" t="str">
        <f t="shared" si="37"/>
        <v/>
      </c>
      <c r="L248" s="11"/>
      <c r="M248" s="11"/>
      <c r="N248" s="78"/>
      <c r="O248" s="39" t="str">
        <f t="shared" si="38"/>
        <v>F</v>
      </c>
      <c r="P248" s="11">
        <f t="shared" si="31"/>
        <v>-23.287315649149274</v>
      </c>
      <c r="Q248" s="11"/>
      <c r="R248" s="38">
        <f t="shared" si="49"/>
        <v>0</v>
      </c>
      <c r="S248" s="30">
        <f t="shared" si="50"/>
        <v>0</v>
      </c>
      <c r="T248" s="30">
        <f t="shared" si="51"/>
        <v>0</v>
      </c>
      <c r="U248" s="34"/>
      <c r="V248" s="34"/>
      <c r="W248" s="34"/>
      <c r="X248" s="31">
        <f t="shared" si="32"/>
        <v>9.0359999999999996</v>
      </c>
      <c r="Y248" s="31">
        <f t="shared" si="33"/>
        <v>-184.49199999999999</v>
      </c>
      <c r="Z248" s="30">
        <f t="shared" si="34"/>
        <v>0</v>
      </c>
    </row>
    <row r="249" spans="4:26" ht="14.25" thickBot="1" x14ac:dyDescent="0.2"/>
    <row r="250" spans="4:26" ht="23.25" customHeight="1" x14ac:dyDescent="0.15">
      <c r="D250" s="72">
        <v>3</v>
      </c>
      <c r="E250" s="42" t="s">
        <v>20</v>
      </c>
      <c r="F250" s="65"/>
      <c r="G250" s="66" t="s">
        <v>115</v>
      </c>
      <c r="H250" s="90"/>
      <c r="I250" s="90"/>
      <c r="J250" s="66"/>
      <c r="K250" s="67"/>
    </row>
    <row r="251" spans="4:26" ht="27.75" customHeight="1" x14ac:dyDescent="0.15">
      <c r="E251" s="43" t="s">
        <v>54</v>
      </c>
      <c r="F251" s="63"/>
      <c r="G251" s="44" t="s">
        <v>75</v>
      </c>
      <c r="H251" s="59"/>
      <c r="I251" s="41"/>
      <c r="J251" s="41"/>
      <c r="K251" s="68"/>
    </row>
    <row r="252" spans="4:26" ht="42" customHeight="1" x14ac:dyDescent="0.15">
      <c r="E252" s="46"/>
      <c r="F252" s="7" t="s">
        <v>30</v>
      </c>
      <c r="G252" s="8" t="s">
        <v>29</v>
      </c>
      <c r="H252" s="8" t="s">
        <v>28</v>
      </c>
      <c r="I252" s="7" t="s">
        <v>123</v>
      </c>
      <c r="J252" s="7" t="s">
        <v>124</v>
      </c>
      <c r="K252" s="47" t="s">
        <v>125</v>
      </c>
      <c r="L252" s="10"/>
      <c r="M252" s="10"/>
      <c r="N252" s="7"/>
      <c r="O252" s="7" t="s">
        <v>31</v>
      </c>
      <c r="P252" s="9" t="s">
        <v>23</v>
      </c>
      <c r="Q252" s="9"/>
      <c r="R252" s="36" t="s">
        <v>21</v>
      </c>
      <c r="S252" s="35" t="s">
        <v>22</v>
      </c>
      <c r="T252" s="35" t="s">
        <v>47</v>
      </c>
      <c r="U252" s="35"/>
      <c r="V252" s="35"/>
      <c r="W252" s="35"/>
      <c r="X252" s="37" t="s">
        <v>45</v>
      </c>
      <c r="Y252" s="37" t="s">
        <v>46</v>
      </c>
      <c r="Z252" s="30" t="s">
        <v>78</v>
      </c>
    </row>
    <row r="253" spans="4:26" x14ac:dyDescent="0.15">
      <c r="E253" s="46"/>
      <c r="F253" s="28"/>
      <c r="G253" s="29"/>
      <c r="H253" s="29"/>
      <c r="I253" s="48" t="str">
        <f>IF(COUNTA($F$251,$H$251,F253:H253)=5,P253,"")</f>
        <v/>
      </c>
      <c r="J253" s="48" t="str">
        <f>IF(COUNTA($F$251,$H$251,F253:H253)=5,IF(T253&lt;6,"*",IF(T253&gt;=17.583,"*",(H253-G253*INDEX(IF(O253="F",muratafemale,muratamale),R253-4,1)-INDEX(IF(O253="F",muratafemale,muratamale),R253-4,2))/(G253*INDEX(IF(O253="F",muratafemale,muratamale),R253-4,1)+INDEX(IF(O253="F",muratafemale,muratamale),R253-4,2))*100)),"")</f>
        <v/>
      </c>
      <c r="K253" s="49" t="str">
        <f>IF(COUNTA($F$251,$H$251,F253:H253)=5,IF(OR(T253&lt;1,G253&lt;70),"*",IF(G253&gt;=IF(O253="M",181,174),(H253-Z253)/Z253*100,IF(G253&lt;101,(H253-X253)/X253*100,IF(T253&lt;6,(H253-X253)/X253*100,IF(T253&gt;=17.583,(H253-Z253)/Z253*100,(H253-Y253)/Y253*100))))),"")</f>
        <v/>
      </c>
      <c r="L253" s="11"/>
      <c r="M253" s="11"/>
      <c r="N253" s="78"/>
      <c r="O253" s="39" t="str">
        <f>IF(OR(+$H$251="男",+$H$251="M"),"M","F")</f>
        <v>F</v>
      </c>
      <c r="P253" s="11">
        <f t="shared" ref="P253:P372" si="59">IF(T253&gt;17.583,"*",(G253-(INDEX(IF(O253="F",Hfemalemean,Hmalemean),S253+1,R253+1)))/(INDEX(IF(O253="F",Hfemalesd,Hmalesd),S253+1,R253+1)))</f>
        <v>-23.287315649149274</v>
      </c>
      <c r="Q253" s="11"/>
      <c r="R253" s="38">
        <f>DATEDIF($F$251,F253,"Y")</f>
        <v>0</v>
      </c>
      <c r="S253" s="30">
        <f>DATEDIF($F$251,F253,"YM")</f>
        <v>0</v>
      </c>
      <c r="T253" s="30">
        <f>DATEDIF($F$251,F253,"Y")+DATEDIF($F$251,F253,"YD")/(365+IF(MOD(YEAR(DATE(YEAR(F253)-1,MONTH($F$251),DAY($F$251))),4)=0,IF(DATE(YEAR(DATE(YEAR(F253)-1,MONTH($F$251),DAY($F$251))),2,29)&gt;=DATE(YEAR(F253)-1,MONTH($F$251),DAY($F$251)),1,0),0)+IF(MOD(YEAR(F253),4)=0,IF(DATE(YEAR(F253),2,29)&lt;=F253,1,0),0))</f>
        <v>0</v>
      </c>
      <c r="U253" s="34"/>
      <c r="V253" s="34"/>
      <c r="W253" s="34"/>
      <c r="X253" s="31">
        <f t="shared" ref="X253:X372" si="60">IF(O253="M",2.06*10^-3*G253^2-0.1166*G253+6.5273,2.49*10^-3*G253^2-0.1858*G253+9.036)</f>
        <v>9.0359999999999996</v>
      </c>
      <c r="Y253" s="31">
        <f t="shared" ref="Y253:Y372" si="61">((G253/100)^3*INDEX(itoOI,IF(O253="M",0,3)+IF(G253&lt;140,1,IF(G253&lt;=149,2,3)),1)+(G253/100)^2*INDEX(itoOI,IF(O253="M",0,3)+IF(G253&lt;140,1,IF(G253&lt;=149,2,3)),2)+(G253/100)*INDEX(itoOI,IF(O253="M",0,3)+IF(G253&lt;140,1,IF(G253&lt;=149,2,3)),3)+INDEX(itoOI,IF(O253="M",0,3)+IF(G253&lt;140,1,IF(G253&lt;=149,2,3)),4))</f>
        <v>-184.49199999999999</v>
      </c>
      <c r="Z253" s="30">
        <f t="shared" ref="Z253:Z372" si="62">22*G253^2/10000</f>
        <v>0</v>
      </c>
    </row>
    <row r="254" spans="4:26" x14ac:dyDescent="0.15">
      <c r="E254" s="46"/>
      <c r="F254" s="28"/>
      <c r="G254" s="29"/>
      <c r="H254" s="29"/>
      <c r="I254" s="48" t="str">
        <f>IF(COUNTA($F$251,$H$251,F254:H254)=5,P254,"")</f>
        <v/>
      </c>
      <c r="J254" s="48" t="str">
        <f>IF(COUNTA($F$251,$H$251,F254:H254)=5,IF(T254&lt;6,"*",IF(T254&gt;=17.583,"*",(H254-G254*INDEX(IF(O254="F",muratafemale,muratamale),R254-4,1)-INDEX(IF(O254="F",muratafemale,muratamale),R254-4,2))/(G254*INDEX(IF(O254="F",muratafemale,muratamale),R254-4,1)+INDEX(IF(O254="F",muratafemale,muratamale),R254-4,2))*100)),"")</f>
        <v/>
      </c>
      <c r="K254" s="49" t="str">
        <f>IF(COUNTA($F$251,$H$251,F254:H254)=5,IF(OR(T254&lt;1,G254&lt;70),"*",IF(G254&gt;=IF(O254="M",181,174),(H254-Z254)/Z254*100,IF(G254&lt;101,(H254-X254)/X254*100,IF(T254&lt;6,(H254-X254)/X254*100,IF(T254&gt;=17.583,(H254-Z254)/Z254*100,(H254-Y254)/Y254*100))))),"")</f>
        <v/>
      </c>
      <c r="L254" s="11"/>
      <c r="M254" s="11"/>
      <c r="N254" s="78"/>
      <c r="O254" s="39" t="str">
        <f>+O253</f>
        <v>F</v>
      </c>
      <c r="P254" s="11">
        <f t="shared" si="59"/>
        <v>-23.287315649149274</v>
      </c>
      <c r="Q254" s="11"/>
      <c r="R254" s="38">
        <f>DATEDIF($F$251,F254,"Y")</f>
        <v>0</v>
      </c>
      <c r="S254" s="30">
        <f>DATEDIF($F$251,F254,"YM")</f>
        <v>0</v>
      </c>
      <c r="T254" s="30">
        <f t="shared" ref="T254:T317" si="63">DATEDIF($F$251,F254,"Y")+DATEDIF($F$251,F254,"YD")/(365+IF(MOD(YEAR(DATE(YEAR(F254)-1,MONTH($F$251),DAY($F$251))),4)=0,IF(DATE(YEAR(DATE(YEAR(F254)-1,MONTH($F$251),DAY($F$251))),2,29)&gt;=DATE(YEAR(F254)-1,MONTH($F$251),DAY($F$251)),1,0),0)+IF(MOD(YEAR(F254),4)=0,IF(DATE(YEAR(F254),2,29)&lt;=F254,1,0),0))</f>
        <v>0</v>
      </c>
      <c r="U254" s="34"/>
      <c r="V254" s="34"/>
      <c r="W254" s="34"/>
      <c r="X254" s="31">
        <f t="shared" si="60"/>
        <v>9.0359999999999996</v>
      </c>
      <c r="Y254" s="31">
        <f t="shared" si="61"/>
        <v>-184.49199999999999</v>
      </c>
      <c r="Z254" s="30">
        <f t="shared" si="62"/>
        <v>0</v>
      </c>
    </row>
    <row r="255" spans="4:26" x14ac:dyDescent="0.15">
      <c r="E255" s="46"/>
      <c r="F255" s="28"/>
      <c r="G255" s="29"/>
      <c r="H255" s="29"/>
      <c r="I255" s="48" t="str">
        <f t="shared" ref="I255:I371" si="64">IF(COUNTA($F$251,$H$251,F255:H255)=5,P255,"")</f>
        <v/>
      </c>
      <c r="J255" s="48" t="str">
        <f t="shared" ref="J255:J372" si="65">IF(COUNTA($F$251,$H$251,F255:H255)=5,IF(T255&lt;6,"*",IF(T255&gt;=17.583,"*",(H255-G255*INDEX(IF(O255="F",muratafemale,muratamale),R255-4,1)-INDEX(IF(O255="F",muratafemale,muratamale),R255-4,2))/(G255*INDEX(IF(O255="F",muratafemale,muratamale),R255-4,1)+INDEX(IF(O255="F",muratafemale,muratamale),R255-4,2))*100)),"")</f>
        <v/>
      </c>
      <c r="K255" s="49" t="str">
        <f t="shared" ref="K255:K372" si="66">IF(COUNTA($F$251,$H$251,F255:H255)=5,IF(OR(T255&lt;1,G255&lt;70),"*",IF(G255&gt;=IF(O255="M",181,174),(H255-Z255)/Z255*100,IF(G255&lt;101,(H255-X255)/X255*100,IF(T255&lt;6,(H255-X255)/X255*100,IF(T255&gt;=17.583,(H255-Z255)/Z255*100,(H255-Y255)/Y255*100))))),"")</f>
        <v/>
      </c>
      <c r="N255" s="78"/>
      <c r="O255" s="39" t="str">
        <f t="shared" ref="O255:O372" si="67">+O254</f>
        <v>F</v>
      </c>
      <c r="P255" s="11">
        <f t="shared" si="59"/>
        <v>-23.287315649149274</v>
      </c>
      <c r="Q255" s="11"/>
      <c r="R255" s="38">
        <f t="shared" ref="R255:R317" si="68">DATEDIF($F$251,F255,"Y")</f>
        <v>0</v>
      </c>
      <c r="S255" s="30">
        <f t="shared" ref="S255:S317" si="69">DATEDIF($F$251,F255,"YM")</f>
        <v>0</v>
      </c>
      <c r="T255" s="30">
        <f t="shared" si="63"/>
        <v>0</v>
      </c>
      <c r="U255" s="34"/>
      <c r="V255" s="34"/>
      <c r="W255" s="34"/>
      <c r="X255" s="31">
        <f t="shared" si="60"/>
        <v>9.0359999999999996</v>
      </c>
      <c r="Y255" s="31">
        <f t="shared" si="61"/>
        <v>-184.49199999999999</v>
      </c>
      <c r="Z255" s="30">
        <f t="shared" si="62"/>
        <v>0</v>
      </c>
    </row>
    <row r="256" spans="4:26" x14ac:dyDescent="0.15">
      <c r="E256" s="46"/>
      <c r="F256" s="28"/>
      <c r="G256" s="29"/>
      <c r="H256" s="29"/>
      <c r="I256" s="48" t="str">
        <f t="shared" si="64"/>
        <v/>
      </c>
      <c r="J256" s="48" t="str">
        <f t="shared" si="65"/>
        <v/>
      </c>
      <c r="K256" s="49" t="str">
        <f t="shared" si="66"/>
        <v/>
      </c>
      <c r="L256" s="11"/>
      <c r="M256" s="11"/>
      <c r="N256" s="78"/>
      <c r="O256" s="39" t="str">
        <f t="shared" si="67"/>
        <v>F</v>
      </c>
      <c r="P256" s="11">
        <f t="shared" si="59"/>
        <v>-23.287315649149274</v>
      </c>
      <c r="Q256" s="11"/>
      <c r="R256" s="38">
        <f t="shared" si="68"/>
        <v>0</v>
      </c>
      <c r="S256" s="30">
        <f t="shared" si="69"/>
        <v>0</v>
      </c>
      <c r="T256" s="30">
        <f t="shared" si="63"/>
        <v>0</v>
      </c>
      <c r="U256" s="34"/>
      <c r="V256" s="34"/>
      <c r="W256" s="34"/>
      <c r="X256" s="31">
        <f t="shared" si="60"/>
        <v>9.0359999999999996</v>
      </c>
      <c r="Y256" s="31">
        <f t="shared" si="61"/>
        <v>-184.49199999999999</v>
      </c>
      <c r="Z256" s="30">
        <f t="shared" si="62"/>
        <v>0</v>
      </c>
    </row>
    <row r="257" spans="5:26" x14ac:dyDescent="0.15">
      <c r="E257" s="46"/>
      <c r="F257" s="28"/>
      <c r="G257" s="29"/>
      <c r="H257" s="29"/>
      <c r="I257" s="48" t="str">
        <f t="shared" ref="I257:I320" si="70">IF(COUNTA($F$251,$H$251,F257:H257)=5,P257,"")</f>
        <v/>
      </c>
      <c r="J257" s="48" t="str">
        <f t="shared" ref="J257:J320" si="71">IF(COUNTA($F$251,$H$251,F257:H257)=5,IF(T257&lt;6,"*",IF(T257&gt;=17.583,"*",(H257-G257*INDEX(IF(O257="F",muratafemale,muratamale),R257-4,1)-INDEX(IF(O257="F",muratafemale,muratamale),R257-4,2))/(G257*INDEX(IF(O257="F",muratafemale,muratamale),R257-4,1)+INDEX(IF(O257="F",muratafemale,muratamale),R257-4,2))*100)),"")</f>
        <v/>
      </c>
      <c r="K257" s="49" t="str">
        <f t="shared" ref="K257:K320" si="72">IF(COUNTA($F$251,$H$251,F257:H257)=5,IF(OR(T257&lt;1,G257&lt;70),"*",IF(G257&gt;=IF(O257="M",181,174),(H257-Z257)/Z257*100,IF(G257&lt;101,(H257-X257)/X257*100,IF(T257&lt;6,(H257-X257)/X257*100,IF(T257&gt;=17.583,(H257-Z257)/Z257*100,(H257-Y257)/Y257*100))))),"")</f>
        <v/>
      </c>
      <c r="L257" s="11"/>
      <c r="M257" s="11"/>
      <c r="N257" s="78"/>
      <c r="O257" s="39" t="str">
        <f t="shared" si="67"/>
        <v>F</v>
      </c>
      <c r="P257" s="11">
        <f t="shared" ref="P257:P320" si="73">IF(T257&gt;17.583,"*",(G257-(INDEX(IF(O257="F",Hfemalemean,Hmalemean),S257+1,R257+1)))/(INDEX(IF(O257="F",Hfemalesd,Hmalesd),S257+1,R257+1)))</f>
        <v>-23.287315649149274</v>
      </c>
      <c r="Q257" s="11"/>
      <c r="R257" s="38">
        <f t="shared" si="68"/>
        <v>0</v>
      </c>
      <c r="S257" s="30">
        <f t="shared" si="69"/>
        <v>0</v>
      </c>
      <c r="T257" s="30">
        <f t="shared" si="63"/>
        <v>0</v>
      </c>
      <c r="U257" s="34"/>
      <c r="V257" s="34"/>
      <c r="W257" s="34"/>
      <c r="X257" s="31">
        <f t="shared" ref="X257:X320" si="74">IF(O257="M",2.06*10^-3*G257^2-0.1166*G257+6.5273,2.49*10^-3*G257^2-0.1858*G257+9.036)</f>
        <v>9.0359999999999996</v>
      </c>
      <c r="Y257" s="31">
        <f t="shared" ref="Y257:Y320" si="75">((G257/100)^3*INDEX(itoOI,IF(O257="M",0,3)+IF(G257&lt;140,1,IF(G257&lt;=149,2,3)),1)+(G257/100)^2*INDEX(itoOI,IF(O257="M",0,3)+IF(G257&lt;140,1,IF(G257&lt;=149,2,3)),2)+(G257/100)*INDEX(itoOI,IF(O257="M",0,3)+IF(G257&lt;140,1,IF(G257&lt;=149,2,3)),3)+INDEX(itoOI,IF(O257="M",0,3)+IF(G257&lt;140,1,IF(G257&lt;=149,2,3)),4))</f>
        <v>-184.49199999999999</v>
      </c>
      <c r="Z257" s="30">
        <f t="shared" ref="Z257:Z320" si="76">22*G257^2/10000</f>
        <v>0</v>
      </c>
    </row>
    <row r="258" spans="5:26" x14ac:dyDescent="0.15">
      <c r="E258" s="46"/>
      <c r="F258" s="28"/>
      <c r="G258" s="29"/>
      <c r="H258" s="29"/>
      <c r="I258" s="48" t="str">
        <f t="shared" si="70"/>
        <v/>
      </c>
      <c r="J258" s="48" t="str">
        <f t="shared" si="71"/>
        <v/>
      </c>
      <c r="K258" s="49" t="str">
        <f t="shared" si="72"/>
        <v/>
      </c>
      <c r="L258" s="11"/>
      <c r="M258" s="11"/>
      <c r="N258" s="78"/>
      <c r="O258" s="39" t="str">
        <f t="shared" si="67"/>
        <v>F</v>
      </c>
      <c r="P258" s="11">
        <f t="shared" si="73"/>
        <v>-23.287315649149274</v>
      </c>
      <c r="Q258" s="11"/>
      <c r="R258" s="38">
        <f t="shared" si="68"/>
        <v>0</v>
      </c>
      <c r="S258" s="30">
        <f t="shared" si="69"/>
        <v>0</v>
      </c>
      <c r="T258" s="30">
        <f t="shared" si="63"/>
        <v>0</v>
      </c>
      <c r="U258" s="34"/>
      <c r="V258" s="34"/>
      <c r="W258" s="34"/>
      <c r="X258" s="31">
        <f t="shared" si="74"/>
        <v>9.0359999999999996</v>
      </c>
      <c r="Y258" s="31">
        <f t="shared" si="75"/>
        <v>-184.49199999999999</v>
      </c>
      <c r="Z258" s="30">
        <f t="shared" si="76"/>
        <v>0</v>
      </c>
    </row>
    <row r="259" spans="5:26" x14ac:dyDescent="0.15">
      <c r="E259" s="46"/>
      <c r="F259" s="28"/>
      <c r="G259" s="29"/>
      <c r="H259" s="29"/>
      <c r="I259" s="48" t="str">
        <f t="shared" si="70"/>
        <v/>
      </c>
      <c r="J259" s="48" t="str">
        <f t="shared" si="71"/>
        <v/>
      </c>
      <c r="K259" s="49" t="str">
        <f t="shared" si="72"/>
        <v/>
      </c>
      <c r="L259" s="11"/>
      <c r="M259" s="11"/>
      <c r="N259" s="78"/>
      <c r="O259" s="39" t="str">
        <f t="shared" si="67"/>
        <v>F</v>
      </c>
      <c r="P259" s="11">
        <f t="shared" si="73"/>
        <v>-23.287315649149274</v>
      </c>
      <c r="Q259" s="11"/>
      <c r="R259" s="38">
        <f t="shared" si="68"/>
        <v>0</v>
      </c>
      <c r="S259" s="30">
        <f t="shared" si="69"/>
        <v>0</v>
      </c>
      <c r="T259" s="30">
        <f t="shared" si="63"/>
        <v>0</v>
      </c>
      <c r="U259" s="34"/>
      <c r="V259" s="34"/>
      <c r="W259" s="34"/>
      <c r="X259" s="31">
        <f t="shared" si="74"/>
        <v>9.0359999999999996</v>
      </c>
      <c r="Y259" s="31">
        <f t="shared" si="75"/>
        <v>-184.49199999999999</v>
      </c>
      <c r="Z259" s="30">
        <f t="shared" si="76"/>
        <v>0</v>
      </c>
    </row>
    <row r="260" spans="5:26" x14ac:dyDescent="0.15">
      <c r="E260" s="46"/>
      <c r="F260" s="28"/>
      <c r="G260" s="29"/>
      <c r="H260" s="29"/>
      <c r="I260" s="48" t="str">
        <f t="shared" si="70"/>
        <v/>
      </c>
      <c r="J260" s="48" t="str">
        <f t="shared" si="71"/>
        <v/>
      </c>
      <c r="K260" s="49" t="str">
        <f t="shared" si="72"/>
        <v/>
      </c>
      <c r="L260" s="11"/>
      <c r="M260" s="11"/>
      <c r="N260" s="78"/>
      <c r="O260" s="39" t="str">
        <f t="shared" si="67"/>
        <v>F</v>
      </c>
      <c r="P260" s="11">
        <f t="shared" si="73"/>
        <v>-23.287315649149274</v>
      </c>
      <c r="Q260" s="11"/>
      <c r="R260" s="38">
        <f t="shared" si="68"/>
        <v>0</v>
      </c>
      <c r="S260" s="30">
        <f t="shared" si="69"/>
        <v>0</v>
      </c>
      <c r="T260" s="30">
        <f t="shared" si="63"/>
        <v>0</v>
      </c>
      <c r="U260" s="34"/>
      <c r="V260" s="34"/>
      <c r="W260" s="34"/>
      <c r="X260" s="31">
        <f t="shared" si="74"/>
        <v>9.0359999999999996</v>
      </c>
      <c r="Y260" s="31">
        <f t="shared" si="75"/>
        <v>-184.49199999999999</v>
      </c>
      <c r="Z260" s="30">
        <f t="shared" si="76"/>
        <v>0</v>
      </c>
    </row>
    <row r="261" spans="5:26" x14ac:dyDescent="0.15">
      <c r="E261" s="46"/>
      <c r="F261" s="28"/>
      <c r="G261" s="29"/>
      <c r="H261" s="29"/>
      <c r="I261" s="48" t="str">
        <f t="shared" si="70"/>
        <v/>
      </c>
      <c r="J261" s="48" t="str">
        <f t="shared" si="71"/>
        <v/>
      </c>
      <c r="K261" s="49" t="str">
        <f t="shared" si="72"/>
        <v/>
      </c>
      <c r="L261" s="11"/>
      <c r="M261" s="11"/>
      <c r="N261" s="78"/>
      <c r="O261" s="39" t="str">
        <f t="shared" si="67"/>
        <v>F</v>
      </c>
      <c r="P261" s="11">
        <f t="shared" si="73"/>
        <v>-23.287315649149274</v>
      </c>
      <c r="Q261" s="11"/>
      <c r="R261" s="38">
        <f t="shared" si="68"/>
        <v>0</v>
      </c>
      <c r="S261" s="30">
        <f t="shared" si="69"/>
        <v>0</v>
      </c>
      <c r="T261" s="30">
        <f t="shared" si="63"/>
        <v>0</v>
      </c>
      <c r="U261" s="34"/>
      <c r="V261" s="34"/>
      <c r="W261" s="34"/>
      <c r="X261" s="31">
        <f t="shared" si="74"/>
        <v>9.0359999999999996</v>
      </c>
      <c r="Y261" s="31">
        <f t="shared" si="75"/>
        <v>-184.49199999999999</v>
      </c>
      <c r="Z261" s="30">
        <f t="shared" si="76"/>
        <v>0</v>
      </c>
    </row>
    <row r="262" spans="5:26" x14ac:dyDescent="0.15">
      <c r="E262" s="46"/>
      <c r="F262" s="28"/>
      <c r="G262" s="29"/>
      <c r="H262" s="29"/>
      <c r="I262" s="48" t="str">
        <f t="shared" si="70"/>
        <v/>
      </c>
      <c r="J262" s="48" t="str">
        <f t="shared" si="71"/>
        <v/>
      </c>
      <c r="K262" s="49" t="str">
        <f t="shared" si="72"/>
        <v/>
      </c>
      <c r="L262" s="11"/>
      <c r="M262" s="11"/>
      <c r="N262" s="78"/>
      <c r="O262" s="39" t="str">
        <f t="shared" si="67"/>
        <v>F</v>
      </c>
      <c r="P262" s="11">
        <f t="shared" si="73"/>
        <v>-23.287315649149274</v>
      </c>
      <c r="Q262" s="11"/>
      <c r="R262" s="38">
        <f t="shared" si="68"/>
        <v>0</v>
      </c>
      <c r="S262" s="30">
        <f t="shared" si="69"/>
        <v>0</v>
      </c>
      <c r="T262" s="30">
        <f t="shared" si="63"/>
        <v>0</v>
      </c>
      <c r="U262" s="34"/>
      <c r="V262" s="34"/>
      <c r="W262" s="34"/>
      <c r="X262" s="31">
        <f t="shared" si="74"/>
        <v>9.0359999999999996</v>
      </c>
      <c r="Y262" s="31">
        <f t="shared" si="75"/>
        <v>-184.49199999999999</v>
      </c>
      <c r="Z262" s="30">
        <f t="shared" si="76"/>
        <v>0</v>
      </c>
    </row>
    <row r="263" spans="5:26" x14ac:dyDescent="0.15">
      <c r="E263" s="46"/>
      <c r="F263" s="28"/>
      <c r="G263" s="29"/>
      <c r="H263" s="29"/>
      <c r="I263" s="48" t="str">
        <f t="shared" si="70"/>
        <v/>
      </c>
      <c r="J263" s="48" t="str">
        <f t="shared" si="71"/>
        <v/>
      </c>
      <c r="K263" s="49" t="str">
        <f t="shared" si="72"/>
        <v/>
      </c>
      <c r="L263" s="11"/>
      <c r="M263" s="11"/>
      <c r="N263" s="78"/>
      <c r="O263" s="39" t="str">
        <f t="shared" si="67"/>
        <v>F</v>
      </c>
      <c r="P263" s="11">
        <f t="shared" si="73"/>
        <v>-23.287315649149274</v>
      </c>
      <c r="Q263" s="11"/>
      <c r="R263" s="38">
        <f t="shared" si="68"/>
        <v>0</v>
      </c>
      <c r="S263" s="30">
        <f t="shared" si="69"/>
        <v>0</v>
      </c>
      <c r="T263" s="30">
        <f t="shared" si="63"/>
        <v>0</v>
      </c>
      <c r="U263" s="34"/>
      <c r="V263" s="34"/>
      <c r="W263" s="34"/>
      <c r="X263" s="31">
        <f t="shared" si="74"/>
        <v>9.0359999999999996</v>
      </c>
      <c r="Y263" s="31">
        <f t="shared" si="75"/>
        <v>-184.49199999999999</v>
      </c>
      <c r="Z263" s="30">
        <f t="shared" si="76"/>
        <v>0</v>
      </c>
    </row>
    <row r="264" spans="5:26" x14ac:dyDescent="0.15">
      <c r="E264" s="46"/>
      <c r="F264" s="28"/>
      <c r="G264" s="29"/>
      <c r="H264" s="29"/>
      <c r="I264" s="48" t="str">
        <f t="shared" si="70"/>
        <v/>
      </c>
      <c r="J264" s="48" t="str">
        <f t="shared" si="71"/>
        <v/>
      </c>
      <c r="K264" s="49" t="str">
        <f t="shared" si="72"/>
        <v/>
      </c>
      <c r="L264" s="11"/>
      <c r="M264" s="11"/>
      <c r="N264" s="78"/>
      <c r="O264" s="39" t="str">
        <f t="shared" si="67"/>
        <v>F</v>
      </c>
      <c r="P264" s="11">
        <f t="shared" si="73"/>
        <v>-23.287315649149274</v>
      </c>
      <c r="Q264" s="11"/>
      <c r="R264" s="38">
        <f t="shared" si="68"/>
        <v>0</v>
      </c>
      <c r="S264" s="30">
        <f t="shared" si="69"/>
        <v>0</v>
      </c>
      <c r="T264" s="30">
        <f t="shared" si="63"/>
        <v>0</v>
      </c>
      <c r="U264" s="34"/>
      <c r="V264" s="34"/>
      <c r="W264" s="34"/>
      <c r="X264" s="31">
        <f t="shared" si="74"/>
        <v>9.0359999999999996</v>
      </c>
      <c r="Y264" s="31">
        <f t="shared" si="75"/>
        <v>-184.49199999999999</v>
      </c>
      <c r="Z264" s="30">
        <f t="shared" si="76"/>
        <v>0</v>
      </c>
    </row>
    <row r="265" spans="5:26" x14ac:dyDescent="0.15">
      <c r="E265" s="46"/>
      <c r="F265" s="28"/>
      <c r="G265" s="29"/>
      <c r="H265" s="29"/>
      <c r="I265" s="48" t="str">
        <f t="shared" si="70"/>
        <v/>
      </c>
      <c r="J265" s="48" t="str">
        <f t="shared" si="71"/>
        <v/>
      </c>
      <c r="K265" s="49" t="str">
        <f t="shared" si="72"/>
        <v/>
      </c>
      <c r="L265" s="11"/>
      <c r="M265" s="11"/>
      <c r="N265" s="78"/>
      <c r="O265" s="39" t="str">
        <f t="shared" si="67"/>
        <v>F</v>
      </c>
      <c r="P265" s="11">
        <f t="shared" si="73"/>
        <v>-23.287315649149274</v>
      </c>
      <c r="Q265" s="11"/>
      <c r="R265" s="38">
        <f t="shared" si="68"/>
        <v>0</v>
      </c>
      <c r="S265" s="30">
        <f t="shared" si="69"/>
        <v>0</v>
      </c>
      <c r="T265" s="30">
        <f t="shared" si="63"/>
        <v>0</v>
      </c>
      <c r="U265" s="34"/>
      <c r="V265" s="34"/>
      <c r="W265" s="34"/>
      <c r="X265" s="31">
        <f t="shared" si="74"/>
        <v>9.0359999999999996</v>
      </c>
      <c r="Y265" s="31">
        <f t="shared" si="75"/>
        <v>-184.49199999999999</v>
      </c>
      <c r="Z265" s="30">
        <f t="shared" si="76"/>
        <v>0</v>
      </c>
    </row>
    <row r="266" spans="5:26" x14ac:dyDescent="0.15">
      <c r="E266" s="46"/>
      <c r="F266" s="28"/>
      <c r="G266" s="29"/>
      <c r="H266" s="29"/>
      <c r="I266" s="48" t="str">
        <f t="shared" si="70"/>
        <v/>
      </c>
      <c r="J266" s="48" t="str">
        <f t="shared" si="71"/>
        <v/>
      </c>
      <c r="K266" s="49" t="str">
        <f t="shared" si="72"/>
        <v/>
      </c>
      <c r="L266" s="11"/>
      <c r="M266" s="11"/>
      <c r="N266" s="78"/>
      <c r="O266" s="39" t="str">
        <f t="shared" si="67"/>
        <v>F</v>
      </c>
      <c r="P266" s="11">
        <f t="shared" si="73"/>
        <v>-23.287315649149274</v>
      </c>
      <c r="Q266" s="11"/>
      <c r="R266" s="38">
        <f t="shared" si="68"/>
        <v>0</v>
      </c>
      <c r="S266" s="30">
        <f t="shared" si="69"/>
        <v>0</v>
      </c>
      <c r="T266" s="30">
        <f t="shared" si="63"/>
        <v>0</v>
      </c>
      <c r="U266" s="34"/>
      <c r="V266" s="34"/>
      <c r="W266" s="34"/>
      <c r="X266" s="31">
        <f t="shared" si="74"/>
        <v>9.0359999999999996</v>
      </c>
      <c r="Y266" s="31">
        <f t="shared" si="75"/>
        <v>-184.49199999999999</v>
      </c>
      <c r="Z266" s="30">
        <f t="shared" si="76"/>
        <v>0</v>
      </c>
    </row>
    <row r="267" spans="5:26" x14ac:dyDescent="0.15">
      <c r="E267" s="46"/>
      <c r="F267" s="28"/>
      <c r="G267" s="29"/>
      <c r="H267" s="29"/>
      <c r="I267" s="48" t="str">
        <f t="shared" si="70"/>
        <v/>
      </c>
      <c r="J267" s="48" t="str">
        <f t="shared" si="71"/>
        <v/>
      </c>
      <c r="K267" s="49" t="str">
        <f t="shared" si="72"/>
        <v/>
      </c>
      <c r="L267" s="11"/>
      <c r="M267" s="11"/>
      <c r="N267" s="78"/>
      <c r="O267" s="39" t="str">
        <f t="shared" si="67"/>
        <v>F</v>
      </c>
      <c r="P267" s="11">
        <f t="shared" si="73"/>
        <v>-23.287315649149274</v>
      </c>
      <c r="Q267" s="11"/>
      <c r="R267" s="38">
        <f t="shared" si="68"/>
        <v>0</v>
      </c>
      <c r="S267" s="30">
        <f t="shared" si="69"/>
        <v>0</v>
      </c>
      <c r="T267" s="30">
        <f t="shared" si="63"/>
        <v>0</v>
      </c>
      <c r="U267" s="34"/>
      <c r="V267" s="34"/>
      <c r="W267" s="34"/>
      <c r="X267" s="31">
        <f t="shared" si="74"/>
        <v>9.0359999999999996</v>
      </c>
      <c r="Y267" s="31">
        <f t="shared" si="75"/>
        <v>-184.49199999999999</v>
      </c>
      <c r="Z267" s="30">
        <f t="shared" si="76"/>
        <v>0</v>
      </c>
    </row>
    <row r="268" spans="5:26" x14ac:dyDescent="0.15">
      <c r="E268" s="46"/>
      <c r="F268" s="28"/>
      <c r="G268" s="29"/>
      <c r="H268" s="29"/>
      <c r="I268" s="48" t="str">
        <f t="shared" si="70"/>
        <v/>
      </c>
      <c r="J268" s="48" t="str">
        <f t="shared" si="71"/>
        <v/>
      </c>
      <c r="K268" s="49" t="str">
        <f t="shared" si="72"/>
        <v/>
      </c>
      <c r="L268" s="11"/>
      <c r="M268" s="11"/>
      <c r="N268" s="78"/>
      <c r="O268" s="39" t="str">
        <f t="shared" si="67"/>
        <v>F</v>
      </c>
      <c r="P268" s="11">
        <f t="shared" si="73"/>
        <v>-23.287315649149274</v>
      </c>
      <c r="Q268" s="11"/>
      <c r="R268" s="38">
        <f t="shared" si="68"/>
        <v>0</v>
      </c>
      <c r="S268" s="30">
        <f t="shared" si="69"/>
        <v>0</v>
      </c>
      <c r="T268" s="30">
        <f t="shared" si="63"/>
        <v>0</v>
      </c>
      <c r="U268" s="34"/>
      <c r="V268" s="34"/>
      <c r="W268" s="34"/>
      <c r="X268" s="31">
        <f t="shared" si="74"/>
        <v>9.0359999999999996</v>
      </c>
      <c r="Y268" s="31">
        <f t="shared" si="75"/>
        <v>-184.49199999999999</v>
      </c>
      <c r="Z268" s="30">
        <f t="shared" si="76"/>
        <v>0</v>
      </c>
    </row>
    <row r="269" spans="5:26" x14ac:dyDescent="0.15">
      <c r="E269" s="46"/>
      <c r="F269" s="28"/>
      <c r="G269" s="29"/>
      <c r="H269" s="29"/>
      <c r="I269" s="48" t="str">
        <f t="shared" si="70"/>
        <v/>
      </c>
      <c r="J269" s="48" t="str">
        <f t="shared" si="71"/>
        <v/>
      </c>
      <c r="K269" s="49" t="str">
        <f t="shared" si="72"/>
        <v/>
      </c>
      <c r="L269" s="11"/>
      <c r="M269" s="11"/>
      <c r="N269" s="78"/>
      <c r="O269" s="39" t="str">
        <f t="shared" si="67"/>
        <v>F</v>
      </c>
      <c r="P269" s="11">
        <f t="shared" si="73"/>
        <v>-23.287315649149274</v>
      </c>
      <c r="Q269" s="11"/>
      <c r="R269" s="38">
        <f t="shared" si="68"/>
        <v>0</v>
      </c>
      <c r="S269" s="30">
        <f t="shared" si="69"/>
        <v>0</v>
      </c>
      <c r="T269" s="30">
        <f t="shared" si="63"/>
        <v>0</v>
      </c>
      <c r="U269" s="34"/>
      <c r="V269" s="34"/>
      <c r="W269" s="34"/>
      <c r="X269" s="31">
        <f t="shared" si="74"/>
        <v>9.0359999999999996</v>
      </c>
      <c r="Y269" s="31">
        <f t="shared" si="75"/>
        <v>-184.49199999999999</v>
      </c>
      <c r="Z269" s="30">
        <f t="shared" si="76"/>
        <v>0</v>
      </c>
    </row>
    <row r="270" spans="5:26" x14ac:dyDescent="0.15">
      <c r="E270" s="46"/>
      <c r="F270" s="28"/>
      <c r="G270" s="29"/>
      <c r="H270" s="29"/>
      <c r="I270" s="48" t="str">
        <f t="shared" si="70"/>
        <v/>
      </c>
      <c r="J270" s="48" t="str">
        <f t="shared" si="71"/>
        <v/>
      </c>
      <c r="K270" s="49" t="str">
        <f t="shared" si="72"/>
        <v/>
      </c>
      <c r="L270" s="11"/>
      <c r="M270" s="11"/>
      <c r="N270" s="78"/>
      <c r="O270" s="39" t="str">
        <f t="shared" si="67"/>
        <v>F</v>
      </c>
      <c r="P270" s="11">
        <f t="shared" si="73"/>
        <v>-23.287315649149274</v>
      </c>
      <c r="Q270" s="11"/>
      <c r="R270" s="38">
        <f t="shared" si="68"/>
        <v>0</v>
      </c>
      <c r="S270" s="30">
        <f t="shared" si="69"/>
        <v>0</v>
      </c>
      <c r="T270" s="30">
        <f t="shared" si="63"/>
        <v>0</v>
      </c>
      <c r="U270" s="34"/>
      <c r="V270" s="34"/>
      <c r="W270" s="34"/>
      <c r="X270" s="31">
        <f t="shared" si="74"/>
        <v>9.0359999999999996</v>
      </c>
      <c r="Y270" s="31">
        <f t="shared" si="75"/>
        <v>-184.49199999999999</v>
      </c>
      <c r="Z270" s="30">
        <f t="shared" si="76"/>
        <v>0</v>
      </c>
    </row>
    <row r="271" spans="5:26" x14ac:dyDescent="0.15">
      <c r="E271" s="46"/>
      <c r="F271" s="28"/>
      <c r="G271" s="29"/>
      <c r="H271" s="29"/>
      <c r="I271" s="48" t="str">
        <f t="shared" si="70"/>
        <v/>
      </c>
      <c r="J271" s="48" t="str">
        <f t="shared" si="71"/>
        <v/>
      </c>
      <c r="K271" s="49" t="str">
        <f t="shared" si="72"/>
        <v/>
      </c>
      <c r="L271" s="11"/>
      <c r="M271" s="11"/>
      <c r="N271" s="78"/>
      <c r="O271" s="39" t="str">
        <f t="shared" si="67"/>
        <v>F</v>
      </c>
      <c r="P271" s="11">
        <f t="shared" si="73"/>
        <v>-23.287315649149274</v>
      </c>
      <c r="Q271" s="11"/>
      <c r="R271" s="38">
        <f t="shared" si="68"/>
        <v>0</v>
      </c>
      <c r="S271" s="30">
        <f t="shared" si="69"/>
        <v>0</v>
      </c>
      <c r="T271" s="30">
        <f t="shared" si="63"/>
        <v>0</v>
      </c>
      <c r="U271" s="34"/>
      <c r="V271" s="34"/>
      <c r="W271" s="34"/>
      <c r="X271" s="31">
        <f t="shared" si="74"/>
        <v>9.0359999999999996</v>
      </c>
      <c r="Y271" s="31">
        <f t="shared" si="75"/>
        <v>-184.49199999999999</v>
      </c>
      <c r="Z271" s="30">
        <f t="shared" si="76"/>
        <v>0</v>
      </c>
    </row>
    <row r="272" spans="5:26" x14ac:dyDescent="0.15">
      <c r="E272" s="46"/>
      <c r="F272" s="28"/>
      <c r="G272" s="29"/>
      <c r="H272" s="29"/>
      <c r="I272" s="48" t="str">
        <f t="shared" si="70"/>
        <v/>
      </c>
      <c r="J272" s="48" t="str">
        <f t="shared" si="71"/>
        <v/>
      </c>
      <c r="K272" s="49" t="str">
        <f t="shared" si="72"/>
        <v/>
      </c>
      <c r="L272" s="11"/>
      <c r="M272" s="11"/>
      <c r="N272" s="78"/>
      <c r="O272" s="39" t="str">
        <f t="shared" si="67"/>
        <v>F</v>
      </c>
      <c r="P272" s="11">
        <f t="shared" si="73"/>
        <v>-23.287315649149274</v>
      </c>
      <c r="Q272" s="11"/>
      <c r="R272" s="38">
        <f t="shared" si="68"/>
        <v>0</v>
      </c>
      <c r="S272" s="30">
        <f t="shared" si="69"/>
        <v>0</v>
      </c>
      <c r="T272" s="30">
        <f t="shared" si="63"/>
        <v>0</v>
      </c>
      <c r="U272" s="34"/>
      <c r="V272" s="34"/>
      <c r="W272" s="34"/>
      <c r="X272" s="31">
        <f t="shared" si="74"/>
        <v>9.0359999999999996</v>
      </c>
      <c r="Y272" s="31">
        <f t="shared" si="75"/>
        <v>-184.49199999999999</v>
      </c>
      <c r="Z272" s="30">
        <f t="shared" si="76"/>
        <v>0</v>
      </c>
    </row>
    <row r="273" spans="5:26" x14ac:dyDescent="0.15">
      <c r="E273" s="46"/>
      <c r="F273" s="28"/>
      <c r="G273" s="29"/>
      <c r="H273" s="29"/>
      <c r="I273" s="48" t="str">
        <f t="shared" si="70"/>
        <v/>
      </c>
      <c r="J273" s="48" t="str">
        <f t="shared" si="71"/>
        <v/>
      </c>
      <c r="K273" s="49" t="str">
        <f t="shared" si="72"/>
        <v/>
      </c>
      <c r="L273" s="11"/>
      <c r="M273" s="11"/>
      <c r="N273" s="78"/>
      <c r="O273" s="39" t="str">
        <f t="shared" si="67"/>
        <v>F</v>
      </c>
      <c r="P273" s="11">
        <f t="shared" si="73"/>
        <v>-23.287315649149274</v>
      </c>
      <c r="Q273" s="11"/>
      <c r="R273" s="38">
        <f t="shared" si="68"/>
        <v>0</v>
      </c>
      <c r="S273" s="30">
        <f t="shared" si="69"/>
        <v>0</v>
      </c>
      <c r="T273" s="30">
        <f t="shared" si="63"/>
        <v>0</v>
      </c>
      <c r="U273" s="34"/>
      <c r="V273" s="34"/>
      <c r="W273" s="34"/>
      <c r="X273" s="31">
        <f t="shared" si="74"/>
        <v>9.0359999999999996</v>
      </c>
      <c r="Y273" s="31">
        <f t="shared" si="75"/>
        <v>-184.49199999999999</v>
      </c>
      <c r="Z273" s="30">
        <f t="shared" si="76"/>
        <v>0</v>
      </c>
    </row>
    <row r="274" spans="5:26" x14ac:dyDescent="0.15">
      <c r="E274" s="46"/>
      <c r="F274" s="28"/>
      <c r="G274" s="29"/>
      <c r="H274" s="29"/>
      <c r="I274" s="48" t="str">
        <f t="shared" si="70"/>
        <v/>
      </c>
      <c r="J274" s="48" t="str">
        <f t="shared" si="71"/>
        <v/>
      </c>
      <c r="K274" s="49" t="str">
        <f t="shared" si="72"/>
        <v/>
      </c>
      <c r="L274" s="11"/>
      <c r="M274" s="11"/>
      <c r="N274" s="78"/>
      <c r="O274" s="39" t="str">
        <f t="shared" si="67"/>
        <v>F</v>
      </c>
      <c r="P274" s="11">
        <f t="shared" si="73"/>
        <v>-23.287315649149274</v>
      </c>
      <c r="Q274" s="11"/>
      <c r="R274" s="38">
        <f t="shared" si="68"/>
        <v>0</v>
      </c>
      <c r="S274" s="30">
        <f t="shared" si="69"/>
        <v>0</v>
      </c>
      <c r="T274" s="30">
        <f t="shared" si="63"/>
        <v>0</v>
      </c>
      <c r="U274" s="34"/>
      <c r="V274" s="34"/>
      <c r="W274" s="34"/>
      <c r="X274" s="31">
        <f t="shared" si="74"/>
        <v>9.0359999999999996</v>
      </c>
      <c r="Y274" s="31">
        <f t="shared" si="75"/>
        <v>-184.49199999999999</v>
      </c>
      <c r="Z274" s="30">
        <f t="shared" si="76"/>
        <v>0</v>
      </c>
    </row>
    <row r="275" spans="5:26" x14ac:dyDescent="0.15">
      <c r="E275" s="46"/>
      <c r="F275" s="28"/>
      <c r="G275" s="29"/>
      <c r="H275" s="29"/>
      <c r="I275" s="48" t="str">
        <f t="shared" si="70"/>
        <v/>
      </c>
      <c r="J275" s="48" t="str">
        <f t="shared" si="71"/>
        <v/>
      </c>
      <c r="K275" s="49" t="str">
        <f t="shared" si="72"/>
        <v/>
      </c>
      <c r="L275" s="11"/>
      <c r="M275" s="11"/>
      <c r="N275" s="78"/>
      <c r="O275" s="39" t="str">
        <f t="shared" si="67"/>
        <v>F</v>
      </c>
      <c r="P275" s="11">
        <f t="shared" si="73"/>
        <v>-23.287315649149274</v>
      </c>
      <c r="Q275" s="11"/>
      <c r="R275" s="38">
        <f t="shared" si="68"/>
        <v>0</v>
      </c>
      <c r="S275" s="30">
        <f t="shared" si="69"/>
        <v>0</v>
      </c>
      <c r="T275" s="30">
        <f t="shared" si="63"/>
        <v>0</v>
      </c>
      <c r="U275" s="34"/>
      <c r="V275" s="34"/>
      <c r="W275" s="34"/>
      <c r="X275" s="31">
        <f t="shared" si="74"/>
        <v>9.0359999999999996</v>
      </c>
      <c r="Y275" s="31">
        <f t="shared" si="75"/>
        <v>-184.49199999999999</v>
      </c>
      <c r="Z275" s="30">
        <f t="shared" si="76"/>
        <v>0</v>
      </c>
    </row>
    <row r="276" spans="5:26" x14ac:dyDescent="0.15">
      <c r="E276" s="46"/>
      <c r="F276" s="28"/>
      <c r="G276" s="29"/>
      <c r="H276" s="29"/>
      <c r="I276" s="48" t="str">
        <f t="shared" si="70"/>
        <v/>
      </c>
      <c r="J276" s="48" t="str">
        <f t="shared" si="71"/>
        <v/>
      </c>
      <c r="K276" s="49" t="str">
        <f t="shared" si="72"/>
        <v/>
      </c>
      <c r="L276" s="11"/>
      <c r="M276" s="11"/>
      <c r="N276" s="78"/>
      <c r="O276" s="39" t="str">
        <f t="shared" si="67"/>
        <v>F</v>
      </c>
      <c r="P276" s="11">
        <f t="shared" si="73"/>
        <v>-23.287315649149274</v>
      </c>
      <c r="Q276" s="11"/>
      <c r="R276" s="38">
        <f t="shared" si="68"/>
        <v>0</v>
      </c>
      <c r="S276" s="30">
        <f t="shared" si="69"/>
        <v>0</v>
      </c>
      <c r="T276" s="30">
        <f t="shared" si="63"/>
        <v>0</v>
      </c>
      <c r="U276" s="34"/>
      <c r="V276" s="34"/>
      <c r="W276" s="34"/>
      <c r="X276" s="31">
        <f t="shared" si="74"/>
        <v>9.0359999999999996</v>
      </c>
      <c r="Y276" s="31">
        <f t="shared" si="75"/>
        <v>-184.49199999999999</v>
      </c>
      <c r="Z276" s="30">
        <f t="shared" si="76"/>
        <v>0</v>
      </c>
    </row>
    <row r="277" spans="5:26" x14ac:dyDescent="0.15">
      <c r="E277" s="46"/>
      <c r="F277" s="28"/>
      <c r="G277" s="29"/>
      <c r="H277" s="29"/>
      <c r="I277" s="48" t="str">
        <f t="shared" si="70"/>
        <v/>
      </c>
      <c r="J277" s="48" t="str">
        <f t="shared" si="71"/>
        <v/>
      </c>
      <c r="K277" s="49" t="str">
        <f t="shared" si="72"/>
        <v/>
      </c>
      <c r="L277" s="11"/>
      <c r="M277" s="11"/>
      <c r="N277" s="78"/>
      <c r="O277" s="39" t="str">
        <f t="shared" si="67"/>
        <v>F</v>
      </c>
      <c r="P277" s="11">
        <f t="shared" si="73"/>
        <v>-23.287315649149274</v>
      </c>
      <c r="Q277" s="11"/>
      <c r="R277" s="38">
        <f t="shared" si="68"/>
        <v>0</v>
      </c>
      <c r="S277" s="30">
        <f t="shared" si="69"/>
        <v>0</v>
      </c>
      <c r="T277" s="30">
        <f t="shared" si="63"/>
        <v>0</v>
      </c>
      <c r="U277" s="34"/>
      <c r="V277" s="34"/>
      <c r="W277" s="34"/>
      <c r="X277" s="31">
        <f t="shared" si="74"/>
        <v>9.0359999999999996</v>
      </c>
      <c r="Y277" s="31">
        <f t="shared" si="75"/>
        <v>-184.49199999999999</v>
      </c>
      <c r="Z277" s="30">
        <f t="shared" si="76"/>
        <v>0</v>
      </c>
    </row>
    <row r="278" spans="5:26" x14ac:dyDescent="0.15">
      <c r="E278" s="46"/>
      <c r="F278" s="28"/>
      <c r="G278" s="29"/>
      <c r="H278" s="29"/>
      <c r="I278" s="48" t="str">
        <f t="shared" si="70"/>
        <v/>
      </c>
      <c r="J278" s="48" t="str">
        <f t="shared" si="71"/>
        <v/>
      </c>
      <c r="K278" s="49" t="str">
        <f t="shared" si="72"/>
        <v/>
      </c>
      <c r="L278" s="11"/>
      <c r="M278" s="11"/>
      <c r="N278" s="78"/>
      <c r="O278" s="39" t="str">
        <f t="shared" si="67"/>
        <v>F</v>
      </c>
      <c r="P278" s="11">
        <f t="shared" si="73"/>
        <v>-23.287315649149274</v>
      </c>
      <c r="Q278" s="11"/>
      <c r="R278" s="38">
        <f t="shared" si="68"/>
        <v>0</v>
      </c>
      <c r="S278" s="30">
        <f t="shared" si="69"/>
        <v>0</v>
      </c>
      <c r="T278" s="30">
        <f t="shared" si="63"/>
        <v>0</v>
      </c>
      <c r="U278" s="34"/>
      <c r="V278" s="34"/>
      <c r="W278" s="34"/>
      <c r="X278" s="31">
        <f t="shared" si="74"/>
        <v>9.0359999999999996</v>
      </c>
      <c r="Y278" s="31">
        <f t="shared" si="75"/>
        <v>-184.49199999999999</v>
      </c>
      <c r="Z278" s="30">
        <f t="shared" si="76"/>
        <v>0</v>
      </c>
    </row>
    <row r="279" spans="5:26" x14ac:dyDescent="0.15">
      <c r="E279" s="46"/>
      <c r="F279" s="28"/>
      <c r="G279" s="29"/>
      <c r="H279" s="29"/>
      <c r="I279" s="48" t="str">
        <f t="shared" si="70"/>
        <v/>
      </c>
      <c r="J279" s="48" t="str">
        <f t="shared" si="71"/>
        <v/>
      </c>
      <c r="K279" s="49" t="str">
        <f t="shared" si="72"/>
        <v/>
      </c>
      <c r="L279" s="11"/>
      <c r="M279" s="11"/>
      <c r="N279" s="78"/>
      <c r="O279" s="39" t="str">
        <f t="shared" si="67"/>
        <v>F</v>
      </c>
      <c r="P279" s="11">
        <f t="shared" si="73"/>
        <v>-23.287315649149274</v>
      </c>
      <c r="Q279" s="11"/>
      <c r="R279" s="38">
        <f t="shared" si="68"/>
        <v>0</v>
      </c>
      <c r="S279" s="30">
        <f t="shared" si="69"/>
        <v>0</v>
      </c>
      <c r="T279" s="30">
        <f t="shared" si="63"/>
        <v>0</v>
      </c>
      <c r="U279" s="34"/>
      <c r="V279" s="34"/>
      <c r="W279" s="34"/>
      <c r="X279" s="31">
        <f t="shared" si="74"/>
        <v>9.0359999999999996</v>
      </c>
      <c r="Y279" s="31">
        <f t="shared" si="75"/>
        <v>-184.49199999999999</v>
      </c>
      <c r="Z279" s="30">
        <f t="shared" si="76"/>
        <v>0</v>
      </c>
    </row>
    <row r="280" spans="5:26" x14ac:dyDescent="0.15">
      <c r="E280" s="46"/>
      <c r="F280" s="28"/>
      <c r="G280" s="29"/>
      <c r="H280" s="29"/>
      <c r="I280" s="48" t="str">
        <f t="shared" si="70"/>
        <v/>
      </c>
      <c r="J280" s="48" t="str">
        <f t="shared" si="71"/>
        <v/>
      </c>
      <c r="K280" s="49" t="str">
        <f t="shared" si="72"/>
        <v/>
      </c>
      <c r="L280" s="11"/>
      <c r="M280" s="11"/>
      <c r="N280" s="78"/>
      <c r="O280" s="39" t="str">
        <f t="shared" si="67"/>
        <v>F</v>
      </c>
      <c r="P280" s="11">
        <f t="shared" si="73"/>
        <v>-23.287315649149274</v>
      </c>
      <c r="Q280" s="11"/>
      <c r="R280" s="38">
        <f t="shared" si="68"/>
        <v>0</v>
      </c>
      <c r="S280" s="30">
        <f t="shared" si="69"/>
        <v>0</v>
      </c>
      <c r="T280" s="30">
        <f t="shared" si="63"/>
        <v>0</v>
      </c>
      <c r="U280" s="34"/>
      <c r="V280" s="34"/>
      <c r="W280" s="34"/>
      <c r="X280" s="31">
        <f t="shared" si="74"/>
        <v>9.0359999999999996</v>
      </c>
      <c r="Y280" s="31">
        <f t="shared" si="75"/>
        <v>-184.49199999999999</v>
      </c>
      <c r="Z280" s="30">
        <f t="shared" si="76"/>
        <v>0</v>
      </c>
    </row>
    <row r="281" spans="5:26" x14ac:dyDescent="0.15">
      <c r="E281" s="46"/>
      <c r="F281" s="28"/>
      <c r="G281" s="29"/>
      <c r="H281" s="29"/>
      <c r="I281" s="48" t="str">
        <f t="shared" si="70"/>
        <v/>
      </c>
      <c r="J281" s="48" t="str">
        <f t="shared" si="71"/>
        <v/>
      </c>
      <c r="K281" s="49" t="str">
        <f t="shared" si="72"/>
        <v/>
      </c>
      <c r="L281" s="11"/>
      <c r="M281" s="11"/>
      <c r="N281" s="78"/>
      <c r="O281" s="39" t="str">
        <f t="shared" si="67"/>
        <v>F</v>
      </c>
      <c r="P281" s="11">
        <f t="shared" si="73"/>
        <v>-23.287315649149274</v>
      </c>
      <c r="Q281" s="11"/>
      <c r="R281" s="38">
        <f t="shared" si="68"/>
        <v>0</v>
      </c>
      <c r="S281" s="30">
        <f t="shared" si="69"/>
        <v>0</v>
      </c>
      <c r="T281" s="30">
        <f t="shared" si="63"/>
        <v>0</v>
      </c>
      <c r="U281" s="34"/>
      <c r="V281" s="34"/>
      <c r="W281" s="34"/>
      <c r="X281" s="31">
        <f t="shared" si="74"/>
        <v>9.0359999999999996</v>
      </c>
      <c r="Y281" s="31">
        <f t="shared" si="75"/>
        <v>-184.49199999999999</v>
      </c>
      <c r="Z281" s="30">
        <f t="shared" si="76"/>
        <v>0</v>
      </c>
    </row>
    <row r="282" spans="5:26" x14ac:dyDescent="0.15">
      <c r="E282" s="46"/>
      <c r="F282" s="28"/>
      <c r="G282" s="29"/>
      <c r="H282" s="29"/>
      <c r="I282" s="48" t="str">
        <f t="shared" si="70"/>
        <v/>
      </c>
      <c r="J282" s="48" t="str">
        <f t="shared" si="71"/>
        <v/>
      </c>
      <c r="K282" s="49" t="str">
        <f t="shared" si="72"/>
        <v/>
      </c>
      <c r="L282" s="11"/>
      <c r="M282" s="11"/>
      <c r="N282" s="78"/>
      <c r="O282" s="39" t="str">
        <f t="shared" si="67"/>
        <v>F</v>
      </c>
      <c r="P282" s="11">
        <f t="shared" si="73"/>
        <v>-23.287315649149274</v>
      </c>
      <c r="Q282" s="11"/>
      <c r="R282" s="38">
        <f t="shared" si="68"/>
        <v>0</v>
      </c>
      <c r="S282" s="30">
        <f t="shared" si="69"/>
        <v>0</v>
      </c>
      <c r="T282" s="30">
        <f t="shared" si="63"/>
        <v>0</v>
      </c>
      <c r="U282" s="34"/>
      <c r="V282" s="34"/>
      <c r="W282" s="34"/>
      <c r="X282" s="31">
        <f t="shared" si="74"/>
        <v>9.0359999999999996</v>
      </c>
      <c r="Y282" s="31">
        <f t="shared" si="75"/>
        <v>-184.49199999999999</v>
      </c>
      <c r="Z282" s="30">
        <f t="shared" si="76"/>
        <v>0</v>
      </c>
    </row>
    <row r="283" spans="5:26" x14ac:dyDescent="0.15">
      <c r="E283" s="46"/>
      <c r="F283" s="28"/>
      <c r="G283" s="29"/>
      <c r="H283" s="29"/>
      <c r="I283" s="48" t="str">
        <f t="shared" si="70"/>
        <v/>
      </c>
      <c r="J283" s="48" t="str">
        <f t="shared" si="71"/>
        <v/>
      </c>
      <c r="K283" s="49" t="str">
        <f t="shared" si="72"/>
        <v/>
      </c>
      <c r="L283" s="11"/>
      <c r="M283" s="11"/>
      <c r="N283" s="78"/>
      <c r="O283" s="39" t="str">
        <f t="shared" si="67"/>
        <v>F</v>
      </c>
      <c r="P283" s="11">
        <f t="shared" si="73"/>
        <v>-23.287315649149274</v>
      </c>
      <c r="Q283" s="11"/>
      <c r="R283" s="38">
        <f t="shared" si="68"/>
        <v>0</v>
      </c>
      <c r="S283" s="30">
        <f t="shared" si="69"/>
        <v>0</v>
      </c>
      <c r="T283" s="30">
        <f t="shared" si="63"/>
        <v>0</v>
      </c>
      <c r="U283" s="34"/>
      <c r="V283" s="34"/>
      <c r="W283" s="34"/>
      <c r="X283" s="31">
        <f t="shared" si="74"/>
        <v>9.0359999999999996</v>
      </c>
      <c r="Y283" s="31">
        <f t="shared" si="75"/>
        <v>-184.49199999999999</v>
      </c>
      <c r="Z283" s="30">
        <f t="shared" si="76"/>
        <v>0</v>
      </c>
    </row>
    <row r="284" spans="5:26" x14ac:dyDescent="0.15">
      <c r="E284" s="46"/>
      <c r="F284" s="28"/>
      <c r="G284" s="29"/>
      <c r="H284" s="29"/>
      <c r="I284" s="48" t="str">
        <f t="shared" si="70"/>
        <v/>
      </c>
      <c r="J284" s="48" t="str">
        <f t="shared" si="71"/>
        <v/>
      </c>
      <c r="K284" s="49" t="str">
        <f t="shared" si="72"/>
        <v/>
      </c>
      <c r="L284" s="11"/>
      <c r="M284" s="11"/>
      <c r="N284" s="78"/>
      <c r="O284" s="39" t="str">
        <f t="shared" si="67"/>
        <v>F</v>
      </c>
      <c r="P284" s="11">
        <f t="shared" si="73"/>
        <v>-23.287315649149274</v>
      </c>
      <c r="Q284" s="11"/>
      <c r="R284" s="38">
        <f t="shared" si="68"/>
        <v>0</v>
      </c>
      <c r="S284" s="30">
        <f t="shared" si="69"/>
        <v>0</v>
      </c>
      <c r="T284" s="30">
        <f t="shared" si="63"/>
        <v>0</v>
      </c>
      <c r="U284" s="34"/>
      <c r="V284" s="34"/>
      <c r="W284" s="34"/>
      <c r="X284" s="31">
        <f t="shared" si="74"/>
        <v>9.0359999999999996</v>
      </c>
      <c r="Y284" s="31">
        <f t="shared" si="75"/>
        <v>-184.49199999999999</v>
      </c>
      <c r="Z284" s="30">
        <f t="shared" si="76"/>
        <v>0</v>
      </c>
    </row>
    <row r="285" spans="5:26" x14ac:dyDescent="0.15">
      <c r="E285" s="46"/>
      <c r="F285" s="28"/>
      <c r="G285" s="29"/>
      <c r="H285" s="29"/>
      <c r="I285" s="48" t="str">
        <f t="shared" si="70"/>
        <v/>
      </c>
      <c r="J285" s="48" t="str">
        <f t="shared" si="71"/>
        <v/>
      </c>
      <c r="K285" s="49" t="str">
        <f t="shared" si="72"/>
        <v/>
      </c>
      <c r="L285" s="11"/>
      <c r="M285" s="11"/>
      <c r="N285" s="78"/>
      <c r="O285" s="39" t="str">
        <f t="shared" si="67"/>
        <v>F</v>
      </c>
      <c r="P285" s="11">
        <f t="shared" si="73"/>
        <v>-23.287315649149274</v>
      </c>
      <c r="Q285" s="11"/>
      <c r="R285" s="38">
        <f t="shared" si="68"/>
        <v>0</v>
      </c>
      <c r="S285" s="30">
        <f t="shared" si="69"/>
        <v>0</v>
      </c>
      <c r="T285" s="30">
        <f t="shared" si="63"/>
        <v>0</v>
      </c>
      <c r="U285" s="34"/>
      <c r="V285" s="34"/>
      <c r="W285" s="34"/>
      <c r="X285" s="31">
        <f t="shared" si="74"/>
        <v>9.0359999999999996</v>
      </c>
      <c r="Y285" s="31">
        <f t="shared" si="75"/>
        <v>-184.49199999999999</v>
      </c>
      <c r="Z285" s="30">
        <f t="shared" si="76"/>
        <v>0</v>
      </c>
    </row>
    <row r="286" spans="5:26" x14ac:dyDescent="0.15">
      <c r="E286" s="46"/>
      <c r="F286" s="28"/>
      <c r="G286" s="29"/>
      <c r="H286" s="29"/>
      <c r="I286" s="48" t="str">
        <f t="shared" si="70"/>
        <v/>
      </c>
      <c r="J286" s="48" t="str">
        <f t="shared" si="71"/>
        <v/>
      </c>
      <c r="K286" s="49" t="str">
        <f t="shared" si="72"/>
        <v/>
      </c>
      <c r="L286" s="11"/>
      <c r="M286" s="11"/>
      <c r="N286" s="78"/>
      <c r="O286" s="39" t="str">
        <f t="shared" si="67"/>
        <v>F</v>
      </c>
      <c r="P286" s="11">
        <f t="shared" si="73"/>
        <v>-23.287315649149274</v>
      </c>
      <c r="Q286" s="11"/>
      <c r="R286" s="38">
        <f t="shared" si="68"/>
        <v>0</v>
      </c>
      <c r="S286" s="30">
        <f t="shared" si="69"/>
        <v>0</v>
      </c>
      <c r="T286" s="30">
        <f t="shared" si="63"/>
        <v>0</v>
      </c>
      <c r="U286" s="34"/>
      <c r="V286" s="34"/>
      <c r="W286" s="34"/>
      <c r="X286" s="31">
        <f t="shared" si="74"/>
        <v>9.0359999999999996</v>
      </c>
      <c r="Y286" s="31">
        <f t="shared" si="75"/>
        <v>-184.49199999999999</v>
      </c>
      <c r="Z286" s="30">
        <f t="shared" si="76"/>
        <v>0</v>
      </c>
    </row>
    <row r="287" spans="5:26" x14ac:dyDescent="0.15">
      <c r="E287" s="46"/>
      <c r="F287" s="28"/>
      <c r="G287" s="29"/>
      <c r="H287" s="29"/>
      <c r="I287" s="48" t="str">
        <f t="shared" si="70"/>
        <v/>
      </c>
      <c r="J287" s="48" t="str">
        <f t="shared" si="71"/>
        <v/>
      </c>
      <c r="K287" s="49" t="str">
        <f t="shared" si="72"/>
        <v/>
      </c>
      <c r="L287" s="11"/>
      <c r="M287" s="11"/>
      <c r="N287" s="78"/>
      <c r="O287" s="39" t="str">
        <f t="shared" si="67"/>
        <v>F</v>
      </c>
      <c r="P287" s="11">
        <f t="shared" si="73"/>
        <v>-23.287315649149274</v>
      </c>
      <c r="Q287" s="11"/>
      <c r="R287" s="38">
        <f t="shared" si="68"/>
        <v>0</v>
      </c>
      <c r="S287" s="30">
        <f t="shared" si="69"/>
        <v>0</v>
      </c>
      <c r="T287" s="30">
        <f t="shared" si="63"/>
        <v>0</v>
      </c>
      <c r="U287" s="34"/>
      <c r="V287" s="34"/>
      <c r="W287" s="34"/>
      <c r="X287" s="31">
        <f t="shared" si="74"/>
        <v>9.0359999999999996</v>
      </c>
      <c r="Y287" s="31">
        <f t="shared" si="75"/>
        <v>-184.49199999999999</v>
      </c>
      <c r="Z287" s="30">
        <f t="shared" si="76"/>
        <v>0</v>
      </c>
    </row>
    <row r="288" spans="5:26" x14ac:dyDescent="0.15">
      <c r="E288" s="46"/>
      <c r="F288" s="28"/>
      <c r="G288" s="29"/>
      <c r="H288" s="29"/>
      <c r="I288" s="48" t="str">
        <f t="shared" si="70"/>
        <v/>
      </c>
      <c r="J288" s="48" t="str">
        <f t="shared" si="71"/>
        <v/>
      </c>
      <c r="K288" s="49" t="str">
        <f t="shared" si="72"/>
        <v/>
      </c>
      <c r="L288" s="11"/>
      <c r="M288" s="11"/>
      <c r="N288" s="78"/>
      <c r="O288" s="39" t="str">
        <f t="shared" si="67"/>
        <v>F</v>
      </c>
      <c r="P288" s="11">
        <f t="shared" si="73"/>
        <v>-23.287315649149274</v>
      </c>
      <c r="Q288" s="11"/>
      <c r="R288" s="38">
        <f t="shared" si="68"/>
        <v>0</v>
      </c>
      <c r="S288" s="30">
        <f t="shared" si="69"/>
        <v>0</v>
      </c>
      <c r="T288" s="30">
        <f t="shared" si="63"/>
        <v>0</v>
      </c>
      <c r="U288" s="34"/>
      <c r="V288" s="34"/>
      <c r="W288" s="34"/>
      <c r="X288" s="31">
        <f t="shared" si="74"/>
        <v>9.0359999999999996</v>
      </c>
      <c r="Y288" s="31">
        <f t="shared" si="75"/>
        <v>-184.49199999999999</v>
      </c>
      <c r="Z288" s="30">
        <f t="shared" si="76"/>
        <v>0</v>
      </c>
    </row>
    <row r="289" spans="5:26" x14ac:dyDescent="0.15">
      <c r="E289" s="46"/>
      <c r="F289" s="28"/>
      <c r="G289" s="29"/>
      <c r="H289" s="29"/>
      <c r="I289" s="48" t="str">
        <f t="shared" si="70"/>
        <v/>
      </c>
      <c r="J289" s="48" t="str">
        <f t="shared" si="71"/>
        <v/>
      </c>
      <c r="K289" s="49" t="str">
        <f t="shared" si="72"/>
        <v/>
      </c>
      <c r="L289" s="11"/>
      <c r="M289" s="11"/>
      <c r="N289" s="78"/>
      <c r="O289" s="39" t="str">
        <f t="shared" si="67"/>
        <v>F</v>
      </c>
      <c r="P289" s="11">
        <f t="shared" si="73"/>
        <v>-23.287315649149274</v>
      </c>
      <c r="Q289" s="11"/>
      <c r="R289" s="38">
        <f t="shared" si="68"/>
        <v>0</v>
      </c>
      <c r="S289" s="30">
        <f t="shared" si="69"/>
        <v>0</v>
      </c>
      <c r="T289" s="30">
        <f t="shared" si="63"/>
        <v>0</v>
      </c>
      <c r="U289" s="34"/>
      <c r="V289" s="34"/>
      <c r="W289" s="34"/>
      <c r="X289" s="31">
        <f t="shared" si="74"/>
        <v>9.0359999999999996</v>
      </c>
      <c r="Y289" s="31">
        <f t="shared" si="75"/>
        <v>-184.49199999999999</v>
      </c>
      <c r="Z289" s="30">
        <f t="shared" si="76"/>
        <v>0</v>
      </c>
    </row>
    <row r="290" spans="5:26" x14ac:dyDescent="0.15">
      <c r="E290" s="46"/>
      <c r="F290" s="28"/>
      <c r="G290" s="29"/>
      <c r="H290" s="29"/>
      <c r="I290" s="48" t="str">
        <f t="shared" si="70"/>
        <v/>
      </c>
      <c r="J290" s="48" t="str">
        <f t="shared" si="71"/>
        <v/>
      </c>
      <c r="K290" s="49" t="str">
        <f t="shared" si="72"/>
        <v/>
      </c>
      <c r="L290" s="11"/>
      <c r="M290" s="11"/>
      <c r="N290" s="78"/>
      <c r="O290" s="39" t="str">
        <f t="shared" si="67"/>
        <v>F</v>
      </c>
      <c r="P290" s="11">
        <f t="shared" si="73"/>
        <v>-23.287315649149274</v>
      </c>
      <c r="Q290" s="11"/>
      <c r="R290" s="38">
        <f t="shared" si="68"/>
        <v>0</v>
      </c>
      <c r="S290" s="30">
        <f t="shared" si="69"/>
        <v>0</v>
      </c>
      <c r="T290" s="30">
        <f t="shared" si="63"/>
        <v>0</v>
      </c>
      <c r="U290" s="34"/>
      <c r="V290" s="34"/>
      <c r="W290" s="34"/>
      <c r="X290" s="31">
        <f t="shared" si="74"/>
        <v>9.0359999999999996</v>
      </c>
      <c r="Y290" s="31">
        <f t="shared" si="75"/>
        <v>-184.49199999999999</v>
      </c>
      <c r="Z290" s="30">
        <f t="shared" si="76"/>
        <v>0</v>
      </c>
    </row>
    <row r="291" spans="5:26" x14ac:dyDescent="0.15">
      <c r="E291" s="46"/>
      <c r="F291" s="28"/>
      <c r="G291" s="29"/>
      <c r="H291" s="29"/>
      <c r="I291" s="48" t="str">
        <f t="shared" si="70"/>
        <v/>
      </c>
      <c r="J291" s="48" t="str">
        <f t="shared" si="71"/>
        <v/>
      </c>
      <c r="K291" s="49" t="str">
        <f t="shared" si="72"/>
        <v/>
      </c>
      <c r="L291" s="11"/>
      <c r="M291" s="11"/>
      <c r="N291" s="78"/>
      <c r="O291" s="39" t="str">
        <f t="shared" si="67"/>
        <v>F</v>
      </c>
      <c r="P291" s="11">
        <f t="shared" si="73"/>
        <v>-23.287315649149274</v>
      </c>
      <c r="Q291" s="11"/>
      <c r="R291" s="38">
        <f t="shared" si="68"/>
        <v>0</v>
      </c>
      <c r="S291" s="30">
        <f t="shared" si="69"/>
        <v>0</v>
      </c>
      <c r="T291" s="30">
        <f t="shared" si="63"/>
        <v>0</v>
      </c>
      <c r="U291" s="34"/>
      <c r="V291" s="34"/>
      <c r="W291" s="34"/>
      <c r="X291" s="31">
        <f t="shared" si="74"/>
        <v>9.0359999999999996</v>
      </c>
      <c r="Y291" s="31">
        <f t="shared" si="75"/>
        <v>-184.49199999999999</v>
      </c>
      <c r="Z291" s="30">
        <f t="shared" si="76"/>
        <v>0</v>
      </c>
    </row>
    <row r="292" spans="5:26" x14ac:dyDescent="0.15">
      <c r="E292" s="46"/>
      <c r="F292" s="28"/>
      <c r="G292" s="29"/>
      <c r="H292" s="29"/>
      <c r="I292" s="48" t="str">
        <f t="shared" si="70"/>
        <v/>
      </c>
      <c r="J292" s="48" t="str">
        <f t="shared" si="71"/>
        <v/>
      </c>
      <c r="K292" s="49" t="str">
        <f t="shared" si="72"/>
        <v/>
      </c>
      <c r="L292" s="11"/>
      <c r="M292" s="11"/>
      <c r="N292" s="78"/>
      <c r="O292" s="39" t="str">
        <f t="shared" si="67"/>
        <v>F</v>
      </c>
      <c r="P292" s="11">
        <f t="shared" si="73"/>
        <v>-23.287315649149274</v>
      </c>
      <c r="Q292" s="11"/>
      <c r="R292" s="38">
        <f t="shared" si="68"/>
        <v>0</v>
      </c>
      <c r="S292" s="30">
        <f t="shared" si="69"/>
        <v>0</v>
      </c>
      <c r="T292" s="30">
        <f t="shared" si="63"/>
        <v>0</v>
      </c>
      <c r="U292" s="34"/>
      <c r="V292" s="34"/>
      <c r="W292" s="34"/>
      <c r="X292" s="31">
        <f t="shared" si="74"/>
        <v>9.0359999999999996</v>
      </c>
      <c r="Y292" s="31">
        <f t="shared" si="75"/>
        <v>-184.49199999999999</v>
      </c>
      <c r="Z292" s="30">
        <f t="shared" si="76"/>
        <v>0</v>
      </c>
    </row>
    <row r="293" spans="5:26" x14ac:dyDescent="0.15">
      <c r="E293" s="46"/>
      <c r="F293" s="28"/>
      <c r="G293" s="29"/>
      <c r="H293" s="29"/>
      <c r="I293" s="48" t="str">
        <f t="shared" si="70"/>
        <v/>
      </c>
      <c r="J293" s="48" t="str">
        <f t="shared" si="71"/>
        <v/>
      </c>
      <c r="K293" s="49" t="str">
        <f t="shared" si="72"/>
        <v/>
      </c>
      <c r="L293" s="11"/>
      <c r="M293" s="11"/>
      <c r="N293" s="78"/>
      <c r="O293" s="39" t="str">
        <f t="shared" si="67"/>
        <v>F</v>
      </c>
      <c r="P293" s="11">
        <f t="shared" si="73"/>
        <v>-23.287315649149274</v>
      </c>
      <c r="Q293" s="11"/>
      <c r="R293" s="38">
        <f t="shared" si="68"/>
        <v>0</v>
      </c>
      <c r="S293" s="30">
        <f t="shared" si="69"/>
        <v>0</v>
      </c>
      <c r="T293" s="30">
        <f t="shared" si="63"/>
        <v>0</v>
      </c>
      <c r="U293" s="34"/>
      <c r="V293" s="34"/>
      <c r="W293" s="34"/>
      <c r="X293" s="31">
        <f t="shared" si="74"/>
        <v>9.0359999999999996</v>
      </c>
      <c r="Y293" s="31">
        <f t="shared" si="75"/>
        <v>-184.49199999999999</v>
      </c>
      <c r="Z293" s="30">
        <f t="shared" si="76"/>
        <v>0</v>
      </c>
    </row>
    <row r="294" spans="5:26" x14ac:dyDescent="0.15">
      <c r="E294" s="46"/>
      <c r="F294" s="28"/>
      <c r="G294" s="29"/>
      <c r="H294" s="29"/>
      <c r="I294" s="48" t="str">
        <f t="shared" si="70"/>
        <v/>
      </c>
      <c r="J294" s="48" t="str">
        <f t="shared" si="71"/>
        <v/>
      </c>
      <c r="K294" s="49" t="str">
        <f t="shared" si="72"/>
        <v/>
      </c>
      <c r="L294" s="11"/>
      <c r="M294" s="11"/>
      <c r="N294" s="78"/>
      <c r="O294" s="39" t="str">
        <f t="shared" si="67"/>
        <v>F</v>
      </c>
      <c r="P294" s="11">
        <f t="shared" si="73"/>
        <v>-23.287315649149274</v>
      </c>
      <c r="Q294" s="11"/>
      <c r="R294" s="38">
        <f t="shared" si="68"/>
        <v>0</v>
      </c>
      <c r="S294" s="30">
        <f t="shared" si="69"/>
        <v>0</v>
      </c>
      <c r="T294" s="30">
        <f t="shared" si="63"/>
        <v>0</v>
      </c>
      <c r="U294" s="34"/>
      <c r="V294" s="34"/>
      <c r="W294" s="34"/>
      <c r="X294" s="31">
        <f t="shared" si="74"/>
        <v>9.0359999999999996</v>
      </c>
      <c r="Y294" s="31">
        <f t="shared" si="75"/>
        <v>-184.49199999999999</v>
      </c>
      <c r="Z294" s="30">
        <f t="shared" si="76"/>
        <v>0</v>
      </c>
    </row>
    <row r="295" spans="5:26" x14ac:dyDescent="0.15">
      <c r="E295" s="46"/>
      <c r="F295" s="28"/>
      <c r="G295" s="29"/>
      <c r="H295" s="29"/>
      <c r="I295" s="48" t="str">
        <f t="shared" si="70"/>
        <v/>
      </c>
      <c r="J295" s="48" t="str">
        <f t="shared" si="71"/>
        <v/>
      </c>
      <c r="K295" s="49" t="str">
        <f t="shared" si="72"/>
        <v/>
      </c>
      <c r="L295" s="11"/>
      <c r="M295" s="11"/>
      <c r="N295" s="78"/>
      <c r="O295" s="39" t="str">
        <f t="shared" si="67"/>
        <v>F</v>
      </c>
      <c r="P295" s="11">
        <f t="shared" si="73"/>
        <v>-23.287315649149274</v>
      </c>
      <c r="Q295" s="11"/>
      <c r="R295" s="38">
        <f t="shared" si="68"/>
        <v>0</v>
      </c>
      <c r="S295" s="30">
        <f t="shared" si="69"/>
        <v>0</v>
      </c>
      <c r="T295" s="30">
        <f t="shared" si="63"/>
        <v>0</v>
      </c>
      <c r="U295" s="34"/>
      <c r="V295" s="34"/>
      <c r="W295" s="34"/>
      <c r="X295" s="31">
        <f t="shared" si="74"/>
        <v>9.0359999999999996</v>
      </c>
      <c r="Y295" s="31">
        <f t="shared" si="75"/>
        <v>-184.49199999999999</v>
      </c>
      <c r="Z295" s="30">
        <f t="shared" si="76"/>
        <v>0</v>
      </c>
    </row>
    <row r="296" spans="5:26" x14ac:dyDescent="0.15">
      <c r="E296" s="46"/>
      <c r="F296" s="28"/>
      <c r="G296" s="29"/>
      <c r="H296" s="29"/>
      <c r="I296" s="48" t="str">
        <f t="shared" si="70"/>
        <v/>
      </c>
      <c r="J296" s="48" t="str">
        <f t="shared" si="71"/>
        <v/>
      </c>
      <c r="K296" s="49" t="str">
        <f t="shared" si="72"/>
        <v/>
      </c>
      <c r="L296" s="11"/>
      <c r="M296" s="11"/>
      <c r="N296" s="78"/>
      <c r="O296" s="39" t="str">
        <f t="shared" si="67"/>
        <v>F</v>
      </c>
      <c r="P296" s="11">
        <f t="shared" si="73"/>
        <v>-23.287315649149274</v>
      </c>
      <c r="Q296" s="11"/>
      <c r="R296" s="38">
        <f t="shared" si="68"/>
        <v>0</v>
      </c>
      <c r="S296" s="30">
        <f t="shared" si="69"/>
        <v>0</v>
      </c>
      <c r="T296" s="30">
        <f t="shared" si="63"/>
        <v>0</v>
      </c>
      <c r="U296" s="34"/>
      <c r="V296" s="34"/>
      <c r="W296" s="34"/>
      <c r="X296" s="31">
        <f t="shared" si="74"/>
        <v>9.0359999999999996</v>
      </c>
      <c r="Y296" s="31">
        <f t="shared" si="75"/>
        <v>-184.49199999999999</v>
      </c>
      <c r="Z296" s="30">
        <f t="shared" si="76"/>
        <v>0</v>
      </c>
    </row>
    <row r="297" spans="5:26" x14ac:dyDescent="0.15">
      <c r="E297" s="46"/>
      <c r="F297" s="28"/>
      <c r="G297" s="29"/>
      <c r="H297" s="29"/>
      <c r="I297" s="48" t="str">
        <f t="shared" si="70"/>
        <v/>
      </c>
      <c r="J297" s="48" t="str">
        <f t="shared" si="71"/>
        <v/>
      </c>
      <c r="K297" s="49" t="str">
        <f t="shared" si="72"/>
        <v/>
      </c>
      <c r="L297" s="11"/>
      <c r="M297" s="11"/>
      <c r="N297" s="78"/>
      <c r="O297" s="39" t="str">
        <f t="shared" si="67"/>
        <v>F</v>
      </c>
      <c r="P297" s="11">
        <f t="shared" si="73"/>
        <v>-23.287315649149274</v>
      </c>
      <c r="Q297" s="11"/>
      <c r="R297" s="38">
        <f t="shared" si="68"/>
        <v>0</v>
      </c>
      <c r="S297" s="30">
        <f t="shared" si="69"/>
        <v>0</v>
      </c>
      <c r="T297" s="30">
        <f t="shared" si="63"/>
        <v>0</v>
      </c>
      <c r="U297" s="34"/>
      <c r="V297" s="34"/>
      <c r="W297" s="34"/>
      <c r="X297" s="31">
        <f t="shared" si="74"/>
        <v>9.0359999999999996</v>
      </c>
      <c r="Y297" s="31">
        <f t="shared" si="75"/>
        <v>-184.49199999999999</v>
      </c>
      <c r="Z297" s="30">
        <f t="shared" si="76"/>
        <v>0</v>
      </c>
    </row>
    <row r="298" spans="5:26" x14ac:dyDescent="0.15">
      <c r="E298" s="46"/>
      <c r="F298" s="28"/>
      <c r="G298" s="29"/>
      <c r="H298" s="29"/>
      <c r="I298" s="48" t="str">
        <f t="shared" si="70"/>
        <v/>
      </c>
      <c r="J298" s="48" t="str">
        <f t="shared" si="71"/>
        <v/>
      </c>
      <c r="K298" s="49" t="str">
        <f t="shared" si="72"/>
        <v/>
      </c>
      <c r="L298" s="11"/>
      <c r="M298" s="11"/>
      <c r="N298" s="78"/>
      <c r="O298" s="39" t="str">
        <f t="shared" si="67"/>
        <v>F</v>
      </c>
      <c r="P298" s="11">
        <f t="shared" si="73"/>
        <v>-23.287315649149274</v>
      </c>
      <c r="Q298" s="11"/>
      <c r="R298" s="38">
        <f t="shared" si="68"/>
        <v>0</v>
      </c>
      <c r="S298" s="30">
        <f t="shared" si="69"/>
        <v>0</v>
      </c>
      <c r="T298" s="30">
        <f t="shared" si="63"/>
        <v>0</v>
      </c>
      <c r="U298" s="34"/>
      <c r="V298" s="34"/>
      <c r="W298" s="34"/>
      <c r="X298" s="31">
        <f t="shared" si="74"/>
        <v>9.0359999999999996</v>
      </c>
      <c r="Y298" s="31">
        <f t="shared" si="75"/>
        <v>-184.49199999999999</v>
      </c>
      <c r="Z298" s="30">
        <f t="shared" si="76"/>
        <v>0</v>
      </c>
    </row>
    <row r="299" spans="5:26" x14ac:dyDescent="0.15">
      <c r="E299" s="46"/>
      <c r="F299" s="28"/>
      <c r="G299" s="29"/>
      <c r="H299" s="29"/>
      <c r="I299" s="48" t="str">
        <f t="shared" si="70"/>
        <v/>
      </c>
      <c r="J299" s="48" t="str">
        <f t="shared" si="71"/>
        <v/>
      </c>
      <c r="K299" s="49" t="str">
        <f t="shared" si="72"/>
        <v/>
      </c>
      <c r="L299" s="11"/>
      <c r="M299" s="11"/>
      <c r="N299" s="78"/>
      <c r="O299" s="39" t="str">
        <f t="shared" si="67"/>
        <v>F</v>
      </c>
      <c r="P299" s="11">
        <f t="shared" si="73"/>
        <v>-23.287315649149274</v>
      </c>
      <c r="Q299" s="11"/>
      <c r="R299" s="38">
        <f t="shared" si="68"/>
        <v>0</v>
      </c>
      <c r="S299" s="30">
        <f t="shared" si="69"/>
        <v>0</v>
      </c>
      <c r="T299" s="30">
        <f t="shared" si="63"/>
        <v>0</v>
      </c>
      <c r="U299" s="34"/>
      <c r="V299" s="34"/>
      <c r="W299" s="34"/>
      <c r="X299" s="31">
        <f t="shared" si="74"/>
        <v>9.0359999999999996</v>
      </c>
      <c r="Y299" s="31">
        <f t="shared" si="75"/>
        <v>-184.49199999999999</v>
      </c>
      <c r="Z299" s="30">
        <f t="shared" si="76"/>
        <v>0</v>
      </c>
    </row>
    <row r="300" spans="5:26" x14ac:dyDescent="0.15">
      <c r="E300" s="46"/>
      <c r="F300" s="28"/>
      <c r="G300" s="29"/>
      <c r="H300" s="29"/>
      <c r="I300" s="48" t="str">
        <f t="shared" si="70"/>
        <v/>
      </c>
      <c r="J300" s="48" t="str">
        <f t="shared" si="71"/>
        <v/>
      </c>
      <c r="K300" s="49" t="str">
        <f t="shared" si="72"/>
        <v/>
      </c>
      <c r="L300" s="11"/>
      <c r="M300" s="11"/>
      <c r="N300" s="78"/>
      <c r="O300" s="39" t="str">
        <f t="shared" si="67"/>
        <v>F</v>
      </c>
      <c r="P300" s="11">
        <f t="shared" si="73"/>
        <v>-23.287315649149274</v>
      </c>
      <c r="Q300" s="11"/>
      <c r="R300" s="38">
        <f t="shared" si="68"/>
        <v>0</v>
      </c>
      <c r="S300" s="30">
        <f t="shared" si="69"/>
        <v>0</v>
      </c>
      <c r="T300" s="30">
        <f t="shared" si="63"/>
        <v>0</v>
      </c>
      <c r="U300" s="34"/>
      <c r="V300" s="34"/>
      <c r="W300" s="34"/>
      <c r="X300" s="31">
        <f t="shared" si="74"/>
        <v>9.0359999999999996</v>
      </c>
      <c r="Y300" s="31">
        <f t="shared" si="75"/>
        <v>-184.49199999999999</v>
      </c>
      <c r="Z300" s="30">
        <f t="shared" si="76"/>
        <v>0</v>
      </c>
    </row>
    <row r="301" spans="5:26" x14ac:dyDescent="0.15">
      <c r="E301" s="46"/>
      <c r="F301" s="28"/>
      <c r="G301" s="29"/>
      <c r="H301" s="29"/>
      <c r="I301" s="48" t="str">
        <f t="shared" si="70"/>
        <v/>
      </c>
      <c r="J301" s="48" t="str">
        <f t="shared" si="71"/>
        <v/>
      </c>
      <c r="K301" s="49" t="str">
        <f t="shared" si="72"/>
        <v/>
      </c>
      <c r="L301" s="11"/>
      <c r="M301" s="11"/>
      <c r="N301" s="78"/>
      <c r="O301" s="39" t="str">
        <f t="shared" si="67"/>
        <v>F</v>
      </c>
      <c r="P301" s="11">
        <f t="shared" si="73"/>
        <v>-23.287315649149274</v>
      </c>
      <c r="Q301" s="11"/>
      <c r="R301" s="38">
        <f t="shared" si="68"/>
        <v>0</v>
      </c>
      <c r="S301" s="30">
        <f t="shared" si="69"/>
        <v>0</v>
      </c>
      <c r="T301" s="30">
        <f t="shared" si="63"/>
        <v>0</v>
      </c>
      <c r="U301" s="34"/>
      <c r="V301" s="34"/>
      <c r="W301" s="34"/>
      <c r="X301" s="31">
        <f t="shared" si="74"/>
        <v>9.0359999999999996</v>
      </c>
      <c r="Y301" s="31">
        <f t="shared" si="75"/>
        <v>-184.49199999999999</v>
      </c>
      <c r="Z301" s="30">
        <f t="shared" si="76"/>
        <v>0</v>
      </c>
    </row>
    <row r="302" spans="5:26" x14ac:dyDescent="0.15">
      <c r="E302" s="46"/>
      <c r="F302" s="28"/>
      <c r="G302" s="29"/>
      <c r="H302" s="29"/>
      <c r="I302" s="48" t="str">
        <f t="shared" si="70"/>
        <v/>
      </c>
      <c r="J302" s="48" t="str">
        <f t="shared" si="71"/>
        <v/>
      </c>
      <c r="K302" s="49" t="str">
        <f t="shared" si="72"/>
        <v/>
      </c>
      <c r="L302" s="11"/>
      <c r="M302" s="11"/>
      <c r="N302" s="78"/>
      <c r="O302" s="39" t="str">
        <f t="shared" si="67"/>
        <v>F</v>
      </c>
      <c r="P302" s="11">
        <f t="shared" si="73"/>
        <v>-23.287315649149274</v>
      </c>
      <c r="Q302" s="11"/>
      <c r="R302" s="38">
        <f t="shared" si="68"/>
        <v>0</v>
      </c>
      <c r="S302" s="30">
        <f t="shared" si="69"/>
        <v>0</v>
      </c>
      <c r="T302" s="30">
        <f t="shared" si="63"/>
        <v>0</v>
      </c>
      <c r="U302" s="34"/>
      <c r="V302" s="34"/>
      <c r="W302" s="34"/>
      <c r="X302" s="31">
        <f t="shared" si="74"/>
        <v>9.0359999999999996</v>
      </c>
      <c r="Y302" s="31">
        <f t="shared" si="75"/>
        <v>-184.49199999999999</v>
      </c>
      <c r="Z302" s="30">
        <f t="shared" si="76"/>
        <v>0</v>
      </c>
    </row>
    <row r="303" spans="5:26" x14ac:dyDescent="0.15">
      <c r="E303" s="46"/>
      <c r="F303" s="28"/>
      <c r="G303" s="29"/>
      <c r="H303" s="29"/>
      <c r="I303" s="48" t="str">
        <f t="shared" si="70"/>
        <v/>
      </c>
      <c r="J303" s="48" t="str">
        <f t="shared" si="71"/>
        <v/>
      </c>
      <c r="K303" s="49" t="str">
        <f t="shared" si="72"/>
        <v/>
      </c>
      <c r="L303" s="11"/>
      <c r="M303" s="11"/>
      <c r="N303" s="78"/>
      <c r="O303" s="39" t="str">
        <f t="shared" si="67"/>
        <v>F</v>
      </c>
      <c r="P303" s="11">
        <f t="shared" si="73"/>
        <v>-23.287315649149274</v>
      </c>
      <c r="Q303" s="11"/>
      <c r="R303" s="38">
        <f t="shared" si="68"/>
        <v>0</v>
      </c>
      <c r="S303" s="30">
        <f t="shared" si="69"/>
        <v>0</v>
      </c>
      <c r="T303" s="30">
        <f t="shared" si="63"/>
        <v>0</v>
      </c>
      <c r="U303" s="34"/>
      <c r="V303" s="34"/>
      <c r="W303" s="34"/>
      <c r="X303" s="31">
        <f t="shared" si="74"/>
        <v>9.0359999999999996</v>
      </c>
      <c r="Y303" s="31">
        <f t="shared" si="75"/>
        <v>-184.49199999999999</v>
      </c>
      <c r="Z303" s="30">
        <f t="shared" si="76"/>
        <v>0</v>
      </c>
    </row>
    <row r="304" spans="5:26" x14ac:dyDescent="0.15">
      <c r="E304" s="46"/>
      <c r="F304" s="28"/>
      <c r="G304" s="29"/>
      <c r="H304" s="29"/>
      <c r="I304" s="48" t="str">
        <f t="shared" si="70"/>
        <v/>
      </c>
      <c r="J304" s="48" t="str">
        <f t="shared" si="71"/>
        <v/>
      </c>
      <c r="K304" s="49" t="str">
        <f t="shared" si="72"/>
        <v/>
      </c>
      <c r="L304" s="11"/>
      <c r="M304" s="11"/>
      <c r="N304" s="78"/>
      <c r="O304" s="39" t="str">
        <f t="shared" si="67"/>
        <v>F</v>
      </c>
      <c r="P304" s="11">
        <f t="shared" si="73"/>
        <v>-23.287315649149274</v>
      </c>
      <c r="Q304" s="11"/>
      <c r="R304" s="38">
        <f t="shared" si="68"/>
        <v>0</v>
      </c>
      <c r="S304" s="30">
        <f t="shared" si="69"/>
        <v>0</v>
      </c>
      <c r="T304" s="30">
        <f t="shared" si="63"/>
        <v>0</v>
      </c>
      <c r="U304" s="34"/>
      <c r="V304" s="34"/>
      <c r="W304" s="34"/>
      <c r="X304" s="31">
        <f t="shared" si="74"/>
        <v>9.0359999999999996</v>
      </c>
      <c r="Y304" s="31">
        <f t="shared" si="75"/>
        <v>-184.49199999999999</v>
      </c>
      <c r="Z304" s="30">
        <f t="shared" si="76"/>
        <v>0</v>
      </c>
    </row>
    <row r="305" spans="5:26" x14ac:dyDescent="0.15">
      <c r="E305" s="46"/>
      <c r="F305" s="28"/>
      <c r="G305" s="29"/>
      <c r="H305" s="29"/>
      <c r="I305" s="48" t="str">
        <f t="shared" si="70"/>
        <v/>
      </c>
      <c r="J305" s="48" t="str">
        <f t="shared" si="71"/>
        <v/>
      </c>
      <c r="K305" s="49" t="str">
        <f t="shared" si="72"/>
        <v/>
      </c>
      <c r="L305" s="11"/>
      <c r="M305" s="11"/>
      <c r="N305" s="78"/>
      <c r="O305" s="39" t="str">
        <f t="shared" si="67"/>
        <v>F</v>
      </c>
      <c r="P305" s="11">
        <f t="shared" si="73"/>
        <v>-23.287315649149274</v>
      </c>
      <c r="Q305" s="11"/>
      <c r="R305" s="38">
        <f t="shared" si="68"/>
        <v>0</v>
      </c>
      <c r="S305" s="30">
        <f t="shared" si="69"/>
        <v>0</v>
      </c>
      <c r="T305" s="30">
        <f t="shared" si="63"/>
        <v>0</v>
      </c>
      <c r="U305" s="34"/>
      <c r="V305" s="34"/>
      <c r="W305" s="34"/>
      <c r="X305" s="31">
        <f t="shared" si="74"/>
        <v>9.0359999999999996</v>
      </c>
      <c r="Y305" s="31">
        <f t="shared" si="75"/>
        <v>-184.49199999999999</v>
      </c>
      <c r="Z305" s="30">
        <f t="shared" si="76"/>
        <v>0</v>
      </c>
    </row>
    <row r="306" spans="5:26" x14ac:dyDescent="0.15">
      <c r="E306" s="46"/>
      <c r="F306" s="28"/>
      <c r="G306" s="29"/>
      <c r="H306" s="29"/>
      <c r="I306" s="48" t="str">
        <f t="shared" si="70"/>
        <v/>
      </c>
      <c r="J306" s="48" t="str">
        <f t="shared" si="71"/>
        <v/>
      </c>
      <c r="K306" s="49" t="str">
        <f t="shared" si="72"/>
        <v/>
      </c>
      <c r="L306" s="11"/>
      <c r="M306" s="11"/>
      <c r="N306" s="78"/>
      <c r="O306" s="39" t="str">
        <f t="shared" si="67"/>
        <v>F</v>
      </c>
      <c r="P306" s="11">
        <f t="shared" si="73"/>
        <v>-23.287315649149274</v>
      </c>
      <c r="Q306" s="11"/>
      <c r="R306" s="38">
        <f t="shared" si="68"/>
        <v>0</v>
      </c>
      <c r="S306" s="30">
        <f t="shared" si="69"/>
        <v>0</v>
      </c>
      <c r="T306" s="30">
        <f t="shared" si="63"/>
        <v>0</v>
      </c>
      <c r="U306" s="34"/>
      <c r="V306" s="34"/>
      <c r="W306" s="34"/>
      <c r="X306" s="31">
        <f t="shared" si="74"/>
        <v>9.0359999999999996</v>
      </c>
      <c r="Y306" s="31">
        <f t="shared" si="75"/>
        <v>-184.49199999999999</v>
      </c>
      <c r="Z306" s="30">
        <f t="shared" si="76"/>
        <v>0</v>
      </c>
    </row>
    <row r="307" spans="5:26" x14ac:dyDescent="0.15">
      <c r="E307" s="46"/>
      <c r="F307" s="28"/>
      <c r="G307" s="29"/>
      <c r="H307" s="29"/>
      <c r="I307" s="48" t="str">
        <f t="shared" si="70"/>
        <v/>
      </c>
      <c r="J307" s="48" t="str">
        <f t="shared" si="71"/>
        <v/>
      </c>
      <c r="K307" s="49" t="str">
        <f t="shared" si="72"/>
        <v/>
      </c>
      <c r="L307" s="11"/>
      <c r="M307" s="11"/>
      <c r="N307" s="78"/>
      <c r="O307" s="39" t="str">
        <f t="shared" si="67"/>
        <v>F</v>
      </c>
      <c r="P307" s="11">
        <f t="shared" si="73"/>
        <v>-23.287315649149274</v>
      </c>
      <c r="Q307" s="11"/>
      <c r="R307" s="38">
        <f t="shared" si="68"/>
        <v>0</v>
      </c>
      <c r="S307" s="30">
        <f t="shared" si="69"/>
        <v>0</v>
      </c>
      <c r="T307" s="30">
        <f t="shared" si="63"/>
        <v>0</v>
      </c>
      <c r="U307" s="34"/>
      <c r="V307" s="34"/>
      <c r="W307" s="34"/>
      <c r="X307" s="31">
        <f t="shared" si="74"/>
        <v>9.0359999999999996</v>
      </c>
      <c r="Y307" s="31">
        <f t="shared" si="75"/>
        <v>-184.49199999999999</v>
      </c>
      <c r="Z307" s="30">
        <f t="shared" si="76"/>
        <v>0</v>
      </c>
    </row>
    <row r="308" spans="5:26" x14ac:dyDescent="0.15">
      <c r="E308" s="46"/>
      <c r="F308" s="28"/>
      <c r="G308" s="29"/>
      <c r="H308" s="29"/>
      <c r="I308" s="48" t="str">
        <f t="shared" si="70"/>
        <v/>
      </c>
      <c r="J308" s="48" t="str">
        <f t="shared" si="71"/>
        <v/>
      </c>
      <c r="K308" s="49" t="str">
        <f t="shared" si="72"/>
        <v/>
      </c>
      <c r="L308" s="11"/>
      <c r="M308" s="11"/>
      <c r="N308" s="78"/>
      <c r="O308" s="39" t="str">
        <f t="shared" si="67"/>
        <v>F</v>
      </c>
      <c r="P308" s="11">
        <f t="shared" si="73"/>
        <v>-23.287315649149274</v>
      </c>
      <c r="Q308" s="11"/>
      <c r="R308" s="38">
        <f t="shared" si="68"/>
        <v>0</v>
      </c>
      <c r="S308" s="30">
        <f t="shared" si="69"/>
        <v>0</v>
      </c>
      <c r="T308" s="30">
        <f t="shared" si="63"/>
        <v>0</v>
      </c>
      <c r="U308" s="34"/>
      <c r="V308" s="34"/>
      <c r="W308" s="34"/>
      <c r="X308" s="31">
        <f t="shared" si="74"/>
        <v>9.0359999999999996</v>
      </c>
      <c r="Y308" s="31">
        <f t="shared" si="75"/>
        <v>-184.49199999999999</v>
      </c>
      <c r="Z308" s="30">
        <f t="shared" si="76"/>
        <v>0</v>
      </c>
    </row>
    <row r="309" spans="5:26" x14ac:dyDescent="0.15">
      <c r="E309" s="46"/>
      <c r="F309" s="28"/>
      <c r="G309" s="29"/>
      <c r="H309" s="29"/>
      <c r="I309" s="48" t="str">
        <f t="shared" si="70"/>
        <v/>
      </c>
      <c r="J309" s="48" t="str">
        <f t="shared" si="71"/>
        <v/>
      </c>
      <c r="K309" s="49" t="str">
        <f t="shared" si="72"/>
        <v/>
      </c>
      <c r="L309" s="11"/>
      <c r="M309" s="11"/>
      <c r="N309" s="78"/>
      <c r="O309" s="39" t="str">
        <f t="shared" si="67"/>
        <v>F</v>
      </c>
      <c r="P309" s="11">
        <f t="shared" si="73"/>
        <v>-23.287315649149274</v>
      </c>
      <c r="Q309" s="11"/>
      <c r="R309" s="38">
        <f t="shared" si="68"/>
        <v>0</v>
      </c>
      <c r="S309" s="30">
        <f t="shared" si="69"/>
        <v>0</v>
      </c>
      <c r="T309" s="30">
        <f t="shared" si="63"/>
        <v>0</v>
      </c>
      <c r="U309" s="34"/>
      <c r="V309" s="34"/>
      <c r="W309" s="34"/>
      <c r="X309" s="31">
        <f t="shared" si="74"/>
        <v>9.0359999999999996</v>
      </c>
      <c r="Y309" s="31">
        <f t="shared" si="75"/>
        <v>-184.49199999999999</v>
      </c>
      <c r="Z309" s="30">
        <f t="shared" si="76"/>
        <v>0</v>
      </c>
    </row>
    <row r="310" spans="5:26" x14ac:dyDescent="0.15">
      <c r="E310" s="46"/>
      <c r="F310" s="28"/>
      <c r="G310" s="29"/>
      <c r="H310" s="29"/>
      <c r="I310" s="48" t="str">
        <f t="shared" si="70"/>
        <v/>
      </c>
      <c r="J310" s="48" t="str">
        <f t="shared" si="71"/>
        <v/>
      </c>
      <c r="K310" s="49" t="str">
        <f t="shared" si="72"/>
        <v/>
      </c>
      <c r="L310" s="11"/>
      <c r="M310" s="11"/>
      <c r="N310" s="78"/>
      <c r="O310" s="39" t="str">
        <f t="shared" si="67"/>
        <v>F</v>
      </c>
      <c r="P310" s="11">
        <f t="shared" si="73"/>
        <v>-23.287315649149274</v>
      </c>
      <c r="Q310" s="11"/>
      <c r="R310" s="38">
        <f t="shared" si="68"/>
        <v>0</v>
      </c>
      <c r="S310" s="30">
        <f t="shared" si="69"/>
        <v>0</v>
      </c>
      <c r="T310" s="30">
        <f t="shared" si="63"/>
        <v>0</v>
      </c>
      <c r="U310" s="34"/>
      <c r="V310" s="34"/>
      <c r="W310" s="34"/>
      <c r="X310" s="31">
        <f t="shared" si="74"/>
        <v>9.0359999999999996</v>
      </c>
      <c r="Y310" s="31">
        <f t="shared" si="75"/>
        <v>-184.49199999999999</v>
      </c>
      <c r="Z310" s="30">
        <f t="shared" si="76"/>
        <v>0</v>
      </c>
    </row>
    <row r="311" spans="5:26" x14ac:dyDescent="0.15">
      <c r="E311" s="46"/>
      <c r="F311" s="28"/>
      <c r="G311" s="29"/>
      <c r="H311" s="29"/>
      <c r="I311" s="48" t="str">
        <f t="shared" si="70"/>
        <v/>
      </c>
      <c r="J311" s="48" t="str">
        <f t="shared" si="71"/>
        <v/>
      </c>
      <c r="K311" s="49" t="str">
        <f t="shared" si="72"/>
        <v/>
      </c>
      <c r="L311" s="11"/>
      <c r="M311" s="11"/>
      <c r="N311" s="78"/>
      <c r="O311" s="39" t="str">
        <f t="shared" si="67"/>
        <v>F</v>
      </c>
      <c r="P311" s="11">
        <f t="shared" si="73"/>
        <v>-23.287315649149274</v>
      </c>
      <c r="Q311" s="11"/>
      <c r="R311" s="38">
        <f t="shared" si="68"/>
        <v>0</v>
      </c>
      <c r="S311" s="30">
        <f t="shared" si="69"/>
        <v>0</v>
      </c>
      <c r="T311" s="30">
        <f t="shared" si="63"/>
        <v>0</v>
      </c>
      <c r="U311" s="34"/>
      <c r="V311" s="34"/>
      <c r="W311" s="34"/>
      <c r="X311" s="31">
        <f t="shared" si="74"/>
        <v>9.0359999999999996</v>
      </c>
      <c r="Y311" s="31">
        <f t="shared" si="75"/>
        <v>-184.49199999999999</v>
      </c>
      <c r="Z311" s="30">
        <f t="shared" si="76"/>
        <v>0</v>
      </c>
    </row>
    <row r="312" spans="5:26" x14ac:dyDescent="0.15">
      <c r="E312" s="46"/>
      <c r="F312" s="28"/>
      <c r="G312" s="29"/>
      <c r="H312" s="29"/>
      <c r="I312" s="48" t="str">
        <f t="shared" si="70"/>
        <v/>
      </c>
      <c r="J312" s="48" t="str">
        <f t="shared" si="71"/>
        <v/>
      </c>
      <c r="K312" s="49" t="str">
        <f t="shared" si="72"/>
        <v/>
      </c>
      <c r="L312" s="11"/>
      <c r="M312" s="11"/>
      <c r="N312" s="78"/>
      <c r="O312" s="39" t="str">
        <f t="shared" si="67"/>
        <v>F</v>
      </c>
      <c r="P312" s="11">
        <f t="shared" si="73"/>
        <v>-23.287315649149274</v>
      </c>
      <c r="Q312" s="11"/>
      <c r="R312" s="38">
        <f t="shared" si="68"/>
        <v>0</v>
      </c>
      <c r="S312" s="30">
        <f t="shared" si="69"/>
        <v>0</v>
      </c>
      <c r="T312" s="30">
        <f t="shared" si="63"/>
        <v>0</v>
      </c>
      <c r="U312" s="34"/>
      <c r="V312" s="34"/>
      <c r="W312" s="34"/>
      <c r="X312" s="31">
        <f t="shared" si="74"/>
        <v>9.0359999999999996</v>
      </c>
      <c r="Y312" s="31">
        <f t="shared" si="75"/>
        <v>-184.49199999999999</v>
      </c>
      <c r="Z312" s="30">
        <f t="shared" si="76"/>
        <v>0</v>
      </c>
    </row>
    <row r="313" spans="5:26" x14ac:dyDescent="0.15">
      <c r="E313" s="46"/>
      <c r="F313" s="28"/>
      <c r="G313" s="29"/>
      <c r="H313" s="29"/>
      <c r="I313" s="48" t="str">
        <f t="shared" si="70"/>
        <v/>
      </c>
      <c r="J313" s="48" t="str">
        <f t="shared" si="71"/>
        <v/>
      </c>
      <c r="K313" s="49" t="str">
        <f t="shared" si="72"/>
        <v/>
      </c>
      <c r="L313" s="11"/>
      <c r="M313" s="11"/>
      <c r="N313" s="78"/>
      <c r="O313" s="39" t="str">
        <f t="shared" si="67"/>
        <v>F</v>
      </c>
      <c r="P313" s="11">
        <f t="shared" si="73"/>
        <v>-23.287315649149274</v>
      </c>
      <c r="Q313" s="11"/>
      <c r="R313" s="38">
        <f t="shared" si="68"/>
        <v>0</v>
      </c>
      <c r="S313" s="30">
        <f t="shared" si="69"/>
        <v>0</v>
      </c>
      <c r="T313" s="30">
        <f t="shared" si="63"/>
        <v>0</v>
      </c>
      <c r="U313" s="34"/>
      <c r="V313" s="34"/>
      <c r="W313" s="34"/>
      <c r="X313" s="31">
        <f t="shared" si="74"/>
        <v>9.0359999999999996</v>
      </c>
      <c r="Y313" s="31">
        <f t="shared" si="75"/>
        <v>-184.49199999999999</v>
      </c>
      <c r="Z313" s="30">
        <f t="shared" si="76"/>
        <v>0</v>
      </c>
    </row>
    <row r="314" spans="5:26" x14ac:dyDescent="0.15">
      <c r="E314" s="46"/>
      <c r="F314" s="28"/>
      <c r="G314" s="29"/>
      <c r="H314" s="29"/>
      <c r="I314" s="48" t="str">
        <f t="shared" si="70"/>
        <v/>
      </c>
      <c r="J314" s="48" t="str">
        <f t="shared" si="71"/>
        <v/>
      </c>
      <c r="K314" s="49" t="str">
        <f t="shared" si="72"/>
        <v/>
      </c>
      <c r="L314" s="11"/>
      <c r="M314" s="11"/>
      <c r="N314" s="78"/>
      <c r="O314" s="39" t="str">
        <f t="shared" si="67"/>
        <v>F</v>
      </c>
      <c r="P314" s="11">
        <f t="shared" si="73"/>
        <v>-23.287315649149274</v>
      </c>
      <c r="Q314" s="11"/>
      <c r="R314" s="38">
        <f t="shared" si="68"/>
        <v>0</v>
      </c>
      <c r="S314" s="30">
        <f t="shared" si="69"/>
        <v>0</v>
      </c>
      <c r="T314" s="30">
        <f t="shared" si="63"/>
        <v>0</v>
      </c>
      <c r="U314" s="34"/>
      <c r="V314" s="34"/>
      <c r="W314" s="34"/>
      <c r="X314" s="31">
        <f t="shared" si="74"/>
        <v>9.0359999999999996</v>
      </c>
      <c r="Y314" s="31">
        <f t="shared" si="75"/>
        <v>-184.49199999999999</v>
      </c>
      <c r="Z314" s="30">
        <f t="shared" si="76"/>
        <v>0</v>
      </c>
    </row>
    <row r="315" spans="5:26" x14ac:dyDescent="0.15">
      <c r="E315" s="46"/>
      <c r="F315" s="28"/>
      <c r="G315" s="29"/>
      <c r="H315" s="29"/>
      <c r="I315" s="48" t="str">
        <f t="shared" si="70"/>
        <v/>
      </c>
      <c r="J315" s="48" t="str">
        <f t="shared" si="71"/>
        <v/>
      </c>
      <c r="K315" s="49" t="str">
        <f t="shared" si="72"/>
        <v/>
      </c>
      <c r="L315" s="11"/>
      <c r="M315" s="11"/>
      <c r="N315" s="78"/>
      <c r="O315" s="39" t="str">
        <f t="shared" si="67"/>
        <v>F</v>
      </c>
      <c r="P315" s="11">
        <f t="shared" si="73"/>
        <v>-23.287315649149274</v>
      </c>
      <c r="Q315" s="11"/>
      <c r="R315" s="38">
        <f t="shared" si="68"/>
        <v>0</v>
      </c>
      <c r="S315" s="30">
        <f t="shared" si="69"/>
        <v>0</v>
      </c>
      <c r="T315" s="30">
        <f t="shared" si="63"/>
        <v>0</v>
      </c>
      <c r="U315" s="34"/>
      <c r="V315" s="34"/>
      <c r="W315" s="34"/>
      <c r="X315" s="31">
        <f t="shared" si="74"/>
        <v>9.0359999999999996</v>
      </c>
      <c r="Y315" s="31">
        <f t="shared" si="75"/>
        <v>-184.49199999999999</v>
      </c>
      <c r="Z315" s="30">
        <f t="shared" si="76"/>
        <v>0</v>
      </c>
    </row>
    <row r="316" spans="5:26" x14ac:dyDescent="0.15">
      <c r="E316" s="46"/>
      <c r="F316" s="28"/>
      <c r="G316" s="29"/>
      <c r="H316" s="29"/>
      <c r="I316" s="48" t="str">
        <f t="shared" si="70"/>
        <v/>
      </c>
      <c r="J316" s="48" t="str">
        <f t="shared" si="71"/>
        <v/>
      </c>
      <c r="K316" s="49" t="str">
        <f t="shared" si="72"/>
        <v/>
      </c>
      <c r="L316" s="11"/>
      <c r="M316" s="11"/>
      <c r="N316" s="78"/>
      <c r="O316" s="39" t="str">
        <f t="shared" si="67"/>
        <v>F</v>
      </c>
      <c r="P316" s="11">
        <f t="shared" si="73"/>
        <v>-23.287315649149274</v>
      </c>
      <c r="Q316" s="11"/>
      <c r="R316" s="38">
        <f t="shared" si="68"/>
        <v>0</v>
      </c>
      <c r="S316" s="30">
        <f t="shared" si="69"/>
        <v>0</v>
      </c>
      <c r="T316" s="30">
        <f t="shared" si="63"/>
        <v>0</v>
      </c>
      <c r="U316" s="34"/>
      <c r="V316" s="34"/>
      <c r="W316" s="34"/>
      <c r="X316" s="31">
        <f t="shared" si="74"/>
        <v>9.0359999999999996</v>
      </c>
      <c r="Y316" s="31">
        <f t="shared" si="75"/>
        <v>-184.49199999999999</v>
      </c>
      <c r="Z316" s="30">
        <f t="shared" si="76"/>
        <v>0</v>
      </c>
    </row>
    <row r="317" spans="5:26" x14ac:dyDescent="0.15">
      <c r="E317" s="46"/>
      <c r="F317" s="28"/>
      <c r="G317" s="29"/>
      <c r="H317" s="29"/>
      <c r="I317" s="48" t="str">
        <f t="shared" si="70"/>
        <v/>
      </c>
      <c r="J317" s="48" t="str">
        <f t="shared" si="71"/>
        <v/>
      </c>
      <c r="K317" s="49" t="str">
        <f t="shared" si="72"/>
        <v/>
      </c>
      <c r="L317" s="11"/>
      <c r="M317" s="11"/>
      <c r="N317" s="78"/>
      <c r="O317" s="39" t="str">
        <f t="shared" si="67"/>
        <v>F</v>
      </c>
      <c r="P317" s="11">
        <f t="shared" si="73"/>
        <v>-23.287315649149274</v>
      </c>
      <c r="Q317" s="11"/>
      <c r="R317" s="38">
        <f t="shared" si="68"/>
        <v>0</v>
      </c>
      <c r="S317" s="30">
        <f t="shared" si="69"/>
        <v>0</v>
      </c>
      <c r="T317" s="30">
        <f t="shared" si="63"/>
        <v>0</v>
      </c>
      <c r="U317" s="34"/>
      <c r="V317" s="34"/>
      <c r="W317" s="34"/>
      <c r="X317" s="31">
        <f t="shared" si="74"/>
        <v>9.0359999999999996</v>
      </c>
      <c r="Y317" s="31">
        <f t="shared" si="75"/>
        <v>-184.49199999999999</v>
      </c>
      <c r="Z317" s="30">
        <f t="shared" si="76"/>
        <v>0</v>
      </c>
    </row>
    <row r="318" spans="5:26" x14ac:dyDescent="0.15">
      <c r="E318" s="46"/>
      <c r="F318" s="28"/>
      <c r="G318" s="29"/>
      <c r="H318" s="29"/>
      <c r="I318" s="48" t="str">
        <f t="shared" si="70"/>
        <v/>
      </c>
      <c r="J318" s="48" t="str">
        <f t="shared" si="71"/>
        <v/>
      </c>
      <c r="K318" s="49" t="str">
        <f t="shared" si="72"/>
        <v/>
      </c>
      <c r="L318" s="11"/>
      <c r="M318" s="11"/>
      <c r="N318" s="78"/>
      <c r="O318" s="39" t="str">
        <f t="shared" si="67"/>
        <v>F</v>
      </c>
      <c r="P318" s="11">
        <f t="shared" si="73"/>
        <v>-23.287315649149274</v>
      </c>
      <c r="Q318" s="11"/>
      <c r="R318" s="38">
        <f t="shared" ref="R318:R372" si="77">DATEDIF($F$251,F318,"Y")</f>
        <v>0</v>
      </c>
      <c r="S318" s="30">
        <f t="shared" ref="S318:S372" si="78">DATEDIF($F$251,F318,"YM")</f>
        <v>0</v>
      </c>
      <c r="T318" s="30">
        <f t="shared" ref="T318:T372" si="79">DATEDIF($F$251,F318,"Y")+DATEDIF($F$251,F318,"YD")/(365+IF(MOD(YEAR(DATE(YEAR(F318)-1,MONTH($F$251),DAY($F$251))),4)=0,IF(DATE(YEAR(DATE(YEAR(F318)-1,MONTH($F$251),DAY($F$251))),2,29)&gt;=DATE(YEAR(F318)-1,MONTH($F$251),DAY($F$251)),1,0),0)+IF(MOD(YEAR(F318),4)=0,IF(DATE(YEAR(F318),2,29)&lt;=F318,1,0),0))</f>
        <v>0</v>
      </c>
      <c r="U318" s="34"/>
      <c r="V318" s="34"/>
      <c r="W318" s="34"/>
      <c r="X318" s="31">
        <f t="shared" si="74"/>
        <v>9.0359999999999996</v>
      </c>
      <c r="Y318" s="31">
        <f t="shared" si="75"/>
        <v>-184.49199999999999</v>
      </c>
      <c r="Z318" s="30">
        <f t="shared" si="76"/>
        <v>0</v>
      </c>
    </row>
    <row r="319" spans="5:26" x14ac:dyDescent="0.15">
      <c r="E319" s="46"/>
      <c r="F319" s="28"/>
      <c r="G319" s="29"/>
      <c r="H319" s="29"/>
      <c r="I319" s="48" t="str">
        <f t="shared" si="70"/>
        <v/>
      </c>
      <c r="J319" s="48" t="str">
        <f t="shared" si="71"/>
        <v/>
      </c>
      <c r="K319" s="49" t="str">
        <f t="shared" si="72"/>
        <v/>
      </c>
      <c r="L319" s="11"/>
      <c r="M319" s="11"/>
      <c r="N319" s="78"/>
      <c r="O319" s="39" t="str">
        <f t="shared" si="67"/>
        <v>F</v>
      </c>
      <c r="P319" s="11">
        <f t="shared" si="73"/>
        <v>-23.287315649149274</v>
      </c>
      <c r="Q319" s="11"/>
      <c r="R319" s="38">
        <f t="shared" si="77"/>
        <v>0</v>
      </c>
      <c r="S319" s="30">
        <f t="shared" si="78"/>
        <v>0</v>
      </c>
      <c r="T319" s="30">
        <f t="shared" si="79"/>
        <v>0</v>
      </c>
      <c r="U319" s="34"/>
      <c r="V319" s="34"/>
      <c r="W319" s="34"/>
      <c r="X319" s="31">
        <f t="shared" si="74"/>
        <v>9.0359999999999996</v>
      </c>
      <c r="Y319" s="31">
        <f t="shared" si="75"/>
        <v>-184.49199999999999</v>
      </c>
      <c r="Z319" s="30">
        <f t="shared" si="76"/>
        <v>0</v>
      </c>
    </row>
    <row r="320" spans="5:26" x14ac:dyDescent="0.15">
      <c r="E320" s="46"/>
      <c r="F320" s="28"/>
      <c r="G320" s="29"/>
      <c r="H320" s="29"/>
      <c r="I320" s="48" t="str">
        <f t="shared" si="70"/>
        <v/>
      </c>
      <c r="J320" s="48" t="str">
        <f t="shared" si="71"/>
        <v/>
      </c>
      <c r="K320" s="49" t="str">
        <f t="shared" si="72"/>
        <v/>
      </c>
      <c r="L320" s="11"/>
      <c r="M320" s="11"/>
      <c r="N320" s="78"/>
      <c r="O320" s="39" t="str">
        <f t="shared" si="67"/>
        <v>F</v>
      </c>
      <c r="P320" s="11">
        <f t="shared" si="73"/>
        <v>-23.287315649149274</v>
      </c>
      <c r="Q320" s="11"/>
      <c r="R320" s="38">
        <f t="shared" si="77"/>
        <v>0</v>
      </c>
      <c r="S320" s="30">
        <f t="shared" si="78"/>
        <v>0</v>
      </c>
      <c r="T320" s="30">
        <f t="shared" si="79"/>
        <v>0</v>
      </c>
      <c r="U320" s="34"/>
      <c r="V320" s="34"/>
      <c r="W320" s="34"/>
      <c r="X320" s="31">
        <f t="shared" si="74"/>
        <v>9.0359999999999996</v>
      </c>
      <c r="Y320" s="31">
        <f t="shared" si="75"/>
        <v>-184.49199999999999</v>
      </c>
      <c r="Z320" s="30">
        <f t="shared" si="76"/>
        <v>0</v>
      </c>
    </row>
    <row r="321" spans="5:26" x14ac:dyDescent="0.15">
      <c r="E321" s="46"/>
      <c r="F321" s="28"/>
      <c r="G321" s="29"/>
      <c r="H321" s="29"/>
      <c r="I321" s="48" t="str">
        <f t="shared" ref="I321:I347" si="80">IF(COUNTA($F$251,$H$251,F321:H321)=5,P321,"")</f>
        <v/>
      </c>
      <c r="J321" s="48" t="str">
        <f t="shared" ref="J321:J347" si="81">IF(COUNTA($F$251,$H$251,F321:H321)=5,IF(T321&lt;6,"*",IF(T321&gt;=17.583,"*",(H321-G321*INDEX(IF(O321="F",muratafemale,muratamale),R321-4,1)-INDEX(IF(O321="F",muratafemale,muratamale),R321-4,2))/(G321*INDEX(IF(O321="F",muratafemale,muratamale),R321-4,1)+INDEX(IF(O321="F",muratafemale,muratamale),R321-4,2))*100)),"")</f>
        <v/>
      </c>
      <c r="K321" s="49" t="str">
        <f t="shared" ref="K321:K347" si="82">IF(COUNTA($F$251,$H$251,F321:H321)=5,IF(OR(T321&lt;1,G321&lt;70),"*",IF(G321&gt;=IF(O321="M",181,174),(H321-Z321)/Z321*100,IF(G321&lt;101,(H321-X321)/X321*100,IF(T321&lt;6,(H321-X321)/X321*100,IF(T321&gt;=17.583,(H321-Z321)/Z321*100,(H321-Y321)/Y321*100))))),"")</f>
        <v/>
      </c>
      <c r="L321" s="11"/>
      <c r="M321" s="11"/>
      <c r="N321" s="78"/>
      <c r="O321" s="39" t="str">
        <f t="shared" si="67"/>
        <v>F</v>
      </c>
      <c r="P321" s="11">
        <f t="shared" ref="P321:P346" si="83">IF(T321&gt;17.583,"*",(G321-(INDEX(IF(O321="F",Hfemalemean,Hmalemean),S321+1,R321+1)))/(INDEX(IF(O321="F",Hfemalesd,Hmalesd),S321+1,R321+1)))</f>
        <v>-23.287315649149274</v>
      </c>
      <c r="Q321" s="11"/>
      <c r="R321" s="38">
        <f t="shared" si="77"/>
        <v>0</v>
      </c>
      <c r="S321" s="30">
        <f t="shared" si="78"/>
        <v>0</v>
      </c>
      <c r="T321" s="30">
        <f t="shared" si="79"/>
        <v>0</v>
      </c>
      <c r="U321" s="34"/>
      <c r="V321" s="34"/>
      <c r="W321" s="34"/>
      <c r="X321" s="31">
        <f t="shared" ref="X321:X346" si="84">IF(O321="M",2.06*10^-3*G321^2-0.1166*G321+6.5273,2.49*10^-3*G321^2-0.1858*G321+9.036)</f>
        <v>9.0359999999999996</v>
      </c>
      <c r="Y321" s="31">
        <f t="shared" ref="Y321:Y346" si="85">((G321/100)^3*INDEX(itoOI,IF(O321="M",0,3)+IF(G321&lt;140,1,IF(G321&lt;=149,2,3)),1)+(G321/100)^2*INDEX(itoOI,IF(O321="M",0,3)+IF(G321&lt;140,1,IF(G321&lt;=149,2,3)),2)+(G321/100)*INDEX(itoOI,IF(O321="M",0,3)+IF(G321&lt;140,1,IF(G321&lt;=149,2,3)),3)+INDEX(itoOI,IF(O321="M",0,3)+IF(G321&lt;140,1,IF(G321&lt;=149,2,3)),4))</f>
        <v>-184.49199999999999</v>
      </c>
      <c r="Z321" s="30">
        <f t="shared" ref="Z321:Z346" si="86">22*G321^2/10000</f>
        <v>0</v>
      </c>
    </row>
    <row r="322" spans="5:26" x14ac:dyDescent="0.15">
      <c r="E322" s="46"/>
      <c r="F322" s="28"/>
      <c r="G322" s="29"/>
      <c r="H322" s="29"/>
      <c r="I322" s="48" t="str">
        <f t="shared" si="80"/>
        <v/>
      </c>
      <c r="J322" s="48" t="str">
        <f t="shared" si="81"/>
        <v/>
      </c>
      <c r="K322" s="49" t="str">
        <f t="shared" si="82"/>
        <v/>
      </c>
      <c r="L322" s="11"/>
      <c r="M322" s="11"/>
      <c r="N322" s="78"/>
      <c r="O322" s="39" t="str">
        <f t="shared" si="67"/>
        <v>F</v>
      </c>
      <c r="P322" s="11">
        <f t="shared" si="83"/>
        <v>-23.287315649149274</v>
      </c>
      <c r="Q322" s="11"/>
      <c r="R322" s="38">
        <f t="shared" si="77"/>
        <v>0</v>
      </c>
      <c r="S322" s="30">
        <f t="shared" si="78"/>
        <v>0</v>
      </c>
      <c r="T322" s="30">
        <f t="shared" si="79"/>
        <v>0</v>
      </c>
      <c r="U322" s="34"/>
      <c r="V322" s="34"/>
      <c r="W322" s="34"/>
      <c r="X322" s="31">
        <f t="shared" si="84"/>
        <v>9.0359999999999996</v>
      </c>
      <c r="Y322" s="31">
        <f t="shared" si="85"/>
        <v>-184.49199999999999</v>
      </c>
      <c r="Z322" s="30">
        <f t="shared" si="86"/>
        <v>0</v>
      </c>
    </row>
    <row r="323" spans="5:26" x14ac:dyDescent="0.15">
      <c r="E323" s="46"/>
      <c r="F323" s="28"/>
      <c r="G323" s="29"/>
      <c r="H323" s="29"/>
      <c r="I323" s="48" t="str">
        <f t="shared" si="80"/>
        <v/>
      </c>
      <c r="J323" s="48" t="str">
        <f t="shared" si="81"/>
        <v/>
      </c>
      <c r="K323" s="49" t="str">
        <f t="shared" si="82"/>
        <v/>
      </c>
      <c r="L323" s="11"/>
      <c r="M323" s="11"/>
      <c r="N323" s="78"/>
      <c r="O323" s="39" t="str">
        <f t="shared" si="67"/>
        <v>F</v>
      </c>
      <c r="P323" s="11">
        <f t="shared" si="83"/>
        <v>-23.287315649149274</v>
      </c>
      <c r="Q323" s="11"/>
      <c r="R323" s="38">
        <f t="shared" si="77"/>
        <v>0</v>
      </c>
      <c r="S323" s="30">
        <f t="shared" si="78"/>
        <v>0</v>
      </c>
      <c r="T323" s="30">
        <f t="shared" si="79"/>
        <v>0</v>
      </c>
      <c r="U323" s="34"/>
      <c r="V323" s="34"/>
      <c r="W323" s="34"/>
      <c r="X323" s="31">
        <f t="shared" si="84"/>
        <v>9.0359999999999996</v>
      </c>
      <c r="Y323" s="31">
        <f t="shared" si="85"/>
        <v>-184.49199999999999</v>
      </c>
      <c r="Z323" s="30">
        <f t="shared" si="86"/>
        <v>0</v>
      </c>
    </row>
    <row r="324" spans="5:26" x14ac:dyDescent="0.15">
      <c r="E324" s="46"/>
      <c r="F324" s="28"/>
      <c r="G324" s="29"/>
      <c r="H324" s="29"/>
      <c r="I324" s="48" t="str">
        <f t="shared" si="80"/>
        <v/>
      </c>
      <c r="J324" s="48" t="str">
        <f t="shared" si="81"/>
        <v/>
      </c>
      <c r="K324" s="49" t="str">
        <f t="shared" si="82"/>
        <v/>
      </c>
      <c r="L324" s="11"/>
      <c r="M324" s="11"/>
      <c r="N324" s="78"/>
      <c r="O324" s="39" t="str">
        <f t="shared" si="67"/>
        <v>F</v>
      </c>
      <c r="P324" s="11">
        <f t="shared" si="83"/>
        <v>-23.287315649149274</v>
      </c>
      <c r="Q324" s="11"/>
      <c r="R324" s="38">
        <f t="shared" si="77"/>
        <v>0</v>
      </c>
      <c r="S324" s="30">
        <f t="shared" si="78"/>
        <v>0</v>
      </c>
      <c r="T324" s="30">
        <f t="shared" si="79"/>
        <v>0</v>
      </c>
      <c r="U324" s="34"/>
      <c r="V324" s="34"/>
      <c r="W324" s="34"/>
      <c r="X324" s="31">
        <f t="shared" si="84"/>
        <v>9.0359999999999996</v>
      </c>
      <c r="Y324" s="31">
        <f t="shared" si="85"/>
        <v>-184.49199999999999</v>
      </c>
      <c r="Z324" s="30">
        <f t="shared" si="86"/>
        <v>0</v>
      </c>
    </row>
    <row r="325" spans="5:26" x14ac:dyDescent="0.15">
      <c r="E325" s="46"/>
      <c r="F325" s="28"/>
      <c r="G325" s="29"/>
      <c r="H325" s="29"/>
      <c r="I325" s="48" t="str">
        <f t="shared" si="80"/>
        <v/>
      </c>
      <c r="J325" s="48" t="str">
        <f t="shared" si="81"/>
        <v/>
      </c>
      <c r="K325" s="49" t="str">
        <f t="shared" si="82"/>
        <v/>
      </c>
      <c r="L325" s="11"/>
      <c r="M325" s="11"/>
      <c r="N325" s="78"/>
      <c r="O325" s="39" t="str">
        <f t="shared" si="67"/>
        <v>F</v>
      </c>
      <c r="P325" s="11">
        <f t="shared" si="83"/>
        <v>-23.287315649149274</v>
      </c>
      <c r="Q325" s="11"/>
      <c r="R325" s="38">
        <f t="shared" si="77"/>
        <v>0</v>
      </c>
      <c r="S325" s="30">
        <f t="shared" si="78"/>
        <v>0</v>
      </c>
      <c r="T325" s="30">
        <f t="shared" si="79"/>
        <v>0</v>
      </c>
      <c r="U325" s="34"/>
      <c r="V325" s="34"/>
      <c r="W325" s="34"/>
      <c r="X325" s="31">
        <f t="shared" si="84"/>
        <v>9.0359999999999996</v>
      </c>
      <c r="Y325" s="31">
        <f t="shared" si="85"/>
        <v>-184.49199999999999</v>
      </c>
      <c r="Z325" s="30">
        <f t="shared" si="86"/>
        <v>0</v>
      </c>
    </row>
    <row r="326" spans="5:26" x14ac:dyDescent="0.15">
      <c r="E326" s="46"/>
      <c r="F326" s="28"/>
      <c r="G326" s="29"/>
      <c r="H326" s="29"/>
      <c r="I326" s="48" t="str">
        <f t="shared" si="80"/>
        <v/>
      </c>
      <c r="J326" s="48" t="str">
        <f t="shared" si="81"/>
        <v/>
      </c>
      <c r="K326" s="49" t="str">
        <f t="shared" si="82"/>
        <v/>
      </c>
      <c r="L326" s="11"/>
      <c r="M326" s="11"/>
      <c r="N326" s="78"/>
      <c r="O326" s="39" t="str">
        <f t="shared" si="67"/>
        <v>F</v>
      </c>
      <c r="P326" s="11">
        <f t="shared" si="83"/>
        <v>-23.287315649149274</v>
      </c>
      <c r="Q326" s="11"/>
      <c r="R326" s="38">
        <f t="shared" si="77"/>
        <v>0</v>
      </c>
      <c r="S326" s="30">
        <f t="shared" si="78"/>
        <v>0</v>
      </c>
      <c r="T326" s="30">
        <f t="shared" si="79"/>
        <v>0</v>
      </c>
      <c r="U326" s="34"/>
      <c r="V326" s="34"/>
      <c r="W326" s="34"/>
      <c r="X326" s="31">
        <f t="shared" si="84"/>
        <v>9.0359999999999996</v>
      </c>
      <c r="Y326" s="31">
        <f t="shared" si="85"/>
        <v>-184.49199999999999</v>
      </c>
      <c r="Z326" s="30">
        <f t="shared" si="86"/>
        <v>0</v>
      </c>
    </row>
    <row r="327" spans="5:26" x14ac:dyDescent="0.15">
      <c r="E327" s="46"/>
      <c r="F327" s="28"/>
      <c r="G327" s="29"/>
      <c r="H327" s="29"/>
      <c r="I327" s="48" t="str">
        <f t="shared" si="80"/>
        <v/>
      </c>
      <c r="J327" s="48" t="str">
        <f t="shared" si="81"/>
        <v/>
      </c>
      <c r="K327" s="49" t="str">
        <f t="shared" si="82"/>
        <v/>
      </c>
      <c r="L327" s="11"/>
      <c r="M327" s="11"/>
      <c r="N327" s="78"/>
      <c r="O327" s="39" t="str">
        <f t="shared" si="67"/>
        <v>F</v>
      </c>
      <c r="P327" s="11">
        <f t="shared" si="83"/>
        <v>-23.287315649149274</v>
      </c>
      <c r="Q327" s="11"/>
      <c r="R327" s="38">
        <f t="shared" si="77"/>
        <v>0</v>
      </c>
      <c r="S327" s="30">
        <f t="shared" si="78"/>
        <v>0</v>
      </c>
      <c r="T327" s="30">
        <f t="shared" si="79"/>
        <v>0</v>
      </c>
      <c r="U327" s="34"/>
      <c r="V327" s="34"/>
      <c r="W327" s="34"/>
      <c r="X327" s="31">
        <f t="shared" si="84"/>
        <v>9.0359999999999996</v>
      </c>
      <c r="Y327" s="31">
        <f t="shared" si="85"/>
        <v>-184.49199999999999</v>
      </c>
      <c r="Z327" s="30">
        <f t="shared" si="86"/>
        <v>0</v>
      </c>
    </row>
    <row r="328" spans="5:26" x14ac:dyDescent="0.15">
      <c r="E328" s="46"/>
      <c r="F328" s="28"/>
      <c r="G328" s="29"/>
      <c r="H328" s="29"/>
      <c r="I328" s="48" t="str">
        <f t="shared" si="80"/>
        <v/>
      </c>
      <c r="J328" s="48" t="str">
        <f t="shared" si="81"/>
        <v/>
      </c>
      <c r="K328" s="49" t="str">
        <f t="shared" si="82"/>
        <v/>
      </c>
      <c r="L328" s="11"/>
      <c r="M328" s="11"/>
      <c r="N328" s="78"/>
      <c r="O328" s="39" t="str">
        <f t="shared" si="67"/>
        <v>F</v>
      </c>
      <c r="P328" s="11">
        <f t="shared" si="83"/>
        <v>-23.287315649149274</v>
      </c>
      <c r="Q328" s="11"/>
      <c r="R328" s="38">
        <f t="shared" si="77"/>
        <v>0</v>
      </c>
      <c r="S328" s="30">
        <f t="shared" si="78"/>
        <v>0</v>
      </c>
      <c r="T328" s="30">
        <f t="shared" si="79"/>
        <v>0</v>
      </c>
      <c r="U328" s="34"/>
      <c r="V328" s="34"/>
      <c r="W328" s="34"/>
      <c r="X328" s="31">
        <f t="shared" si="84"/>
        <v>9.0359999999999996</v>
      </c>
      <c r="Y328" s="31">
        <f t="shared" si="85"/>
        <v>-184.49199999999999</v>
      </c>
      <c r="Z328" s="30">
        <f t="shared" si="86"/>
        <v>0</v>
      </c>
    </row>
    <row r="329" spans="5:26" x14ac:dyDescent="0.15">
      <c r="E329" s="46"/>
      <c r="F329" s="28"/>
      <c r="G329" s="29"/>
      <c r="H329" s="29"/>
      <c r="I329" s="48" t="str">
        <f t="shared" si="80"/>
        <v/>
      </c>
      <c r="J329" s="48" t="str">
        <f t="shared" si="81"/>
        <v/>
      </c>
      <c r="K329" s="49" t="str">
        <f t="shared" si="82"/>
        <v/>
      </c>
      <c r="L329" s="11"/>
      <c r="M329" s="11"/>
      <c r="N329" s="78"/>
      <c r="O329" s="39" t="str">
        <f t="shared" si="67"/>
        <v>F</v>
      </c>
      <c r="P329" s="11">
        <f t="shared" si="83"/>
        <v>-23.287315649149274</v>
      </c>
      <c r="Q329" s="11"/>
      <c r="R329" s="38">
        <f t="shared" si="77"/>
        <v>0</v>
      </c>
      <c r="S329" s="30">
        <f t="shared" si="78"/>
        <v>0</v>
      </c>
      <c r="T329" s="30">
        <f t="shared" si="79"/>
        <v>0</v>
      </c>
      <c r="U329" s="34"/>
      <c r="V329" s="34"/>
      <c r="W329" s="34"/>
      <c r="X329" s="31">
        <f t="shared" si="84"/>
        <v>9.0359999999999996</v>
      </c>
      <c r="Y329" s="31">
        <f t="shared" si="85"/>
        <v>-184.49199999999999</v>
      </c>
      <c r="Z329" s="30">
        <f t="shared" si="86"/>
        <v>0</v>
      </c>
    </row>
    <row r="330" spans="5:26" x14ac:dyDescent="0.15">
      <c r="E330" s="46"/>
      <c r="F330" s="28"/>
      <c r="G330" s="29"/>
      <c r="H330" s="29"/>
      <c r="I330" s="48" t="str">
        <f t="shared" si="80"/>
        <v/>
      </c>
      <c r="J330" s="48" t="str">
        <f t="shared" si="81"/>
        <v/>
      </c>
      <c r="K330" s="49" t="str">
        <f t="shared" si="82"/>
        <v/>
      </c>
      <c r="L330" s="11"/>
      <c r="M330" s="11"/>
      <c r="N330" s="78"/>
      <c r="O330" s="39" t="str">
        <f t="shared" si="67"/>
        <v>F</v>
      </c>
      <c r="P330" s="11">
        <f t="shared" si="83"/>
        <v>-23.287315649149274</v>
      </c>
      <c r="Q330" s="11"/>
      <c r="R330" s="38">
        <f t="shared" si="77"/>
        <v>0</v>
      </c>
      <c r="S330" s="30">
        <f t="shared" si="78"/>
        <v>0</v>
      </c>
      <c r="T330" s="30">
        <f t="shared" si="79"/>
        <v>0</v>
      </c>
      <c r="U330" s="34"/>
      <c r="V330" s="34"/>
      <c r="W330" s="34"/>
      <c r="X330" s="31">
        <f t="shared" si="84"/>
        <v>9.0359999999999996</v>
      </c>
      <c r="Y330" s="31">
        <f t="shared" si="85"/>
        <v>-184.49199999999999</v>
      </c>
      <c r="Z330" s="30">
        <f t="shared" si="86"/>
        <v>0</v>
      </c>
    </row>
    <row r="331" spans="5:26" x14ac:dyDescent="0.15">
      <c r="E331" s="46"/>
      <c r="F331" s="28"/>
      <c r="G331" s="29"/>
      <c r="H331" s="29"/>
      <c r="I331" s="48" t="str">
        <f t="shared" si="80"/>
        <v/>
      </c>
      <c r="J331" s="48" t="str">
        <f t="shared" si="81"/>
        <v/>
      </c>
      <c r="K331" s="49" t="str">
        <f t="shared" si="82"/>
        <v/>
      </c>
      <c r="L331" s="11"/>
      <c r="M331" s="11"/>
      <c r="N331" s="78"/>
      <c r="O331" s="39" t="str">
        <f t="shared" si="67"/>
        <v>F</v>
      </c>
      <c r="P331" s="11">
        <f t="shared" si="83"/>
        <v>-23.287315649149274</v>
      </c>
      <c r="Q331" s="11"/>
      <c r="R331" s="38">
        <f t="shared" si="77"/>
        <v>0</v>
      </c>
      <c r="S331" s="30">
        <f t="shared" si="78"/>
        <v>0</v>
      </c>
      <c r="T331" s="30">
        <f t="shared" si="79"/>
        <v>0</v>
      </c>
      <c r="U331" s="34"/>
      <c r="V331" s="34"/>
      <c r="W331" s="34"/>
      <c r="X331" s="31">
        <f t="shared" si="84"/>
        <v>9.0359999999999996</v>
      </c>
      <c r="Y331" s="31">
        <f t="shared" si="85"/>
        <v>-184.49199999999999</v>
      </c>
      <c r="Z331" s="30">
        <f t="shared" si="86"/>
        <v>0</v>
      </c>
    </row>
    <row r="332" spans="5:26" x14ac:dyDescent="0.15">
      <c r="E332" s="46"/>
      <c r="F332" s="28"/>
      <c r="G332" s="29"/>
      <c r="H332" s="29"/>
      <c r="I332" s="48" t="str">
        <f t="shared" si="80"/>
        <v/>
      </c>
      <c r="J332" s="48" t="str">
        <f t="shared" si="81"/>
        <v/>
      </c>
      <c r="K332" s="49" t="str">
        <f t="shared" si="82"/>
        <v/>
      </c>
      <c r="L332" s="11"/>
      <c r="M332" s="11"/>
      <c r="N332" s="78"/>
      <c r="O332" s="39" t="str">
        <f t="shared" si="67"/>
        <v>F</v>
      </c>
      <c r="P332" s="11">
        <f t="shared" si="83"/>
        <v>-23.287315649149274</v>
      </c>
      <c r="Q332" s="11"/>
      <c r="R332" s="38">
        <f t="shared" si="77"/>
        <v>0</v>
      </c>
      <c r="S332" s="30">
        <f t="shared" si="78"/>
        <v>0</v>
      </c>
      <c r="T332" s="30">
        <f t="shared" si="79"/>
        <v>0</v>
      </c>
      <c r="U332" s="34"/>
      <c r="V332" s="34"/>
      <c r="W332" s="34"/>
      <c r="X332" s="31">
        <f t="shared" si="84"/>
        <v>9.0359999999999996</v>
      </c>
      <c r="Y332" s="31">
        <f t="shared" si="85"/>
        <v>-184.49199999999999</v>
      </c>
      <c r="Z332" s="30">
        <f t="shared" si="86"/>
        <v>0</v>
      </c>
    </row>
    <row r="333" spans="5:26" x14ac:dyDescent="0.15">
      <c r="E333" s="46"/>
      <c r="F333" s="28"/>
      <c r="G333" s="29"/>
      <c r="H333" s="29"/>
      <c r="I333" s="48" t="str">
        <f t="shared" si="80"/>
        <v/>
      </c>
      <c r="J333" s="48" t="str">
        <f t="shared" si="81"/>
        <v/>
      </c>
      <c r="K333" s="49" t="str">
        <f t="shared" si="82"/>
        <v/>
      </c>
      <c r="L333" s="11"/>
      <c r="M333" s="11"/>
      <c r="N333" s="78"/>
      <c r="O333" s="39" t="str">
        <f t="shared" si="67"/>
        <v>F</v>
      </c>
      <c r="P333" s="11">
        <f t="shared" si="83"/>
        <v>-23.287315649149274</v>
      </c>
      <c r="Q333" s="11"/>
      <c r="R333" s="38">
        <f t="shared" si="77"/>
        <v>0</v>
      </c>
      <c r="S333" s="30">
        <f t="shared" si="78"/>
        <v>0</v>
      </c>
      <c r="T333" s="30">
        <f t="shared" si="79"/>
        <v>0</v>
      </c>
      <c r="U333" s="34"/>
      <c r="V333" s="34"/>
      <c r="W333" s="34"/>
      <c r="X333" s="31">
        <f t="shared" si="84"/>
        <v>9.0359999999999996</v>
      </c>
      <c r="Y333" s="31">
        <f t="shared" si="85"/>
        <v>-184.49199999999999</v>
      </c>
      <c r="Z333" s="30">
        <f t="shared" si="86"/>
        <v>0</v>
      </c>
    </row>
    <row r="334" spans="5:26" x14ac:dyDescent="0.15">
      <c r="E334" s="46"/>
      <c r="F334" s="28"/>
      <c r="G334" s="29"/>
      <c r="H334" s="29"/>
      <c r="I334" s="48" t="str">
        <f t="shared" si="80"/>
        <v/>
      </c>
      <c r="J334" s="48" t="str">
        <f t="shared" si="81"/>
        <v/>
      </c>
      <c r="K334" s="49" t="str">
        <f t="shared" si="82"/>
        <v/>
      </c>
      <c r="L334" s="11"/>
      <c r="M334" s="11"/>
      <c r="N334" s="78"/>
      <c r="O334" s="39" t="str">
        <f t="shared" si="67"/>
        <v>F</v>
      </c>
      <c r="P334" s="11">
        <f t="shared" si="83"/>
        <v>-23.287315649149274</v>
      </c>
      <c r="Q334" s="11"/>
      <c r="R334" s="38">
        <f t="shared" si="77"/>
        <v>0</v>
      </c>
      <c r="S334" s="30">
        <f t="shared" si="78"/>
        <v>0</v>
      </c>
      <c r="T334" s="30">
        <f t="shared" si="79"/>
        <v>0</v>
      </c>
      <c r="U334" s="34"/>
      <c r="V334" s="34"/>
      <c r="W334" s="34"/>
      <c r="X334" s="31">
        <f t="shared" si="84"/>
        <v>9.0359999999999996</v>
      </c>
      <c r="Y334" s="31">
        <f t="shared" si="85"/>
        <v>-184.49199999999999</v>
      </c>
      <c r="Z334" s="30">
        <f t="shared" si="86"/>
        <v>0</v>
      </c>
    </row>
    <row r="335" spans="5:26" x14ac:dyDescent="0.15">
      <c r="E335" s="46"/>
      <c r="F335" s="28"/>
      <c r="G335" s="29"/>
      <c r="H335" s="29"/>
      <c r="I335" s="48" t="str">
        <f t="shared" si="80"/>
        <v/>
      </c>
      <c r="J335" s="48" t="str">
        <f t="shared" si="81"/>
        <v/>
      </c>
      <c r="K335" s="49" t="str">
        <f t="shared" si="82"/>
        <v/>
      </c>
      <c r="L335" s="11"/>
      <c r="M335" s="11"/>
      <c r="N335" s="78"/>
      <c r="O335" s="39" t="str">
        <f t="shared" si="67"/>
        <v>F</v>
      </c>
      <c r="P335" s="11">
        <f t="shared" si="83"/>
        <v>-23.287315649149274</v>
      </c>
      <c r="Q335" s="11"/>
      <c r="R335" s="38">
        <f t="shared" si="77"/>
        <v>0</v>
      </c>
      <c r="S335" s="30">
        <f t="shared" si="78"/>
        <v>0</v>
      </c>
      <c r="T335" s="30">
        <f t="shared" si="79"/>
        <v>0</v>
      </c>
      <c r="U335" s="34"/>
      <c r="V335" s="34"/>
      <c r="W335" s="34"/>
      <c r="X335" s="31">
        <f t="shared" si="84"/>
        <v>9.0359999999999996</v>
      </c>
      <c r="Y335" s="31">
        <f t="shared" si="85"/>
        <v>-184.49199999999999</v>
      </c>
      <c r="Z335" s="30">
        <f t="shared" si="86"/>
        <v>0</v>
      </c>
    </row>
    <row r="336" spans="5:26" x14ac:dyDescent="0.15">
      <c r="E336" s="46"/>
      <c r="F336" s="28"/>
      <c r="G336" s="29"/>
      <c r="H336" s="29"/>
      <c r="I336" s="48" t="str">
        <f t="shared" si="80"/>
        <v/>
      </c>
      <c r="J336" s="48" t="str">
        <f t="shared" si="81"/>
        <v/>
      </c>
      <c r="K336" s="49" t="str">
        <f t="shared" si="82"/>
        <v/>
      </c>
      <c r="L336" s="11"/>
      <c r="M336" s="11"/>
      <c r="N336" s="78"/>
      <c r="O336" s="39" t="str">
        <f t="shared" si="67"/>
        <v>F</v>
      </c>
      <c r="P336" s="11">
        <f t="shared" si="83"/>
        <v>-23.287315649149274</v>
      </c>
      <c r="Q336" s="11"/>
      <c r="R336" s="38">
        <f t="shared" si="77"/>
        <v>0</v>
      </c>
      <c r="S336" s="30">
        <f t="shared" si="78"/>
        <v>0</v>
      </c>
      <c r="T336" s="30">
        <f t="shared" si="79"/>
        <v>0</v>
      </c>
      <c r="U336" s="34"/>
      <c r="V336" s="34"/>
      <c r="W336" s="34"/>
      <c r="X336" s="31">
        <f t="shared" si="84"/>
        <v>9.0359999999999996</v>
      </c>
      <c r="Y336" s="31">
        <f t="shared" si="85"/>
        <v>-184.49199999999999</v>
      </c>
      <c r="Z336" s="30">
        <f t="shared" si="86"/>
        <v>0</v>
      </c>
    </row>
    <row r="337" spans="5:26" x14ac:dyDescent="0.15">
      <c r="E337" s="46"/>
      <c r="F337" s="28"/>
      <c r="G337" s="29"/>
      <c r="H337" s="29"/>
      <c r="I337" s="48" t="str">
        <f t="shared" si="80"/>
        <v/>
      </c>
      <c r="J337" s="48" t="str">
        <f t="shared" si="81"/>
        <v/>
      </c>
      <c r="K337" s="49" t="str">
        <f t="shared" si="82"/>
        <v/>
      </c>
      <c r="L337" s="11"/>
      <c r="M337" s="11"/>
      <c r="N337" s="78"/>
      <c r="O337" s="39" t="str">
        <f t="shared" si="67"/>
        <v>F</v>
      </c>
      <c r="P337" s="11">
        <f t="shared" si="83"/>
        <v>-23.287315649149274</v>
      </c>
      <c r="Q337" s="11"/>
      <c r="R337" s="38">
        <f t="shared" si="77"/>
        <v>0</v>
      </c>
      <c r="S337" s="30">
        <f t="shared" si="78"/>
        <v>0</v>
      </c>
      <c r="T337" s="30">
        <f t="shared" si="79"/>
        <v>0</v>
      </c>
      <c r="U337" s="34"/>
      <c r="V337" s="34"/>
      <c r="W337" s="34"/>
      <c r="X337" s="31">
        <f t="shared" si="84"/>
        <v>9.0359999999999996</v>
      </c>
      <c r="Y337" s="31">
        <f t="shared" si="85"/>
        <v>-184.49199999999999</v>
      </c>
      <c r="Z337" s="30">
        <f t="shared" si="86"/>
        <v>0</v>
      </c>
    </row>
    <row r="338" spans="5:26" x14ac:dyDescent="0.15">
      <c r="E338" s="46"/>
      <c r="F338" s="28"/>
      <c r="G338" s="29"/>
      <c r="H338" s="29"/>
      <c r="I338" s="48" t="str">
        <f t="shared" si="80"/>
        <v/>
      </c>
      <c r="J338" s="48" t="str">
        <f t="shared" si="81"/>
        <v/>
      </c>
      <c r="K338" s="49" t="str">
        <f t="shared" si="82"/>
        <v/>
      </c>
      <c r="L338" s="11"/>
      <c r="M338" s="11"/>
      <c r="N338" s="78"/>
      <c r="O338" s="39" t="str">
        <f t="shared" si="67"/>
        <v>F</v>
      </c>
      <c r="P338" s="11">
        <f t="shared" si="83"/>
        <v>-23.287315649149274</v>
      </c>
      <c r="Q338" s="11"/>
      <c r="R338" s="38">
        <f t="shared" si="77"/>
        <v>0</v>
      </c>
      <c r="S338" s="30">
        <f t="shared" si="78"/>
        <v>0</v>
      </c>
      <c r="T338" s="30">
        <f t="shared" si="79"/>
        <v>0</v>
      </c>
      <c r="U338" s="34"/>
      <c r="V338" s="34"/>
      <c r="W338" s="34"/>
      <c r="X338" s="31">
        <f t="shared" si="84"/>
        <v>9.0359999999999996</v>
      </c>
      <c r="Y338" s="31">
        <f t="shared" si="85"/>
        <v>-184.49199999999999</v>
      </c>
      <c r="Z338" s="30">
        <f t="shared" si="86"/>
        <v>0</v>
      </c>
    </row>
    <row r="339" spans="5:26" x14ac:dyDescent="0.15">
      <c r="E339" s="46"/>
      <c r="F339" s="28"/>
      <c r="G339" s="29"/>
      <c r="H339" s="29"/>
      <c r="I339" s="48" t="str">
        <f t="shared" si="80"/>
        <v/>
      </c>
      <c r="J339" s="48" t="str">
        <f t="shared" si="81"/>
        <v/>
      </c>
      <c r="K339" s="49" t="str">
        <f t="shared" si="82"/>
        <v/>
      </c>
      <c r="L339" s="11"/>
      <c r="M339" s="11"/>
      <c r="N339" s="78"/>
      <c r="O339" s="39" t="str">
        <f t="shared" si="67"/>
        <v>F</v>
      </c>
      <c r="P339" s="11">
        <f t="shared" si="83"/>
        <v>-23.287315649149274</v>
      </c>
      <c r="Q339" s="11"/>
      <c r="R339" s="38">
        <f t="shared" si="77"/>
        <v>0</v>
      </c>
      <c r="S339" s="30">
        <f t="shared" si="78"/>
        <v>0</v>
      </c>
      <c r="T339" s="30">
        <f t="shared" si="79"/>
        <v>0</v>
      </c>
      <c r="U339" s="34"/>
      <c r="V339" s="34"/>
      <c r="W339" s="34"/>
      <c r="X339" s="31">
        <f t="shared" si="84"/>
        <v>9.0359999999999996</v>
      </c>
      <c r="Y339" s="31">
        <f t="shared" si="85"/>
        <v>-184.49199999999999</v>
      </c>
      <c r="Z339" s="30">
        <f t="shared" si="86"/>
        <v>0</v>
      </c>
    </row>
    <row r="340" spans="5:26" x14ac:dyDescent="0.15">
      <c r="E340" s="46"/>
      <c r="F340" s="28"/>
      <c r="G340" s="29"/>
      <c r="H340" s="29"/>
      <c r="I340" s="48" t="str">
        <f t="shared" si="80"/>
        <v/>
      </c>
      <c r="J340" s="48" t="str">
        <f t="shared" si="81"/>
        <v/>
      </c>
      <c r="K340" s="49" t="str">
        <f t="shared" si="82"/>
        <v/>
      </c>
      <c r="L340" s="11"/>
      <c r="M340" s="11"/>
      <c r="N340" s="78"/>
      <c r="O340" s="39" t="str">
        <f t="shared" si="67"/>
        <v>F</v>
      </c>
      <c r="P340" s="11">
        <f t="shared" si="83"/>
        <v>-23.287315649149274</v>
      </c>
      <c r="Q340" s="11"/>
      <c r="R340" s="38">
        <f t="shared" si="77"/>
        <v>0</v>
      </c>
      <c r="S340" s="30">
        <f t="shared" si="78"/>
        <v>0</v>
      </c>
      <c r="T340" s="30">
        <f t="shared" si="79"/>
        <v>0</v>
      </c>
      <c r="U340" s="34"/>
      <c r="V340" s="34"/>
      <c r="W340" s="34"/>
      <c r="X340" s="31">
        <f t="shared" si="84"/>
        <v>9.0359999999999996</v>
      </c>
      <c r="Y340" s="31">
        <f t="shared" si="85"/>
        <v>-184.49199999999999</v>
      </c>
      <c r="Z340" s="30">
        <f t="shared" si="86"/>
        <v>0</v>
      </c>
    </row>
    <row r="341" spans="5:26" x14ac:dyDescent="0.15">
      <c r="E341" s="46"/>
      <c r="F341" s="28"/>
      <c r="G341" s="29"/>
      <c r="H341" s="29"/>
      <c r="I341" s="48" t="str">
        <f t="shared" si="80"/>
        <v/>
      </c>
      <c r="J341" s="48" t="str">
        <f t="shared" si="81"/>
        <v/>
      </c>
      <c r="K341" s="49" t="str">
        <f t="shared" si="82"/>
        <v/>
      </c>
      <c r="L341" s="11"/>
      <c r="M341" s="11"/>
      <c r="N341" s="78"/>
      <c r="O341" s="39" t="str">
        <f t="shared" si="67"/>
        <v>F</v>
      </c>
      <c r="P341" s="11">
        <f t="shared" si="83"/>
        <v>-23.287315649149274</v>
      </c>
      <c r="Q341" s="11"/>
      <c r="R341" s="38">
        <f t="shared" si="77"/>
        <v>0</v>
      </c>
      <c r="S341" s="30">
        <f t="shared" si="78"/>
        <v>0</v>
      </c>
      <c r="T341" s="30">
        <f t="shared" si="79"/>
        <v>0</v>
      </c>
      <c r="U341" s="34"/>
      <c r="V341" s="34"/>
      <c r="W341" s="34"/>
      <c r="X341" s="31">
        <f t="shared" si="84"/>
        <v>9.0359999999999996</v>
      </c>
      <c r="Y341" s="31">
        <f t="shared" si="85"/>
        <v>-184.49199999999999</v>
      </c>
      <c r="Z341" s="30">
        <f t="shared" si="86"/>
        <v>0</v>
      </c>
    </row>
    <row r="342" spans="5:26" x14ac:dyDescent="0.15">
      <c r="E342" s="46"/>
      <c r="F342" s="28"/>
      <c r="G342" s="29"/>
      <c r="H342" s="29"/>
      <c r="I342" s="48" t="str">
        <f t="shared" si="80"/>
        <v/>
      </c>
      <c r="J342" s="48" t="str">
        <f t="shared" si="81"/>
        <v/>
      </c>
      <c r="K342" s="49" t="str">
        <f t="shared" si="82"/>
        <v/>
      </c>
      <c r="L342" s="11"/>
      <c r="M342" s="11"/>
      <c r="N342" s="78"/>
      <c r="O342" s="39" t="str">
        <f t="shared" si="67"/>
        <v>F</v>
      </c>
      <c r="P342" s="11">
        <f t="shared" si="83"/>
        <v>-23.287315649149274</v>
      </c>
      <c r="Q342" s="11"/>
      <c r="R342" s="38">
        <f t="shared" si="77"/>
        <v>0</v>
      </c>
      <c r="S342" s="30">
        <f t="shared" si="78"/>
        <v>0</v>
      </c>
      <c r="T342" s="30">
        <f t="shared" si="79"/>
        <v>0</v>
      </c>
      <c r="U342" s="34"/>
      <c r="V342" s="34"/>
      <c r="W342" s="34"/>
      <c r="X342" s="31">
        <f t="shared" si="84"/>
        <v>9.0359999999999996</v>
      </c>
      <c r="Y342" s="31">
        <f t="shared" si="85"/>
        <v>-184.49199999999999</v>
      </c>
      <c r="Z342" s="30">
        <f t="shared" si="86"/>
        <v>0</v>
      </c>
    </row>
    <row r="343" spans="5:26" x14ac:dyDescent="0.15">
      <c r="E343" s="46"/>
      <c r="F343" s="28"/>
      <c r="G343" s="29"/>
      <c r="H343" s="29"/>
      <c r="I343" s="48" t="str">
        <f t="shared" si="80"/>
        <v/>
      </c>
      <c r="J343" s="48" t="str">
        <f t="shared" si="81"/>
        <v/>
      </c>
      <c r="K343" s="49" t="str">
        <f t="shared" si="82"/>
        <v/>
      </c>
      <c r="L343" s="11"/>
      <c r="M343" s="11"/>
      <c r="N343" s="78"/>
      <c r="O343" s="39" t="str">
        <f t="shared" si="67"/>
        <v>F</v>
      </c>
      <c r="P343" s="11">
        <f t="shared" si="83"/>
        <v>-23.287315649149274</v>
      </c>
      <c r="Q343" s="11"/>
      <c r="R343" s="38">
        <f t="shared" si="77"/>
        <v>0</v>
      </c>
      <c r="S343" s="30">
        <f t="shared" si="78"/>
        <v>0</v>
      </c>
      <c r="T343" s="30">
        <f t="shared" si="79"/>
        <v>0</v>
      </c>
      <c r="U343" s="34"/>
      <c r="V343" s="34"/>
      <c r="W343" s="34"/>
      <c r="X343" s="31">
        <f t="shared" si="84"/>
        <v>9.0359999999999996</v>
      </c>
      <c r="Y343" s="31">
        <f t="shared" si="85"/>
        <v>-184.49199999999999</v>
      </c>
      <c r="Z343" s="30">
        <f t="shared" si="86"/>
        <v>0</v>
      </c>
    </row>
    <row r="344" spans="5:26" x14ac:dyDescent="0.15">
      <c r="E344" s="46"/>
      <c r="F344" s="28"/>
      <c r="G344" s="29"/>
      <c r="H344" s="29"/>
      <c r="I344" s="48" t="str">
        <f t="shared" si="80"/>
        <v/>
      </c>
      <c r="J344" s="48" t="str">
        <f t="shared" si="81"/>
        <v/>
      </c>
      <c r="K344" s="49" t="str">
        <f t="shared" si="82"/>
        <v/>
      </c>
      <c r="L344" s="11"/>
      <c r="M344" s="11"/>
      <c r="N344" s="78"/>
      <c r="O344" s="39" t="str">
        <f t="shared" si="67"/>
        <v>F</v>
      </c>
      <c r="P344" s="11">
        <f t="shared" si="83"/>
        <v>-23.287315649149274</v>
      </c>
      <c r="Q344" s="11"/>
      <c r="R344" s="38">
        <f t="shared" si="77"/>
        <v>0</v>
      </c>
      <c r="S344" s="30">
        <f t="shared" si="78"/>
        <v>0</v>
      </c>
      <c r="T344" s="30">
        <f t="shared" si="79"/>
        <v>0</v>
      </c>
      <c r="U344" s="34"/>
      <c r="V344" s="34"/>
      <c r="W344" s="34"/>
      <c r="X344" s="31">
        <f t="shared" si="84"/>
        <v>9.0359999999999996</v>
      </c>
      <c r="Y344" s="31">
        <f t="shared" si="85"/>
        <v>-184.49199999999999</v>
      </c>
      <c r="Z344" s="30">
        <f t="shared" si="86"/>
        <v>0</v>
      </c>
    </row>
    <row r="345" spans="5:26" x14ac:dyDescent="0.15">
      <c r="E345" s="46"/>
      <c r="F345" s="28"/>
      <c r="G345" s="29"/>
      <c r="H345" s="29"/>
      <c r="I345" s="48" t="str">
        <f t="shared" si="80"/>
        <v/>
      </c>
      <c r="J345" s="48" t="str">
        <f t="shared" si="81"/>
        <v/>
      </c>
      <c r="K345" s="49" t="str">
        <f t="shared" si="82"/>
        <v/>
      </c>
      <c r="L345" s="11"/>
      <c r="M345" s="11"/>
      <c r="N345" s="78"/>
      <c r="O345" s="39" t="str">
        <f t="shared" si="67"/>
        <v>F</v>
      </c>
      <c r="P345" s="11">
        <f t="shared" si="83"/>
        <v>-23.287315649149274</v>
      </c>
      <c r="Q345" s="11"/>
      <c r="R345" s="38">
        <f t="shared" si="77"/>
        <v>0</v>
      </c>
      <c r="S345" s="30">
        <f t="shared" si="78"/>
        <v>0</v>
      </c>
      <c r="T345" s="30">
        <f t="shared" si="79"/>
        <v>0</v>
      </c>
      <c r="U345" s="34"/>
      <c r="V345" s="34"/>
      <c r="W345" s="34"/>
      <c r="X345" s="31">
        <f t="shared" si="84"/>
        <v>9.0359999999999996</v>
      </c>
      <c r="Y345" s="31">
        <f t="shared" si="85"/>
        <v>-184.49199999999999</v>
      </c>
      <c r="Z345" s="30">
        <f t="shared" si="86"/>
        <v>0</v>
      </c>
    </row>
    <row r="346" spans="5:26" x14ac:dyDescent="0.15">
      <c r="E346" s="46"/>
      <c r="F346" s="28"/>
      <c r="G346" s="29"/>
      <c r="H346" s="29"/>
      <c r="I346" s="48" t="str">
        <f t="shared" si="80"/>
        <v/>
      </c>
      <c r="J346" s="48" t="str">
        <f t="shared" si="81"/>
        <v/>
      </c>
      <c r="K346" s="49" t="str">
        <f t="shared" si="82"/>
        <v/>
      </c>
      <c r="L346" s="11"/>
      <c r="M346" s="11"/>
      <c r="N346" s="78"/>
      <c r="O346" s="39" t="str">
        <f t="shared" si="67"/>
        <v>F</v>
      </c>
      <c r="P346" s="11">
        <f t="shared" si="83"/>
        <v>-23.287315649149274</v>
      </c>
      <c r="Q346" s="11"/>
      <c r="R346" s="38">
        <f t="shared" si="77"/>
        <v>0</v>
      </c>
      <c r="S346" s="30">
        <f t="shared" si="78"/>
        <v>0</v>
      </c>
      <c r="T346" s="30">
        <f t="shared" si="79"/>
        <v>0</v>
      </c>
      <c r="U346" s="34"/>
      <c r="V346" s="34"/>
      <c r="W346" s="34"/>
      <c r="X346" s="31">
        <f t="shared" si="84"/>
        <v>9.0359999999999996</v>
      </c>
      <c r="Y346" s="31">
        <f t="shared" si="85"/>
        <v>-184.49199999999999</v>
      </c>
      <c r="Z346" s="30">
        <f t="shared" si="86"/>
        <v>0</v>
      </c>
    </row>
    <row r="347" spans="5:26" x14ac:dyDescent="0.15">
      <c r="E347" s="46"/>
      <c r="F347" s="28"/>
      <c r="G347" s="29"/>
      <c r="H347" s="29"/>
      <c r="I347" s="48" t="str">
        <f t="shared" si="80"/>
        <v/>
      </c>
      <c r="J347" s="48" t="str">
        <f t="shared" si="81"/>
        <v/>
      </c>
      <c r="K347" s="49" t="str">
        <f t="shared" si="82"/>
        <v/>
      </c>
      <c r="L347" s="11"/>
      <c r="M347" s="11"/>
      <c r="N347" s="78"/>
      <c r="O347" s="39" t="str">
        <f>+O256</f>
        <v>F</v>
      </c>
      <c r="P347" s="11">
        <f t="shared" si="59"/>
        <v>-23.287315649149274</v>
      </c>
      <c r="Q347" s="11"/>
      <c r="R347" s="38">
        <f t="shared" si="77"/>
        <v>0</v>
      </c>
      <c r="S347" s="30">
        <f t="shared" si="78"/>
        <v>0</v>
      </c>
      <c r="T347" s="30">
        <f t="shared" si="79"/>
        <v>0</v>
      </c>
      <c r="U347" s="34"/>
      <c r="V347" s="34"/>
      <c r="W347" s="34"/>
      <c r="X347" s="31">
        <f t="shared" si="60"/>
        <v>9.0359999999999996</v>
      </c>
      <c r="Y347" s="31">
        <f t="shared" si="61"/>
        <v>-184.49199999999999</v>
      </c>
      <c r="Z347" s="30">
        <f t="shared" si="62"/>
        <v>0</v>
      </c>
    </row>
    <row r="348" spans="5:26" x14ac:dyDescent="0.15">
      <c r="E348" s="46"/>
      <c r="F348" s="28"/>
      <c r="G348" s="29"/>
      <c r="H348" s="29"/>
      <c r="I348" s="48" t="str">
        <f t="shared" si="64"/>
        <v/>
      </c>
      <c r="J348" s="48" t="str">
        <f t="shared" si="65"/>
        <v/>
      </c>
      <c r="K348" s="49" t="str">
        <f t="shared" si="66"/>
        <v/>
      </c>
      <c r="L348" s="11"/>
      <c r="M348" s="11"/>
      <c r="N348" s="78"/>
      <c r="O348" s="39" t="str">
        <f t="shared" si="67"/>
        <v>F</v>
      </c>
      <c r="P348" s="11">
        <f t="shared" si="59"/>
        <v>-23.287315649149274</v>
      </c>
      <c r="Q348" s="11"/>
      <c r="R348" s="38">
        <f t="shared" si="77"/>
        <v>0</v>
      </c>
      <c r="S348" s="30">
        <f t="shared" si="78"/>
        <v>0</v>
      </c>
      <c r="T348" s="30">
        <f t="shared" si="79"/>
        <v>0</v>
      </c>
      <c r="U348" s="34"/>
      <c r="V348" s="34"/>
      <c r="W348" s="34"/>
      <c r="X348" s="31">
        <f t="shared" si="60"/>
        <v>9.0359999999999996</v>
      </c>
      <c r="Y348" s="31">
        <f t="shared" si="61"/>
        <v>-184.49199999999999</v>
      </c>
      <c r="Z348" s="30">
        <f t="shared" si="62"/>
        <v>0</v>
      </c>
    </row>
    <row r="349" spans="5:26" x14ac:dyDescent="0.15">
      <c r="E349" s="46"/>
      <c r="F349" s="28"/>
      <c r="G349" s="29"/>
      <c r="H349" s="29"/>
      <c r="I349" s="48" t="str">
        <f t="shared" si="64"/>
        <v/>
      </c>
      <c r="J349" s="48" t="str">
        <f t="shared" si="65"/>
        <v/>
      </c>
      <c r="K349" s="49" t="str">
        <f t="shared" si="66"/>
        <v/>
      </c>
      <c r="L349" s="11"/>
      <c r="M349" s="11"/>
      <c r="N349" s="78"/>
      <c r="O349" s="39" t="str">
        <f t="shared" si="67"/>
        <v>F</v>
      </c>
      <c r="P349" s="11">
        <f t="shared" si="59"/>
        <v>-23.287315649149274</v>
      </c>
      <c r="Q349" s="11"/>
      <c r="R349" s="38">
        <f t="shared" si="77"/>
        <v>0</v>
      </c>
      <c r="S349" s="30">
        <f t="shared" si="78"/>
        <v>0</v>
      </c>
      <c r="T349" s="30">
        <f t="shared" si="79"/>
        <v>0</v>
      </c>
      <c r="U349" s="34"/>
      <c r="V349" s="34"/>
      <c r="W349" s="34"/>
      <c r="X349" s="31">
        <f t="shared" si="60"/>
        <v>9.0359999999999996</v>
      </c>
      <c r="Y349" s="31">
        <f t="shared" si="61"/>
        <v>-184.49199999999999</v>
      </c>
      <c r="Z349" s="30">
        <f t="shared" si="62"/>
        <v>0</v>
      </c>
    </row>
    <row r="350" spans="5:26" x14ac:dyDescent="0.15">
      <c r="E350" s="46"/>
      <c r="F350" s="28"/>
      <c r="G350" s="29"/>
      <c r="H350" s="29"/>
      <c r="I350" s="48" t="str">
        <f t="shared" si="64"/>
        <v/>
      </c>
      <c r="J350" s="48" t="str">
        <f t="shared" si="65"/>
        <v/>
      </c>
      <c r="K350" s="49" t="str">
        <f t="shared" si="66"/>
        <v/>
      </c>
      <c r="L350" s="11"/>
      <c r="M350" s="11"/>
      <c r="N350" s="78"/>
      <c r="O350" s="39" t="str">
        <f t="shared" si="67"/>
        <v>F</v>
      </c>
      <c r="P350" s="11">
        <f t="shared" si="59"/>
        <v>-23.287315649149274</v>
      </c>
      <c r="Q350" s="11"/>
      <c r="R350" s="38">
        <f t="shared" si="77"/>
        <v>0</v>
      </c>
      <c r="S350" s="30">
        <f t="shared" si="78"/>
        <v>0</v>
      </c>
      <c r="T350" s="30">
        <f t="shared" si="79"/>
        <v>0</v>
      </c>
      <c r="U350" s="34"/>
      <c r="V350" s="34"/>
      <c r="W350" s="34"/>
      <c r="X350" s="31">
        <f t="shared" si="60"/>
        <v>9.0359999999999996</v>
      </c>
      <c r="Y350" s="31">
        <f t="shared" si="61"/>
        <v>-184.49199999999999</v>
      </c>
      <c r="Z350" s="30">
        <f t="shared" si="62"/>
        <v>0</v>
      </c>
    </row>
    <row r="351" spans="5:26" x14ac:dyDescent="0.15">
      <c r="E351" s="46"/>
      <c r="F351" s="28"/>
      <c r="G351" s="29"/>
      <c r="H351" s="29"/>
      <c r="I351" s="48" t="str">
        <f t="shared" si="64"/>
        <v/>
      </c>
      <c r="J351" s="48" t="str">
        <f t="shared" si="65"/>
        <v/>
      </c>
      <c r="K351" s="49" t="str">
        <f t="shared" si="66"/>
        <v/>
      </c>
      <c r="L351" s="11"/>
      <c r="M351" s="11"/>
      <c r="N351" s="78"/>
      <c r="O351" s="39" t="str">
        <f t="shared" si="67"/>
        <v>F</v>
      </c>
      <c r="P351" s="11">
        <f t="shared" si="59"/>
        <v>-23.287315649149274</v>
      </c>
      <c r="Q351" s="11"/>
      <c r="R351" s="38">
        <f t="shared" si="77"/>
        <v>0</v>
      </c>
      <c r="S351" s="30">
        <f t="shared" si="78"/>
        <v>0</v>
      </c>
      <c r="T351" s="30">
        <f t="shared" si="79"/>
        <v>0</v>
      </c>
      <c r="U351" s="34"/>
      <c r="V351" s="34"/>
      <c r="W351" s="34"/>
      <c r="X351" s="31">
        <f t="shared" si="60"/>
        <v>9.0359999999999996</v>
      </c>
      <c r="Y351" s="31">
        <f t="shared" si="61"/>
        <v>-184.49199999999999</v>
      </c>
      <c r="Z351" s="30">
        <f t="shared" si="62"/>
        <v>0</v>
      </c>
    </row>
    <row r="352" spans="5:26" x14ac:dyDescent="0.15">
      <c r="E352" s="46"/>
      <c r="F352" s="28"/>
      <c r="G352" s="29"/>
      <c r="H352" s="29"/>
      <c r="I352" s="48" t="str">
        <f t="shared" si="64"/>
        <v/>
      </c>
      <c r="J352" s="48" t="str">
        <f t="shared" si="65"/>
        <v/>
      </c>
      <c r="K352" s="49" t="str">
        <f t="shared" si="66"/>
        <v/>
      </c>
      <c r="L352" s="11"/>
      <c r="M352" s="11"/>
      <c r="N352" s="78"/>
      <c r="O352" s="39" t="str">
        <f t="shared" si="67"/>
        <v>F</v>
      </c>
      <c r="P352" s="11">
        <f t="shared" si="59"/>
        <v>-23.287315649149274</v>
      </c>
      <c r="Q352" s="11"/>
      <c r="R352" s="38">
        <f t="shared" si="77"/>
        <v>0</v>
      </c>
      <c r="S352" s="30">
        <f t="shared" si="78"/>
        <v>0</v>
      </c>
      <c r="T352" s="30">
        <f t="shared" si="79"/>
        <v>0</v>
      </c>
      <c r="U352" s="34"/>
      <c r="V352" s="34"/>
      <c r="W352" s="34"/>
      <c r="X352" s="31">
        <f t="shared" si="60"/>
        <v>9.0359999999999996</v>
      </c>
      <c r="Y352" s="31">
        <f t="shared" si="61"/>
        <v>-184.49199999999999</v>
      </c>
      <c r="Z352" s="30">
        <f t="shared" si="62"/>
        <v>0</v>
      </c>
    </row>
    <row r="353" spans="5:26" x14ac:dyDescent="0.15">
      <c r="E353" s="46"/>
      <c r="F353" s="28"/>
      <c r="G353" s="29"/>
      <c r="H353" s="29"/>
      <c r="I353" s="48" t="str">
        <f t="shared" si="64"/>
        <v/>
      </c>
      <c r="J353" s="48" t="str">
        <f t="shared" si="65"/>
        <v/>
      </c>
      <c r="K353" s="49" t="str">
        <f t="shared" si="66"/>
        <v/>
      </c>
      <c r="L353" s="11"/>
      <c r="M353" s="11"/>
      <c r="N353" s="78"/>
      <c r="O353" s="39" t="str">
        <f t="shared" si="67"/>
        <v>F</v>
      </c>
      <c r="P353" s="11">
        <f t="shared" si="59"/>
        <v>-23.287315649149274</v>
      </c>
      <c r="Q353" s="11"/>
      <c r="R353" s="38">
        <f t="shared" si="77"/>
        <v>0</v>
      </c>
      <c r="S353" s="30">
        <f t="shared" si="78"/>
        <v>0</v>
      </c>
      <c r="T353" s="30">
        <f t="shared" si="79"/>
        <v>0</v>
      </c>
      <c r="U353" s="34"/>
      <c r="V353" s="34"/>
      <c r="W353" s="34"/>
      <c r="X353" s="31">
        <f t="shared" si="60"/>
        <v>9.0359999999999996</v>
      </c>
      <c r="Y353" s="31">
        <f t="shared" si="61"/>
        <v>-184.49199999999999</v>
      </c>
      <c r="Z353" s="30">
        <f t="shared" si="62"/>
        <v>0</v>
      </c>
    </row>
    <row r="354" spans="5:26" x14ac:dyDescent="0.15">
      <c r="E354" s="46"/>
      <c r="F354" s="28"/>
      <c r="G354" s="29"/>
      <c r="H354" s="29"/>
      <c r="I354" s="48" t="str">
        <f t="shared" si="64"/>
        <v/>
      </c>
      <c r="J354" s="48" t="str">
        <f t="shared" si="65"/>
        <v/>
      </c>
      <c r="K354" s="49" t="str">
        <f t="shared" si="66"/>
        <v/>
      </c>
      <c r="L354" s="11"/>
      <c r="M354" s="11"/>
      <c r="N354" s="78"/>
      <c r="O354" s="39" t="str">
        <f t="shared" si="67"/>
        <v>F</v>
      </c>
      <c r="P354" s="11">
        <f t="shared" si="59"/>
        <v>-23.287315649149274</v>
      </c>
      <c r="Q354" s="11"/>
      <c r="R354" s="38">
        <f t="shared" si="77"/>
        <v>0</v>
      </c>
      <c r="S354" s="30">
        <f t="shared" si="78"/>
        <v>0</v>
      </c>
      <c r="T354" s="30">
        <f t="shared" si="79"/>
        <v>0</v>
      </c>
      <c r="U354" s="34"/>
      <c r="V354" s="34"/>
      <c r="W354" s="34"/>
      <c r="X354" s="31">
        <f t="shared" si="60"/>
        <v>9.0359999999999996</v>
      </c>
      <c r="Y354" s="31">
        <f t="shared" si="61"/>
        <v>-184.49199999999999</v>
      </c>
      <c r="Z354" s="30">
        <f t="shared" si="62"/>
        <v>0</v>
      </c>
    </row>
    <row r="355" spans="5:26" x14ac:dyDescent="0.15">
      <c r="E355" s="46"/>
      <c r="F355" s="28"/>
      <c r="G355" s="29"/>
      <c r="H355" s="29"/>
      <c r="I355" s="48" t="str">
        <f t="shared" si="64"/>
        <v/>
      </c>
      <c r="J355" s="48" t="str">
        <f t="shared" si="65"/>
        <v/>
      </c>
      <c r="K355" s="49" t="str">
        <f t="shared" si="66"/>
        <v/>
      </c>
      <c r="L355" s="11"/>
      <c r="M355" s="11"/>
      <c r="N355" s="78"/>
      <c r="O355" s="39" t="str">
        <f t="shared" si="67"/>
        <v>F</v>
      </c>
      <c r="P355" s="11">
        <f t="shared" si="59"/>
        <v>-23.287315649149274</v>
      </c>
      <c r="Q355" s="11"/>
      <c r="R355" s="38">
        <f t="shared" si="77"/>
        <v>0</v>
      </c>
      <c r="S355" s="30">
        <f t="shared" si="78"/>
        <v>0</v>
      </c>
      <c r="T355" s="30">
        <f t="shared" si="79"/>
        <v>0</v>
      </c>
      <c r="U355" s="34"/>
      <c r="V355" s="34"/>
      <c r="W355" s="34"/>
      <c r="X355" s="31">
        <f t="shared" si="60"/>
        <v>9.0359999999999996</v>
      </c>
      <c r="Y355" s="31">
        <f t="shared" si="61"/>
        <v>-184.49199999999999</v>
      </c>
      <c r="Z355" s="30">
        <f t="shared" si="62"/>
        <v>0</v>
      </c>
    </row>
    <row r="356" spans="5:26" x14ac:dyDescent="0.15">
      <c r="E356" s="46"/>
      <c r="F356" s="28"/>
      <c r="G356" s="29"/>
      <c r="H356" s="29"/>
      <c r="I356" s="48" t="str">
        <f t="shared" si="64"/>
        <v/>
      </c>
      <c r="J356" s="48" t="str">
        <f t="shared" si="65"/>
        <v/>
      </c>
      <c r="K356" s="49" t="str">
        <f t="shared" si="66"/>
        <v/>
      </c>
      <c r="L356" s="11"/>
      <c r="M356" s="11"/>
      <c r="N356" s="78"/>
      <c r="O356" s="39" t="str">
        <f t="shared" si="67"/>
        <v>F</v>
      </c>
      <c r="P356" s="11">
        <f t="shared" si="59"/>
        <v>-23.287315649149274</v>
      </c>
      <c r="Q356" s="11"/>
      <c r="R356" s="38">
        <f t="shared" si="77"/>
        <v>0</v>
      </c>
      <c r="S356" s="30">
        <f t="shared" si="78"/>
        <v>0</v>
      </c>
      <c r="T356" s="30">
        <f t="shared" si="79"/>
        <v>0</v>
      </c>
      <c r="U356" s="34"/>
      <c r="V356" s="34"/>
      <c r="W356" s="34"/>
      <c r="X356" s="31">
        <f t="shared" si="60"/>
        <v>9.0359999999999996</v>
      </c>
      <c r="Y356" s="31">
        <f t="shared" si="61"/>
        <v>-184.49199999999999</v>
      </c>
      <c r="Z356" s="30">
        <f t="shared" si="62"/>
        <v>0</v>
      </c>
    </row>
    <row r="357" spans="5:26" x14ac:dyDescent="0.15">
      <c r="E357" s="46"/>
      <c r="F357" s="28"/>
      <c r="G357" s="29"/>
      <c r="H357" s="29"/>
      <c r="I357" s="48" t="str">
        <f t="shared" si="64"/>
        <v/>
      </c>
      <c r="J357" s="48" t="str">
        <f t="shared" si="65"/>
        <v/>
      </c>
      <c r="K357" s="49" t="str">
        <f t="shared" si="66"/>
        <v/>
      </c>
      <c r="L357" s="11"/>
      <c r="M357" s="11"/>
      <c r="N357" s="78"/>
      <c r="O357" s="39" t="str">
        <f t="shared" si="67"/>
        <v>F</v>
      </c>
      <c r="P357" s="11">
        <f t="shared" si="59"/>
        <v>-23.287315649149274</v>
      </c>
      <c r="Q357" s="11"/>
      <c r="R357" s="38">
        <f t="shared" si="77"/>
        <v>0</v>
      </c>
      <c r="S357" s="30">
        <f t="shared" si="78"/>
        <v>0</v>
      </c>
      <c r="T357" s="30">
        <f t="shared" si="79"/>
        <v>0</v>
      </c>
      <c r="U357" s="34"/>
      <c r="V357" s="34"/>
      <c r="W357" s="34"/>
      <c r="X357" s="31">
        <f t="shared" si="60"/>
        <v>9.0359999999999996</v>
      </c>
      <c r="Y357" s="31">
        <f t="shared" si="61"/>
        <v>-184.49199999999999</v>
      </c>
      <c r="Z357" s="30">
        <f t="shared" si="62"/>
        <v>0</v>
      </c>
    </row>
    <row r="358" spans="5:26" x14ac:dyDescent="0.15">
      <c r="E358" s="46"/>
      <c r="F358" s="28"/>
      <c r="G358" s="29"/>
      <c r="H358" s="29"/>
      <c r="I358" s="48" t="str">
        <f t="shared" si="64"/>
        <v/>
      </c>
      <c r="J358" s="48" t="str">
        <f t="shared" si="65"/>
        <v/>
      </c>
      <c r="K358" s="49" t="str">
        <f t="shared" si="66"/>
        <v/>
      </c>
      <c r="L358" s="11"/>
      <c r="M358" s="11"/>
      <c r="N358" s="78"/>
      <c r="O358" s="39" t="str">
        <f t="shared" si="67"/>
        <v>F</v>
      </c>
      <c r="P358" s="11">
        <f t="shared" si="59"/>
        <v>-23.287315649149274</v>
      </c>
      <c r="Q358" s="11"/>
      <c r="R358" s="38">
        <f t="shared" si="77"/>
        <v>0</v>
      </c>
      <c r="S358" s="30">
        <f t="shared" si="78"/>
        <v>0</v>
      </c>
      <c r="T358" s="30">
        <f t="shared" si="79"/>
        <v>0</v>
      </c>
      <c r="U358" s="34"/>
      <c r="V358" s="34"/>
      <c r="W358" s="34"/>
      <c r="X358" s="31">
        <f t="shared" si="60"/>
        <v>9.0359999999999996</v>
      </c>
      <c r="Y358" s="31">
        <f t="shared" si="61"/>
        <v>-184.49199999999999</v>
      </c>
      <c r="Z358" s="30">
        <f t="shared" si="62"/>
        <v>0</v>
      </c>
    </row>
    <row r="359" spans="5:26" x14ac:dyDescent="0.15">
      <c r="E359" s="46"/>
      <c r="F359" s="28"/>
      <c r="G359" s="29"/>
      <c r="H359" s="29"/>
      <c r="I359" s="48" t="str">
        <f t="shared" si="64"/>
        <v/>
      </c>
      <c r="J359" s="48" t="str">
        <f t="shared" si="65"/>
        <v/>
      </c>
      <c r="K359" s="49" t="str">
        <f t="shared" si="66"/>
        <v/>
      </c>
      <c r="L359" s="11"/>
      <c r="M359" s="11"/>
      <c r="N359" s="78"/>
      <c r="O359" s="39" t="str">
        <f t="shared" si="67"/>
        <v>F</v>
      </c>
      <c r="P359" s="11">
        <f t="shared" si="59"/>
        <v>-23.287315649149274</v>
      </c>
      <c r="Q359" s="11"/>
      <c r="R359" s="38">
        <f t="shared" si="77"/>
        <v>0</v>
      </c>
      <c r="S359" s="30">
        <f t="shared" si="78"/>
        <v>0</v>
      </c>
      <c r="T359" s="30">
        <f t="shared" si="79"/>
        <v>0</v>
      </c>
      <c r="U359" s="34"/>
      <c r="V359" s="34"/>
      <c r="W359" s="34"/>
      <c r="X359" s="31">
        <f t="shared" si="60"/>
        <v>9.0359999999999996</v>
      </c>
      <c r="Y359" s="31">
        <f t="shared" si="61"/>
        <v>-184.49199999999999</v>
      </c>
      <c r="Z359" s="30">
        <f t="shared" si="62"/>
        <v>0</v>
      </c>
    </row>
    <row r="360" spans="5:26" x14ac:dyDescent="0.15">
      <c r="E360" s="46"/>
      <c r="F360" s="28"/>
      <c r="G360" s="29"/>
      <c r="H360" s="29"/>
      <c r="I360" s="48" t="str">
        <f t="shared" si="64"/>
        <v/>
      </c>
      <c r="J360" s="48" t="str">
        <f t="shared" si="65"/>
        <v/>
      </c>
      <c r="K360" s="49" t="str">
        <f t="shared" si="66"/>
        <v/>
      </c>
      <c r="L360" s="11"/>
      <c r="M360" s="11"/>
      <c r="N360" s="78"/>
      <c r="O360" s="39" t="str">
        <f t="shared" si="67"/>
        <v>F</v>
      </c>
      <c r="P360" s="11">
        <f t="shared" si="59"/>
        <v>-23.287315649149274</v>
      </c>
      <c r="Q360" s="11"/>
      <c r="R360" s="38">
        <f t="shared" si="77"/>
        <v>0</v>
      </c>
      <c r="S360" s="30">
        <f t="shared" si="78"/>
        <v>0</v>
      </c>
      <c r="T360" s="30">
        <f t="shared" si="79"/>
        <v>0</v>
      </c>
      <c r="U360" s="34"/>
      <c r="V360" s="34"/>
      <c r="W360" s="34"/>
      <c r="X360" s="31">
        <f t="shared" si="60"/>
        <v>9.0359999999999996</v>
      </c>
      <c r="Y360" s="31">
        <f t="shared" si="61"/>
        <v>-184.49199999999999</v>
      </c>
      <c r="Z360" s="30">
        <f t="shared" si="62"/>
        <v>0</v>
      </c>
    </row>
    <row r="361" spans="5:26" x14ac:dyDescent="0.15">
      <c r="E361" s="46"/>
      <c r="F361" s="28"/>
      <c r="G361" s="29"/>
      <c r="H361" s="29"/>
      <c r="I361" s="48" t="str">
        <f t="shared" si="64"/>
        <v/>
      </c>
      <c r="J361" s="48" t="str">
        <f t="shared" si="65"/>
        <v/>
      </c>
      <c r="K361" s="49" t="str">
        <f t="shared" si="66"/>
        <v/>
      </c>
      <c r="L361" s="11"/>
      <c r="M361" s="11"/>
      <c r="N361" s="78"/>
      <c r="O361" s="39" t="str">
        <f t="shared" si="67"/>
        <v>F</v>
      </c>
      <c r="P361" s="11">
        <f t="shared" si="59"/>
        <v>-23.287315649149274</v>
      </c>
      <c r="Q361" s="11"/>
      <c r="R361" s="38">
        <f t="shared" si="77"/>
        <v>0</v>
      </c>
      <c r="S361" s="30">
        <f t="shared" si="78"/>
        <v>0</v>
      </c>
      <c r="T361" s="30">
        <f t="shared" si="79"/>
        <v>0</v>
      </c>
      <c r="U361" s="34"/>
      <c r="V361" s="34"/>
      <c r="W361" s="34"/>
      <c r="X361" s="31">
        <f t="shared" si="60"/>
        <v>9.0359999999999996</v>
      </c>
      <c r="Y361" s="31">
        <f t="shared" si="61"/>
        <v>-184.49199999999999</v>
      </c>
      <c r="Z361" s="30">
        <f t="shared" si="62"/>
        <v>0</v>
      </c>
    </row>
    <row r="362" spans="5:26" x14ac:dyDescent="0.15">
      <c r="E362" s="46"/>
      <c r="F362" s="28"/>
      <c r="G362" s="29"/>
      <c r="H362" s="29"/>
      <c r="I362" s="48" t="str">
        <f t="shared" si="64"/>
        <v/>
      </c>
      <c r="J362" s="48" t="str">
        <f t="shared" si="65"/>
        <v/>
      </c>
      <c r="K362" s="49" t="str">
        <f t="shared" si="66"/>
        <v/>
      </c>
      <c r="L362" s="11"/>
      <c r="M362" s="11"/>
      <c r="N362" s="78"/>
      <c r="O362" s="39" t="str">
        <f t="shared" si="67"/>
        <v>F</v>
      </c>
      <c r="P362" s="11">
        <f t="shared" si="59"/>
        <v>-23.287315649149274</v>
      </c>
      <c r="Q362" s="11"/>
      <c r="R362" s="38">
        <f t="shared" si="77"/>
        <v>0</v>
      </c>
      <c r="S362" s="30">
        <f t="shared" si="78"/>
        <v>0</v>
      </c>
      <c r="T362" s="30">
        <f t="shared" si="79"/>
        <v>0</v>
      </c>
      <c r="U362" s="34"/>
      <c r="V362" s="34"/>
      <c r="W362" s="34"/>
      <c r="X362" s="31">
        <f t="shared" si="60"/>
        <v>9.0359999999999996</v>
      </c>
      <c r="Y362" s="31">
        <f t="shared" si="61"/>
        <v>-184.49199999999999</v>
      </c>
      <c r="Z362" s="30">
        <f t="shared" si="62"/>
        <v>0</v>
      </c>
    </row>
    <row r="363" spans="5:26" x14ac:dyDescent="0.15">
      <c r="E363" s="46"/>
      <c r="F363" s="28"/>
      <c r="G363" s="29"/>
      <c r="H363" s="29"/>
      <c r="I363" s="48" t="str">
        <f t="shared" si="64"/>
        <v/>
      </c>
      <c r="J363" s="48" t="str">
        <f t="shared" si="65"/>
        <v/>
      </c>
      <c r="K363" s="49" t="str">
        <f t="shared" si="66"/>
        <v/>
      </c>
      <c r="L363" s="11"/>
      <c r="M363" s="11"/>
      <c r="N363" s="78"/>
      <c r="O363" s="39" t="str">
        <f t="shared" si="67"/>
        <v>F</v>
      </c>
      <c r="P363" s="11">
        <f t="shared" si="59"/>
        <v>-23.287315649149274</v>
      </c>
      <c r="Q363" s="11"/>
      <c r="R363" s="38">
        <f t="shared" si="77"/>
        <v>0</v>
      </c>
      <c r="S363" s="30">
        <f t="shared" si="78"/>
        <v>0</v>
      </c>
      <c r="T363" s="30">
        <f t="shared" si="79"/>
        <v>0</v>
      </c>
      <c r="U363" s="34"/>
      <c r="V363" s="34"/>
      <c r="W363" s="34"/>
      <c r="X363" s="31">
        <f t="shared" si="60"/>
        <v>9.0359999999999996</v>
      </c>
      <c r="Y363" s="31">
        <f t="shared" si="61"/>
        <v>-184.49199999999999</v>
      </c>
      <c r="Z363" s="30">
        <f t="shared" si="62"/>
        <v>0</v>
      </c>
    </row>
    <row r="364" spans="5:26" x14ac:dyDescent="0.15">
      <c r="E364" s="46"/>
      <c r="F364" s="28"/>
      <c r="G364" s="29"/>
      <c r="H364" s="29"/>
      <c r="I364" s="48" t="str">
        <f t="shared" si="64"/>
        <v/>
      </c>
      <c r="J364" s="48" t="str">
        <f t="shared" si="65"/>
        <v/>
      </c>
      <c r="K364" s="49" t="str">
        <f t="shared" si="66"/>
        <v/>
      </c>
      <c r="L364" s="11"/>
      <c r="M364" s="11"/>
      <c r="N364" s="78"/>
      <c r="O364" s="39" t="str">
        <f t="shared" si="67"/>
        <v>F</v>
      </c>
      <c r="P364" s="11">
        <f t="shared" si="59"/>
        <v>-23.287315649149274</v>
      </c>
      <c r="Q364" s="11"/>
      <c r="R364" s="38">
        <f t="shared" si="77"/>
        <v>0</v>
      </c>
      <c r="S364" s="30">
        <f t="shared" si="78"/>
        <v>0</v>
      </c>
      <c r="T364" s="30">
        <f t="shared" si="79"/>
        <v>0</v>
      </c>
      <c r="U364" s="34"/>
      <c r="V364" s="34"/>
      <c r="W364" s="34"/>
      <c r="X364" s="31">
        <f t="shared" si="60"/>
        <v>9.0359999999999996</v>
      </c>
      <c r="Y364" s="31">
        <f t="shared" si="61"/>
        <v>-184.49199999999999</v>
      </c>
      <c r="Z364" s="30">
        <f t="shared" si="62"/>
        <v>0</v>
      </c>
    </row>
    <row r="365" spans="5:26" x14ac:dyDescent="0.15">
      <c r="E365" s="46"/>
      <c r="F365" s="28"/>
      <c r="G365" s="29"/>
      <c r="H365" s="29"/>
      <c r="I365" s="48" t="str">
        <f t="shared" si="64"/>
        <v/>
      </c>
      <c r="J365" s="48" t="str">
        <f t="shared" si="65"/>
        <v/>
      </c>
      <c r="K365" s="49" t="str">
        <f t="shared" si="66"/>
        <v/>
      </c>
      <c r="L365" s="11"/>
      <c r="M365" s="11"/>
      <c r="N365" s="78"/>
      <c r="O365" s="39" t="str">
        <f t="shared" si="67"/>
        <v>F</v>
      </c>
      <c r="P365" s="11">
        <f t="shared" si="59"/>
        <v>-23.287315649149274</v>
      </c>
      <c r="Q365" s="11"/>
      <c r="R365" s="38">
        <f t="shared" si="77"/>
        <v>0</v>
      </c>
      <c r="S365" s="30">
        <f t="shared" si="78"/>
        <v>0</v>
      </c>
      <c r="T365" s="30">
        <f t="shared" si="79"/>
        <v>0</v>
      </c>
      <c r="U365" s="34"/>
      <c r="V365" s="34"/>
      <c r="W365" s="34"/>
      <c r="X365" s="31">
        <f t="shared" si="60"/>
        <v>9.0359999999999996</v>
      </c>
      <c r="Y365" s="31">
        <f t="shared" si="61"/>
        <v>-184.49199999999999</v>
      </c>
      <c r="Z365" s="30">
        <f t="shared" si="62"/>
        <v>0</v>
      </c>
    </row>
    <row r="366" spans="5:26" x14ac:dyDescent="0.15">
      <c r="E366" s="46"/>
      <c r="F366" s="28"/>
      <c r="G366" s="29"/>
      <c r="H366" s="29"/>
      <c r="I366" s="48" t="str">
        <f t="shared" si="64"/>
        <v/>
      </c>
      <c r="J366" s="48" t="str">
        <f t="shared" si="65"/>
        <v/>
      </c>
      <c r="K366" s="49" t="str">
        <f t="shared" si="66"/>
        <v/>
      </c>
      <c r="L366" s="11"/>
      <c r="M366" s="11"/>
      <c r="N366" s="78"/>
      <c r="O366" s="39" t="str">
        <f t="shared" si="67"/>
        <v>F</v>
      </c>
      <c r="P366" s="11">
        <f t="shared" si="59"/>
        <v>-23.287315649149274</v>
      </c>
      <c r="Q366" s="11"/>
      <c r="R366" s="38">
        <f t="shared" si="77"/>
        <v>0</v>
      </c>
      <c r="S366" s="30">
        <f t="shared" si="78"/>
        <v>0</v>
      </c>
      <c r="T366" s="30">
        <f t="shared" si="79"/>
        <v>0</v>
      </c>
      <c r="U366" s="34"/>
      <c r="V366" s="34"/>
      <c r="W366" s="34"/>
      <c r="X366" s="31">
        <f t="shared" si="60"/>
        <v>9.0359999999999996</v>
      </c>
      <c r="Y366" s="31">
        <f t="shared" si="61"/>
        <v>-184.49199999999999</v>
      </c>
      <c r="Z366" s="30">
        <f t="shared" si="62"/>
        <v>0</v>
      </c>
    </row>
    <row r="367" spans="5:26" x14ac:dyDescent="0.15">
      <c r="E367" s="46"/>
      <c r="F367" s="28"/>
      <c r="G367" s="29"/>
      <c r="H367" s="29"/>
      <c r="I367" s="48" t="str">
        <f t="shared" si="64"/>
        <v/>
      </c>
      <c r="J367" s="48" t="str">
        <f t="shared" si="65"/>
        <v/>
      </c>
      <c r="K367" s="49" t="str">
        <f t="shared" si="66"/>
        <v/>
      </c>
      <c r="L367" s="11"/>
      <c r="M367" s="11"/>
      <c r="N367" s="78"/>
      <c r="O367" s="39" t="str">
        <f t="shared" si="67"/>
        <v>F</v>
      </c>
      <c r="P367" s="11">
        <f t="shared" si="59"/>
        <v>-23.287315649149274</v>
      </c>
      <c r="Q367" s="11"/>
      <c r="R367" s="38">
        <f t="shared" si="77"/>
        <v>0</v>
      </c>
      <c r="S367" s="30">
        <f t="shared" si="78"/>
        <v>0</v>
      </c>
      <c r="T367" s="30">
        <f t="shared" si="79"/>
        <v>0</v>
      </c>
      <c r="U367" s="34"/>
      <c r="V367" s="34"/>
      <c r="W367" s="34"/>
      <c r="X367" s="31">
        <f t="shared" si="60"/>
        <v>9.0359999999999996</v>
      </c>
      <c r="Y367" s="31">
        <f t="shared" si="61"/>
        <v>-184.49199999999999</v>
      </c>
      <c r="Z367" s="30">
        <f t="shared" si="62"/>
        <v>0</v>
      </c>
    </row>
    <row r="368" spans="5:26" x14ac:dyDescent="0.15">
      <c r="E368" s="46"/>
      <c r="F368" s="28"/>
      <c r="G368" s="29"/>
      <c r="H368" s="29"/>
      <c r="I368" s="48" t="str">
        <f t="shared" si="64"/>
        <v/>
      </c>
      <c r="J368" s="48" t="str">
        <f t="shared" si="65"/>
        <v/>
      </c>
      <c r="K368" s="49" t="str">
        <f t="shared" si="66"/>
        <v/>
      </c>
      <c r="L368" s="11"/>
      <c r="M368" s="11"/>
      <c r="N368" s="78"/>
      <c r="O368" s="39" t="str">
        <f t="shared" si="67"/>
        <v>F</v>
      </c>
      <c r="P368" s="11">
        <f t="shared" si="59"/>
        <v>-23.287315649149274</v>
      </c>
      <c r="Q368" s="11"/>
      <c r="R368" s="38">
        <f t="shared" si="77"/>
        <v>0</v>
      </c>
      <c r="S368" s="30">
        <f t="shared" si="78"/>
        <v>0</v>
      </c>
      <c r="T368" s="30">
        <f t="shared" si="79"/>
        <v>0</v>
      </c>
      <c r="U368" s="34"/>
      <c r="V368" s="34"/>
      <c r="W368" s="34"/>
      <c r="X368" s="31">
        <f t="shared" si="60"/>
        <v>9.0359999999999996</v>
      </c>
      <c r="Y368" s="31">
        <f t="shared" si="61"/>
        <v>-184.49199999999999</v>
      </c>
      <c r="Z368" s="30">
        <f t="shared" si="62"/>
        <v>0</v>
      </c>
    </row>
    <row r="369" spans="4:26" x14ac:dyDescent="0.15">
      <c r="E369" s="46"/>
      <c r="F369" s="28"/>
      <c r="G369" s="29"/>
      <c r="H369" s="29"/>
      <c r="I369" s="48" t="str">
        <f t="shared" si="64"/>
        <v/>
      </c>
      <c r="J369" s="48" t="str">
        <f t="shared" si="65"/>
        <v/>
      </c>
      <c r="K369" s="49" t="str">
        <f t="shared" si="66"/>
        <v/>
      </c>
      <c r="L369" s="11"/>
      <c r="M369" s="11"/>
      <c r="N369" s="78"/>
      <c r="O369" s="39" t="str">
        <f t="shared" si="67"/>
        <v>F</v>
      </c>
      <c r="P369" s="11">
        <f t="shared" si="59"/>
        <v>-23.287315649149274</v>
      </c>
      <c r="Q369" s="11"/>
      <c r="R369" s="38">
        <f t="shared" si="77"/>
        <v>0</v>
      </c>
      <c r="S369" s="30">
        <f t="shared" si="78"/>
        <v>0</v>
      </c>
      <c r="T369" s="30">
        <f t="shared" si="79"/>
        <v>0</v>
      </c>
      <c r="U369" s="34"/>
      <c r="V369" s="34"/>
      <c r="W369" s="34"/>
      <c r="X369" s="31">
        <f t="shared" si="60"/>
        <v>9.0359999999999996</v>
      </c>
      <c r="Y369" s="31">
        <f t="shared" si="61"/>
        <v>-184.49199999999999</v>
      </c>
      <c r="Z369" s="30">
        <f t="shared" si="62"/>
        <v>0</v>
      </c>
    </row>
    <row r="370" spans="4:26" x14ac:dyDescent="0.15">
      <c r="E370" s="46"/>
      <c r="F370" s="28"/>
      <c r="G370" s="29"/>
      <c r="H370" s="29"/>
      <c r="I370" s="48" t="str">
        <f t="shared" si="64"/>
        <v/>
      </c>
      <c r="J370" s="48" t="str">
        <f t="shared" si="65"/>
        <v/>
      </c>
      <c r="K370" s="49" t="str">
        <f t="shared" si="66"/>
        <v/>
      </c>
      <c r="L370" s="11"/>
      <c r="M370" s="11"/>
      <c r="N370" s="78"/>
      <c r="O370" s="39" t="str">
        <f t="shared" si="67"/>
        <v>F</v>
      </c>
      <c r="P370" s="11">
        <f t="shared" si="59"/>
        <v>-23.287315649149274</v>
      </c>
      <c r="Q370" s="11"/>
      <c r="R370" s="38">
        <f t="shared" si="77"/>
        <v>0</v>
      </c>
      <c r="S370" s="30">
        <f t="shared" si="78"/>
        <v>0</v>
      </c>
      <c r="T370" s="30">
        <f t="shared" si="79"/>
        <v>0</v>
      </c>
      <c r="U370" s="34"/>
      <c r="V370" s="34"/>
      <c r="W370" s="34"/>
      <c r="X370" s="31">
        <f t="shared" si="60"/>
        <v>9.0359999999999996</v>
      </c>
      <c r="Y370" s="31">
        <f t="shared" si="61"/>
        <v>-184.49199999999999</v>
      </c>
      <c r="Z370" s="30">
        <f t="shared" si="62"/>
        <v>0</v>
      </c>
    </row>
    <row r="371" spans="4:26" x14ac:dyDescent="0.15">
      <c r="E371" s="46"/>
      <c r="F371" s="28"/>
      <c r="G371" s="29"/>
      <c r="H371" s="29"/>
      <c r="I371" s="48" t="str">
        <f t="shared" si="64"/>
        <v/>
      </c>
      <c r="J371" s="48" t="str">
        <f t="shared" si="65"/>
        <v/>
      </c>
      <c r="K371" s="49" t="str">
        <f t="shared" si="66"/>
        <v/>
      </c>
      <c r="L371" s="11"/>
      <c r="M371" s="11"/>
      <c r="N371" s="78"/>
      <c r="O371" s="39" t="str">
        <f t="shared" si="67"/>
        <v>F</v>
      </c>
      <c r="P371" s="11">
        <f t="shared" si="59"/>
        <v>-23.287315649149274</v>
      </c>
      <c r="Q371" s="11"/>
      <c r="R371" s="38">
        <f t="shared" si="77"/>
        <v>0</v>
      </c>
      <c r="S371" s="30">
        <f t="shared" si="78"/>
        <v>0</v>
      </c>
      <c r="T371" s="30">
        <f t="shared" si="79"/>
        <v>0</v>
      </c>
      <c r="U371" s="34"/>
      <c r="V371" s="34"/>
      <c r="W371" s="34"/>
      <c r="X371" s="31">
        <f t="shared" si="60"/>
        <v>9.0359999999999996</v>
      </c>
      <c r="Y371" s="31">
        <f t="shared" si="61"/>
        <v>-184.49199999999999</v>
      </c>
      <c r="Z371" s="30">
        <f t="shared" si="62"/>
        <v>0</v>
      </c>
    </row>
    <row r="372" spans="4:26" ht="14.25" thickBot="1" x14ac:dyDescent="0.2">
      <c r="E372" s="50"/>
      <c r="F372" s="64"/>
      <c r="G372" s="51"/>
      <c r="H372" s="51"/>
      <c r="I372" s="52" t="str">
        <f>IF(COUNTA($F$251,$H$251,F372:H372)=5,P372,"")</f>
        <v/>
      </c>
      <c r="J372" s="52" t="str">
        <f t="shared" si="65"/>
        <v/>
      </c>
      <c r="K372" s="53" t="str">
        <f t="shared" si="66"/>
        <v/>
      </c>
      <c r="L372" s="11"/>
      <c r="M372" s="11"/>
      <c r="N372" s="78"/>
      <c r="O372" s="39" t="str">
        <f t="shared" si="67"/>
        <v>F</v>
      </c>
      <c r="P372" s="11">
        <f t="shared" si="59"/>
        <v>-23.287315649149274</v>
      </c>
      <c r="Q372" s="11"/>
      <c r="R372" s="38">
        <f t="shared" si="77"/>
        <v>0</v>
      </c>
      <c r="S372" s="30">
        <f t="shared" si="78"/>
        <v>0</v>
      </c>
      <c r="T372" s="30">
        <f t="shared" si="79"/>
        <v>0</v>
      </c>
      <c r="U372" s="34"/>
      <c r="V372" s="34"/>
      <c r="W372" s="34"/>
      <c r="X372" s="31">
        <f t="shared" si="60"/>
        <v>9.0359999999999996</v>
      </c>
      <c r="Y372" s="31">
        <f t="shared" si="61"/>
        <v>-184.49199999999999</v>
      </c>
      <c r="Z372" s="30">
        <f t="shared" si="62"/>
        <v>0</v>
      </c>
    </row>
    <row r="373" spans="4:26" ht="14.25" thickBot="1" x14ac:dyDescent="0.2"/>
    <row r="374" spans="4:26" ht="23.25" customHeight="1" x14ac:dyDescent="0.15">
      <c r="D374" s="72">
        <v>4</v>
      </c>
      <c r="E374" s="42" t="s">
        <v>20</v>
      </c>
      <c r="F374" s="65"/>
      <c r="G374" s="66" t="s">
        <v>115</v>
      </c>
      <c r="H374" s="90"/>
      <c r="I374" s="90"/>
      <c r="J374" s="66"/>
      <c r="K374" s="67"/>
    </row>
    <row r="375" spans="4:26" ht="27.75" customHeight="1" x14ac:dyDescent="0.15">
      <c r="E375" s="43" t="s">
        <v>54</v>
      </c>
      <c r="F375" s="63"/>
      <c r="G375" s="44" t="s">
        <v>75</v>
      </c>
      <c r="H375" s="59"/>
      <c r="I375" s="41"/>
      <c r="J375" s="41"/>
      <c r="K375" s="68"/>
    </row>
    <row r="376" spans="4:26" ht="42" customHeight="1" x14ac:dyDescent="0.15">
      <c r="E376" s="46"/>
      <c r="F376" s="7" t="s">
        <v>30</v>
      </c>
      <c r="G376" s="8" t="s">
        <v>29</v>
      </c>
      <c r="H376" s="8" t="s">
        <v>28</v>
      </c>
      <c r="I376" s="7" t="s">
        <v>123</v>
      </c>
      <c r="J376" s="7" t="s">
        <v>124</v>
      </c>
      <c r="K376" s="47" t="s">
        <v>125</v>
      </c>
      <c r="L376" s="10"/>
      <c r="M376" s="10"/>
      <c r="N376" s="7"/>
      <c r="O376" s="7" t="s">
        <v>31</v>
      </c>
      <c r="P376" s="9" t="s">
        <v>23</v>
      </c>
      <c r="Q376" s="9"/>
      <c r="R376" s="36" t="s">
        <v>21</v>
      </c>
      <c r="S376" s="35" t="s">
        <v>22</v>
      </c>
      <c r="T376" s="35" t="s">
        <v>47</v>
      </c>
      <c r="U376" s="35"/>
      <c r="V376" s="35"/>
      <c r="W376" s="35"/>
      <c r="X376" s="37" t="s">
        <v>45</v>
      </c>
      <c r="Y376" s="37" t="s">
        <v>46</v>
      </c>
      <c r="Z376" s="30" t="s">
        <v>78</v>
      </c>
    </row>
    <row r="377" spans="4:26" x14ac:dyDescent="0.15">
      <c r="E377" s="46"/>
      <c r="F377" s="28"/>
      <c r="G377" s="29"/>
      <c r="H377" s="29"/>
      <c r="I377" s="48" t="str">
        <f>IF(COUNTA($F$375,$H$375,F377:H377)=5,P377,"")</f>
        <v/>
      </c>
      <c r="J377" s="48" t="str">
        <f>IF(COUNTA($F$375,$H$375,F377:H377)=5,IF(T377&lt;6,"*",IF(T377&gt;=17.583,"*",(H377-G377*INDEX(IF(O377="F",muratafemale,muratamale),R377-4,1)-INDEX(IF(O377="F",muratafemale,muratamale),R377-4,2))/(G377*INDEX(IF(O377="F",muratafemale,muratamale),R377-4,1)+INDEX(IF(O377="F",muratafemale,muratamale),R377-4,2))*100)),"")</f>
        <v/>
      </c>
      <c r="K377" s="49" t="str">
        <f>IF(COUNTA($F$375,$H$375,F377:H377)=5,IF(OR(T377&lt;1,G377&lt;70),"*",IF(G377&gt;=IF(O377="M",181,174),(H377-Z377)/Z377*100,IF(G377&lt;101,(H377-X377)/X377*100,IF(T377&lt;6,(H377-X377)/X377*100,IF(T377&gt;=17.583,(H377-Z377)/Z377*100,(H377-Y377)/Y377*100))))),"")</f>
        <v/>
      </c>
      <c r="L377" s="11"/>
      <c r="M377" s="11"/>
      <c r="N377" s="78"/>
      <c r="O377" s="39" t="str">
        <f>IF(OR(+$H$375="男",+$H$375="M"),"M","F")</f>
        <v>F</v>
      </c>
      <c r="P377" s="11">
        <f t="shared" ref="P377:P496" si="87">IF(T377&gt;17.583,"*",(G377-(INDEX(IF(O377="F",Hfemalemean,Hmalemean),S377+1,R377+1)))/(INDEX(IF(O377="F",Hfemalesd,Hmalesd),S377+1,R377+1)))</f>
        <v>-23.287315649149274</v>
      </c>
      <c r="Q377" s="11"/>
      <c r="R377" s="38">
        <f>DATEDIF($F$375,F377,"Y")</f>
        <v>0</v>
      </c>
      <c r="S377" s="30">
        <f>DATEDIF($F$375,F377,"YM")</f>
        <v>0</v>
      </c>
      <c r="T377" s="30">
        <f>DATEDIF($F$375,F377,"Y")+DATEDIF($F$375,F377,"YD")/(365+IF(MOD(YEAR(DATE(YEAR(F377)-1,MONTH($F$375),DAY($F$375))),4)=0,IF(DATE(YEAR(DATE(YEAR(F377)-1,MONTH($F$375),DAY($F$375))),2,29)&gt;=DATE(YEAR(F377)-1,MONTH($F$375),DAY($F$375)),1,0),0)+IF(MOD(YEAR(F377),4)=0,IF(DATE(YEAR(F377),2,29)&lt;=F377,1,0),0))</f>
        <v>0</v>
      </c>
      <c r="U377" s="34"/>
      <c r="V377" s="34"/>
      <c r="W377" s="34"/>
      <c r="X377" s="31">
        <f t="shared" ref="X377:X496" si="88">IF(O377="M",2.06*10^-3*G377^2-0.1166*G377+6.5273,2.49*10^-3*G377^2-0.1858*G377+9.036)</f>
        <v>9.0359999999999996</v>
      </c>
      <c r="Y377" s="31">
        <f t="shared" ref="Y377:Y496" si="89">((G377/100)^3*INDEX(itoOI,IF(O377="M",0,3)+IF(G377&lt;140,1,IF(G377&lt;=149,2,3)),1)+(G377/100)^2*INDEX(itoOI,IF(O377="M",0,3)+IF(G377&lt;140,1,IF(G377&lt;=149,2,3)),2)+(G377/100)*INDEX(itoOI,IF(O377="M",0,3)+IF(G377&lt;140,1,IF(G377&lt;=149,2,3)),3)+INDEX(itoOI,IF(O377="M",0,3)+IF(G377&lt;140,1,IF(G377&lt;=149,2,3)),4))</f>
        <v>-184.49199999999999</v>
      </c>
      <c r="Z377" s="30">
        <f t="shared" ref="Z377:Z496" si="90">22*G377^2/10000</f>
        <v>0</v>
      </c>
    </row>
    <row r="378" spans="4:26" x14ac:dyDescent="0.15">
      <c r="E378" s="46"/>
      <c r="F378" s="28"/>
      <c r="G378" s="29"/>
      <c r="H378" s="29"/>
      <c r="I378" s="48" t="str">
        <f>IF(COUNTA($F$375,$H$375,F378:H378)=5,P378,"")</f>
        <v/>
      </c>
      <c r="J378" s="48" t="str">
        <f>IF(COUNTA($F$375,$H$375,F378:H378)=5,IF(T378&lt;6,"*",IF(T378&gt;=17.583,"*",(H378-G378*INDEX(IF(O378="F",muratafemale,muratamale),R378-4,1)-INDEX(IF(O378="F",muratafemale,muratamale),R378-4,2))/(G378*INDEX(IF(O378="F",muratafemale,muratamale),R378-4,1)+INDEX(IF(O378="F",muratafemale,muratamale),R378-4,2))*100)),"")</f>
        <v/>
      </c>
      <c r="K378" s="49" t="str">
        <f>IF(COUNTA($F$375,$H$375,F378:H378)=5,IF(OR(T378&lt;1,G378&lt;70),"*",IF(G378&gt;=IF(O378="M",181,174),(H378-Z378)/Z378*100,IF(G378&lt;101,(H378-X378)/X378*100,IF(T378&lt;6,(H378-X378)/X378*100,IF(T378&gt;=17.583,(H378-Z378)/Z378*100,(H378-Y378)/Y378*100))))),"")</f>
        <v/>
      </c>
      <c r="L378" s="11"/>
      <c r="M378" s="11"/>
      <c r="N378" s="78"/>
      <c r="O378" s="39" t="str">
        <f>+O377</f>
        <v>F</v>
      </c>
      <c r="P378" s="11">
        <f t="shared" si="87"/>
        <v>-23.287315649149274</v>
      </c>
      <c r="Q378" s="11"/>
      <c r="R378" s="38">
        <f>DATEDIF($F$375,F378,"Y")</f>
        <v>0</v>
      </c>
      <c r="S378" s="30">
        <f>DATEDIF($F$375,F378,"YM")</f>
        <v>0</v>
      </c>
      <c r="T378" s="30">
        <f>DATEDIF($F$375,F378,"Y")+DATEDIF($F$375,F378,"YD")/(365+IF(MOD(YEAR(DATE(YEAR(F378)-1,MONTH($F$375),DAY($F$375))),4)=0,IF(DATE(YEAR(DATE(YEAR(F378)-1,MONTH($F$375),DAY($F$375))),2,29)&gt;=DATE(YEAR(F378)-1,MONTH($F$375),DAY($F$375)),1,0),0)+IF(MOD(YEAR(F378),4)=0,IF(DATE(YEAR(F378),2,29)&lt;=F378,1,0),0))</f>
        <v>0</v>
      </c>
      <c r="U378" s="34"/>
      <c r="V378" s="34"/>
      <c r="W378" s="34"/>
      <c r="X378" s="31">
        <f t="shared" si="88"/>
        <v>9.0359999999999996</v>
      </c>
      <c r="Y378" s="31">
        <f t="shared" si="89"/>
        <v>-184.49199999999999</v>
      </c>
      <c r="Z378" s="30">
        <f t="shared" si="90"/>
        <v>0</v>
      </c>
    </row>
    <row r="379" spans="4:26" x14ac:dyDescent="0.15">
      <c r="E379" s="46"/>
      <c r="F379" s="28"/>
      <c r="G379" s="29"/>
      <c r="H379" s="29"/>
      <c r="I379" s="48" t="str">
        <f t="shared" ref="I379:I496" si="91">IF(COUNTA($F$375,$H$375,F379:H379)=5,P379,"")</f>
        <v/>
      </c>
      <c r="J379" s="48" t="str">
        <f t="shared" ref="J379:J496" si="92">IF(COUNTA($F$375,$H$375,F379:H379)=5,IF(T379&lt;6,"*",IF(T379&gt;=17.583,"*",(H379-G379*INDEX(IF(O379="F",muratafemale,muratamale),R379-4,1)-INDEX(IF(O379="F",muratafemale,muratamale),R379-4,2))/(G379*INDEX(IF(O379="F",muratafemale,muratamale),R379-4,1)+INDEX(IF(O379="F",muratafemale,muratamale),R379-4,2))*100)),"")</f>
        <v/>
      </c>
      <c r="K379" s="49" t="str">
        <f t="shared" ref="K379:K496" si="93">IF(COUNTA($F$375,$H$375,F379:H379)=5,IF(OR(T379&lt;1,G379&lt;70),"*",IF(G379&gt;=IF(O379="M",181,174),(H379-Z379)/Z379*100,IF(G379&lt;101,(H379-X379)/X379*100,IF(T379&lt;6,(H379-X379)/X379*100,IF(T379&gt;=17.583,(H379-Z379)/Z379*100,(H379-Y379)/Y379*100))))),"")</f>
        <v/>
      </c>
      <c r="N379" s="78"/>
      <c r="O379" s="39" t="str">
        <f t="shared" ref="O379:O496" si="94">+O378</f>
        <v>F</v>
      </c>
      <c r="P379" s="11">
        <f t="shared" si="87"/>
        <v>-23.287315649149274</v>
      </c>
      <c r="Q379" s="11"/>
      <c r="R379" s="38">
        <f t="shared" ref="R379:R441" si="95">DATEDIF($F$375,F379,"Y")</f>
        <v>0</v>
      </c>
      <c r="S379" s="30">
        <f t="shared" ref="S379:S441" si="96">DATEDIF($F$375,F379,"YM")</f>
        <v>0</v>
      </c>
      <c r="T379" s="30">
        <f t="shared" ref="T379:T441" si="97">DATEDIF($F$375,F379,"Y")+DATEDIF($F$375,F379,"YD")/(365+IF(MOD(YEAR(DATE(YEAR(F379)-1,MONTH($F$375),DAY($F$375))),4)=0,IF(DATE(YEAR(DATE(YEAR(F379)-1,MONTH($F$375),DAY($F$375))),2,29)&gt;=DATE(YEAR(F379)-1,MONTH($F$375),DAY($F$375)),1,0),0)+IF(MOD(YEAR(F379),4)=0,IF(DATE(YEAR(F379),2,29)&lt;=F379,1,0),0))</f>
        <v>0</v>
      </c>
      <c r="U379" s="34"/>
      <c r="V379" s="34"/>
      <c r="W379" s="34"/>
      <c r="X379" s="31">
        <f t="shared" si="88"/>
        <v>9.0359999999999996</v>
      </c>
      <c r="Y379" s="31">
        <f t="shared" si="89"/>
        <v>-184.49199999999999</v>
      </c>
      <c r="Z379" s="30">
        <f t="shared" si="90"/>
        <v>0</v>
      </c>
    </row>
    <row r="380" spans="4:26" x14ac:dyDescent="0.15">
      <c r="E380" s="46"/>
      <c r="F380" s="28"/>
      <c r="G380" s="29"/>
      <c r="H380" s="29"/>
      <c r="I380" s="48" t="str">
        <f t="shared" si="91"/>
        <v/>
      </c>
      <c r="J380" s="48" t="str">
        <f t="shared" si="92"/>
        <v/>
      </c>
      <c r="K380" s="49" t="str">
        <f t="shared" si="93"/>
        <v/>
      </c>
      <c r="L380" s="11"/>
      <c r="M380" s="11"/>
      <c r="N380" s="78"/>
      <c r="O380" s="39" t="str">
        <f t="shared" si="94"/>
        <v>F</v>
      </c>
      <c r="P380" s="11">
        <f t="shared" si="87"/>
        <v>-23.287315649149274</v>
      </c>
      <c r="Q380" s="11"/>
      <c r="R380" s="38">
        <f t="shared" si="95"/>
        <v>0</v>
      </c>
      <c r="S380" s="30">
        <f t="shared" si="96"/>
        <v>0</v>
      </c>
      <c r="T380" s="30">
        <f t="shared" si="97"/>
        <v>0</v>
      </c>
      <c r="U380" s="34"/>
      <c r="V380" s="34"/>
      <c r="W380" s="34"/>
      <c r="X380" s="31">
        <f t="shared" si="88"/>
        <v>9.0359999999999996</v>
      </c>
      <c r="Y380" s="31">
        <f t="shared" si="89"/>
        <v>-184.49199999999999</v>
      </c>
      <c r="Z380" s="30">
        <f t="shared" si="90"/>
        <v>0</v>
      </c>
    </row>
    <row r="381" spans="4:26" x14ac:dyDescent="0.15">
      <c r="E381" s="46"/>
      <c r="F381" s="28"/>
      <c r="G381" s="29"/>
      <c r="H381" s="29"/>
      <c r="I381" s="48" t="str">
        <f t="shared" si="91"/>
        <v/>
      </c>
      <c r="J381" s="48" t="str">
        <f t="shared" si="92"/>
        <v/>
      </c>
      <c r="K381" s="49" t="str">
        <f t="shared" si="93"/>
        <v/>
      </c>
      <c r="L381" s="11"/>
      <c r="M381" s="11"/>
      <c r="N381" s="78"/>
      <c r="O381" s="39" t="str">
        <f t="shared" si="94"/>
        <v>F</v>
      </c>
      <c r="P381" s="11">
        <f t="shared" si="87"/>
        <v>-23.287315649149274</v>
      </c>
      <c r="Q381" s="11"/>
      <c r="R381" s="38">
        <f t="shared" si="95"/>
        <v>0</v>
      </c>
      <c r="S381" s="30">
        <f t="shared" si="96"/>
        <v>0</v>
      </c>
      <c r="T381" s="30">
        <f t="shared" si="97"/>
        <v>0</v>
      </c>
      <c r="U381" s="34"/>
      <c r="V381" s="34"/>
      <c r="W381" s="34"/>
      <c r="X381" s="31">
        <f t="shared" si="88"/>
        <v>9.0359999999999996</v>
      </c>
      <c r="Y381" s="31">
        <f t="shared" si="89"/>
        <v>-184.49199999999999</v>
      </c>
      <c r="Z381" s="30">
        <f t="shared" si="90"/>
        <v>0</v>
      </c>
    </row>
    <row r="382" spans="4:26" x14ac:dyDescent="0.15">
      <c r="E382" s="46"/>
      <c r="F382" s="28"/>
      <c r="G382" s="29"/>
      <c r="H382" s="29"/>
      <c r="I382" s="48" t="str">
        <f t="shared" ref="I382:I445" si="98">IF(COUNTA($F$375,$H$375,F382:H382)=5,P382,"")</f>
        <v/>
      </c>
      <c r="J382" s="48" t="str">
        <f t="shared" ref="J382:J445" si="99">IF(COUNTA($F$375,$H$375,F382:H382)=5,IF(T382&lt;6,"*",IF(T382&gt;=17.583,"*",(H382-G382*INDEX(IF(O382="F",muratafemale,muratamale),R382-4,1)-INDEX(IF(O382="F",muratafemale,muratamale),R382-4,2))/(G382*INDEX(IF(O382="F",muratafemale,muratamale),R382-4,1)+INDEX(IF(O382="F",muratafemale,muratamale),R382-4,2))*100)),"")</f>
        <v/>
      </c>
      <c r="K382" s="49" t="str">
        <f t="shared" ref="K382:K445" si="100">IF(COUNTA($F$375,$H$375,F382:H382)=5,IF(OR(T382&lt;1,G382&lt;70),"*",IF(G382&gt;=IF(O382="M",181,174),(H382-Z382)/Z382*100,IF(G382&lt;101,(H382-X382)/X382*100,IF(T382&lt;6,(H382-X382)/X382*100,IF(T382&gt;=17.583,(H382-Z382)/Z382*100,(H382-Y382)/Y382*100))))),"")</f>
        <v/>
      </c>
      <c r="L382" s="11"/>
      <c r="M382" s="11"/>
      <c r="N382" s="78"/>
      <c r="O382" s="39" t="str">
        <f t="shared" si="94"/>
        <v>F</v>
      </c>
      <c r="P382" s="11">
        <f t="shared" ref="P382:P445" si="101">IF(T382&gt;17.583,"*",(G382-(INDEX(IF(O382="F",Hfemalemean,Hmalemean),S382+1,R382+1)))/(INDEX(IF(O382="F",Hfemalesd,Hmalesd),S382+1,R382+1)))</f>
        <v>-23.287315649149274</v>
      </c>
      <c r="Q382" s="11"/>
      <c r="R382" s="38">
        <f t="shared" si="95"/>
        <v>0</v>
      </c>
      <c r="S382" s="30">
        <f t="shared" si="96"/>
        <v>0</v>
      </c>
      <c r="T382" s="30">
        <f t="shared" si="97"/>
        <v>0</v>
      </c>
      <c r="U382" s="34"/>
      <c r="V382" s="34"/>
      <c r="W382" s="34"/>
      <c r="X382" s="31">
        <f t="shared" ref="X382:X445" si="102">IF(O382="M",2.06*10^-3*G382^2-0.1166*G382+6.5273,2.49*10^-3*G382^2-0.1858*G382+9.036)</f>
        <v>9.0359999999999996</v>
      </c>
      <c r="Y382" s="31">
        <f t="shared" ref="Y382:Y445" si="103">((G382/100)^3*INDEX(itoOI,IF(O382="M",0,3)+IF(G382&lt;140,1,IF(G382&lt;=149,2,3)),1)+(G382/100)^2*INDEX(itoOI,IF(O382="M",0,3)+IF(G382&lt;140,1,IF(G382&lt;=149,2,3)),2)+(G382/100)*INDEX(itoOI,IF(O382="M",0,3)+IF(G382&lt;140,1,IF(G382&lt;=149,2,3)),3)+INDEX(itoOI,IF(O382="M",0,3)+IF(G382&lt;140,1,IF(G382&lt;=149,2,3)),4))</f>
        <v>-184.49199999999999</v>
      </c>
      <c r="Z382" s="30">
        <f t="shared" ref="Z382:Z445" si="104">22*G382^2/10000</f>
        <v>0</v>
      </c>
    </row>
    <row r="383" spans="4:26" x14ac:dyDescent="0.15">
      <c r="E383" s="46"/>
      <c r="F383" s="28"/>
      <c r="G383" s="29"/>
      <c r="H383" s="29"/>
      <c r="I383" s="48" t="str">
        <f t="shared" si="98"/>
        <v/>
      </c>
      <c r="J383" s="48" t="str">
        <f t="shared" si="99"/>
        <v/>
      </c>
      <c r="K383" s="49" t="str">
        <f t="shared" si="100"/>
        <v/>
      </c>
      <c r="L383" s="11"/>
      <c r="M383" s="11"/>
      <c r="N383" s="78"/>
      <c r="O383" s="39" t="str">
        <f t="shared" si="94"/>
        <v>F</v>
      </c>
      <c r="P383" s="11">
        <f t="shared" si="101"/>
        <v>-23.287315649149274</v>
      </c>
      <c r="Q383" s="11"/>
      <c r="R383" s="38">
        <f t="shared" si="95"/>
        <v>0</v>
      </c>
      <c r="S383" s="30">
        <f t="shared" si="96"/>
        <v>0</v>
      </c>
      <c r="T383" s="30">
        <f t="shared" si="97"/>
        <v>0</v>
      </c>
      <c r="U383" s="34"/>
      <c r="V383" s="34"/>
      <c r="W383" s="34"/>
      <c r="X383" s="31">
        <f t="shared" si="102"/>
        <v>9.0359999999999996</v>
      </c>
      <c r="Y383" s="31">
        <f t="shared" si="103"/>
        <v>-184.49199999999999</v>
      </c>
      <c r="Z383" s="30">
        <f t="shared" si="104"/>
        <v>0</v>
      </c>
    </row>
    <row r="384" spans="4:26" x14ac:dyDescent="0.15">
      <c r="E384" s="46"/>
      <c r="F384" s="28"/>
      <c r="G384" s="29"/>
      <c r="H384" s="29"/>
      <c r="I384" s="48" t="str">
        <f t="shared" si="98"/>
        <v/>
      </c>
      <c r="J384" s="48" t="str">
        <f t="shared" si="99"/>
        <v/>
      </c>
      <c r="K384" s="49" t="str">
        <f t="shared" si="100"/>
        <v/>
      </c>
      <c r="L384" s="11"/>
      <c r="M384" s="11"/>
      <c r="N384" s="78"/>
      <c r="O384" s="39" t="str">
        <f t="shared" si="94"/>
        <v>F</v>
      </c>
      <c r="P384" s="11">
        <f t="shared" si="101"/>
        <v>-23.287315649149274</v>
      </c>
      <c r="Q384" s="11"/>
      <c r="R384" s="38">
        <f t="shared" si="95"/>
        <v>0</v>
      </c>
      <c r="S384" s="30">
        <f t="shared" si="96"/>
        <v>0</v>
      </c>
      <c r="T384" s="30">
        <f t="shared" si="97"/>
        <v>0</v>
      </c>
      <c r="U384" s="34"/>
      <c r="V384" s="34"/>
      <c r="W384" s="34"/>
      <c r="X384" s="31">
        <f t="shared" si="102"/>
        <v>9.0359999999999996</v>
      </c>
      <c r="Y384" s="31">
        <f t="shared" si="103"/>
        <v>-184.49199999999999</v>
      </c>
      <c r="Z384" s="30">
        <f t="shared" si="104"/>
        <v>0</v>
      </c>
    </row>
    <row r="385" spans="5:26" x14ac:dyDescent="0.15">
      <c r="E385" s="46"/>
      <c r="F385" s="28"/>
      <c r="G385" s="29"/>
      <c r="H385" s="29"/>
      <c r="I385" s="48" t="str">
        <f t="shared" si="98"/>
        <v/>
      </c>
      <c r="J385" s="48" t="str">
        <f t="shared" si="99"/>
        <v/>
      </c>
      <c r="K385" s="49" t="str">
        <f t="shared" si="100"/>
        <v/>
      </c>
      <c r="L385" s="11"/>
      <c r="M385" s="11"/>
      <c r="N385" s="78"/>
      <c r="O385" s="39" t="str">
        <f t="shared" si="94"/>
        <v>F</v>
      </c>
      <c r="P385" s="11">
        <f t="shared" si="101"/>
        <v>-23.287315649149274</v>
      </c>
      <c r="Q385" s="11"/>
      <c r="R385" s="38">
        <f t="shared" si="95"/>
        <v>0</v>
      </c>
      <c r="S385" s="30">
        <f t="shared" si="96"/>
        <v>0</v>
      </c>
      <c r="T385" s="30">
        <f t="shared" si="97"/>
        <v>0</v>
      </c>
      <c r="U385" s="34"/>
      <c r="V385" s="34"/>
      <c r="W385" s="34"/>
      <c r="X385" s="31">
        <f t="shared" si="102"/>
        <v>9.0359999999999996</v>
      </c>
      <c r="Y385" s="31">
        <f t="shared" si="103"/>
        <v>-184.49199999999999</v>
      </c>
      <c r="Z385" s="30">
        <f t="shared" si="104"/>
        <v>0</v>
      </c>
    </row>
    <row r="386" spans="5:26" x14ac:dyDescent="0.15">
      <c r="E386" s="46"/>
      <c r="F386" s="28"/>
      <c r="G386" s="29"/>
      <c r="H386" s="29"/>
      <c r="I386" s="48" t="str">
        <f t="shared" si="98"/>
        <v/>
      </c>
      <c r="J386" s="48" t="str">
        <f t="shared" si="99"/>
        <v/>
      </c>
      <c r="K386" s="49" t="str">
        <f t="shared" si="100"/>
        <v/>
      </c>
      <c r="L386" s="11"/>
      <c r="M386" s="11"/>
      <c r="N386" s="78"/>
      <c r="O386" s="39" t="str">
        <f t="shared" si="94"/>
        <v>F</v>
      </c>
      <c r="P386" s="11">
        <f t="shared" si="101"/>
        <v>-23.287315649149274</v>
      </c>
      <c r="Q386" s="11"/>
      <c r="R386" s="38">
        <f t="shared" si="95"/>
        <v>0</v>
      </c>
      <c r="S386" s="30">
        <f t="shared" si="96"/>
        <v>0</v>
      </c>
      <c r="T386" s="30">
        <f t="shared" si="97"/>
        <v>0</v>
      </c>
      <c r="U386" s="34"/>
      <c r="V386" s="34"/>
      <c r="W386" s="34"/>
      <c r="X386" s="31">
        <f t="shared" si="102"/>
        <v>9.0359999999999996</v>
      </c>
      <c r="Y386" s="31">
        <f t="shared" si="103"/>
        <v>-184.49199999999999</v>
      </c>
      <c r="Z386" s="30">
        <f t="shared" si="104"/>
        <v>0</v>
      </c>
    </row>
    <row r="387" spans="5:26" x14ac:dyDescent="0.15">
      <c r="E387" s="46"/>
      <c r="F387" s="28"/>
      <c r="G387" s="29"/>
      <c r="H387" s="29"/>
      <c r="I387" s="48" t="str">
        <f t="shared" si="98"/>
        <v/>
      </c>
      <c r="J387" s="48" t="str">
        <f t="shared" si="99"/>
        <v/>
      </c>
      <c r="K387" s="49" t="str">
        <f t="shared" si="100"/>
        <v/>
      </c>
      <c r="L387" s="11"/>
      <c r="M387" s="11"/>
      <c r="N387" s="78"/>
      <c r="O387" s="39" t="str">
        <f t="shared" si="94"/>
        <v>F</v>
      </c>
      <c r="P387" s="11">
        <f t="shared" si="101"/>
        <v>-23.287315649149274</v>
      </c>
      <c r="Q387" s="11"/>
      <c r="R387" s="38">
        <f t="shared" si="95"/>
        <v>0</v>
      </c>
      <c r="S387" s="30">
        <f t="shared" si="96"/>
        <v>0</v>
      </c>
      <c r="T387" s="30">
        <f t="shared" si="97"/>
        <v>0</v>
      </c>
      <c r="U387" s="34"/>
      <c r="V387" s="34"/>
      <c r="W387" s="34"/>
      <c r="X387" s="31">
        <f t="shared" si="102"/>
        <v>9.0359999999999996</v>
      </c>
      <c r="Y387" s="31">
        <f t="shared" si="103"/>
        <v>-184.49199999999999</v>
      </c>
      <c r="Z387" s="30">
        <f t="shared" si="104"/>
        <v>0</v>
      </c>
    </row>
    <row r="388" spans="5:26" x14ac:dyDescent="0.15">
      <c r="E388" s="46"/>
      <c r="F388" s="28"/>
      <c r="G388" s="29"/>
      <c r="H388" s="29"/>
      <c r="I388" s="48" t="str">
        <f t="shared" si="98"/>
        <v/>
      </c>
      <c r="J388" s="48" t="str">
        <f t="shared" si="99"/>
        <v/>
      </c>
      <c r="K388" s="49" t="str">
        <f t="shared" si="100"/>
        <v/>
      </c>
      <c r="L388" s="11"/>
      <c r="M388" s="11"/>
      <c r="N388" s="78"/>
      <c r="O388" s="39" t="str">
        <f t="shared" si="94"/>
        <v>F</v>
      </c>
      <c r="P388" s="11">
        <f t="shared" si="101"/>
        <v>-23.287315649149274</v>
      </c>
      <c r="Q388" s="11"/>
      <c r="R388" s="38">
        <f t="shared" si="95"/>
        <v>0</v>
      </c>
      <c r="S388" s="30">
        <f t="shared" si="96"/>
        <v>0</v>
      </c>
      <c r="T388" s="30">
        <f t="shared" si="97"/>
        <v>0</v>
      </c>
      <c r="U388" s="34"/>
      <c r="V388" s="34"/>
      <c r="W388" s="34"/>
      <c r="X388" s="31">
        <f t="shared" si="102"/>
        <v>9.0359999999999996</v>
      </c>
      <c r="Y388" s="31">
        <f t="shared" si="103"/>
        <v>-184.49199999999999</v>
      </c>
      <c r="Z388" s="30">
        <f t="shared" si="104"/>
        <v>0</v>
      </c>
    </row>
    <row r="389" spans="5:26" x14ac:dyDescent="0.15">
      <c r="E389" s="46"/>
      <c r="F389" s="28"/>
      <c r="G389" s="29"/>
      <c r="H389" s="29"/>
      <c r="I389" s="48" t="str">
        <f t="shared" si="98"/>
        <v/>
      </c>
      <c r="J389" s="48" t="str">
        <f t="shared" si="99"/>
        <v/>
      </c>
      <c r="K389" s="49" t="str">
        <f t="shared" si="100"/>
        <v/>
      </c>
      <c r="L389" s="11"/>
      <c r="M389" s="11"/>
      <c r="N389" s="78"/>
      <c r="O389" s="39" t="str">
        <f t="shared" si="94"/>
        <v>F</v>
      </c>
      <c r="P389" s="11">
        <f t="shared" si="101"/>
        <v>-23.287315649149274</v>
      </c>
      <c r="Q389" s="11"/>
      <c r="R389" s="38">
        <f t="shared" si="95"/>
        <v>0</v>
      </c>
      <c r="S389" s="30">
        <f t="shared" si="96"/>
        <v>0</v>
      </c>
      <c r="T389" s="30">
        <f t="shared" si="97"/>
        <v>0</v>
      </c>
      <c r="U389" s="34"/>
      <c r="V389" s="34"/>
      <c r="W389" s="34"/>
      <c r="X389" s="31">
        <f t="shared" si="102"/>
        <v>9.0359999999999996</v>
      </c>
      <c r="Y389" s="31">
        <f t="shared" si="103"/>
        <v>-184.49199999999999</v>
      </c>
      <c r="Z389" s="30">
        <f t="shared" si="104"/>
        <v>0</v>
      </c>
    </row>
    <row r="390" spans="5:26" x14ac:dyDescent="0.15">
      <c r="E390" s="46"/>
      <c r="F390" s="28"/>
      <c r="G390" s="29"/>
      <c r="H390" s="29"/>
      <c r="I390" s="48" t="str">
        <f t="shared" si="98"/>
        <v/>
      </c>
      <c r="J390" s="48" t="str">
        <f t="shared" si="99"/>
        <v/>
      </c>
      <c r="K390" s="49" t="str">
        <f t="shared" si="100"/>
        <v/>
      </c>
      <c r="L390" s="11"/>
      <c r="M390" s="11"/>
      <c r="N390" s="78"/>
      <c r="O390" s="39" t="str">
        <f t="shared" si="94"/>
        <v>F</v>
      </c>
      <c r="P390" s="11">
        <f t="shared" si="101"/>
        <v>-23.287315649149274</v>
      </c>
      <c r="Q390" s="11"/>
      <c r="R390" s="38">
        <f t="shared" si="95"/>
        <v>0</v>
      </c>
      <c r="S390" s="30">
        <f t="shared" si="96"/>
        <v>0</v>
      </c>
      <c r="T390" s="30">
        <f t="shared" si="97"/>
        <v>0</v>
      </c>
      <c r="U390" s="34"/>
      <c r="V390" s="34"/>
      <c r="W390" s="34"/>
      <c r="X390" s="31">
        <f t="shared" si="102"/>
        <v>9.0359999999999996</v>
      </c>
      <c r="Y390" s="31">
        <f t="shared" si="103"/>
        <v>-184.49199999999999</v>
      </c>
      <c r="Z390" s="30">
        <f t="shared" si="104"/>
        <v>0</v>
      </c>
    </row>
    <row r="391" spans="5:26" x14ac:dyDescent="0.15">
      <c r="E391" s="46"/>
      <c r="F391" s="28"/>
      <c r="G391" s="29"/>
      <c r="H391" s="29"/>
      <c r="I391" s="48" t="str">
        <f t="shared" si="98"/>
        <v/>
      </c>
      <c r="J391" s="48" t="str">
        <f t="shared" si="99"/>
        <v/>
      </c>
      <c r="K391" s="49" t="str">
        <f t="shared" si="100"/>
        <v/>
      </c>
      <c r="L391" s="11"/>
      <c r="M391" s="11"/>
      <c r="N391" s="78"/>
      <c r="O391" s="39" t="str">
        <f t="shared" si="94"/>
        <v>F</v>
      </c>
      <c r="P391" s="11">
        <f t="shared" si="101"/>
        <v>-23.287315649149274</v>
      </c>
      <c r="Q391" s="11"/>
      <c r="R391" s="38">
        <f t="shared" si="95"/>
        <v>0</v>
      </c>
      <c r="S391" s="30">
        <f t="shared" si="96"/>
        <v>0</v>
      </c>
      <c r="T391" s="30">
        <f t="shared" si="97"/>
        <v>0</v>
      </c>
      <c r="U391" s="34"/>
      <c r="V391" s="34"/>
      <c r="W391" s="34"/>
      <c r="X391" s="31">
        <f t="shared" si="102"/>
        <v>9.0359999999999996</v>
      </c>
      <c r="Y391" s="31">
        <f t="shared" si="103"/>
        <v>-184.49199999999999</v>
      </c>
      <c r="Z391" s="30">
        <f t="shared" si="104"/>
        <v>0</v>
      </c>
    </row>
    <row r="392" spans="5:26" x14ac:dyDescent="0.15">
      <c r="E392" s="46"/>
      <c r="F392" s="28"/>
      <c r="G392" s="29"/>
      <c r="H392" s="29"/>
      <c r="I392" s="48" t="str">
        <f t="shared" si="98"/>
        <v/>
      </c>
      <c r="J392" s="48" t="str">
        <f t="shared" si="99"/>
        <v/>
      </c>
      <c r="K392" s="49" t="str">
        <f t="shared" si="100"/>
        <v/>
      </c>
      <c r="L392" s="11"/>
      <c r="M392" s="11"/>
      <c r="N392" s="78"/>
      <c r="O392" s="39" t="str">
        <f t="shared" si="94"/>
        <v>F</v>
      </c>
      <c r="P392" s="11">
        <f t="shared" si="101"/>
        <v>-23.287315649149274</v>
      </c>
      <c r="Q392" s="11"/>
      <c r="R392" s="38">
        <f t="shared" si="95"/>
        <v>0</v>
      </c>
      <c r="S392" s="30">
        <f t="shared" si="96"/>
        <v>0</v>
      </c>
      <c r="T392" s="30">
        <f t="shared" si="97"/>
        <v>0</v>
      </c>
      <c r="U392" s="34"/>
      <c r="V392" s="34"/>
      <c r="W392" s="34"/>
      <c r="X392" s="31">
        <f t="shared" si="102"/>
        <v>9.0359999999999996</v>
      </c>
      <c r="Y392" s="31">
        <f t="shared" si="103"/>
        <v>-184.49199999999999</v>
      </c>
      <c r="Z392" s="30">
        <f t="shared" si="104"/>
        <v>0</v>
      </c>
    </row>
    <row r="393" spans="5:26" x14ac:dyDescent="0.15">
      <c r="E393" s="46"/>
      <c r="F393" s="28"/>
      <c r="G393" s="29"/>
      <c r="H393" s="29"/>
      <c r="I393" s="48" t="str">
        <f t="shared" si="98"/>
        <v/>
      </c>
      <c r="J393" s="48" t="str">
        <f t="shared" si="99"/>
        <v/>
      </c>
      <c r="K393" s="49" t="str">
        <f t="shared" si="100"/>
        <v/>
      </c>
      <c r="L393" s="11"/>
      <c r="M393" s="11"/>
      <c r="N393" s="78"/>
      <c r="O393" s="39" t="str">
        <f t="shared" si="94"/>
        <v>F</v>
      </c>
      <c r="P393" s="11">
        <f t="shared" si="101"/>
        <v>-23.287315649149274</v>
      </c>
      <c r="Q393" s="11"/>
      <c r="R393" s="38">
        <f t="shared" si="95"/>
        <v>0</v>
      </c>
      <c r="S393" s="30">
        <f t="shared" si="96"/>
        <v>0</v>
      </c>
      <c r="T393" s="30">
        <f t="shared" si="97"/>
        <v>0</v>
      </c>
      <c r="U393" s="34"/>
      <c r="V393" s="34"/>
      <c r="W393" s="34"/>
      <c r="X393" s="31">
        <f t="shared" si="102"/>
        <v>9.0359999999999996</v>
      </c>
      <c r="Y393" s="31">
        <f t="shared" si="103"/>
        <v>-184.49199999999999</v>
      </c>
      <c r="Z393" s="30">
        <f t="shared" si="104"/>
        <v>0</v>
      </c>
    </row>
    <row r="394" spans="5:26" x14ac:dyDescent="0.15">
      <c r="E394" s="46"/>
      <c r="F394" s="28"/>
      <c r="G394" s="29"/>
      <c r="H394" s="29"/>
      <c r="I394" s="48" t="str">
        <f t="shared" si="98"/>
        <v/>
      </c>
      <c r="J394" s="48" t="str">
        <f t="shared" si="99"/>
        <v/>
      </c>
      <c r="K394" s="49" t="str">
        <f t="shared" si="100"/>
        <v/>
      </c>
      <c r="L394" s="11"/>
      <c r="M394" s="11"/>
      <c r="N394" s="78"/>
      <c r="O394" s="39" t="str">
        <f t="shared" si="94"/>
        <v>F</v>
      </c>
      <c r="P394" s="11">
        <f t="shared" si="101"/>
        <v>-23.287315649149274</v>
      </c>
      <c r="Q394" s="11"/>
      <c r="R394" s="38">
        <f t="shared" si="95"/>
        <v>0</v>
      </c>
      <c r="S394" s="30">
        <f t="shared" si="96"/>
        <v>0</v>
      </c>
      <c r="T394" s="30">
        <f t="shared" si="97"/>
        <v>0</v>
      </c>
      <c r="U394" s="34"/>
      <c r="V394" s="34"/>
      <c r="W394" s="34"/>
      <c r="X394" s="31">
        <f t="shared" si="102"/>
        <v>9.0359999999999996</v>
      </c>
      <c r="Y394" s="31">
        <f t="shared" si="103"/>
        <v>-184.49199999999999</v>
      </c>
      <c r="Z394" s="30">
        <f t="shared" si="104"/>
        <v>0</v>
      </c>
    </row>
    <row r="395" spans="5:26" x14ac:dyDescent="0.15">
      <c r="E395" s="46"/>
      <c r="F395" s="28"/>
      <c r="G395" s="29"/>
      <c r="H395" s="29"/>
      <c r="I395" s="48" t="str">
        <f t="shared" si="98"/>
        <v/>
      </c>
      <c r="J395" s="48" t="str">
        <f t="shared" si="99"/>
        <v/>
      </c>
      <c r="K395" s="49" t="str">
        <f t="shared" si="100"/>
        <v/>
      </c>
      <c r="L395" s="11"/>
      <c r="M395" s="11"/>
      <c r="N395" s="78"/>
      <c r="O395" s="39" t="str">
        <f t="shared" si="94"/>
        <v>F</v>
      </c>
      <c r="P395" s="11">
        <f t="shared" si="101"/>
        <v>-23.287315649149274</v>
      </c>
      <c r="Q395" s="11"/>
      <c r="R395" s="38">
        <f t="shared" si="95"/>
        <v>0</v>
      </c>
      <c r="S395" s="30">
        <f t="shared" si="96"/>
        <v>0</v>
      </c>
      <c r="T395" s="30">
        <f t="shared" si="97"/>
        <v>0</v>
      </c>
      <c r="U395" s="34"/>
      <c r="V395" s="34"/>
      <c r="W395" s="34"/>
      <c r="X395" s="31">
        <f t="shared" si="102"/>
        <v>9.0359999999999996</v>
      </c>
      <c r="Y395" s="31">
        <f t="shared" si="103"/>
        <v>-184.49199999999999</v>
      </c>
      <c r="Z395" s="30">
        <f t="shared" si="104"/>
        <v>0</v>
      </c>
    </row>
    <row r="396" spans="5:26" x14ac:dyDescent="0.15">
      <c r="E396" s="46"/>
      <c r="F396" s="28"/>
      <c r="G396" s="29"/>
      <c r="H396" s="29"/>
      <c r="I396" s="48" t="str">
        <f t="shared" si="98"/>
        <v/>
      </c>
      <c r="J396" s="48" t="str">
        <f t="shared" si="99"/>
        <v/>
      </c>
      <c r="K396" s="49" t="str">
        <f t="shared" si="100"/>
        <v/>
      </c>
      <c r="L396" s="11"/>
      <c r="M396" s="11"/>
      <c r="N396" s="78"/>
      <c r="O396" s="39" t="str">
        <f t="shared" si="94"/>
        <v>F</v>
      </c>
      <c r="P396" s="11">
        <f t="shared" si="101"/>
        <v>-23.287315649149274</v>
      </c>
      <c r="Q396" s="11"/>
      <c r="R396" s="38">
        <f t="shared" si="95"/>
        <v>0</v>
      </c>
      <c r="S396" s="30">
        <f t="shared" si="96"/>
        <v>0</v>
      </c>
      <c r="T396" s="30">
        <f t="shared" si="97"/>
        <v>0</v>
      </c>
      <c r="U396" s="34"/>
      <c r="V396" s="34"/>
      <c r="W396" s="34"/>
      <c r="X396" s="31">
        <f t="shared" si="102"/>
        <v>9.0359999999999996</v>
      </c>
      <c r="Y396" s="31">
        <f t="shared" si="103"/>
        <v>-184.49199999999999</v>
      </c>
      <c r="Z396" s="30">
        <f t="shared" si="104"/>
        <v>0</v>
      </c>
    </row>
    <row r="397" spans="5:26" x14ac:dyDescent="0.15">
      <c r="E397" s="46"/>
      <c r="F397" s="28"/>
      <c r="G397" s="29"/>
      <c r="H397" s="29"/>
      <c r="I397" s="48" t="str">
        <f t="shared" si="98"/>
        <v/>
      </c>
      <c r="J397" s="48" t="str">
        <f t="shared" si="99"/>
        <v/>
      </c>
      <c r="K397" s="49" t="str">
        <f t="shared" si="100"/>
        <v/>
      </c>
      <c r="L397" s="11"/>
      <c r="M397" s="11"/>
      <c r="N397" s="78"/>
      <c r="O397" s="39" t="str">
        <f t="shared" si="94"/>
        <v>F</v>
      </c>
      <c r="P397" s="11">
        <f t="shared" si="101"/>
        <v>-23.287315649149274</v>
      </c>
      <c r="Q397" s="11"/>
      <c r="R397" s="38">
        <f t="shared" si="95"/>
        <v>0</v>
      </c>
      <c r="S397" s="30">
        <f t="shared" si="96"/>
        <v>0</v>
      </c>
      <c r="T397" s="30">
        <f t="shared" si="97"/>
        <v>0</v>
      </c>
      <c r="U397" s="34"/>
      <c r="V397" s="34"/>
      <c r="W397" s="34"/>
      <c r="X397" s="31">
        <f t="shared" si="102"/>
        <v>9.0359999999999996</v>
      </c>
      <c r="Y397" s="31">
        <f t="shared" si="103"/>
        <v>-184.49199999999999</v>
      </c>
      <c r="Z397" s="30">
        <f t="shared" si="104"/>
        <v>0</v>
      </c>
    </row>
    <row r="398" spans="5:26" x14ac:dyDescent="0.15">
      <c r="E398" s="46"/>
      <c r="F398" s="28"/>
      <c r="G398" s="29"/>
      <c r="H398" s="29"/>
      <c r="I398" s="48" t="str">
        <f t="shared" si="98"/>
        <v/>
      </c>
      <c r="J398" s="48" t="str">
        <f t="shared" si="99"/>
        <v/>
      </c>
      <c r="K398" s="49" t="str">
        <f t="shared" si="100"/>
        <v/>
      </c>
      <c r="L398" s="11"/>
      <c r="M398" s="11"/>
      <c r="N398" s="78"/>
      <c r="O398" s="39" t="str">
        <f t="shared" si="94"/>
        <v>F</v>
      </c>
      <c r="P398" s="11">
        <f t="shared" si="101"/>
        <v>-23.287315649149274</v>
      </c>
      <c r="Q398" s="11"/>
      <c r="R398" s="38">
        <f t="shared" si="95"/>
        <v>0</v>
      </c>
      <c r="S398" s="30">
        <f t="shared" si="96"/>
        <v>0</v>
      </c>
      <c r="T398" s="30">
        <f t="shared" si="97"/>
        <v>0</v>
      </c>
      <c r="U398" s="34"/>
      <c r="V398" s="34"/>
      <c r="W398" s="34"/>
      <c r="X398" s="31">
        <f t="shared" si="102"/>
        <v>9.0359999999999996</v>
      </c>
      <c r="Y398" s="31">
        <f t="shared" si="103"/>
        <v>-184.49199999999999</v>
      </c>
      <c r="Z398" s="30">
        <f t="shared" si="104"/>
        <v>0</v>
      </c>
    </row>
    <row r="399" spans="5:26" x14ac:dyDescent="0.15">
      <c r="E399" s="46"/>
      <c r="F399" s="28"/>
      <c r="G399" s="29"/>
      <c r="H399" s="29"/>
      <c r="I399" s="48" t="str">
        <f t="shared" si="98"/>
        <v/>
      </c>
      <c r="J399" s="48" t="str">
        <f t="shared" si="99"/>
        <v/>
      </c>
      <c r="K399" s="49" t="str">
        <f t="shared" si="100"/>
        <v/>
      </c>
      <c r="L399" s="11"/>
      <c r="M399" s="11"/>
      <c r="N399" s="78"/>
      <c r="O399" s="39" t="str">
        <f t="shared" si="94"/>
        <v>F</v>
      </c>
      <c r="P399" s="11">
        <f t="shared" si="101"/>
        <v>-23.287315649149274</v>
      </c>
      <c r="Q399" s="11"/>
      <c r="R399" s="38">
        <f t="shared" si="95"/>
        <v>0</v>
      </c>
      <c r="S399" s="30">
        <f t="shared" si="96"/>
        <v>0</v>
      </c>
      <c r="T399" s="30">
        <f t="shared" si="97"/>
        <v>0</v>
      </c>
      <c r="U399" s="34"/>
      <c r="V399" s="34"/>
      <c r="W399" s="34"/>
      <c r="X399" s="31">
        <f t="shared" si="102"/>
        <v>9.0359999999999996</v>
      </c>
      <c r="Y399" s="31">
        <f t="shared" si="103"/>
        <v>-184.49199999999999</v>
      </c>
      <c r="Z399" s="30">
        <f t="shared" si="104"/>
        <v>0</v>
      </c>
    </row>
    <row r="400" spans="5:26" x14ac:dyDescent="0.15">
      <c r="E400" s="46"/>
      <c r="F400" s="28"/>
      <c r="G400" s="29"/>
      <c r="H400" s="29"/>
      <c r="I400" s="48" t="str">
        <f t="shared" si="98"/>
        <v/>
      </c>
      <c r="J400" s="48" t="str">
        <f t="shared" si="99"/>
        <v/>
      </c>
      <c r="K400" s="49" t="str">
        <f t="shared" si="100"/>
        <v/>
      </c>
      <c r="L400" s="11"/>
      <c r="M400" s="11"/>
      <c r="N400" s="78"/>
      <c r="O400" s="39" t="str">
        <f t="shared" si="94"/>
        <v>F</v>
      </c>
      <c r="P400" s="11">
        <f t="shared" si="101"/>
        <v>-23.287315649149274</v>
      </c>
      <c r="Q400" s="11"/>
      <c r="R400" s="38">
        <f t="shared" si="95"/>
        <v>0</v>
      </c>
      <c r="S400" s="30">
        <f t="shared" si="96"/>
        <v>0</v>
      </c>
      <c r="T400" s="30">
        <f t="shared" si="97"/>
        <v>0</v>
      </c>
      <c r="U400" s="34"/>
      <c r="V400" s="34"/>
      <c r="W400" s="34"/>
      <c r="X400" s="31">
        <f t="shared" si="102"/>
        <v>9.0359999999999996</v>
      </c>
      <c r="Y400" s="31">
        <f t="shared" si="103"/>
        <v>-184.49199999999999</v>
      </c>
      <c r="Z400" s="30">
        <f t="shared" si="104"/>
        <v>0</v>
      </c>
    </row>
    <row r="401" spans="5:26" x14ac:dyDescent="0.15">
      <c r="E401" s="46"/>
      <c r="F401" s="28"/>
      <c r="G401" s="29"/>
      <c r="H401" s="29"/>
      <c r="I401" s="48" t="str">
        <f t="shared" si="98"/>
        <v/>
      </c>
      <c r="J401" s="48" t="str">
        <f t="shared" si="99"/>
        <v/>
      </c>
      <c r="K401" s="49" t="str">
        <f t="shared" si="100"/>
        <v/>
      </c>
      <c r="L401" s="11"/>
      <c r="M401" s="11"/>
      <c r="N401" s="78"/>
      <c r="O401" s="39" t="str">
        <f t="shared" si="94"/>
        <v>F</v>
      </c>
      <c r="P401" s="11">
        <f t="shared" si="101"/>
        <v>-23.287315649149274</v>
      </c>
      <c r="Q401" s="11"/>
      <c r="R401" s="38">
        <f t="shared" si="95"/>
        <v>0</v>
      </c>
      <c r="S401" s="30">
        <f t="shared" si="96"/>
        <v>0</v>
      </c>
      <c r="T401" s="30">
        <f t="shared" si="97"/>
        <v>0</v>
      </c>
      <c r="U401" s="34"/>
      <c r="V401" s="34"/>
      <c r="W401" s="34"/>
      <c r="X401" s="31">
        <f t="shared" si="102"/>
        <v>9.0359999999999996</v>
      </c>
      <c r="Y401" s="31">
        <f t="shared" si="103"/>
        <v>-184.49199999999999</v>
      </c>
      <c r="Z401" s="30">
        <f t="shared" si="104"/>
        <v>0</v>
      </c>
    </row>
    <row r="402" spans="5:26" x14ac:dyDescent="0.15">
      <c r="E402" s="46"/>
      <c r="F402" s="28"/>
      <c r="G402" s="29"/>
      <c r="H402" s="29"/>
      <c r="I402" s="48" t="str">
        <f t="shared" si="98"/>
        <v/>
      </c>
      <c r="J402" s="48" t="str">
        <f t="shared" si="99"/>
        <v/>
      </c>
      <c r="K402" s="49" t="str">
        <f t="shared" si="100"/>
        <v/>
      </c>
      <c r="L402" s="11"/>
      <c r="M402" s="11"/>
      <c r="N402" s="78"/>
      <c r="O402" s="39" t="str">
        <f t="shared" si="94"/>
        <v>F</v>
      </c>
      <c r="P402" s="11">
        <f t="shared" si="101"/>
        <v>-23.287315649149274</v>
      </c>
      <c r="Q402" s="11"/>
      <c r="R402" s="38">
        <f t="shared" si="95"/>
        <v>0</v>
      </c>
      <c r="S402" s="30">
        <f t="shared" si="96"/>
        <v>0</v>
      </c>
      <c r="T402" s="30">
        <f t="shared" si="97"/>
        <v>0</v>
      </c>
      <c r="U402" s="34"/>
      <c r="V402" s="34"/>
      <c r="W402" s="34"/>
      <c r="X402" s="31">
        <f t="shared" si="102"/>
        <v>9.0359999999999996</v>
      </c>
      <c r="Y402" s="31">
        <f t="shared" si="103"/>
        <v>-184.49199999999999</v>
      </c>
      <c r="Z402" s="30">
        <f t="shared" si="104"/>
        <v>0</v>
      </c>
    </row>
    <row r="403" spans="5:26" x14ac:dyDescent="0.15">
      <c r="E403" s="46"/>
      <c r="F403" s="28"/>
      <c r="G403" s="29"/>
      <c r="H403" s="29"/>
      <c r="I403" s="48" t="str">
        <f t="shared" si="98"/>
        <v/>
      </c>
      <c r="J403" s="48" t="str">
        <f t="shared" si="99"/>
        <v/>
      </c>
      <c r="K403" s="49" t="str">
        <f t="shared" si="100"/>
        <v/>
      </c>
      <c r="L403" s="11"/>
      <c r="M403" s="11"/>
      <c r="N403" s="78"/>
      <c r="O403" s="39" t="str">
        <f t="shared" si="94"/>
        <v>F</v>
      </c>
      <c r="P403" s="11">
        <f t="shared" si="101"/>
        <v>-23.287315649149274</v>
      </c>
      <c r="Q403" s="11"/>
      <c r="R403" s="38">
        <f t="shared" si="95"/>
        <v>0</v>
      </c>
      <c r="S403" s="30">
        <f t="shared" si="96"/>
        <v>0</v>
      </c>
      <c r="T403" s="30">
        <f t="shared" si="97"/>
        <v>0</v>
      </c>
      <c r="U403" s="34"/>
      <c r="V403" s="34"/>
      <c r="W403" s="34"/>
      <c r="X403" s="31">
        <f t="shared" si="102"/>
        <v>9.0359999999999996</v>
      </c>
      <c r="Y403" s="31">
        <f t="shared" si="103"/>
        <v>-184.49199999999999</v>
      </c>
      <c r="Z403" s="30">
        <f t="shared" si="104"/>
        <v>0</v>
      </c>
    </row>
    <row r="404" spans="5:26" x14ac:dyDescent="0.15">
      <c r="E404" s="46"/>
      <c r="F404" s="28"/>
      <c r="G404" s="29"/>
      <c r="H404" s="29"/>
      <c r="I404" s="48" t="str">
        <f t="shared" si="98"/>
        <v/>
      </c>
      <c r="J404" s="48" t="str">
        <f t="shared" si="99"/>
        <v/>
      </c>
      <c r="K404" s="49" t="str">
        <f t="shared" si="100"/>
        <v/>
      </c>
      <c r="L404" s="11"/>
      <c r="M404" s="11"/>
      <c r="N404" s="78"/>
      <c r="O404" s="39" t="str">
        <f t="shared" si="94"/>
        <v>F</v>
      </c>
      <c r="P404" s="11">
        <f t="shared" si="101"/>
        <v>-23.287315649149274</v>
      </c>
      <c r="Q404" s="11"/>
      <c r="R404" s="38">
        <f t="shared" si="95"/>
        <v>0</v>
      </c>
      <c r="S404" s="30">
        <f t="shared" si="96"/>
        <v>0</v>
      </c>
      <c r="T404" s="30">
        <f t="shared" si="97"/>
        <v>0</v>
      </c>
      <c r="U404" s="34"/>
      <c r="V404" s="34"/>
      <c r="W404" s="34"/>
      <c r="X404" s="31">
        <f t="shared" si="102"/>
        <v>9.0359999999999996</v>
      </c>
      <c r="Y404" s="31">
        <f t="shared" si="103"/>
        <v>-184.49199999999999</v>
      </c>
      <c r="Z404" s="30">
        <f t="shared" si="104"/>
        <v>0</v>
      </c>
    </row>
    <row r="405" spans="5:26" x14ac:dyDescent="0.15">
      <c r="E405" s="46"/>
      <c r="F405" s="28"/>
      <c r="G405" s="29"/>
      <c r="H405" s="29"/>
      <c r="I405" s="48" t="str">
        <f t="shared" si="98"/>
        <v/>
      </c>
      <c r="J405" s="48" t="str">
        <f t="shared" si="99"/>
        <v/>
      </c>
      <c r="K405" s="49" t="str">
        <f t="shared" si="100"/>
        <v/>
      </c>
      <c r="L405" s="11"/>
      <c r="M405" s="11"/>
      <c r="N405" s="78"/>
      <c r="O405" s="39" t="str">
        <f t="shared" si="94"/>
        <v>F</v>
      </c>
      <c r="P405" s="11">
        <f t="shared" si="101"/>
        <v>-23.287315649149274</v>
      </c>
      <c r="Q405" s="11"/>
      <c r="R405" s="38">
        <f t="shared" si="95"/>
        <v>0</v>
      </c>
      <c r="S405" s="30">
        <f t="shared" si="96"/>
        <v>0</v>
      </c>
      <c r="T405" s="30">
        <f t="shared" si="97"/>
        <v>0</v>
      </c>
      <c r="U405" s="34"/>
      <c r="V405" s="34"/>
      <c r="W405" s="34"/>
      <c r="X405" s="31">
        <f t="shared" si="102"/>
        <v>9.0359999999999996</v>
      </c>
      <c r="Y405" s="31">
        <f t="shared" si="103"/>
        <v>-184.49199999999999</v>
      </c>
      <c r="Z405" s="30">
        <f t="shared" si="104"/>
        <v>0</v>
      </c>
    </row>
    <row r="406" spans="5:26" x14ac:dyDescent="0.15">
      <c r="E406" s="46"/>
      <c r="F406" s="28"/>
      <c r="G406" s="29"/>
      <c r="H406" s="29"/>
      <c r="I406" s="48" t="str">
        <f t="shared" si="98"/>
        <v/>
      </c>
      <c r="J406" s="48" t="str">
        <f t="shared" si="99"/>
        <v/>
      </c>
      <c r="K406" s="49" t="str">
        <f t="shared" si="100"/>
        <v/>
      </c>
      <c r="L406" s="11"/>
      <c r="M406" s="11"/>
      <c r="N406" s="78"/>
      <c r="O406" s="39" t="str">
        <f t="shared" si="94"/>
        <v>F</v>
      </c>
      <c r="P406" s="11">
        <f t="shared" si="101"/>
        <v>-23.287315649149274</v>
      </c>
      <c r="Q406" s="11"/>
      <c r="R406" s="38">
        <f t="shared" si="95"/>
        <v>0</v>
      </c>
      <c r="S406" s="30">
        <f t="shared" si="96"/>
        <v>0</v>
      </c>
      <c r="T406" s="30">
        <f t="shared" si="97"/>
        <v>0</v>
      </c>
      <c r="U406" s="34"/>
      <c r="V406" s="34"/>
      <c r="W406" s="34"/>
      <c r="X406" s="31">
        <f t="shared" si="102"/>
        <v>9.0359999999999996</v>
      </c>
      <c r="Y406" s="31">
        <f t="shared" si="103"/>
        <v>-184.49199999999999</v>
      </c>
      <c r="Z406" s="30">
        <f t="shared" si="104"/>
        <v>0</v>
      </c>
    </row>
    <row r="407" spans="5:26" x14ac:dyDescent="0.15">
      <c r="E407" s="46"/>
      <c r="F407" s="28"/>
      <c r="G407" s="29"/>
      <c r="H407" s="29"/>
      <c r="I407" s="48" t="str">
        <f t="shared" si="98"/>
        <v/>
      </c>
      <c r="J407" s="48" t="str">
        <f t="shared" si="99"/>
        <v/>
      </c>
      <c r="K407" s="49" t="str">
        <f t="shared" si="100"/>
        <v/>
      </c>
      <c r="L407" s="11"/>
      <c r="M407" s="11"/>
      <c r="N407" s="78"/>
      <c r="O407" s="39" t="str">
        <f t="shared" si="94"/>
        <v>F</v>
      </c>
      <c r="P407" s="11">
        <f t="shared" si="101"/>
        <v>-23.287315649149274</v>
      </c>
      <c r="Q407" s="11"/>
      <c r="R407" s="38">
        <f t="shared" si="95"/>
        <v>0</v>
      </c>
      <c r="S407" s="30">
        <f t="shared" si="96"/>
        <v>0</v>
      </c>
      <c r="T407" s="30">
        <f t="shared" si="97"/>
        <v>0</v>
      </c>
      <c r="U407" s="34"/>
      <c r="V407" s="34"/>
      <c r="W407" s="34"/>
      <c r="X407" s="31">
        <f t="shared" si="102"/>
        <v>9.0359999999999996</v>
      </c>
      <c r="Y407" s="31">
        <f t="shared" si="103"/>
        <v>-184.49199999999999</v>
      </c>
      <c r="Z407" s="30">
        <f t="shared" si="104"/>
        <v>0</v>
      </c>
    </row>
    <row r="408" spans="5:26" x14ac:dyDescent="0.15">
      <c r="E408" s="46"/>
      <c r="F408" s="28"/>
      <c r="G408" s="29"/>
      <c r="H408" s="29"/>
      <c r="I408" s="48" t="str">
        <f t="shared" si="98"/>
        <v/>
      </c>
      <c r="J408" s="48" t="str">
        <f t="shared" si="99"/>
        <v/>
      </c>
      <c r="K408" s="49" t="str">
        <f t="shared" si="100"/>
        <v/>
      </c>
      <c r="L408" s="11"/>
      <c r="M408" s="11"/>
      <c r="N408" s="78"/>
      <c r="O408" s="39" t="str">
        <f t="shared" si="94"/>
        <v>F</v>
      </c>
      <c r="P408" s="11">
        <f t="shared" si="101"/>
        <v>-23.287315649149274</v>
      </c>
      <c r="Q408" s="11"/>
      <c r="R408" s="38">
        <f t="shared" si="95"/>
        <v>0</v>
      </c>
      <c r="S408" s="30">
        <f t="shared" si="96"/>
        <v>0</v>
      </c>
      <c r="T408" s="30">
        <f t="shared" si="97"/>
        <v>0</v>
      </c>
      <c r="U408" s="34"/>
      <c r="V408" s="34"/>
      <c r="W408" s="34"/>
      <c r="X408" s="31">
        <f t="shared" si="102"/>
        <v>9.0359999999999996</v>
      </c>
      <c r="Y408" s="31">
        <f t="shared" si="103"/>
        <v>-184.49199999999999</v>
      </c>
      <c r="Z408" s="30">
        <f t="shared" si="104"/>
        <v>0</v>
      </c>
    </row>
    <row r="409" spans="5:26" x14ac:dyDescent="0.15">
      <c r="E409" s="46"/>
      <c r="F409" s="28"/>
      <c r="G409" s="29"/>
      <c r="H409" s="29"/>
      <c r="I409" s="48" t="str">
        <f t="shared" si="98"/>
        <v/>
      </c>
      <c r="J409" s="48" t="str">
        <f t="shared" si="99"/>
        <v/>
      </c>
      <c r="K409" s="49" t="str">
        <f t="shared" si="100"/>
        <v/>
      </c>
      <c r="L409" s="11"/>
      <c r="M409" s="11"/>
      <c r="N409" s="78"/>
      <c r="O409" s="39" t="str">
        <f t="shared" si="94"/>
        <v>F</v>
      </c>
      <c r="P409" s="11">
        <f t="shared" si="101"/>
        <v>-23.287315649149274</v>
      </c>
      <c r="Q409" s="11"/>
      <c r="R409" s="38">
        <f t="shared" si="95"/>
        <v>0</v>
      </c>
      <c r="S409" s="30">
        <f t="shared" si="96"/>
        <v>0</v>
      </c>
      <c r="T409" s="30">
        <f t="shared" si="97"/>
        <v>0</v>
      </c>
      <c r="U409" s="34"/>
      <c r="V409" s="34"/>
      <c r="W409" s="34"/>
      <c r="X409" s="31">
        <f t="shared" si="102"/>
        <v>9.0359999999999996</v>
      </c>
      <c r="Y409" s="31">
        <f t="shared" si="103"/>
        <v>-184.49199999999999</v>
      </c>
      <c r="Z409" s="30">
        <f t="shared" si="104"/>
        <v>0</v>
      </c>
    </row>
    <row r="410" spans="5:26" x14ac:dyDescent="0.15">
      <c r="E410" s="46"/>
      <c r="F410" s="28"/>
      <c r="G410" s="29"/>
      <c r="H410" s="29"/>
      <c r="I410" s="48" t="str">
        <f t="shared" si="98"/>
        <v/>
      </c>
      <c r="J410" s="48" t="str">
        <f t="shared" si="99"/>
        <v/>
      </c>
      <c r="K410" s="49" t="str">
        <f t="shared" si="100"/>
        <v/>
      </c>
      <c r="L410" s="11"/>
      <c r="M410" s="11"/>
      <c r="N410" s="78"/>
      <c r="O410" s="39" t="str">
        <f t="shared" si="94"/>
        <v>F</v>
      </c>
      <c r="P410" s="11">
        <f t="shared" si="101"/>
        <v>-23.287315649149274</v>
      </c>
      <c r="Q410" s="11"/>
      <c r="R410" s="38">
        <f t="shared" si="95"/>
        <v>0</v>
      </c>
      <c r="S410" s="30">
        <f t="shared" si="96"/>
        <v>0</v>
      </c>
      <c r="T410" s="30">
        <f t="shared" si="97"/>
        <v>0</v>
      </c>
      <c r="U410" s="34"/>
      <c r="V410" s="34"/>
      <c r="W410" s="34"/>
      <c r="X410" s="31">
        <f t="shared" si="102"/>
        <v>9.0359999999999996</v>
      </c>
      <c r="Y410" s="31">
        <f t="shared" si="103"/>
        <v>-184.49199999999999</v>
      </c>
      <c r="Z410" s="30">
        <f t="shared" si="104"/>
        <v>0</v>
      </c>
    </row>
    <row r="411" spans="5:26" x14ac:dyDescent="0.15">
      <c r="E411" s="46"/>
      <c r="F411" s="28"/>
      <c r="G411" s="29"/>
      <c r="H411" s="29"/>
      <c r="I411" s="48" t="str">
        <f t="shared" si="98"/>
        <v/>
      </c>
      <c r="J411" s="48" t="str">
        <f t="shared" si="99"/>
        <v/>
      </c>
      <c r="K411" s="49" t="str">
        <f t="shared" si="100"/>
        <v/>
      </c>
      <c r="L411" s="11"/>
      <c r="M411" s="11"/>
      <c r="N411" s="78"/>
      <c r="O411" s="39" t="str">
        <f t="shared" si="94"/>
        <v>F</v>
      </c>
      <c r="P411" s="11">
        <f t="shared" si="101"/>
        <v>-23.287315649149274</v>
      </c>
      <c r="Q411" s="11"/>
      <c r="R411" s="38">
        <f t="shared" si="95"/>
        <v>0</v>
      </c>
      <c r="S411" s="30">
        <f t="shared" si="96"/>
        <v>0</v>
      </c>
      <c r="T411" s="30">
        <f t="shared" si="97"/>
        <v>0</v>
      </c>
      <c r="U411" s="34"/>
      <c r="V411" s="34"/>
      <c r="W411" s="34"/>
      <c r="X411" s="31">
        <f t="shared" si="102"/>
        <v>9.0359999999999996</v>
      </c>
      <c r="Y411" s="31">
        <f t="shared" si="103"/>
        <v>-184.49199999999999</v>
      </c>
      <c r="Z411" s="30">
        <f t="shared" si="104"/>
        <v>0</v>
      </c>
    </row>
    <row r="412" spans="5:26" x14ac:dyDescent="0.15">
      <c r="E412" s="46"/>
      <c r="F412" s="28"/>
      <c r="G412" s="29"/>
      <c r="H412" s="29"/>
      <c r="I412" s="48" t="str">
        <f t="shared" si="98"/>
        <v/>
      </c>
      <c r="J412" s="48" t="str">
        <f t="shared" si="99"/>
        <v/>
      </c>
      <c r="K412" s="49" t="str">
        <f t="shared" si="100"/>
        <v/>
      </c>
      <c r="L412" s="11"/>
      <c r="M412" s="11"/>
      <c r="N412" s="78"/>
      <c r="O412" s="39" t="str">
        <f t="shared" si="94"/>
        <v>F</v>
      </c>
      <c r="P412" s="11">
        <f t="shared" si="101"/>
        <v>-23.287315649149274</v>
      </c>
      <c r="Q412" s="11"/>
      <c r="R412" s="38">
        <f t="shared" si="95"/>
        <v>0</v>
      </c>
      <c r="S412" s="30">
        <f t="shared" si="96"/>
        <v>0</v>
      </c>
      <c r="T412" s="30">
        <f t="shared" si="97"/>
        <v>0</v>
      </c>
      <c r="U412" s="34"/>
      <c r="V412" s="34"/>
      <c r="W412" s="34"/>
      <c r="X412" s="31">
        <f t="shared" si="102"/>
        <v>9.0359999999999996</v>
      </c>
      <c r="Y412" s="31">
        <f t="shared" si="103"/>
        <v>-184.49199999999999</v>
      </c>
      <c r="Z412" s="30">
        <f t="shared" si="104"/>
        <v>0</v>
      </c>
    </row>
    <row r="413" spans="5:26" x14ac:dyDescent="0.15">
      <c r="E413" s="46"/>
      <c r="F413" s="28"/>
      <c r="G413" s="29"/>
      <c r="H413" s="29"/>
      <c r="I413" s="48" t="str">
        <f t="shared" si="98"/>
        <v/>
      </c>
      <c r="J413" s="48" t="str">
        <f t="shared" si="99"/>
        <v/>
      </c>
      <c r="K413" s="49" t="str">
        <f t="shared" si="100"/>
        <v/>
      </c>
      <c r="L413" s="11"/>
      <c r="M413" s="11"/>
      <c r="N413" s="78"/>
      <c r="O413" s="39" t="str">
        <f t="shared" si="94"/>
        <v>F</v>
      </c>
      <c r="P413" s="11">
        <f t="shared" si="101"/>
        <v>-23.287315649149274</v>
      </c>
      <c r="Q413" s="11"/>
      <c r="R413" s="38">
        <f t="shared" si="95"/>
        <v>0</v>
      </c>
      <c r="S413" s="30">
        <f t="shared" si="96"/>
        <v>0</v>
      </c>
      <c r="T413" s="30">
        <f t="shared" si="97"/>
        <v>0</v>
      </c>
      <c r="U413" s="34"/>
      <c r="V413" s="34"/>
      <c r="W413" s="34"/>
      <c r="X413" s="31">
        <f t="shared" si="102"/>
        <v>9.0359999999999996</v>
      </c>
      <c r="Y413" s="31">
        <f t="shared" si="103"/>
        <v>-184.49199999999999</v>
      </c>
      <c r="Z413" s="30">
        <f t="shared" si="104"/>
        <v>0</v>
      </c>
    </row>
    <row r="414" spans="5:26" x14ac:dyDescent="0.15">
      <c r="E414" s="46"/>
      <c r="F414" s="28"/>
      <c r="G414" s="29"/>
      <c r="H414" s="29"/>
      <c r="I414" s="48" t="str">
        <f t="shared" si="98"/>
        <v/>
      </c>
      <c r="J414" s="48" t="str">
        <f t="shared" si="99"/>
        <v/>
      </c>
      <c r="K414" s="49" t="str">
        <f t="shared" si="100"/>
        <v/>
      </c>
      <c r="L414" s="11"/>
      <c r="M414" s="11"/>
      <c r="N414" s="78"/>
      <c r="O414" s="39" t="str">
        <f t="shared" si="94"/>
        <v>F</v>
      </c>
      <c r="P414" s="11">
        <f t="shared" si="101"/>
        <v>-23.287315649149274</v>
      </c>
      <c r="Q414" s="11"/>
      <c r="R414" s="38">
        <f t="shared" si="95"/>
        <v>0</v>
      </c>
      <c r="S414" s="30">
        <f t="shared" si="96"/>
        <v>0</v>
      </c>
      <c r="T414" s="30">
        <f t="shared" si="97"/>
        <v>0</v>
      </c>
      <c r="U414" s="34"/>
      <c r="V414" s="34"/>
      <c r="W414" s="34"/>
      <c r="X414" s="31">
        <f t="shared" si="102"/>
        <v>9.0359999999999996</v>
      </c>
      <c r="Y414" s="31">
        <f t="shared" si="103"/>
        <v>-184.49199999999999</v>
      </c>
      <c r="Z414" s="30">
        <f t="shared" si="104"/>
        <v>0</v>
      </c>
    </row>
    <row r="415" spans="5:26" x14ac:dyDescent="0.15">
      <c r="E415" s="46"/>
      <c r="F415" s="28"/>
      <c r="G415" s="29"/>
      <c r="H415" s="29"/>
      <c r="I415" s="48" t="str">
        <f t="shared" si="98"/>
        <v/>
      </c>
      <c r="J415" s="48" t="str">
        <f t="shared" si="99"/>
        <v/>
      </c>
      <c r="K415" s="49" t="str">
        <f t="shared" si="100"/>
        <v/>
      </c>
      <c r="L415" s="11"/>
      <c r="M415" s="11"/>
      <c r="N415" s="78"/>
      <c r="O415" s="39" t="str">
        <f t="shared" si="94"/>
        <v>F</v>
      </c>
      <c r="P415" s="11">
        <f t="shared" si="101"/>
        <v>-23.287315649149274</v>
      </c>
      <c r="Q415" s="11"/>
      <c r="R415" s="38">
        <f t="shared" si="95"/>
        <v>0</v>
      </c>
      <c r="S415" s="30">
        <f t="shared" si="96"/>
        <v>0</v>
      </c>
      <c r="T415" s="30">
        <f t="shared" si="97"/>
        <v>0</v>
      </c>
      <c r="U415" s="34"/>
      <c r="V415" s="34"/>
      <c r="W415" s="34"/>
      <c r="X415" s="31">
        <f t="shared" si="102"/>
        <v>9.0359999999999996</v>
      </c>
      <c r="Y415" s="31">
        <f t="shared" si="103"/>
        <v>-184.49199999999999</v>
      </c>
      <c r="Z415" s="30">
        <f t="shared" si="104"/>
        <v>0</v>
      </c>
    </row>
    <row r="416" spans="5:26" x14ac:dyDescent="0.15">
      <c r="E416" s="46"/>
      <c r="F416" s="28"/>
      <c r="G416" s="29"/>
      <c r="H416" s="29"/>
      <c r="I416" s="48" t="str">
        <f t="shared" si="98"/>
        <v/>
      </c>
      <c r="J416" s="48" t="str">
        <f t="shared" si="99"/>
        <v/>
      </c>
      <c r="K416" s="49" t="str">
        <f t="shared" si="100"/>
        <v/>
      </c>
      <c r="L416" s="11"/>
      <c r="M416" s="11"/>
      <c r="N416" s="78"/>
      <c r="O416" s="39" t="str">
        <f t="shared" si="94"/>
        <v>F</v>
      </c>
      <c r="P416" s="11">
        <f t="shared" si="101"/>
        <v>-23.287315649149274</v>
      </c>
      <c r="Q416" s="11"/>
      <c r="R416" s="38">
        <f t="shared" si="95"/>
        <v>0</v>
      </c>
      <c r="S416" s="30">
        <f t="shared" si="96"/>
        <v>0</v>
      </c>
      <c r="T416" s="30">
        <f t="shared" si="97"/>
        <v>0</v>
      </c>
      <c r="U416" s="34"/>
      <c r="V416" s="34"/>
      <c r="W416" s="34"/>
      <c r="X416" s="31">
        <f t="shared" si="102"/>
        <v>9.0359999999999996</v>
      </c>
      <c r="Y416" s="31">
        <f t="shared" si="103"/>
        <v>-184.49199999999999</v>
      </c>
      <c r="Z416" s="30">
        <f t="shared" si="104"/>
        <v>0</v>
      </c>
    </row>
    <row r="417" spans="5:26" x14ac:dyDescent="0.15">
      <c r="E417" s="46"/>
      <c r="F417" s="28"/>
      <c r="G417" s="29"/>
      <c r="H417" s="29"/>
      <c r="I417" s="48" t="str">
        <f t="shared" si="98"/>
        <v/>
      </c>
      <c r="J417" s="48" t="str">
        <f t="shared" si="99"/>
        <v/>
      </c>
      <c r="K417" s="49" t="str">
        <f t="shared" si="100"/>
        <v/>
      </c>
      <c r="L417" s="11"/>
      <c r="M417" s="11"/>
      <c r="N417" s="78"/>
      <c r="O417" s="39" t="str">
        <f t="shared" si="94"/>
        <v>F</v>
      </c>
      <c r="P417" s="11">
        <f t="shared" si="101"/>
        <v>-23.287315649149274</v>
      </c>
      <c r="Q417" s="11"/>
      <c r="R417" s="38">
        <f t="shared" si="95"/>
        <v>0</v>
      </c>
      <c r="S417" s="30">
        <f t="shared" si="96"/>
        <v>0</v>
      </c>
      <c r="T417" s="30">
        <f t="shared" si="97"/>
        <v>0</v>
      </c>
      <c r="U417" s="34"/>
      <c r="V417" s="34"/>
      <c r="W417" s="34"/>
      <c r="X417" s="31">
        <f t="shared" si="102"/>
        <v>9.0359999999999996</v>
      </c>
      <c r="Y417" s="31">
        <f t="shared" si="103"/>
        <v>-184.49199999999999</v>
      </c>
      <c r="Z417" s="30">
        <f t="shared" si="104"/>
        <v>0</v>
      </c>
    </row>
    <row r="418" spans="5:26" x14ac:dyDescent="0.15">
      <c r="E418" s="46"/>
      <c r="F418" s="28"/>
      <c r="G418" s="29"/>
      <c r="H418" s="29"/>
      <c r="I418" s="48" t="str">
        <f t="shared" si="98"/>
        <v/>
      </c>
      <c r="J418" s="48" t="str">
        <f t="shared" si="99"/>
        <v/>
      </c>
      <c r="K418" s="49" t="str">
        <f t="shared" si="100"/>
        <v/>
      </c>
      <c r="L418" s="11"/>
      <c r="M418" s="11"/>
      <c r="N418" s="78"/>
      <c r="O418" s="39" t="str">
        <f t="shared" si="94"/>
        <v>F</v>
      </c>
      <c r="P418" s="11">
        <f t="shared" si="101"/>
        <v>-23.287315649149274</v>
      </c>
      <c r="Q418" s="11"/>
      <c r="R418" s="38">
        <f t="shared" si="95"/>
        <v>0</v>
      </c>
      <c r="S418" s="30">
        <f t="shared" si="96"/>
        <v>0</v>
      </c>
      <c r="T418" s="30">
        <f t="shared" si="97"/>
        <v>0</v>
      </c>
      <c r="U418" s="34"/>
      <c r="V418" s="34"/>
      <c r="W418" s="34"/>
      <c r="X418" s="31">
        <f t="shared" si="102"/>
        <v>9.0359999999999996</v>
      </c>
      <c r="Y418" s="31">
        <f t="shared" si="103"/>
        <v>-184.49199999999999</v>
      </c>
      <c r="Z418" s="30">
        <f t="shared" si="104"/>
        <v>0</v>
      </c>
    </row>
    <row r="419" spans="5:26" x14ac:dyDescent="0.15">
      <c r="E419" s="46"/>
      <c r="F419" s="28"/>
      <c r="G419" s="29"/>
      <c r="H419" s="29"/>
      <c r="I419" s="48" t="str">
        <f t="shared" si="98"/>
        <v/>
      </c>
      <c r="J419" s="48" t="str">
        <f t="shared" si="99"/>
        <v/>
      </c>
      <c r="K419" s="49" t="str">
        <f t="shared" si="100"/>
        <v/>
      </c>
      <c r="L419" s="11"/>
      <c r="M419" s="11"/>
      <c r="N419" s="78"/>
      <c r="O419" s="39" t="str">
        <f t="shared" si="94"/>
        <v>F</v>
      </c>
      <c r="P419" s="11">
        <f t="shared" si="101"/>
        <v>-23.287315649149274</v>
      </c>
      <c r="Q419" s="11"/>
      <c r="R419" s="38">
        <f t="shared" si="95"/>
        <v>0</v>
      </c>
      <c r="S419" s="30">
        <f t="shared" si="96"/>
        <v>0</v>
      </c>
      <c r="T419" s="30">
        <f t="shared" si="97"/>
        <v>0</v>
      </c>
      <c r="U419" s="34"/>
      <c r="V419" s="34"/>
      <c r="W419" s="34"/>
      <c r="X419" s="31">
        <f t="shared" si="102"/>
        <v>9.0359999999999996</v>
      </c>
      <c r="Y419" s="31">
        <f t="shared" si="103"/>
        <v>-184.49199999999999</v>
      </c>
      <c r="Z419" s="30">
        <f t="shared" si="104"/>
        <v>0</v>
      </c>
    </row>
    <row r="420" spans="5:26" x14ac:dyDescent="0.15">
      <c r="E420" s="46"/>
      <c r="F420" s="28"/>
      <c r="G420" s="29"/>
      <c r="H420" s="29"/>
      <c r="I420" s="48" t="str">
        <f t="shared" si="98"/>
        <v/>
      </c>
      <c r="J420" s="48" t="str">
        <f t="shared" si="99"/>
        <v/>
      </c>
      <c r="K420" s="49" t="str">
        <f t="shared" si="100"/>
        <v/>
      </c>
      <c r="L420" s="11"/>
      <c r="M420" s="11"/>
      <c r="N420" s="78"/>
      <c r="O420" s="39" t="str">
        <f t="shared" si="94"/>
        <v>F</v>
      </c>
      <c r="P420" s="11">
        <f t="shared" si="101"/>
        <v>-23.287315649149274</v>
      </c>
      <c r="Q420" s="11"/>
      <c r="R420" s="38">
        <f t="shared" si="95"/>
        <v>0</v>
      </c>
      <c r="S420" s="30">
        <f t="shared" si="96"/>
        <v>0</v>
      </c>
      <c r="T420" s="30">
        <f t="shared" si="97"/>
        <v>0</v>
      </c>
      <c r="U420" s="34"/>
      <c r="V420" s="34"/>
      <c r="W420" s="34"/>
      <c r="X420" s="31">
        <f t="shared" si="102"/>
        <v>9.0359999999999996</v>
      </c>
      <c r="Y420" s="31">
        <f t="shared" si="103"/>
        <v>-184.49199999999999</v>
      </c>
      <c r="Z420" s="30">
        <f t="shared" si="104"/>
        <v>0</v>
      </c>
    </row>
    <row r="421" spans="5:26" x14ac:dyDescent="0.15">
      <c r="E421" s="46"/>
      <c r="F421" s="28"/>
      <c r="G421" s="29"/>
      <c r="H421" s="29"/>
      <c r="I421" s="48" t="str">
        <f t="shared" si="98"/>
        <v/>
      </c>
      <c r="J421" s="48" t="str">
        <f t="shared" si="99"/>
        <v/>
      </c>
      <c r="K421" s="49" t="str">
        <f t="shared" si="100"/>
        <v/>
      </c>
      <c r="L421" s="11"/>
      <c r="M421" s="11"/>
      <c r="N421" s="78"/>
      <c r="O421" s="39" t="str">
        <f t="shared" si="94"/>
        <v>F</v>
      </c>
      <c r="P421" s="11">
        <f t="shared" si="101"/>
        <v>-23.287315649149274</v>
      </c>
      <c r="Q421" s="11"/>
      <c r="R421" s="38">
        <f t="shared" si="95"/>
        <v>0</v>
      </c>
      <c r="S421" s="30">
        <f t="shared" si="96"/>
        <v>0</v>
      </c>
      <c r="T421" s="30">
        <f t="shared" si="97"/>
        <v>0</v>
      </c>
      <c r="U421" s="34"/>
      <c r="V421" s="34"/>
      <c r="W421" s="34"/>
      <c r="X421" s="31">
        <f t="shared" si="102"/>
        <v>9.0359999999999996</v>
      </c>
      <c r="Y421" s="31">
        <f t="shared" si="103"/>
        <v>-184.49199999999999</v>
      </c>
      <c r="Z421" s="30">
        <f t="shared" si="104"/>
        <v>0</v>
      </c>
    </row>
    <row r="422" spans="5:26" x14ac:dyDescent="0.15">
      <c r="E422" s="46"/>
      <c r="F422" s="28"/>
      <c r="G422" s="29"/>
      <c r="H422" s="29"/>
      <c r="I422" s="48" t="str">
        <f t="shared" si="98"/>
        <v/>
      </c>
      <c r="J422" s="48" t="str">
        <f t="shared" si="99"/>
        <v/>
      </c>
      <c r="K422" s="49" t="str">
        <f t="shared" si="100"/>
        <v/>
      </c>
      <c r="L422" s="11"/>
      <c r="M422" s="11"/>
      <c r="N422" s="78"/>
      <c r="O422" s="39" t="str">
        <f t="shared" si="94"/>
        <v>F</v>
      </c>
      <c r="P422" s="11">
        <f t="shared" si="101"/>
        <v>-23.287315649149274</v>
      </c>
      <c r="Q422" s="11"/>
      <c r="R422" s="38">
        <f t="shared" si="95"/>
        <v>0</v>
      </c>
      <c r="S422" s="30">
        <f t="shared" si="96"/>
        <v>0</v>
      </c>
      <c r="T422" s="30">
        <f t="shared" si="97"/>
        <v>0</v>
      </c>
      <c r="U422" s="34"/>
      <c r="V422" s="34"/>
      <c r="W422" s="34"/>
      <c r="X422" s="31">
        <f t="shared" si="102"/>
        <v>9.0359999999999996</v>
      </c>
      <c r="Y422" s="31">
        <f t="shared" si="103"/>
        <v>-184.49199999999999</v>
      </c>
      <c r="Z422" s="30">
        <f t="shared" si="104"/>
        <v>0</v>
      </c>
    </row>
    <row r="423" spans="5:26" x14ac:dyDescent="0.15">
      <c r="E423" s="46"/>
      <c r="F423" s="28"/>
      <c r="G423" s="29"/>
      <c r="H423" s="29"/>
      <c r="I423" s="48" t="str">
        <f t="shared" si="98"/>
        <v/>
      </c>
      <c r="J423" s="48" t="str">
        <f t="shared" si="99"/>
        <v/>
      </c>
      <c r="K423" s="49" t="str">
        <f t="shared" si="100"/>
        <v/>
      </c>
      <c r="L423" s="11"/>
      <c r="M423" s="11"/>
      <c r="N423" s="78"/>
      <c r="O423" s="39" t="str">
        <f t="shared" si="94"/>
        <v>F</v>
      </c>
      <c r="P423" s="11">
        <f t="shared" si="101"/>
        <v>-23.287315649149274</v>
      </c>
      <c r="Q423" s="11"/>
      <c r="R423" s="38">
        <f t="shared" si="95"/>
        <v>0</v>
      </c>
      <c r="S423" s="30">
        <f t="shared" si="96"/>
        <v>0</v>
      </c>
      <c r="T423" s="30">
        <f t="shared" si="97"/>
        <v>0</v>
      </c>
      <c r="U423" s="34"/>
      <c r="V423" s="34"/>
      <c r="W423" s="34"/>
      <c r="X423" s="31">
        <f t="shared" si="102"/>
        <v>9.0359999999999996</v>
      </c>
      <c r="Y423" s="31">
        <f t="shared" si="103"/>
        <v>-184.49199999999999</v>
      </c>
      <c r="Z423" s="30">
        <f t="shared" si="104"/>
        <v>0</v>
      </c>
    </row>
    <row r="424" spans="5:26" x14ac:dyDescent="0.15">
      <c r="E424" s="46"/>
      <c r="F424" s="28"/>
      <c r="G424" s="29"/>
      <c r="H424" s="29"/>
      <c r="I424" s="48" t="str">
        <f t="shared" si="98"/>
        <v/>
      </c>
      <c r="J424" s="48" t="str">
        <f t="shared" si="99"/>
        <v/>
      </c>
      <c r="K424" s="49" t="str">
        <f t="shared" si="100"/>
        <v/>
      </c>
      <c r="L424" s="11"/>
      <c r="M424" s="11"/>
      <c r="N424" s="78"/>
      <c r="O424" s="39" t="str">
        <f t="shared" si="94"/>
        <v>F</v>
      </c>
      <c r="P424" s="11">
        <f t="shared" si="101"/>
        <v>-23.287315649149274</v>
      </c>
      <c r="Q424" s="11"/>
      <c r="R424" s="38">
        <f t="shared" si="95"/>
        <v>0</v>
      </c>
      <c r="S424" s="30">
        <f t="shared" si="96"/>
        <v>0</v>
      </c>
      <c r="T424" s="30">
        <f t="shared" si="97"/>
        <v>0</v>
      </c>
      <c r="U424" s="34"/>
      <c r="V424" s="34"/>
      <c r="W424" s="34"/>
      <c r="X424" s="31">
        <f t="shared" si="102"/>
        <v>9.0359999999999996</v>
      </c>
      <c r="Y424" s="31">
        <f t="shared" si="103"/>
        <v>-184.49199999999999</v>
      </c>
      <c r="Z424" s="30">
        <f t="shared" si="104"/>
        <v>0</v>
      </c>
    </row>
    <row r="425" spans="5:26" x14ac:dyDescent="0.15">
      <c r="E425" s="46"/>
      <c r="F425" s="28"/>
      <c r="G425" s="29"/>
      <c r="H425" s="29"/>
      <c r="I425" s="48" t="str">
        <f t="shared" si="98"/>
        <v/>
      </c>
      <c r="J425" s="48" t="str">
        <f t="shared" si="99"/>
        <v/>
      </c>
      <c r="K425" s="49" t="str">
        <f t="shared" si="100"/>
        <v/>
      </c>
      <c r="L425" s="11"/>
      <c r="M425" s="11"/>
      <c r="N425" s="78"/>
      <c r="O425" s="39" t="str">
        <f t="shared" si="94"/>
        <v>F</v>
      </c>
      <c r="P425" s="11">
        <f t="shared" si="101"/>
        <v>-23.287315649149274</v>
      </c>
      <c r="Q425" s="11"/>
      <c r="R425" s="38">
        <f t="shared" si="95"/>
        <v>0</v>
      </c>
      <c r="S425" s="30">
        <f t="shared" si="96"/>
        <v>0</v>
      </c>
      <c r="T425" s="30">
        <f t="shared" si="97"/>
        <v>0</v>
      </c>
      <c r="U425" s="34"/>
      <c r="V425" s="34"/>
      <c r="W425" s="34"/>
      <c r="X425" s="31">
        <f t="shared" si="102"/>
        <v>9.0359999999999996</v>
      </c>
      <c r="Y425" s="31">
        <f t="shared" si="103"/>
        <v>-184.49199999999999</v>
      </c>
      <c r="Z425" s="30">
        <f t="shared" si="104"/>
        <v>0</v>
      </c>
    </row>
    <row r="426" spans="5:26" x14ac:dyDescent="0.15">
      <c r="E426" s="46"/>
      <c r="F426" s="28"/>
      <c r="G426" s="29"/>
      <c r="H426" s="29"/>
      <c r="I426" s="48" t="str">
        <f t="shared" si="98"/>
        <v/>
      </c>
      <c r="J426" s="48" t="str">
        <f t="shared" si="99"/>
        <v/>
      </c>
      <c r="K426" s="49" t="str">
        <f t="shared" si="100"/>
        <v/>
      </c>
      <c r="L426" s="11"/>
      <c r="M426" s="11"/>
      <c r="N426" s="78"/>
      <c r="O426" s="39" t="str">
        <f t="shared" si="94"/>
        <v>F</v>
      </c>
      <c r="P426" s="11">
        <f t="shared" si="101"/>
        <v>-23.287315649149274</v>
      </c>
      <c r="Q426" s="11"/>
      <c r="R426" s="38">
        <f t="shared" si="95"/>
        <v>0</v>
      </c>
      <c r="S426" s="30">
        <f t="shared" si="96"/>
        <v>0</v>
      </c>
      <c r="T426" s="30">
        <f t="shared" si="97"/>
        <v>0</v>
      </c>
      <c r="U426" s="34"/>
      <c r="V426" s="34"/>
      <c r="W426" s="34"/>
      <c r="X426" s="31">
        <f t="shared" si="102"/>
        <v>9.0359999999999996</v>
      </c>
      <c r="Y426" s="31">
        <f t="shared" si="103"/>
        <v>-184.49199999999999</v>
      </c>
      <c r="Z426" s="30">
        <f t="shared" si="104"/>
        <v>0</v>
      </c>
    </row>
    <row r="427" spans="5:26" x14ac:dyDescent="0.15">
      <c r="E427" s="46"/>
      <c r="F427" s="28"/>
      <c r="G427" s="29"/>
      <c r="H427" s="29"/>
      <c r="I427" s="48" t="str">
        <f t="shared" si="98"/>
        <v/>
      </c>
      <c r="J427" s="48" t="str">
        <f t="shared" si="99"/>
        <v/>
      </c>
      <c r="K427" s="49" t="str">
        <f t="shared" si="100"/>
        <v/>
      </c>
      <c r="L427" s="11"/>
      <c r="M427" s="11"/>
      <c r="N427" s="78"/>
      <c r="O427" s="39" t="str">
        <f t="shared" si="94"/>
        <v>F</v>
      </c>
      <c r="P427" s="11">
        <f t="shared" si="101"/>
        <v>-23.287315649149274</v>
      </c>
      <c r="Q427" s="11"/>
      <c r="R427" s="38">
        <f t="shared" si="95"/>
        <v>0</v>
      </c>
      <c r="S427" s="30">
        <f t="shared" si="96"/>
        <v>0</v>
      </c>
      <c r="T427" s="30">
        <f t="shared" si="97"/>
        <v>0</v>
      </c>
      <c r="U427" s="34"/>
      <c r="V427" s="34"/>
      <c r="W427" s="34"/>
      <c r="X427" s="31">
        <f t="shared" si="102"/>
        <v>9.0359999999999996</v>
      </c>
      <c r="Y427" s="31">
        <f t="shared" si="103"/>
        <v>-184.49199999999999</v>
      </c>
      <c r="Z427" s="30">
        <f t="shared" si="104"/>
        <v>0</v>
      </c>
    </row>
    <row r="428" spans="5:26" x14ac:dyDescent="0.15">
      <c r="E428" s="46"/>
      <c r="F428" s="28"/>
      <c r="G428" s="29"/>
      <c r="H428" s="29"/>
      <c r="I428" s="48" t="str">
        <f t="shared" si="98"/>
        <v/>
      </c>
      <c r="J428" s="48" t="str">
        <f t="shared" si="99"/>
        <v/>
      </c>
      <c r="K428" s="49" t="str">
        <f t="shared" si="100"/>
        <v/>
      </c>
      <c r="L428" s="11"/>
      <c r="M428" s="11"/>
      <c r="N428" s="78"/>
      <c r="O428" s="39" t="str">
        <f t="shared" si="94"/>
        <v>F</v>
      </c>
      <c r="P428" s="11">
        <f t="shared" si="101"/>
        <v>-23.287315649149274</v>
      </c>
      <c r="Q428" s="11"/>
      <c r="R428" s="38">
        <f t="shared" si="95"/>
        <v>0</v>
      </c>
      <c r="S428" s="30">
        <f t="shared" si="96"/>
        <v>0</v>
      </c>
      <c r="T428" s="30">
        <f t="shared" si="97"/>
        <v>0</v>
      </c>
      <c r="U428" s="34"/>
      <c r="V428" s="34"/>
      <c r="W428" s="34"/>
      <c r="X428" s="31">
        <f t="shared" si="102"/>
        <v>9.0359999999999996</v>
      </c>
      <c r="Y428" s="31">
        <f t="shared" si="103"/>
        <v>-184.49199999999999</v>
      </c>
      <c r="Z428" s="30">
        <f t="shared" si="104"/>
        <v>0</v>
      </c>
    </row>
    <row r="429" spans="5:26" x14ac:dyDescent="0.15">
      <c r="E429" s="46"/>
      <c r="F429" s="28"/>
      <c r="G429" s="29"/>
      <c r="H429" s="29"/>
      <c r="I429" s="48" t="str">
        <f t="shared" si="98"/>
        <v/>
      </c>
      <c r="J429" s="48" t="str">
        <f t="shared" si="99"/>
        <v/>
      </c>
      <c r="K429" s="49" t="str">
        <f t="shared" si="100"/>
        <v/>
      </c>
      <c r="L429" s="11"/>
      <c r="M429" s="11"/>
      <c r="N429" s="78"/>
      <c r="O429" s="39" t="str">
        <f t="shared" si="94"/>
        <v>F</v>
      </c>
      <c r="P429" s="11">
        <f t="shared" si="101"/>
        <v>-23.287315649149274</v>
      </c>
      <c r="Q429" s="11"/>
      <c r="R429" s="38">
        <f t="shared" si="95"/>
        <v>0</v>
      </c>
      <c r="S429" s="30">
        <f t="shared" si="96"/>
        <v>0</v>
      </c>
      <c r="T429" s="30">
        <f t="shared" si="97"/>
        <v>0</v>
      </c>
      <c r="U429" s="34"/>
      <c r="V429" s="34"/>
      <c r="W429" s="34"/>
      <c r="X429" s="31">
        <f t="shared" si="102"/>
        <v>9.0359999999999996</v>
      </c>
      <c r="Y429" s="31">
        <f t="shared" si="103"/>
        <v>-184.49199999999999</v>
      </c>
      <c r="Z429" s="30">
        <f t="shared" si="104"/>
        <v>0</v>
      </c>
    </row>
    <row r="430" spans="5:26" x14ac:dyDescent="0.15">
      <c r="E430" s="46"/>
      <c r="F430" s="28"/>
      <c r="G430" s="29"/>
      <c r="H430" s="29"/>
      <c r="I430" s="48" t="str">
        <f t="shared" si="98"/>
        <v/>
      </c>
      <c r="J430" s="48" t="str">
        <f t="shared" si="99"/>
        <v/>
      </c>
      <c r="K430" s="49" t="str">
        <f t="shared" si="100"/>
        <v/>
      </c>
      <c r="L430" s="11"/>
      <c r="M430" s="11"/>
      <c r="N430" s="78"/>
      <c r="O430" s="39" t="str">
        <f t="shared" si="94"/>
        <v>F</v>
      </c>
      <c r="P430" s="11">
        <f t="shared" si="101"/>
        <v>-23.287315649149274</v>
      </c>
      <c r="Q430" s="11"/>
      <c r="R430" s="38">
        <f t="shared" si="95"/>
        <v>0</v>
      </c>
      <c r="S430" s="30">
        <f t="shared" si="96"/>
        <v>0</v>
      </c>
      <c r="T430" s="30">
        <f t="shared" si="97"/>
        <v>0</v>
      </c>
      <c r="U430" s="34"/>
      <c r="V430" s="34"/>
      <c r="W430" s="34"/>
      <c r="X430" s="31">
        <f t="shared" si="102"/>
        <v>9.0359999999999996</v>
      </c>
      <c r="Y430" s="31">
        <f t="shared" si="103"/>
        <v>-184.49199999999999</v>
      </c>
      <c r="Z430" s="30">
        <f t="shared" si="104"/>
        <v>0</v>
      </c>
    </row>
    <row r="431" spans="5:26" x14ac:dyDescent="0.15">
      <c r="E431" s="46"/>
      <c r="F431" s="28"/>
      <c r="G431" s="29"/>
      <c r="H431" s="29"/>
      <c r="I431" s="48" t="str">
        <f t="shared" si="98"/>
        <v/>
      </c>
      <c r="J431" s="48" t="str">
        <f t="shared" si="99"/>
        <v/>
      </c>
      <c r="K431" s="49" t="str">
        <f t="shared" si="100"/>
        <v/>
      </c>
      <c r="L431" s="11"/>
      <c r="M431" s="11"/>
      <c r="N431" s="78"/>
      <c r="O431" s="39" t="str">
        <f t="shared" si="94"/>
        <v>F</v>
      </c>
      <c r="P431" s="11">
        <f t="shared" si="101"/>
        <v>-23.287315649149274</v>
      </c>
      <c r="Q431" s="11"/>
      <c r="R431" s="38">
        <f t="shared" si="95"/>
        <v>0</v>
      </c>
      <c r="S431" s="30">
        <f t="shared" si="96"/>
        <v>0</v>
      </c>
      <c r="T431" s="30">
        <f t="shared" si="97"/>
        <v>0</v>
      </c>
      <c r="U431" s="34"/>
      <c r="V431" s="34"/>
      <c r="W431" s="34"/>
      <c r="X431" s="31">
        <f t="shared" si="102"/>
        <v>9.0359999999999996</v>
      </c>
      <c r="Y431" s="31">
        <f t="shared" si="103"/>
        <v>-184.49199999999999</v>
      </c>
      <c r="Z431" s="30">
        <f t="shared" si="104"/>
        <v>0</v>
      </c>
    </row>
    <row r="432" spans="5:26" x14ac:dyDescent="0.15">
      <c r="E432" s="46"/>
      <c r="F432" s="28"/>
      <c r="G432" s="29"/>
      <c r="H432" s="29"/>
      <c r="I432" s="48" t="str">
        <f t="shared" si="98"/>
        <v/>
      </c>
      <c r="J432" s="48" t="str">
        <f t="shared" si="99"/>
        <v/>
      </c>
      <c r="K432" s="49" t="str">
        <f t="shared" si="100"/>
        <v/>
      </c>
      <c r="L432" s="11"/>
      <c r="M432" s="11"/>
      <c r="N432" s="78"/>
      <c r="O432" s="39" t="str">
        <f t="shared" si="94"/>
        <v>F</v>
      </c>
      <c r="P432" s="11">
        <f t="shared" si="101"/>
        <v>-23.287315649149274</v>
      </c>
      <c r="Q432" s="11"/>
      <c r="R432" s="38">
        <f t="shared" si="95"/>
        <v>0</v>
      </c>
      <c r="S432" s="30">
        <f t="shared" si="96"/>
        <v>0</v>
      </c>
      <c r="T432" s="30">
        <f t="shared" si="97"/>
        <v>0</v>
      </c>
      <c r="U432" s="34"/>
      <c r="V432" s="34"/>
      <c r="W432" s="34"/>
      <c r="X432" s="31">
        <f t="shared" si="102"/>
        <v>9.0359999999999996</v>
      </c>
      <c r="Y432" s="31">
        <f t="shared" si="103"/>
        <v>-184.49199999999999</v>
      </c>
      <c r="Z432" s="30">
        <f t="shared" si="104"/>
        <v>0</v>
      </c>
    </row>
    <row r="433" spans="5:26" x14ac:dyDescent="0.15">
      <c r="E433" s="46"/>
      <c r="F433" s="28"/>
      <c r="G433" s="29"/>
      <c r="H433" s="29"/>
      <c r="I433" s="48" t="str">
        <f t="shared" si="98"/>
        <v/>
      </c>
      <c r="J433" s="48" t="str">
        <f t="shared" si="99"/>
        <v/>
      </c>
      <c r="K433" s="49" t="str">
        <f t="shared" si="100"/>
        <v/>
      </c>
      <c r="L433" s="11"/>
      <c r="M433" s="11"/>
      <c r="N433" s="78"/>
      <c r="O433" s="39" t="str">
        <f t="shared" si="94"/>
        <v>F</v>
      </c>
      <c r="P433" s="11">
        <f t="shared" si="101"/>
        <v>-23.287315649149274</v>
      </c>
      <c r="Q433" s="11"/>
      <c r="R433" s="38">
        <f t="shared" si="95"/>
        <v>0</v>
      </c>
      <c r="S433" s="30">
        <f t="shared" si="96"/>
        <v>0</v>
      </c>
      <c r="T433" s="30">
        <f t="shared" si="97"/>
        <v>0</v>
      </c>
      <c r="U433" s="34"/>
      <c r="V433" s="34"/>
      <c r="W433" s="34"/>
      <c r="X433" s="31">
        <f t="shared" si="102"/>
        <v>9.0359999999999996</v>
      </c>
      <c r="Y433" s="31">
        <f t="shared" si="103"/>
        <v>-184.49199999999999</v>
      </c>
      <c r="Z433" s="30">
        <f t="shared" si="104"/>
        <v>0</v>
      </c>
    </row>
    <row r="434" spans="5:26" x14ac:dyDescent="0.15">
      <c r="E434" s="46"/>
      <c r="F434" s="28"/>
      <c r="G434" s="29"/>
      <c r="H434" s="29"/>
      <c r="I434" s="48" t="str">
        <f t="shared" si="98"/>
        <v/>
      </c>
      <c r="J434" s="48" t="str">
        <f t="shared" si="99"/>
        <v/>
      </c>
      <c r="K434" s="49" t="str">
        <f t="shared" si="100"/>
        <v/>
      </c>
      <c r="L434" s="11"/>
      <c r="M434" s="11"/>
      <c r="N434" s="78"/>
      <c r="O434" s="39" t="str">
        <f t="shared" si="94"/>
        <v>F</v>
      </c>
      <c r="P434" s="11">
        <f t="shared" si="101"/>
        <v>-23.287315649149274</v>
      </c>
      <c r="Q434" s="11"/>
      <c r="R434" s="38">
        <f t="shared" si="95"/>
        <v>0</v>
      </c>
      <c r="S434" s="30">
        <f t="shared" si="96"/>
        <v>0</v>
      </c>
      <c r="T434" s="30">
        <f t="shared" si="97"/>
        <v>0</v>
      </c>
      <c r="U434" s="34"/>
      <c r="V434" s="34"/>
      <c r="W434" s="34"/>
      <c r="X434" s="31">
        <f t="shared" si="102"/>
        <v>9.0359999999999996</v>
      </c>
      <c r="Y434" s="31">
        <f t="shared" si="103"/>
        <v>-184.49199999999999</v>
      </c>
      <c r="Z434" s="30">
        <f t="shared" si="104"/>
        <v>0</v>
      </c>
    </row>
    <row r="435" spans="5:26" x14ac:dyDescent="0.15">
      <c r="E435" s="46"/>
      <c r="F435" s="28"/>
      <c r="G435" s="29"/>
      <c r="H435" s="29"/>
      <c r="I435" s="48" t="str">
        <f t="shared" si="98"/>
        <v/>
      </c>
      <c r="J435" s="48" t="str">
        <f t="shared" si="99"/>
        <v/>
      </c>
      <c r="K435" s="49" t="str">
        <f t="shared" si="100"/>
        <v/>
      </c>
      <c r="L435" s="11"/>
      <c r="M435" s="11"/>
      <c r="N435" s="78"/>
      <c r="O435" s="39" t="str">
        <f t="shared" si="94"/>
        <v>F</v>
      </c>
      <c r="P435" s="11">
        <f t="shared" si="101"/>
        <v>-23.287315649149274</v>
      </c>
      <c r="Q435" s="11"/>
      <c r="R435" s="38">
        <f t="shared" si="95"/>
        <v>0</v>
      </c>
      <c r="S435" s="30">
        <f t="shared" si="96"/>
        <v>0</v>
      </c>
      <c r="T435" s="30">
        <f t="shared" si="97"/>
        <v>0</v>
      </c>
      <c r="U435" s="34"/>
      <c r="V435" s="34"/>
      <c r="W435" s="34"/>
      <c r="X435" s="31">
        <f t="shared" si="102"/>
        <v>9.0359999999999996</v>
      </c>
      <c r="Y435" s="31">
        <f t="shared" si="103"/>
        <v>-184.49199999999999</v>
      </c>
      <c r="Z435" s="30">
        <f t="shared" si="104"/>
        <v>0</v>
      </c>
    </row>
    <row r="436" spans="5:26" x14ac:dyDescent="0.15">
      <c r="E436" s="46"/>
      <c r="F436" s="28"/>
      <c r="G436" s="29"/>
      <c r="H436" s="29"/>
      <c r="I436" s="48" t="str">
        <f t="shared" si="98"/>
        <v/>
      </c>
      <c r="J436" s="48" t="str">
        <f t="shared" si="99"/>
        <v/>
      </c>
      <c r="K436" s="49" t="str">
        <f t="shared" si="100"/>
        <v/>
      </c>
      <c r="L436" s="11"/>
      <c r="M436" s="11"/>
      <c r="N436" s="78"/>
      <c r="O436" s="39" t="str">
        <f t="shared" si="94"/>
        <v>F</v>
      </c>
      <c r="P436" s="11">
        <f t="shared" si="101"/>
        <v>-23.287315649149274</v>
      </c>
      <c r="Q436" s="11"/>
      <c r="R436" s="38">
        <f t="shared" si="95"/>
        <v>0</v>
      </c>
      <c r="S436" s="30">
        <f t="shared" si="96"/>
        <v>0</v>
      </c>
      <c r="T436" s="30">
        <f t="shared" si="97"/>
        <v>0</v>
      </c>
      <c r="U436" s="34"/>
      <c r="V436" s="34"/>
      <c r="W436" s="34"/>
      <c r="X436" s="31">
        <f t="shared" si="102"/>
        <v>9.0359999999999996</v>
      </c>
      <c r="Y436" s="31">
        <f t="shared" si="103"/>
        <v>-184.49199999999999</v>
      </c>
      <c r="Z436" s="30">
        <f t="shared" si="104"/>
        <v>0</v>
      </c>
    </row>
    <row r="437" spans="5:26" x14ac:dyDescent="0.15">
      <c r="E437" s="46"/>
      <c r="F437" s="28"/>
      <c r="G437" s="29"/>
      <c r="H437" s="29"/>
      <c r="I437" s="48" t="str">
        <f t="shared" si="98"/>
        <v/>
      </c>
      <c r="J437" s="48" t="str">
        <f t="shared" si="99"/>
        <v/>
      </c>
      <c r="K437" s="49" t="str">
        <f t="shared" si="100"/>
        <v/>
      </c>
      <c r="L437" s="11"/>
      <c r="M437" s="11"/>
      <c r="N437" s="78"/>
      <c r="O437" s="39" t="str">
        <f t="shared" si="94"/>
        <v>F</v>
      </c>
      <c r="P437" s="11">
        <f t="shared" si="101"/>
        <v>-23.287315649149274</v>
      </c>
      <c r="Q437" s="11"/>
      <c r="R437" s="38">
        <f t="shared" si="95"/>
        <v>0</v>
      </c>
      <c r="S437" s="30">
        <f t="shared" si="96"/>
        <v>0</v>
      </c>
      <c r="T437" s="30">
        <f t="shared" si="97"/>
        <v>0</v>
      </c>
      <c r="U437" s="34"/>
      <c r="V437" s="34"/>
      <c r="W437" s="34"/>
      <c r="X437" s="31">
        <f t="shared" si="102"/>
        <v>9.0359999999999996</v>
      </c>
      <c r="Y437" s="31">
        <f t="shared" si="103"/>
        <v>-184.49199999999999</v>
      </c>
      <c r="Z437" s="30">
        <f t="shared" si="104"/>
        <v>0</v>
      </c>
    </row>
    <row r="438" spans="5:26" x14ac:dyDescent="0.15">
      <c r="E438" s="46"/>
      <c r="F438" s="28"/>
      <c r="G438" s="29"/>
      <c r="H438" s="29"/>
      <c r="I438" s="48" t="str">
        <f t="shared" si="98"/>
        <v/>
      </c>
      <c r="J438" s="48" t="str">
        <f t="shared" si="99"/>
        <v/>
      </c>
      <c r="K438" s="49" t="str">
        <f t="shared" si="100"/>
        <v/>
      </c>
      <c r="L438" s="11"/>
      <c r="M438" s="11"/>
      <c r="N438" s="78"/>
      <c r="O438" s="39" t="str">
        <f t="shared" si="94"/>
        <v>F</v>
      </c>
      <c r="P438" s="11">
        <f t="shared" si="101"/>
        <v>-23.287315649149274</v>
      </c>
      <c r="Q438" s="11"/>
      <c r="R438" s="38">
        <f t="shared" si="95"/>
        <v>0</v>
      </c>
      <c r="S438" s="30">
        <f t="shared" si="96"/>
        <v>0</v>
      </c>
      <c r="T438" s="30">
        <f t="shared" si="97"/>
        <v>0</v>
      </c>
      <c r="U438" s="34"/>
      <c r="V438" s="34"/>
      <c r="W438" s="34"/>
      <c r="X438" s="31">
        <f t="shared" si="102"/>
        <v>9.0359999999999996</v>
      </c>
      <c r="Y438" s="31">
        <f t="shared" si="103"/>
        <v>-184.49199999999999</v>
      </c>
      <c r="Z438" s="30">
        <f t="shared" si="104"/>
        <v>0</v>
      </c>
    </row>
    <row r="439" spans="5:26" x14ac:dyDescent="0.15">
      <c r="E439" s="46"/>
      <c r="F439" s="28"/>
      <c r="G439" s="29"/>
      <c r="H439" s="29"/>
      <c r="I439" s="48" t="str">
        <f t="shared" si="98"/>
        <v/>
      </c>
      <c r="J439" s="48" t="str">
        <f t="shared" si="99"/>
        <v/>
      </c>
      <c r="K439" s="49" t="str">
        <f t="shared" si="100"/>
        <v/>
      </c>
      <c r="L439" s="11"/>
      <c r="M439" s="11"/>
      <c r="N439" s="78"/>
      <c r="O439" s="39" t="str">
        <f t="shared" si="94"/>
        <v>F</v>
      </c>
      <c r="P439" s="11">
        <f t="shared" si="101"/>
        <v>-23.287315649149274</v>
      </c>
      <c r="Q439" s="11"/>
      <c r="R439" s="38">
        <f t="shared" si="95"/>
        <v>0</v>
      </c>
      <c r="S439" s="30">
        <f t="shared" si="96"/>
        <v>0</v>
      </c>
      <c r="T439" s="30">
        <f t="shared" si="97"/>
        <v>0</v>
      </c>
      <c r="U439" s="34"/>
      <c r="V439" s="34"/>
      <c r="W439" s="34"/>
      <c r="X439" s="31">
        <f t="shared" si="102"/>
        <v>9.0359999999999996</v>
      </c>
      <c r="Y439" s="31">
        <f t="shared" si="103"/>
        <v>-184.49199999999999</v>
      </c>
      <c r="Z439" s="30">
        <f t="shared" si="104"/>
        <v>0</v>
      </c>
    </row>
    <row r="440" spans="5:26" x14ac:dyDescent="0.15">
      <c r="E440" s="46"/>
      <c r="F440" s="28"/>
      <c r="G440" s="29"/>
      <c r="H440" s="29"/>
      <c r="I440" s="48" t="str">
        <f t="shared" si="98"/>
        <v/>
      </c>
      <c r="J440" s="48" t="str">
        <f t="shared" si="99"/>
        <v/>
      </c>
      <c r="K440" s="49" t="str">
        <f t="shared" si="100"/>
        <v/>
      </c>
      <c r="L440" s="11"/>
      <c r="M440" s="11"/>
      <c r="N440" s="78"/>
      <c r="O440" s="39" t="str">
        <f t="shared" si="94"/>
        <v>F</v>
      </c>
      <c r="P440" s="11">
        <f t="shared" si="101"/>
        <v>-23.287315649149274</v>
      </c>
      <c r="Q440" s="11"/>
      <c r="R440" s="38">
        <f t="shared" si="95"/>
        <v>0</v>
      </c>
      <c r="S440" s="30">
        <f t="shared" si="96"/>
        <v>0</v>
      </c>
      <c r="T440" s="30">
        <f t="shared" si="97"/>
        <v>0</v>
      </c>
      <c r="U440" s="34"/>
      <c r="V440" s="34"/>
      <c r="W440" s="34"/>
      <c r="X440" s="31">
        <f t="shared" si="102"/>
        <v>9.0359999999999996</v>
      </c>
      <c r="Y440" s="31">
        <f t="shared" si="103"/>
        <v>-184.49199999999999</v>
      </c>
      <c r="Z440" s="30">
        <f t="shared" si="104"/>
        <v>0</v>
      </c>
    </row>
    <row r="441" spans="5:26" x14ac:dyDescent="0.15">
      <c r="E441" s="46"/>
      <c r="F441" s="28"/>
      <c r="G441" s="29"/>
      <c r="H441" s="29"/>
      <c r="I441" s="48" t="str">
        <f t="shared" si="98"/>
        <v/>
      </c>
      <c r="J441" s="48" t="str">
        <f t="shared" si="99"/>
        <v/>
      </c>
      <c r="K441" s="49" t="str">
        <f t="shared" si="100"/>
        <v/>
      </c>
      <c r="L441" s="11"/>
      <c r="M441" s="11"/>
      <c r="N441" s="78"/>
      <c r="O441" s="39" t="str">
        <f t="shared" si="94"/>
        <v>F</v>
      </c>
      <c r="P441" s="11">
        <f t="shared" si="101"/>
        <v>-23.287315649149274</v>
      </c>
      <c r="Q441" s="11"/>
      <c r="R441" s="38">
        <f t="shared" si="95"/>
        <v>0</v>
      </c>
      <c r="S441" s="30">
        <f t="shared" si="96"/>
        <v>0</v>
      </c>
      <c r="T441" s="30">
        <f t="shared" si="97"/>
        <v>0</v>
      </c>
      <c r="U441" s="34"/>
      <c r="V441" s="34"/>
      <c r="W441" s="34"/>
      <c r="X441" s="31">
        <f t="shared" si="102"/>
        <v>9.0359999999999996</v>
      </c>
      <c r="Y441" s="31">
        <f t="shared" si="103"/>
        <v>-184.49199999999999</v>
      </c>
      <c r="Z441" s="30">
        <f t="shared" si="104"/>
        <v>0</v>
      </c>
    </row>
    <row r="442" spans="5:26" x14ac:dyDescent="0.15">
      <c r="E442" s="46"/>
      <c r="F442" s="28"/>
      <c r="G442" s="29"/>
      <c r="H442" s="29"/>
      <c r="I442" s="48" t="str">
        <f t="shared" si="98"/>
        <v/>
      </c>
      <c r="J442" s="48" t="str">
        <f t="shared" si="99"/>
        <v/>
      </c>
      <c r="K442" s="49" t="str">
        <f t="shared" si="100"/>
        <v/>
      </c>
      <c r="L442" s="11"/>
      <c r="M442" s="11"/>
      <c r="N442" s="78"/>
      <c r="O442" s="39" t="str">
        <f t="shared" si="94"/>
        <v>F</v>
      </c>
      <c r="P442" s="11">
        <f t="shared" si="101"/>
        <v>-23.287315649149274</v>
      </c>
      <c r="Q442" s="11"/>
      <c r="R442" s="38">
        <f t="shared" ref="R442:R496" si="105">DATEDIF($F$375,F442,"Y")</f>
        <v>0</v>
      </c>
      <c r="S442" s="30">
        <f t="shared" ref="S442:S496" si="106">DATEDIF($F$375,F442,"YM")</f>
        <v>0</v>
      </c>
      <c r="T442" s="30">
        <f t="shared" ref="T442:T496" si="107">DATEDIF($F$375,F442,"Y")+DATEDIF($F$375,F442,"YD")/(365+IF(MOD(YEAR(DATE(YEAR(F442)-1,MONTH($F$375),DAY($F$375))),4)=0,IF(DATE(YEAR(DATE(YEAR(F442)-1,MONTH($F$375),DAY($F$375))),2,29)&gt;=DATE(YEAR(F442)-1,MONTH($F$375),DAY($F$375)),1,0),0)+IF(MOD(YEAR(F442),4)=0,IF(DATE(YEAR(F442),2,29)&lt;=F442,1,0),0))</f>
        <v>0</v>
      </c>
      <c r="U442" s="34"/>
      <c r="V442" s="34"/>
      <c r="W442" s="34"/>
      <c r="X442" s="31">
        <f t="shared" si="102"/>
        <v>9.0359999999999996</v>
      </c>
      <c r="Y442" s="31">
        <f t="shared" si="103"/>
        <v>-184.49199999999999</v>
      </c>
      <c r="Z442" s="30">
        <f t="shared" si="104"/>
        <v>0</v>
      </c>
    </row>
    <row r="443" spans="5:26" x14ac:dyDescent="0.15">
      <c r="E443" s="46"/>
      <c r="F443" s="28"/>
      <c r="G443" s="29"/>
      <c r="H443" s="29"/>
      <c r="I443" s="48" t="str">
        <f t="shared" si="98"/>
        <v/>
      </c>
      <c r="J443" s="48" t="str">
        <f t="shared" si="99"/>
        <v/>
      </c>
      <c r="K443" s="49" t="str">
        <f t="shared" si="100"/>
        <v/>
      </c>
      <c r="L443" s="11"/>
      <c r="M443" s="11"/>
      <c r="N443" s="78"/>
      <c r="O443" s="39" t="str">
        <f t="shared" si="94"/>
        <v>F</v>
      </c>
      <c r="P443" s="11">
        <f t="shared" si="101"/>
        <v>-23.287315649149274</v>
      </c>
      <c r="Q443" s="11"/>
      <c r="R443" s="38">
        <f t="shared" si="105"/>
        <v>0</v>
      </c>
      <c r="S443" s="30">
        <f t="shared" si="106"/>
        <v>0</v>
      </c>
      <c r="T443" s="30">
        <f t="shared" si="107"/>
        <v>0</v>
      </c>
      <c r="U443" s="34"/>
      <c r="V443" s="34"/>
      <c r="W443" s="34"/>
      <c r="X443" s="31">
        <f t="shared" si="102"/>
        <v>9.0359999999999996</v>
      </c>
      <c r="Y443" s="31">
        <f t="shared" si="103"/>
        <v>-184.49199999999999</v>
      </c>
      <c r="Z443" s="30">
        <f t="shared" si="104"/>
        <v>0</v>
      </c>
    </row>
    <row r="444" spans="5:26" x14ac:dyDescent="0.15">
      <c r="E444" s="46"/>
      <c r="F444" s="28"/>
      <c r="G444" s="29"/>
      <c r="H444" s="29"/>
      <c r="I444" s="48" t="str">
        <f t="shared" si="98"/>
        <v/>
      </c>
      <c r="J444" s="48" t="str">
        <f t="shared" si="99"/>
        <v/>
      </c>
      <c r="K444" s="49" t="str">
        <f t="shared" si="100"/>
        <v/>
      </c>
      <c r="L444" s="11"/>
      <c r="M444" s="11"/>
      <c r="N444" s="78"/>
      <c r="O444" s="39" t="str">
        <f t="shared" si="94"/>
        <v>F</v>
      </c>
      <c r="P444" s="11">
        <f t="shared" si="101"/>
        <v>-23.287315649149274</v>
      </c>
      <c r="Q444" s="11"/>
      <c r="R444" s="38">
        <f t="shared" si="105"/>
        <v>0</v>
      </c>
      <c r="S444" s="30">
        <f t="shared" si="106"/>
        <v>0</v>
      </c>
      <c r="T444" s="30">
        <f t="shared" si="107"/>
        <v>0</v>
      </c>
      <c r="U444" s="34"/>
      <c r="V444" s="34"/>
      <c r="W444" s="34"/>
      <c r="X444" s="31">
        <f t="shared" si="102"/>
        <v>9.0359999999999996</v>
      </c>
      <c r="Y444" s="31">
        <f t="shared" si="103"/>
        <v>-184.49199999999999</v>
      </c>
      <c r="Z444" s="30">
        <f t="shared" si="104"/>
        <v>0</v>
      </c>
    </row>
    <row r="445" spans="5:26" x14ac:dyDescent="0.15">
      <c r="E445" s="46"/>
      <c r="F445" s="28"/>
      <c r="G445" s="29"/>
      <c r="H445" s="29"/>
      <c r="I445" s="48" t="str">
        <f t="shared" si="98"/>
        <v/>
      </c>
      <c r="J445" s="48" t="str">
        <f t="shared" si="99"/>
        <v/>
      </c>
      <c r="K445" s="49" t="str">
        <f t="shared" si="100"/>
        <v/>
      </c>
      <c r="L445" s="11"/>
      <c r="M445" s="11"/>
      <c r="N445" s="78"/>
      <c r="O445" s="39" t="str">
        <f t="shared" si="94"/>
        <v>F</v>
      </c>
      <c r="P445" s="11">
        <f t="shared" si="101"/>
        <v>-23.287315649149274</v>
      </c>
      <c r="Q445" s="11"/>
      <c r="R445" s="38">
        <f t="shared" si="105"/>
        <v>0</v>
      </c>
      <c r="S445" s="30">
        <f t="shared" si="106"/>
        <v>0</v>
      </c>
      <c r="T445" s="30">
        <f t="shared" si="107"/>
        <v>0</v>
      </c>
      <c r="U445" s="34"/>
      <c r="V445" s="34"/>
      <c r="W445" s="34"/>
      <c r="X445" s="31">
        <f t="shared" si="102"/>
        <v>9.0359999999999996</v>
      </c>
      <c r="Y445" s="31">
        <f t="shared" si="103"/>
        <v>-184.49199999999999</v>
      </c>
      <c r="Z445" s="30">
        <f t="shared" si="104"/>
        <v>0</v>
      </c>
    </row>
    <row r="446" spans="5:26" x14ac:dyDescent="0.15">
      <c r="E446" s="46"/>
      <c r="F446" s="28"/>
      <c r="G446" s="29"/>
      <c r="H446" s="29"/>
      <c r="I446" s="48" t="str">
        <f t="shared" ref="I446:I472" si="108">IF(COUNTA($F$375,$H$375,F446:H446)=5,P446,"")</f>
        <v/>
      </c>
      <c r="J446" s="48" t="str">
        <f t="shared" ref="J446:J472" si="109">IF(COUNTA($F$375,$H$375,F446:H446)=5,IF(T446&lt;6,"*",IF(T446&gt;=17.583,"*",(H446-G446*INDEX(IF(O446="F",muratafemale,muratamale),R446-4,1)-INDEX(IF(O446="F",muratafemale,muratamale),R446-4,2))/(G446*INDEX(IF(O446="F",muratafemale,muratamale),R446-4,1)+INDEX(IF(O446="F",muratafemale,muratamale),R446-4,2))*100)),"")</f>
        <v/>
      </c>
      <c r="K446" s="49" t="str">
        <f t="shared" ref="K446:K472" si="110">IF(COUNTA($F$375,$H$375,F446:H446)=5,IF(OR(T446&lt;1,G446&lt;70),"*",IF(G446&gt;=IF(O446="M",181,174),(H446-Z446)/Z446*100,IF(G446&lt;101,(H446-X446)/X446*100,IF(T446&lt;6,(H446-X446)/X446*100,IF(T446&gt;=17.583,(H446-Z446)/Z446*100,(H446-Y446)/Y446*100))))),"")</f>
        <v/>
      </c>
      <c r="L446" s="11"/>
      <c r="M446" s="11"/>
      <c r="N446" s="78"/>
      <c r="O446" s="39" t="str">
        <f t="shared" si="94"/>
        <v>F</v>
      </c>
      <c r="P446" s="11">
        <f t="shared" ref="P446:P471" si="111">IF(T446&gt;17.583,"*",(G446-(INDEX(IF(O446="F",Hfemalemean,Hmalemean),S446+1,R446+1)))/(INDEX(IF(O446="F",Hfemalesd,Hmalesd),S446+1,R446+1)))</f>
        <v>-23.287315649149274</v>
      </c>
      <c r="Q446" s="11"/>
      <c r="R446" s="38">
        <f t="shared" si="105"/>
        <v>0</v>
      </c>
      <c r="S446" s="30">
        <f t="shared" si="106"/>
        <v>0</v>
      </c>
      <c r="T446" s="30">
        <f t="shared" si="107"/>
        <v>0</v>
      </c>
      <c r="U446" s="34"/>
      <c r="V446" s="34"/>
      <c r="W446" s="34"/>
      <c r="X446" s="31">
        <f t="shared" ref="X446:X471" si="112">IF(O446="M",2.06*10^-3*G446^2-0.1166*G446+6.5273,2.49*10^-3*G446^2-0.1858*G446+9.036)</f>
        <v>9.0359999999999996</v>
      </c>
      <c r="Y446" s="31">
        <f t="shared" ref="Y446:Y471" si="113">((G446/100)^3*INDEX(itoOI,IF(O446="M",0,3)+IF(G446&lt;140,1,IF(G446&lt;=149,2,3)),1)+(G446/100)^2*INDEX(itoOI,IF(O446="M",0,3)+IF(G446&lt;140,1,IF(G446&lt;=149,2,3)),2)+(G446/100)*INDEX(itoOI,IF(O446="M",0,3)+IF(G446&lt;140,1,IF(G446&lt;=149,2,3)),3)+INDEX(itoOI,IF(O446="M",0,3)+IF(G446&lt;140,1,IF(G446&lt;=149,2,3)),4))</f>
        <v>-184.49199999999999</v>
      </c>
      <c r="Z446" s="30">
        <f t="shared" ref="Z446:Z471" si="114">22*G446^2/10000</f>
        <v>0</v>
      </c>
    </row>
    <row r="447" spans="5:26" x14ac:dyDescent="0.15">
      <c r="E447" s="46"/>
      <c r="F447" s="28"/>
      <c r="G447" s="29"/>
      <c r="H447" s="29"/>
      <c r="I447" s="48" t="str">
        <f t="shared" si="108"/>
        <v/>
      </c>
      <c r="J447" s="48" t="str">
        <f t="shared" si="109"/>
        <v/>
      </c>
      <c r="K447" s="49" t="str">
        <f t="shared" si="110"/>
        <v/>
      </c>
      <c r="L447" s="11"/>
      <c r="M447" s="11"/>
      <c r="N447" s="78"/>
      <c r="O447" s="39" t="str">
        <f t="shared" si="94"/>
        <v>F</v>
      </c>
      <c r="P447" s="11">
        <f t="shared" si="111"/>
        <v>-23.287315649149274</v>
      </c>
      <c r="Q447" s="11"/>
      <c r="R447" s="38">
        <f t="shared" si="105"/>
        <v>0</v>
      </c>
      <c r="S447" s="30">
        <f t="shared" si="106"/>
        <v>0</v>
      </c>
      <c r="T447" s="30">
        <f t="shared" si="107"/>
        <v>0</v>
      </c>
      <c r="U447" s="34"/>
      <c r="V447" s="34"/>
      <c r="W447" s="34"/>
      <c r="X447" s="31">
        <f t="shared" si="112"/>
        <v>9.0359999999999996</v>
      </c>
      <c r="Y447" s="31">
        <f t="shared" si="113"/>
        <v>-184.49199999999999</v>
      </c>
      <c r="Z447" s="30">
        <f t="shared" si="114"/>
        <v>0</v>
      </c>
    </row>
    <row r="448" spans="5:26" x14ac:dyDescent="0.15">
      <c r="E448" s="46"/>
      <c r="F448" s="28"/>
      <c r="G448" s="29"/>
      <c r="H448" s="29"/>
      <c r="I448" s="48" t="str">
        <f t="shared" si="108"/>
        <v/>
      </c>
      <c r="J448" s="48" t="str">
        <f t="shared" si="109"/>
        <v/>
      </c>
      <c r="K448" s="49" t="str">
        <f t="shared" si="110"/>
        <v/>
      </c>
      <c r="L448" s="11"/>
      <c r="M448" s="11"/>
      <c r="N448" s="78"/>
      <c r="O448" s="39" t="str">
        <f t="shared" si="94"/>
        <v>F</v>
      </c>
      <c r="P448" s="11">
        <f t="shared" si="111"/>
        <v>-23.287315649149274</v>
      </c>
      <c r="Q448" s="11"/>
      <c r="R448" s="38">
        <f t="shared" si="105"/>
        <v>0</v>
      </c>
      <c r="S448" s="30">
        <f t="shared" si="106"/>
        <v>0</v>
      </c>
      <c r="T448" s="30">
        <f t="shared" si="107"/>
        <v>0</v>
      </c>
      <c r="U448" s="34"/>
      <c r="V448" s="34"/>
      <c r="W448" s="34"/>
      <c r="X448" s="31">
        <f t="shared" si="112"/>
        <v>9.0359999999999996</v>
      </c>
      <c r="Y448" s="31">
        <f t="shared" si="113"/>
        <v>-184.49199999999999</v>
      </c>
      <c r="Z448" s="30">
        <f t="shared" si="114"/>
        <v>0</v>
      </c>
    </row>
    <row r="449" spans="5:26" x14ac:dyDescent="0.15">
      <c r="E449" s="46"/>
      <c r="F449" s="28"/>
      <c r="G449" s="29"/>
      <c r="H449" s="29"/>
      <c r="I449" s="48" t="str">
        <f t="shared" si="108"/>
        <v/>
      </c>
      <c r="J449" s="48" t="str">
        <f t="shared" si="109"/>
        <v/>
      </c>
      <c r="K449" s="49" t="str">
        <f t="shared" si="110"/>
        <v/>
      </c>
      <c r="L449" s="11"/>
      <c r="M449" s="11"/>
      <c r="N449" s="78"/>
      <c r="O449" s="39" t="str">
        <f t="shared" si="94"/>
        <v>F</v>
      </c>
      <c r="P449" s="11">
        <f t="shared" si="111"/>
        <v>-23.287315649149274</v>
      </c>
      <c r="Q449" s="11"/>
      <c r="R449" s="38">
        <f t="shared" si="105"/>
        <v>0</v>
      </c>
      <c r="S449" s="30">
        <f t="shared" si="106"/>
        <v>0</v>
      </c>
      <c r="T449" s="30">
        <f t="shared" si="107"/>
        <v>0</v>
      </c>
      <c r="U449" s="34"/>
      <c r="V449" s="34"/>
      <c r="W449" s="34"/>
      <c r="X449" s="31">
        <f t="shared" si="112"/>
        <v>9.0359999999999996</v>
      </c>
      <c r="Y449" s="31">
        <f t="shared" si="113"/>
        <v>-184.49199999999999</v>
      </c>
      <c r="Z449" s="30">
        <f t="shared" si="114"/>
        <v>0</v>
      </c>
    </row>
    <row r="450" spans="5:26" x14ac:dyDescent="0.15">
      <c r="E450" s="46"/>
      <c r="F450" s="28"/>
      <c r="G450" s="29"/>
      <c r="H450" s="29"/>
      <c r="I450" s="48" t="str">
        <f t="shared" si="108"/>
        <v/>
      </c>
      <c r="J450" s="48" t="str">
        <f t="shared" si="109"/>
        <v/>
      </c>
      <c r="K450" s="49" t="str">
        <f t="shared" si="110"/>
        <v/>
      </c>
      <c r="L450" s="11"/>
      <c r="M450" s="11"/>
      <c r="N450" s="78"/>
      <c r="O450" s="39" t="str">
        <f t="shared" si="94"/>
        <v>F</v>
      </c>
      <c r="P450" s="11">
        <f t="shared" si="111"/>
        <v>-23.287315649149274</v>
      </c>
      <c r="Q450" s="11"/>
      <c r="R450" s="38">
        <f t="shared" si="105"/>
        <v>0</v>
      </c>
      <c r="S450" s="30">
        <f t="shared" si="106"/>
        <v>0</v>
      </c>
      <c r="T450" s="30">
        <f t="shared" si="107"/>
        <v>0</v>
      </c>
      <c r="U450" s="34"/>
      <c r="V450" s="34"/>
      <c r="W450" s="34"/>
      <c r="X450" s="31">
        <f t="shared" si="112"/>
        <v>9.0359999999999996</v>
      </c>
      <c r="Y450" s="31">
        <f t="shared" si="113"/>
        <v>-184.49199999999999</v>
      </c>
      <c r="Z450" s="30">
        <f t="shared" si="114"/>
        <v>0</v>
      </c>
    </row>
    <row r="451" spans="5:26" x14ac:dyDescent="0.15">
      <c r="E451" s="46"/>
      <c r="F451" s="28"/>
      <c r="G451" s="29"/>
      <c r="H451" s="29"/>
      <c r="I451" s="48" t="str">
        <f t="shared" si="108"/>
        <v/>
      </c>
      <c r="J451" s="48" t="str">
        <f t="shared" si="109"/>
        <v/>
      </c>
      <c r="K451" s="49" t="str">
        <f t="shared" si="110"/>
        <v/>
      </c>
      <c r="L451" s="11"/>
      <c r="M451" s="11"/>
      <c r="N451" s="78"/>
      <c r="O451" s="39" t="str">
        <f t="shared" si="94"/>
        <v>F</v>
      </c>
      <c r="P451" s="11">
        <f t="shared" si="111"/>
        <v>-23.287315649149274</v>
      </c>
      <c r="Q451" s="11"/>
      <c r="R451" s="38">
        <f t="shared" si="105"/>
        <v>0</v>
      </c>
      <c r="S451" s="30">
        <f t="shared" si="106"/>
        <v>0</v>
      </c>
      <c r="T451" s="30">
        <f t="shared" si="107"/>
        <v>0</v>
      </c>
      <c r="U451" s="34"/>
      <c r="V451" s="34"/>
      <c r="W451" s="34"/>
      <c r="X451" s="31">
        <f t="shared" si="112"/>
        <v>9.0359999999999996</v>
      </c>
      <c r="Y451" s="31">
        <f t="shared" si="113"/>
        <v>-184.49199999999999</v>
      </c>
      <c r="Z451" s="30">
        <f t="shared" si="114"/>
        <v>0</v>
      </c>
    </row>
    <row r="452" spans="5:26" x14ac:dyDescent="0.15">
      <c r="E452" s="46"/>
      <c r="F452" s="28"/>
      <c r="G452" s="29"/>
      <c r="H452" s="29"/>
      <c r="I452" s="48" t="str">
        <f t="shared" si="108"/>
        <v/>
      </c>
      <c r="J452" s="48" t="str">
        <f t="shared" si="109"/>
        <v/>
      </c>
      <c r="K452" s="49" t="str">
        <f t="shared" si="110"/>
        <v/>
      </c>
      <c r="L452" s="11"/>
      <c r="M452" s="11"/>
      <c r="N452" s="78"/>
      <c r="O452" s="39" t="str">
        <f t="shared" si="94"/>
        <v>F</v>
      </c>
      <c r="P452" s="11">
        <f t="shared" si="111"/>
        <v>-23.287315649149274</v>
      </c>
      <c r="Q452" s="11"/>
      <c r="R452" s="38">
        <f t="shared" si="105"/>
        <v>0</v>
      </c>
      <c r="S452" s="30">
        <f t="shared" si="106"/>
        <v>0</v>
      </c>
      <c r="T452" s="30">
        <f t="shared" si="107"/>
        <v>0</v>
      </c>
      <c r="U452" s="34"/>
      <c r="V452" s="34"/>
      <c r="W452" s="34"/>
      <c r="X452" s="31">
        <f t="shared" si="112"/>
        <v>9.0359999999999996</v>
      </c>
      <c r="Y452" s="31">
        <f t="shared" si="113"/>
        <v>-184.49199999999999</v>
      </c>
      <c r="Z452" s="30">
        <f t="shared" si="114"/>
        <v>0</v>
      </c>
    </row>
    <row r="453" spans="5:26" x14ac:dyDescent="0.15">
      <c r="E453" s="46"/>
      <c r="F453" s="28"/>
      <c r="G453" s="29"/>
      <c r="H453" s="29"/>
      <c r="I453" s="48" t="str">
        <f t="shared" si="108"/>
        <v/>
      </c>
      <c r="J453" s="48" t="str">
        <f t="shared" si="109"/>
        <v/>
      </c>
      <c r="K453" s="49" t="str">
        <f t="shared" si="110"/>
        <v/>
      </c>
      <c r="L453" s="11"/>
      <c r="M453" s="11"/>
      <c r="N453" s="78"/>
      <c r="O453" s="39" t="str">
        <f t="shared" si="94"/>
        <v>F</v>
      </c>
      <c r="P453" s="11">
        <f t="shared" si="111"/>
        <v>-23.287315649149274</v>
      </c>
      <c r="Q453" s="11"/>
      <c r="R453" s="38">
        <f t="shared" si="105"/>
        <v>0</v>
      </c>
      <c r="S453" s="30">
        <f t="shared" si="106"/>
        <v>0</v>
      </c>
      <c r="T453" s="30">
        <f t="shared" si="107"/>
        <v>0</v>
      </c>
      <c r="U453" s="34"/>
      <c r="V453" s="34"/>
      <c r="W453" s="34"/>
      <c r="X453" s="31">
        <f t="shared" si="112"/>
        <v>9.0359999999999996</v>
      </c>
      <c r="Y453" s="31">
        <f t="shared" si="113"/>
        <v>-184.49199999999999</v>
      </c>
      <c r="Z453" s="30">
        <f t="shared" si="114"/>
        <v>0</v>
      </c>
    </row>
    <row r="454" spans="5:26" x14ac:dyDescent="0.15">
      <c r="E454" s="46"/>
      <c r="F454" s="28"/>
      <c r="G454" s="29"/>
      <c r="H454" s="29"/>
      <c r="I454" s="48" t="str">
        <f t="shared" si="108"/>
        <v/>
      </c>
      <c r="J454" s="48" t="str">
        <f t="shared" si="109"/>
        <v/>
      </c>
      <c r="K454" s="49" t="str">
        <f t="shared" si="110"/>
        <v/>
      </c>
      <c r="L454" s="11"/>
      <c r="M454" s="11"/>
      <c r="N454" s="78"/>
      <c r="O454" s="39" t="str">
        <f t="shared" si="94"/>
        <v>F</v>
      </c>
      <c r="P454" s="11">
        <f t="shared" si="111"/>
        <v>-23.287315649149274</v>
      </c>
      <c r="Q454" s="11"/>
      <c r="R454" s="38">
        <f t="shared" si="105"/>
        <v>0</v>
      </c>
      <c r="S454" s="30">
        <f t="shared" si="106"/>
        <v>0</v>
      </c>
      <c r="T454" s="30">
        <f t="shared" si="107"/>
        <v>0</v>
      </c>
      <c r="U454" s="34"/>
      <c r="V454" s="34"/>
      <c r="W454" s="34"/>
      <c r="X454" s="31">
        <f t="shared" si="112"/>
        <v>9.0359999999999996</v>
      </c>
      <c r="Y454" s="31">
        <f t="shared" si="113"/>
        <v>-184.49199999999999</v>
      </c>
      <c r="Z454" s="30">
        <f t="shared" si="114"/>
        <v>0</v>
      </c>
    </row>
    <row r="455" spans="5:26" x14ac:dyDescent="0.15">
      <c r="E455" s="46"/>
      <c r="F455" s="28"/>
      <c r="G455" s="29"/>
      <c r="H455" s="29"/>
      <c r="I455" s="48" t="str">
        <f t="shared" si="108"/>
        <v/>
      </c>
      <c r="J455" s="48" t="str">
        <f t="shared" si="109"/>
        <v/>
      </c>
      <c r="K455" s="49" t="str">
        <f t="shared" si="110"/>
        <v/>
      </c>
      <c r="L455" s="11"/>
      <c r="M455" s="11"/>
      <c r="N455" s="78"/>
      <c r="O455" s="39" t="str">
        <f t="shared" si="94"/>
        <v>F</v>
      </c>
      <c r="P455" s="11">
        <f t="shared" si="111"/>
        <v>-23.287315649149274</v>
      </c>
      <c r="Q455" s="11"/>
      <c r="R455" s="38">
        <f t="shared" si="105"/>
        <v>0</v>
      </c>
      <c r="S455" s="30">
        <f t="shared" si="106"/>
        <v>0</v>
      </c>
      <c r="T455" s="30">
        <f t="shared" si="107"/>
        <v>0</v>
      </c>
      <c r="U455" s="34"/>
      <c r="V455" s="34"/>
      <c r="W455" s="34"/>
      <c r="X455" s="31">
        <f t="shared" si="112"/>
        <v>9.0359999999999996</v>
      </c>
      <c r="Y455" s="31">
        <f t="shared" si="113"/>
        <v>-184.49199999999999</v>
      </c>
      <c r="Z455" s="30">
        <f t="shared" si="114"/>
        <v>0</v>
      </c>
    </row>
    <row r="456" spans="5:26" x14ac:dyDescent="0.15">
      <c r="E456" s="46"/>
      <c r="F456" s="28"/>
      <c r="G456" s="29"/>
      <c r="H456" s="29"/>
      <c r="I456" s="48" t="str">
        <f t="shared" si="108"/>
        <v/>
      </c>
      <c r="J456" s="48" t="str">
        <f t="shared" si="109"/>
        <v/>
      </c>
      <c r="K456" s="49" t="str">
        <f t="shared" si="110"/>
        <v/>
      </c>
      <c r="L456" s="11"/>
      <c r="M456" s="11"/>
      <c r="N456" s="78"/>
      <c r="O456" s="39" t="str">
        <f t="shared" si="94"/>
        <v>F</v>
      </c>
      <c r="P456" s="11">
        <f t="shared" si="111"/>
        <v>-23.287315649149274</v>
      </c>
      <c r="Q456" s="11"/>
      <c r="R456" s="38">
        <f t="shared" si="105"/>
        <v>0</v>
      </c>
      <c r="S456" s="30">
        <f t="shared" si="106"/>
        <v>0</v>
      </c>
      <c r="T456" s="30">
        <f t="shared" si="107"/>
        <v>0</v>
      </c>
      <c r="U456" s="34"/>
      <c r="V456" s="34"/>
      <c r="W456" s="34"/>
      <c r="X456" s="31">
        <f t="shared" si="112"/>
        <v>9.0359999999999996</v>
      </c>
      <c r="Y456" s="31">
        <f t="shared" si="113"/>
        <v>-184.49199999999999</v>
      </c>
      <c r="Z456" s="30">
        <f t="shared" si="114"/>
        <v>0</v>
      </c>
    </row>
    <row r="457" spans="5:26" x14ac:dyDescent="0.15">
      <c r="E457" s="46"/>
      <c r="F457" s="28"/>
      <c r="G457" s="29"/>
      <c r="H457" s="29"/>
      <c r="I457" s="48" t="str">
        <f t="shared" si="108"/>
        <v/>
      </c>
      <c r="J457" s="48" t="str">
        <f t="shared" si="109"/>
        <v/>
      </c>
      <c r="K457" s="49" t="str">
        <f t="shared" si="110"/>
        <v/>
      </c>
      <c r="L457" s="11"/>
      <c r="M457" s="11"/>
      <c r="N457" s="78"/>
      <c r="O457" s="39" t="str">
        <f t="shared" si="94"/>
        <v>F</v>
      </c>
      <c r="P457" s="11">
        <f t="shared" si="111"/>
        <v>-23.287315649149274</v>
      </c>
      <c r="Q457" s="11"/>
      <c r="R457" s="38">
        <f t="shared" si="105"/>
        <v>0</v>
      </c>
      <c r="S457" s="30">
        <f t="shared" si="106"/>
        <v>0</v>
      </c>
      <c r="T457" s="30">
        <f t="shared" si="107"/>
        <v>0</v>
      </c>
      <c r="U457" s="34"/>
      <c r="V457" s="34"/>
      <c r="W457" s="34"/>
      <c r="X457" s="31">
        <f t="shared" si="112"/>
        <v>9.0359999999999996</v>
      </c>
      <c r="Y457" s="31">
        <f t="shared" si="113"/>
        <v>-184.49199999999999</v>
      </c>
      <c r="Z457" s="30">
        <f t="shared" si="114"/>
        <v>0</v>
      </c>
    </row>
    <row r="458" spans="5:26" x14ac:dyDescent="0.15">
      <c r="E458" s="46"/>
      <c r="F458" s="28"/>
      <c r="G458" s="29"/>
      <c r="H458" s="29"/>
      <c r="I458" s="48" t="str">
        <f t="shared" si="108"/>
        <v/>
      </c>
      <c r="J458" s="48" t="str">
        <f t="shared" si="109"/>
        <v/>
      </c>
      <c r="K458" s="49" t="str">
        <f t="shared" si="110"/>
        <v/>
      </c>
      <c r="L458" s="11"/>
      <c r="M458" s="11"/>
      <c r="N458" s="78"/>
      <c r="O458" s="39" t="str">
        <f t="shared" si="94"/>
        <v>F</v>
      </c>
      <c r="P458" s="11">
        <f t="shared" si="111"/>
        <v>-23.287315649149274</v>
      </c>
      <c r="Q458" s="11"/>
      <c r="R458" s="38">
        <f t="shared" si="105"/>
        <v>0</v>
      </c>
      <c r="S458" s="30">
        <f t="shared" si="106"/>
        <v>0</v>
      </c>
      <c r="T458" s="30">
        <f t="shared" si="107"/>
        <v>0</v>
      </c>
      <c r="U458" s="34"/>
      <c r="V458" s="34"/>
      <c r="W458" s="34"/>
      <c r="X458" s="31">
        <f t="shared" si="112"/>
        <v>9.0359999999999996</v>
      </c>
      <c r="Y458" s="31">
        <f t="shared" si="113"/>
        <v>-184.49199999999999</v>
      </c>
      <c r="Z458" s="30">
        <f t="shared" si="114"/>
        <v>0</v>
      </c>
    </row>
    <row r="459" spans="5:26" x14ac:dyDescent="0.15">
      <c r="E459" s="46"/>
      <c r="F459" s="28"/>
      <c r="G459" s="29"/>
      <c r="H459" s="29"/>
      <c r="I459" s="48" t="str">
        <f t="shared" si="108"/>
        <v/>
      </c>
      <c r="J459" s="48" t="str">
        <f t="shared" si="109"/>
        <v/>
      </c>
      <c r="K459" s="49" t="str">
        <f t="shared" si="110"/>
        <v/>
      </c>
      <c r="L459" s="11"/>
      <c r="M459" s="11"/>
      <c r="N459" s="78"/>
      <c r="O459" s="39" t="str">
        <f t="shared" si="94"/>
        <v>F</v>
      </c>
      <c r="P459" s="11">
        <f t="shared" si="111"/>
        <v>-23.287315649149274</v>
      </c>
      <c r="Q459" s="11"/>
      <c r="R459" s="38">
        <f t="shared" si="105"/>
        <v>0</v>
      </c>
      <c r="S459" s="30">
        <f t="shared" si="106"/>
        <v>0</v>
      </c>
      <c r="T459" s="30">
        <f t="shared" si="107"/>
        <v>0</v>
      </c>
      <c r="U459" s="34"/>
      <c r="V459" s="34"/>
      <c r="W459" s="34"/>
      <c r="X459" s="31">
        <f t="shared" si="112"/>
        <v>9.0359999999999996</v>
      </c>
      <c r="Y459" s="31">
        <f t="shared" si="113"/>
        <v>-184.49199999999999</v>
      </c>
      <c r="Z459" s="30">
        <f t="shared" si="114"/>
        <v>0</v>
      </c>
    </row>
    <row r="460" spans="5:26" x14ac:dyDescent="0.15">
      <c r="E460" s="46"/>
      <c r="F460" s="28"/>
      <c r="G460" s="29"/>
      <c r="H460" s="29"/>
      <c r="I460" s="48" t="str">
        <f t="shared" si="108"/>
        <v/>
      </c>
      <c r="J460" s="48" t="str">
        <f t="shared" si="109"/>
        <v/>
      </c>
      <c r="K460" s="49" t="str">
        <f t="shared" si="110"/>
        <v/>
      </c>
      <c r="L460" s="11"/>
      <c r="M460" s="11"/>
      <c r="N460" s="78"/>
      <c r="O460" s="39" t="str">
        <f t="shared" si="94"/>
        <v>F</v>
      </c>
      <c r="P460" s="11">
        <f t="shared" si="111"/>
        <v>-23.287315649149274</v>
      </c>
      <c r="Q460" s="11"/>
      <c r="R460" s="38">
        <f t="shared" si="105"/>
        <v>0</v>
      </c>
      <c r="S460" s="30">
        <f t="shared" si="106"/>
        <v>0</v>
      </c>
      <c r="T460" s="30">
        <f t="shared" si="107"/>
        <v>0</v>
      </c>
      <c r="U460" s="34"/>
      <c r="V460" s="34"/>
      <c r="W460" s="34"/>
      <c r="X460" s="31">
        <f t="shared" si="112"/>
        <v>9.0359999999999996</v>
      </c>
      <c r="Y460" s="31">
        <f t="shared" si="113"/>
        <v>-184.49199999999999</v>
      </c>
      <c r="Z460" s="30">
        <f t="shared" si="114"/>
        <v>0</v>
      </c>
    </row>
    <row r="461" spans="5:26" x14ac:dyDescent="0.15">
      <c r="E461" s="46"/>
      <c r="F461" s="28"/>
      <c r="G461" s="29"/>
      <c r="H461" s="29"/>
      <c r="I461" s="48" t="str">
        <f t="shared" si="108"/>
        <v/>
      </c>
      <c r="J461" s="48" t="str">
        <f t="shared" si="109"/>
        <v/>
      </c>
      <c r="K461" s="49" t="str">
        <f t="shared" si="110"/>
        <v/>
      </c>
      <c r="L461" s="11"/>
      <c r="M461" s="11"/>
      <c r="N461" s="78"/>
      <c r="O461" s="39" t="str">
        <f t="shared" si="94"/>
        <v>F</v>
      </c>
      <c r="P461" s="11">
        <f t="shared" si="111"/>
        <v>-23.287315649149274</v>
      </c>
      <c r="Q461" s="11"/>
      <c r="R461" s="38">
        <f t="shared" si="105"/>
        <v>0</v>
      </c>
      <c r="S461" s="30">
        <f t="shared" si="106"/>
        <v>0</v>
      </c>
      <c r="T461" s="30">
        <f t="shared" si="107"/>
        <v>0</v>
      </c>
      <c r="U461" s="34"/>
      <c r="V461" s="34"/>
      <c r="W461" s="34"/>
      <c r="X461" s="31">
        <f t="shared" si="112"/>
        <v>9.0359999999999996</v>
      </c>
      <c r="Y461" s="31">
        <f t="shared" si="113"/>
        <v>-184.49199999999999</v>
      </c>
      <c r="Z461" s="30">
        <f t="shared" si="114"/>
        <v>0</v>
      </c>
    </row>
    <row r="462" spans="5:26" x14ac:dyDescent="0.15">
      <c r="E462" s="46"/>
      <c r="F462" s="28"/>
      <c r="G462" s="29"/>
      <c r="H462" s="29"/>
      <c r="I462" s="48" t="str">
        <f t="shared" si="108"/>
        <v/>
      </c>
      <c r="J462" s="48" t="str">
        <f t="shared" si="109"/>
        <v/>
      </c>
      <c r="K462" s="49" t="str">
        <f t="shared" si="110"/>
        <v/>
      </c>
      <c r="L462" s="11"/>
      <c r="M462" s="11"/>
      <c r="N462" s="78"/>
      <c r="O462" s="39" t="str">
        <f t="shared" si="94"/>
        <v>F</v>
      </c>
      <c r="P462" s="11">
        <f t="shared" si="111"/>
        <v>-23.287315649149274</v>
      </c>
      <c r="Q462" s="11"/>
      <c r="R462" s="38">
        <f t="shared" si="105"/>
        <v>0</v>
      </c>
      <c r="S462" s="30">
        <f t="shared" si="106"/>
        <v>0</v>
      </c>
      <c r="T462" s="30">
        <f t="shared" si="107"/>
        <v>0</v>
      </c>
      <c r="U462" s="34"/>
      <c r="V462" s="34"/>
      <c r="W462" s="34"/>
      <c r="X462" s="31">
        <f t="shared" si="112"/>
        <v>9.0359999999999996</v>
      </c>
      <c r="Y462" s="31">
        <f t="shared" si="113"/>
        <v>-184.49199999999999</v>
      </c>
      <c r="Z462" s="30">
        <f t="shared" si="114"/>
        <v>0</v>
      </c>
    </row>
    <row r="463" spans="5:26" x14ac:dyDescent="0.15">
      <c r="E463" s="46"/>
      <c r="F463" s="28"/>
      <c r="G463" s="29"/>
      <c r="H463" s="29"/>
      <c r="I463" s="48" t="str">
        <f t="shared" si="108"/>
        <v/>
      </c>
      <c r="J463" s="48" t="str">
        <f t="shared" si="109"/>
        <v/>
      </c>
      <c r="K463" s="49" t="str">
        <f t="shared" si="110"/>
        <v/>
      </c>
      <c r="L463" s="11"/>
      <c r="M463" s="11"/>
      <c r="N463" s="78"/>
      <c r="O463" s="39" t="str">
        <f t="shared" si="94"/>
        <v>F</v>
      </c>
      <c r="P463" s="11">
        <f t="shared" si="111"/>
        <v>-23.287315649149274</v>
      </c>
      <c r="Q463" s="11"/>
      <c r="R463" s="38">
        <f t="shared" si="105"/>
        <v>0</v>
      </c>
      <c r="S463" s="30">
        <f t="shared" si="106"/>
        <v>0</v>
      </c>
      <c r="T463" s="30">
        <f t="shared" si="107"/>
        <v>0</v>
      </c>
      <c r="U463" s="34"/>
      <c r="V463" s="34"/>
      <c r="W463" s="34"/>
      <c r="X463" s="31">
        <f t="shared" si="112"/>
        <v>9.0359999999999996</v>
      </c>
      <c r="Y463" s="31">
        <f t="shared" si="113"/>
        <v>-184.49199999999999</v>
      </c>
      <c r="Z463" s="30">
        <f t="shared" si="114"/>
        <v>0</v>
      </c>
    </row>
    <row r="464" spans="5:26" x14ac:dyDescent="0.15">
      <c r="E464" s="46"/>
      <c r="F464" s="28"/>
      <c r="G464" s="29"/>
      <c r="H464" s="29"/>
      <c r="I464" s="48" t="str">
        <f t="shared" si="108"/>
        <v/>
      </c>
      <c r="J464" s="48" t="str">
        <f t="shared" si="109"/>
        <v/>
      </c>
      <c r="K464" s="49" t="str">
        <f t="shared" si="110"/>
        <v/>
      </c>
      <c r="L464" s="11"/>
      <c r="M464" s="11"/>
      <c r="N464" s="78"/>
      <c r="O464" s="39" t="str">
        <f t="shared" si="94"/>
        <v>F</v>
      </c>
      <c r="P464" s="11">
        <f t="shared" si="111"/>
        <v>-23.287315649149274</v>
      </c>
      <c r="Q464" s="11"/>
      <c r="R464" s="38">
        <f t="shared" si="105"/>
        <v>0</v>
      </c>
      <c r="S464" s="30">
        <f t="shared" si="106"/>
        <v>0</v>
      </c>
      <c r="T464" s="30">
        <f t="shared" si="107"/>
        <v>0</v>
      </c>
      <c r="U464" s="34"/>
      <c r="V464" s="34"/>
      <c r="W464" s="34"/>
      <c r="X464" s="31">
        <f t="shared" si="112"/>
        <v>9.0359999999999996</v>
      </c>
      <c r="Y464" s="31">
        <f t="shared" si="113"/>
        <v>-184.49199999999999</v>
      </c>
      <c r="Z464" s="30">
        <f t="shared" si="114"/>
        <v>0</v>
      </c>
    </row>
    <row r="465" spans="5:26" x14ac:dyDescent="0.15">
      <c r="E465" s="46"/>
      <c r="F465" s="28"/>
      <c r="G465" s="29"/>
      <c r="H465" s="29"/>
      <c r="I465" s="48" t="str">
        <f t="shared" si="108"/>
        <v/>
      </c>
      <c r="J465" s="48" t="str">
        <f t="shared" si="109"/>
        <v/>
      </c>
      <c r="K465" s="49" t="str">
        <f t="shared" si="110"/>
        <v/>
      </c>
      <c r="L465" s="11"/>
      <c r="M465" s="11"/>
      <c r="N465" s="78"/>
      <c r="O465" s="39" t="str">
        <f t="shared" si="94"/>
        <v>F</v>
      </c>
      <c r="P465" s="11">
        <f t="shared" si="111"/>
        <v>-23.287315649149274</v>
      </c>
      <c r="Q465" s="11"/>
      <c r="R465" s="38">
        <f t="shared" si="105"/>
        <v>0</v>
      </c>
      <c r="S465" s="30">
        <f t="shared" si="106"/>
        <v>0</v>
      </c>
      <c r="T465" s="30">
        <f t="shared" si="107"/>
        <v>0</v>
      </c>
      <c r="U465" s="34"/>
      <c r="V465" s="34"/>
      <c r="W465" s="34"/>
      <c r="X465" s="31">
        <f t="shared" si="112"/>
        <v>9.0359999999999996</v>
      </c>
      <c r="Y465" s="31">
        <f t="shared" si="113"/>
        <v>-184.49199999999999</v>
      </c>
      <c r="Z465" s="30">
        <f t="shared" si="114"/>
        <v>0</v>
      </c>
    </row>
    <row r="466" spans="5:26" x14ac:dyDescent="0.15">
      <c r="E466" s="46"/>
      <c r="F466" s="28"/>
      <c r="G466" s="29"/>
      <c r="H466" s="29"/>
      <c r="I466" s="48" t="str">
        <f t="shared" si="108"/>
        <v/>
      </c>
      <c r="J466" s="48" t="str">
        <f t="shared" si="109"/>
        <v/>
      </c>
      <c r="K466" s="49" t="str">
        <f t="shared" si="110"/>
        <v/>
      </c>
      <c r="L466" s="11"/>
      <c r="M466" s="11"/>
      <c r="N466" s="78"/>
      <c r="O466" s="39" t="str">
        <f t="shared" si="94"/>
        <v>F</v>
      </c>
      <c r="P466" s="11">
        <f t="shared" si="111"/>
        <v>-23.287315649149274</v>
      </c>
      <c r="Q466" s="11"/>
      <c r="R466" s="38">
        <f t="shared" si="105"/>
        <v>0</v>
      </c>
      <c r="S466" s="30">
        <f t="shared" si="106"/>
        <v>0</v>
      </c>
      <c r="T466" s="30">
        <f t="shared" si="107"/>
        <v>0</v>
      </c>
      <c r="U466" s="34"/>
      <c r="V466" s="34"/>
      <c r="W466" s="34"/>
      <c r="X466" s="31">
        <f t="shared" si="112"/>
        <v>9.0359999999999996</v>
      </c>
      <c r="Y466" s="31">
        <f t="shared" si="113"/>
        <v>-184.49199999999999</v>
      </c>
      <c r="Z466" s="30">
        <f t="shared" si="114"/>
        <v>0</v>
      </c>
    </row>
    <row r="467" spans="5:26" x14ac:dyDescent="0.15">
      <c r="E467" s="46"/>
      <c r="F467" s="28"/>
      <c r="G467" s="29"/>
      <c r="H467" s="29"/>
      <c r="I467" s="48" t="str">
        <f t="shared" si="108"/>
        <v/>
      </c>
      <c r="J467" s="48" t="str">
        <f t="shared" si="109"/>
        <v/>
      </c>
      <c r="K467" s="49" t="str">
        <f t="shared" si="110"/>
        <v/>
      </c>
      <c r="L467" s="11"/>
      <c r="M467" s="11"/>
      <c r="N467" s="78"/>
      <c r="O467" s="39" t="str">
        <f t="shared" si="94"/>
        <v>F</v>
      </c>
      <c r="P467" s="11">
        <f t="shared" si="111"/>
        <v>-23.287315649149274</v>
      </c>
      <c r="Q467" s="11"/>
      <c r="R467" s="38">
        <f t="shared" si="105"/>
        <v>0</v>
      </c>
      <c r="S467" s="30">
        <f t="shared" si="106"/>
        <v>0</v>
      </c>
      <c r="T467" s="30">
        <f t="shared" si="107"/>
        <v>0</v>
      </c>
      <c r="U467" s="34"/>
      <c r="V467" s="34"/>
      <c r="W467" s="34"/>
      <c r="X467" s="31">
        <f t="shared" si="112"/>
        <v>9.0359999999999996</v>
      </c>
      <c r="Y467" s="31">
        <f t="shared" si="113"/>
        <v>-184.49199999999999</v>
      </c>
      <c r="Z467" s="30">
        <f t="shared" si="114"/>
        <v>0</v>
      </c>
    </row>
    <row r="468" spans="5:26" x14ac:dyDescent="0.15">
      <c r="E468" s="46"/>
      <c r="F468" s="28"/>
      <c r="G468" s="29"/>
      <c r="H468" s="29"/>
      <c r="I468" s="48" t="str">
        <f t="shared" si="108"/>
        <v/>
      </c>
      <c r="J468" s="48" t="str">
        <f t="shared" si="109"/>
        <v/>
      </c>
      <c r="K468" s="49" t="str">
        <f t="shared" si="110"/>
        <v/>
      </c>
      <c r="L468" s="11"/>
      <c r="M468" s="11"/>
      <c r="N468" s="78"/>
      <c r="O468" s="39" t="str">
        <f t="shared" si="94"/>
        <v>F</v>
      </c>
      <c r="P468" s="11">
        <f t="shared" si="111"/>
        <v>-23.287315649149274</v>
      </c>
      <c r="Q468" s="11"/>
      <c r="R468" s="38">
        <f t="shared" si="105"/>
        <v>0</v>
      </c>
      <c r="S468" s="30">
        <f t="shared" si="106"/>
        <v>0</v>
      </c>
      <c r="T468" s="30">
        <f t="shared" si="107"/>
        <v>0</v>
      </c>
      <c r="U468" s="34"/>
      <c r="V468" s="34"/>
      <c r="W468" s="34"/>
      <c r="X468" s="31">
        <f t="shared" si="112"/>
        <v>9.0359999999999996</v>
      </c>
      <c r="Y468" s="31">
        <f t="shared" si="113"/>
        <v>-184.49199999999999</v>
      </c>
      <c r="Z468" s="30">
        <f t="shared" si="114"/>
        <v>0</v>
      </c>
    </row>
    <row r="469" spans="5:26" x14ac:dyDescent="0.15">
      <c r="E469" s="46"/>
      <c r="F469" s="28"/>
      <c r="G469" s="29"/>
      <c r="H469" s="29"/>
      <c r="I469" s="48" t="str">
        <f t="shared" si="108"/>
        <v/>
      </c>
      <c r="J469" s="48" t="str">
        <f t="shared" si="109"/>
        <v/>
      </c>
      <c r="K469" s="49" t="str">
        <f t="shared" si="110"/>
        <v/>
      </c>
      <c r="L469" s="11"/>
      <c r="M469" s="11"/>
      <c r="N469" s="78"/>
      <c r="O469" s="39" t="str">
        <f t="shared" si="94"/>
        <v>F</v>
      </c>
      <c r="P469" s="11">
        <f t="shared" si="111"/>
        <v>-23.287315649149274</v>
      </c>
      <c r="Q469" s="11"/>
      <c r="R469" s="38">
        <f t="shared" si="105"/>
        <v>0</v>
      </c>
      <c r="S469" s="30">
        <f t="shared" si="106"/>
        <v>0</v>
      </c>
      <c r="T469" s="30">
        <f t="shared" si="107"/>
        <v>0</v>
      </c>
      <c r="U469" s="34"/>
      <c r="V469" s="34"/>
      <c r="W469" s="34"/>
      <c r="X469" s="31">
        <f t="shared" si="112"/>
        <v>9.0359999999999996</v>
      </c>
      <c r="Y469" s="31">
        <f t="shared" si="113"/>
        <v>-184.49199999999999</v>
      </c>
      <c r="Z469" s="30">
        <f t="shared" si="114"/>
        <v>0</v>
      </c>
    </row>
    <row r="470" spans="5:26" x14ac:dyDescent="0.15">
      <c r="E470" s="46"/>
      <c r="F470" s="28"/>
      <c r="G470" s="29"/>
      <c r="H470" s="29"/>
      <c r="I470" s="48" t="str">
        <f t="shared" si="108"/>
        <v/>
      </c>
      <c r="J470" s="48" t="str">
        <f t="shared" si="109"/>
        <v/>
      </c>
      <c r="K470" s="49" t="str">
        <f t="shared" si="110"/>
        <v/>
      </c>
      <c r="L470" s="11"/>
      <c r="M470" s="11"/>
      <c r="N470" s="78"/>
      <c r="O470" s="39" t="str">
        <f t="shared" si="94"/>
        <v>F</v>
      </c>
      <c r="P470" s="11">
        <f t="shared" si="111"/>
        <v>-23.287315649149274</v>
      </c>
      <c r="Q470" s="11"/>
      <c r="R470" s="38">
        <f t="shared" si="105"/>
        <v>0</v>
      </c>
      <c r="S470" s="30">
        <f t="shared" si="106"/>
        <v>0</v>
      </c>
      <c r="T470" s="30">
        <f t="shared" si="107"/>
        <v>0</v>
      </c>
      <c r="U470" s="34"/>
      <c r="V470" s="34"/>
      <c r="W470" s="34"/>
      <c r="X470" s="31">
        <f t="shared" si="112"/>
        <v>9.0359999999999996</v>
      </c>
      <c r="Y470" s="31">
        <f t="shared" si="113"/>
        <v>-184.49199999999999</v>
      </c>
      <c r="Z470" s="30">
        <f t="shared" si="114"/>
        <v>0</v>
      </c>
    </row>
    <row r="471" spans="5:26" x14ac:dyDescent="0.15">
      <c r="E471" s="46"/>
      <c r="F471" s="28"/>
      <c r="G471" s="29"/>
      <c r="H471" s="29"/>
      <c r="I471" s="48" t="str">
        <f t="shared" si="108"/>
        <v/>
      </c>
      <c r="J471" s="48" t="str">
        <f t="shared" si="109"/>
        <v/>
      </c>
      <c r="K471" s="49" t="str">
        <f t="shared" si="110"/>
        <v/>
      </c>
      <c r="L471" s="11"/>
      <c r="M471" s="11"/>
      <c r="N471" s="78"/>
      <c r="O471" s="39" t="str">
        <f t="shared" si="94"/>
        <v>F</v>
      </c>
      <c r="P471" s="11">
        <f t="shared" si="111"/>
        <v>-23.287315649149274</v>
      </c>
      <c r="Q471" s="11"/>
      <c r="R471" s="38">
        <f t="shared" si="105"/>
        <v>0</v>
      </c>
      <c r="S471" s="30">
        <f t="shared" si="106"/>
        <v>0</v>
      </c>
      <c r="T471" s="30">
        <f t="shared" si="107"/>
        <v>0</v>
      </c>
      <c r="U471" s="34"/>
      <c r="V471" s="34"/>
      <c r="W471" s="34"/>
      <c r="X471" s="31">
        <f t="shared" si="112"/>
        <v>9.0359999999999996</v>
      </c>
      <c r="Y471" s="31">
        <f t="shared" si="113"/>
        <v>-184.49199999999999</v>
      </c>
      <c r="Z471" s="30">
        <f t="shared" si="114"/>
        <v>0</v>
      </c>
    </row>
    <row r="472" spans="5:26" x14ac:dyDescent="0.15">
      <c r="E472" s="46"/>
      <c r="F472" s="28"/>
      <c r="G472" s="29"/>
      <c r="H472" s="29"/>
      <c r="I472" s="48" t="str">
        <f t="shared" si="108"/>
        <v/>
      </c>
      <c r="J472" s="48" t="str">
        <f t="shared" si="109"/>
        <v/>
      </c>
      <c r="K472" s="49" t="str">
        <f t="shared" si="110"/>
        <v/>
      </c>
      <c r="L472" s="11"/>
      <c r="M472" s="11"/>
      <c r="N472" s="78"/>
      <c r="O472" s="39" t="str">
        <f>+O381</f>
        <v>F</v>
      </c>
      <c r="P472" s="11">
        <f t="shared" si="87"/>
        <v>-23.287315649149274</v>
      </c>
      <c r="Q472" s="11"/>
      <c r="R472" s="38">
        <f t="shared" si="105"/>
        <v>0</v>
      </c>
      <c r="S472" s="30">
        <f t="shared" si="106"/>
        <v>0</v>
      </c>
      <c r="T472" s="30">
        <f t="shared" si="107"/>
        <v>0</v>
      </c>
      <c r="U472" s="34"/>
      <c r="V472" s="34"/>
      <c r="W472" s="34"/>
      <c r="X472" s="31">
        <f t="shared" si="88"/>
        <v>9.0359999999999996</v>
      </c>
      <c r="Y472" s="31">
        <f t="shared" si="89"/>
        <v>-184.49199999999999</v>
      </c>
      <c r="Z472" s="30">
        <f t="shared" si="90"/>
        <v>0</v>
      </c>
    </row>
    <row r="473" spans="5:26" x14ac:dyDescent="0.15">
      <c r="E473" s="46"/>
      <c r="F473" s="28"/>
      <c r="G473" s="29"/>
      <c r="H473" s="29"/>
      <c r="I473" s="48" t="str">
        <f t="shared" si="91"/>
        <v/>
      </c>
      <c r="J473" s="48" t="str">
        <f t="shared" si="92"/>
        <v/>
      </c>
      <c r="K473" s="49" t="str">
        <f t="shared" si="93"/>
        <v/>
      </c>
      <c r="L473" s="11"/>
      <c r="M473" s="11"/>
      <c r="N473" s="78"/>
      <c r="O473" s="39" t="str">
        <f t="shared" si="94"/>
        <v>F</v>
      </c>
      <c r="P473" s="11">
        <f t="shared" si="87"/>
        <v>-23.287315649149274</v>
      </c>
      <c r="Q473" s="11"/>
      <c r="R473" s="38">
        <f t="shared" si="105"/>
        <v>0</v>
      </c>
      <c r="S473" s="30">
        <f t="shared" si="106"/>
        <v>0</v>
      </c>
      <c r="T473" s="30">
        <f t="shared" si="107"/>
        <v>0</v>
      </c>
      <c r="U473" s="34"/>
      <c r="V473" s="34"/>
      <c r="W473" s="34"/>
      <c r="X473" s="31">
        <f t="shared" si="88"/>
        <v>9.0359999999999996</v>
      </c>
      <c r="Y473" s="31">
        <f t="shared" si="89"/>
        <v>-184.49199999999999</v>
      </c>
      <c r="Z473" s="30">
        <f t="shared" si="90"/>
        <v>0</v>
      </c>
    </row>
    <row r="474" spans="5:26" x14ac:dyDescent="0.15">
      <c r="E474" s="46"/>
      <c r="F474" s="28"/>
      <c r="G474" s="29"/>
      <c r="H474" s="29"/>
      <c r="I474" s="48" t="str">
        <f t="shared" si="91"/>
        <v/>
      </c>
      <c r="J474" s="48" t="str">
        <f t="shared" si="92"/>
        <v/>
      </c>
      <c r="K474" s="49" t="str">
        <f t="shared" si="93"/>
        <v/>
      </c>
      <c r="L474" s="11"/>
      <c r="M474" s="11"/>
      <c r="N474" s="78"/>
      <c r="O474" s="39" t="str">
        <f t="shared" si="94"/>
        <v>F</v>
      </c>
      <c r="P474" s="11">
        <f t="shared" si="87"/>
        <v>-23.287315649149274</v>
      </c>
      <c r="Q474" s="11"/>
      <c r="R474" s="38">
        <f t="shared" si="105"/>
        <v>0</v>
      </c>
      <c r="S474" s="30">
        <f t="shared" si="106"/>
        <v>0</v>
      </c>
      <c r="T474" s="30">
        <f t="shared" si="107"/>
        <v>0</v>
      </c>
      <c r="U474" s="34"/>
      <c r="V474" s="34"/>
      <c r="W474" s="34"/>
      <c r="X474" s="31">
        <f t="shared" si="88"/>
        <v>9.0359999999999996</v>
      </c>
      <c r="Y474" s="31">
        <f t="shared" si="89"/>
        <v>-184.49199999999999</v>
      </c>
      <c r="Z474" s="30">
        <f t="shared" si="90"/>
        <v>0</v>
      </c>
    </row>
    <row r="475" spans="5:26" x14ac:dyDescent="0.15">
      <c r="E475" s="46"/>
      <c r="F475" s="28"/>
      <c r="G475" s="29"/>
      <c r="H475" s="29"/>
      <c r="I475" s="48" t="str">
        <f t="shared" si="91"/>
        <v/>
      </c>
      <c r="J475" s="48" t="str">
        <f t="shared" si="92"/>
        <v/>
      </c>
      <c r="K475" s="49" t="str">
        <f t="shared" si="93"/>
        <v/>
      </c>
      <c r="L475" s="11"/>
      <c r="M475" s="11"/>
      <c r="N475" s="78"/>
      <c r="O475" s="39" t="str">
        <f t="shared" si="94"/>
        <v>F</v>
      </c>
      <c r="P475" s="11">
        <f t="shared" si="87"/>
        <v>-23.287315649149274</v>
      </c>
      <c r="Q475" s="11"/>
      <c r="R475" s="38">
        <f t="shared" si="105"/>
        <v>0</v>
      </c>
      <c r="S475" s="30">
        <f t="shared" si="106"/>
        <v>0</v>
      </c>
      <c r="T475" s="30">
        <f t="shared" si="107"/>
        <v>0</v>
      </c>
      <c r="U475" s="34"/>
      <c r="V475" s="34"/>
      <c r="W475" s="34"/>
      <c r="X475" s="31">
        <f t="shared" si="88"/>
        <v>9.0359999999999996</v>
      </c>
      <c r="Y475" s="31">
        <f t="shared" si="89"/>
        <v>-184.49199999999999</v>
      </c>
      <c r="Z475" s="30">
        <f t="shared" si="90"/>
        <v>0</v>
      </c>
    </row>
    <row r="476" spans="5:26" x14ac:dyDescent="0.15">
      <c r="E476" s="46"/>
      <c r="F476" s="28"/>
      <c r="G476" s="29"/>
      <c r="H476" s="29"/>
      <c r="I476" s="48" t="str">
        <f t="shared" si="91"/>
        <v/>
      </c>
      <c r="J476" s="48" t="str">
        <f t="shared" si="92"/>
        <v/>
      </c>
      <c r="K476" s="49" t="str">
        <f t="shared" si="93"/>
        <v/>
      </c>
      <c r="L476" s="11"/>
      <c r="M476" s="11"/>
      <c r="N476" s="78"/>
      <c r="O476" s="39" t="str">
        <f t="shared" si="94"/>
        <v>F</v>
      </c>
      <c r="P476" s="11">
        <f t="shared" si="87"/>
        <v>-23.287315649149274</v>
      </c>
      <c r="Q476" s="11"/>
      <c r="R476" s="38">
        <f t="shared" si="105"/>
        <v>0</v>
      </c>
      <c r="S476" s="30">
        <f t="shared" si="106"/>
        <v>0</v>
      </c>
      <c r="T476" s="30">
        <f t="shared" si="107"/>
        <v>0</v>
      </c>
      <c r="U476" s="34"/>
      <c r="V476" s="34"/>
      <c r="W476" s="34"/>
      <c r="X476" s="31">
        <f t="shared" si="88"/>
        <v>9.0359999999999996</v>
      </c>
      <c r="Y476" s="31">
        <f t="shared" si="89"/>
        <v>-184.49199999999999</v>
      </c>
      <c r="Z476" s="30">
        <f t="shared" si="90"/>
        <v>0</v>
      </c>
    </row>
    <row r="477" spans="5:26" x14ac:dyDescent="0.15">
      <c r="E477" s="46"/>
      <c r="F477" s="28"/>
      <c r="G477" s="29"/>
      <c r="H477" s="29"/>
      <c r="I477" s="48" t="str">
        <f t="shared" si="91"/>
        <v/>
      </c>
      <c r="J477" s="48" t="str">
        <f t="shared" si="92"/>
        <v/>
      </c>
      <c r="K477" s="49" t="str">
        <f t="shared" si="93"/>
        <v/>
      </c>
      <c r="L477" s="11"/>
      <c r="M477" s="11"/>
      <c r="N477" s="78"/>
      <c r="O477" s="39" t="str">
        <f t="shared" si="94"/>
        <v>F</v>
      </c>
      <c r="P477" s="11">
        <f t="shared" si="87"/>
        <v>-23.287315649149274</v>
      </c>
      <c r="Q477" s="11"/>
      <c r="R477" s="38">
        <f t="shared" si="105"/>
        <v>0</v>
      </c>
      <c r="S477" s="30">
        <f t="shared" si="106"/>
        <v>0</v>
      </c>
      <c r="T477" s="30">
        <f t="shared" si="107"/>
        <v>0</v>
      </c>
      <c r="U477" s="34"/>
      <c r="V477" s="34"/>
      <c r="W477" s="34"/>
      <c r="X477" s="31">
        <f t="shared" si="88"/>
        <v>9.0359999999999996</v>
      </c>
      <c r="Y477" s="31">
        <f t="shared" si="89"/>
        <v>-184.49199999999999</v>
      </c>
      <c r="Z477" s="30">
        <f t="shared" si="90"/>
        <v>0</v>
      </c>
    </row>
    <row r="478" spans="5:26" x14ac:dyDescent="0.15">
      <c r="E478" s="46"/>
      <c r="F478" s="28"/>
      <c r="G478" s="29"/>
      <c r="H478" s="29"/>
      <c r="I478" s="48" t="str">
        <f t="shared" si="91"/>
        <v/>
      </c>
      <c r="J478" s="48" t="str">
        <f t="shared" si="92"/>
        <v/>
      </c>
      <c r="K478" s="49" t="str">
        <f t="shared" si="93"/>
        <v/>
      </c>
      <c r="L478" s="11"/>
      <c r="M478" s="11"/>
      <c r="N478" s="78"/>
      <c r="O478" s="39" t="str">
        <f t="shared" si="94"/>
        <v>F</v>
      </c>
      <c r="P478" s="11">
        <f t="shared" si="87"/>
        <v>-23.287315649149274</v>
      </c>
      <c r="Q478" s="11"/>
      <c r="R478" s="38">
        <f t="shared" si="105"/>
        <v>0</v>
      </c>
      <c r="S478" s="30">
        <f t="shared" si="106"/>
        <v>0</v>
      </c>
      <c r="T478" s="30">
        <f t="shared" si="107"/>
        <v>0</v>
      </c>
      <c r="U478" s="34"/>
      <c r="V478" s="34"/>
      <c r="W478" s="34"/>
      <c r="X478" s="31">
        <f t="shared" si="88"/>
        <v>9.0359999999999996</v>
      </c>
      <c r="Y478" s="31">
        <f t="shared" si="89"/>
        <v>-184.49199999999999</v>
      </c>
      <c r="Z478" s="30">
        <f t="shared" si="90"/>
        <v>0</v>
      </c>
    </row>
    <row r="479" spans="5:26" x14ac:dyDescent="0.15">
      <c r="E479" s="46"/>
      <c r="F479" s="28"/>
      <c r="G479" s="29"/>
      <c r="H479" s="29"/>
      <c r="I479" s="48" t="str">
        <f t="shared" si="91"/>
        <v/>
      </c>
      <c r="J479" s="48" t="str">
        <f t="shared" si="92"/>
        <v/>
      </c>
      <c r="K479" s="49" t="str">
        <f t="shared" si="93"/>
        <v/>
      </c>
      <c r="L479" s="11"/>
      <c r="M479" s="11"/>
      <c r="N479" s="78"/>
      <c r="O479" s="39" t="str">
        <f t="shared" si="94"/>
        <v>F</v>
      </c>
      <c r="P479" s="11">
        <f t="shared" si="87"/>
        <v>-23.287315649149274</v>
      </c>
      <c r="Q479" s="11"/>
      <c r="R479" s="38">
        <f t="shared" si="105"/>
        <v>0</v>
      </c>
      <c r="S479" s="30">
        <f t="shared" si="106"/>
        <v>0</v>
      </c>
      <c r="T479" s="30">
        <f t="shared" si="107"/>
        <v>0</v>
      </c>
      <c r="U479" s="34"/>
      <c r="V479" s="34"/>
      <c r="W479" s="34"/>
      <c r="X479" s="31">
        <f t="shared" si="88"/>
        <v>9.0359999999999996</v>
      </c>
      <c r="Y479" s="31">
        <f t="shared" si="89"/>
        <v>-184.49199999999999</v>
      </c>
      <c r="Z479" s="30">
        <f t="shared" si="90"/>
        <v>0</v>
      </c>
    </row>
    <row r="480" spans="5:26" x14ac:dyDescent="0.15">
      <c r="E480" s="46"/>
      <c r="F480" s="28"/>
      <c r="G480" s="29"/>
      <c r="H480" s="29"/>
      <c r="I480" s="48" t="str">
        <f t="shared" si="91"/>
        <v/>
      </c>
      <c r="J480" s="48" t="str">
        <f t="shared" si="92"/>
        <v/>
      </c>
      <c r="K480" s="49" t="str">
        <f t="shared" si="93"/>
        <v/>
      </c>
      <c r="L480" s="11"/>
      <c r="M480" s="11"/>
      <c r="N480" s="78"/>
      <c r="O480" s="39" t="str">
        <f t="shared" si="94"/>
        <v>F</v>
      </c>
      <c r="P480" s="11">
        <f t="shared" si="87"/>
        <v>-23.287315649149274</v>
      </c>
      <c r="Q480" s="11"/>
      <c r="R480" s="38">
        <f t="shared" si="105"/>
        <v>0</v>
      </c>
      <c r="S480" s="30">
        <f t="shared" si="106"/>
        <v>0</v>
      </c>
      <c r="T480" s="30">
        <f t="shared" si="107"/>
        <v>0</v>
      </c>
      <c r="U480" s="34"/>
      <c r="V480" s="34"/>
      <c r="W480" s="34"/>
      <c r="X480" s="31">
        <f t="shared" si="88"/>
        <v>9.0359999999999996</v>
      </c>
      <c r="Y480" s="31">
        <f t="shared" si="89"/>
        <v>-184.49199999999999</v>
      </c>
      <c r="Z480" s="30">
        <f t="shared" si="90"/>
        <v>0</v>
      </c>
    </row>
    <row r="481" spans="5:26" x14ac:dyDescent="0.15">
      <c r="E481" s="46"/>
      <c r="F481" s="28"/>
      <c r="G481" s="29"/>
      <c r="H481" s="29"/>
      <c r="I481" s="48" t="str">
        <f t="shared" si="91"/>
        <v/>
      </c>
      <c r="J481" s="48" t="str">
        <f t="shared" si="92"/>
        <v/>
      </c>
      <c r="K481" s="49" t="str">
        <f t="shared" si="93"/>
        <v/>
      </c>
      <c r="L481" s="11"/>
      <c r="M481" s="11"/>
      <c r="N481" s="78"/>
      <c r="O481" s="39" t="str">
        <f t="shared" si="94"/>
        <v>F</v>
      </c>
      <c r="P481" s="11">
        <f t="shared" si="87"/>
        <v>-23.287315649149274</v>
      </c>
      <c r="Q481" s="11"/>
      <c r="R481" s="38">
        <f t="shared" si="105"/>
        <v>0</v>
      </c>
      <c r="S481" s="30">
        <f t="shared" si="106"/>
        <v>0</v>
      </c>
      <c r="T481" s="30">
        <f t="shared" si="107"/>
        <v>0</v>
      </c>
      <c r="U481" s="34"/>
      <c r="V481" s="34"/>
      <c r="W481" s="34"/>
      <c r="X481" s="31">
        <f t="shared" si="88"/>
        <v>9.0359999999999996</v>
      </c>
      <c r="Y481" s="31">
        <f t="shared" si="89"/>
        <v>-184.49199999999999</v>
      </c>
      <c r="Z481" s="30">
        <f t="shared" si="90"/>
        <v>0</v>
      </c>
    </row>
    <row r="482" spans="5:26" x14ac:dyDescent="0.15">
      <c r="E482" s="46"/>
      <c r="F482" s="28"/>
      <c r="G482" s="29"/>
      <c r="H482" s="29"/>
      <c r="I482" s="48" t="str">
        <f t="shared" si="91"/>
        <v/>
      </c>
      <c r="J482" s="48" t="str">
        <f t="shared" si="92"/>
        <v/>
      </c>
      <c r="K482" s="49" t="str">
        <f t="shared" si="93"/>
        <v/>
      </c>
      <c r="L482" s="11"/>
      <c r="M482" s="11"/>
      <c r="N482" s="78"/>
      <c r="O482" s="39" t="str">
        <f t="shared" si="94"/>
        <v>F</v>
      </c>
      <c r="P482" s="11">
        <f t="shared" si="87"/>
        <v>-23.287315649149274</v>
      </c>
      <c r="Q482" s="11"/>
      <c r="R482" s="38">
        <f t="shared" si="105"/>
        <v>0</v>
      </c>
      <c r="S482" s="30">
        <f t="shared" si="106"/>
        <v>0</v>
      </c>
      <c r="T482" s="30">
        <f t="shared" si="107"/>
        <v>0</v>
      </c>
      <c r="U482" s="34"/>
      <c r="V482" s="34"/>
      <c r="W482" s="34"/>
      <c r="X482" s="31">
        <f t="shared" si="88"/>
        <v>9.0359999999999996</v>
      </c>
      <c r="Y482" s="31">
        <f t="shared" si="89"/>
        <v>-184.49199999999999</v>
      </c>
      <c r="Z482" s="30">
        <f t="shared" si="90"/>
        <v>0</v>
      </c>
    </row>
    <row r="483" spans="5:26" x14ac:dyDescent="0.15">
      <c r="E483" s="46"/>
      <c r="F483" s="28"/>
      <c r="G483" s="29"/>
      <c r="H483" s="29"/>
      <c r="I483" s="48" t="str">
        <f t="shared" si="91"/>
        <v/>
      </c>
      <c r="J483" s="48" t="str">
        <f t="shared" si="92"/>
        <v/>
      </c>
      <c r="K483" s="49" t="str">
        <f t="shared" si="93"/>
        <v/>
      </c>
      <c r="L483" s="11"/>
      <c r="M483" s="11"/>
      <c r="N483" s="78"/>
      <c r="O483" s="39" t="str">
        <f t="shared" si="94"/>
        <v>F</v>
      </c>
      <c r="P483" s="11">
        <f t="shared" si="87"/>
        <v>-23.287315649149274</v>
      </c>
      <c r="Q483" s="11"/>
      <c r="R483" s="38">
        <f t="shared" si="105"/>
        <v>0</v>
      </c>
      <c r="S483" s="30">
        <f t="shared" si="106"/>
        <v>0</v>
      </c>
      <c r="T483" s="30">
        <f t="shared" si="107"/>
        <v>0</v>
      </c>
      <c r="U483" s="34"/>
      <c r="V483" s="34"/>
      <c r="W483" s="34"/>
      <c r="X483" s="31">
        <f t="shared" si="88"/>
        <v>9.0359999999999996</v>
      </c>
      <c r="Y483" s="31">
        <f t="shared" si="89"/>
        <v>-184.49199999999999</v>
      </c>
      <c r="Z483" s="30">
        <f t="shared" si="90"/>
        <v>0</v>
      </c>
    </row>
    <row r="484" spans="5:26" x14ac:dyDescent="0.15">
      <c r="E484" s="46"/>
      <c r="F484" s="28"/>
      <c r="G484" s="29"/>
      <c r="H484" s="29"/>
      <c r="I484" s="48" t="str">
        <f t="shared" si="91"/>
        <v/>
      </c>
      <c r="J484" s="48" t="str">
        <f t="shared" si="92"/>
        <v/>
      </c>
      <c r="K484" s="49" t="str">
        <f t="shared" si="93"/>
        <v/>
      </c>
      <c r="L484" s="11"/>
      <c r="M484" s="11"/>
      <c r="N484" s="78"/>
      <c r="O484" s="39" t="str">
        <f t="shared" si="94"/>
        <v>F</v>
      </c>
      <c r="P484" s="11">
        <f t="shared" si="87"/>
        <v>-23.287315649149274</v>
      </c>
      <c r="Q484" s="11"/>
      <c r="R484" s="38">
        <f t="shared" si="105"/>
        <v>0</v>
      </c>
      <c r="S484" s="30">
        <f t="shared" si="106"/>
        <v>0</v>
      </c>
      <c r="T484" s="30">
        <f t="shared" si="107"/>
        <v>0</v>
      </c>
      <c r="U484" s="34"/>
      <c r="V484" s="34"/>
      <c r="W484" s="34"/>
      <c r="X484" s="31">
        <f t="shared" si="88"/>
        <v>9.0359999999999996</v>
      </c>
      <c r="Y484" s="31">
        <f t="shared" si="89"/>
        <v>-184.49199999999999</v>
      </c>
      <c r="Z484" s="30">
        <f t="shared" si="90"/>
        <v>0</v>
      </c>
    </row>
    <row r="485" spans="5:26" x14ac:dyDescent="0.15">
      <c r="E485" s="46"/>
      <c r="F485" s="28"/>
      <c r="G485" s="29"/>
      <c r="H485" s="29"/>
      <c r="I485" s="48" t="str">
        <f t="shared" si="91"/>
        <v/>
      </c>
      <c r="J485" s="48" t="str">
        <f t="shared" si="92"/>
        <v/>
      </c>
      <c r="K485" s="49" t="str">
        <f t="shared" si="93"/>
        <v/>
      </c>
      <c r="L485" s="11"/>
      <c r="M485" s="11"/>
      <c r="N485" s="78"/>
      <c r="O485" s="39" t="str">
        <f t="shared" si="94"/>
        <v>F</v>
      </c>
      <c r="P485" s="11">
        <f t="shared" si="87"/>
        <v>-23.287315649149274</v>
      </c>
      <c r="Q485" s="11"/>
      <c r="R485" s="38">
        <f t="shared" si="105"/>
        <v>0</v>
      </c>
      <c r="S485" s="30">
        <f t="shared" si="106"/>
        <v>0</v>
      </c>
      <c r="T485" s="30">
        <f t="shared" si="107"/>
        <v>0</v>
      </c>
      <c r="U485" s="34"/>
      <c r="V485" s="34"/>
      <c r="W485" s="34"/>
      <c r="X485" s="31">
        <f t="shared" si="88"/>
        <v>9.0359999999999996</v>
      </c>
      <c r="Y485" s="31">
        <f t="shared" si="89"/>
        <v>-184.49199999999999</v>
      </c>
      <c r="Z485" s="30">
        <f t="shared" si="90"/>
        <v>0</v>
      </c>
    </row>
    <row r="486" spans="5:26" x14ac:dyDescent="0.15">
      <c r="E486" s="46"/>
      <c r="F486" s="28"/>
      <c r="G486" s="29"/>
      <c r="H486" s="29"/>
      <c r="I486" s="48" t="str">
        <f t="shared" si="91"/>
        <v/>
      </c>
      <c r="J486" s="48" t="str">
        <f t="shared" si="92"/>
        <v/>
      </c>
      <c r="K486" s="49" t="str">
        <f t="shared" si="93"/>
        <v/>
      </c>
      <c r="L486" s="11"/>
      <c r="M486" s="11"/>
      <c r="N486" s="78"/>
      <c r="O486" s="39" t="str">
        <f t="shared" si="94"/>
        <v>F</v>
      </c>
      <c r="P486" s="11">
        <f t="shared" si="87"/>
        <v>-23.287315649149274</v>
      </c>
      <c r="Q486" s="11"/>
      <c r="R486" s="38">
        <f t="shared" si="105"/>
        <v>0</v>
      </c>
      <c r="S486" s="30">
        <f t="shared" si="106"/>
        <v>0</v>
      </c>
      <c r="T486" s="30">
        <f t="shared" si="107"/>
        <v>0</v>
      </c>
      <c r="U486" s="34"/>
      <c r="V486" s="34"/>
      <c r="W486" s="34"/>
      <c r="X486" s="31">
        <f t="shared" si="88"/>
        <v>9.0359999999999996</v>
      </c>
      <c r="Y486" s="31">
        <f t="shared" si="89"/>
        <v>-184.49199999999999</v>
      </c>
      <c r="Z486" s="30">
        <f t="shared" si="90"/>
        <v>0</v>
      </c>
    </row>
    <row r="487" spans="5:26" x14ac:dyDescent="0.15">
      <c r="E487" s="46"/>
      <c r="F487" s="28"/>
      <c r="G487" s="29"/>
      <c r="H487" s="29"/>
      <c r="I487" s="48" t="str">
        <f t="shared" si="91"/>
        <v/>
      </c>
      <c r="J487" s="48" t="str">
        <f t="shared" si="92"/>
        <v/>
      </c>
      <c r="K487" s="49" t="str">
        <f t="shared" si="93"/>
        <v/>
      </c>
      <c r="L487" s="11"/>
      <c r="M487" s="11"/>
      <c r="N487" s="78"/>
      <c r="O487" s="39" t="str">
        <f t="shared" si="94"/>
        <v>F</v>
      </c>
      <c r="P487" s="11">
        <f t="shared" si="87"/>
        <v>-23.287315649149274</v>
      </c>
      <c r="Q487" s="11"/>
      <c r="R487" s="38">
        <f t="shared" si="105"/>
        <v>0</v>
      </c>
      <c r="S487" s="30">
        <f t="shared" si="106"/>
        <v>0</v>
      </c>
      <c r="T487" s="30">
        <f t="shared" si="107"/>
        <v>0</v>
      </c>
      <c r="U487" s="34"/>
      <c r="V487" s="34"/>
      <c r="W487" s="34"/>
      <c r="X487" s="31">
        <f t="shared" si="88"/>
        <v>9.0359999999999996</v>
      </c>
      <c r="Y487" s="31">
        <f t="shared" si="89"/>
        <v>-184.49199999999999</v>
      </c>
      <c r="Z487" s="30">
        <f t="shared" si="90"/>
        <v>0</v>
      </c>
    </row>
    <row r="488" spans="5:26" x14ac:dyDescent="0.15">
      <c r="E488" s="46"/>
      <c r="F488" s="28"/>
      <c r="G488" s="29"/>
      <c r="H488" s="29"/>
      <c r="I488" s="48" t="str">
        <f t="shared" si="91"/>
        <v/>
      </c>
      <c r="J488" s="48" t="str">
        <f t="shared" si="92"/>
        <v/>
      </c>
      <c r="K488" s="49" t="str">
        <f t="shared" si="93"/>
        <v/>
      </c>
      <c r="L488" s="11"/>
      <c r="M488" s="11"/>
      <c r="N488" s="78"/>
      <c r="O488" s="39" t="str">
        <f t="shared" si="94"/>
        <v>F</v>
      </c>
      <c r="P488" s="11">
        <f t="shared" si="87"/>
        <v>-23.287315649149274</v>
      </c>
      <c r="Q488" s="11"/>
      <c r="R488" s="38">
        <f t="shared" si="105"/>
        <v>0</v>
      </c>
      <c r="S488" s="30">
        <f t="shared" si="106"/>
        <v>0</v>
      </c>
      <c r="T488" s="30">
        <f t="shared" si="107"/>
        <v>0</v>
      </c>
      <c r="U488" s="34"/>
      <c r="V488" s="34"/>
      <c r="W488" s="34"/>
      <c r="X488" s="31">
        <f t="shared" si="88"/>
        <v>9.0359999999999996</v>
      </c>
      <c r="Y488" s="31">
        <f t="shared" si="89"/>
        <v>-184.49199999999999</v>
      </c>
      <c r="Z488" s="30">
        <f t="shared" si="90"/>
        <v>0</v>
      </c>
    </row>
    <row r="489" spans="5:26" x14ac:dyDescent="0.15">
      <c r="E489" s="46"/>
      <c r="F489" s="28"/>
      <c r="G489" s="29"/>
      <c r="H489" s="29"/>
      <c r="I489" s="48" t="str">
        <f t="shared" si="91"/>
        <v/>
      </c>
      <c r="J489" s="48" t="str">
        <f t="shared" si="92"/>
        <v/>
      </c>
      <c r="K489" s="49" t="str">
        <f t="shared" si="93"/>
        <v/>
      </c>
      <c r="L489" s="11"/>
      <c r="M489" s="11"/>
      <c r="N489" s="78"/>
      <c r="O489" s="39" t="str">
        <f t="shared" si="94"/>
        <v>F</v>
      </c>
      <c r="P489" s="11">
        <f t="shared" si="87"/>
        <v>-23.287315649149274</v>
      </c>
      <c r="Q489" s="11"/>
      <c r="R489" s="38">
        <f t="shared" si="105"/>
        <v>0</v>
      </c>
      <c r="S489" s="30">
        <f t="shared" si="106"/>
        <v>0</v>
      </c>
      <c r="T489" s="30">
        <f t="shared" si="107"/>
        <v>0</v>
      </c>
      <c r="U489" s="34"/>
      <c r="V489" s="34"/>
      <c r="W489" s="34"/>
      <c r="X489" s="31">
        <f t="shared" si="88"/>
        <v>9.0359999999999996</v>
      </c>
      <c r="Y489" s="31">
        <f t="shared" si="89"/>
        <v>-184.49199999999999</v>
      </c>
      <c r="Z489" s="30">
        <f t="shared" si="90"/>
        <v>0</v>
      </c>
    </row>
    <row r="490" spans="5:26" x14ac:dyDescent="0.15">
      <c r="E490" s="46"/>
      <c r="F490" s="28"/>
      <c r="G490" s="29"/>
      <c r="H490" s="29"/>
      <c r="I490" s="48" t="str">
        <f t="shared" si="91"/>
        <v/>
      </c>
      <c r="J490" s="48" t="str">
        <f t="shared" si="92"/>
        <v/>
      </c>
      <c r="K490" s="49" t="str">
        <f t="shared" si="93"/>
        <v/>
      </c>
      <c r="L490" s="11"/>
      <c r="M490" s="11"/>
      <c r="N490" s="78"/>
      <c r="O490" s="39" t="str">
        <f t="shared" si="94"/>
        <v>F</v>
      </c>
      <c r="P490" s="11">
        <f t="shared" si="87"/>
        <v>-23.287315649149274</v>
      </c>
      <c r="Q490" s="11"/>
      <c r="R490" s="38">
        <f t="shared" si="105"/>
        <v>0</v>
      </c>
      <c r="S490" s="30">
        <f t="shared" si="106"/>
        <v>0</v>
      </c>
      <c r="T490" s="30">
        <f t="shared" si="107"/>
        <v>0</v>
      </c>
      <c r="U490" s="34"/>
      <c r="V490" s="34"/>
      <c r="W490" s="34"/>
      <c r="X490" s="31">
        <f t="shared" si="88"/>
        <v>9.0359999999999996</v>
      </c>
      <c r="Y490" s="31">
        <f t="shared" si="89"/>
        <v>-184.49199999999999</v>
      </c>
      <c r="Z490" s="30">
        <f t="shared" si="90"/>
        <v>0</v>
      </c>
    </row>
    <row r="491" spans="5:26" x14ac:dyDescent="0.15">
      <c r="E491" s="46"/>
      <c r="F491" s="28"/>
      <c r="G491" s="29"/>
      <c r="H491" s="29"/>
      <c r="I491" s="48" t="str">
        <f t="shared" si="91"/>
        <v/>
      </c>
      <c r="J491" s="48" t="str">
        <f t="shared" si="92"/>
        <v/>
      </c>
      <c r="K491" s="49" t="str">
        <f t="shared" si="93"/>
        <v/>
      </c>
      <c r="L491" s="11"/>
      <c r="M491" s="11"/>
      <c r="N491" s="78"/>
      <c r="O491" s="39" t="str">
        <f t="shared" si="94"/>
        <v>F</v>
      </c>
      <c r="P491" s="11">
        <f t="shared" si="87"/>
        <v>-23.287315649149274</v>
      </c>
      <c r="Q491" s="11"/>
      <c r="R491" s="38">
        <f t="shared" si="105"/>
        <v>0</v>
      </c>
      <c r="S491" s="30">
        <f t="shared" si="106"/>
        <v>0</v>
      </c>
      <c r="T491" s="30">
        <f t="shared" si="107"/>
        <v>0</v>
      </c>
      <c r="U491" s="34"/>
      <c r="V491" s="34"/>
      <c r="W491" s="34"/>
      <c r="X491" s="31">
        <f t="shared" si="88"/>
        <v>9.0359999999999996</v>
      </c>
      <c r="Y491" s="31">
        <f t="shared" si="89"/>
        <v>-184.49199999999999</v>
      </c>
      <c r="Z491" s="30">
        <f t="shared" si="90"/>
        <v>0</v>
      </c>
    </row>
    <row r="492" spans="5:26" x14ac:dyDescent="0.15">
      <c r="E492" s="46"/>
      <c r="F492" s="28"/>
      <c r="G492" s="29"/>
      <c r="H492" s="29"/>
      <c r="I492" s="48" t="str">
        <f t="shared" si="91"/>
        <v/>
      </c>
      <c r="J492" s="48" t="str">
        <f t="shared" si="92"/>
        <v/>
      </c>
      <c r="K492" s="49" t="str">
        <f t="shared" si="93"/>
        <v/>
      </c>
      <c r="L492" s="11"/>
      <c r="M492" s="11"/>
      <c r="N492" s="78"/>
      <c r="O492" s="39" t="str">
        <f t="shared" si="94"/>
        <v>F</v>
      </c>
      <c r="P492" s="11">
        <f t="shared" si="87"/>
        <v>-23.287315649149274</v>
      </c>
      <c r="Q492" s="11"/>
      <c r="R492" s="38">
        <f t="shared" si="105"/>
        <v>0</v>
      </c>
      <c r="S492" s="30">
        <f t="shared" si="106"/>
        <v>0</v>
      </c>
      <c r="T492" s="30">
        <f t="shared" si="107"/>
        <v>0</v>
      </c>
      <c r="U492" s="34"/>
      <c r="V492" s="34"/>
      <c r="W492" s="34"/>
      <c r="X492" s="31">
        <f t="shared" si="88"/>
        <v>9.0359999999999996</v>
      </c>
      <c r="Y492" s="31">
        <f t="shared" si="89"/>
        <v>-184.49199999999999</v>
      </c>
      <c r="Z492" s="30">
        <f t="shared" si="90"/>
        <v>0</v>
      </c>
    </row>
    <row r="493" spans="5:26" x14ac:dyDescent="0.15">
      <c r="E493" s="46"/>
      <c r="F493" s="28"/>
      <c r="G493" s="29"/>
      <c r="H493" s="29"/>
      <c r="I493" s="48" t="str">
        <f t="shared" si="91"/>
        <v/>
      </c>
      <c r="J493" s="48" t="str">
        <f t="shared" si="92"/>
        <v/>
      </c>
      <c r="K493" s="49" t="str">
        <f t="shared" si="93"/>
        <v/>
      </c>
      <c r="L493" s="11"/>
      <c r="M493" s="11"/>
      <c r="N493" s="78"/>
      <c r="O493" s="39" t="str">
        <f t="shared" si="94"/>
        <v>F</v>
      </c>
      <c r="P493" s="11">
        <f t="shared" si="87"/>
        <v>-23.287315649149274</v>
      </c>
      <c r="Q493" s="11"/>
      <c r="R493" s="38">
        <f t="shared" si="105"/>
        <v>0</v>
      </c>
      <c r="S493" s="30">
        <f t="shared" si="106"/>
        <v>0</v>
      </c>
      <c r="T493" s="30">
        <f t="shared" si="107"/>
        <v>0</v>
      </c>
      <c r="U493" s="34"/>
      <c r="V493" s="34"/>
      <c r="W493" s="34"/>
      <c r="X493" s="31">
        <f t="shared" si="88"/>
        <v>9.0359999999999996</v>
      </c>
      <c r="Y493" s="31">
        <f t="shared" si="89"/>
        <v>-184.49199999999999</v>
      </c>
      <c r="Z493" s="30">
        <f t="shared" si="90"/>
        <v>0</v>
      </c>
    </row>
    <row r="494" spans="5:26" x14ac:dyDescent="0.15">
      <c r="E494" s="46"/>
      <c r="F494" s="28"/>
      <c r="G494" s="29"/>
      <c r="H494" s="29"/>
      <c r="I494" s="48" t="str">
        <f t="shared" si="91"/>
        <v/>
      </c>
      <c r="J494" s="48" t="str">
        <f t="shared" si="92"/>
        <v/>
      </c>
      <c r="K494" s="49" t="str">
        <f t="shared" si="93"/>
        <v/>
      </c>
      <c r="L494" s="11"/>
      <c r="M494" s="11"/>
      <c r="N494" s="78"/>
      <c r="O494" s="39" t="str">
        <f t="shared" si="94"/>
        <v>F</v>
      </c>
      <c r="P494" s="11">
        <f t="shared" si="87"/>
        <v>-23.287315649149274</v>
      </c>
      <c r="Q494" s="11"/>
      <c r="R494" s="38">
        <f t="shared" si="105"/>
        <v>0</v>
      </c>
      <c r="S494" s="30">
        <f t="shared" si="106"/>
        <v>0</v>
      </c>
      <c r="T494" s="30">
        <f t="shared" si="107"/>
        <v>0</v>
      </c>
      <c r="U494" s="34"/>
      <c r="V494" s="34"/>
      <c r="W494" s="34"/>
      <c r="X494" s="31">
        <f t="shared" si="88"/>
        <v>9.0359999999999996</v>
      </c>
      <c r="Y494" s="31">
        <f t="shared" si="89"/>
        <v>-184.49199999999999</v>
      </c>
      <c r="Z494" s="30">
        <f t="shared" si="90"/>
        <v>0</v>
      </c>
    </row>
    <row r="495" spans="5:26" x14ac:dyDescent="0.15">
      <c r="E495" s="46"/>
      <c r="F495" s="28"/>
      <c r="G495" s="29"/>
      <c r="H495" s="29"/>
      <c r="I495" s="48" t="str">
        <f t="shared" si="91"/>
        <v/>
      </c>
      <c r="J495" s="48" t="str">
        <f t="shared" si="92"/>
        <v/>
      </c>
      <c r="K495" s="49" t="str">
        <f t="shared" si="93"/>
        <v/>
      </c>
      <c r="L495" s="11"/>
      <c r="M495" s="11"/>
      <c r="N495" s="78"/>
      <c r="O495" s="39" t="str">
        <f t="shared" si="94"/>
        <v>F</v>
      </c>
      <c r="P495" s="11">
        <f t="shared" si="87"/>
        <v>-23.287315649149274</v>
      </c>
      <c r="Q495" s="11"/>
      <c r="R495" s="38">
        <f t="shared" si="105"/>
        <v>0</v>
      </c>
      <c r="S495" s="30">
        <f t="shared" si="106"/>
        <v>0</v>
      </c>
      <c r="T495" s="30">
        <f t="shared" si="107"/>
        <v>0</v>
      </c>
      <c r="U495" s="34"/>
      <c r="V495" s="34"/>
      <c r="W495" s="34"/>
      <c r="X495" s="31">
        <f t="shared" si="88"/>
        <v>9.0359999999999996</v>
      </c>
      <c r="Y495" s="31">
        <f t="shared" si="89"/>
        <v>-184.49199999999999</v>
      </c>
      <c r="Z495" s="30">
        <f t="shared" si="90"/>
        <v>0</v>
      </c>
    </row>
    <row r="496" spans="5:26" ht="14.25" thickBot="1" x14ac:dyDescent="0.2">
      <c r="E496" s="50"/>
      <c r="F496" s="64"/>
      <c r="G496" s="51"/>
      <c r="H496" s="51"/>
      <c r="I496" s="52" t="str">
        <f t="shared" si="91"/>
        <v/>
      </c>
      <c r="J496" s="52" t="str">
        <f t="shared" si="92"/>
        <v/>
      </c>
      <c r="K496" s="53" t="str">
        <f t="shared" si="93"/>
        <v/>
      </c>
      <c r="L496" s="11"/>
      <c r="M496" s="11"/>
      <c r="N496" s="78"/>
      <c r="O496" s="39" t="str">
        <f t="shared" si="94"/>
        <v>F</v>
      </c>
      <c r="P496" s="11">
        <f t="shared" si="87"/>
        <v>-23.287315649149274</v>
      </c>
      <c r="Q496" s="11"/>
      <c r="R496" s="38">
        <f t="shared" si="105"/>
        <v>0</v>
      </c>
      <c r="S496" s="30">
        <f t="shared" si="106"/>
        <v>0</v>
      </c>
      <c r="T496" s="30">
        <f t="shared" si="107"/>
        <v>0</v>
      </c>
      <c r="U496" s="34"/>
      <c r="V496" s="34"/>
      <c r="W496" s="34"/>
      <c r="X496" s="31">
        <f t="shared" si="88"/>
        <v>9.0359999999999996</v>
      </c>
      <c r="Y496" s="31">
        <f t="shared" si="89"/>
        <v>-184.49199999999999</v>
      </c>
      <c r="Z496" s="30">
        <f t="shared" si="90"/>
        <v>0</v>
      </c>
    </row>
    <row r="497" spans="4:26" ht="14.25" thickBot="1" x14ac:dyDescent="0.2"/>
    <row r="498" spans="4:26" ht="23.25" customHeight="1" x14ac:dyDescent="0.15">
      <c r="D498" s="72">
        <v>5</v>
      </c>
      <c r="E498" s="42" t="s">
        <v>20</v>
      </c>
      <c r="F498" s="65"/>
      <c r="G498" s="66" t="s">
        <v>115</v>
      </c>
      <c r="H498" s="90"/>
      <c r="I498" s="90"/>
      <c r="J498" s="66"/>
      <c r="K498" s="67"/>
    </row>
    <row r="499" spans="4:26" ht="27.75" customHeight="1" x14ac:dyDescent="0.15">
      <c r="E499" s="43" t="s">
        <v>54</v>
      </c>
      <c r="F499" s="63"/>
      <c r="G499" s="44" t="s">
        <v>75</v>
      </c>
      <c r="H499" s="59"/>
      <c r="I499" s="41"/>
      <c r="J499" s="41"/>
      <c r="K499" s="68"/>
    </row>
    <row r="500" spans="4:26" ht="42" customHeight="1" x14ac:dyDescent="0.15">
      <c r="E500" s="46"/>
      <c r="F500" s="7" t="s">
        <v>30</v>
      </c>
      <c r="G500" s="8" t="s">
        <v>29</v>
      </c>
      <c r="H500" s="8" t="s">
        <v>28</v>
      </c>
      <c r="I500" s="7" t="s">
        <v>123</v>
      </c>
      <c r="J500" s="7" t="s">
        <v>124</v>
      </c>
      <c r="K500" s="47" t="s">
        <v>125</v>
      </c>
      <c r="L500" s="10"/>
      <c r="M500" s="10"/>
      <c r="N500" s="7"/>
      <c r="O500" s="7" t="s">
        <v>31</v>
      </c>
      <c r="P500" s="9" t="s">
        <v>23</v>
      </c>
      <c r="Q500" s="9"/>
      <c r="R500" s="36" t="s">
        <v>21</v>
      </c>
      <c r="S500" s="35" t="s">
        <v>22</v>
      </c>
      <c r="T500" s="35" t="s">
        <v>47</v>
      </c>
      <c r="U500" s="35"/>
      <c r="V500" s="35"/>
      <c r="W500" s="35"/>
      <c r="X500" s="37" t="s">
        <v>45</v>
      </c>
      <c r="Y500" s="37" t="s">
        <v>46</v>
      </c>
      <c r="Z500" s="30" t="s">
        <v>78</v>
      </c>
    </row>
    <row r="501" spans="4:26" x14ac:dyDescent="0.15">
      <c r="E501" s="46"/>
      <c r="F501" s="28"/>
      <c r="G501" s="29"/>
      <c r="H501" s="29"/>
      <c r="I501" s="48" t="str">
        <f>IF(COUNTA($F$499,$H$499,F501:H501)=5,P501,"")</f>
        <v/>
      </c>
      <c r="J501" s="48" t="str">
        <f>IF(COUNTA($F$499,$H$499,F501:H501)=5,IF(T501&lt;6,"*",IF(T501&gt;=17.583,"*",(H501-G501*INDEX(IF(O501="F",muratafemale,muratamale),R501-4,1)-INDEX(IF(O501="F",muratafemale,muratamale),R501-4,2))/(G501*INDEX(IF(O501="F",muratafemale,muratamale),R501-4,1)+INDEX(IF(O501="F",muratafemale,muratamale),R501-4,2))*100)),"")</f>
        <v/>
      </c>
      <c r="K501" s="49" t="str">
        <f>IF(COUNTA($F$499,$H$499,F501:H501)=5,IF(OR(T501&lt;1,G501&lt;70),"*",IF(G501&gt;=IF(O501="M",181,174),(H501-Z501)/Z501*100,IF(G501&lt;101,(H501-X501)/X501*100,IF(T501&lt;6,(H501-X501)/X501*100,IF(T501&gt;=17.583,(H501-Z501)/Z501*100,(H501-Y501)/Y501*100))))),"")</f>
        <v/>
      </c>
      <c r="L501" s="11"/>
      <c r="M501" s="11"/>
      <c r="N501" s="78"/>
      <c r="O501" s="39" t="str">
        <f>IF(OR(+$H$499="男",+$H$499="M"),"M","F")</f>
        <v>F</v>
      </c>
      <c r="P501" s="11">
        <f t="shared" ref="P501:P620" si="115">IF(T501&gt;17.583,"*",(G501-(INDEX(IF(O501="F",Hfemalemean,Hmalemean),S501+1,R501+1)))/(INDEX(IF(O501="F",Hfemalesd,Hmalesd),S501+1,R501+1)))</f>
        <v>-23.287315649149274</v>
      </c>
      <c r="Q501" s="11"/>
      <c r="R501" s="38">
        <f>DATEDIF($F$499,F501,"Y")</f>
        <v>0</v>
      </c>
      <c r="S501" s="30">
        <f>DATEDIF($F$499,F501,"YM")</f>
        <v>0</v>
      </c>
      <c r="T501" s="30">
        <f>DATEDIF($F$499,F501,"Y")+DATEDIF($F$499,F501,"YD")/(365+IF(MOD(YEAR(DATE(YEAR(F501)-1,MONTH($F$499),DAY($F$499))),4)=0,IF(DATE(YEAR(DATE(YEAR(F501)-1,MONTH($F$499),DAY($F$499))),2,29)&gt;=DATE(YEAR(F501)-1,MONTH($F$499),DAY($F$499)),1,0),0)+IF(MOD(YEAR(F501),4)=0,IF(DATE(YEAR(F501),2,29)&lt;=F501,1,0),0))</f>
        <v>0</v>
      </c>
      <c r="U501" s="34"/>
      <c r="V501" s="34"/>
      <c r="W501" s="34"/>
      <c r="X501" s="31">
        <f t="shared" ref="X501:X620" si="116">IF(O501="M",2.06*10^-3*G501^2-0.1166*G501+6.5273,2.49*10^-3*G501^2-0.1858*G501+9.036)</f>
        <v>9.0359999999999996</v>
      </c>
      <c r="Y501" s="31">
        <f t="shared" ref="Y501:Y620" si="117">((G501/100)^3*INDEX(itoOI,IF(O501="M",0,3)+IF(G501&lt;140,1,IF(G501&lt;=149,2,3)),1)+(G501/100)^2*INDEX(itoOI,IF(O501="M",0,3)+IF(G501&lt;140,1,IF(G501&lt;=149,2,3)),2)+(G501/100)*INDEX(itoOI,IF(O501="M",0,3)+IF(G501&lt;140,1,IF(G501&lt;=149,2,3)),3)+INDEX(itoOI,IF(O501="M",0,3)+IF(G501&lt;140,1,IF(G501&lt;=149,2,3)),4))</f>
        <v>-184.49199999999999</v>
      </c>
      <c r="Z501" s="30">
        <f t="shared" ref="Z501:Z620" si="118">22*G501^2/10000</f>
        <v>0</v>
      </c>
    </row>
    <row r="502" spans="4:26" x14ac:dyDescent="0.15">
      <c r="E502" s="46"/>
      <c r="F502" s="28"/>
      <c r="G502" s="29"/>
      <c r="H502" s="29"/>
      <c r="I502" s="48" t="str">
        <f>IF(COUNTA($F$499,$H$499,F502:H502)=5,P502,"")</f>
        <v/>
      </c>
      <c r="J502" s="48" t="str">
        <f>IF(COUNTA($F$499,$H$499,F502:H502)=5,IF(T502&lt;6,"*",IF(T502&gt;=17.583,"*",(H502-G502*INDEX(IF(O502="F",muratafemale,muratamale),R502-4,1)-INDEX(IF(O502="F",muratafemale,muratamale),R502-4,2))/(G502*INDEX(IF(O502="F",muratafemale,muratamale),R502-4,1)+INDEX(IF(O502="F",muratafemale,muratamale),R502-4,2))*100)),"")</f>
        <v/>
      </c>
      <c r="K502" s="49" t="str">
        <f>IF(COUNTA($F$499,$H$499,F502:H502)=5,IF(OR(T502&lt;1,G502&lt;70),"*",IF(G502&gt;=IF(O502="M",181,174),(H502-Z502)/Z502*100,IF(G502&lt;101,(H502-X502)/X502*100,IF(T502&lt;6,(H502-X502)/X502*100,IF(T502&gt;=17.583,(H502-Z502)/Z502*100,(H502-Y502)/Y502*100))))),"")</f>
        <v/>
      </c>
      <c r="L502" s="11"/>
      <c r="M502" s="11"/>
      <c r="N502" s="78"/>
      <c r="O502" s="39" t="str">
        <f>+O501</f>
        <v>F</v>
      </c>
      <c r="P502" s="11">
        <f t="shared" si="115"/>
        <v>-23.287315649149274</v>
      </c>
      <c r="Q502" s="11"/>
      <c r="R502" s="38">
        <f>DATEDIF($F$499,F502,"Y")</f>
        <v>0</v>
      </c>
      <c r="S502" s="30">
        <f>DATEDIF($F$499,F502,"YM")</f>
        <v>0</v>
      </c>
      <c r="T502" s="30">
        <f>DATEDIF($F$499,F502,"Y")+DATEDIF($F$499,F502,"YD")/(365+IF(MOD(YEAR(DATE(YEAR(F502)-1,MONTH($F$499),DAY($F$499))),4)=0,IF(DATE(YEAR(DATE(YEAR(F502)-1,MONTH($F$499),DAY($F$499))),2,29)&gt;=DATE(YEAR(F502)-1,MONTH($F$499),DAY($F$499)),1,0),0)+IF(MOD(YEAR(F502),4)=0,IF(DATE(YEAR(F502),2,29)&lt;=F502,1,0),0))</f>
        <v>0</v>
      </c>
      <c r="U502" s="34"/>
      <c r="V502" s="34"/>
      <c r="W502" s="34"/>
      <c r="X502" s="31">
        <f t="shared" si="116"/>
        <v>9.0359999999999996</v>
      </c>
      <c r="Y502" s="31">
        <f t="shared" si="117"/>
        <v>-184.49199999999999</v>
      </c>
      <c r="Z502" s="30">
        <f t="shared" si="118"/>
        <v>0</v>
      </c>
    </row>
    <row r="503" spans="4:26" x14ac:dyDescent="0.15">
      <c r="E503" s="46"/>
      <c r="F503" s="28"/>
      <c r="G503" s="29"/>
      <c r="H503" s="29"/>
      <c r="I503" s="48" t="str">
        <f>IF(COUNTA($F$499,$H$499,F503:H503)=5,P503,"")</f>
        <v/>
      </c>
      <c r="J503" s="48" t="str">
        <f t="shared" ref="J503:J620" si="119">IF(COUNTA($F$499,$H$499,F503:H503)=5,IF(T503&lt;6,"*",IF(T503&gt;=17.583,"*",(H503-G503*INDEX(IF(O503="F",muratafemale,muratamale),R503-4,1)-INDEX(IF(O503="F",muratafemale,muratamale),R503-4,2))/(G503*INDEX(IF(O503="F",muratafemale,muratamale),R503-4,1)+INDEX(IF(O503="F",muratafemale,muratamale),R503-4,2))*100)),"")</f>
        <v/>
      </c>
      <c r="K503" s="49" t="str">
        <f t="shared" ref="K503:K620" si="120">IF(COUNTA($F$499,$H$499,F503:H503)=5,IF(OR(T503&lt;1,G503&lt;70),"*",IF(G503&gt;=IF(O503="M",181,174),(H503-Z503)/Z503*100,IF(G503&lt;101,(H503-X503)/X503*100,IF(T503&lt;6,(H503-X503)/X503*100,IF(T503&gt;=17.583,(H503-Z503)/Z503*100,(H503-Y503)/Y503*100))))),"")</f>
        <v/>
      </c>
      <c r="N503" s="78"/>
      <c r="O503" s="39" t="str">
        <f t="shared" ref="O503:O620" si="121">+O502</f>
        <v>F</v>
      </c>
      <c r="P503" s="11">
        <f t="shared" si="115"/>
        <v>-23.287315649149274</v>
      </c>
      <c r="Q503" s="11"/>
      <c r="R503" s="38">
        <f t="shared" ref="R503:R565" si="122">DATEDIF($F$499,F503,"Y")</f>
        <v>0</v>
      </c>
      <c r="S503" s="30">
        <f t="shared" ref="S503:S565" si="123">DATEDIF($F$499,F503,"YM")</f>
        <v>0</v>
      </c>
      <c r="T503" s="30">
        <f t="shared" ref="T503:T565" si="124">DATEDIF($F$499,F503,"Y")+DATEDIF($F$499,F503,"YD")/(365+IF(MOD(YEAR(DATE(YEAR(F503)-1,MONTH($F$499),DAY($F$499))),4)=0,IF(DATE(YEAR(DATE(YEAR(F503)-1,MONTH($F$499),DAY($F$499))),2,29)&gt;=DATE(YEAR(F503)-1,MONTH($F$499),DAY($F$499)),1,0),0)+IF(MOD(YEAR(F503),4)=0,IF(DATE(YEAR(F503),2,29)&lt;=F503,1,0),0))</f>
        <v>0</v>
      </c>
      <c r="U503" s="34"/>
      <c r="V503" s="34"/>
      <c r="W503" s="34"/>
      <c r="X503" s="31">
        <f t="shared" si="116"/>
        <v>9.0359999999999996</v>
      </c>
      <c r="Y503" s="31">
        <f t="shared" si="117"/>
        <v>-184.49199999999999</v>
      </c>
      <c r="Z503" s="30">
        <f t="shared" si="118"/>
        <v>0</v>
      </c>
    </row>
    <row r="504" spans="4:26" x14ac:dyDescent="0.15">
      <c r="E504" s="46"/>
      <c r="F504" s="28"/>
      <c r="G504" s="29"/>
      <c r="H504" s="29"/>
      <c r="I504" s="48" t="str">
        <f t="shared" ref="I504:I567" si="125">IF(COUNTA($F$499,$H$499,F504:H504)=5,P504,"")</f>
        <v/>
      </c>
      <c r="J504" s="48" t="str">
        <f t="shared" ref="J504:J567" si="126">IF(COUNTA($F$499,$H$499,F504:H504)=5,IF(T504&lt;6,"*",IF(T504&gt;=17.583,"*",(H504-G504*INDEX(IF(O504="F",muratafemale,muratamale),R504-4,1)-INDEX(IF(O504="F",muratafemale,muratamale),R504-4,2))/(G504*INDEX(IF(O504="F",muratafemale,muratamale),R504-4,1)+INDEX(IF(O504="F",muratafemale,muratamale),R504-4,2))*100)),"")</f>
        <v/>
      </c>
      <c r="K504" s="49" t="str">
        <f t="shared" ref="K504:K567" si="127">IF(COUNTA($F$499,$H$499,F504:H504)=5,IF(OR(T504&lt;1,G504&lt;70),"*",IF(G504&gt;=IF(O504="M",181,174),(H504-Z504)/Z504*100,IF(G504&lt;101,(H504-X504)/X504*100,IF(T504&lt;6,(H504-X504)/X504*100,IF(T504&gt;=17.583,(H504-Z504)/Z504*100,(H504-Y504)/Y504*100))))),"")</f>
        <v/>
      </c>
      <c r="N504" s="78"/>
      <c r="O504" s="39" t="str">
        <f t="shared" si="121"/>
        <v>F</v>
      </c>
      <c r="P504" s="11">
        <f t="shared" ref="P504:P567" si="128">IF(T504&gt;17.583,"*",(G504-(INDEX(IF(O504="F",Hfemalemean,Hmalemean),S504+1,R504+1)))/(INDEX(IF(O504="F",Hfemalesd,Hmalesd),S504+1,R504+1)))</f>
        <v>-23.287315649149274</v>
      </c>
      <c r="Q504" s="11"/>
      <c r="R504" s="38">
        <f t="shared" si="122"/>
        <v>0</v>
      </c>
      <c r="S504" s="30">
        <f t="shared" si="123"/>
        <v>0</v>
      </c>
      <c r="T504" s="30">
        <f t="shared" si="124"/>
        <v>0</v>
      </c>
      <c r="U504" s="34"/>
      <c r="V504" s="34"/>
      <c r="W504" s="34"/>
      <c r="X504" s="31">
        <f t="shared" ref="X504:X567" si="129">IF(O504="M",2.06*10^-3*G504^2-0.1166*G504+6.5273,2.49*10^-3*G504^2-0.1858*G504+9.036)</f>
        <v>9.0359999999999996</v>
      </c>
      <c r="Y504" s="31">
        <f t="shared" ref="Y504:Y567" si="130">((G504/100)^3*INDEX(itoOI,IF(O504="M",0,3)+IF(G504&lt;140,1,IF(G504&lt;=149,2,3)),1)+(G504/100)^2*INDEX(itoOI,IF(O504="M",0,3)+IF(G504&lt;140,1,IF(G504&lt;=149,2,3)),2)+(G504/100)*INDEX(itoOI,IF(O504="M",0,3)+IF(G504&lt;140,1,IF(G504&lt;=149,2,3)),3)+INDEX(itoOI,IF(O504="M",0,3)+IF(G504&lt;140,1,IF(G504&lt;=149,2,3)),4))</f>
        <v>-184.49199999999999</v>
      </c>
      <c r="Z504" s="30">
        <f t="shared" ref="Z504:Z567" si="131">22*G504^2/10000</f>
        <v>0</v>
      </c>
    </row>
    <row r="505" spans="4:26" x14ac:dyDescent="0.15">
      <c r="E505" s="46"/>
      <c r="F505" s="28"/>
      <c r="G505" s="29"/>
      <c r="H505" s="29"/>
      <c r="I505" s="48" t="str">
        <f t="shared" si="125"/>
        <v/>
      </c>
      <c r="J505" s="48" t="str">
        <f t="shared" si="126"/>
        <v/>
      </c>
      <c r="K505" s="49" t="str">
        <f t="shared" si="127"/>
        <v/>
      </c>
      <c r="N505" s="78"/>
      <c r="O505" s="39" t="str">
        <f t="shared" si="121"/>
        <v>F</v>
      </c>
      <c r="P505" s="11">
        <f t="shared" si="128"/>
        <v>-23.287315649149274</v>
      </c>
      <c r="Q505" s="11"/>
      <c r="R505" s="38">
        <f t="shared" si="122"/>
        <v>0</v>
      </c>
      <c r="S505" s="30">
        <f t="shared" si="123"/>
        <v>0</v>
      </c>
      <c r="T505" s="30">
        <f t="shared" si="124"/>
        <v>0</v>
      </c>
      <c r="U505" s="34"/>
      <c r="V505" s="34"/>
      <c r="W505" s="34"/>
      <c r="X505" s="31">
        <f t="shared" si="129"/>
        <v>9.0359999999999996</v>
      </c>
      <c r="Y505" s="31">
        <f t="shared" si="130"/>
        <v>-184.49199999999999</v>
      </c>
      <c r="Z505" s="30">
        <f t="shared" si="131"/>
        <v>0</v>
      </c>
    </row>
    <row r="506" spans="4:26" x14ac:dyDescent="0.15">
      <c r="E506" s="46"/>
      <c r="F506" s="28"/>
      <c r="G506" s="29"/>
      <c r="H506" s="29"/>
      <c r="I506" s="48" t="str">
        <f t="shared" si="125"/>
        <v/>
      </c>
      <c r="J506" s="48" t="str">
        <f t="shared" si="126"/>
        <v/>
      </c>
      <c r="K506" s="49" t="str">
        <f t="shared" si="127"/>
        <v/>
      </c>
      <c r="N506" s="78"/>
      <c r="O506" s="39" t="str">
        <f t="shared" si="121"/>
        <v>F</v>
      </c>
      <c r="P506" s="11">
        <f t="shared" si="128"/>
        <v>-23.287315649149274</v>
      </c>
      <c r="Q506" s="11"/>
      <c r="R506" s="38">
        <f t="shared" si="122"/>
        <v>0</v>
      </c>
      <c r="S506" s="30">
        <f t="shared" si="123"/>
        <v>0</v>
      </c>
      <c r="T506" s="30">
        <f t="shared" si="124"/>
        <v>0</v>
      </c>
      <c r="U506" s="34"/>
      <c r="V506" s="34"/>
      <c r="W506" s="34"/>
      <c r="X506" s="31">
        <f t="shared" si="129"/>
        <v>9.0359999999999996</v>
      </c>
      <c r="Y506" s="31">
        <f t="shared" si="130"/>
        <v>-184.49199999999999</v>
      </c>
      <c r="Z506" s="30">
        <f t="shared" si="131"/>
        <v>0</v>
      </c>
    </row>
    <row r="507" spans="4:26" x14ac:dyDescent="0.15">
      <c r="E507" s="46"/>
      <c r="F507" s="28"/>
      <c r="G507" s="29"/>
      <c r="H507" s="29"/>
      <c r="I507" s="48" t="str">
        <f t="shared" si="125"/>
        <v/>
      </c>
      <c r="J507" s="48" t="str">
        <f t="shared" si="126"/>
        <v/>
      </c>
      <c r="K507" s="49" t="str">
        <f t="shared" si="127"/>
        <v/>
      </c>
      <c r="N507" s="78"/>
      <c r="O507" s="39" t="str">
        <f t="shared" si="121"/>
        <v>F</v>
      </c>
      <c r="P507" s="11">
        <f t="shared" si="128"/>
        <v>-23.287315649149274</v>
      </c>
      <c r="Q507" s="11"/>
      <c r="R507" s="38">
        <f t="shared" si="122"/>
        <v>0</v>
      </c>
      <c r="S507" s="30">
        <f t="shared" si="123"/>
        <v>0</v>
      </c>
      <c r="T507" s="30">
        <f t="shared" si="124"/>
        <v>0</v>
      </c>
      <c r="U507" s="34"/>
      <c r="V507" s="34"/>
      <c r="W507" s="34"/>
      <c r="X507" s="31">
        <f t="shared" si="129"/>
        <v>9.0359999999999996</v>
      </c>
      <c r="Y507" s="31">
        <f t="shared" si="130"/>
        <v>-184.49199999999999</v>
      </c>
      <c r="Z507" s="30">
        <f t="shared" si="131"/>
        <v>0</v>
      </c>
    </row>
    <row r="508" spans="4:26" x14ac:dyDescent="0.15">
      <c r="E508" s="46"/>
      <c r="F508" s="28"/>
      <c r="G508" s="29"/>
      <c r="H508" s="29"/>
      <c r="I508" s="48" t="str">
        <f t="shared" si="125"/>
        <v/>
      </c>
      <c r="J508" s="48" t="str">
        <f t="shared" si="126"/>
        <v/>
      </c>
      <c r="K508" s="49" t="str">
        <f t="shared" si="127"/>
        <v/>
      </c>
      <c r="N508" s="78"/>
      <c r="O508" s="39" t="str">
        <f t="shared" si="121"/>
        <v>F</v>
      </c>
      <c r="P508" s="11">
        <f t="shared" si="128"/>
        <v>-23.287315649149274</v>
      </c>
      <c r="Q508" s="11"/>
      <c r="R508" s="38">
        <f t="shared" si="122"/>
        <v>0</v>
      </c>
      <c r="S508" s="30">
        <f t="shared" si="123"/>
        <v>0</v>
      </c>
      <c r="T508" s="30">
        <f t="shared" si="124"/>
        <v>0</v>
      </c>
      <c r="U508" s="34"/>
      <c r="V508" s="34"/>
      <c r="W508" s="34"/>
      <c r="X508" s="31">
        <f t="shared" si="129"/>
        <v>9.0359999999999996</v>
      </c>
      <c r="Y508" s="31">
        <f t="shared" si="130"/>
        <v>-184.49199999999999</v>
      </c>
      <c r="Z508" s="30">
        <f t="shared" si="131"/>
        <v>0</v>
      </c>
    </row>
    <row r="509" spans="4:26" x14ac:dyDescent="0.15">
      <c r="E509" s="46"/>
      <c r="F509" s="28"/>
      <c r="G509" s="29"/>
      <c r="H509" s="29"/>
      <c r="I509" s="48" t="str">
        <f t="shared" si="125"/>
        <v/>
      </c>
      <c r="J509" s="48" t="str">
        <f t="shared" si="126"/>
        <v/>
      </c>
      <c r="K509" s="49" t="str">
        <f t="shared" si="127"/>
        <v/>
      </c>
      <c r="N509" s="78"/>
      <c r="O509" s="39" t="str">
        <f t="shared" si="121"/>
        <v>F</v>
      </c>
      <c r="P509" s="11">
        <f t="shared" si="128"/>
        <v>-23.287315649149274</v>
      </c>
      <c r="Q509" s="11"/>
      <c r="R509" s="38">
        <f t="shared" si="122"/>
        <v>0</v>
      </c>
      <c r="S509" s="30">
        <f t="shared" si="123"/>
        <v>0</v>
      </c>
      <c r="T509" s="30">
        <f t="shared" si="124"/>
        <v>0</v>
      </c>
      <c r="U509" s="34"/>
      <c r="V509" s="34"/>
      <c r="W509" s="34"/>
      <c r="X509" s="31">
        <f t="shared" si="129"/>
        <v>9.0359999999999996</v>
      </c>
      <c r="Y509" s="31">
        <f t="shared" si="130"/>
        <v>-184.49199999999999</v>
      </c>
      <c r="Z509" s="30">
        <f t="shared" si="131"/>
        <v>0</v>
      </c>
    </row>
    <row r="510" spans="4:26" x14ac:dyDescent="0.15">
      <c r="E510" s="46"/>
      <c r="F510" s="28"/>
      <c r="G510" s="29"/>
      <c r="H510" s="29"/>
      <c r="I510" s="48" t="str">
        <f t="shared" si="125"/>
        <v/>
      </c>
      <c r="J510" s="48" t="str">
        <f t="shared" si="126"/>
        <v/>
      </c>
      <c r="K510" s="49" t="str">
        <f t="shared" si="127"/>
        <v/>
      </c>
      <c r="N510" s="78"/>
      <c r="O510" s="39" t="str">
        <f t="shared" si="121"/>
        <v>F</v>
      </c>
      <c r="P510" s="11">
        <f t="shared" si="128"/>
        <v>-23.287315649149274</v>
      </c>
      <c r="Q510" s="11"/>
      <c r="R510" s="38">
        <f t="shared" si="122"/>
        <v>0</v>
      </c>
      <c r="S510" s="30">
        <f t="shared" si="123"/>
        <v>0</v>
      </c>
      <c r="T510" s="30">
        <f t="shared" si="124"/>
        <v>0</v>
      </c>
      <c r="U510" s="34"/>
      <c r="V510" s="34"/>
      <c r="W510" s="34"/>
      <c r="X510" s="31">
        <f t="shared" si="129"/>
        <v>9.0359999999999996</v>
      </c>
      <c r="Y510" s="31">
        <f t="shared" si="130"/>
        <v>-184.49199999999999</v>
      </c>
      <c r="Z510" s="30">
        <f t="shared" si="131"/>
        <v>0</v>
      </c>
    </row>
    <row r="511" spans="4:26" x14ac:dyDescent="0.15">
      <c r="E511" s="46"/>
      <c r="F511" s="28"/>
      <c r="G511" s="29"/>
      <c r="H511" s="29"/>
      <c r="I511" s="48" t="str">
        <f t="shared" si="125"/>
        <v/>
      </c>
      <c r="J511" s="48" t="str">
        <f t="shared" si="126"/>
        <v/>
      </c>
      <c r="K511" s="49" t="str">
        <f t="shared" si="127"/>
        <v/>
      </c>
      <c r="N511" s="78"/>
      <c r="O511" s="39" t="str">
        <f t="shared" si="121"/>
        <v>F</v>
      </c>
      <c r="P511" s="11">
        <f t="shared" si="128"/>
        <v>-23.287315649149274</v>
      </c>
      <c r="Q511" s="11"/>
      <c r="R511" s="38">
        <f t="shared" si="122"/>
        <v>0</v>
      </c>
      <c r="S511" s="30">
        <f t="shared" si="123"/>
        <v>0</v>
      </c>
      <c r="T511" s="30">
        <f t="shared" si="124"/>
        <v>0</v>
      </c>
      <c r="U511" s="34"/>
      <c r="V511" s="34"/>
      <c r="W511" s="34"/>
      <c r="X511" s="31">
        <f t="shared" si="129"/>
        <v>9.0359999999999996</v>
      </c>
      <c r="Y511" s="31">
        <f t="shared" si="130"/>
        <v>-184.49199999999999</v>
      </c>
      <c r="Z511" s="30">
        <f t="shared" si="131"/>
        <v>0</v>
      </c>
    </row>
    <row r="512" spans="4:26" x14ac:dyDescent="0.15">
      <c r="E512" s="46"/>
      <c r="F512" s="28"/>
      <c r="G512" s="29"/>
      <c r="H512" s="29"/>
      <c r="I512" s="48" t="str">
        <f t="shared" si="125"/>
        <v/>
      </c>
      <c r="J512" s="48" t="str">
        <f t="shared" si="126"/>
        <v/>
      </c>
      <c r="K512" s="49" t="str">
        <f t="shared" si="127"/>
        <v/>
      </c>
      <c r="N512" s="78"/>
      <c r="O512" s="39" t="str">
        <f t="shared" si="121"/>
        <v>F</v>
      </c>
      <c r="P512" s="11">
        <f t="shared" si="128"/>
        <v>-23.287315649149274</v>
      </c>
      <c r="Q512" s="11"/>
      <c r="R512" s="38">
        <f t="shared" si="122"/>
        <v>0</v>
      </c>
      <c r="S512" s="30">
        <f t="shared" si="123"/>
        <v>0</v>
      </c>
      <c r="T512" s="30">
        <f t="shared" si="124"/>
        <v>0</v>
      </c>
      <c r="U512" s="34"/>
      <c r="V512" s="34"/>
      <c r="W512" s="34"/>
      <c r="X512" s="31">
        <f t="shared" si="129"/>
        <v>9.0359999999999996</v>
      </c>
      <c r="Y512" s="31">
        <f t="shared" si="130"/>
        <v>-184.49199999999999</v>
      </c>
      <c r="Z512" s="30">
        <f t="shared" si="131"/>
        <v>0</v>
      </c>
    </row>
    <row r="513" spans="5:26" x14ac:dyDescent="0.15">
      <c r="E513" s="46"/>
      <c r="F513" s="28"/>
      <c r="G513" s="29"/>
      <c r="H513" s="29"/>
      <c r="I513" s="48" t="str">
        <f t="shared" si="125"/>
        <v/>
      </c>
      <c r="J513" s="48" t="str">
        <f t="shared" si="126"/>
        <v/>
      </c>
      <c r="K513" s="49" t="str">
        <f t="shared" si="127"/>
        <v/>
      </c>
      <c r="N513" s="78"/>
      <c r="O513" s="39" t="str">
        <f t="shared" si="121"/>
        <v>F</v>
      </c>
      <c r="P513" s="11">
        <f t="shared" si="128"/>
        <v>-23.287315649149274</v>
      </c>
      <c r="Q513" s="11"/>
      <c r="R513" s="38">
        <f t="shared" si="122"/>
        <v>0</v>
      </c>
      <c r="S513" s="30">
        <f t="shared" si="123"/>
        <v>0</v>
      </c>
      <c r="T513" s="30">
        <f t="shared" si="124"/>
        <v>0</v>
      </c>
      <c r="U513" s="34"/>
      <c r="V513" s="34"/>
      <c r="W513" s="34"/>
      <c r="X513" s="31">
        <f t="shared" si="129"/>
        <v>9.0359999999999996</v>
      </c>
      <c r="Y513" s="31">
        <f t="shared" si="130"/>
        <v>-184.49199999999999</v>
      </c>
      <c r="Z513" s="30">
        <f t="shared" si="131"/>
        <v>0</v>
      </c>
    </row>
    <row r="514" spans="5:26" x14ac:dyDescent="0.15">
      <c r="E514" s="46"/>
      <c r="F514" s="28"/>
      <c r="G514" s="29"/>
      <c r="H514" s="29"/>
      <c r="I514" s="48" t="str">
        <f t="shared" si="125"/>
        <v/>
      </c>
      <c r="J514" s="48" t="str">
        <f t="shared" si="126"/>
        <v/>
      </c>
      <c r="K514" s="49" t="str">
        <f t="shared" si="127"/>
        <v/>
      </c>
      <c r="N514" s="78"/>
      <c r="O514" s="39" t="str">
        <f t="shared" si="121"/>
        <v>F</v>
      </c>
      <c r="P514" s="11">
        <f t="shared" si="128"/>
        <v>-23.287315649149274</v>
      </c>
      <c r="Q514" s="11"/>
      <c r="R514" s="38">
        <f t="shared" si="122"/>
        <v>0</v>
      </c>
      <c r="S514" s="30">
        <f t="shared" si="123"/>
        <v>0</v>
      </c>
      <c r="T514" s="30">
        <f t="shared" si="124"/>
        <v>0</v>
      </c>
      <c r="U514" s="34"/>
      <c r="V514" s="34"/>
      <c r="W514" s="34"/>
      <c r="X514" s="31">
        <f t="shared" si="129"/>
        <v>9.0359999999999996</v>
      </c>
      <c r="Y514" s="31">
        <f t="shared" si="130"/>
        <v>-184.49199999999999</v>
      </c>
      <c r="Z514" s="30">
        <f t="shared" si="131"/>
        <v>0</v>
      </c>
    </row>
    <row r="515" spans="5:26" x14ac:dyDescent="0.15">
      <c r="E515" s="46"/>
      <c r="F515" s="28"/>
      <c r="G515" s="29"/>
      <c r="H515" s="29"/>
      <c r="I515" s="48" t="str">
        <f t="shared" si="125"/>
        <v/>
      </c>
      <c r="J515" s="48" t="str">
        <f t="shared" si="126"/>
        <v/>
      </c>
      <c r="K515" s="49" t="str">
        <f t="shared" si="127"/>
        <v/>
      </c>
      <c r="N515" s="78"/>
      <c r="O515" s="39" t="str">
        <f t="shared" si="121"/>
        <v>F</v>
      </c>
      <c r="P515" s="11">
        <f t="shared" si="128"/>
        <v>-23.287315649149274</v>
      </c>
      <c r="Q515" s="11"/>
      <c r="R515" s="38">
        <f t="shared" si="122"/>
        <v>0</v>
      </c>
      <c r="S515" s="30">
        <f t="shared" si="123"/>
        <v>0</v>
      </c>
      <c r="T515" s="30">
        <f t="shared" si="124"/>
        <v>0</v>
      </c>
      <c r="U515" s="34"/>
      <c r="V515" s="34"/>
      <c r="W515" s="34"/>
      <c r="X515" s="31">
        <f t="shared" si="129"/>
        <v>9.0359999999999996</v>
      </c>
      <c r="Y515" s="31">
        <f t="shared" si="130"/>
        <v>-184.49199999999999</v>
      </c>
      <c r="Z515" s="30">
        <f t="shared" si="131"/>
        <v>0</v>
      </c>
    </row>
    <row r="516" spans="5:26" x14ac:dyDescent="0.15">
      <c r="E516" s="46"/>
      <c r="F516" s="28"/>
      <c r="G516" s="29"/>
      <c r="H516" s="29"/>
      <c r="I516" s="48" t="str">
        <f t="shared" si="125"/>
        <v/>
      </c>
      <c r="J516" s="48" t="str">
        <f t="shared" si="126"/>
        <v/>
      </c>
      <c r="K516" s="49" t="str">
        <f t="shared" si="127"/>
        <v/>
      </c>
      <c r="N516" s="78"/>
      <c r="O516" s="39" t="str">
        <f t="shared" si="121"/>
        <v>F</v>
      </c>
      <c r="P516" s="11">
        <f t="shared" si="128"/>
        <v>-23.287315649149274</v>
      </c>
      <c r="Q516" s="11"/>
      <c r="R516" s="38">
        <f t="shared" si="122"/>
        <v>0</v>
      </c>
      <c r="S516" s="30">
        <f t="shared" si="123"/>
        <v>0</v>
      </c>
      <c r="T516" s="30">
        <f t="shared" si="124"/>
        <v>0</v>
      </c>
      <c r="U516" s="34"/>
      <c r="V516" s="34"/>
      <c r="W516" s="34"/>
      <c r="X516" s="31">
        <f t="shared" si="129"/>
        <v>9.0359999999999996</v>
      </c>
      <c r="Y516" s="31">
        <f t="shared" si="130"/>
        <v>-184.49199999999999</v>
      </c>
      <c r="Z516" s="30">
        <f t="shared" si="131"/>
        <v>0</v>
      </c>
    </row>
    <row r="517" spans="5:26" x14ac:dyDescent="0.15">
      <c r="E517" s="46"/>
      <c r="F517" s="28"/>
      <c r="G517" s="29"/>
      <c r="H517" s="29"/>
      <c r="I517" s="48" t="str">
        <f t="shared" si="125"/>
        <v/>
      </c>
      <c r="J517" s="48" t="str">
        <f t="shared" si="126"/>
        <v/>
      </c>
      <c r="K517" s="49" t="str">
        <f t="shared" si="127"/>
        <v/>
      </c>
      <c r="N517" s="78"/>
      <c r="O517" s="39" t="str">
        <f t="shared" si="121"/>
        <v>F</v>
      </c>
      <c r="P517" s="11">
        <f t="shared" si="128"/>
        <v>-23.287315649149274</v>
      </c>
      <c r="Q517" s="11"/>
      <c r="R517" s="38">
        <f t="shared" si="122"/>
        <v>0</v>
      </c>
      <c r="S517" s="30">
        <f t="shared" si="123"/>
        <v>0</v>
      </c>
      <c r="T517" s="30">
        <f t="shared" si="124"/>
        <v>0</v>
      </c>
      <c r="U517" s="34"/>
      <c r="V517" s="34"/>
      <c r="W517" s="34"/>
      <c r="X517" s="31">
        <f t="shared" si="129"/>
        <v>9.0359999999999996</v>
      </c>
      <c r="Y517" s="31">
        <f t="shared" si="130"/>
        <v>-184.49199999999999</v>
      </c>
      <c r="Z517" s="30">
        <f t="shared" si="131"/>
        <v>0</v>
      </c>
    </row>
    <row r="518" spans="5:26" x14ac:dyDescent="0.15">
      <c r="E518" s="46"/>
      <c r="F518" s="28"/>
      <c r="G518" s="29"/>
      <c r="H518" s="29"/>
      <c r="I518" s="48" t="str">
        <f t="shared" si="125"/>
        <v/>
      </c>
      <c r="J518" s="48" t="str">
        <f t="shared" si="126"/>
        <v/>
      </c>
      <c r="K518" s="49" t="str">
        <f t="shared" si="127"/>
        <v/>
      </c>
      <c r="N518" s="78"/>
      <c r="O518" s="39" t="str">
        <f t="shared" si="121"/>
        <v>F</v>
      </c>
      <c r="P518" s="11">
        <f t="shared" si="128"/>
        <v>-23.287315649149274</v>
      </c>
      <c r="Q518" s="11"/>
      <c r="R518" s="38">
        <f t="shared" si="122"/>
        <v>0</v>
      </c>
      <c r="S518" s="30">
        <f t="shared" si="123"/>
        <v>0</v>
      </c>
      <c r="T518" s="30">
        <f t="shared" si="124"/>
        <v>0</v>
      </c>
      <c r="U518" s="34"/>
      <c r="V518" s="34"/>
      <c r="W518" s="34"/>
      <c r="X518" s="31">
        <f t="shared" si="129"/>
        <v>9.0359999999999996</v>
      </c>
      <c r="Y518" s="31">
        <f t="shared" si="130"/>
        <v>-184.49199999999999</v>
      </c>
      <c r="Z518" s="30">
        <f t="shared" si="131"/>
        <v>0</v>
      </c>
    </row>
    <row r="519" spans="5:26" x14ac:dyDescent="0.15">
      <c r="E519" s="46"/>
      <c r="F519" s="28"/>
      <c r="G519" s="29"/>
      <c r="H519" s="29"/>
      <c r="I519" s="48" t="str">
        <f t="shared" si="125"/>
        <v/>
      </c>
      <c r="J519" s="48" t="str">
        <f t="shared" si="126"/>
        <v/>
      </c>
      <c r="K519" s="49" t="str">
        <f t="shared" si="127"/>
        <v/>
      </c>
      <c r="N519" s="78"/>
      <c r="O519" s="39" t="str">
        <f t="shared" si="121"/>
        <v>F</v>
      </c>
      <c r="P519" s="11">
        <f t="shared" si="128"/>
        <v>-23.287315649149274</v>
      </c>
      <c r="Q519" s="11"/>
      <c r="R519" s="38">
        <f t="shared" si="122"/>
        <v>0</v>
      </c>
      <c r="S519" s="30">
        <f t="shared" si="123"/>
        <v>0</v>
      </c>
      <c r="T519" s="30">
        <f t="shared" si="124"/>
        <v>0</v>
      </c>
      <c r="U519" s="34"/>
      <c r="V519" s="34"/>
      <c r="W519" s="34"/>
      <c r="X519" s="31">
        <f t="shared" si="129"/>
        <v>9.0359999999999996</v>
      </c>
      <c r="Y519" s="31">
        <f t="shared" si="130"/>
        <v>-184.49199999999999</v>
      </c>
      <c r="Z519" s="30">
        <f t="shared" si="131"/>
        <v>0</v>
      </c>
    </row>
    <row r="520" spans="5:26" x14ac:dyDescent="0.15">
      <c r="E520" s="46"/>
      <c r="F520" s="28"/>
      <c r="G520" s="29"/>
      <c r="H520" s="29"/>
      <c r="I520" s="48" t="str">
        <f t="shared" si="125"/>
        <v/>
      </c>
      <c r="J520" s="48" t="str">
        <f t="shared" si="126"/>
        <v/>
      </c>
      <c r="K520" s="49" t="str">
        <f t="shared" si="127"/>
        <v/>
      </c>
      <c r="N520" s="78"/>
      <c r="O520" s="39" t="str">
        <f t="shared" si="121"/>
        <v>F</v>
      </c>
      <c r="P520" s="11">
        <f t="shared" si="128"/>
        <v>-23.287315649149274</v>
      </c>
      <c r="Q520" s="11"/>
      <c r="R520" s="38">
        <f t="shared" si="122"/>
        <v>0</v>
      </c>
      <c r="S520" s="30">
        <f t="shared" si="123"/>
        <v>0</v>
      </c>
      <c r="T520" s="30">
        <f t="shared" si="124"/>
        <v>0</v>
      </c>
      <c r="U520" s="34"/>
      <c r="V520" s="34"/>
      <c r="W520" s="34"/>
      <c r="X520" s="31">
        <f t="shared" si="129"/>
        <v>9.0359999999999996</v>
      </c>
      <c r="Y520" s="31">
        <f t="shared" si="130"/>
        <v>-184.49199999999999</v>
      </c>
      <c r="Z520" s="30">
        <f t="shared" si="131"/>
        <v>0</v>
      </c>
    </row>
    <row r="521" spans="5:26" x14ac:dyDescent="0.15">
      <c r="E521" s="46"/>
      <c r="F521" s="28"/>
      <c r="G521" s="29"/>
      <c r="H521" s="29"/>
      <c r="I521" s="48" t="str">
        <f t="shared" si="125"/>
        <v/>
      </c>
      <c r="J521" s="48" t="str">
        <f t="shared" si="126"/>
        <v/>
      </c>
      <c r="K521" s="49" t="str">
        <f t="shared" si="127"/>
        <v/>
      </c>
      <c r="N521" s="78"/>
      <c r="O521" s="39" t="str">
        <f t="shared" si="121"/>
        <v>F</v>
      </c>
      <c r="P521" s="11">
        <f t="shared" si="128"/>
        <v>-23.287315649149274</v>
      </c>
      <c r="Q521" s="11"/>
      <c r="R521" s="38">
        <f t="shared" si="122"/>
        <v>0</v>
      </c>
      <c r="S521" s="30">
        <f t="shared" si="123"/>
        <v>0</v>
      </c>
      <c r="T521" s="30">
        <f t="shared" si="124"/>
        <v>0</v>
      </c>
      <c r="U521" s="34"/>
      <c r="V521" s="34"/>
      <c r="W521" s="34"/>
      <c r="X521" s="31">
        <f t="shared" si="129"/>
        <v>9.0359999999999996</v>
      </c>
      <c r="Y521" s="31">
        <f t="shared" si="130"/>
        <v>-184.49199999999999</v>
      </c>
      <c r="Z521" s="30">
        <f t="shared" si="131"/>
        <v>0</v>
      </c>
    </row>
    <row r="522" spans="5:26" x14ac:dyDescent="0.15">
      <c r="E522" s="46"/>
      <c r="F522" s="28"/>
      <c r="G522" s="29"/>
      <c r="H522" s="29"/>
      <c r="I522" s="48" t="str">
        <f t="shared" si="125"/>
        <v/>
      </c>
      <c r="J522" s="48" t="str">
        <f t="shared" si="126"/>
        <v/>
      </c>
      <c r="K522" s="49" t="str">
        <f t="shared" si="127"/>
        <v/>
      </c>
      <c r="N522" s="78"/>
      <c r="O522" s="39" t="str">
        <f t="shared" si="121"/>
        <v>F</v>
      </c>
      <c r="P522" s="11">
        <f t="shared" si="128"/>
        <v>-23.287315649149274</v>
      </c>
      <c r="Q522" s="11"/>
      <c r="R522" s="38">
        <f t="shared" si="122"/>
        <v>0</v>
      </c>
      <c r="S522" s="30">
        <f t="shared" si="123"/>
        <v>0</v>
      </c>
      <c r="T522" s="30">
        <f t="shared" si="124"/>
        <v>0</v>
      </c>
      <c r="U522" s="34"/>
      <c r="V522" s="34"/>
      <c r="W522" s="34"/>
      <c r="X522" s="31">
        <f t="shared" si="129"/>
        <v>9.0359999999999996</v>
      </c>
      <c r="Y522" s="31">
        <f t="shared" si="130"/>
        <v>-184.49199999999999</v>
      </c>
      <c r="Z522" s="30">
        <f t="shared" si="131"/>
        <v>0</v>
      </c>
    </row>
    <row r="523" spans="5:26" x14ac:dyDescent="0.15">
      <c r="E523" s="46"/>
      <c r="F523" s="28"/>
      <c r="G523" s="29"/>
      <c r="H523" s="29"/>
      <c r="I523" s="48" t="str">
        <f t="shared" si="125"/>
        <v/>
      </c>
      <c r="J523" s="48" t="str">
        <f t="shared" si="126"/>
        <v/>
      </c>
      <c r="K523" s="49" t="str">
        <f t="shared" si="127"/>
        <v/>
      </c>
      <c r="N523" s="78"/>
      <c r="O523" s="39" t="str">
        <f t="shared" si="121"/>
        <v>F</v>
      </c>
      <c r="P523" s="11">
        <f t="shared" si="128"/>
        <v>-23.287315649149274</v>
      </c>
      <c r="Q523" s="11"/>
      <c r="R523" s="38">
        <f t="shared" si="122"/>
        <v>0</v>
      </c>
      <c r="S523" s="30">
        <f t="shared" si="123"/>
        <v>0</v>
      </c>
      <c r="T523" s="30">
        <f t="shared" si="124"/>
        <v>0</v>
      </c>
      <c r="U523" s="34"/>
      <c r="V523" s="34"/>
      <c r="W523" s="34"/>
      <c r="X523" s="31">
        <f t="shared" si="129"/>
        <v>9.0359999999999996</v>
      </c>
      <c r="Y523" s="31">
        <f t="shared" si="130"/>
        <v>-184.49199999999999</v>
      </c>
      <c r="Z523" s="30">
        <f t="shared" si="131"/>
        <v>0</v>
      </c>
    </row>
    <row r="524" spans="5:26" x14ac:dyDescent="0.15">
      <c r="E524" s="46"/>
      <c r="F524" s="28"/>
      <c r="G524" s="29"/>
      <c r="H524" s="29"/>
      <c r="I524" s="48" t="str">
        <f t="shared" si="125"/>
        <v/>
      </c>
      <c r="J524" s="48" t="str">
        <f t="shared" si="126"/>
        <v/>
      </c>
      <c r="K524" s="49" t="str">
        <f t="shared" si="127"/>
        <v/>
      </c>
      <c r="N524" s="78"/>
      <c r="O524" s="39" t="str">
        <f t="shared" si="121"/>
        <v>F</v>
      </c>
      <c r="P524" s="11">
        <f t="shared" si="128"/>
        <v>-23.287315649149274</v>
      </c>
      <c r="Q524" s="11"/>
      <c r="R524" s="38">
        <f t="shared" si="122"/>
        <v>0</v>
      </c>
      <c r="S524" s="30">
        <f t="shared" si="123"/>
        <v>0</v>
      </c>
      <c r="T524" s="30">
        <f t="shared" si="124"/>
        <v>0</v>
      </c>
      <c r="U524" s="34"/>
      <c r="V524" s="34"/>
      <c r="W524" s="34"/>
      <c r="X524" s="31">
        <f t="shared" si="129"/>
        <v>9.0359999999999996</v>
      </c>
      <c r="Y524" s="31">
        <f t="shared" si="130"/>
        <v>-184.49199999999999</v>
      </c>
      <c r="Z524" s="30">
        <f t="shared" si="131"/>
        <v>0</v>
      </c>
    </row>
    <row r="525" spans="5:26" x14ac:dyDescent="0.15">
      <c r="E525" s="46"/>
      <c r="F525" s="28"/>
      <c r="G525" s="29"/>
      <c r="H525" s="29"/>
      <c r="I525" s="48" t="str">
        <f t="shared" si="125"/>
        <v/>
      </c>
      <c r="J525" s="48" t="str">
        <f t="shared" si="126"/>
        <v/>
      </c>
      <c r="K525" s="49" t="str">
        <f t="shared" si="127"/>
        <v/>
      </c>
      <c r="N525" s="78"/>
      <c r="O525" s="39" t="str">
        <f t="shared" si="121"/>
        <v>F</v>
      </c>
      <c r="P525" s="11">
        <f t="shared" si="128"/>
        <v>-23.287315649149274</v>
      </c>
      <c r="Q525" s="11"/>
      <c r="R525" s="38">
        <f t="shared" si="122"/>
        <v>0</v>
      </c>
      <c r="S525" s="30">
        <f t="shared" si="123"/>
        <v>0</v>
      </c>
      <c r="T525" s="30">
        <f t="shared" si="124"/>
        <v>0</v>
      </c>
      <c r="U525" s="34"/>
      <c r="V525" s="34"/>
      <c r="W525" s="34"/>
      <c r="X525" s="31">
        <f t="shared" si="129"/>
        <v>9.0359999999999996</v>
      </c>
      <c r="Y525" s="31">
        <f t="shared" si="130"/>
        <v>-184.49199999999999</v>
      </c>
      <c r="Z525" s="30">
        <f t="shared" si="131"/>
        <v>0</v>
      </c>
    </row>
    <row r="526" spans="5:26" x14ac:dyDescent="0.15">
      <c r="E526" s="46"/>
      <c r="F526" s="28"/>
      <c r="G526" s="29"/>
      <c r="H526" s="29"/>
      <c r="I526" s="48" t="str">
        <f t="shared" si="125"/>
        <v/>
      </c>
      <c r="J526" s="48" t="str">
        <f t="shared" si="126"/>
        <v/>
      </c>
      <c r="K526" s="49" t="str">
        <f t="shared" si="127"/>
        <v/>
      </c>
      <c r="N526" s="78"/>
      <c r="O526" s="39" t="str">
        <f t="shared" si="121"/>
        <v>F</v>
      </c>
      <c r="P526" s="11">
        <f t="shared" si="128"/>
        <v>-23.287315649149274</v>
      </c>
      <c r="Q526" s="11"/>
      <c r="R526" s="38">
        <f t="shared" si="122"/>
        <v>0</v>
      </c>
      <c r="S526" s="30">
        <f t="shared" si="123"/>
        <v>0</v>
      </c>
      <c r="T526" s="30">
        <f t="shared" si="124"/>
        <v>0</v>
      </c>
      <c r="U526" s="34"/>
      <c r="V526" s="34"/>
      <c r="W526" s="34"/>
      <c r="X526" s="31">
        <f t="shared" si="129"/>
        <v>9.0359999999999996</v>
      </c>
      <c r="Y526" s="31">
        <f t="shared" si="130"/>
        <v>-184.49199999999999</v>
      </c>
      <c r="Z526" s="30">
        <f t="shared" si="131"/>
        <v>0</v>
      </c>
    </row>
    <row r="527" spans="5:26" x14ac:dyDescent="0.15">
      <c r="E527" s="46"/>
      <c r="F527" s="28"/>
      <c r="G527" s="29"/>
      <c r="H527" s="29"/>
      <c r="I527" s="48" t="str">
        <f t="shared" si="125"/>
        <v/>
      </c>
      <c r="J527" s="48" t="str">
        <f t="shared" si="126"/>
        <v/>
      </c>
      <c r="K527" s="49" t="str">
        <f t="shared" si="127"/>
        <v/>
      </c>
      <c r="N527" s="78"/>
      <c r="O527" s="39" t="str">
        <f t="shared" si="121"/>
        <v>F</v>
      </c>
      <c r="P527" s="11">
        <f t="shared" si="128"/>
        <v>-23.287315649149274</v>
      </c>
      <c r="Q527" s="11"/>
      <c r="R527" s="38">
        <f t="shared" si="122"/>
        <v>0</v>
      </c>
      <c r="S527" s="30">
        <f t="shared" si="123"/>
        <v>0</v>
      </c>
      <c r="T527" s="30">
        <f t="shared" si="124"/>
        <v>0</v>
      </c>
      <c r="U527" s="34"/>
      <c r="V527" s="34"/>
      <c r="W527" s="34"/>
      <c r="X527" s="31">
        <f t="shared" si="129"/>
        <v>9.0359999999999996</v>
      </c>
      <c r="Y527" s="31">
        <f t="shared" si="130"/>
        <v>-184.49199999999999</v>
      </c>
      <c r="Z527" s="30">
        <f t="shared" si="131"/>
        <v>0</v>
      </c>
    </row>
    <row r="528" spans="5:26" x14ac:dyDescent="0.15">
      <c r="E528" s="46"/>
      <c r="F528" s="28"/>
      <c r="G528" s="29"/>
      <c r="H528" s="29"/>
      <c r="I528" s="48" t="str">
        <f t="shared" si="125"/>
        <v/>
      </c>
      <c r="J528" s="48" t="str">
        <f t="shared" si="126"/>
        <v/>
      </c>
      <c r="K528" s="49" t="str">
        <f t="shared" si="127"/>
        <v/>
      </c>
      <c r="N528" s="78"/>
      <c r="O528" s="39" t="str">
        <f t="shared" si="121"/>
        <v>F</v>
      </c>
      <c r="P528" s="11">
        <f t="shared" si="128"/>
        <v>-23.287315649149274</v>
      </c>
      <c r="Q528" s="11"/>
      <c r="R528" s="38">
        <f t="shared" si="122"/>
        <v>0</v>
      </c>
      <c r="S528" s="30">
        <f t="shared" si="123"/>
        <v>0</v>
      </c>
      <c r="T528" s="30">
        <f t="shared" si="124"/>
        <v>0</v>
      </c>
      <c r="U528" s="34"/>
      <c r="V528" s="34"/>
      <c r="W528" s="34"/>
      <c r="X528" s="31">
        <f t="shared" si="129"/>
        <v>9.0359999999999996</v>
      </c>
      <c r="Y528" s="31">
        <f t="shared" si="130"/>
        <v>-184.49199999999999</v>
      </c>
      <c r="Z528" s="30">
        <f t="shared" si="131"/>
        <v>0</v>
      </c>
    </row>
    <row r="529" spans="5:26" x14ac:dyDescent="0.15">
      <c r="E529" s="46"/>
      <c r="F529" s="28"/>
      <c r="G529" s="29"/>
      <c r="H529" s="29"/>
      <c r="I529" s="48" t="str">
        <f t="shared" si="125"/>
        <v/>
      </c>
      <c r="J529" s="48" t="str">
        <f t="shared" si="126"/>
        <v/>
      </c>
      <c r="K529" s="49" t="str">
        <f t="shared" si="127"/>
        <v/>
      </c>
      <c r="N529" s="78"/>
      <c r="O529" s="39" t="str">
        <f t="shared" si="121"/>
        <v>F</v>
      </c>
      <c r="P529" s="11">
        <f t="shared" si="128"/>
        <v>-23.287315649149274</v>
      </c>
      <c r="Q529" s="11"/>
      <c r="R529" s="38">
        <f t="shared" si="122"/>
        <v>0</v>
      </c>
      <c r="S529" s="30">
        <f t="shared" si="123"/>
        <v>0</v>
      </c>
      <c r="T529" s="30">
        <f t="shared" si="124"/>
        <v>0</v>
      </c>
      <c r="U529" s="34"/>
      <c r="V529" s="34"/>
      <c r="W529" s="34"/>
      <c r="X529" s="31">
        <f t="shared" si="129"/>
        <v>9.0359999999999996</v>
      </c>
      <c r="Y529" s="31">
        <f t="shared" si="130"/>
        <v>-184.49199999999999</v>
      </c>
      <c r="Z529" s="30">
        <f t="shared" si="131"/>
        <v>0</v>
      </c>
    </row>
    <row r="530" spans="5:26" x14ac:dyDescent="0.15">
      <c r="E530" s="46"/>
      <c r="F530" s="28"/>
      <c r="G530" s="29"/>
      <c r="H530" s="29"/>
      <c r="I530" s="48" t="str">
        <f t="shared" si="125"/>
        <v/>
      </c>
      <c r="J530" s="48" t="str">
        <f t="shared" si="126"/>
        <v/>
      </c>
      <c r="K530" s="49" t="str">
        <f t="shared" si="127"/>
        <v/>
      </c>
      <c r="N530" s="78"/>
      <c r="O530" s="39" t="str">
        <f t="shared" si="121"/>
        <v>F</v>
      </c>
      <c r="P530" s="11">
        <f t="shared" si="128"/>
        <v>-23.287315649149274</v>
      </c>
      <c r="Q530" s="11"/>
      <c r="R530" s="38">
        <f t="shared" si="122"/>
        <v>0</v>
      </c>
      <c r="S530" s="30">
        <f t="shared" si="123"/>
        <v>0</v>
      </c>
      <c r="T530" s="30">
        <f t="shared" si="124"/>
        <v>0</v>
      </c>
      <c r="U530" s="34"/>
      <c r="V530" s="34"/>
      <c r="W530" s="34"/>
      <c r="X530" s="31">
        <f t="shared" si="129"/>
        <v>9.0359999999999996</v>
      </c>
      <c r="Y530" s="31">
        <f t="shared" si="130"/>
        <v>-184.49199999999999</v>
      </c>
      <c r="Z530" s="30">
        <f t="shared" si="131"/>
        <v>0</v>
      </c>
    </row>
    <row r="531" spans="5:26" x14ac:dyDescent="0.15">
      <c r="E531" s="46"/>
      <c r="F531" s="28"/>
      <c r="G531" s="29"/>
      <c r="H531" s="29"/>
      <c r="I531" s="48" t="str">
        <f t="shared" si="125"/>
        <v/>
      </c>
      <c r="J531" s="48" t="str">
        <f t="shared" si="126"/>
        <v/>
      </c>
      <c r="K531" s="49" t="str">
        <f t="shared" si="127"/>
        <v/>
      </c>
      <c r="N531" s="78"/>
      <c r="O531" s="39" t="str">
        <f t="shared" si="121"/>
        <v>F</v>
      </c>
      <c r="P531" s="11">
        <f t="shared" si="128"/>
        <v>-23.287315649149274</v>
      </c>
      <c r="Q531" s="11"/>
      <c r="R531" s="38">
        <f t="shared" si="122"/>
        <v>0</v>
      </c>
      <c r="S531" s="30">
        <f t="shared" si="123"/>
        <v>0</v>
      </c>
      <c r="T531" s="30">
        <f t="shared" si="124"/>
        <v>0</v>
      </c>
      <c r="U531" s="34"/>
      <c r="V531" s="34"/>
      <c r="W531" s="34"/>
      <c r="X531" s="31">
        <f t="shared" si="129"/>
        <v>9.0359999999999996</v>
      </c>
      <c r="Y531" s="31">
        <f t="shared" si="130"/>
        <v>-184.49199999999999</v>
      </c>
      <c r="Z531" s="30">
        <f t="shared" si="131"/>
        <v>0</v>
      </c>
    </row>
    <row r="532" spans="5:26" x14ac:dyDescent="0.15">
      <c r="E532" s="46"/>
      <c r="F532" s="28"/>
      <c r="G532" s="29"/>
      <c r="H532" s="29"/>
      <c r="I532" s="48" t="str">
        <f t="shared" si="125"/>
        <v/>
      </c>
      <c r="J532" s="48" t="str">
        <f t="shared" si="126"/>
        <v/>
      </c>
      <c r="K532" s="49" t="str">
        <f t="shared" si="127"/>
        <v/>
      </c>
      <c r="N532" s="78"/>
      <c r="O532" s="39" t="str">
        <f t="shared" si="121"/>
        <v>F</v>
      </c>
      <c r="P532" s="11">
        <f t="shared" si="128"/>
        <v>-23.287315649149274</v>
      </c>
      <c r="Q532" s="11"/>
      <c r="R532" s="38">
        <f t="shared" si="122"/>
        <v>0</v>
      </c>
      <c r="S532" s="30">
        <f t="shared" si="123"/>
        <v>0</v>
      </c>
      <c r="T532" s="30">
        <f t="shared" si="124"/>
        <v>0</v>
      </c>
      <c r="U532" s="34"/>
      <c r="V532" s="34"/>
      <c r="W532" s="34"/>
      <c r="X532" s="31">
        <f t="shared" si="129"/>
        <v>9.0359999999999996</v>
      </c>
      <c r="Y532" s="31">
        <f t="shared" si="130"/>
        <v>-184.49199999999999</v>
      </c>
      <c r="Z532" s="30">
        <f t="shared" si="131"/>
        <v>0</v>
      </c>
    </row>
    <row r="533" spans="5:26" x14ac:dyDescent="0.15">
      <c r="E533" s="46"/>
      <c r="F533" s="28"/>
      <c r="G533" s="29"/>
      <c r="H533" s="29"/>
      <c r="I533" s="48" t="str">
        <f t="shared" si="125"/>
        <v/>
      </c>
      <c r="J533" s="48" t="str">
        <f t="shared" si="126"/>
        <v/>
      </c>
      <c r="K533" s="49" t="str">
        <f t="shared" si="127"/>
        <v/>
      </c>
      <c r="N533" s="78"/>
      <c r="O533" s="39" t="str">
        <f t="shared" si="121"/>
        <v>F</v>
      </c>
      <c r="P533" s="11">
        <f t="shared" si="128"/>
        <v>-23.287315649149274</v>
      </c>
      <c r="Q533" s="11"/>
      <c r="R533" s="38">
        <f t="shared" si="122"/>
        <v>0</v>
      </c>
      <c r="S533" s="30">
        <f t="shared" si="123"/>
        <v>0</v>
      </c>
      <c r="T533" s="30">
        <f t="shared" si="124"/>
        <v>0</v>
      </c>
      <c r="U533" s="34"/>
      <c r="V533" s="34"/>
      <c r="W533" s="34"/>
      <c r="X533" s="31">
        <f t="shared" si="129"/>
        <v>9.0359999999999996</v>
      </c>
      <c r="Y533" s="31">
        <f t="shared" si="130"/>
        <v>-184.49199999999999</v>
      </c>
      <c r="Z533" s="30">
        <f t="shared" si="131"/>
        <v>0</v>
      </c>
    </row>
    <row r="534" spans="5:26" x14ac:dyDescent="0.15">
      <c r="E534" s="46"/>
      <c r="F534" s="28"/>
      <c r="G534" s="29"/>
      <c r="H534" s="29"/>
      <c r="I534" s="48" t="str">
        <f t="shared" si="125"/>
        <v/>
      </c>
      <c r="J534" s="48" t="str">
        <f t="shared" si="126"/>
        <v/>
      </c>
      <c r="K534" s="49" t="str">
        <f t="shared" si="127"/>
        <v/>
      </c>
      <c r="N534" s="78"/>
      <c r="O534" s="39" t="str">
        <f t="shared" si="121"/>
        <v>F</v>
      </c>
      <c r="P534" s="11">
        <f t="shared" si="128"/>
        <v>-23.287315649149274</v>
      </c>
      <c r="Q534" s="11"/>
      <c r="R534" s="38">
        <f t="shared" si="122"/>
        <v>0</v>
      </c>
      <c r="S534" s="30">
        <f t="shared" si="123"/>
        <v>0</v>
      </c>
      <c r="T534" s="30">
        <f t="shared" si="124"/>
        <v>0</v>
      </c>
      <c r="U534" s="34"/>
      <c r="V534" s="34"/>
      <c r="W534" s="34"/>
      <c r="X534" s="31">
        <f t="shared" si="129"/>
        <v>9.0359999999999996</v>
      </c>
      <c r="Y534" s="31">
        <f t="shared" si="130"/>
        <v>-184.49199999999999</v>
      </c>
      <c r="Z534" s="30">
        <f t="shared" si="131"/>
        <v>0</v>
      </c>
    </row>
    <row r="535" spans="5:26" x14ac:dyDescent="0.15">
      <c r="E535" s="46"/>
      <c r="F535" s="28"/>
      <c r="G535" s="29"/>
      <c r="H535" s="29"/>
      <c r="I535" s="48" t="str">
        <f t="shared" si="125"/>
        <v/>
      </c>
      <c r="J535" s="48" t="str">
        <f t="shared" si="126"/>
        <v/>
      </c>
      <c r="K535" s="49" t="str">
        <f t="shared" si="127"/>
        <v/>
      </c>
      <c r="N535" s="78"/>
      <c r="O535" s="39" t="str">
        <f t="shared" si="121"/>
        <v>F</v>
      </c>
      <c r="P535" s="11">
        <f t="shared" si="128"/>
        <v>-23.287315649149274</v>
      </c>
      <c r="Q535" s="11"/>
      <c r="R535" s="38">
        <f t="shared" si="122"/>
        <v>0</v>
      </c>
      <c r="S535" s="30">
        <f t="shared" si="123"/>
        <v>0</v>
      </c>
      <c r="T535" s="30">
        <f t="shared" si="124"/>
        <v>0</v>
      </c>
      <c r="U535" s="34"/>
      <c r="V535" s="34"/>
      <c r="W535" s="34"/>
      <c r="X535" s="31">
        <f t="shared" si="129"/>
        <v>9.0359999999999996</v>
      </c>
      <c r="Y535" s="31">
        <f t="shared" si="130"/>
        <v>-184.49199999999999</v>
      </c>
      <c r="Z535" s="30">
        <f t="shared" si="131"/>
        <v>0</v>
      </c>
    </row>
    <row r="536" spans="5:26" x14ac:dyDescent="0.15">
      <c r="E536" s="46"/>
      <c r="F536" s="28"/>
      <c r="G536" s="29"/>
      <c r="H536" s="29"/>
      <c r="I536" s="48" t="str">
        <f t="shared" si="125"/>
        <v/>
      </c>
      <c r="J536" s="48" t="str">
        <f t="shared" si="126"/>
        <v/>
      </c>
      <c r="K536" s="49" t="str">
        <f t="shared" si="127"/>
        <v/>
      </c>
      <c r="N536" s="78"/>
      <c r="O536" s="39" t="str">
        <f t="shared" si="121"/>
        <v>F</v>
      </c>
      <c r="P536" s="11">
        <f t="shared" si="128"/>
        <v>-23.287315649149274</v>
      </c>
      <c r="Q536" s="11"/>
      <c r="R536" s="38">
        <f t="shared" si="122"/>
        <v>0</v>
      </c>
      <c r="S536" s="30">
        <f t="shared" si="123"/>
        <v>0</v>
      </c>
      <c r="T536" s="30">
        <f t="shared" si="124"/>
        <v>0</v>
      </c>
      <c r="U536" s="34"/>
      <c r="V536" s="34"/>
      <c r="W536" s="34"/>
      <c r="X536" s="31">
        <f t="shared" si="129"/>
        <v>9.0359999999999996</v>
      </c>
      <c r="Y536" s="31">
        <f t="shared" si="130"/>
        <v>-184.49199999999999</v>
      </c>
      <c r="Z536" s="30">
        <f t="shared" si="131"/>
        <v>0</v>
      </c>
    </row>
    <row r="537" spans="5:26" x14ac:dyDescent="0.15">
      <c r="E537" s="46"/>
      <c r="F537" s="28"/>
      <c r="G537" s="29"/>
      <c r="H537" s="29"/>
      <c r="I537" s="48" t="str">
        <f t="shared" si="125"/>
        <v/>
      </c>
      <c r="J537" s="48" t="str">
        <f t="shared" si="126"/>
        <v/>
      </c>
      <c r="K537" s="49" t="str">
        <f t="shared" si="127"/>
        <v/>
      </c>
      <c r="N537" s="78"/>
      <c r="O537" s="39" t="str">
        <f t="shared" si="121"/>
        <v>F</v>
      </c>
      <c r="P537" s="11">
        <f t="shared" si="128"/>
        <v>-23.287315649149274</v>
      </c>
      <c r="Q537" s="11"/>
      <c r="R537" s="38">
        <f t="shared" si="122"/>
        <v>0</v>
      </c>
      <c r="S537" s="30">
        <f t="shared" si="123"/>
        <v>0</v>
      </c>
      <c r="T537" s="30">
        <f t="shared" si="124"/>
        <v>0</v>
      </c>
      <c r="U537" s="34"/>
      <c r="V537" s="34"/>
      <c r="W537" s="34"/>
      <c r="X537" s="31">
        <f t="shared" si="129"/>
        <v>9.0359999999999996</v>
      </c>
      <c r="Y537" s="31">
        <f t="shared" si="130"/>
        <v>-184.49199999999999</v>
      </c>
      <c r="Z537" s="30">
        <f t="shared" si="131"/>
        <v>0</v>
      </c>
    </row>
    <row r="538" spans="5:26" x14ac:dyDescent="0.15">
      <c r="E538" s="46"/>
      <c r="F538" s="28"/>
      <c r="G538" s="29"/>
      <c r="H538" s="29"/>
      <c r="I538" s="48" t="str">
        <f t="shared" si="125"/>
        <v/>
      </c>
      <c r="J538" s="48" t="str">
        <f t="shared" si="126"/>
        <v/>
      </c>
      <c r="K538" s="49" t="str">
        <f t="shared" si="127"/>
        <v/>
      </c>
      <c r="N538" s="78"/>
      <c r="O538" s="39" t="str">
        <f t="shared" si="121"/>
        <v>F</v>
      </c>
      <c r="P538" s="11">
        <f t="shared" si="128"/>
        <v>-23.287315649149274</v>
      </c>
      <c r="Q538" s="11"/>
      <c r="R538" s="38">
        <f t="shared" si="122"/>
        <v>0</v>
      </c>
      <c r="S538" s="30">
        <f t="shared" si="123"/>
        <v>0</v>
      </c>
      <c r="T538" s="30">
        <f t="shared" si="124"/>
        <v>0</v>
      </c>
      <c r="U538" s="34"/>
      <c r="V538" s="34"/>
      <c r="W538" s="34"/>
      <c r="X538" s="31">
        <f t="shared" si="129"/>
        <v>9.0359999999999996</v>
      </c>
      <c r="Y538" s="31">
        <f t="shared" si="130"/>
        <v>-184.49199999999999</v>
      </c>
      <c r="Z538" s="30">
        <f t="shared" si="131"/>
        <v>0</v>
      </c>
    </row>
    <row r="539" spans="5:26" x14ac:dyDescent="0.15">
      <c r="E539" s="46"/>
      <c r="F539" s="28"/>
      <c r="G539" s="29"/>
      <c r="H539" s="29"/>
      <c r="I539" s="48" t="str">
        <f t="shared" si="125"/>
        <v/>
      </c>
      <c r="J539" s="48" t="str">
        <f t="shared" si="126"/>
        <v/>
      </c>
      <c r="K539" s="49" t="str">
        <f t="shared" si="127"/>
        <v/>
      </c>
      <c r="N539" s="78"/>
      <c r="O539" s="39" t="str">
        <f t="shared" si="121"/>
        <v>F</v>
      </c>
      <c r="P539" s="11">
        <f t="shared" si="128"/>
        <v>-23.287315649149274</v>
      </c>
      <c r="Q539" s="11"/>
      <c r="R539" s="38">
        <f t="shared" si="122"/>
        <v>0</v>
      </c>
      <c r="S539" s="30">
        <f t="shared" si="123"/>
        <v>0</v>
      </c>
      <c r="T539" s="30">
        <f t="shared" si="124"/>
        <v>0</v>
      </c>
      <c r="U539" s="34"/>
      <c r="V539" s="34"/>
      <c r="W539" s="34"/>
      <c r="X539" s="31">
        <f t="shared" si="129"/>
        <v>9.0359999999999996</v>
      </c>
      <c r="Y539" s="31">
        <f t="shared" si="130"/>
        <v>-184.49199999999999</v>
      </c>
      <c r="Z539" s="30">
        <f t="shared" si="131"/>
        <v>0</v>
      </c>
    </row>
    <row r="540" spans="5:26" x14ac:dyDescent="0.15">
      <c r="E540" s="46"/>
      <c r="F540" s="28"/>
      <c r="G540" s="29"/>
      <c r="H540" s="29"/>
      <c r="I540" s="48" t="str">
        <f t="shared" si="125"/>
        <v/>
      </c>
      <c r="J540" s="48" t="str">
        <f t="shared" si="126"/>
        <v/>
      </c>
      <c r="K540" s="49" t="str">
        <f t="shared" si="127"/>
        <v/>
      </c>
      <c r="N540" s="78"/>
      <c r="O540" s="39" t="str">
        <f t="shared" si="121"/>
        <v>F</v>
      </c>
      <c r="P540" s="11">
        <f t="shared" si="128"/>
        <v>-23.287315649149274</v>
      </c>
      <c r="Q540" s="11"/>
      <c r="R540" s="38">
        <f t="shared" si="122"/>
        <v>0</v>
      </c>
      <c r="S540" s="30">
        <f t="shared" si="123"/>
        <v>0</v>
      </c>
      <c r="T540" s="30">
        <f t="shared" si="124"/>
        <v>0</v>
      </c>
      <c r="U540" s="34"/>
      <c r="V540" s="34"/>
      <c r="W540" s="34"/>
      <c r="X540" s="31">
        <f t="shared" si="129"/>
        <v>9.0359999999999996</v>
      </c>
      <c r="Y540" s="31">
        <f t="shared" si="130"/>
        <v>-184.49199999999999</v>
      </c>
      <c r="Z540" s="30">
        <f t="shared" si="131"/>
        <v>0</v>
      </c>
    </row>
    <row r="541" spans="5:26" x14ac:dyDescent="0.15">
      <c r="E541" s="46"/>
      <c r="F541" s="28"/>
      <c r="G541" s="29"/>
      <c r="H541" s="29"/>
      <c r="I541" s="48" t="str">
        <f t="shared" si="125"/>
        <v/>
      </c>
      <c r="J541" s="48" t="str">
        <f t="shared" si="126"/>
        <v/>
      </c>
      <c r="K541" s="49" t="str">
        <f t="shared" si="127"/>
        <v/>
      </c>
      <c r="N541" s="78"/>
      <c r="O541" s="39" t="str">
        <f t="shared" si="121"/>
        <v>F</v>
      </c>
      <c r="P541" s="11">
        <f t="shared" si="128"/>
        <v>-23.287315649149274</v>
      </c>
      <c r="Q541" s="11"/>
      <c r="R541" s="38">
        <f t="shared" si="122"/>
        <v>0</v>
      </c>
      <c r="S541" s="30">
        <f t="shared" si="123"/>
        <v>0</v>
      </c>
      <c r="T541" s="30">
        <f t="shared" si="124"/>
        <v>0</v>
      </c>
      <c r="U541" s="34"/>
      <c r="V541" s="34"/>
      <c r="W541" s="34"/>
      <c r="X541" s="31">
        <f t="shared" si="129"/>
        <v>9.0359999999999996</v>
      </c>
      <c r="Y541" s="31">
        <f t="shared" si="130"/>
        <v>-184.49199999999999</v>
      </c>
      <c r="Z541" s="30">
        <f t="shared" si="131"/>
        <v>0</v>
      </c>
    </row>
    <row r="542" spans="5:26" x14ac:dyDescent="0.15">
      <c r="E542" s="46"/>
      <c r="F542" s="28"/>
      <c r="G542" s="29"/>
      <c r="H542" s="29"/>
      <c r="I542" s="48" t="str">
        <f t="shared" si="125"/>
        <v/>
      </c>
      <c r="J542" s="48" t="str">
        <f t="shared" si="126"/>
        <v/>
      </c>
      <c r="K542" s="49" t="str">
        <f t="shared" si="127"/>
        <v/>
      </c>
      <c r="N542" s="78"/>
      <c r="O542" s="39" t="str">
        <f t="shared" si="121"/>
        <v>F</v>
      </c>
      <c r="P542" s="11">
        <f t="shared" si="128"/>
        <v>-23.287315649149274</v>
      </c>
      <c r="Q542" s="11"/>
      <c r="R542" s="38">
        <f t="shared" si="122"/>
        <v>0</v>
      </c>
      <c r="S542" s="30">
        <f t="shared" si="123"/>
        <v>0</v>
      </c>
      <c r="T542" s="30">
        <f t="shared" si="124"/>
        <v>0</v>
      </c>
      <c r="U542" s="34"/>
      <c r="V542" s="34"/>
      <c r="W542" s="34"/>
      <c r="X542" s="31">
        <f t="shared" si="129"/>
        <v>9.0359999999999996</v>
      </c>
      <c r="Y542" s="31">
        <f t="shared" si="130"/>
        <v>-184.49199999999999</v>
      </c>
      <c r="Z542" s="30">
        <f t="shared" si="131"/>
        <v>0</v>
      </c>
    </row>
    <row r="543" spans="5:26" x14ac:dyDescent="0.15">
      <c r="E543" s="46"/>
      <c r="F543" s="28"/>
      <c r="G543" s="29"/>
      <c r="H543" s="29"/>
      <c r="I543" s="48" t="str">
        <f t="shared" si="125"/>
        <v/>
      </c>
      <c r="J543" s="48" t="str">
        <f t="shared" si="126"/>
        <v/>
      </c>
      <c r="K543" s="49" t="str">
        <f t="shared" si="127"/>
        <v/>
      </c>
      <c r="N543" s="78"/>
      <c r="O543" s="39" t="str">
        <f t="shared" si="121"/>
        <v>F</v>
      </c>
      <c r="P543" s="11">
        <f t="shared" si="128"/>
        <v>-23.287315649149274</v>
      </c>
      <c r="Q543" s="11"/>
      <c r="R543" s="38">
        <f t="shared" si="122"/>
        <v>0</v>
      </c>
      <c r="S543" s="30">
        <f t="shared" si="123"/>
        <v>0</v>
      </c>
      <c r="T543" s="30">
        <f t="shared" si="124"/>
        <v>0</v>
      </c>
      <c r="U543" s="34"/>
      <c r="V543" s="34"/>
      <c r="W543" s="34"/>
      <c r="X543" s="31">
        <f t="shared" si="129"/>
        <v>9.0359999999999996</v>
      </c>
      <c r="Y543" s="31">
        <f t="shared" si="130"/>
        <v>-184.49199999999999</v>
      </c>
      <c r="Z543" s="30">
        <f t="shared" si="131"/>
        <v>0</v>
      </c>
    </row>
    <row r="544" spans="5:26" x14ac:dyDescent="0.15">
      <c r="E544" s="46"/>
      <c r="F544" s="28"/>
      <c r="G544" s="29"/>
      <c r="H544" s="29"/>
      <c r="I544" s="48" t="str">
        <f t="shared" si="125"/>
        <v/>
      </c>
      <c r="J544" s="48" t="str">
        <f t="shared" si="126"/>
        <v/>
      </c>
      <c r="K544" s="49" t="str">
        <f t="shared" si="127"/>
        <v/>
      </c>
      <c r="N544" s="78"/>
      <c r="O544" s="39" t="str">
        <f t="shared" si="121"/>
        <v>F</v>
      </c>
      <c r="P544" s="11">
        <f t="shared" si="128"/>
        <v>-23.287315649149274</v>
      </c>
      <c r="Q544" s="11"/>
      <c r="R544" s="38">
        <f t="shared" si="122"/>
        <v>0</v>
      </c>
      <c r="S544" s="30">
        <f t="shared" si="123"/>
        <v>0</v>
      </c>
      <c r="T544" s="30">
        <f t="shared" si="124"/>
        <v>0</v>
      </c>
      <c r="U544" s="34"/>
      <c r="V544" s="34"/>
      <c r="W544" s="34"/>
      <c r="X544" s="31">
        <f t="shared" si="129"/>
        <v>9.0359999999999996</v>
      </c>
      <c r="Y544" s="31">
        <f t="shared" si="130"/>
        <v>-184.49199999999999</v>
      </c>
      <c r="Z544" s="30">
        <f t="shared" si="131"/>
        <v>0</v>
      </c>
    </row>
    <row r="545" spans="5:26" x14ac:dyDescent="0.15">
      <c r="E545" s="46"/>
      <c r="F545" s="28"/>
      <c r="G545" s="29"/>
      <c r="H545" s="29"/>
      <c r="I545" s="48" t="str">
        <f t="shared" si="125"/>
        <v/>
      </c>
      <c r="J545" s="48" t="str">
        <f t="shared" si="126"/>
        <v/>
      </c>
      <c r="K545" s="49" t="str">
        <f t="shared" si="127"/>
        <v/>
      </c>
      <c r="N545" s="78"/>
      <c r="O545" s="39" t="str">
        <f t="shared" si="121"/>
        <v>F</v>
      </c>
      <c r="P545" s="11">
        <f t="shared" si="128"/>
        <v>-23.287315649149274</v>
      </c>
      <c r="Q545" s="11"/>
      <c r="R545" s="38">
        <f t="shared" si="122"/>
        <v>0</v>
      </c>
      <c r="S545" s="30">
        <f t="shared" si="123"/>
        <v>0</v>
      </c>
      <c r="T545" s="30">
        <f t="shared" si="124"/>
        <v>0</v>
      </c>
      <c r="U545" s="34"/>
      <c r="V545" s="34"/>
      <c r="W545" s="34"/>
      <c r="X545" s="31">
        <f t="shared" si="129"/>
        <v>9.0359999999999996</v>
      </c>
      <c r="Y545" s="31">
        <f t="shared" si="130"/>
        <v>-184.49199999999999</v>
      </c>
      <c r="Z545" s="30">
        <f t="shared" si="131"/>
        <v>0</v>
      </c>
    </row>
    <row r="546" spans="5:26" x14ac:dyDescent="0.15">
      <c r="E546" s="46"/>
      <c r="F546" s="28"/>
      <c r="G546" s="29"/>
      <c r="H546" s="29"/>
      <c r="I546" s="48" t="str">
        <f t="shared" si="125"/>
        <v/>
      </c>
      <c r="J546" s="48" t="str">
        <f t="shared" si="126"/>
        <v/>
      </c>
      <c r="K546" s="49" t="str">
        <f t="shared" si="127"/>
        <v/>
      </c>
      <c r="N546" s="78"/>
      <c r="O546" s="39" t="str">
        <f t="shared" si="121"/>
        <v>F</v>
      </c>
      <c r="P546" s="11">
        <f t="shared" si="128"/>
        <v>-23.287315649149274</v>
      </c>
      <c r="Q546" s="11"/>
      <c r="R546" s="38">
        <f t="shared" si="122"/>
        <v>0</v>
      </c>
      <c r="S546" s="30">
        <f t="shared" si="123"/>
        <v>0</v>
      </c>
      <c r="T546" s="30">
        <f t="shared" si="124"/>
        <v>0</v>
      </c>
      <c r="U546" s="34"/>
      <c r="V546" s="34"/>
      <c r="W546" s="34"/>
      <c r="X546" s="31">
        <f t="shared" si="129"/>
        <v>9.0359999999999996</v>
      </c>
      <c r="Y546" s="31">
        <f t="shared" si="130"/>
        <v>-184.49199999999999</v>
      </c>
      <c r="Z546" s="30">
        <f t="shared" si="131"/>
        <v>0</v>
      </c>
    </row>
    <row r="547" spans="5:26" x14ac:dyDescent="0.15">
      <c r="E547" s="46"/>
      <c r="F547" s="28"/>
      <c r="G547" s="29"/>
      <c r="H547" s="29"/>
      <c r="I547" s="48" t="str">
        <f t="shared" si="125"/>
        <v/>
      </c>
      <c r="J547" s="48" t="str">
        <f t="shared" si="126"/>
        <v/>
      </c>
      <c r="K547" s="49" t="str">
        <f t="shared" si="127"/>
        <v/>
      </c>
      <c r="N547" s="78"/>
      <c r="O547" s="39" t="str">
        <f t="shared" si="121"/>
        <v>F</v>
      </c>
      <c r="P547" s="11">
        <f t="shared" si="128"/>
        <v>-23.287315649149274</v>
      </c>
      <c r="Q547" s="11"/>
      <c r="R547" s="38">
        <f t="shared" si="122"/>
        <v>0</v>
      </c>
      <c r="S547" s="30">
        <f t="shared" si="123"/>
        <v>0</v>
      </c>
      <c r="T547" s="30">
        <f t="shared" si="124"/>
        <v>0</v>
      </c>
      <c r="U547" s="34"/>
      <c r="V547" s="34"/>
      <c r="W547" s="34"/>
      <c r="X547" s="31">
        <f t="shared" si="129"/>
        <v>9.0359999999999996</v>
      </c>
      <c r="Y547" s="31">
        <f t="shared" si="130"/>
        <v>-184.49199999999999</v>
      </c>
      <c r="Z547" s="30">
        <f t="shared" si="131"/>
        <v>0</v>
      </c>
    </row>
    <row r="548" spans="5:26" x14ac:dyDescent="0.15">
      <c r="E548" s="46"/>
      <c r="F548" s="28"/>
      <c r="G548" s="29"/>
      <c r="H548" s="29"/>
      <c r="I548" s="48" t="str">
        <f t="shared" si="125"/>
        <v/>
      </c>
      <c r="J548" s="48" t="str">
        <f t="shared" si="126"/>
        <v/>
      </c>
      <c r="K548" s="49" t="str">
        <f t="shared" si="127"/>
        <v/>
      </c>
      <c r="N548" s="78"/>
      <c r="O548" s="39" t="str">
        <f t="shared" si="121"/>
        <v>F</v>
      </c>
      <c r="P548" s="11">
        <f t="shared" si="128"/>
        <v>-23.287315649149274</v>
      </c>
      <c r="Q548" s="11"/>
      <c r="R548" s="38">
        <f t="shared" si="122"/>
        <v>0</v>
      </c>
      <c r="S548" s="30">
        <f t="shared" si="123"/>
        <v>0</v>
      </c>
      <c r="T548" s="30">
        <f t="shared" si="124"/>
        <v>0</v>
      </c>
      <c r="U548" s="34"/>
      <c r="V548" s="34"/>
      <c r="W548" s="34"/>
      <c r="X548" s="31">
        <f t="shared" si="129"/>
        <v>9.0359999999999996</v>
      </c>
      <c r="Y548" s="31">
        <f t="shared" si="130"/>
        <v>-184.49199999999999</v>
      </c>
      <c r="Z548" s="30">
        <f t="shared" si="131"/>
        <v>0</v>
      </c>
    </row>
    <row r="549" spans="5:26" x14ac:dyDescent="0.15">
      <c r="E549" s="46"/>
      <c r="F549" s="28"/>
      <c r="G549" s="29"/>
      <c r="H549" s="29"/>
      <c r="I549" s="48" t="str">
        <f t="shared" si="125"/>
        <v/>
      </c>
      <c r="J549" s="48" t="str">
        <f t="shared" si="126"/>
        <v/>
      </c>
      <c r="K549" s="49" t="str">
        <f t="shared" si="127"/>
        <v/>
      </c>
      <c r="N549" s="78"/>
      <c r="O549" s="39" t="str">
        <f t="shared" si="121"/>
        <v>F</v>
      </c>
      <c r="P549" s="11">
        <f t="shared" si="128"/>
        <v>-23.287315649149274</v>
      </c>
      <c r="Q549" s="11"/>
      <c r="R549" s="38">
        <f t="shared" si="122"/>
        <v>0</v>
      </c>
      <c r="S549" s="30">
        <f t="shared" si="123"/>
        <v>0</v>
      </c>
      <c r="T549" s="30">
        <f t="shared" si="124"/>
        <v>0</v>
      </c>
      <c r="U549" s="34"/>
      <c r="V549" s="34"/>
      <c r="W549" s="34"/>
      <c r="X549" s="31">
        <f t="shared" si="129"/>
        <v>9.0359999999999996</v>
      </c>
      <c r="Y549" s="31">
        <f t="shared" si="130"/>
        <v>-184.49199999999999</v>
      </c>
      <c r="Z549" s="30">
        <f t="shared" si="131"/>
        <v>0</v>
      </c>
    </row>
    <row r="550" spans="5:26" x14ac:dyDescent="0.15">
      <c r="E550" s="46"/>
      <c r="F550" s="28"/>
      <c r="G550" s="29"/>
      <c r="H550" s="29"/>
      <c r="I550" s="48" t="str">
        <f t="shared" si="125"/>
        <v/>
      </c>
      <c r="J550" s="48" t="str">
        <f t="shared" si="126"/>
        <v/>
      </c>
      <c r="K550" s="49" t="str">
        <f t="shared" si="127"/>
        <v/>
      </c>
      <c r="N550" s="78"/>
      <c r="O550" s="39" t="str">
        <f t="shared" si="121"/>
        <v>F</v>
      </c>
      <c r="P550" s="11">
        <f t="shared" si="128"/>
        <v>-23.287315649149274</v>
      </c>
      <c r="Q550" s="11"/>
      <c r="R550" s="38">
        <f t="shared" si="122"/>
        <v>0</v>
      </c>
      <c r="S550" s="30">
        <f t="shared" si="123"/>
        <v>0</v>
      </c>
      <c r="T550" s="30">
        <f t="shared" si="124"/>
        <v>0</v>
      </c>
      <c r="U550" s="34"/>
      <c r="V550" s="34"/>
      <c r="W550" s="34"/>
      <c r="X550" s="31">
        <f t="shared" si="129"/>
        <v>9.0359999999999996</v>
      </c>
      <c r="Y550" s="31">
        <f t="shared" si="130"/>
        <v>-184.49199999999999</v>
      </c>
      <c r="Z550" s="30">
        <f t="shared" si="131"/>
        <v>0</v>
      </c>
    </row>
    <row r="551" spans="5:26" x14ac:dyDescent="0.15">
      <c r="E551" s="46"/>
      <c r="F551" s="28"/>
      <c r="G551" s="29"/>
      <c r="H551" s="29"/>
      <c r="I551" s="48" t="str">
        <f t="shared" si="125"/>
        <v/>
      </c>
      <c r="J551" s="48" t="str">
        <f t="shared" si="126"/>
        <v/>
      </c>
      <c r="K551" s="49" t="str">
        <f t="shared" si="127"/>
        <v/>
      </c>
      <c r="N551" s="78"/>
      <c r="O551" s="39" t="str">
        <f t="shared" si="121"/>
        <v>F</v>
      </c>
      <c r="P551" s="11">
        <f t="shared" si="128"/>
        <v>-23.287315649149274</v>
      </c>
      <c r="Q551" s="11"/>
      <c r="R551" s="38">
        <f t="shared" si="122"/>
        <v>0</v>
      </c>
      <c r="S551" s="30">
        <f t="shared" si="123"/>
        <v>0</v>
      </c>
      <c r="T551" s="30">
        <f t="shared" si="124"/>
        <v>0</v>
      </c>
      <c r="U551" s="34"/>
      <c r="V551" s="34"/>
      <c r="W551" s="34"/>
      <c r="X551" s="31">
        <f t="shared" si="129"/>
        <v>9.0359999999999996</v>
      </c>
      <c r="Y551" s="31">
        <f t="shared" si="130"/>
        <v>-184.49199999999999</v>
      </c>
      <c r="Z551" s="30">
        <f t="shared" si="131"/>
        <v>0</v>
      </c>
    </row>
    <row r="552" spans="5:26" x14ac:dyDescent="0.15">
      <c r="E552" s="46"/>
      <c r="F552" s="28"/>
      <c r="G552" s="29"/>
      <c r="H552" s="29"/>
      <c r="I552" s="48" t="str">
        <f t="shared" si="125"/>
        <v/>
      </c>
      <c r="J552" s="48" t="str">
        <f t="shared" si="126"/>
        <v/>
      </c>
      <c r="K552" s="49" t="str">
        <f t="shared" si="127"/>
        <v/>
      </c>
      <c r="N552" s="78"/>
      <c r="O552" s="39" t="str">
        <f t="shared" si="121"/>
        <v>F</v>
      </c>
      <c r="P552" s="11">
        <f t="shared" si="128"/>
        <v>-23.287315649149274</v>
      </c>
      <c r="Q552" s="11"/>
      <c r="R552" s="38">
        <f t="shared" si="122"/>
        <v>0</v>
      </c>
      <c r="S552" s="30">
        <f t="shared" si="123"/>
        <v>0</v>
      </c>
      <c r="T552" s="30">
        <f t="shared" si="124"/>
        <v>0</v>
      </c>
      <c r="U552" s="34"/>
      <c r="V552" s="34"/>
      <c r="W552" s="34"/>
      <c r="X552" s="31">
        <f t="shared" si="129"/>
        <v>9.0359999999999996</v>
      </c>
      <c r="Y552" s="31">
        <f t="shared" si="130"/>
        <v>-184.49199999999999</v>
      </c>
      <c r="Z552" s="30">
        <f t="shared" si="131"/>
        <v>0</v>
      </c>
    </row>
    <row r="553" spans="5:26" x14ac:dyDescent="0.15">
      <c r="E553" s="46"/>
      <c r="F553" s="28"/>
      <c r="G553" s="29"/>
      <c r="H553" s="29"/>
      <c r="I553" s="48" t="str">
        <f t="shared" si="125"/>
        <v/>
      </c>
      <c r="J553" s="48" t="str">
        <f t="shared" si="126"/>
        <v/>
      </c>
      <c r="K553" s="49" t="str">
        <f t="shared" si="127"/>
        <v/>
      </c>
      <c r="N553" s="78"/>
      <c r="O553" s="39" t="str">
        <f t="shared" si="121"/>
        <v>F</v>
      </c>
      <c r="P553" s="11">
        <f t="shared" si="128"/>
        <v>-23.287315649149274</v>
      </c>
      <c r="Q553" s="11"/>
      <c r="R553" s="38">
        <f t="shared" si="122"/>
        <v>0</v>
      </c>
      <c r="S553" s="30">
        <f t="shared" si="123"/>
        <v>0</v>
      </c>
      <c r="T553" s="30">
        <f t="shared" si="124"/>
        <v>0</v>
      </c>
      <c r="U553" s="34"/>
      <c r="V553" s="34"/>
      <c r="W553" s="34"/>
      <c r="X553" s="31">
        <f t="shared" si="129"/>
        <v>9.0359999999999996</v>
      </c>
      <c r="Y553" s="31">
        <f t="shared" si="130"/>
        <v>-184.49199999999999</v>
      </c>
      <c r="Z553" s="30">
        <f t="shared" si="131"/>
        <v>0</v>
      </c>
    </row>
    <row r="554" spans="5:26" x14ac:dyDescent="0.15">
      <c r="E554" s="46"/>
      <c r="F554" s="28"/>
      <c r="G554" s="29"/>
      <c r="H554" s="29"/>
      <c r="I554" s="48" t="str">
        <f t="shared" si="125"/>
        <v/>
      </c>
      <c r="J554" s="48" t="str">
        <f t="shared" si="126"/>
        <v/>
      </c>
      <c r="K554" s="49" t="str">
        <f t="shared" si="127"/>
        <v/>
      </c>
      <c r="N554" s="78"/>
      <c r="O554" s="39" t="str">
        <f t="shared" si="121"/>
        <v>F</v>
      </c>
      <c r="P554" s="11">
        <f t="shared" si="128"/>
        <v>-23.287315649149274</v>
      </c>
      <c r="Q554" s="11"/>
      <c r="R554" s="38">
        <f t="shared" si="122"/>
        <v>0</v>
      </c>
      <c r="S554" s="30">
        <f t="shared" si="123"/>
        <v>0</v>
      </c>
      <c r="T554" s="30">
        <f t="shared" si="124"/>
        <v>0</v>
      </c>
      <c r="U554" s="34"/>
      <c r="V554" s="34"/>
      <c r="W554" s="34"/>
      <c r="X554" s="31">
        <f t="shared" si="129"/>
        <v>9.0359999999999996</v>
      </c>
      <c r="Y554" s="31">
        <f t="shared" si="130"/>
        <v>-184.49199999999999</v>
      </c>
      <c r="Z554" s="30">
        <f t="shared" si="131"/>
        <v>0</v>
      </c>
    </row>
    <row r="555" spans="5:26" x14ac:dyDescent="0.15">
      <c r="E555" s="46"/>
      <c r="F555" s="28"/>
      <c r="G555" s="29"/>
      <c r="H555" s="29"/>
      <c r="I555" s="48" t="str">
        <f t="shared" si="125"/>
        <v/>
      </c>
      <c r="J555" s="48" t="str">
        <f t="shared" si="126"/>
        <v/>
      </c>
      <c r="K555" s="49" t="str">
        <f t="shared" si="127"/>
        <v/>
      </c>
      <c r="N555" s="78"/>
      <c r="O555" s="39" t="str">
        <f t="shared" si="121"/>
        <v>F</v>
      </c>
      <c r="P555" s="11">
        <f t="shared" si="128"/>
        <v>-23.287315649149274</v>
      </c>
      <c r="Q555" s="11"/>
      <c r="R555" s="38">
        <f t="shared" si="122"/>
        <v>0</v>
      </c>
      <c r="S555" s="30">
        <f t="shared" si="123"/>
        <v>0</v>
      </c>
      <c r="T555" s="30">
        <f t="shared" si="124"/>
        <v>0</v>
      </c>
      <c r="U555" s="34"/>
      <c r="V555" s="34"/>
      <c r="W555" s="34"/>
      <c r="X555" s="31">
        <f t="shared" si="129"/>
        <v>9.0359999999999996</v>
      </c>
      <c r="Y555" s="31">
        <f t="shared" si="130"/>
        <v>-184.49199999999999</v>
      </c>
      <c r="Z555" s="30">
        <f t="shared" si="131"/>
        <v>0</v>
      </c>
    </row>
    <row r="556" spans="5:26" x14ac:dyDescent="0.15">
      <c r="E556" s="46"/>
      <c r="F556" s="28"/>
      <c r="G556" s="29"/>
      <c r="H556" s="29"/>
      <c r="I556" s="48" t="str">
        <f t="shared" si="125"/>
        <v/>
      </c>
      <c r="J556" s="48" t="str">
        <f t="shared" si="126"/>
        <v/>
      </c>
      <c r="K556" s="49" t="str">
        <f t="shared" si="127"/>
        <v/>
      </c>
      <c r="N556" s="78"/>
      <c r="O556" s="39" t="str">
        <f t="shared" si="121"/>
        <v>F</v>
      </c>
      <c r="P556" s="11">
        <f t="shared" si="128"/>
        <v>-23.287315649149274</v>
      </c>
      <c r="Q556" s="11"/>
      <c r="R556" s="38">
        <f t="shared" si="122"/>
        <v>0</v>
      </c>
      <c r="S556" s="30">
        <f t="shared" si="123"/>
        <v>0</v>
      </c>
      <c r="T556" s="30">
        <f t="shared" si="124"/>
        <v>0</v>
      </c>
      <c r="U556" s="34"/>
      <c r="V556" s="34"/>
      <c r="W556" s="34"/>
      <c r="X556" s="31">
        <f t="shared" si="129"/>
        <v>9.0359999999999996</v>
      </c>
      <c r="Y556" s="31">
        <f t="shared" si="130"/>
        <v>-184.49199999999999</v>
      </c>
      <c r="Z556" s="30">
        <f t="shared" si="131"/>
        <v>0</v>
      </c>
    </row>
    <row r="557" spans="5:26" x14ac:dyDescent="0.15">
      <c r="E557" s="46"/>
      <c r="F557" s="28"/>
      <c r="G557" s="29"/>
      <c r="H557" s="29"/>
      <c r="I557" s="48" t="str">
        <f t="shared" si="125"/>
        <v/>
      </c>
      <c r="J557" s="48" t="str">
        <f t="shared" si="126"/>
        <v/>
      </c>
      <c r="K557" s="49" t="str">
        <f t="shared" si="127"/>
        <v/>
      </c>
      <c r="N557" s="78"/>
      <c r="O557" s="39" t="str">
        <f t="shared" si="121"/>
        <v>F</v>
      </c>
      <c r="P557" s="11">
        <f t="shared" si="128"/>
        <v>-23.287315649149274</v>
      </c>
      <c r="Q557" s="11"/>
      <c r="R557" s="38">
        <f t="shared" si="122"/>
        <v>0</v>
      </c>
      <c r="S557" s="30">
        <f t="shared" si="123"/>
        <v>0</v>
      </c>
      <c r="T557" s="30">
        <f t="shared" si="124"/>
        <v>0</v>
      </c>
      <c r="U557" s="34"/>
      <c r="V557" s="34"/>
      <c r="W557" s="34"/>
      <c r="X557" s="31">
        <f t="shared" si="129"/>
        <v>9.0359999999999996</v>
      </c>
      <c r="Y557" s="31">
        <f t="shared" si="130"/>
        <v>-184.49199999999999</v>
      </c>
      <c r="Z557" s="30">
        <f t="shared" si="131"/>
        <v>0</v>
      </c>
    </row>
    <row r="558" spans="5:26" x14ac:dyDescent="0.15">
      <c r="E558" s="46"/>
      <c r="F558" s="28"/>
      <c r="G558" s="29"/>
      <c r="H558" s="29"/>
      <c r="I558" s="48" t="str">
        <f t="shared" si="125"/>
        <v/>
      </c>
      <c r="J558" s="48" t="str">
        <f t="shared" si="126"/>
        <v/>
      </c>
      <c r="K558" s="49" t="str">
        <f t="shared" si="127"/>
        <v/>
      </c>
      <c r="N558" s="78"/>
      <c r="O558" s="39" t="str">
        <f t="shared" si="121"/>
        <v>F</v>
      </c>
      <c r="P558" s="11">
        <f t="shared" si="128"/>
        <v>-23.287315649149274</v>
      </c>
      <c r="Q558" s="11"/>
      <c r="R558" s="38">
        <f t="shared" si="122"/>
        <v>0</v>
      </c>
      <c r="S558" s="30">
        <f t="shared" si="123"/>
        <v>0</v>
      </c>
      <c r="T558" s="30">
        <f t="shared" si="124"/>
        <v>0</v>
      </c>
      <c r="U558" s="34"/>
      <c r="V558" s="34"/>
      <c r="W558" s="34"/>
      <c r="X558" s="31">
        <f t="shared" si="129"/>
        <v>9.0359999999999996</v>
      </c>
      <c r="Y558" s="31">
        <f t="shared" si="130"/>
        <v>-184.49199999999999</v>
      </c>
      <c r="Z558" s="30">
        <f t="shared" si="131"/>
        <v>0</v>
      </c>
    </row>
    <row r="559" spans="5:26" x14ac:dyDescent="0.15">
      <c r="E559" s="46"/>
      <c r="F559" s="28"/>
      <c r="G559" s="29"/>
      <c r="H559" s="29"/>
      <c r="I559" s="48" t="str">
        <f t="shared" si="125"/>
        <v/>
      </c>
      <c r="J559" s="48" t="str">
        <f t="shared" si="126"/>
        <v/>
      </c>
      <c r="K559" s="49" t="str">
        <f t="shared" si="127"/>
        <v/>
      </c>
      <c r="N559" s="78"/>
      <c r="O559" s="39" t="str">
        <f t="shared" si="121"/>
        <v>F</v>
      </c>
      <c r="P559" s="11">
        <f t="shared" si="128"/>
        <v>-23.287315649149274</v>
      </c>
      <c r="Q559" s="11"/>
      <c r="R559" s="38">
        <f t="shared" si="122"/>
        <v>0</v>
      </c>
      <c r="S559" s="30">
        <f t="shared" si="123"/>
        <v>0</v>
      </c>
      <c r="T559" s="30">
        <f t="shared" si="124"/>
        <v>0</v>
      </c>
      <c r="U559" s="34"/>
      <c r="V559" s="34"/>
      <c r="W559" s="34"/>
      <c r="X559" s="31">
        <f t="shared" si="129"/>
        <v>9.0359999999999996</v>
      </c>
      <c r="Y559" s="31">
        <f t="shared" si="130"/>
        <v>-184.49199999999999</v>
      </c>
      <c r="Z559" s="30">
        <f t="shared" si="131"/>
        <v>0</v>
      </c>
    </row>
    <row r="560" spans="5:26" x14ac:dyDescent="0.15">
      <c r="E560" s="46"/>
      <c r="F560" s="28"/>
      <c r="G560" s="29"/>
      <c r="H560" s="29"/>
      <c r="I560" s="48" t="str">
        <f t="shared" si="125"/>
        <v/>
      </c>
      <c r="J560" s="48" t="str">
        <f t="shared" si="126"/>
        <v/>
      </c>
      <c r="K560" s="49" t="str">
        <f t="shared" si="127"/>
        <v/>
      </c>
      <c r="N560" s="78"/>
      <c r="O560" s="39" t="str">
        <f t="shared" si="121"/>
        <v>F</v>
      </c>
      <c r="P560" s="11">
        <f t="shared" si="128"/>
        <v>-23.287315649149274</v>
      </c>
      <c r="Q560" s="11"/>
      <c r="R560" s="38">
        <f t="shared" si="122"/>
        <v>0</v>
      </c>
      <c r="S560" s="30">
        <f t="shared" si="123"/>
        <v>0</v>
      </c>
      <c r="T560" s="30">
        <f t="shared" si="124"/>
        <v>0</v>
      </c>
      <c r="U560" s="34"/>
      <c r="V560" s="34"/>
      <c r="W560" s="34"/>
      <c r="X560" s="31">
        <f t="shared" si="129"/>
        <v>9.0359999999999996</v>
      </c>
      <c r="Y560" s="31">
        <f t="shared" si="130"/>
        <v>-184.49199999999999</v>
      </c>
      <c r="Z560" s="30">
        <f t="shared" si="131"/>
        <v>0</v>
      </c>
    </row>
    <row r="561" spans="5:26" x14ac:dyDescent="0.15">
      <c r="E561" s="46"/>
      <c r="F561" s="28"/>
      <c r="G561" s="29"/>
      <c r="H561" s="29"/>
      <c r="I561" s="48" t="str">
        <f t="shared" si="125"/>
        <v/>
      </c>
      <c r="J561" s="48" t="str">
        <f t="shared" si="126"/>
        <v/>
      </c>
      <c r="K561" s="49" t="str">
        <f t="shared" si="127"/>
        <v/>
      </c>
      <c r="N561" s="78"/>
      <c r="O561" s="39" t="str">
        <f t="shared" si="121"/>
        <v>F</v>
      </c>
      <c r="P561" s="11">
        <f t="shared" si="128"/>
        <v>-23.287315649149274</v>
      </c>
      <c r="Q561" s="11"/>
      <c r="R561" s="38">
        <f t="shared" si="122"/>
        <v>0</v>
      </c>
      <c r="S561" s="30">
        <f t="shared" si="123"/>
        <v>0</v>
      </c>
      <c r="T561" s="30">
        <f t="shared" si="124"/>
        <v>0</v>
      </c>
      <c r="U561" s="34"/>
      <c r="V561" s="34"/>
      <c r="W561" s="34"/>
      <c r="X561" s="31">
        <f t="shared" si="129"/>
        <v>9.0359999999999996</v>
      </c>
      <c r="Y561" s="31">
        <f t="shared" si="130"/>
        <v>-184.49199999999999</v>
      </c>
      <c r="Z561" s="30">
        <f t="shared" si="131"/>
        <v>0</v>
      </c>
    </row>
    <row r="562" spans="5:26" x14ac:dyDescent="0.15">
      <c r="E562" s="46"/>
      <c r="F562" s="28"/>
      <c r="G562" s="29"/>
      <c r="H562" s="29"/>
      <c r="I562" s="48" t="str">
        <f t="shared" si="125"/>
        <v/>
      </c>
      <c r="J562" s="48" t="str">
        <f t="shared" si="126"/>
        <v/>
      </c>
      <c r="K562" s="49" t="str">
        <f t="shared" si="127"/>
        <v/>
      </c>
      <c r="N562" s="78"/>
      <c r="O562" s="39" t="str">
        <f t="shared" si="121"/>
        <v>F</v>
      </c>
      <c r="P562" s="11">
        <f t="shared" si="128"/>
        <v>-23.287315649149274</v>
      </c>
      <c r="Q562" s="11"/>
      <c r="R562" s="38">
        <f t="shared" si="122"/>
        <v>0</v>
      </c>
      <c r="S562" s="30">
        <f t="shared" si="123"/>
        <v>0</v>
      </c>
      <c r="T562" s="30">
        <f t="shared" si="124"/>
        <v>0</v>
      </c>
      <c r="U562" s="34"/>
      <c r="V562" s="34"/>
      <c r="W562" s="34"/>
      <c r="X562" s="31">
        <f t="shared" si="129"/>
        <v>9.0359999999999996</v>
      </c>
      <c r="Y562" s="31">
        <f t="shared" si="130"/>
        <v>-184.49199999999999</v>
      </c>
      <c r="Z562" s="30">
        <f t="shared" si="131"/>
        <v>0</v>
      </c>
    </row>
    <row r="563" spans="5:26" x14ac:dyDescent="0.15">
      <c r="E563" s="46"/>
      <c r="F563" s="28"/>
      <c r="G563" s="29"/>
      <c r="H563" s="29"/>
      <c r="I563" s="48" t="str">
        <f t="shared" si="125"/>
        <v/>
      </c>
      <c r="J563" s="48" t="str">
        <f t="shared" si="126"/>
        <v/>
      </c>
      <c r="K563" s="49" t="str">
        <f t="shared" si="127"/>
        <v/>
      </c>
      <c r="N563" s="78"/>
      <c r="O563" s="39" t="str">
        <f t="shared" si="121"/>
        <v>F</v>
      </c>
      <c r="P563" s="11">
        <f t="shared" si="128"/>
        <v>-23.287315649149274</v>
      </c>
      <c r="Q563" s="11"/>
      <c r="R563" s="38">
        <f t="shared" si="122"/>
        <v>0</v>
      </c>
      <c r="S563" s="30">
        <f t="shared" si="123"/>
        <v>0</v>
      </c>
      <c r="T563" s="30">
        <f t="shared" si="124"/>
        <v>0</v>
      </c>
      <c r="U563" s="34"/>
      <c r="V563" s="34"/>
      <c r="W563" s="34"/>
      <c r="X563" s="31">
        <f t="shared" si="129"/>
        <v>9.0359999999999996</v>
      </c>
      <c r="Y563" s="31">
        <f t="shared" si="130"/>
        <v>-184.49199999999999</v>
      </c>
      <c r="Z563" s="30">
        <f t="shared" si="131"/>
        <v>0</v>
      </c>
    </row>
    <row r="564" spans="5:26" x14ac:dyDescent="0.15">
      <c r="E564" s="46"/>
      <c r="F564" s="28"/>
      <c r="G564" s="29"/>
      <c r="H564" s="29"/>
      <c r="I564" s="48" t="str">
        <f t="shared" si="125"/>
        <v/>
      </c>
      <c r="J564" s="48" t="str">
        <f t="shared" si="126"/>
        <v/>
      </c>
      <c r="K564" s="49" t="str">
        <f t="shared" si="127"/>
        <v/>
      </c>
      <c r="N564" s="78"/>
      <c r="O564" s="39" t="str">
        <f t="shared" si="121"/>
        <v>F</v>
      </c>
      <c r="P564" s="11">
        <f t="shared" si="128"/>
        <v>-23.287315649149274</v>
      </c>
      <c r="Q564" s="11"/>
      <c r="R564" s="38">
        <f t="shared" si="122"/>
        <v>0</v>
      </c>
      <c r="S564" s="30">
        <f t="shared" si="123"/>
        <v>0</v>
      </c>
      <c r="T564" s="30">
        <f t="shared" si="124"/>
        <v>0</v>
      </c>
      <c r="U564" s="34"/>
      <c r="V564" s="34"/>
      <c r="W564" s="34"/>
      <c r="X564" s="31">
        <f t="shared" si="129"/>
        <v>9.0359999999999996</v>
      </c>
      <c r="Y564" s="31">
        <f t="shared" si="130"/>
        <v>-184.49199999999999</v>
      </c>
      <c r="Z564" s="30">
        <f t="shared" si="131"/>
        <v>0</v>
      </c>
    </row>
    <row r="565" spans="5:26" x14ac:dyDescent="0.15">
      <c r="E565" s="46"/>
      <c r="F565" s="28"/>
      <c r="G565" s="29"/>
      <c r="H565" s="29"/>
      <c r="I565" s="48" t="str">
        <f t="shared" si="125"/>
        <v/>
      </c>
      <c r="J565" s="48" t="str">
        <f t="shared" si="126"/>
        <v/>
      </c>
      <c r="K565" s="49" t="str">
        <f t="shared" si="127"/>
        <v/>
      </c>
      <c r="N565" s="78"/>
      <c r="O565" s="39" t="str">
        <f t="shared" si="121"/>
        <v>F</v>
      </c>
      <c r="P565" s="11">
        <f t="shared" si="128"/>
        <v>-23.287315649149274</v>
      </c>
      <c r="Q565" s="11"/>
      <c r="R565" s="38">
        <f t="shared" si="122"/>
        <v>0</v>
      </c>
      <c r="S565" s="30">
        <f t="shared" si="123"/>
        <v>0</v>
      </c>
      <c r="T565" s="30">
        <f t="shared" si="124"/>
        <v>0</v>
      </c>
      <c r="U565" s="34"/>
      <c r="V565" s="34"/>
      <c r="W565" s="34"/>
      <c r="X565" s="31">
        <f t="shared" si="129"/>
        <v>9.0359999999999996</v>
      </c>
      <c r="Y565" s="31">
        <f t="shared" si="130"/>
        <v>-184.49199999999999</v>
      </c>
      <c r="Z565" s="30">
        <f t="shared" si="131"/>
        <v>0</v>
      </c>
    </row>
    <row r="566" spans="5:26" x14ac:dyDescent="0.15">
      <c r="E566" s="46"/>
      <c r="F566" s="28"/>
      <c r="G566" s="29"/>
      <c r="H566" s="29"/>
      <c r="I566" s="48" t="str">
        <f t="shared" si="125"/>
        <v/>
      </c>
      <c r="J566" s="48" t="str">
        <f t="shared" si="126"/>
        <v/>
      </c>
      <c r="K566" s="49" t="str">
        <f t="shared" si="127"/>
        <v/>
      </c>
      <c r="N566" s="78"/>
      <c r="O566" s="39" t="str">
        <f t="shared" si="121"/>
        <v>F</v>
      </c>
      <c r="P566" s="11">
        <f t="shared" si="128"/>
        <v>-23.287315649149274</v>
      </c>
      <c r="Q566" s="11"/>
      <c r="R566" s="38">
        <f t="shared" ref="R566:R620" si="132">DATEDIF($F$499,F566,"Y")</f>
        <v>0</v>
      </c>
      <c r="S566" s="30">
        <f t="shared" ref="S566:S620" si="133">DATEDIF($F$499,F566,"YM")</f>
        <v>0</v>
      </c>
      <c r="T566" s="30">
        <f t="shared" ref="T566:T620" si="134">DATEDIF($F$499,F566,"Y")+DATEDIF($F$499,F566,"YD")/(365+IF(MOD(YEAR(DATE(YEAR(F566)-1,MONTH($F$499),DAY($F$499))),4)=0,IF(DATE(YEAR(DATE(YEAR(F566)-1,MONTH($F$499),DAY($F$499))),2,29)&gt;=DATE(YEAR(F566)-1,MONTH($F$499),DAY($F$499)),1,0),0)+IF(MOD(YEAR(F566),4)=0,IF(DATE(YEAR(F566),2,29)&lt;=F566,1,0),0))</f>
        <v>0</v>
      </c>
      <c r="U566" s="34"/>
      <c r="V566" s="34"/>
      <c r="W566" s="34"/>
      <c r="X566" s="31">
        <f t="shared" si="129"/>
        <v>9.0359999999999996</v>
      </c>
      <c r="Y566" s="31">
        <f t="shared" si="130"/>
        <v>-184.49199999999999</v>
      </c>
      <c r="Z566" s="30">
        <f t="shared" si="131"/>
        <v>0</v>
      </c>
    </row>
    <row r="567" spans="5:26" x14ac:dyDescent="0.15">
      <c r="E567" s="46"/>
      <c r="F567" s="28"/>
      <c r="G567" s="29"/>
      <c r="H567" s="29"/>
      <c r="I567" s="48" t="str">
        <f t="shared" si="125"/>
        <v/>
      </c>
      <c r="J567" s="48" t="str">
        <f t="shared" si="126"/>
        <v/>
      </c>
      <c r="K567" s="49" t="str">
        <f t="shared" si="127"/>
        <v/>
      </c>
      <c r="N567" s="78"/>
      <c r="O567" s="39" t="str">
        <f t="shared" si="121"/>
        <v>F</v>
      </c>
      <c r="P567" s="11">
        <f t="shared" si="128"/>
        <v>-23.287315649149274</v>
      </c>
      <c r="Q567" s="11"/>
      <c r="R567" s="38">
        <f t="shared" si="132"/>
        <v>0</v>
      </c>
      <c r="S567" s="30">
        <f t="shared" si="133"/>
        <v>0</v>
      </c>
      <c r="T567" s="30">
        <f t="shared" si="134"/>
        <v>0</v>
      </c>
      <c r="U567" s="34"/>
      <c r="V567" s="34"/>
      <c r="W567" s="34"/>
      <c r="X567" s="31">
        <f t="shared" si="129"/>
        <v>9.0359999999999996</v>
      </c>
      <c r="Y567" s="31">
        <f t="shared" si="130"/>
        <v>-184.49199999999999</v>
      </c>
      <c r="Z567" s="30">
        <f t="shared" si="131"/>
        <v>0</v>
      </c>
    </row>
    <row r="568" spans="5:26" x14ac:dyDescent="0.15">
      <c r="E568" s="46"/>
      <c r="F568" s="28"/>
      <c r="G568" s="29"/>
      <c r="H568" s="29"/>
      <c r="I568" s="48" t="str">
        <f t="shared" ref="I568:I594" si="135">IF(COUNTA($F$499,$H$499,F568:H568)=5,P568,"")</f>
        <v/>
      </c>
      <c r="J568" s="48" t="str">
        <f t="shared" ref="J568:J594" si="136">IF(COUNTA($F$499,$H$499,F568:H568)=5,IF(T568&lt;6,"*",IF(T568&gt;=17.583,"*",(H568-G568*INDEX(IF(O568="F",muratafemale,muratamale),R568-4,1)-INDEX(IF(O568="F",muratafemale,muratamale),R568-4,2))/(G568*INDEX(IF(O568="F",muratafemale,muratamale),R568-4,1)+INDEX(IF(O568="F",muratafemale,muratamale),R568-4,2))*100)),"")</f>
        <v/>
      </c>
      <c r="K568" s="49" t="str">
        <f t="shared" ref="K568:K594" si="137">IF(COUNTA($F$499,$H$499,F568:H568)=5,IF(OR(T568&lt;1,G568&lt;70),"*",IF(G568&gt;=IF(O568="M",181,174),(H568-Z568)/Z568*100,IF(G568&lt;101,(H568-X568)/X568*100,IF(T568&lt;6,(H568-X568)/X568*100,IF(T568&gt;=17.583,(H568-Z568)/Z568*100,(H568-Y568)/Y568*100))))),"")</f>
        <v/>
      </c>
      <c r="N568" s="78"/>
      <c r="O568" s="39" t="str">
        <f t="shared" si="121"/>
        <v>F</v>
      </c>
      <c r="P568" s="11">
        <f t="shared" ref="P568:P593" si="138">IF(T568&gt;17.583,"*",(G568-(INDEX(IF(O568="F",Hfemalemean,Hmalemean),S568+1,R568+1)))/(INDEX(IF(O568="F",Hfemalesd,Hmalesd),S568+1,R568+1)))</f>
        <v>-23.287315649149274</v>
      </c>
      <c r="Q568" s="11"/>
      <c r="R568" s="38">
        <f t="shared" si="132"/>
        <v>0</v>
      </c>
      <c r="S568" s="30">
        <f t="shared" si="133"/>
        <v>0</v>
      </c>
      <c r="T568" s="30">
        <f t="shared" si="134"/>
        <v>0</v>
      </c>
      <c r="U568" s="34"/>
      <c r="V568" s="34"/>
      <c r="W568" s="34"/>
      <c r="X568" s="31">
        <f t="shared" ref="X568:X593" si="139">IF(O568="M",2.06*10^-3*G568^2-0.1166*G568+6.5273,2.49*10^-3*G568^2-0.1858*G568+9.036)</f>
        <v>9.0359999999999996</v>
      </c>
      <c r="Y568" s="31">
        <f t="shared" ref="Y568:Y593" si="140">((G568/100)^3*INDEX(itoOI,IF(O568="M",0,3)+IF(G568&lt;140,1,IF(G568&lt;=149,2,3)),1)+(G568/100)^2*INDEX(itoOI,IF(O568="M",0,3)+IF(G568&lt;140,1,IF(G568&lt;=149,2,3)),2)+(G568/100)*INDEX(itoOI,IF(O568="M",0,3)+IF(G568&lt;140,1,IF(G568&lt;=149,2,3)),3)+INDEX(itoOI,IF(O568="M",0,3)+IF(G568&lt;140,1,IF(G568&lt;=149,2,3)),4))</f>
        <v>-184.49199999999999</v>
      </c>
      <c r="Z568" s="30">
        <f t="shared" ref="Z568:Z593" si="141">22*G568^2/10000</f>
        <v>0</v>
      </c>
    </row>
    <row r="569" spans="5:26" x14ac:dyDescent="0.15">
      <c r="E569" s="46"/>
      <c r="F569" s="28"/>
      <c r="G569" s="29"/>
      <c r="H569" s="29"/>
      <c r="I569" s="48" t="str">
        <f t="shared" si="135"/>
        <v/>
      </c>
      <c r="J569" s="48" t="str">
        <f t="shared" si="136"/>
        <v/>
      </c>
      <c r="K569" s="49" t="str">
        <f t="shared" si="137"/>
        <v/>
      </c>
      <c r="N569" s="78"/>
      <c r="O569" s="39" t="str">
        <f t="shared" si="121"/>
        <v>F</v>
      </c>
      <c r="P569" s="11">
        <f t="shared" si="138"/>
        <v>-23.287315649149274</v>
      </c>
      <c r="Q569" s="11"/>
      <c r="R569" s="38">
        <f t="shared" si="132"/>
        <v>0</v>
      </c>
      <c r="S569" s="30">
        <f t="shared" si="133"/>
        <v>0</v>
      </c>
      <c r="T569" s="30">
        <f t="shared" si="134"/>
        <v>0</v>
      </c>
      <c r="U569" s="34"/>
      <c r="V569" s="34"/>
      <c r="W569" s="34"/>
      <c r="X569" s="31">
        <f t="shared" si="139"/>
        <v>9.0359999999999996</v>
      </c>
      <c r="Y569" s="31">
        <f t="shared" si="140"/>
        <v>-184.49199999999999</v>
      </c>
      <c r="Z569" s="30">
        <f t="shared" si="141"/>
        <v>0</v>
      </c>
    </row>
    <row r="570" spans="5:26" x14ac:dyDescent="0.15">
      <c r="E570" s="46"/>
      <c r="F570" s="28"/>
      <c r="G570" s="29"/>
      <c r="H570" s="29"/>
      <c r="I570" s="48" t="str">
        <f t="shared" si="135"/>
        <v/>
      </c>
      <c r="J570" s="48" t="str">
        <f t="shared" si="136"/>
        <v/>
      </c>
      <c r="K570" s="49" t="str">
        <f t="shared" si="137"/>
        <v/>
      </c>
      <c r="N570" s="78"/>
      <c r="O570" s="39" t="str">
        <f t="shared" si="121"/>
        <v>F</v>
      </c>
      <c r="P570" s="11">
        <f t="shared" si="138"/>
        <v>-23.287315649149274</v>
      </c>
      <c r="Q570" s="11"/>
      <c r="R570" s="38">
        <f t="shared" si="132"/>
        <v>0</v>
      </c>
      <c r="S570" s="30">
        <f t="shared" si="133"/>
        <v>0</v>
      </c>
      <c r="T570" s="30">
        <f t="shared" si="134"/>
        <v>0</v>
      </c>
      <c r="U570" s="34"/>
      <c r="V570" s="34"/>
      <c r="W570" s="34"/>
      <c r="X570" s="31">
        <f t="shared" si="139"/>
        <v>9.0359999999999996</v>
      </c>
      <c r="Y570" s="31">
        <f t="shared" si="140"/>
        <v>-184.49199999999999</v>
      </c>
      <c r="Z570" s="30">
        <f t="shared" si="141"/>
        <v>0</v>
      </c>
    </row>
    <row r="571" spans="5:26" x14ac:dyDescent="0.15">
      <c r="E571" s="46"/>
      <c r="F571" s="28"/>
      <c r="G571" s="29"/>
      <c r="H571" s="29"/>
      <c r="I571" s="48" t="str">
        <f t="shared" si="135"/>
        <v/>
      </c>
      <c r="J571" s="48" t="str">
        <f t="shared" si="136"/>
        <v/>
      </c>
      <c r="K571" s="49" t="str">
        <f t="shared" si="137"/>
        <v/>
      </c>
      <c r="N571" s="78"/>
      <c r="O571" s="39" t="str">
        <f t="shared" si="121"/>
        <v>F</v>
      </c>
      <c r="P571" s="11">
        <f t="shared" si="138"/>
        <v>-23.287315649149274</v>
      </c>
      <c r="Q571" s="11"/>
      <c r="R571" s="38">
        <f t="shared" si="132"/>
        <v>0</v>
      </c>
      <c r="S571" s="30">
        <f t="shared" si="133"/>
        <v>0</v>
      </c>
      <c r="T571" s="30">
        <f t="shared" si="134"/>
        <v>0</v>
      </c>
      <c r="U571" s="34"/>
      <c r="V571" s="34"/>
      <c r="W571" s="34"/>
      <c r="X571" s="31">
        <f t="shared" si="139"/>
        <v>9.0359999999999996</v>
      </c>
      <c r="Y571" s="31">
        <f t="shared" si="140"/>
        <v>-184.49199999999999</v>
      </c>
      <c r="Z571" s="30">
        <f t="shared" si="141"/>
        <v>0</v>
      </c>
    </row>
    <row r="572" spans="5:26" x14ac:dyDescent="0.15">
      <c r="E572" s="46"/>
      <c r="F572" s="28"/>
      <c r="G572" s="29"/>
      <c r="H572" s="29"/>
      <c r="I572" s="48" t="str">
        <f t="shared" si="135"/>
        <v/>
      </c>
      <c r="J572" s="48" t="str">
        <f t="shared" si="136"/>
        <v/>
      </c>
      <c r="K572" s="49" t="str">
        <f t="shared" si="137"/>
        <v/>
      </c>
      <c r="N572" s="78"/>
      <c r="O572" s="39" t="str">
        <f t="shared" si="121"/>
        <v>F</v>
      </c>
      <c r="P572" s="11">
        <f t="shared" si="138"/>
        <v>-23.287315649149274</v>
      </c>
      <c r="Q572" s="11"/>
      <c r="R572" s="38">
        <f t="shared" si="132"/>
        <v>0</v>
      </c>
      <c r="S572" s="30">
        <f t="shared" si="133"/>
        <v>0</v>
      </c>
      <c r="T572" s="30">
        <f t="shared" si="134"/>
        <v>0</v>
      </c>
      <c r="U572" s="34"/>
      <c r="V572" s="34"/>
      <c r="W572" s="34"/>
      <c r="X572" s="31">
        <f t="shared" si="139"/>
        <v>9.0359999999999996</v>
      </c>
      <c r="Y572" s="31">
        <f t="shared" si="140"/>
        <v>-184.49199999999999</v>
      </c>
      <c r="Z572" s="30">
        <f t="shared" si="141"/>
        <v>0</v>
      </c>
    </row>
    <row r="573" spans="5:26" x14ac:dyDescent="0.15">
      <c r="E573" s="46"/>
      <c r="F573" s="28"/>
      <c r="G573" s="29"/>
      <c r="H573" s="29"/>
      <c r="I573" s="48" t="str">
        <f t="shared" si="135"/>
        <v/>
      </c>
      <c r="J573" s="48" t="str">
        <f t="shared" si="136"/>
        <v/>
      </c>
      <c r="K573" s="49" t="str">
        <f t="shared" si="137"/>
        <v/>
      </c>
      <c r="N573" s="78"/>
      <c r="O573" s="39" t="str">
        <f t="shared" si="121"/>
        <v>F</v>
      </c>
      <c r="P573" s="11">
        <f t="shared" si="138"/>
        <v>-23.287315649149274</v>
      </c>
      <c r="Q573" s="11"/>
      <c r="R573" s="38">
        <f t="shared" si="132"/>
        <v>0</v>
      </c>
      <c r="S573" s="30">
        <f t="shared" si="133"/>
        <v>0</v>
      </c>
      <c r="T573" s="30">
        <f t="shared" si="134"/>
        <v>0</v>
      </c>
      <c r="U573" s="34"/>
      <c r="V573" s="34"/>
      <c r="W573" s="34"/>
      <c r="X573" s="31">
        <f t="shared" si="139"/>
        <v>9.0359999999999996</v>
      </c>
      <c r="Y573" s="31">
        <f t="shared" si="140"/>
        <v>-184.49199999999999</v>
      </c>
      <c r="Z573" s="30">
        <f t="shared" si="141"/>
        <v>0</v>
      </c>
    </row>
    <row r="574" spans="5:26" x14ac:dyDescent="0.15">
      <c r="E574" s="46"/>
      <c r="F574" s="28"/>
      <c r="G574" s="29"/>
      <c r="H574" s="29"/>
      <c r="I574" s="48" t="str">
        <f t="shared" si="135"/>
        <v/>
      </c>
      <c r="J574" s="48" t="str">
        <f t="shared" si="136"/>
        <v/>
      </c>
      <c r="K574" s="49" t="str">
        <f t="shared" si="137"/>
        <v/>
      </c>
      <c r="N574" s="78"/>
      <c r="O574" s="39" t="str">
        <f t="shared" si="121"/>
        <v>F</v>
      </c>
      <c r="P574" s="11">
        <f t="shared" si="138"/>
        <v>-23.287315649149274</v>
      </c>
      <c r="Q574" s="11"/>
      <c r="R574" s="38">
        <f t="shared" si="132"/>
        <v>0</v>
      </c>
      <c r="S574" s="30">
        <f t="shared" si="133"/>
        <v>0</v>
      </c>
      <c r="T574" s="30">
        <f t="shared" si="134"/>
        <v>0</v>
      </c>
      <c r="U574" s="34"/>
      <c r="V574" s="34"/>
      <c r="W574" s="34"/>
      <c r="X574" s="31">
        <f t="shared" si="139"/>
        <v>9.0359999999999996</v>
      </c>
      <c r="Y574" s="31">
        <f t="shared" si="140"/>
        <v>-184.49199999999999</v>
      </c>
      <c r="Z574" s="30">
        <f t="shared" si="141"/>
        <v>0</v>
      </c>
    </row>
    <row r="575" spans="5:26" x14ac:dyDescent="0.15">
      <c r="E575" s="46"/>
      <c r="F575" s="28"/>
      <c r="G575" s="29"/>
      <c r="H575" s="29"/>
      <c r="I575" s="48" t="str">
        <f t="shared" si="135"/>
        <v/>
      </c>
      <c r="J575" s="48" t="str">
        <f t="shared" si="136"/>
        <v/>
      </c>
      <c r="K575" s="49" t="str">
        <f t="shared" si="137"/>
        <v/>
      </c>
      <c r="N575" s="78"/>
      <c r="O575" s="39" t="str">
        <f t="shared" si="121"/>
        <v>F</v>
      </c>
      <c r="P575" s="11">
        <f t="shared" si="138"/>
        <v>-23.287315649149274</v>
      </c>
      <c r="Q575" s="11"/>
      <c r="R575" s="38">
        <f t="shared" si="132"/>
        <v>0</v>
      </c>
      <c r="S575" s="30">
        <f t="shared" si="133"/>
        <v>0</v>
      </c>
      <c r="T575" s="30">
        <f t="shared" si="134"/>
        <v>0</v>
      </c>
      <c r="U575" s="34"/>
      <c r="V575" s="34"/>
      <c r="W575" s="34"/>
      <c r="X575" s="31">
        <f t="shared" si="139"/>
        <v>9.0359999999999996</v>
      </c>
      <c r="Y575" s="31">
        <f t="shared" si="140"/>
        <v>-184.49199999999999</v>
      </c>
      <c r="Z575" s="30">
        <f t="shared" si="141"/>
        <v>0</v>
      </c>
    </row>
    <row r="576" spans="5:26" x14ac:dyDescent="0.15">
      <c r="E576" s="46"/>
      <c r="F576" s="28"/>
      <c r="G576" s="29"/>
      <c r="H576" s="29"/>
      <c r="I576" s="48" t="str">
        <f t="shared" si="135"/>
        <v/>
      </c>
      <c r="J576" s="48" t="str">
        <f t="shared" si="136"/>
        <v/>
      </c>
      <c r="K576" s="49" t="str">
        <f t="shared" si="137"/>
        <v/>
      </c>
      <c r="N576" s="78"/>
      <c r="O576" s="39" t="str">
        <f t="shared" si="121"/>
        <v>F</v>
      </c>
      <c r="P576" s="11">
        <f t="shared" si="138"/>
        <v>-23.287315649149274</v>
      </c>
      <c r="Q576" s="11"/>
      <c r="R576" s="38">
        <f t="shared" si="132"/>
        <v>0</v>
      </c>
      <c r="S576" s="30">
        <f t="shared" si="133"/>
        <v>0</v>
      </c>
      <c r="T576" s="30">
        <f t="shared" si="134"/>
        <v>0</v>
      </c>
      <c r="U576" s="34"/>
      <c r="V576" s="34"/>
      <c r="W576" s="34"/>
      <c r="X576" s="31">
        <f t="shared" si="139"/>
        <v>9.0359999999999996</v>
      </c>
      <c r="Y576" s="31">
        <f t="shared" si="140"/>
        <v>-184.49199999999999</v>
      </c>
      <c r="Z576" s="30">
        <f t="shared" si="141"/>
        <v>0</v>
      </c>
    </row>
    <row r="577" spans="5:26" x14ac:dyDescent="0.15">
      <c r="E577" s="46"/>
      <c r="F577" s="28"/>
      <c r="G577" s="29"/>
      <c r="H577" s="29"/>
      <c r="I577" s="48" t="str">
        <f t="shared" si="135"/>
        <v/>
      </c>
      <c r="J577" s="48" t="str">
        <f t="shared" si="136"/>
        <v/>
      </c>
      <c r="K577" s="49" t="str">
        <f t="shared" si="137"/>
        <v/>
      </c>
      <c r="N577" s="78"/>
      <c r="O577" s="39" t="str">
        <f t="shared" si="121"/>
        <v>F</v>
      </c>
      <c r="P577" s="11">
        <f t="shared" si="138"/>
        <v>-23.287315649149274</v>
      </c>
      <c r="Q577" s="11"/>
      <c r="R577" s="38">
        <f t="shared" si="132"/>
        <v>0</v>
      </c>
      <c r="S577" s="30">
        <f t="shared" si="133"/>
        <v>0</v>
      </c>
      <c r="T577" s="30">
        <f t="shared" si="134"/>
        <v>0</v>
      </c>
      <c r="U577" s="34"/>
      <c r="V577" s="34"/>
      <c r="W577" s="34"/>
      <c r="X577" s="31">
        <f t="shared" si="139"/>
        <v>9.0359999999999996</v>
      </c>
      <c r="Y577" s="31">
        <f t="shared" si="140"/>
        <v>-184.49199999999999</v>
      </c>
      <c r="Z577" s="30">
        <f t="shared" si="141"/>
        <v>0</v>
      </c>
    </row>
    <row r="578" spans="5:26" x14ac:dyDescent="0.15">
      <c r="E578" s="46"/>
      <c r="F578" s="28"/>
      <c r="G578" s="29"/>
      <c r="H578" s="29"/>
      <c r="I578" s="48" t="str">
        <f t="shared" si="135"/>
        <v/>
      </c>
      <c r="J578" s="48" t="str">
        <f t="shared" si="136"/>
        <v/>
      </c>
      <c r="K578" s="49" t="str">
        <f t="shared" si="137"/>
        <v/>
      </c>
      <c r="N578" s="78"/>
      <c r="O578" s="39" t="str">
        <f t="shared" si="121"/>
        <v>F</v>
      </c>
      <c r="P578" s="11">
        <f t="shared" si="138"/>
        <v>-23.287315649149274</v>
      </c>
      <c r="Q578" s="11"/>
      <c r="R578" s="38">
        <f t="shared" si="132"/>
        <v>0</v>
      </c>
      <c r="S578" s="30">
        <f t="shared" si="133"/>
        <v>0</v>
      </c>
      <c r="T578" s="30">
        <f t="shared" si="134"/>
        <v>0</v>
      </c>
      <c r="U578" s="34"/>
      <c r="V578" s="34"/>
      <c r="W578" s="34"/>
      <c r="X578" s="31">
        <f t="shared" si="139"/>
        <v>9.0359999999999996</v>
      </c>
      <c r="Y578" s="31">
        <f t="shared" si="140"/>
        <v>-184.49199999999999</v>
      </c>
      <c r="Z578" s="30">
        <f t="shared" si="141"/>
        <v>0</v>
      </c>
    </row>
    <row r="579" spans="5:26" x14ac:dyDescent="0.15">
      <c r="E579" s="46"/>
      <c r="F579" s="28"/>
      <c r="G579" s="29"/>
      <c r="H579" s="29"/>
      <c r="I579" s="48" t="str">
        <f t="shared" si="135"/>
        <v/>
      </c>
      <c r="J579" s="48" t="str">
        <f t="shared" si="136"/>
        <v/>
      </c>
      <c r="K579" s="49" t="str">
        <f t="shared" si="137"/>
        <v/>
      </c>
      <c r="N579" s="78"/>
      <c r="O579" s="39" t="str">
        <f t="shared" si="121"/>
        <v>F</v>
      </c>
      <c r="P579" s="11">
        <f t="shared" si="138"/>
        <v>-23.287315649149274</v>
      </c>
      <c r="Q579" s="11"/>
      <c r="R579" s="38">
        <f t="shared" si="132"/>
        <v>0</v>
      </c>
      <c r="S579" s="30">
        <f t="shared" si="133"/>
        <v>0</v>
      </c>
      <c r="T579" s="30">
        <f t="shared" si="134"/>
        <v>0</v>
      </c>
      <c r="U579" s="34"/>
      <c r="V579" s="34"/>
      <c r="W579" s="34"/>
      <c r="X579" s="31">
        <f t="shared" si="139"/>
        <v>9.0359999999999996</v>
      </c>
      <c r="Y579" s="31">
        <f t="shared" si="140"/>
        <v>-184.49199999999999</v>
      </c>
      <c r="Z579" s="30">
        <f t="shared" si="141"/>
        <v>0</v>
      </c>
    </row>
    <row r="580" spans="5:26" x14ac:dyDescent="0.15">
      <c r="E580" s="46"/>
      <c r="F580" s="28"/>
      <c r="G580" s="29"/>
      <c r="H580" s="29"/>
      <c r="I580" s="48" t="str">
        <f t="shared" si="135"/>
        <v/>
      </c>
      <c r="J580" s="48" t="str">
        <f t="shared" si="136"/>
        <v/>
      </c>
      <c r="K580" s="49" t="str">
        <f t="shared" si="137"/>
        <v/>
      </c>
      <c r="N580" s="78"/>
      <c r="O580" s="39" t="str">
        <f t="shared" si="121"/>
        <v>F</v>
      </c>
      <c r="P580" s="11">
        <f t="shared" si="138"/>
        <v>-23.287315649149274</v>
      </c>
      <c r="Q580" s="11"/>
      <c r="R580" s="38">
        <f t="shared" si="132"/>
        <v>0</v>
      </c>
      <c r="S580" s="30">
        <f t="shared" si="133"/>
        <v>0</v>
      </c>
      <c r="T580" s="30">
        <f t="shared" si="134"/>
        <v>0</v>
      </c>
      <c r="U580" s="34"/>
      <c r="V580" s="34"/>
      <c r="W580" s="34"/>
      <c r="X580" s="31">
        <f t="shared" si="139"/>
        <v>9.0359999999999996</v>
      </c>
      <c r="Y580" s="31">
        <f t="shared" si="140"/>
        <v>-184.49199999999999</v>
      </c>
      <c r="Z580" s="30">
        <f t="shared" si="141"/>
        <v>0</v>
      </c>
    </row>
    <row r="581" spans="5:26" x14ac:dyDescent="0.15">
      <c r="E581" s="46"/>
      <c r="F581" s="28"/>
      <c r="G581" s="29"/>
      <c r="H581" s="29"/>
      <c r="I581" s="48" t="str">
        <f t="shared" si="135"/>
        <v/>
      </c>
      <c r="J581" s="48" t="str">
        <f t="shared" si="136"/>
        <v/>
      </c>
      <c r="K581" s="49" t="str">
        <f t="shared" si="137"/>
        <v/>
      </c>
      <c r="N581" s="78"/>
      <c r="O581" s="39" t="str">
        <f t="shared" si="121"/>
        <v>F</v>
      </c>
      <c r="P581" s="11">
        <f t="shared" si="138"/>
        <v>-23.287315649149274</v>
      </c>
      <c r="Q581" s="11"/>
      <c r="R581" s="38">
        <f t="shared" si="132"/>
        <v>0</v>
      </c>
      <c r="S581" s="30">
        <f t="shared" si="133"/>
        <v>0</v>
      </c>
      <c r="T581" s="30">
        <f t="shared" si="134"/>
        <v>0</v>
      </c>
      <c r="U581" s="34"/>
      <c r="V581" s="34"/>
      <c r="W581" s="34"/>
      <c r="X581" s="31">
        <f t="shared" si="139"/>
        <v>9.0359999999999996</v>
      </c>
      <c r="Y581" s="31">
        <f t="shared" si="140"/>
        <v>-184.49199999999999</v>
      </c>
      <c r="Z581" s="30">
        <f t="shared" si="141"/>
        <v>0</v>
      </c>
    </row>
    <row r="582" spans="5:26" x14ac:dyDescent="0.15">
      <c r="E582" s="46"/>
      <c r="F582" s="28"/>
      <c r="G582" s="29"/>
      <c r="H582" s="29"/>
      <c r="I582" s="48" t="str">
        <f t="shared" si="135"/>
        <v/>
      </c>
      <c r="J582" s="48" t="str">
        <f t="shared" si="136"/>
        <v/>
      </c>
      <c r="K582" s="49" t="str">
        <f t="shared" si="137"/>
        <v/>
      </c>
      <c r="N582" s="78"/>
      <c r="O582" s="39" t="str">
        <f t="shared" si="121"/>
        <v>F</v>
      </c>
      <c r="P582" s="11">
        <f t="shared" si="138"/>
        <v>-23.287315649149274</v>
      </c>
      <c r="Q582" s="11"/>
      <c r="R582" s="38">
        <f t="shared" si="132"/>
        <v>0</v>
      </c>
      <c r="S582" s="30">
        <f t="shared" si="133"/>
        <v>0</v>
      </c>
      <c r="T582" s="30">
        <f t="shared" si="134"/>
        <v>0</v>
      </c>
      <c r="U582" s="34"/>
      <c r="V582" s="34"/>
      <c r="W582" s="34"/>
      <c r="X582" s="31">
        <f t="shared" si="139"/>
        <v>9.0359999999999996</v>
      </c>
      <c r="Y582" s="31">
        <f t="shared" si="140"/>
        <v>-184.49199999999999</v>
      </c>
      <c r="Z582" s="30">
        <f t="shared" si="141"/>
        <v>0</v>
      </c>
    </row>
    <row r="583" spans="5:26" x14ac:dyDescent="0.15">
      <c r="E583" s="46"/>
      <c r="F583" s="28"/>
      <c r="G583" s="29"/>
      <c r="H583" s="29"/>
      <c r="I583" s="48" t="str">
        <f t="shared" si="135"/>
        <v/>
      </c>
      <c r="J583" s="48" t="str">
        <f t="shared" si="136"/>
        <v/>
      </c>
      <c r="K583" s="49" t="str">
        <f t="shared" si="137"/>
        <v/>
      </c>
      <c r="N583" s="78"/>
      <c r="O583" s="39" t="str">
        <f t="shared" si="121"/>
        <v>F</v>
      </c>
      <c r="P583" s="11">
        <f t="shared" si="138"/>
        <v>-23.287315649149274</v>
      </c>
      <c r="Q583" s="11"/>
      <c r="R583" s="38">
        <f t="shared" si="132"/>
        <v>0</v>
      </c>
      <c r="S583" s="30">
        <f t="shared" si="133"/>
        <v>0</v>
      </c>
      <c r="T583" s="30">
        <f t="shared" si="134"/>
        <v>0</v>
      </c>
      <c r="U583" s="34"/>
      <c r="V583" s="34"/>
      <c r="W583" s="34"/>
      <c r="X583" s="31">
        <f t="shared" si="139"/>
        <v>9.0359999999999996</v>
      </c>
      <c r="Y583" s="31">
        <f t="shared" si="140"/>
        <v>-184.49199999999999</v>
      </c>
      <c r="Z583" s="30">
        <f t="shared" si="141"/>
        <v>0</v>
      </c>
    </row>
    <row r="584" spans="5:26" x14ac:dyDescent="0.15">
      <c r="E584" s="46"/>
      <c r="F584" s="28"/>
      <c r="G584" s="29"/>
      <c r="H584" s="29"/>
      <c r="I584" s="48" t="str">
        <f t="shared" si="135"/>
        <v/>
      </c>
      <c r="J584" s="48" t="str">
        <f t="shared" si="136"/>
        <v/>
      </c>
      <c r="K584" s="49" t="str">
        <f t="shared" si="137"/>
        <v/>
      </c>
      <c r="N584" s="78"/>
      <c r="O584" s="39" t="str">
        <f t="shared" si="121"/>
        <v>F</v>
      </c>
      <c r="P584" s="11">
        <f t="shared" si="138"/>
        <v>-23.287315649149274</v>
      </c>
      <c r="Q584" s="11"/>
      <c r="R584" s="38">
        <f t="shared" si="132"/>
        <v>0</v>
      </c>
      <c r="S584" s="30">
        <f t="shared" si="133"/>
        <v>0</v>
      </c>
      <c r="T584" s="30">
        <f t="shared" si="134"/>
        <v>0</v>
      </c>
      <c r="U584" s="34"/>
      <c r="V584" s="34"/>
      <c r="W584" s="34"/>
      <c r="X584" s="31">
        <f t="shared" si="139"/>
        <v>9.0359999999999996</v>
      </c>
      <c r="Y584" s="31">
        <f t="shared" si="140"/>
        <v>-184.49199999999999</v>
      </c>
      <c r="Z584" s="30">
        <f t="shared" si="141"/>
        <v>0</v>
      </c>
    </row>
    <row r="585" spans="5:26" x14ac:dyDescent="0.15">
      <c r="E585" s="46"/>
      <c r="F585" s="28"/>
      <c r="G585" s="29"/>
      <c r="H585" s="29"/>
      <c r="I585" s="48" t="str">
        <f t="shared" si="135"/>
        <v/>
      </c>
      <c r="J585" s="48" t="str">
        <f t="shared" si="136"/>
        <v/>
      </c>
      <c r="K585" s="49" t="str">
        <f t="shared" si="137"/>
        <v/>
      </c>
      <c r="N585" s="78"/>
      <c r="O585" s="39" t="str">
        <f t="shared" si="121"/>
        <v>F</v>
      </c>
      <c r="P585" s="11">
        <f t="shared" si="138"/>
        <v>-23.287315649149274</v>
      </c>
      <c r="Q585" s="11"/>
      <c r="R585" s="38">
        <f t="shared" si="132"/>
        <v>0</v>
      </c>
      <c r="S585" s="30">
        <f t="shared" si="133"/>
        <v>0</v>
      </c>
      <c r="T585" s="30">
        <f t="shared" si="134"/>
        <v>0</v>
      </c>
      <c r="U585" s="34"/>
      <c r="V585" s="34"/>
      <c r="W585" s="34"/>
      <c r="X585" s="31">
        <f t="shared" si="139"/>
        <v>9.0359999999999996</v>
      </c>
      <c r="Y585" s="31">
        <f t="shared" si="140"/>
        <v>-184.49199999999999</v>
      </c>
      <c r="Z585" s="30">
        <f t="shared" si="141"/>
        <v>0</v>
      </c>
    </row>
    <row r="586" spans="5:26" x14ac:dyDescent="0.15">
      <c r="E586" s="46"/>
      <c r="F586" s="28"/>
      <c r="G586" s="29"/>
      <c r="H586" s="29"/>
      <c r="I586" s="48" t="str">
        <f t="shared" si="135"/>
        <v/>
      </c>
      <c r="J586" s="48" t="str">
        <f t="shared" si="136"/>
        <v/>
      </c>
      <c r="K586" s="49" t="str">
        <f t="shared" si="137"/>
        <v/>
      </c>
      <c r="N586" s="78"/>
      <c r="O586" s="39" t="str">
        <f t="shared" si="121"/>
        <v>F</v>
      </c>
      <c r="P586" s="11">
        <f t="shared" si="138"/>
        <v>-23.287315649149274</v>
      </c>
      <c r="Q586" s="11"/>
      <c r="R586" s="38">
        <f t="shared" si="132"/>
        <v>0</v>
      </c>
      <c r="S586" s="30">
        <f t="shared" si="133"/>
        <v>0</v>
      </c>
      <c r="T586" s="30">
        <f t="shared" si="134"/>
        <v>0</v>
      </c>
      <c r="U586" s="34"/>
      <c r="V586" s="34"/>
      <c r="W586" s="34"/>
      <c r="X586" s="31">
        <f t="shared" si="139"/>
        <v>9.0359999999999996</v>
      </c>
      <c r="Y586" s="31">
        <f t="shared" si="140"/>
        <v>-184.49199999999999</v>
      </c>
      <c r="Z586" s="30">
        <f t="shared" si="141"/>
        <v>0</v>
      </c>
    </row>
    <row r="587" spans="5:26" x14ac:dyDescent="0.15">
      <c r="E587" s="46"/>
      <c r="F587" s="28"/>
      <c r="G587" s="29"/>
      <c r="H587" s="29"/>
      <c r="I587" s="48" t="str">
        <f t="shared" si="135"/>
        <v/>
      </c>
      <c r="J587" s="48" t="str">
        <f t="shared" si="136"/>
        <v/>
      </c>
      <c r="K587" s="49" t="str">
        <f t="shared" si="137"/>
        <v/>
      </c>
      <c r="N587" s="78"/>
      <c r="O587" s="39" t="str">
        <f t="shared" si="121"/>
        <v>F</v>
      </c>
      <c r="P587" s="11">
        <f t="shared" si="138"/>
        <v>-23.287315649149274</v>
      </c>
      <c r="Q587" s="11"/>
      <c r="R587" s="38">
        <f t="shared" si="132"/>
        <v>0</v>
      </c>
      <c r="S587" s="30">
        <f t="shared" si="133"/>
        <v>0</v>
      </c>
      <c r="T587" s="30">
        <f t="shared" si="134"/>
        <v>0</v>
      </c>
      <c r="U587" s="34"/>
      <c r="V587" s="34"/>
      <c r="W587" s="34"/>
      <c r="X587" s="31">
        <f t="shared" si="139"/>
        <v>9.0359999999999996</v>
      </c>
      <c r="Y587" s="31">
        <f t="shared" si="140"/>
        <v>-184.49199999999999</v>
      </c>
      <c r="Z587" s="30">
        <f t="shared" si="141"/>
        <v>0</v>
      </c>
    </row>
    <row r="588" spans="5:26" x14ac:dyDescent="0.15">
      <c r="E588" s="46"/>
      <c r="F588" s="28"/>
      <c r="G588" s="29"/>
      <c r="H588" s="29"/>
      <c r="I588" s="48" t="str">
        <f t="shared" si="135"/>
        <v/>
      </c>
      <c r="J588" s="48" t="str">
        <f t="shared" si="136"/>
        <v/>
      </c>
      <c r="K588" s="49" t="str">
        <f t="shared" si="137"/>
        <v/>
      </c>
      <c r="N588" s="78"/>
      <c r="O588" s="39" t="str">
        <f t="shared" si="121"/>
        <v>F</v>
      </c>
      <c r="P588" s="11">
        <f t="shared" si="138"/>
        <v>-23.287315649149274</v>
      </c>
      <c r="Q588" s="11"/>
      <c r="R588" s="38">
        <f t="shared" si="132"/>
        <v>0</v>
      </c>
      <c r="S588" s="30">
        <f t="shared" si="133"/>
        <v>0</v>
      </c>
      <c r="T588" s="30">
        <f t="shared" si="134"/>
        <v>0</v>
      </c>
      <c r="U588" s="34"/>
      <c r="V588" s="34"/>
      <c r="W588" s="34"/>
      <c r="X588" s="31">
        <f t="shared" si="139"/>
        <v>9.0359999999999996</v>
      </c>
      <c r="Y588" s="31">
        <f t="shared" si="140"/>
        <v>-184.49199999999999</v>
      </c>
      <c r="Z588" s="30">
        <f t="shared" si="141"/>
        <v>0</v>
      </c>
    </row>
    <row r="589" spans="5:26" x14ac:dyDescent="0.15">
      <c r="E589" s="46"/>
      <c r="F589" s="28"/>
      <c r="G589" s="29"/>
      <c r="H589" s="29"/>
      <c r="I589" s="48" t="str">
        <f t="shared" si="135"/>
        <v/>
      </c>
      <c r="J589" s="48" t="str">
        <f t="shared" si="136"/>
        <v/>
      </c>
      <c r="K589" s="49" t="str">
        <f t="shared" si="137"/>
        <v/>
      </c>
      <c r="N589" s="78"/>
      <c r="O589" s="39" t="str">
        <f t="shared" si="121"/>
        <v>F</v>
      </c>
      <c r="P589" s="11">
        <f t="shared" si="138"/>
        <v>-23.287315649149274</v>
      </c>
      <c r="Q589" s="11"/>
      <c r="R589" s="38">
        <f t="shared" si="132"/>
        <v>0</v>
      </c>
      <c r="S589" s="30">
        <f t="shared" si="133"/>
        <v>0</v>
      </c>
      <c r="T589" s="30">
        <f t="shared" si="134"/>
        <v>0</v>
      </c>
      <c r="U589" s="34"/>
      <c r="V589" s="34"/>
      <c r="W589" s="34"/>
      <c r="X589" s="31">
        <f t="shared" si="139"/>
        <v>9.0359999999999996</v>
      </c>
      <c r="Y589" s="31">
        <f t="shared" si="140"/>
        <v>-184.49199999999999</v>
      </c>
      <c r="Z589" s="30">
        <f t="shared" si="141"/>
        <v>0</v>
      </c>
    </row>
    <row r="590" spans="5:26" x14ac:dyDescent="0.15">
      <c r="E590" s="46"/>
      <c r="F590" s="28"/>
      <c r="G590" s="29"/>
      <c r="H590" s="29"/>
      <c r="I590" s="48" t="str">
        <f t="shared" si="135"/>
        <v/>
      </c>
      <c r="J590" s="48" t="str">
        <f t="shared" si="136"/>
        <v/>
      </c>
      <c r="K590" s="49" t="str">
        <f t="shared" si="137"/>
        <v/>
      </c>
      <c r="N590" s="78"/>
      <c r="O590" s="39" t="str">
        <f t="shared" si="121"/>
        <v>F</v>
      </c>
      <c r="P590" s="11">
        <f t="shared" si="138"/>
        <v>-23.287315649149274</v>
      </c>
      <c r="Q590" s="11"/>
      <c r="R590" s="38">
        <f t="shared" si="132"/>
        <v>0</v>
      </c>
      <c r="S590" s="30">
        <f t="shared" si="133"/>
        <v>0</v>
      </c>
      <c r="T590" s="30">
        <f t="shared" si="134"/>
        <v>0</v>
      </c>
      <c r="U590" s="34"/>
      <c r="V590" s="34"/>
      <c r="W590" s="34"/>
      <c r="X590" s="31">
        <f t="shared" si="139"/>
        <v>9.0359999999999996</v>
      </c>
      <c r="Y590" s="31">
        <f t="shared" si="140"/>
        <v>-184.49199999999999</v>
      </c>
      <c r="Z590" s="30">
        <f t="shared" si="141"/>
        <v>0</v>
      </c>
    </row>
    <row r="591" spans="5:26" x14ac:dyDescent="0.15">
      <c r="E591" s="46"/>
      <c r="F591" s="28"/>
      <c r="G591" s="29"/>
      <c r="H591" s="29"/>
      <c r="I591" s="48" t="str">
        <f t="shared" si="135"/>
        <v/>
      </c>
      <c r="J591" s="48" t="str">
        <f t="shared" si="136"/>
        <v/>
      </c>
      <c r="K591" s="49" t="str">
        <f t="shared" si="137"/>
        <v/>
      </c>
      <c r="N591" s="78"/>
      <c r="O591" s="39" t="str">
        <f t="shared" si="121"/>
        <v>F</v>
      </c>
      <c r="P591" s="11">
        <f t="shared" si="138"/>
        <v>-23.287315649149274</v>
      </c>
      <c r="Q591" s="11"/>
      <c r="R591" s="38">
        <f t="shared" si="132"/>
        <v>0</v>
      </c>
      <c r="S591" s="30">
        <f t="shared" si="133"/>
        <v>0</v>
      </c>
      <c r="T591" s="30">
        <f t="shared" si="134"/>
        <v>0</v>
      </c>
      <c r="U591" s="34"/>
      <c r="V591" s="34"/>
      <c r="W591" s="34"/>
      <c r="X591" s="31">
        <f t="shared" si="139"/>
        <v>9.0359999999999996</v>
      </c>
      <c r="Y591" s="31">
        <f t="shared" si="140"/>
        <v>-184.49199999999999</v>
      </c>
      <c r="Z591" s="30">
        <f t="shared" si="141"/>
        <v>0</v>
      </c>
    </row>
    <row r="592" spans="5:26" x14ac:dyDescent="0.15">
      <c r="E592" s="46"/>
      <c r="F592" s="28"/>
      <c r="G592" s="29"/>
      <c r="H592" s="29"/>
      <c r="I592" s="48" t="str">
        <f t="shared" si="135"/>
        <v/>
      </c>
      <c r="J592" s="48" t="str">
        <f t="shared" si="136"/>
        <v/>
      </c>
      <c r="K592" s="49" t="str">
        <f t="shared" si="137"/>
        <v/>
      </c>
      <c r="N592" s="78"/>
      <c r="O592" s="39" t="str">
        <f t="shared" si="121"/>
        <v>F</v>
      </c>
      <c r="P592" s="11">
        <f t="shared" si="138"/>
        <v>-23.287315649149274</v>
      </c>
      <c r="Q592" s="11"/>
      <c r="R592" s="38">
        <f t="shared" si="132"/>
        <v>0</v>
      </c>
      <c r="S592" s="30">
        <f t="shared" si="133"/>
        <v>0</v>
      </c>
      <c r="T592" s="30">
        <f t="shared" si="134"/>
        <v>0</v>
      </c>
      <c r="U592" s="34"/>
      <c r="V592" s="34"/>
      <c r="W592" s="34"/>
      <c r="X592" s="31">
        <f t="shared" si="139"/>
        <v>9.0359999999999996</v>
      </c>
      <c r="Y592" s="31">
        <f t="shared" si="140"/>
        <v>-184.49199999999999</v>
      </c>
      <c r="Z592" s="30">
        <f t="shared" si="141"/>
        <v>0</v>
      </c>
    </row>
    <row r="593" spans="5:26" x14ac:dyDescent="0.15">
      <c r="E593" s="46"/>
      <c r="F593" s="28"/>
      <c r="G593" s="29"/>
      <c r="H593" s="29"/>
      <c r="I593" s="48" t="str">
        <f t="shared" si="135"/>
        <v/>
      </c>
      <c r="J593" s="48" t="str">
        <f t="shared" si="136"/>
        <v/>
      </c>
      <c r="K593" s="49" t="str">
        <f t="shared" si="137"/>
        <v/>
      </c>
      <c r="N593" s="78"/>
      <c r="O593" s="39" t="str">
        <f t="shared" si="121"/>
        <v>F</v>
      </c>
      <c r="P593" s="11">
        <f t="shared" si="138"/>
        <v>-23.287315649149274</v>
      </c>
      <c r="Q593" s="11"/>
      <c r="R593" s="38">
        <f t="shared" si="132"/>
        <v>0</v>
      </c>
      <c r="S593" s="30">
        <f t="shared" si="133"/>
        <v>0</v>
      </c>
      <c r="T593" s="30">
        <f t="shared" si="134"/>
        <v>0</v>
      </c>
      <c r="U593" s="34"/>
      <c r="V593" s="34"/>
      <c r="W593" s="34"/>
      <c r="X593" s="31">
        <f t="shared" si="139"/>
        <v>9.0359999999999996</v>
      </c>
      <c r="Y593" s="31">
        <f t="shared" si="140"/>
        <v>-184.49199999999999</v>
      </c>
      <c r="Z593" s="30">
        <f t="shared" si="141"/>
        <v>0</v>
      </c>
    </row>
    <row r="594" spans="5:26" x14ac:dyDescent="0.15">
      <c r="E594" s="46"/>
      <c r="F594" s="28"/>
      <c r="G594" s="29"/>
      <c r="H594" s="29"/>
      <c r="I594" s="48" t="str">
        <f t="shared" si="135"/>
        <v/>
      </c>
      <c r="J594" s="48" t="str">
        <f t="shared" si="136"/>
        <v/>
      </c>
      <c r="K594" s="49" t="str">
        <f t="shared" si="137"/>
        <v/>
      </c>
      <c r="L594" s="11"/>
      <c r="M594" s="11"/>
      <c r="N594" s="78"/>
      <c r="O594" s="39" t="str">
        <f>+O503</f>
        <v>F</v>
      </c>
      <c r="P594" s="11">
        <f t="shared" si="115"/>
        <v>-23.287315649149274</v>
      </c>
      <c r="Q594" s="11"/>
      <c r="R594" s="38">
        <f t="shared" si="132"/>
        <v>0</v>
      </c>
      <c r="S594" s="30">
        <f t="shared" si="133"/>
        <v>0</v>
      </c>
      <c r="T594" s="30">
        <f t="shared" si="134"/>
        <v>0</v>
      </c>
      <c r="U594" s="34"/>
      <c r="V594" s="34"/>
      <c r="W594" s="34"/>
      <c r="X594" s="31">
        <f t="shared" si="116"/>
        <v>9.0359999999999996</v>
      </c>
      <c r="Y594" s="31">
        <f t="shared" si="117"/>
        <v>-184.49199999999999</v>
      </c>
      <c r="Z594" s="30">
        <f t="shared" si="118"/>
        <v>0</v>
      </c>
    </row>
    <row r="595" spans="5:26" x14ac:dyDescent="0.15">
      <c r="E595" s="46"/>
      <c r="F595" s="28"/>
      <c r="G595" s="29"/>
      <c r="H595" s="29"/>
      <c r="I595" s="48" t="str">
        <f t="shared" ref="I595:I619" si="142">IF(COUNTA($F$499,$H$499,F595:H595)=5,P595,"")</f>
        <v/>
      </c>
      <c r="J595" s="48" t="str">
        <f t="shared" si="119"/>
        <v/>
      </c>
      <c r="K595" s="49" t="str">
        <f t="shared" si="120"/>
        <v/>
      </c>
      <c r="L595" s="11"/>
      <c r="M595" s="11"/>
      <c r="N595" s="78"/>
      <c r="O595" s="39" t="str">
        <f t="shared" si="121"/>
        <v>F</v>
      </c>
      <c r="P595" s="11">
        <f t="shared" si="115"/>
        <v>-23.287315649149274</v>
      </c>
      <c r="Q595" s="11"/>
      <c r="R595" s="38">
        <f t="shared" si="132"/>
        <v>0</v>
      </c>
      <c r="S595" s="30">
        <f t="shared" si="133"/>
        <v>0</v>
      </c>
      <c r="T595" s="30">
        <f t="shared" si="134"/>
        <v>0</v>
      </c>
      <c r="U595" s="34"/>
      <c r="V595" s="34"/>
      <c r="W595" s="34"/>
      <c r="X595" s="31">
        <f t="shared" si="116"/>
        <v>9.0359999999999996</v>
      </c>
      <c r="Y595" s="31">
        <f t="shared" si="117"/>
        <v>-184.49199999999999</v>
      </c>
      <c r="Z595" s="30">
        <f t="shared" si="118"/>
        <v>0</v>
      </c>
    </row>
    <row r="596" spans="5:26" x14ac:dyDescent="0.15">
      <c r="E596" s="46"/>
      <c r="F596" s="28"/>
      <c r="G596" s="29"/>
      <c r="H596" s="29"/>
      <c r="I596" s="48" t="str">
        <f t="shared" si="142"/>
        <v/>
      </c>
      <c r="J596" s="48" t="str">
        <f t="shared" si="119"/>
        <v/>
      </c>
      <c r="K596" s="49" t="str">
        <f t="shared" si="120"/>
        <v/>
      </c>
      <c r="L596" s="11"/>
      <c r="M596" s="11"/>
      <c r="N596" s="78"/>
      <c r="O596" s="39" t="str">
        <f t="shared" si="121"/>
        <v>F</v>
      </c>
      <c r="P596" s="11">
        <f t="shared" si="115"/>
        <v>-23.287315649149274</v>
      </c>
      <c r="Q596" s="11"/>
      <c r="R596" s="38">
        <f t="shared" si="132"/>
        <v>0</v>
      </c>
      <c r="S596" s="30">
        <f t="shared" si="133"/>
        <v>0</v>
      </c>
      <c r="T596" s="30">
        <f t="shared" si="134"/>
        <v>0</v>
      </c>
      <c r="U596" s="34"/>
      <c r="V596" s="34"/>
      <c r="W596" s="34"/>
      <c r="X596" s="31">
        <f t="shared" si="116"/>
        <v>9.0359999999999996</v>
      </c>
      <c r="Y596" s="31">
        <f t="shared" si="117"/>
        <v>-184.49199999999999</v>
      </c>
      <c r="Z596" s="30">
        <f t="shared" si="118"/>
        <v>0</v>
      </c>
    </row>
    <row r="597" spans="5:26" x14ac:dyDescent="0.15">
      <c r="E597" s="46"/>
      <c r="F597" s="28"/>
      <c r="G597" s="29"/>
      <c r="H597" s="29"/>
      <c r="I597" s="48" t="str">
        <f t="shared" si="142"/>
        <v/>
      </c>
      <c r="J597" s="48" t="str">
        <f t="shared" si="119"/>
        <v/>
      </c>
      <c r="K597" s="49" t="str">
        <f t="shared" si="120"/>
        <v/>
      </c>
      <c r="L597" s="11"/>
      <c r="M597" s="11"/>
      <c r="N597" s="78"/>
      <c r="O597" s="39" t="str">
        <f t="shared" si="121"/>
        <v>F</v>
      </c>
      <c r="P597" s="11">
        <f t="shared" si="115"/>
        <v>-23.287315649149274</v>
      </c>
      <c r="Q597" s="11"/>
      <c r="R597" s="38">
        <f t="shared" si="132"/>
        <v>0</v>
      </c>
      <c r="S597" s="30">
        <f t="shared" si="133"/>
        <v>0</v>
      </c>
      <c r="T597" s="30">
        <f t="shared" si="134"/>
        <v>0</v>
      </c>
      <c r="U597" s="34"/>
      <c r="V597" s="34"/>
      <c r="W597" s="34"/>
      <c r="X597" s="31">
        <f t="shared" si="116"/>
        <v>9.0359999999999996</v>
      </c>
      <c r="Y597" s="31">
        <f t="shared" si="117"/>
        <v>-184.49199999999999</v>
      </c>
      <c r="Z597" s="30">
        <f t="shared" si="118"/>
        <v>0</v>
      </c>
    </row>
    <row r="598" spans="5:26" x14ac:dyDescent="0.15">
      <c r="E598" s="46"/>
      <c r="F598" s="28"/>
      <c r="G598" s="29"/>
      <c r="H598" s="29"/>
      <c r="I598" s="48" t="str">
        <f t="shared" si="142"/>
        <v/>
      </c>
      <c r="J598" s="48" t="str">
        <f t="shared" si="119"/>
        <v/>
      </c>
      <c r="K598" s="49" t="str">
        <f t="shared" si="120"/>
        <v/>
      </c>
      <c r="L598" s="11"/>
      <c r="M598" s="11"/>
      <c r="N598" s="78"/>
      <c r="O598" s="39" t="str">
        <f t="shared" si="121"/>
        <v>F</v>
      </c>
      <c r="P598" s="11">
        <f t="shared" si="115"/>
        <v>-23.287315649149274</v>
      </c>
      <c r="Q598" s="11"/>
      <c r="R598" s="38">
        <f t="shared" si="132"/>
        <v>0</v>
      </c>
      <c r="S598" s="30">
        <f t="shared" si="133"/>
        <v>0</v>
      </c>
      <c r="T598" s="30">
        <f t="shared" si="134"/>
        <v>0</v>
      </c>
      <c r="U598" s="34"/>
      <c r="V598" s="34"/>
      <c r="W598" s="34"/>
      <c r="X598" s="31">
        <f t="shared" si="116"/>
        <v>9.0359999999999996</v>
      </c>
      <c r="Y598" s="31">
        <f t="shared" si="117"/>
        <v>-184.49199999999999</v>
      </c>
      <c r="Z598" s="30">
        <f t="shared" si="118"/>
        <v>0</v>
      </c>
    </row>
    <row r="599" spans="5:26" x14ac:dyDescent="0.15">
      <c r="E599" s="46"/>
      <c r="F599" s="28"/>
      <c r="G599" s="29"/>
      <c r="H599" s="29"/>
      <c r="I599" s="48" t="str">
        <f t="shared" si="142"/>
        <v/>
      </c>
      <c r="J599" s="48" t="str">
        <f t="shared" si="119"/>
        <v/>
      </c>
      <c r="K599" s="49" t="str">
        <f t="shared" si="120"/>
        <v/>
      </c>
      <c r="L599" s="11"/>
      <c r="M599" s="11"/>
      <c r="N599" s="78"/>
      <c r="O599" s="39" t="str">
        <f t="shared" si="121"/>
        <v>F</v>
      </c>
      <c r="P599" s="11">
        <f t="shared" si="115"/>
        <v>-23.287315649149274</v>
      </c>
      <c r="Q599" s="11"/>
      <c r="R599" s="38">
        <f t="shared" si="132"/>
        <v>0</v>
      </c>
      <c r="S599" s="30">
        <f t="shared" si="133"/>
        <v>0</v>
      </c>
      <c r="T599" s="30">
        <f t="shared" si="134"/>
        <v>0</v>
      </c>
      <c r="U599" s="34"/>
      <c r="V599" s="34"/>
      <c r="W599" s="34"/>
      <c r="X599" s="31">
        <f t="shared" si="116"/>
        <v>9.0359999999999996</v>
      </c>
      <c r="Y599" s="31">
        <f t="shared" si="117"/>
        <v>-184.49199999999999</v>
      </c>
      <c r="Z599" s="30">
        <f t="shared" si="118"/>
        <v>0</v>
      </c>
    </row>
    <row r="600" spans="5:26" x14ac:dyDescent="0.15">
      <c r="E600" s="46"/>
      <c r="F600" s="28"/>
      <c r="G600" s="29"/>
      <c r="H600" s="29"/>
      <c r="I600" s="48" t="str">
        <f t="shared" si="142"/>
        <v/>
      </c>
      <c r="J600" s="48" t="str">
        <f t="shared" si="119"/>
        <v/>
      </c>
      <c r="K600" s="49" t="str">
        <f t="shared" si="120"/>
        <v/>
      </c>
      <c r="L600" s="11"/>
      <c r="M600" s="11"/>
      <c r="N600" s="78"/>
      <c r="O600" s="39" t="str">
        <f t="shared" si="121"/>
        <v>F</v>
      </c>
      <c r="P600" s="11">
        <f t="shared" si="115"/>
        <v>-23.287315649149274</v>
      </c>
      <c r="Q600" s="11"/>
      <c r="R600" s="38">
        <f t="shared" si="132"/>
        <v>0</v>
      </c>
      <c r="S600" s="30">
        <f t="shared" si="133"/>
        <v>0</v>
      </c>
      <c r="T600" s="30">
        <f t="shared" si="134"/>
        <v>0</v>
      </c>
      <c r="U600" s="34"/>
      <c r="V600" s="34"/>
      <c r="W600" s="34"/>
      <c r="X600" s="31">
        <f t="shared" si="116"/>
        <v>9.0359999999999996</v>
      </c>
      <c r="Y600" s="31">
        <f t="shared" si="117"/>
        <v>-184.49199999999999</v>
      </c>
      <c r="Z600" s="30">
        <f t="shared" si="118"/>
        <v>0</v>
      </c>
    </row>
    <row r="601" spans="5:26" x14ac:dyDescent="0.15">
      <c r="E601" s="46"/>
      <c r="F601" s="28"/>
      <c r="G601" s="29"/>
      <c r="H601" s="29"/>
      <c r="I601" s="48" t="str">
        <f t="shared" si="142"/>
        <v/>
      </c>
      <c r="J601" s="48" t="str">
        <f t="shared" si="119"/>
        <v/>
      </c>
      <c r="K601" s="49" t="str">
        <f t="shared" si="120"/>
        <v/>
      </c>
      <c r="L601" s="11"/>
      <c r="M601" s="11"/>
      <c r="N601" s="78"/>
      <c r="O601" s="39" t="str">
        <f t="shared" si="121"/>
        <v>F</v>
      </c>
      <c r="P601" s="11">
        <f t="shared" si="115"/>
        <v>-23.287315649149274</v>
      </c>
      <c r="Q601" s="11"/>
      <c r="R601" s="38">
        <f t="shared" si="132"/>
        <v>0</v>
      </c>
      <c r="S601" s="30">
        <f t="shared" si="133"/>
        <v>0</v>
      </c>
      <c r="T601" s="30">
        <f t="shared" si="134"/>
        <v>0</v>
      </c>
      <c r="U601" s="34"/>
      <c r="V601" s="34"/>
      <c r="W601" s="34"/>
      <c r="X601" s="31">
        <f t="shared" si="116"/>
        <v>9.0359999999999996</v>
      </c>
      <c r="Y601" s="31">
        <f t="shared" si="117"/>
        <v>-184.49199999999999</v>
      </c>
      <c r="Z601" s="30">
        <f t="shared" si="118"/>
        <v>0</v>
      </c>
    </row>
    <row r="602" spans="5:26" x14ac:dyDescent="0.15">
      <c r="E602" s="46"/>
      <c r="F602" s="28"/>
      <c r="G602" s="29"/>
      <c r="H602" s="29"/>
      <c r="I602" s="48" t="str">
        <f t="shared" si="142"/>
        <v/>
      </c>
      <c r="J602" s="48" t="str">
        <f t="shared" si="119"/>
        <v/>
      </c>
      <c r="K602" s="49" t="str">
        <f t="shared" si="120"/>
        <v/>
      </c>
      <c r="L602" s="11"/>
      <c r="M602" s="11"/>
      <c r="N602" s="78"/>
      <c r="O602" s="39" t="str">
        <f t="shared" si="121"/>
        <v>F</v>
      </c>
      <c r="P602" s="11">
        <f t="shared" si="115"/>
        <v>-23.287315649149274</v>
      </c>
      <c r="Q602" s="11"/>
      <c r="R602" s="38">
        <f t="shared" si="132"/>
        <v>0</v>
      </c>
      <c r="S602" s="30">
        <f t="shared" si="133"/>
        <v>0</v>
      </c>
      <c r="T602" s="30">
        <f t="shared" si="134"/>
        <v>0</v>
      </c>
      <c r="U602" s="34"/>
      <c r="V602" s="34"/>
      <c r="W602" s="34"/>
      <c r="X602" s="31">
        <f t="shared" si="116"/>
        <v>9.0359999999999996</v>
      </c>
      <c r="Y602" s="31">
        <f t="shared" si="117"/>
        <v>-184.49199999999999</v>
      </c>
      <c r="Z602" s="30">
        <f t="shared" si="118"/>
        <v>0</v>
      </c>
    </row>
    <row r="603" spans="5:26" x14ac:dyDescent="0.15">
      <c r="E603" s="46"/>
      <c r="F603" s="28"/>
      <c r="G603" s="29"/>
      <c r="H603" s="29"/>
      <c r="I603" s="48" t="str">
        <f t="shared" si="142"/>
        <v/>
      </c>
      <c r="J603" s="48" t="str">
        <f t="shared" si="119"/>
        <v/>
      </c>
      <c r="K603" s="49" t="str">
        <f t="shared" si="120"/>
        <v/>
      </c>
      <c r="L603" s="11"/>
      <c r="M603" s="11"/>
      <c r="N603" s="78"/>
      <c r="O603" s="39" t="str">
        <f t="shared" si="121"/>
        <v>F</v>
      </c>
      <c r="P603" s="11">
        <f t="shared" si="115"/>
        <v>-23.287315649149274</v>
      </c>
      <c r="Q603" s="11"/>
      <c r="R603" s="38">
        <f t="shared" si="132"/>
        <v>0</v>
      </c>
      <c r="S603" s="30">
        <f t="shared" si="133"/>
        <v>0</v>
      </c>
      <c r="T603" s="30">
        <f t="shared" si="134"/>
        <v>0</v>
      </c>
      <c r="U603" s="34"/>
      <c r="V603" s="34"/>
      <c r="W603" s="34"/>
      <c r="X603" s="31">
        <f t="shared" si="116"/>
        <v>9.0359999999999996</v>
      </c>
      <c r="Y603" s="31">
        <f t="shared" si="117"/>
        <v>-184.49199999999999</v>
      </c>
      <c r="Z603" s="30">
        <f t="shared" si="118"/>
        <v>0</v>
      </c>
    </row>
    <row r="604" spans="5:26" x14ac:dyDescent="0.15">
      <c r="E604" s="46"/>
      <c r="F604" s="28"/>
      <c r="G604" s="29"/>
      <c r="H604" s="29"/>
      <c r="I604" s="48" t="str">
        <f t="shared" si="142"/>
        <v/>
      </c>
      <c r="J604" s="48" t="str">
        <f t="shared" si="119"/>
        <v/>
      </c>
      <c r="K604" s="49" t="str">
        <f t="shared" si="120"/>
        <v/>
      </c>
      <c r="L604" s="11"/>
      <c r="M604" s="11"/>
      <c r="N604" s="78"/>
      <c r="O604" s="39" t="str">
        <f t="shared" si="121"/>
        <v>F</v>
      </c>
      <c r="P604" s="11">
        <f t="shared" si="115"/>
        <v>-23.287315649149274</v>
      </c>
      <c r="Q604" s="11"/>
      <c r="R604" s="38">
        <f t="shared" si="132"/>
        <v>0</v>
      </c>
      <c r="S604" s="30">
        <f t="shared" si="133"/>
        <v>0</v>
      </c>
      <c r="T604" s="30">
        <f t="shared" si="134"/>
        <v>0</v>
      </c>
      <c r="U604" s="34"/>
      <c r="V604" s="34"/>
      <c r="W604" s="34"/>
      <c r="X604" s="31">
        <f t="shared" si="116"/>
        <v>9.0359999999999996</v>
      </c>
      <c r="Y604" s="31">
        <f t="shared" si="117"/>
        <v>-184.49199999999999</v>
      </c>
      <c r="Z604" s="30">
        <f t="shared" si="118"/>
        <v>0</v>
      </c>
    </row>
    <row r="605" spans="5:26" x14ac:dyDescent="0.15">
      <c r="E605" s="46"/>
      <c r="F605" s="28"/>
      <c r="G605" s="29"/>
      <c r="H605" s="29"/>
      <c r="I605" s="48" t="str">
        <f t="shared" si="142"/>
        <v/>
      </c>
      <c r="J605" s="48" t="str">
        <f t="shared" si="119"/>
        <v/>
      </c>
      <c r="K605" s="49" t="str">
        <f t="shared" si="120"/>
        <v/>
      </c>
      <c r="L605" s="11"/>
      <c r="M605" s="11"/>
      <c r="N605" s="78"/>
      <c r="O605" s="39" t="str">
        <f t="shared" si="121"/>
        <v>F</v>
      </c>
      <c r="P605" s="11">
        <f t="shared" si="115"/>
        <v>-23.287315649149274</v>
      </c>
      <c r="Q605" s="11"/>
      <c r="R605" s="38">
        <f t="shared" si="132"/>
        <v>0</v>
      </c>
      <c r="S605" s="30">
        <f t="shared" si="133"/>
        <v>0</v>
      </c>
      <c r="T605" s="30">
        <f t="shared" si="134"/>
        <v>0</v>
      </c>
      <c r="U605" s="34"/>
      <c r="V605" s="34"/>
      <c r="W605" s="34"/>
      <c r="X605" s="31">
        <f t="shared" si="116"/>
        <v>9.0359999999999996</v>
      </c>
      <c r="Y605" s="31">
        <f t="shared" si="117"/>
        <v>-184.49199999999999</v>
      </c>
      <c r="Z605" s="30">
        <f t="shared" si="118"/>
        <v>0</v>
      </c>
    </row>
    <row r="606" spans="5:26" x14ac:dyDescent="0.15">
      <c r="E606" s="46"/>
      <c r="F606" s="28"/>
      <c r="G606" s="29"/>
      <c r="H606" s="29"/>
      <c r="I606" s="48" t="str">
        <f t="shared" si="142"/>
        <v/>
      </c>
      <c r="J606" s="48" t="str">
        <f t="shared" si="119"/>
        <v/>
      </c>
      <c r="K606" s="49" t="str">
        <f t="shared" si="120"/>
        <v/>
      </c>
      <c r="L606" s="11"/>
      <c r="M606" s="11"/>
      <c r="N606" s="78"/>
      <c r="O606" s="39" t="str">
        <f t="shared" si="121"/>
        <v>F</v>
      </c>
      <c r="P606" s="11">
        <f t="shared" si="115"/>
        <v>-23.287315649149274</v>
      </c>
      <c r="Q606" s="11"/>
      <c r="R606" s="38">
        <f t="shared" si="132"/>
        <v>0</v>
      </c>
      <c r="S606" s="30">
        <f t="shared" si="133"/>
        <v>0</v>
      </c>
      <c r="T606" s="30">
        <f t="shared" si="134"/>
        <v>0</v>
      </c>
      <c r="U606" s="34"/>
      <c r="V606" s="34"/>
      <c r="W606" s="34"/>
      <c r="X606" s="31">
        <f t="shared" si="116"/>
        <v>9.0359999999999996</v>
      </c>
      <c r="Y606" s="31">
        <f t="shared" si="117"/>
        <v>-184.49199999999999</v>
      </c>
      <c r="Z606" s="30">
        <f t="shared" si="118"/>
        <v>0</v>
      </c>
    </row>
    <row r="607" spans="5:26" x14ac:dyDescent="0.15">
      <c r="E607" s="46"/>
      <c r="F607" s="28"/>
      <c r="G607" s="29"/>
      <c r="H607" s="29"/>
      <c r="I607" s="48" t="str">
        <f t="shared" si="142"/>
        <v/>
      </c>
      <c r="J607" s="48" t="str">
        <f t="shared" si="119"/>
        <v/>
      </c>
      <c r="K607" s="49" t="str">
        <f t="shared" si="120"/>
        <v/>
      </c>
      <c r="L607" s="11"/>
      <c r="M607" s="11"/>
      <c r="N607" s="78"/>
      <c r="O607" s="39" t="str">
        <f t="shared" si="121"/>
        <v>F</v>
      </c>
      <c r="P607" s="11">
        <f t="shared" si="115"/>
        <v>-23.287315649149274</v>
      </c>
      <c r="Q607" s="11"/>
      <c r="R607" s="38">
        <f t="shared" si="132"/>
        <v>0</v>
      </c>
      <c r="S607" s="30">
        <f t="shared" si="133"/>
        <v>0</v>
      </c>
      <c r="T607" s="30">
        <f t="shared" si="134"/>
        <v>0</v>
      </c>
      <c r="U607" s="34"/>
      <c r="V607" s="34"/>
      <c r="W607" s="34"/>
      <c r="X607" s="31">
        <f t="shared" si="116"/>
        <v>9.0359999999999996</v>
      </c>
      <c r="Y607" s="31">
        <f t="shared" si="117"/>
        <v>-184.49199999999999</v>
      </c>
      <c r="Z607" s="30">
        <f t="shared" si="118"/>
        <v>0</v>
      </c>
    </row>
    <row r="608" spans="5:26" x14ac:dyDescent="0.15">
      <c r="E608" s="46"/>
      <c r="F608" s="28"/>
      <c r="G608" s="29"/>
      <c r="H608" s="29"/>
      <c r="I608" s="48" t="str">
        <f t="shared" si="142"/>
        <v/>
      </c>
      <c r="J608" s="48" t="str">
        <f t="shared" si="119"/>
        <v/>
      </c>
      <c r="K608" s="49" t="str">
        <f t="shared" si="120"/>
        <v/>
      </c>
      <c r="L608" s="11"/>
      <c r="M608" s="11"/>
      <c r="N608" s="78"/>
      <c r="O608" s="39" t="str">
        <f t="shared" si="121"/>
        <v>F</v>
      </c>
      <c r="P608" s="11">
        <f t="shared" si="115"/>
        <v>-23.287315649149274</v>
      </c>
      <c r="Q608" s="11"/>
      <c r="R608" s="38">
        <f t="shared" si="132"/>
        <v>0</v>
      </c>
      <c r="S608" s="30">
        <f t="shared" si="133"/>
        <v>0</v>
      </c>
      <c r="T608" s="30">
        <f t="shared" si="134"/>
        <v>0</v>
      </c>
      <c r="U608" s="34"/>
      <c r="V608" s="34"/>
      <c r="W608" s="34"/>
      <c r="X608" s="31">
        <f t="shared" si="116"/>
        <v>9.0359999999999996</v>
      </c>
      <c r="Y608" s="31">
        <f t="shared" si="117"/>
        <v>-184.49199999999999</v>
      </c>
      <c r="Z608" s="30">
        <f t="shared" si="118"/>
        <v>0</v>
      </c>
    </row>
    <row r="609" spans="4:26" x14ac:dyDescent="0.15">
      <c r="E609" s="46"/>
      <c r="F609" s="28"/>
      <c r="G609" s="29"/>
      <c r="H609" s="29"/>
      <c r="I609" s="48" t="str">
        <f t="shared" si="142"/>
        <v/>
      </c>
      <c r="J609" s="48" t="str">
        <f t="shared" si="119"/>
        <v/>
      </c>
      <c r="K609" s="49" t="str">
        <f t="shared" si="120"/>
        <v/>
      </c>
      <c r="L609" s="11"/>
      <c r="M609" s="11"/>
      <c r="N609" s="78"/>
      <c r="O609" s="39" t="str">
        <f t="shared" si="121"/>
        <v>F</v>
      </c>
      <c r="P609" s="11">
        <f t="shared" si="115"/>
        <v>-23.287315649149274</v>
      </c>
      <c r="Q609" s="11"/>
      <c r="R609" s="38">
        <f t="shared" si="132"/>
        <v>0</v>
      </c>
      <c r="S609" s="30">
        <f t="shared" si="133"/>
        <v>0</v>
      </c>
      <c r="T609" s="30">
        <f t="shared" si="134"/>
        <v>0</v>
      </c>
      <c r="U609" s="34"/>
      <c r="V609" s="34"/>
      <c r="W609" s="34"/>
      <c r="X609" s="31">
        <f t="shared" si="116"/>
        <v>9.0359999999999996</v>
      </c>
      <c r="Y609" s="31">
        <f t="shared" si="117"/>
        <v>-184.49199999999999</v>
      </c>
      <c r="Z609" s="30">
        <f t="shared" si="118"/>
        <v>0</v>
      </c>
    </row>
    <row r="610" spans="4:26" x14ac:dyDescent="0.15">
      <c r="E610" s="46"/>
      <c r="F610" s="28"/>
      <c r="G610" s="29"/>
      <c r="H610" s="29"/>
      <c r="I610" s="48" t="str">
        <f t="shared" si="142"/>
        <v/>
      </c>
      <c r="J610" s="48" t="str">
        <f t="shared" si="119"/>
        <v/>
      </c>
      <c r="K610" s="49" t="str">
        <f t="shared" si="120"/>
        <v/>
      </c>
      <c r="L610" s="11"/>
      <c r="M610" s="11"/>
      <c r="N610" s="78"/>
      <c r="O610" s="39" t="str">
        <f t="shared" si="121"/>
        <v>F</v>
      </c>
      <c r="P610" s="11">
        <f t="shared" si="115"/>
        <v>-23.287315649149274</v>
      </c>
      <c r="Q610" s="11"/>
      <c r="R610" s="38">
        <f t="shared" si="132"/>
        <v>0</v>
      </c>
      <c r="S610" s="30">
        <f t="shared" si="133"/>
        <v>0</v>
      </c>
      <c r="T610" s="30">
        <f t="shared" si="134"/>
        <v>0</v>
      </c>
      <c r="U610" s="34"/>
      <c r="V610" s="34"/>
      <c r="W610" s="34"/>
      <c r="X610" s="31">
        <f t="shared" si="116"/>
        <v>9.0359999999999996</v>
      </c>
      <c r="Y610" s="31">
        <f t="shared" si="117"/>
        <v>-184.49199999999999</v>
      </c>
      <c r="Z610" s="30">
        <f t="shared" si="118"/>
        <v>0</v>
      </c>
    </row>
    <row r="611" spans="4:26" x14ac:dyDescent="0.15">
      <c r="E611" s="46"/>
      <c r="F611" s="28"/>
      <c r="G611" s="29"/>
      <c r="H611" s="29"/>
      <c r="I611" s="48" t="str">
        <f t="shared" si="142"/>
        <v/>
      </c>
      <c r="J611" s="48" t="str">
        <f t="shared" si="119"/>
        <v/>
      </c>
      <c r="K611" s="49" t="str">
        <f t="shared" si="120"/>
        <v/>
      </c>
      <c r="L611" s="11"/>
      <c r="M611" s="11"/>
      <c r="N611" s="78"/>
      <c r="O611" s="39" t="str">
        <f t="shared" si="121"/>
        <v>F</v>
      </c>
      <c r="P611" s="11">
        <f t="shared" si="115"/>
        <v>-23.287315649149274</v>
      </c>
      <c r="Q611" s="11"/>
      <c r="R611" s="38">
        <f t="shared" si="132"/>
        <v>0</v>
      </c>
      <c r="S611" s="30">
        <f t="shared" si="133"/>
        <v>0</v>
      </c>
      <c r="T611" s="30">
        <f t="shared" si="134"/>
        <v>0</v>
      </c>
      <c r="U611" s="34"/>
      <c r="V611" s="34"/>
      <c r="W611" s="34"/>
      <c r="X611" s="31">
        <f t="shared" si="116"/>
        <v>9.0359999999999996</v>
      </c>
      <c r="Y611" s="31">
        <f t="shared" si="117"/>
        <v>-184.49199999999999</v>
      </c>
      <c r="Z611" s="30">
        <f t="shared" si="118"/>
        <v>0</v>
      </c>
    </row>
    <row r="612" spans="4:26" x14ac:dyDescent="0.15">
      <c r="E612" s="46"/>
      <c r="F612" s="28"/>
      <c r="G612" s="29"/>
      <c r="H612" s="29"/>
      <c r="I612" s="48" t="str">
        <f t="shared" si="142"/>
        <v/>
      </c>
      <c r="J612" s="48" t="str">
        <f t="shared" si="119"/>
        <v/>
      </c>
      <c r="K612" s="49" t="str">
        <f t="shared" si="120"/>
        <v/>
      </c>
      <c r="L612" s="11"/>
      <c r="M612" s="11"/>
      <c r="N612" s="78"/>
      <c r="O612" s="39" t="str">
        <f t="shared" si="121"/>
        <v>F</v>
      </c>
      <c r="P612" s="11">
        <f t="shared" si="115"/>
        <v>-23.287315649149274</v>
      </c>
      <c r="Q612" s="11"/>
      <c r="R612" s="38">
        <f t="shared" si="132"/>
        <v>0</v>
      </c>
      <c r="S612" s="30">
        <f t="shared" si="133"/>
        <v>0</v>
      </c>
      <c r="T612" s="30">
        <f t="shared" si="134"/>
        <v>0</v>
      </c>
      <c r="U612" s="34"/>
      <c r="V612" s="34"/>
      <c r="W612" s="34"/>
      <c r="X612" s="31">
        <f t="shared" si="116"/>
        <v>9.0359999999999996</v>
      </c>
      <c r="Y612" s="31">
        <f t="shared" si="117"/>
        <v>-184.49199999999999</v>
      </c>
      <c r="Z612" s="30">
        <f t="shared" si="118"/>
        <v>0</v>
      </c>
    </row>
    <row r="613" spans="4:26" x14ac:dyDescent="0.15">
      <c r="E613" s="46"/>
      <c r="F613" s="28"/>
      <c r="G613" s="29"/>
      <c r="H613" s="29"/>
      <c r="I613" s="48" t="str">
        <f t="shared" si="142"/>
        <v/>
      </c>
      <c r="J613" s="48" t="str">
        <f t="shared" si="119"/>
        <v/>
      </c>
      <c r="K613" s="49" t="str">
        <f t="shared" si="120"/>
        <v/>
      </c>
      <c r="L613" s="11"/>
      <c r="M613" s="11"/>
      <c r="N613" s="78"/>
      <c r="O613" s="39" t="str">
        <f t="shared" si="121"/>
        <v>F</v>
      </c>
      <c r="P613" s="11">
        <f t="shared" si="115"/>
        <v>-23.287315649149274</v>
      </c>
      <c r="Q613" s="11"/>
      <c r="R613" s="38">
        <f t="shared" si="132"/>
        <v>0</v>
      </c>
      <c r="S613" s="30">
        <f t="shared" si="133"/>
        <v>0</v>
      </c>
      <c r="T613" s="30">
        <f t="shared" si="134"/>
        <v>0</v>
      </c>
      <c r="U613" s="34"/>
      <c r="V613" s="34"/>
      <c r="W613" s="34"/>
      <c r="X613" s="31">
        <f t="shared" si="116"/>
        <v>9.0359999999999996</v>
      </c>
      <c r="Y613" s="31">
        <f t="shared" si="117"/>
        <v>-184.49199999999999</v>
      </c>
      <c r="Z613" s="30">
        <f t="shared" si="118"/>
        <v>0</v>
      </c>
    </row>
    <row r="614" spans="4:26" x14ac:dyDescent="0.15">
      <c r="E614" s="46"/>
      <c r="F614" s="28"/>
      <c r="G614" s="29"/>
      <c r="H614" s="29"/>
      <c r="I614" s="48" t="str">
        <f t="shared" si="142"/>
        <v/>
      </c>
      <c r="J614" s="48" t="str">
        <f t="shared" si="119"/>
        <v/>
      </c>
      <c r="K614" s="49" t="str">
        <f t="shared" si="120"/>
        <v/>
      </c>
      <c r="L614" s="11"/>
      <c r="M614" s="11"/>
      <c r="N614" s="78"/>
      <c r="O614" s="39" t="str">
        <f t="shared" si="121"/>
        <v>F</v>
      </c>
      <c r="P614" s="11">
        <f t="shared" si="115"/>
        <v>-23.287315649149274</v>
      </c>
      <c r="Q614" s="11"/>
      <c r="R614" s="38">
        <f t="shared" si="132"/>
        <v>0</v>
      </c>
      <c r="S614" s="30">
        <f t="shared" si="133"/>
        <v>0</v>
      </c>
      <c r="T614" s="30">
        <f t="shared" si="134"/>
        <v>0</v>
      </c>
      <c r="U614" s="34"/>
      <c r="V614" s="34"/>
      <c r="W614" s="34"/>
      <c r="X614" s="31">
        <f t="shared" si="116"/>
        <v>9.0359999999999996</v>
      </c>
      <c r="Y614" s="31">
        <f t="shared" si="117"/>
        <v>-184.49199999999999</v>
      </c>
      <c r="Z614" s="30">
        <f t="shared" si="118"/>
        <v>0</v>
      </c>
    </row>
    <row r="615" spans="4:26" x14ac:dyDescent="0.15">
      <c r="E615" s="46"/>
      <c r="F615" s="28"/>
      <c r="G615" s="29"/>
      <c r="H615" s="29"/>
      <c r="I615" s="48" t="str">
        <f t="shared" si="142"/>
        <v/>
      </c>
      <c r="J615" s="48" t="str">
        <f t="shared" si="119"/>
        <v/>
      </c>
      <c r="K615" s="49" t="str">
        <f t="shared" si="120"/>
        <v/>
      </c>
      <c r="L615" s="11"/>
      <c r="M615" s="11"/>
      <c r="N615" s="78"/>
      <c r="O615" s="39" t="str">
        <f t="shared" si="121"/>
        <v>F</v>
      </c>
      <c r="P615" s="11">
        <f t="shared" si="115"/>
        <v>-23.287315649149274</v>
      </c>
      <c r="Q615" s="11"/>
      <c r="R615" s="38">
        <f t="shared" si="132"/>
        <v>0</v>
      </c>
      <c r="S615" s="30">
        <f t="shared" si="133"/>
        <v>0</v>
      </c>
      <c r="T615" s="30">
        <f t="shared" si="134"/>
        <v>0</v>
      </c>
      <c r="U615" s="34"/>
      <c r="V615" s="34"/>
      <c r="W615" s="34"/>
      <c r="X615" s="31">
        <f t="shared" si="116"/>
        <v>9.0359999999999996</v>
      </c>
      <c r="Y615" s="31">
        <f t="shared" si="117"/>
        <v>-184.49199999999999</v>
      </c>
      <c r="Z615" s="30">
        <f t="shared" si="118"/>
        <v>0</v>
      </c>
    </row>
    <row r="616" spans="4:26" x14ac:dyDescent="0.15">
      <c r="E616" s="46"/>
      <c r="F616" s="28"/>
      <c r="G616" s="29"/>
      <c r="H616" s="29"/>
      <c r="I616" s="48" t="str">
        <f t="shared" si="142"/>
        <v/>
      </c>
      <c r="J616" s="48" t="str">
        <f t="shared" si="119"/>
        <v/>
      </c>
      <c r="K616" s="49" t="str">
        <f t="shared" si="120"/>
        <v/>
      </c>
      <c r="L616" s="11"/>
      <c r="M616" s="11"/>
      <c r="N616" s="78"/>
      <c r="O616" s="39" t="str">
        <f t="shared" si="121"/>
        <v>F</v>
      </c>
      <c r="P616" s="11">
        <f t="shared" si="115"/>
        <v>-23.287315649149274</v>
      </c>
      <c r="Q616" s="11"/>
      <c r="R616" s="38">
        <f t="shared" si="132"/>
        <v>0</v>
      </c>
      <c r="S616" s="30">
        <f t="shared" si="133"/>
        <v>0</v>
      </c>
      <c r="T616" s="30">
        <f t="shared" si="134"/>
        <v>0</v>
      </c>
      <c r="U616" s="34"/>
      <c r="V616" s="34"/>
      <c r="W616" s="34"/>
      <c r="X616" s="31">
        <f t="shared" si="116"/>
        <v>9.0359999999999996</v>
      </c>
      <c r="Y616" s="31">
        <f t="shared" si="117"/>
        <v>-184.49199999999999</v>
      </c>
      <c r="Z616" s="30">
        <f t="shared" si="118"/>
        <v>0</v>
      </c>
    </row>
    <row r="617" spans="4:26" x14ac:dyDescent="0.15">
      <c r="E617" s="46"/>
      <c r="F617" s="28"/>
      <c r="G617" s="29"/>
      <c r="H617" s="29"/>
      <c r="I617" s="48" t="str">
        <f t="shared" si="142"/>
        <v/>
      </c>
      <c r="J617" s="48" t="str">
        <f t="shared" si="119"/>
        <v/>
      </c>
      <c r="K617" s="49" t="str">
        <f t="shared" si="120"/>
        <v/>
      </c>
      <c r="L617" s="11"/>
      <c r="M617" s="11"/>
      <c r="N617" s="78"/>
      <c r="O617" s="39" t="str">
        <f t="shared" si="121"/>
        <v>F</v>
      </c>
      <c r="P617" s="11">
        <f t="shared" si="115"/>
        <v>-23.287315649149274</v>
      </c>
      <c r="Q617" s="11"/>
      <c r="R617" s="38">
        <f t="shared" si="132"/>
        <v>0</v>
      </c>
      <c r="S617" s="30">
        <f t="shared" si="133"/>
        <v>0</v>
      </c>
      <c r="T617" s="30">
        <f t="shared" si="134"/>
        <v>0</v>
      </c>
      <c r="U617" s="34"/>
      <c r="V617" s="34"/>
      <c r="W617" s="34"/>
      <c r="X617" s="31">
        <f t="shared" si="116"/>
        <v>9.0359999999999996</v>
      </c>
      <c r="Y617" s="31">
        <f t="shared" si="117"/>
        <v>-184.49199999999999</v>
      </c>
      <c r="Z617" s="30">
        <f t="shared" si="118"/>
        <v>0</v>
      </c>
    </row>
    <row r="618" spans="4:26" x14ac:dyDescent="0.15">
      <c r="E618" s="46"/>
      <c r="F618" s="28"/>
      <c r="G618" s="29"/>
      <c r="H618" s="29"/>
      <c r="I618" s="48" t="str">
        <f t="shared" si="142"/>
        <v/>
      </c>
      <c r="J618" s="48" t="str">
        <f t="shared" si="119"/>
        <v/>
      </c>
      <c r="K618" s="49" t="str">
        <f t="shared" si="120"/>
        <v/>
      </c>
      <c r="L618" s="11"/>
      <c r="M618" s="11"/>
      <c r="N618" s="78"/>
      <c r="O618" s="39" t="str">
        <f t="shared" si="121"/>
        <v>F</v>
      </c>
      <c r="P618" s="11">
        <f t="shared" si="115"/>
        <v>-23.287315649149274</v>
      </c>
      <c r="Q618" s="11"/>
      <c r="R618" s="38">
        <f t="shared" si="132"/>
        <v>0</v>
      </c>
      <c r="S618" s="30">
        <f t="shared" si="133"/>
        <v>0</v>
      </c>
      <c r="T618" s="30">
        <f t="shared" si="134"/>
        <v>0</v>
      </c>
      <c r="U618" s="34"/>
      <c r="V618" s="34"/>
      <c r="W618" s="34"/>
      <c r="X618" s="31">
        <f t="shared" si="116"/>
        <v>9.0359999999999996</v>
      </c>
      <c r="Y618" s="31">
        <f t="shared" si="117"/>
        <v>-184.49199999999999</v>
      </c>
      <c r="Z618" s="30">
        <f t="shared" si="118"/>
        <v>0</v>
      </c>
    </row>
    <row r="619" spans="4:26" x14ac:dyDescent="0.15">
      <c r="E619" s="46"/>
      <c r="F619" s="28"/>
      <c r="G619" s="29"/>
      <c r="H619" s="29"/>
      <c r="I619" s="48" t="str">
        <f t="shared" si="142"/>
        <v/>
      </c>
      <c r="J619" s="48" t="str">
        <f t="shared" si="119"/>
        <v/>
      </c>
      <c r="K619" s="49" t="str">
        <f t="shared" si="120"/>
        <v/>
      </c>
      <c r="L619" s="11"/>
      <c r="M619" s="11"/>
      <c r="N619" s="78"/>
      <c r="O619" s="39" t="str">
        <f t="shared" si="121"/>
        <v>F</v>
      </c>
      <c r="P619" s="11">
        <f t="shared" si="115"/>
        <v>-23.287315649149274</v>
      </c>
      <c r="Q619" s="11"/>
      <c r="R619" s="38">
        <f t="shared" si="132"/>
        <v>0</v>
      </c>
      <c r="S619" s="30">
        <f t="shared" si="133"/>
        <v>0</v>
      </c>
      <c r="T619" s="30">
        <f t="shared" si="134"/>
        <v>0</v>
      </c>
      <c r="U619" s="34"/>
      <c r="V619" s="34"/>
      <c r="W619" s="34"/>
      <c r="X619" s="31">
        <f t="shared" si="116"/>
        <v>9.0359999999999996</v>
      </c>
      <c r="Y619" s="31">
        <f t="shared" si="117"/>
        <v>-184.49199999999999</v>
      </c>
      <c r="Z619" s="30">
        <f t="shared" si="118"/>
        <v>0</v>
      </c>
    </row>
    <row r="620" spans="4:26" ht="14.25" thickBot="1" x14ac:dyDescent="0.2">
      <c r="E620" s="50"/>
      <c r="F620" s="64"/>
      <c r="G620" s="51"/>
      <c r="H620" s="51"/>
      <c r="I620" s="52" t="str">
        <f>IF(COUNTA($F$499,$H$499,F620:H620)=5,P620,"")</f>
        <v/>
      </c>
      <c r="J620" s="52" t="str">
        <f t="shared" si="119"/>
        <v/>
      </c>
      <c r="K620" s="53" t="str">
        <f t="shared" si="120"/>
        <v/>
      </c>
      <c r="L620" s="11"/>
      <c r="M620" s="11"/>
      <c r="N620" s="78"/>
      <c r="O620" s="39" t="str">
        <f t="shared" si="121"/>
        <v>F</v>
      </c>
      <c r="P620" s="11">
        <f t="shared" si="115"/>
        <v>-23.287315649149274</v>
      </c>
      <c r="Q620" s="11"/>
      <c r="R620" s="38">
        <f t="shared" si="132"/>
        <v>0</v>
      </c>
      <c r="S620" s="30">
        <f t="shared" si="133"/>
        <v>0</v>
      </c>
      <c r="T620" s="30">
        <f t="shared" si="134"/>
        <v>0</v>
      </c>
      <c r="U620" s="34"/>
      <c r="V620" s="34"/>
      <c r="W620" s="34"/>
      <c r="X620" s="31">
        <f t="shared" si="116"/>
        <v>9.0359999999999996</v>
      </c>
      <c r="Y620" s="31">
        <f t="shared" si="117"/>
        <v>-184.49199999999999</v>
      </c>
      <c r="Z620" s="30">
        <f t="shared" si="118"/>
        <v>0</v>
      </c>
    </row>
    <row r="621" spans="4:26" ht="14.25" thickBot="1" x14ac:dyDescent="0.2"/>
    <row r="622" spans="4:26" ht="23.25" customHeight="1" x14ac:dyDescent="0.15">
      <c r="D622" s="72">
        <v>6</v>
      </c>
      <c r="E622" s="42" t="s">
        <v>20</v>
      </c>
      <c r="F622" s="65"/>
      <c r="G622" s="66" t="s">
        <v>115</v>
      </c>
      <c r="H622" s="90"/>
      <c r="I622" s="90"/>
      <c r="J622" s="66"/>
      <c r="K622" s="67"/>
    </row>
    <row r="623" spans="4:26" ht="27.75" customHeight="1" x14ac:dyDescent="0.15">
      <c r="E623" s="43" t="s">
        <v>54</v>
      </c>
      <c r="F623" s="63"/>
      <c r="G623" s="44" t="s">
        <v>75</v>
      </c>
      <c r="H623" s="59"/>
      <c r="I623" s="41"/>
      <c r="J623" s="41"/>
      <c r="K623" s="68"/>
    </row>
    <row r="624" spans="4:26" ht="42" customHeight="1" x14ac:dyDescent="0.15">
      <c r="E624" s="46"/>
      <c r="F624" s="7" t="s">
        <v>30</v>
      </c>
      <c r="G624" s="8" t="s">
        <v>29</v>
      </c>
      <c r="H624" s="8" t="s">
        <v>28</v>
      </c>
      <c r="I624" s="7" t="s">
        <v>123</v>
      </c>
      <c r="J624" s="7" t="s">
        <v>124</v>
      </c>
      <c r="K624" s="47" t="s">
        <v>125</v>
      </c>
      <c r="L624" s="10"/>
      <c r="M624" s="10"/>
      <c r="N624" s="7"/>
      <c r="O624" s="7" t="s">
        <v>31</v>
      </c>
      <c r="P624" s="9" t="s">
        <v>23</v>
      </c>
      <c r="Q624" s="9"/>
      <c r="R624" s="36" t="s">
        <v>21</v>
      </c>
      <c r="S624" s="35" t="s">
        <v>22</v>
      </c>
      <c r="T624" s="35" t="s">
        <v>47</v>
      </c>
      <c r="U624" s="35"/>
      <c r="V624" s="35"/>
      <c r="W624" s="35"/>
      <c r="X624" s="37" t="s">
        <v>45</v>
      </c>
      <c r="Y624" s="37" t="s">
        <v>46</v>
      </c>
      <c r="Z624" s="30" t="s">
        <v>78</v>
      </c>
    </row>
    <row r="625" spans="5:26" x14ac:dyDescent="0.15">
      <c r="E625" s="46"/>
      <c r="F625" s="28"/>
      <c r="G625" s="29"/>
      <c r="H625" s="29"/>
      <c r="I625" s="48" t="str">
        <f>IF(COUNTA($F$623,$H$623,F625:H625)=5,P625,"")</f>
        <v/>
      </c>
      <c r="J625" s="48" t="str">
        <f>IF(COUNTA($F$623,$H$623,F625:H625)=5,IF(T625&lt;6,"*",IF(T625&gt;=17.583,"*",(H625-G625*INDEX(IF(O625="F",muratafemale,muratamale),R625-4,1)-INDEX(IF(O625="F",muratafemale,muratamale),R625-4,2))/(G625*INDEX(IF(O625="F",muratafemale,muratamale),R625-4,1)+INDEX(IF(O625="F",muratafemale,muratamale),R625-4,2))*100)),"")</f>
        <v/>
      </c>
      <c r="K625" s="49" t="str">
        <f>IF(COUNTA($F$623,$H$623,F625:H625)=5,IF(OR(T625&lt;1,G625&lt;70),"*",IF(G625&gt;=IF(O625="M",181,174),(H625-Z625)/Z625*100,IF(G625&lt;101,(H625-X625)/X625*100,IF(T625&lt;6,(H625-X625)/X625*100,IF(T625&gt;=17.583,(H625-Z625)/Z625*100,(H625-Y625)/Y625*100))))),"")</f>
        <v/>
      </c>
      <c r="L625" s="11"/>
      <c r="M625" s="11"/>
      <c r="N625" s="78"/>
      <c r="O625" s="39" t="str">
        <f>IF(OR(+$H$623="男",+$H$623="M"),"M","F")</f>
        <v>F</v>
      </c>
      <c r="P625" s="11">
        <f t="shared" ref="P625:P744" si="143">IF(T625&gt;17.583,"*",(G625-(INDEX(IF(O625="F",Hfemalemean,Hmalemean),S625+1,R625+1)))/(INDEX(IF(O625="F",Hfemalesd,Hmalesd),S625+1,R625+1)))</f>
        <v>-23.287315649149274</v>
      </c>
      <c r="Q625" s="11"/>
      <c r="R625" s="38">
        <f>DATEDIF($F$623,F625,"Y")</f>
        <v>0</v>
      </c>
      <c r="S625" s="30">
        <f>DATEDIF($F$623,F625,"YM")</f>
        <v>0</v>
      </c>
      <c r="T625" s="30">
        <f>DATEDIF($F$623,F625,"Y")+DATEDIF($F$623,F625,"YD")/(365+IF(MOD(YEAR(DATE(YEAR(F625)-1,MONTH($F$623),DAY($F$623))),4)=0,IF(DATE(YEAR(DATE(YEAR(F625)-1,MONTH($F$623),DAY($F$623))),2,29)&gt;=DATE(YEAR(F625)-1,MONTH($F$623),DAY($F$623)),1,0),0)+IF(MOD(YEAR(F625),4)=0,IF(DATE(YEAR(F625),2,29)&lt;=F625,1,0),0))</f>
        <v>0</v>
      </c>
      <c r="U625" s="34"/>
      <c r="V625" s="34"/>
      <c r="W625" s="34"/>
      <c r="X625" s="31">
        <f t="shared" ref="X625:X744" si="144">IF(O625="M",2.06*10^-3*G625^2-0.1166*G625+6.5273,2.49*10^-3*G625^2-0.1858*G625+9.036)</f>
        <v>9.0359999999999996</v>
      </c>
      <c r="Y625" s="31">
        <f t="shared" ref="Y625:Y744" si="145">((G625/100)^3*INDEX(itoOI,IF(O625="M",0,3)+IF(G625&lt;140,1,IF(G625&lt;=149,2,3)),1)+(G625/100)^2*INDEX(itoOI,IF(O625="M",0,3)+IF(G625&lt;140,1,IF(G625&lt;=149,2,3)),2)+(G625/100)*INDEX(itoOI,IF(O625="M",0,3)+IF(G625&lt;140,1,IF(G625&lt;=149,2,3)),3)+INDEX(itoOI,IF(O625="M",0,3)+IF(G625&lt;140,1,IF(G625&lt;=149,2,3)),4))</f>
        <v>-184.49199999999999</v>
      </c>
      <c r="Z625" s="30">
        <f t="shared" ref="Z625:Z744" si="146">22*G625^2/10000</f>
        <v>0</v>
      </c>
    </row>
    <row r="626" spans="5:26" x14ac:dyDescent="0.15">
      <c r="E626" s="46"/>
      <c r="F626" s="28"/>
      <c r="G626" s="29"/>
      <c r="H626" s="29"/>
      <c r="I626" s="48" t="str">
        <f>IF(COUNTA($F$623,$H$623,F626:H626)=5,P626,"")</f>
        <v/>
      </c>
      <c r="J626" s="48" t="str">
        <f>IF(COUNTA($F$623,$H$623,F626:H626)=5,IF(T626&lt;6,"*",IF(T626&gt;=17.583,"*",(H626-G626*INDEX(IF(O626="F",muratafemale,muratamale),R626-4,1)-INDEX(IF(O626="F",muratafemale,muratamale),R626-4,2))/(G626*INDEX(IF(O626="F",muratafemale,muratamale),R626-4,1)+INDEX(IF(O626="F",muratafemale,muratamale),R626-4,2))*100)),"")</f>
        <v/>
      </c>
      <c r="K626" s="49" t="str">
        <f>IF(COUNTA($F$623,$H$623,F626:H626)=5,IF(OR(T626&lt;1,G626&lt;70),"*",IF(G626&gt;=IF(O626="M",181,174),(H626-Z626)/Z626*100,IF(G626&lt;101,(H626-X626)/X626*100,IF(T626&lt;6,(H626-X626)/X626*100,IF(T626&gt;=17.583,(H626-Z626)/Z626*100,(H626-Y626)/Y626*100))))),"")</f>
        <v/>
      </c>
      <c r="L626" s="11"/>
      <c r="M626" s="11"/>
      <c r="N626" s="78"/>
      <c r="O626" s="39" t="str">
        <f>+O625</f>
        <v>F</v>
      </c>
      <c r="P626" s="11">
        <f t="shared" si="143"/>
        <v>-23.287315649149274</v>
      </c>
      <c r="Q626" s="11"/>
      <c r="R626" s="38">
        <f>DATEDIF($F$623,F626,"Y")</f>
        <v>0</v>
      </c>
      <c r="S626" s="30">
        <f>DATEDIF($F$623,F626,"YM")</f>
        <v>0</v>
      </c>
      <c r="T626" s="30">
        <f t="shared" ref="T626:T689" si="147">DATEDIF($F$623,F626,"Y")+DATEDIF($F$623,F626,"YD")/(365+IF(MOD(YEAR(DATE(YEAR(F626)-1,MONTH($F$623),DAY($F$623))),4)=0,IF(DATE(YEAR(DATE(YEAR(F626)-1,MONTH($F$623),DAY($F$623))),2,29)&gt;=DATE(YEAR(F626)-1,MONTH($F$623),DAY($F$623)),1,0),0)+IF(MOD(YEAR(F626),4)=0,IF(DATE(YEAR(F626),2,29)&lt;=F626,1,0),0))</f>
        <v>0</v>
      </c>
      <c r="U626" s="34"/>
      <c r="V626" s="34"/>
      <c r="W626" s="34"/>
      <c r="X626" s="31">
        <f t="shared" si="144"/>
        <v>9.0359999999999996</v>
      </c>
      <c r="Y626" s="31">
        <f t="shared" si="145"/>
        <v>-184.49199999999999</v>
      </c>
      <c r="Z626" s="30">
        <f t="shared" si="146"/>
        <v>0</v>
      </c>
    </row>
    <row r="627" spans="5:26" x14ac:dyDescent="0.15">
      <c r="E627" s="46"/>
      <c r="F627" s="28"/>
      <c r="G627" s="29"/>
      <c r="H627" s="29"/>
      <c r="I627" s="48" t="str">
        <f>IF(COUNTA($F$623,$H$623,F627:H627)=5,P627,"")</f>
        <v/>
      </c>
      <c r="J627" s="48" t="str">
        <f>IF(COUNTA($F$623,$H$623,F627:H627)=5,IF(T627&lt;6,"*",IF(T627&gt;=17.583,"*",(H627-G627*INDEX(IF(O627="F",muratafemale,muratamale),R627-4,1)-INDEX(IF(O627="F",muratafemale,muratamale),R627-4,2))/(G627*INDEX(IF(O627="F",muratafemale,muratamale),R627-4,1)+INDEX(IF(O627="F",muratafemale,muratamale),R627-4,2))*100)),"")</f>
        <v/>
      </c>
      <c r="K627" s="49" t="str">
        <f>IF(COUNTA($F$623,$H$623,F627:H627)=5,IF(OR(T627&lt;1,G627&lt;70),"*",IF(G627&gt;=IF(O627="M",181,174),(H627-Z627)/Z627*100,IF(G627&lt;101,(H627-X627)/X627*100,IF(T627&lt;6,(H627-X627)/X627*100,IF(T627&gt;=17.583,(H627-Z627)/Z627*100,(H627-Y627)/Y627*100))))),"")</f>
        <v/>
      </c>
      <c r="N627" s="78"/>
      <c r="O627" s="39" t="str">
        <f t="shared" ref="O627:O744" si="148">+O626</f>
        <v>F</v>
      </c>
      <c r="P627" s="11">
        <f t="shared" si="143"/>
        <v>-23.287315649149274</v>
      </c>
      <c r="Q627" s="11"/>
      <c r="R627" s="38">
        <f t="shared" ref="R627:R689" si="149">DATEDIF($F$623,F627,"Y")</f>
        <v>0</v>
      </c>
      <c r="S627" s="30">
        <f>DATEDIF($F$623,F627,"YM")</f>
        <v>0</v>
      </c>
      <c r="T627" s="30">
        <f t="shared" si="147"/>
        <v>0</v>
      </c>
      <c r="U627" s="34"/>
      <c r="V627" s="34"/>
      <c r="W627" s="34"/>
      <c r="X627" s="31">
        <f t="shared" si="144"/>
        <v>9.0359999999999996</v>
      </c>
      <c r="Y627" s="31">
        <f t="shared" si="145"/>
        <v>-184.49199999999999</v>
      </c>
      <c r="Z627" s="30">
        <f t="shared" si="146"/>
        <v>0</v>
      </c>
    </row>
    <row r="628" spans="5:26" x14ac:dyDescent="0.15">
      <c r="E628" s="46"/>
      <c r="F628" s="28"/>
      <c r="G628" s="29"/>
      <c r="H628" s="29"/>
      <c r="I628" s="48" t="str">
        <f t="shared" ref="I628:I691" si="150">IF(COUNTA($F$623,$H$623,F628:H628)=5,P628,"")</f>
        <v/>
      </c>
      <c r="J628" s="48" t="str">
        <f t="shared" ref="J628:J691" si="151">IF(COUNTA($F$623,$H$623,F628:H628)=5,IF(T628&lt;6,"*",IF(T628&gt;=17.583,"*",(H628-G628*INDEX(IF(O628="F",muratafemale,muratamale),R628-4,1)-INDEX(IF(O628="F",muratafemale,muratamale),R628-4,2))/(G628*INDEX(IF(O628="F",muratafemale,muratamale),R628-4,1)+INDEX(IF(O628="F",muratafemale,muratamale),R628-4,2))*100)),"")</f>
        <v/>
      </c>
      <c r="K628" s="49" t="str">
        <f t="shared" ref="K628:K691" si="152">IF(COUNTA($F$623,$H$623,F628:H628)=5,IF(OR(T628&lt;1,G628&lt;70),"*",IF(G628&gt;=IF(O628="M",181,174),(H628-Z628)/Z628*100,IF(G628&lt;101,(H628-X628)/X628*100,IF(T628&lt;6,(H628-X628)/X628*100,IF(T628&gt;=17.583,(H628-Z628)/Z628*100,(H628-Y628)/Y628*100))))),"")</f>
        <v/>
      </c>
      <c r="N628" s="78"/>
      <c r="O628" s="39" t="str">
        <f t="shared" si="148"/>
        <v>F</v>
      </c>
      <c r="P628" s="11">
        <f t="shared" ref="P628:P691" si="153">IF(T628&gt;17.583,"*",(G628-(INDEX(IF(O628="F",Hfemalemean,Hmalemean),S628+1,R628+1)))/(INDEX(IF(O628="F",Hfemalesd,Hmalesd),S628+1,R628+1)))</f>
        <v>-23.287315649149274</v>
      </c>
      <c r="Q628" s="11"/>
      <c r="R628" s="38">
        <f t="shared" si="149"/>
        <v>0</v>
      </c>
      <c r="S628" s="30">
        <f t="shared" ref="S628:S689" si="154">DATEDIF($F$623,F628,"YM")</f>
        <v>0</v>
      </c>
      <c r="T628" s="30">
        <f>DATEDIF($F$623,F628,"Y")+DATEDIF($F$623,F628,"YD")/(365+IF(MOD(YEAR(DATE(YEAR(F628)-1,MONTH($F$623),DAY($F$623))),4)=0,IF(DATE(YEAR(DATE(YEAR(F628)-1,MONTH($F$623),DAY($F$623))),2,29)&gt;=DATE(YEAR(F628)-1,MONTH($F$623),DAY($F$623)),1,0),0)+IF(MOD(YEAR(F628),4)=0,IF(DATE(YEAR(F628),2,29)&lt;=F628,1,0),0))</f>
        <v>0</v>
      </c>
      <c r="U628" s="34"/>
      <c r="V628" s="34"/>
      <c r="W628" s="34"/>
      <c r="X628" s="31">
        <f t="shared" ref="X628:X691" si="155">IF(O628="M",2.06*10^-3*G628^2-0.1166*G628+6.5273,2.49*10^-3*G628^2-0.1858*G628+9.036)</f>
        <v>9.0359999999999996</v>
      </c>
      <c r="Y628" s="31">
        <f t="shared" ref="Y628:Y691" si="156">((G628/100)^3*INDEX(itoOI,IF(O628="M",0,3)+IF(G628&lt;140,1,IF(G628&lt;=149,2,3)),1)+(G628/100)^2*INDEX(itoOI,IF(O628="M",0,3)+IF(G628&lt;140,1,IF(G628&lt;=149,2,3)),2)+(G628/100)*INDEX(itoOI,IF(O628="M",0,3)+IF(G628&lt;140,1,IF(G628&lt;=149,2,3)),3)+INDEX(itoOI,IF(O628="M",0,3)+IF(G628&lt;140,1,IF(G628&lt;=149,2,3)),4))</f>
        <v>-184.49199999999999</v>
      </c>
      <c r="Z628" s="30">
        <f t="shared" ref="Z628:Z691" si="157">22*G628^2/10000</f>
        <v>0</v>
      </c>
    </row>
    <row r="629" spans="5:26" x14ac:dyDescent="0.15">
      <c r="E629" s="46"/>
      <c r="F629" s="28"/>
      <c r="G629" s="29"/>
      <c r="H629" s="29"/>
      <c r="I629" s="48" t="str">
        <f t="shared" si="150"/>
        <v/>
      </c>
      <c r="J629" s="48" t="str">
        <f t="shared" si="151"/>
        <v/>
      </c>
      <c r="K629" s="49" t="str">
        <f t="shared" si="152"/>
        <v/>
      </c>
      <c r="N629" s="78"/>
      <c r="O629" s="39" t="str">
        <f t="shared" si="148"/>
        <v>F</v>
      </c>
      <c r="P629" s="11">
        <f t="shared" si="153"/>
        <v>-23.287315649149274</v>
      </c>
      <c r="Q629" s="11"/>
      <c r="R629" s="38">
        <f t="shared" si="149"/>
        <v>0</v>
      </c>
      <c r="S629" s="30">
        <f t="shared" si="154"/>
        <v>0</v>
      </c>
      <c r="T629" s="30">
        <f>DATEDIF($F$623,F629,"Y")+DATEDIF($F$623,F629,"YD")/(365+IF(MOD(YEAR(DATE(YEAR(F629)-1,MONTH($F$623),DAY($F$623))),4)=0,IF(DATE(YEAR(DATE(YEAR(F629)-1,MONTH($F$623),DAY($F$623))),2,29)&gt;=DATE(YEAR(F629)-1,MONTH($F$623),DAY($F$623)),1,0),0)+IF(MOD(YEAR(F629),4)=0,IF(DATE(YEAR(F629),2,29)&lt;=F629,1,0),0))</f>
        <v>0</v>
      </c>
      <c r="U629" s="34"/>
      <c r="V629" s="34"/>
      <c r="W629" s="34"/>
      <c r="X629" s="31">
        <f t="shared" si="155"/>
        <v>9.0359999999999996</v>
      </c>
      <c r="Y629" s="31">
        <f t="shared" si="156"/>
        <v>-184.49199999999999</v>
      </c>
      <c r="Z629" s="30">
        <f t="shared" si="157"/>
        <v>0</v>
      </c>
    </row>
    <row r="630" spans="5:26" x14ac:dyDescent="0.15">
      <c r="E630" s="46"/>
      <c r="F630" s="28"/>
      <c r="G630" s="29"/>
      <c r="H630" s="29"/>
      <c r="I630" s="48" t="str">
        <f t="shared" si="150"/>
        <v/>
      </c>
      <c r="J630" s="48" t="str">
        <f t="shared" si="151"/>
        <v/>
      </c>
      <c r="K630" s="49" t="str">
        <f t="shared" si="152"/>
        <v/>
      </c>
      <c r="N630" s="78"/>
      <c r="O630" s="39" t="str">
        <f t="shared" si="148"/>
        <v>F</v>
      </c>
      <c r="P630" s="11">
        <f t="shared" si="153"/>
        <v>-23.287315649149274</v>
      </c>
      <c r="Q630" s="11"/>
      <c r="R630" s="38">
        <f t="shared" si="149"/>
        <v>0</v>
      </c>
      <c r="S630" s="30">
        <f t="shared" si="154"/>
        <v>0</v>
      </c>
      <c r="T630" s="30">
        <f t="shared" si="147"/>
        <v>0</v>
      </c>
      <c r="U630" s="34"/>
      <c r="V630" s="34"/>
      <c r="W630" s="34"/>
      <c r="X630" s="31">
        <f t="shared" si="155"/>
        <v>9.0359999999999996</v>
      </c>
      <c r="Y630" s="31">
        <f t="shared" si="156"/>
        <v>-184.49199999999999</v>
      </c>
      <c r="Z630" s="30">
        <f t="shared" si="157"/>
        <v>0</v>
      </c>
    </row>
    <row r="631" spans="5:26" x14ac:dyDescent="0.15">
      <c r="E631" s="46"/>
      <c r="F631" s="28"/>
      <c r="G631" s="29"/>
      <c r="H631" s="29"/>
      <c r="I631" s="48" t="str">
        <f t="shared" si="150"/>
        <v/>
      </c>
      <c r="J631" s="48" t="str">
        <f t="shared" si="151"/>
        <v/>
      </c>
      <c r="K631" s="49" t="str">
        <f t="shared" si="152"/>
        <v/>
      </c>
      <c r="N631" s="78"/>
      <c r="O631" s="39" t="str">
        <f t="shared" si="148"/>
        <v>F</v>
      </c>
      <c r="P631" s="11">
        <f t="shared" si="153"/>
        <v>-23.287315649149274</v>
      </c>
      <c r="Q631" s="11"/>
      <c r="R631" s="38">
        <f t="shared" si="149"/>
        <v>0</v>
      </c>
      <c r="S631" s="30">
        <f t="shared" si="154"/>
        <v>0</v>
      </c>
      <c r="T631" s="30">
        <f t="shared" si="147"/>
        <v>0</v>
      </c>
      <c r="U631" s="34"/>
      <c r="V631" s="34"/>
      <c r="W631" s="34"/>
      <c r="X631" s="31">
        <f t="shared" si="155"/>
        <v>9.0359999999999996</v>
      </c>
      <c r="Y631" s="31">
        <f t="shared" si="156"/>
        <v>-184.49199999999999</v>
      </c>
      <c r="Z631" s="30">
        <f t="shared" si="157"/>
        <v>0</v>
      </c>
    </row>
    <row r="632" spans="5:26" x14ac:dyDescent="0.15">
      <c r="E632" s="46"/>
      <c r="F632" s="28"/>
      <c r="G632" s="29"/>
      <c r="H632" s="29"/>
      <c r="I632" s="48" t="str">
        <f t="shared" si="150"/>
        <v/>
      </c>
      <c r="J632" s="48" t="str">
        <f t="shared" si="151"/>
        <v/>
      </c>
      <c r="K632" s="49" t="str">
        <f t="shared" si="152"/>
        <v/>
      </c>
      <c r="N632" s="78"/>
      <c r="O632" s="39" t="str">
        <f t="shared" si="148"/>
        <v>F</v>
      </c>
      <c r="P632" s="11">
        <f t="shared" si="153"/>
        <v>-23.287315649149274</v>
      </c>
      <c r="Q632" s="11"/>
      <c r="R632" s="38">
        <f t="shared" si="149"/>
        <v>0</v>
      </c>
      <c r="S632" s="30">
        <f t="shared" si="154"/>
        <v>0</v>
      </c>
      <c r="T632" s="30">
        <f t="shared" si="147"/>
        <v>0</v>
      </c>
      <c r="U632" s="34"/>
      <c r="V632" s="34"/>
      <c r="W632" s="34"/>
      <c r="X632" s="31">
        <f t="shared" si="155"/>
        <v>9.0359999999999996</v>
      </c>
      <c r="Y632" s="31">
        <f t="shared" si="156"/>
        <v>-184.49199999999999</v>
      </c>
      <c r="Z632" s="30">
        <f t="shared" si="157"/>
        <v>0</v>
      </c>
    </row>
    <row r="633" spans="5:26" x14ac:dyDescent="0.15">
      <c r="E633" s="46"/>
      <c r="F633" s="28"/>
      <c r="G633" s="29"/>
      <c r="H633" s="29"/>
      <c r="I633" s="48" t="str">
        <f t="shared" si="150"/>
        <v/>
      </c>
      <c r="J633" s="48" t="str">
        <f t="shared" si="151"/>
        <v/>
      </c>
      <c r="K633" s="49" t="str">
        <f t="shared" si="152"/>
        <v/>
      </c>
      <c r="N633" s="78"/>
      <c r="O633" s="39" t="str">
        <f t="shared" si="148"/>
        <v>F</v>
      </c>
      <c r="P633" s="11">
        <f t="shared" si="153"/>
        <v>-23.287315649149274</v>
      </c>
      <c r="Q633" s="11"/>
      <c r="R633" s="38">
        <f t="shared" si="149"/>
        <v>0</v>
      </c>
      <c r="S633" s="30">
        <f t="shared" si="154"/>
        <v>0</v>
      </c>
      <c r="T633" s="30">
        <f t="shared" si="147"/>
        <v>0</v>
      </c>
      <c r="U633" s="34"/>
      <c r="V633" s="34"/>
      <c r="W633" s="34"/>
      <c r="X633" s="31">
        <f t="shared" si="155"/>
        <v>9.0359999999999996</v>
      </c>
      <c r="Y633" s="31">
        <f t="shared" si="156"/>
        <v>-184.49199999999999</v>
      </c>
      <c r="Z633" s="30">
        <f t="shared" si="157"/>
        <v>0</v>
      </c>
    </row>
    <row r="634" spans="5:26" x14ac:dyDescent="0.15">
      <c r="E634" s="46"/>
      <c r="F634" s="28"/>
      <c r="G634" s="29"/>
      <c r="H634" s="29"/>
      <c r="I634" s="48" t="str">
        <f t="shared" si="150"/>
        <v/>
      </c>
      <c r="J634" s="48" t="str">
        <f t="shared" si="151"/>
        <v/>
      </c>
      <c r="K634" s="49" t="str">
        <f t="shared" si="152"/>
        <v/>
      </c>
      <c r="N634" s="78"/>
      <c r="O634" s="39" t="str">
        <f t="shared" si="148"/>
        <v>F</v>
      </c>
      <c r="P634" s="11">
        <f t="shared" si="153"/>
        <v>-23.287315649149274</v>
      </c>
      <c r="Q634" s="11"/>
      <c r="R634" s="38">
        <f t="shared" si="149"/>
        <v>0</v>
      </c>
      <c r="S634" s="30">
        <f t="shared" si="154"/>
        <v>0</v>
      </c>
      <c r="T634" s="30">
        <f t="shared" si="147"/>
        <v>0</v>
      </c>
      <c r="U634" s="34"/>
      <c r="V634" s="34"/>
      <c r="W634" s="34"/>
      <c r="X634" s="31">
        <f t="shared" si="155"/>
        <v>9.0359999999999996</v>
      </c>
      <c r="Y634" s="31">
        <f t="shared" si="156"/>
        <v>-184.49199999999999</v>
      </c>
      <c r="Z634" s="30">
        <f t="shared" si="157"/>
        <v>0</v>
      </c>
    </row>
    <row r="635" spans="5:26" x14ac:dyDescent="0.15">
      <c r="E635" s="46"/>
      <c r="F635" s="28"/>
      <c r="G635" s="29"/>
      <c r="H635" s="29"/>
      <c r="I635" s="48" t="str">
        <f t="shared" si="150"/>
        <v/>
      </c>
      <c r="J635" s="48" t="str">
        <f t="shared" si="151"/>
        <v/>
      </c>
      <c r="K635" s="49" t="str">
        <f t="shared" si="152"/>
        <v/>
      </c>
      <c r="N635" s="78"/>
      <c r="O635" s="39" t="str">
        <f t="shared" si="148"/>
        <v>F</v>
      </c>
      <c r="P635" s="11">
        <f t="shared" si="153"/>
        <v>-23.287315649149274</v>
      </c>
      <c r="Q635" s="11"/>
      <c r="R635" s="38">
        <f t="shared" si="149"/>
        <v>0</v>
      </c>
      <c r="S635" s="30">
        <f t="shared" si="154"/>
        <v>0</v>
      </c>
      <c r="T635" s="30">
        <f t="shared" si="147"/>
        <v>0</v>
      </c>
      <c r="U635" s="34"/>
      <c r="V635" s="34"/>
      <c r="W635" s="34"/>
      <c r="X635" s="31">
        <f t="shared" si="155"/>
        <v>9.0359999999999996</v>
      </c>
      <c r="Y635" s="31">
        <f t="shared" si="156"/>
        <v>-184.49199999999999</v>
      </c>
      <c r="Z635" s="30">
        <f t="shared" si="157"/>
        <v>0</v>
      </c>
    </row>
    <row r="636" spans="5:26" x14ac:dyDescent="0.15">
      <c r="E636" s="46"/>
      <c r="F636" s="28"/>
      <c r="G636" s="29"/>
      <c r="H636" s="29"/>
      <c r="I636" s="48" t="str">
        <f t="shared" si="150"/>
        <v/>
      </c>
      <c r="J636" s="48" t="str">
        <f t="shared" si="151"/>
        <v/>
      </c>
      <c r="K636" s="49" t="str">
        <f t="shared" si="152"/>
        <v/>
      </c>
      <c r="N636" s="78"/>
      <c r="O636" s="39" t="str">
        <f t="shared" si="148"/>
        <v>F</v>
      </c>
      <c r="P636" s="11">
        <f t="shared" si="153"/>
        <v>-23.287315649149274</v>
      </c>
      <c r="Q636" s="11"/>
      <c r="R636" s="38">
        <f t="shared" si="149"/>
        <v>0</v>
      </c>
      <c r="S636" s="30">
        <f t="shared" si="154"/>
        <v>0</v>
      </c>
      <c r="T636" s="30">
        <f t="shared" si="147"/>
        <v>0</v>
      </c>
      <c r="U636" s="34"/>
      <c r="V636" s="34"/>
      <c r="W636" s="34"/>
      <c r="X636" s="31">
        <f t="shared" si="155"/>
        <v>9.0359999999999996</v>
      </c>
      <c r="Y636" s="31">
        <f t="shared" si="156"/>
        <v>-184.49199999999999</v>
      </c>
      <c r="Z636" s="30">
        <f t="shared" si="157"/>
        <v>0</v>
      </c>
    </row>
    <row r="637" spans="5:26" x14ac:dyDescent="0.15">
      <c r="E637" s="46"/>
      <c r="F637" s="28"/>
      <c r="G637" s="29"/>
      <c r="H637" s="29"/>
      <c r="I637" s="48" t="str">
        <f t="shared" si="150"/>
        <v/>
      </c>
      <c r="J637" s="48" t="str">
        <f t="shared" si="151"/>
        <v/>
      </c>
      <c r="K637" s="49" t="str">
        <f t="shared" si="152"/>
        <v/>
      </c>
      <c r="N637" s="78"/>
      <c r="O637" s="39" t="str">
        <f t="shared" si="148"/>
        <v>F</v>
      </c>
      <c r="P637" s="11">
        <f t="shared" si="153"/>
        <v>-23.287315649149274</v>
      </c>
      <c r="Q637" s="11"/>
      <c r="R637" s="38">
        <f t="shared" si="149"/>
        <v>0</v>
      </c>
      <c r="S637" s="30">
        <f t="shared" si="154"/>
        <v>0</v>
      </c>
      <c r="T637" s="30">
        <f t="shared" si="147"/>
        <v>0</v>
      </c>
      <c r="U637" s="34"/>
      <c r="V637" s="34"/>
      <c r="W637" s="34"/>
      <c r="X637" s="31">
        <f t="shared" si="155"/>
        <v>9.0359999999999996</v>
      </c>
      <c r="Y637" s="31">
        <f t="shared" si="156"/>
        <v>-184.49199999999999</v>
      </c>
      <c r="Z637" s="30">
        <f t="shared" si="157"/>
        <v>0</v>
      </c>
    </row>
    <row r="638" spans="5:26" x14ac:dyDescent="0.15">
      <c r="E638" s="46"/>
      <c r="F638" s="28"/>
      <c r="G638" s="29"/>
      <c r="H638" s="29"/>
      <c r="I638" s="48" t="str">
        <f t="shared" si="150"/>
        <v/>
      </c>
      <c r="J638" s="48" t="str">
        <f t="shared" si="151"/>
        <v/>
      </c>
      <c r="K638" s="49" t="str">
        <f t="shared" si="152"/>
        <v/>
      </c>
      <c r="N638" s="78"/>
      <c r="O638" s="39" t="str">
        <f t="shared" si="148"/>
        <v>F</v>
      </c>
      <c r="P638" s="11">
        <f t="shared" si="153"/>
        <v>-23.287315649149274</v>
      </c>
      <c r="Q638" s="11"/>
      <c r="R638" s="38">
        <f t="shared" si="149"/>
        <v>0</v>
      </c>
      <c r="S638" s="30">
        <f t="shared" si="154"/>
        <v>0</v>
      </c>
      <c r="T638" s="30">
        <f t="shared" si="147"/>
        <v>0</v>
      </c>
      <c r="U638" s="34"/>
      <c r="V638" s="34"/>
      <c r="W638" s="34"/>
      <c r="X638" s="31">
        <f t="shared" si="155"/>
        <v>9.0359999999999996</v>
      </c>
      <c r="Y638" s="31">
        <f t="shared" si="156"/>
        <v>-184.49199999999999</v>
      </c>
      <c r="Z638" s="30">
        <f t="shared" si="157"/>
        <v>0</v>
      </c>
    </row>
    <row r="639" spans="5:26" x14ac:dyDescent="0.15">
      <c r="E639" s="46"/>
      <c r="F639" s="28"/>
      <c r="G639" s="29"/>
      <c r="H639" s="29"/>
      <c r="I639" s="48" t="str">
        <f t="shared" si="150"/>
        <v/>
      </c>
      <c r="J639" s="48" t="str">
        <f t="shared" si="151"/>
        <v/>
      </c>
      <c r="K639" s="49" t="str">
        <f t="shared" si="152"/>
        <v/>
      </c>
      <c r="N639" s="78"/>
      <c r="O639" s="39" t="str">
        <f t="shared" si="148"/>
        <v>F</v>
      </c>
      <c r="P639" s="11">
        <f t="shared" si="153"/>
        <v>-23.287315649149274</v>
      </c>
      <c r="Q639" s="11"/>
      <c r="R639" s="38">
        <f t="shared" si="149"/>
        <v>0</v>
      </c>
      <c r="S639" s="30">
        <f t="shared" si="154"/>
        <v>0</v>
      </c>
      <c r="T639" s="30">
        <f t="shared" si="147"/>
        <v>0</v>
      </c>
      <c r="U639" s="34"/>
      <c r="V639" s="34"/>
      <c r="W639" s="34"/>
      <c r="X639" s="31">
        <f t="shared" si="155"/>
        <v>9.0359999999999996</v>
      </c>
      <c r="Y639" s="31">
        <f t="shared" si="156"/>
        <v>-184.49199999999999</v>
      </c>
      <c r="Z639" s="30">
        <f t="shared" si="157"/>
        <v>0</v>
      </c>
    </row>
    <row r="640" spans="5:26" x14ac:dyDescent="0.15">
      <c r="E640" s="46"/>
      <c r="F640" s="28"/>
      <c r="G640" s="29"/>
      <c r="H640" s="29"/>
      <c r="I640" s="48" t="str">
        <f t="shared" si="150"/>
        <v/>
      </c>
      <c r="J640" s="48" t="str">
        <f t="shared" si="151"/>
        <v/>
      </c>
      <c r="K640" s="49" t="str">
        <f t="shared" si="152"/>
        <v/>
      </c>
      <c r="N640" s="78"/>
      <c r="O640" s="39" t="str">
        <f t="shared" si="148"/>
        <v>F</v>
      </c>
      <c r="P640" s="11">
        <f t="shared" si="153"/>
        <v>-23.287315649149274</v>
      </c>
      <c r="Q640" s="11"/>
      <c r="R640" s="38">
        <f t="shared" si="149"/>
        <v>0</v>
      </c>
      <c r="S640" s="30">
        <f t="shared" si="154"/>
        <v>0</v>
      </c>
      <c r="T640" s="30">
        <f t="shared" si="147"/>
        <v>0</v>
      </c>
      <c r="U640" s="34"/>
      <c r="V640" s="34"/>
      <c r="W640" s="34"/>
      <c r="X640" s="31">
        <f t="shared" si="155"/>
        <v>9.0359999999999996</v>
      </c>
      <c r="Y640" s="31">
        <f t="shared" si="156"/>
        <v>-184.49199999999999</v>
      </c>
      <c r="Z640" s="30">
        <f t="shared" si="157"/>
        <v>0</v>
      </c>
    </row>
    <row r="641" spans="5:26" x14ac:dyDescent="0.15">
      <c r="E641" s="46"/>
      <c r="F641" s="28"/>
      <c r="G641" s="29"/>
      <c r="H641" s="29"/>
      <c r="I641" s="48" t="str">
        <f t="shared" si="150"/>
        <v/>
      </c>
      <c r="J641" s="48" t="str">
        <f t="shared" si="151"/>
        <v/>
      </c>
      <c r="K641" s="49" t="str">
        <f t="shared" si="152"/>
        <v/>
      </c>
      <c r="N641" s="78"/>
      <c r="O641" s="39" t="str">
        <f t="shared" si="148"/>
        <v>F</v>
      </c>
      <c r="P641" s="11">
        <f t="shared" si="153"/>
        <v>-23.287315649149274</v>
      </c>
      <c r="Q641" s="11"/>
      <c r="R641" s="38">
        <f t="shared" si="149"/>
        <v>0</v>
      </c>
      <c r="S641" s="30">
        <f t="shared" si="154"/>
        <v>0</v>
      </c>
      <c r="T641" s="30">
        <f t="shared" si="147"/>
        <v>0</v>
      </c>
      <c r="U641" s="34"/>
      <c r="V641" s="34"/>
      <c r="W641" s="34"/>
      <c r="X641" s="31">
        <f t="shared" si="155"/>
        <v>9.0359999999999996</v>
      </c>
      <c r="Y641" s="31">
        <f t="shared" si="156"/>
        <v>-184.49199999999999</v>
      </c>
      <c r="Z641" s="30">
        <f t="shared" si="157"/>
        <v>0</v>
      </c>
    </row>
    <row r="642" spans="5:26" x14ac:dyDescent="0.15">
      <c r="E642" s="46"/>
      <c r="F642" s="28"/>
      <c r="G642" s="29"/>
      <c r="H642" s="29"/>
      <c r="I642" s="48" t="str">
        <f t="shared" si="150"/>
        <v/>
      </c>
      <c r="J642" s="48" t="str">
        <f t="shared" si="151"/>
        <v/>
      </c>
      <c r="K642" s="49" t="str">
        <f t="shared" si="152"/>
        <v/>
      </c>
      <c r="N642" s="78"/>
      <c r="O642" s="39" t="str">
        <f t="shared" si="148"/>
        <v>F</v>
      </c>
      <c r="P642" s="11">
        <f t="shared" si="153"/>
        <v>-23.287315649149274</v>
      </c>
      <c r="Q642" s="11"/>
      <c r="R642" s="38">
        <f t="shared" si="149"/>
        <v>0</v>
      </c>
      <c r="S642" s="30">
        <f t="shared" si="154"/>
        <v>0</v>
      </c>
      <c r="T642" s="30">
        <f t="shared" si="147"/>
        <v>0</v>
      </c>
      <c r="U642" s="34"/>
      <c r="V642" s="34"/>
      <c r="W642" s="34"/>
      <c r="X642" s="31">
        <f t="shared" si="155"/>
        <v>9.0359999999999996</v>
      </c>
      <c r="Y642" s="31">
        <f t="shared" si="156"/>
        <v>-184.49199999999999</v>
      </c>
      <c r="Z642" s="30">
        <f t="shared" si="157"/>
        <v>0</v>
      </c>
    </row>
    <row r="643" spans="5:26" x14ac:dyDescent="0.15">
      <c r="E643" s="46"/>
      <c r="F643" s="28"/>
      <c r="G643" s="29"/>
      <c r="H643" s="29"/>
      <c r="I643" s="48" t="str">
        <f t="shared" si="150"/>
        <v/>
      </c>
      <c r="J643" s="48" t="str">
        <f t="shared" si="151"/>
        <v/>
      </c>
      <c r="K643" s="49" t="str">
        <f t="shared" si="152"/>
        <v/>
      </c>
      <c r="N643" s="78"/>
      <c r="O643" s="39" t="str">
        <f t="shared" si="148"/>
        <v>F</v>
      </c>
      <c r="P643" s="11">
        <f t="shared" si="153"/>
        <v>-23.287315649149274</v>
      </c>
      <c r="Q643" s="11"/>
      <c r="R643" s="38">
        <f t="shared" si="149"/>
        <v>0</v>
      </c>
      <c r="S643" s="30">
        <f t="shared" si="154"/>
        <v>0</v>
      </c>
      <c r="T643" s="30">
        <f t="shared" si="147"/>
        <v>0</v>
      </c>
      <c r="U643" s="34"/>
      <c r="V643" s="34"/>
      <c r="W643" s="34"/>
      <c r="X643" s="31">
        <f t="shared" si="155"/>
        <v>9.0359999999999996</v>
      </c>
      <c r="Y643" s="31">
        <f t="shared" si="156"/>
        <v>-184.49199999999999</v>
      </c>
      <c r="Z643" s="30">
        <f t="shared" si="157"/>
        <v>0</v>
      </c>
    </row>
    <row r="644" spans="5:26" x14ac:dyDescent="0.15">
      <c r="E644" s="46"/>
      <c r="F644" s="28"/>
      <c r="G644" s="29"/>
      <c r="H644" s="29"/>
      <c r="I644" s="48" t="str">
        <f t="shared" si="150"/>
        <v/>
      </c>
      <c r="J644" s="48" t="str">
        <f t="shared" si="151"/>
        <v/>
      </c>
      <c r="K644" s="49" t="str">
        <f t="shared" si="152"/>
        <v/>
      </c>
      <c r="N644" s="78"/>
      <c r="O644" s="39" t="str">
        <f t="shared" si="148"/>
        <v>F</v>
      </c>
      <c r="P644" s="11">
        <f t="shared" si="153"/>
        <v>-23.287315649149274</v>
      </c>
      <c r="Q644" s="11"/>
      <c r="R644" s="38">
        <f t="shared" si="149"/>
        <v>0</v>
      </c>
      <c r="S644" s="30">
        <f t="shared" si="154"/>
        <v>0</v>
      </c>
      <c r="T644" s="30">
        <f t="shared" si="147"/>
        <v>0</v>
      </c>
      <c r="U644" s="34"/>
      <c r="V644" s="34"/>
      <c r="W644" s="34"/>
      <c r="X644" s="31">
        <f t="shared" si="155"/>
        <v>9.0359999999999996</v>
      </c>
      <c r="Y644" s="31">
        <f t="shared" si="156"/>
        <v>-184.49199999999999</v>
      </c>
      <c r="Z644" s="30">
        <f t="shared" si="157"/>
        <v>0</v>
      </c>
    </row>
    <row r="645" spans="5:26" x14ac:dyDescent="0.15">
      <c r="E645" s="46"/>
      <c r="F645" s="28"/>
      <c r="G645" s="29"/>
      <c r="H645" s="29"/>
      <c r="I645" s="48" t="str">
        <f t="shared" si="150"/>
        <v/>
      </c>
      <c r="J645" s="48" t="str">
        <f t="shared" si="151"/>
        <v/>
      </c>
      <c r="K645" s="49" t="str">
        <f t="shared" si="152"/>
        <v/>
      </c>
      <c r="N645" s="78"/>
      <c r="O645" s="39" t="str">
        <f t="shared" si="148"/>
        <v>F</v>
      </c>
      <c r="P645" s="11">
        <f t="shared" si="153"/>
        <v>-23.287315649149274</v>
      </c>
      <c r="Q645" s="11"/>
      <c r="R645" s="38">
        <f t="shared" si="149"/>
        <v>0</v>
      </c>
      <c r="S645" s="30">
        <f t="shared" si="154"/>
        <v>0</v>
      </c>
      <c r="T645" s="30">
        <f t="shared" si="147"/>
        <v>0</v>
      </c>
      <c r="U645" s="34"/>
      <c r="V645" s="34"/>
      <c r="W645" s="34"/>
      <c r="X645" s="31">
        <f t="shared" si="155"/>
        <v>9.0359999999999996</v>
      </c>
      <c r="Y645" s="31">
        <f t="shared" si="156"/>
        <v>-184.49199999999999</v>
      </c>
      <c r="Z645" s="30">
        <f t="shared" si="157"/>
        <v>0</v>
      </c>
    </row>
    <row r="646" spans="5:26" x14ac:dyDescent="0.15">
      <c r="E646" s="46"/>
      <c r="F646" s="28"/>
      <c r="G646" s="29"/>
      <c r="H646" s="29"/>
      <c r="I646" s="48" t="str">
        <f t="shared" si="150"/>
        <v/>
      </c>
      <c r="J646" s="48" t="str">
        <f t="shared" si="151"/>
        <v/>
      </c>
      <c r="K646" s="49" t="str">
        <f t="shared" si="152"/>
        <v/>
      </c>
      <c r="N646" s="78"/>
      <c r="O646" s="39" t="str">
        <f t="shared" si="148"/>
        <v>F</v>
      </c>
      <c r="P646" s="11">
        <f t="shared" si="153"/>
        <v>-23.287315649149274</v>
      </c>
      <c r="Q646" s="11"/>
      <c r="R646" s="38">
        <f t="shared" si="149"/>
        <v>0</v>
      </c>
      <c r="S646" s="30">
        <f t="shared" si="154"/>
        <v>0</v>
      </c>
      <c r="T646" s="30">
        <f t="shared" si="147"/>
        <v>0</v>
      </c>
      <c r="U646" s="34"/>
      <c r="V646" s="34"/>
      <c r="W646" s="34"/>
      <c r="X646" s="31">
        <f t="shared" si="155"/>
        <v>9.0359999999999996</v>
      </c>
      <c r="Y646" s="31">
        <f t="shared" si="156"/>
        <v>-184.49199999999999</v>
      </c>
      <c r="Z646" s="30">
        <f t="shared" si="157"/>
        <v>0</v>
      </c>
    </row>
    <row r="647" spans="5:26" x14ac:dyDescent="0.15">
      <c r="E647" s="46"/>
      <c r="F647" s="28"/>
      <c r="G647" s="29"/>
      <c r="H647" s="29"/>
      <c r="I647" s="48" t="str">
        <f t="shared" si="150"/>
        <v/>
      </c>
      <c r="J647" s="48" t="str">
        <f t="shared" si="151"/>
        <v/>
      </c>
      <c r="K647" s="49" t="str">
        <f t="shared" si="152"/>
        <v/>
      </c>
      <c r="N647" s="78"/>
      <c r="O647" s="39" t="str">
        <f t="shared" si="148"/>
        <v>F</v>
      </c>
      <c r="P647" s="11">
        <f t="shared" si="153"/>
        <v>-23.287315649149274</v>
      </c>
      <c r="Q647" s="11"/>
      <c r="R647" s="38">
        <f t="shared" si="149"/>
        <v>0</v>
      </c>
      <c r="S647" s="30">
        <f t="shared" si="154"/>
        <v>0</v>
      </c>
      <c r="T647" s="30">
        <f t="shared" si="147"/>
        <v>0</v>
      </c>
      <c r="U647" s="34"/>
      <c r="V647" s="34"/>
      <c r="W647" s="34"/>
      <c r="X647" s="31">
        <f t="shared" si="155"/>
        <v>9.0359999999999996</v>
      </c>
      <c r="Y647" s="31">
        <f t="shared" si="156"/>
        <v>-184.49199999999999</v>
      </c>
      <c r="Z647" s="30">
        <f t="shared" si="157"/>
        <v>0</v>
      </c>
    </row>
    <row r="648" spans="5:26" x14ac:dyDescent="0.15">
      <c r="E648" s="46"/>
      <c r="F648" s="28"/>
      <c r="G648" s="29"/>
      <c r="H648" s="29"/>
      <c r="I648" s="48" t="str">
        <f t="shared" si="150"/>
        <v/>
      </c>
      <c r="J648" s="48" t="str">
        <f t="shared" si="151"/>
        <v/>
      </c>
      <c r="K648" s="49" t="str">
        <f t="shared" si="152"/>
        <v/>
      </c>
      <c r="N648" s="78"/>
      <c r="O648" s="39" t="str">
        <f t="shared" si="148"/>
        <v>F</v>
      </c>
      <c r="P648" s="11">
        <f t="shared" si="153"/>
        <v>-23.287315649149274</v>
      </c>
      <c r="Q648" s="11"/>
      <c r="R648" s="38">
        <f t="shared" si="149"/>
        <v>0</v>
      </c>
      <c r="S648" s="30">
        <f t="shared" si="154"/>
        <v>0</v>
      </c>
      <c r="T648" s="30">
        <f t="shared" si="147"/>
        <v>0</v>
      </c>
      <c r="U648" s="34"/>
      <c r="V648" s="34"/>
      <c r="W648" s="34"/>
      <c r="X648" s="31">
        <f t="shared" si="155"/>
        <v>9.0359999999999996</v>
      </c>
      <c r="Y648" s="31">
        <f t="shared" si="156"/>
        <v>-184.49199999999999</v>
      </c>
      <c r="Z648" s="30">
        <f t="shared" si="157"/>
        <v>0</v>
      </c>
    </row>
    <row r="649" spans="5:26" x14ac:dyDescent="0.15">
      <c r="E649" s="46"/>
      <c r="F649" s="28"/>
      <c r="G649" s="29"/>
      <c r="H649" s="29"/>
      <c r="I649" s="48" t="str">
        <f t="shared" si="150"/>
        <v/>
      </c>
      <c r="J649" s="48" t="str">
        <f t="shared" si="151"/>
        <v/>
      </c>
      <c r="K649" s="49" t="str">
        <f t="shared" si="152"/>
        <v/>
      </c>
      <c r="N649" s="78"/>
      <c r="O649" s="39" t="str">
        <f t="shared" si="148"/>
        <v>F</v>
      </c>
      <c r="P649" s="11">
        <f t="shared" si="153"/>
        <v>-23.287315649149274</v>
      </c>
      <c r="Q649" s="11"/>
      <c r="R649" s="38">
        <f t="shared" si="149"/>
        <v>0</v>
      </c>
      <c r="S649" s="30">
        <f t="shared" si="154"/>
        <v>0</v>
      </c>
      <c r="T649" s="30">
        <f t="shared" si="147"/>
        <v>0</v>
      </c>
      <c r="U649" s="34"/>
      <c r="V649" s="34"/>
      <c r="W649" s="34"/>
      <c r="X649" s="31">
        <f t="shared" si="155"/>
        <v>9.0359999999999996</v>
      </c>
      <c r="Y649" s="31">
        <f t="shared" si="156"/>
        <v>-184.49199999999999</v>
      </c>
      <c r="Z649" s="30">
        <f t="shared" si="157"/>
        <v>0</v>
      </c>
    </row>
    <row r="650" spans="5:26" x14ac:dyDescent="0.15">
      <c r="E650" s="46"/>
      <c r="F650" s="28"/>
      <c r="G650" s="29"/>
      <c r="H650" s="29"/>
      <c r="I650" s="48" t="str">
        <f t="shared" si="150"/>
        <v/>
      </c>
      <c r="J650" s="48" t="str">
        <f t="shared" si="151"/>
        <v/>
      </c>
      <c r="K650" s="49" t="str">
        <f t="shared" si="152"/>
        <v/>
      </c>
      <c r="N650" s="78"/>
      <c r="O650" s="39" t="str">
        <f t="shared" si="148"/>
        <v>F</v>
      </c>
      <c r="P650" s="11">
        <f t="shared" si="153"/>
        <v>-23.287315649149274</v>
      </c>
      <c r="Q650" s="11"/>
      <c r="R650" s="38">
        <f t="shared" si="149"/>
        <v>0</v>
      </c>
      <c r="S650" s="30">
        <f t="shared" si="154"/>
        <v>0</v>
      </c>
      <c r="T650" s="30">
        <f t="shared" si="147"/>
        <v>0</v>
      </c>
      <c r="U650" s="34"/>
      <c r="V650" s="34"/>
      <c r="W650" s="34"/>
      <c r="X650" s="31">
        <f t="shared" si="155"/>
        <v>9.0359999999999996</v>
      </c>
      <c r="Y650" s="31">
        <f t="shared" si="156"/>
        <v>-184.49199999999999</v>
      </c>
      <c r="Z650" s="30">
        <f t="shared" si="157"/>
        <v>0</v>
      </c>
    </row>
    <row r="651" spans="5:26" x14ac:dyDescent="0.15">
      <c r="E651" s="46"/>
      <c r="F651" s="28"/>
      <c r="G651" s="29"/>
      <c r="H651" s="29"/>
      <c r="I651" s="48" t="str">
        <f t="shared" si="150"/>
        <v/>
      </c>
      <c r="J651" s="48" t="str">
        <f t="shared" si="151"/>
        <v/>
      </c>
      <c r="K651" s="49" t="str">
        <f t="shared" si="152"/>
        <v/>
      </c>
      <c r="N651" s="78"/>
      <c r="O651" s="39" t="str">
        <f t="shared" si="148"/>
        <v>F</v>
      </c>
      <c r="P651" s="11">
        <f t="shared" si="153"/>
        <v>-23.287315649149274</v>
      </c>
      <c r="Q651" s="11"/>
      <c r="R651" s="38">
        <f t="shared" si="149"/>
        <v>0</v>
      </c>
      <c r="S651" s="30">
        <f t="shared" si="154"/>
        <v>0</v>
      </c>
      <c r="T651" s="30">
        <f t="shared" si="147"/>
        <v>0</v>
      </c>
      <c r="U651" s="34"/>
      <c r="V651" s="34"/>
      <c r="W651" s="34"/>
      <c r="X651" s="31">
        <f t="shared" si="155"/>
        <v>9.0359999999999996</v>
      </c>
      <c r="Y651" s="31">
        <f t="shared" si="156"/>
        <v>-184.49199999999999</v>
      </c>
      <c r="Z651" s="30">
        <f t="shared" si="157"/>
        <v>0</v>
      </c>
    </row>
    <row r="652" spans="5:26" x14ac:dyDescent="0.15">
      <c r="E652" s="46"/>
      <c r="F652" s="28"/>
      <c r="G652" s="29"/>
      <c r="H652" s="29"/>
      <c r="I652" s="48" t="str">
        <f t="shared" si="150"/>
        <v/>
      </c>
      <c r="J652" s="48" t="str">
        <f t="shared" si="151"/>
        <v/>
      </c>
      <c r="K652" s="49" t="str">
        <f t="shared" si="152"/>
        <v/>
      </c>
      <c r="N652" s="78"/>
      <c r="O652" s="39" t="str">
        <f t="shared" si="148"/>
        <v>F</v>
      </c>
      <c r="P652" s="11">
        <f t="shared" si="153"/>
        <v>-23.287315649149274</v>
      </c>
      <c r="Q652" s="11"/>
      <c r="R652" s="38">
        <f t="shared" si="149"/>
        <v>0</v>
      </c>
      <c r="S652" s="30">
        <f t="shared" si="154"/>
        <v>0</v>
      </c>
      <c r="T652" s="30">
        <f t="shared" si="147"/>
        <v>0</v>
      </c>
      <c r="U652" s="34"/>
      <c r="V652" s="34"/>
      <c r="W652" s="34"/>
      <c r="X652" s="31">
        <f t="shared" si="155"/>
        <v>9.0359999999999996</v>
      </c>
      <c r="Y652" s="31">
        <f t="shared" si="156"/>
        <v>-184.49199999999999</v>
      </c>
      <c r="Z652" s="30">
        <f t="shared" si="157"/>
        <v>0</v>
      </c>
    </row>
    <row r="653" spans="5:26" x14ac:dyDescent="0.15">
      <c r="E653" s="46"/>
      <c r="F653" s="28"/>
      <c r="G653" s="29"/>
      <c r="H653" s="29"/>
      <c r="I653" s="48" t="str">
        <f t="shared" si="150"/>
        <v/>
      </c>
      <c r="J653" s="48" t="str">
        <f t="shared" si="151"/>
        <v/>
      </c>
      <c r="K653" s="49" t="str">
        <f t="shared" si="152"/>
        <v/>
      </c>
      <c r="N653" s="78"/>
      <c r="O653" s="39" t="str">
        <f t="shared" si="148"/>
        <v>F</v>
      </c>
      <c r="P653" s="11">
        <f t="shared" si="153"/>
        <v>-23.287315649149274</v>
      </c>
      <c r="Q653" s="11"/>
      <c r="R653" s="38">
        <f t="shared" si="149"/>
        <v>0</v>
      </c>
      <c r="S653" s="30">
        <f t="shared" si="154"/>
        <v>0</v>
      </c>
      <c r="T653" s="30">
        <f t="shared" si="147"/>
        <v>0</v>
      </c>
      <c r="U653" s="34"/>
      <c r="V653" s="34"/>
      <c r="W653" s="34"/>
      <c r="X653" s="31">
        <f t="shared" si="155"/>
        <v>9.0359999999999996</v>
      </c>
      <c r="Y653" s="31">
        <f t="shared" si="156"/>
        <v>-184.49199999999999</v>
      </c>
      <c r="Z653" s="30">
        <f t="shared" si="157"/>
        <v>0</v>
      </c>
    </row>
    <row r="654" spans="5:26" x14ac:dyDescent="0.15">
      <c r="E654" s="46"/>
      <c r="F654" s="28"/>
      <c r="G654" s="29"/>
      <c r="H654" s="29"/>
      <c r="I654" s="48" t="str">
        <f t="shared" si="150"/>
        <v/>
      </c>
      <c r="J654" s="48" t="str">
        <f t="shared" si="151"/>
        <v/>
      </c>
      <c r="K654" s="49" t="str">
        <f t="shared" si="152"/>
        <v/>
      </c>
      <c r="N654" s="78"/>
      <c r="O654" s="39" t="str">
        <f t="shared" si="148"/>
        <v>F</v>
      </c>
      <c r="P654" s="11">
        <f t="shared" si="153"/>
        <v>-23.287315649149274</v>
      </c>
      <c r="Q654" s="11"/>
      <c r="R654" s="38">
        <f t="shared" si="149"/>
        <v>0</v>
      </c>
      <c r="S654" s="30">
        <f t="shared" si="154"/>
        <v>0</v>
      </c>
      <c r="T654" s="30">
        <f t="shared" si="147"/>
        <v>0</v>
      </c>
      <c r="U654" s="34"/>
      <c r="V654" s="34"/>
      <c r="W654" s="34"/>
      <c r="X654" s="31">
        <f t="shared" si="155"/>
        <v>9.0359999999999996</v>
      </c>
      <c r="Y654" s="31">
        <f t="shared" si="156"/>
        <v>-184.49199999999999</v>
      </c>
      <c r="Z654" s="30">
        <f t="shared" si="157"/>
        <v>0</v>
      </c>
    </row>
    <row r="655" spans="5:26" x14ac:dyDescent="0.15">
      <c r="E655" s="46"/>
      <c r="F655" s="28"/>
      <c r="G655" s="29"/>
      <c r="H655" s="29"/>
      <c r="I655" s="48" t="str">
        <f t="shared" si="150"/>
        <v/>
      </c>
      <c r="J655" s="48" t="str">
        <f t="shared" si="151"/>
        <v/>
      </c>
      <c r="K655" s="49" t="str">
        <f t="shared" si="152"/>
        <v/>
      </c>
      <c r="N655" s="78"/>
      <c r="O655" s="39" t="str">
        <f t="shared" si="148"/>
        <v>F</v>
      </c>
      <c r="P655" s="11">
        <f t="shared" si="153"/>
        <v>-23.287315649149274</v>
      </c>
      <c r="Q655" s="11"/>
      <c r="R655" s="38">
        <f t="shared" si="149"/>
        <v>0</v>
      </c>
      <c r="S655" s="30">
        <f t="shared" si="154"/>
        <v>0</v>
      </c>
      <c r="T655" s="30">
        <f t="shared" si="147"/>
        <v>0</v>
      </c>
      <c r="U655" s="34"/>
      <c r="V655" s="34"/>
      <c r="W655" s="34"/>
      <c r="X655" s="31">
        <f t="shared" si="155"/>
        <v>9.0359999999999996</v>
      </c>
      <c r="Y655" s="31">
        <f t="shared" si="156"/>
        <v>-184.49199999999999</v>
      </c>
      <c r="Z655" s="30">
        <f t="shared" si="157"/>
        <v>0</v>
      </c>
    </row>
    <row r="656" spans="5:26" x14ac:dyDescent="0.15">
      <c r="E656" s="46"/>
      <c r="F656" s="28"/>
      <c r="G656" s="29"/>
      <c r="H656" s="29"/>
      <c r="I656" s="48" t="str">
        <f t="shared" si="150"/>
        <v/>
      </c>
      <c r="J656" s="48" t="str">
        <f t="shared" si="151"/>
        <v/>
      </c>
      <c r="K656" s="49" t="str">
        <f t="shared" si="152"/>
        <v/>
      </c>
      <c r="N656" s="78"/>
      <c r="O656" s="39" t="str">
        <f t="shared" si="148"/>
        <v>F</v>
      </c>
      <c r="P656" s="11">
        <f t="shared" si="153"/>
        <v>-23.287315649149274</v>
      </c>
      <c r="Q656" s="11"/>
      <c r="R656" s="38">
        <f t="shared" si="149"/>
        <v>0</v>
      </c>
      <c r="S656" s="30">
        <f t="shared" si="154"/>
        <v>0</v>
      </c>
      <c r="T656" s="30">
        <f t="shared" si="147"/>
        <v>0</v>
      </c>
      <c r="U656" s="34"/>
      <c r="V656" s="34"/>
      <c r="W656" s="34"/>
      <c r="X656" s="31">
        <f t="shared" si="155"/>
        <v>9.0359999999999996</v>
      </c>
      <c r="Y656" s="31">
        <f t="shared" si="156"/>
        <v>-184.49199999999999</v>
      </c>
      <c r="Z656" s="30">
        <f t="shared" si="157"/>
        <v>0</v>
      </c>
    </row>
    <row r="657" spans="5:26" x14ac:dyDescent="0.15">
      <c r="E657" s="46"/>
      <c r="F657" s="28"/>
      <c r="G657" s="29"/>
      <c r="H657" s="29"/>
      <c r="I657" s="48" t="str">
        <f t="shared" si="150"/>
        <v/>
      </c>
      <c r="J657" s="48" t="str">
        <f t="shared" si="151"/>
        <v/>
      </c>
      <c r="K657" s="49" t="str">
        <f t="shared" si="152"/>
        <v/>
      </c>
      <c r="N657" s="78"/>
      <c r="O657" s="39" t="str">
        <f t="shared" si="148"/>
        <v>F</v>
      </c>
      <c r="P657" s="11">
        <f t="shared" si="153"/>
        <v>-23.287315649149274</v>
      </c>
      <c r="Q657" s="11"/>
      <c r="R657" s="38">
        <f t="shared" si="149"/>
        <v>0</v>
      </c>
      <c r="S657" s="30">
        <f t="shared" si="154"/>
        <v>0</v>
      </c>
      <c r="T657" s="30">
        <f t="shared" si="147"/>
        <v>0</v>
      </c>
      <c r="U657" s="34"/>
      <c r="V657" s="34"/>
      <c r="W657" s="34"/>
      <c r="X657" s="31">
        <f t="shared" si="155"/>
        <v>9.0359999999999996</v>
      </c>
      <c r="Y657" s="31">
        <f t="shared" si="156"/>
        <v>-184.49199999999999</v>
      </c>
      <c r="Z657" s="30">
        <f t="shared" si="157"/>
        <v>0</v>
      </c>
    </row>
    <row r="658" spans="5:26" x14ac:dyDescent="0.15">
      <c r="E658" s="46"/>
      <c r="F658" s="28"/>
      <c r="G658" s="29"/>
      <c r="H658" s="29"/>
      <c r="I658" s="48" t="str">
        <f t="shared" si="150"/>
        <v/>
      </c>
      <c r="J658" s="48" t="str">
        <f t="shared" si="151"/>
        <v/>
      </c>
      <c r="K658" s="49" t="str">
        <f t="shared" si="152"/>
        <v/>
      </c>
      <c r="N658" s="78"/>
      <c r="O658" s="39" t="str">
        <f t="shared" si="148"/>
        <v>F</v>
      </c>
      <c r="P658" s="11">
        <f t="shared" si="153"/>
        <v>-23.287315649149274</v>
      </c>
      <c r="Q658" s="11"/>
      <c r="R658" s="38">
        <f t="shared" si="149"/>
        <v>0</v>
      </c>
      <c r="S658" s="30">
        <f t="shared" si="154"/>
        <v>0</v>
      </c>
      <c r="T658" s="30">
        <f t="shared" si="147"/>
        <v>0</v>
      </c>
      <c r="U658" s="34"/>
      <c r="V658" s="34"/>
      <c r="W658" s="34"/>
      <c r="X658" s="31">
        <f t="shared" si="155"/>
        <v>9.0359999999999996</v>
      </c>
      <c r="Y658" s="31">
        <f t="shared" si="156"/>
        <v>-184.49199999999999</v>
      </c>
      <c r="Z658" s="30">
        <f t="shared" si="157"/>
        <v>0</v>
      </c>
    </row>
    <row r="659" spans="5:26" x14ac:dyDescent="0.15">
      <c r="E659" s="46"/>
      <c r="F659" s="28"/>
      <c r="G659" s="29"/>
      <c r="H659" s="29"/>
      <c r="I659" s="48" t="str">
        <f t="shared" si="150"/>
        <v/>
      </c>
      <c r="J659" s="48" t="str">
        <f t="shared" si="151"/>
        <v/>
      </c>
      <c r="K659" s="49" t="str">
        <f t="shared" si="152"/>
        <v/>
      </c>
      <c r="N659" s="78"/>
      <c r="O659" s="39" t="str">
        <f t="shared" si="148"/>
        <v>F</v>
      </c>
      <c r="P659" s="11">
        <f t="shared" si="153"/>
        <v>-23.287315649149274</v>
      </c>
      <c r="Q659" s="11"/>
      <c r="R659" s="38">
        <f t="shared" si="149"/>
        <v>0</v>
      </c>
      <c r="S659" s="30">
        <f t="shared" si="154"/>
        <v>0</v>
      </c>
      <c r="T659" s="30">
        <f t="shared" si="147"/>
        <v>0</v>
      </c>
      <c r="U659" s="34"/>
      <c r="V659" s="34"/>
      <c r="W659" s="34"/>
      <c r="X659" s="31">
        <f t="shared" si="155"/>
        <v>9.0359999999999996</v>
      </c>
      <c r="Y659" s="31">
        <f t="shared" si="156"/>
        <v>-184.49199999999999</v>
      </c>
      <c r="Z659" s="30">
        <f t="shared" si="157"/>
        <v>0</v>
      </c>
    </row>
    <row r="660" spans="5:26" x14ac:dyDescent="0.15">
      <c r="E660" s="46"/>
      <c r="F660" s="28"/>
      <c r="G660" s="29"/>
      <c r="H660" s="29"/>
      <c r="I660" s="48" t="str">
        <f t="shared" si="150"/>
        <v/>
      </c>
      <c r="J660" s="48" t="str">
        <f t="shared" si="151"/>
        <v/>
      </c>
      <c r="K660" s="49" t="str">
        <f t="shared" si="152"/>
        <v/>
      </c>
      <c r="N660" s="78"/>
      <c r="O660" s="39" t="str">
        <f t="shared" si="148"/>
        <v>F</v>
      </c>
      <c r="P660" s="11">
        <f t="shared" si="153"/>
        <v>-23.287315649149274</v>
      </c>
      <c r="Q660" s="11"/>
      <c r="R660" s="38">
        <f t="shared" si="149"/>
        <v>0</v>
      </c>
      <c r="S660" s="30">
        <f t="shared" si="154"/>
        <v>0</v>
      </c>
      <c r="T660" s="30">
        <f t="shared" si="147"/>
        <v>0</v>
      </c>
      <c r="U660" s="34"/>
      <c r="V660" s="34"/>
      <c r="W660" s="34"/>
      <c r="X660" s="31">
        <f t="shared" si="155"/>
        <v>9.0359999999999996</v>
      </c>
      <c r="Y660" s="31">
        <f t="shared" si="156"/>
        <v>-184.49199999999999</v>
      </c>
      <c r="Z660" s="30">
        <f t="shared" si="157"/>
        <v>0</v>
      </c>
    </row>
    <row r="661" spans="5:26" x14ac:dyDescent="0.15">
      <c r="E661" s="46"/>
      <c r="F661" s="28"/>
      <c r="G661" s="29"/>
      <c r="H661" s="29"/>
      <c r="I661" s="48" t="str">
        <f t="shared" si="150"/>
        <v/>
      </c>
      <c r="J661" s="48" t="str">
        <f t="shared" si="151"/>
        <v/>
      </c>
      <c r="K661" s="49" t="str">
        <f t="shared" si="152"/>
        <v/>
      </c>
      <c r="N661" s="78"/>
      <c r="O661" s="39" t="str">
        <f t="shared" si="148"/>
        <v>F</v>
      </c>
      <c r="P661" s="11">
        <f t="shared" si="153"/>
        <v>-23.287315649149274</v>
      </c>
      <c r="Q661" s="11"/>
      <c r="R661" s="38">
        <f t="shared" si="149"/>
        <v>0</v>
      </c>
      <c r="S661" s="30">
        <f t="shared" si="154"/>
        <v>0</v>
      </c>
      <c r="T661" s="30">
        <f t="shared" si="147"/>
        <v>0</v>
      </c>
      <c r="U661" s="34"/>
      <c r="V661" s="34"/>
      <c r="W661" s="34"/>
      <c r="X661" s="31">
        <f t="shared" si="155"/>
        <v>9.0359999999999996</v>
      </c>
      <c r="Y661" s="31">
        <f t="shared" si="156"/>
        <v>-184.49199999999999</v>
      </c>
      <c r="Z661" s="30">
        <f t="shared" si="157"/>
        <v>0</v>
      </c>
    </row>
    <row r="662" spans="5:26" x14ac:dyDescent="0.15">
      <c r="E662" s="46"/>
      <c r="F662" s="28"/>
      <c r="G662" s="29"/>
      <c r="H662" s="29"/>
      <c r="I662" s="48" t="str">
        <f t="shared" si="150"/>
        <v/>
      </c>
      <c r="J662" s="48" t="str">
        <f t="shared" si="151"/>
        <v/>
      </c>
      <c r="K662" s="49" t="str">
        <f t="shared" si="152"/>
        <v/>
      </c>
      <c r="N662" s="78"/>
      <c r="O662" s="39" t="str">
        <f t="shared" si="148"/>
        <v>F</v>
      </c>
      <c r="P662" s="11">
        <f t="shared" si="153"/>
        <v>-23.287315649149274</v>
      </c>
      <c r="Q662" s="11"/>
      <c r="R662" s="38">
        <f t="shared" si="149"/>
        <v>0</v>
      </c>
      <c r="S662" s="30">
        <f t="shared" si="154"/>
        <v>0</v>
      </c>
      <c r="T662" s="30">
        <f t="shared" si="147"/>
        <v>0</v>
      </c>
      <c r="U662" s="34"/>
      <c r="V662" s="34"/>
      <c r="W662" s="34"/>
      <c r="X662" s="31">
        <f t="shared" si="155"/>
        <v>9.0359999999999996</v>
      </c>
      <c r="Y662" s="31">
        <f t="shared" si="156"/>
        <v>-184.49199999999999</v>
      </c>
      <c r="Z662" s="30">
        <f t="shared" si="157"/>
        <v>0</v>
      </c>
    </row>
    <row r="663" spans="5:26" x14ac:dyDescent="0.15">
      <c r="E663" s="46"/>
      <c r="F663" s="28"/>
      <c r="G663" s="29"/>
      <c r="H663" s="29"/>
      <c r="I663" s="48" t="str">
        <f t="shared" si="150"/>
        <v/>
      </c>
      <c r="J663" s="48" t="str">
        <f t="shared" si="151"/>
        <v/>
      </c>
      <c r="K663" s="49" t="str">
        <f t="shared" si="152"/>
        <v/>
      </c>
      <c r="N663" s="78"/>
      <c r="O663" s="39" t="str">
        <f t="shared" si="148"/>
        <v>F</v>
      </c>
      <c r="P663" s="11">
        <f t="shared" si="153"/>
        <v>-23.287315649149274</v>
      </c>
      <c r="Q663" s="11"/>
      <c r="R663" s="38">
        <f t="shared" si="149"/>
        <v>0</v>
      </c>
      <c r="S663" s="30">
        <f t="shared" si="154"/>
        <v>0</v>
      </c>
      <c r="T663" s="30">
        <f t="shared" si="147"/>
        <v>0</v>
      </c>
      <c r="U663" s="34"/>
      <c r="V663" s="34"/>
      <c r="W663" s="34"/>
      <c r="X663" s="31">
        <f t="shared" si="155"/>
        <v>9.0359999999999996</v>
      </c>
      <c r="Y663" s="31">
        <f t="shared" si="156"/>
        <v>-184.49199999999999</v>
      </c>
      <c r="Z663" s="30">
        <f t="shared" si="157"/>
        <v>0</v>
      </c>
    </row>
    <row r="664" spans="5:26" x14ac:dyDescent="0.15">
      <c r="E664" s="46"/>
      <c r="F664" s="28"/>
      <c r="G664" s="29"/>
      <c r="H664" s="29"/>
      <c r="I664" s="48" t="str">
        <f t="shared" si="150"/>
        <v/>
      </c>
      <c r="J664" s="48" t="str">
        <f t="shared" si="151"/>
        <v/>
      </c>
      <c r="K664" s="49" t="str">
        <f t="shared" si="152"/>
        <v/>
      </c>
      <c r="N664" s="78"/>
      <c r="O664" s="39" t="str">
        <f t="shared" si="148"/>
        <v>F</v>
      </c>
      <c r="P664" s="11">
        <f t="shared" si="153"/>
        <v>-23.287315649149274</v>
      </c>
      <c r="Q664" s="11"/>
      <c r="R664" s="38">
        <f t="shared" si="149"/>
        <v>0</v>
      </c>
      <c r="S664" s="30">
        <f t="shared" si="154"/>
        <v>0</v>
      </c>
      <c r="T664" s="30">
        <f t="shared" si="147"/>
        <v>0</v>
      </c>
      <c r="U664" s="34"/>
      <c r="V664" s="34"/>
      <c r="W664" s="34"/>
      <c r="X664" s="31">
        <f t="shared" si="155"/>
        <v>9.0359999999999996</v>
      </c>
      <c r="Y664" s="31">
        <f t="shared" si="156"/>
        <v>-184.49199999999999</v>
      </c>
      <c r="Z664" s="30">
        <f t="shared" si="157"/>
        <v>0</v>
      </c>
    </row>
    <row r="665" spans="5:26" x14ac:dyDescent="0.15">
      <c r="E665" s="46"/>
      <c r="F665" s="28"/>
      <c r="G665" s="29"/>
      <c r="H665" s="29"/>
      <c r="I665" s="48" t="str">
        <f t="shared" si="150"/>
        <v/>
      </c>
      <c r="J665" s="48" t="str">
        <f t="shared" si="151"/>
        <v/>
      </c>
      <c r="K665" s="49" t="str">
        <f t="shared" si="152"/>
        <v/>
      </c>
      <c r="N665" s="78"/>
      <c r="O665" s="39" t="str">
        <f t="shared" si="148"/>
        <v>F</v>
      </c>
      <c r="P665" s="11">
        <f t="shared" si="153"/>
        <v>-23.287315649149274</v>
      </c>
      <c r="Q665" s="11"/>
      <c r="R665" s="38">
        <f t="shared" si="149"/>
        <v>0</v>
      </c>
      <c r="S665" s="30">
        <f t="shared" si="154"/>
        <v>0</v>
      </c>
      <c r="T665" s="30">
        <f t="shared" si="147"/>
        <v>0</v>
      </c>
      <c r="U665" s="34"/>
      <c r="V665" s="34"/>
      <c r="W665" s="34"/>
      <c r="X665" s="31">
        <f t="shared" si="155"/>
        <v>9.0359999999999996</v>
      </c>
      <c r="Y665" s="31">
        <f t="shared" si="156"/>
        <v>-184.49199999999999</v>
      </c>
      <c r="Z665" s="30">
        <f t="shared" si="157"/>
        <v>0</v>
      </c>
    </row>
    <row r="666" spans="5:26" x14ac:dyDescent="0.15">
      <c r="E666" s="46"/>
      <c r="F666" s="28"/>
      <c r="G666" s="29"/>
      <c r="H666" s="29"/>
      <c r="I666" s="48" t="str">
        <f t="shared" si="150"/>
        <v/>
      </c>
      <c r="J666" s="48" t="str">
        <f t="shared" si="151"/>
        <v/>
      </c>
      <c r="K666" s="49" t="str">
        <f t="shared" si="152"/>
        <v/>
      </c>
      <c r="N666" s="78"/>
      <c r="O666" s="39" t="str">
        <f t="shared" si="148"/>
        <v>F</v>
      </c>
      <c r="P666" s="11">
        <f t="shared" si="153"/>
        <v>-23.287315649149274</v>
      </c>
      <c r="Q666" s="11"/>
      <c r="R666" s="38">
        <f t="shared" si="149"/>
        <v>0</v>
      </c>
      <c r="S666" s="30">
        <f t="shared" si="154"/>
        <v>0</v>
      </c>
      <c r="T666" s="30">
        <f t="shared" si="147"/>
        <v>0</v>
      </c>
      <c r="U666" s="34"/>
      <c r="V666" s="34"/>
      <c r="W666" s="34"/>
      <c r="X666" s="31">
        <f t="shared" si="155"/>
        <v>9.0359999999999996</v>
      </c>
      <c r="Y666" s="31">
        <f t="shared" si="156"/>
        <v>-184.49199999999999</v>
      </c>
      <c r="Z666" s="30">
        <f t="shared" si="157"/>
        <v>0</v>
      </c>
    </row>
    <row r="667" spans="5:26" x14ac:dyDescent="0.15">
      <c r="E667" s="46"/>
      <c r="F667" s="28"/>
      <c r="G667" s="29"/>
      <c r="H667" s="29"/>
      <c r="I667" s="48" t="str">
        <f t="shared" si="150"/>
        <v/>
      </c>
      <c r="J667" s="48" t="str">
        <f t="shared" si="151"/>
        <v/>
      </c>
      <c r="K667" s="49" t="str">
        <f t="shared" si="152"/>
        <v/>
      </c>
      <c r="N667" s="78"/>
      <c r="O667" s="39" t="str">
        <f t="shared" si="148"/>
        <v>F</v>
      </c>
      <c r="P667" s="11">
        <f t="shared" si="153"/>
        <v>-23.287315649149274</v>
      </c>
      <c r="Q667" s="11"/>
      <c r="R667" s="38">
        <f t="shared" si="149"/>
        <v>0</v>
      </c>
      <c r="S667" s="30">
        <f t="shared" si="154"/>
        <v>0</v>
      </c>
      <c r="T667" s="30">
        <f t="shared" si="147"/>
        <v>0</v>
      </c>
      <c r="U667" s="34"/>
      <c r="V667" s="34"/>
      <c r="W667" s="34"/>
      <c r="X667" s="31">
        <f t="shared" si="155"/>
        <v>9.0359999999999996</v>
      </c>
      <c r="Y667" s="31">
        <f t="shared" si="156"/>
        <v>-184.49199999999999</v>
      </c>
      <c r="Z667" s="30">
        <f t="shared" si="157"/>
        <v>0</v>
      </c>
    </row>
    <row r="668" spans="5:26" x14ac:dyDescent="0.15">
      <c r="E668" s="46"/>
      <c r="F668" s="28"/>
      <c r="G668" s="29"/>
      <c r="H668" s="29"/>
      <c r="I668" s="48" t="str">
        <f t="shared" si="150"/>
        <v/>
      </c>
      <c r="J668" s="48" t="str">
        <f t="shared" si="151"/>
        <v/>
      </c>
      <c r="K668" s="49" t="str">
        <f t="shared" si="152"/>
        <v/>
      </c>
      <c r="N668" s="78"/>
      <c r="O668" s="39" t="str">
        <f t="shared" si="148"/>
        <v>F</v>
      </c>
      <c r="P668" s="11">
        <f t="shared" si="153"/>
        <v>-23.287315649149274</v>
      </c>
      <c r="Q668" s="11"/>
      <c r="R668" s="38">
        <f t="shared" si="149"/>
        <v>0</v>
      </c>
      <c r="S668" s="30">
        <f t="shared" si="154"/>
        <v>0</v>
      </c>
      <c r="T668" s="30">
        <f t="shared" si="147"/>
        <v>0</v>
      </c>
      <c r="U668" s="34"/>
      <c r="V668" s="34"/>
      <c r="W668" s="34"/>
      <c r="X668" s="31">
        <f t="shared" si="155"/>
        <v>9.0359999999999996</v>
      </c>
      <c r="Y668" s="31">
        <f t="shared" si="156"/>
        <v>-184.49199999999999</v>
      </c>
      <c r="Z668" s="30">
        <f t="shared" si="157"/>
        <v>0</v>
      </c>
    </row>
    <row r="669" spans="5:26" x14ac:dyDescent="0.15">
      <c r="E669" s="46"/>
      <c r="F669" s="28"/>
      <c r="G669" s="29"/>
      <c r="H669" s="29"/>
      <c r="I669" s="48" t="str">
        <f t="shared" si="150"/>
        <v/>
      </c>
      <c r="J669" s="48" t="str">
        <f t="shared" si="151"/>
        <v/>
      </c>
      <c r="K669" s="49" t="str">
        <f t="shared" si="152"/>
        <v/>
      </c>
      <c r="N669" s="78"/>
      <c r="O669" s="39" t="str">
        <f t="shared" si="148"/>
        <v>F</v>
      </c>
      <c r="P669" s="11">
        <f t="shared" si="153"/>
        <v>-23.287315649149274</v>
      </c>
      <c r="Q669" s="11"/>
      <c r="R669" s="38">
        <f t="shared" si="149"/>
        <v>0</v>
      </c>
      <c r="S669" s="30">
        <f t="shared" si="154"/>
        <v>0</v>
      </c>
      <c r="T669" s="30">
        <f t="shared" si="147"/>
        <v>0</v>
      </c>
      <c r="U669" s="34"/>
      <c r="V669" s="34"/>
      <c r="W669" s="34"/>
      <c r="X669" s="31">
        <f t="shared" si="155"/>
        <v>9.0359999999999996</v>
      </c>
      <c r="Y669" s="31">
        <f t="shared" si="156"/>
        <v>-184.49199999999999</v>
      </c>
      <c r="Z669" s="30">
        <f t="shared" si="157"/>
        <v>0</v>
      </c>
    </row>
    <row r="670" spans="5:26" x14ac:dyDescent="0.15">
      <c r="E670" s="46"/>
      <c r="F670" s="28"/>
      <c r="G670" s="29"/>
      <c r="H670" s="29"/>
      <c r="I670" s="48" t="str">
        <f t="shared" si="150"/>
        <v/>
      </c>
      <c r="J670" s="48" t="str">
        <f t="shared" si="151"/>
        <v/>
      </c>
      <c r="K670" s="49" t="str">
        <f t="shared" si="152"/>
        <v/>
      </c>
      <c r="N670" s="78"/>
      <c r="O670" s="39" t="str">
        <f t="shared" si="148"/>
        <v>F</v>
      </c>
      <c r="P670" s="11">
        <f t="shared" si="153"/>
        <v>-23.287315649149274</v>
      </c>
      <c r="Q670" s="11"/>
      <c r="R670" s="38">
        <f t="shared" si="149"/>
        <v>0</v>
      </c>
      <c r="S670" s="30">
        <f t="shared" si="154"/>
        <v>0</v>
      </c>
      <c r="T670" s="30">
        <f t="shared" si="147"/>
        <v>0</v>
      </c>
      <c r="U670" s="34"/>
      <c r="V670" s="34"/>
      <c r="W670" s="34"/>
      <c r="X670" s="31">
        <f t="shared" si="155"/>
        <v>9.0359999999999996</v>
      </c>
      <c r="Y670" s="31">
        <f t="shared" si="156"/>
        <v>-184.49199999999999</v>
      </c>
      <c r="Z670" s="30">
        <f t="shared" si="157"/>
        <v>0</v>
      </c>
    </row>
    <row r="671" spans="5:26" x14ac:dyDescent="0.15">
      <c r="E671" s="46"/>
      <c r="F671" s="28"/>
      <c r="G671" s="29"/>
      <c r="H671" s="29"/>
      <c r="I671" s="48" t="str">
        <f t="shared" si="150"/>
        <v/>
      </c>
      <c r="J671" s="48" t="str">
        <f t="shared" si="151"/>
        <v/>
      </c>
      <c r="K671" s="49" t="str">
        <f t="shared" si="152"/>
        <v/>
      </c>
      <c r="N671" s="78"/>
      <c r="O671" s="39" t="str">
        <f t="shared" si="148"/>
        <v>F</v>
      </c>
      <c r="P671" s="11">
        <f t="shared" si="153"/>
        <v>-23.287315649149274</v>
      </c>
      <c r="Q671" s="11"/>
      <c r="R671" s="38">
        <f t="shared" si="149"/>
        <v>0</v>
      </c>
      <c r="S671" s="30">
        <f t="shared" si="154"/>
        <v>0</v>
      </c>
      <c r="T671" s="30">
        <f t="shared" si="147"/>
        <v>0</v>
      </c>
      <c r="U671" s="34"/>
      <c r="V671" s="34"/>
      <c r="W671" s="34"/>
      <c r="X671" s="31">
        <f t="shared" si="155"/>
        <v>9.0359999999999996</v>
      </c>
      <c r="Y671" s="31">
        <f t="shared" si="156"/>
        <v>-184.49199999999999</v>
      </c>
      <c r="Z671" s="30">
        <f t="shared" si="157"/>
        <v>0</v>
      </c>
    </row>
    <row r="672" spans="5:26" x14ac:dyDescent="0.15">
      <c r="E672" s="46"/>
      <c r="F672" s="28"/>
      <c r="G672" s="29"/>
      <c r="H672" s="29"/>
      <c r="I672" s="48" t="str">
        <f t="shared" si="150"/>
        <v/>
      </c>
      <c r="J672" s="48" t="str">
        <f t="shared" si="151"/>
        <v/>
      </c>
      <c r="K672" s="49" t="str">
        <f t="shared" si="152"/>
        <v/>
      </c>
      <c r="N672" s="78"/>
      <c r="O672" s="39" t="str">
        <f t="shared" si="148"/>
        <v>F</v>
      </c>
      <c r="P672" s="11">
        <f t="shared" si="153"/>
        <v>-23.287315649149274</v>
      </c>
      <c r="Q672" s="11"/>
      <c r="R672" s="38">
        <f t="shared" si="149"/>
        <v>0</v>
      </c>
      <c r="S672" s="30">
        <f t="shared" si="154"/>
        <v>0</v>
      </c>
      <c r="T672" s="30">
        <f t="shared" si="147"/>
        <v>0</v>
      </c>
      <c r="U672" s="34"/>
      <c r="V672" s="34"/>
      <c r="W672" s="34"/>
      <c r="X672" s="31">
        <f t="shared" si="155"/>
        <v>9.0359999999999996</v>
      </c>
      <c r="Y672" s="31">
        <f t="shared" si="156"/>
        <v>-184.49199999999999</v>
      </c>
      <c r="Z672" s="30">
        <f t="shared" si="157"/>
        <v>0</v>
      </c>
    </row>
    <row r="673" spans="5:26" x14ac:dyDescent="0.15">
      <c r="E673" s="46"/>
      <c r="F673" s="28"/>
      <c r="G673" s="29"/>
      <c r="H673" s="29"/>
      <c r="I673" s="48" t="str">
        <f t="shared" si="150"/>
        <v/>
      </c>
      <c r="J673" s="48" t="str">
        <f t="shared" si="151"/>
        <v/>
      </c>
      <c r="K673" s="49" t="str">
        <f t="shared" si="152"/>
        <v/>
      </c>
      <c r="N673" s="78"/>
      <c r="O673" s="39" t="str">
        <f t="shared" si="148"/>
        <v>F</v>
      </c>
      <c r="P673" s="11">
        <f t="shared" si="153"/>
        <v>-23.287315649149274</v>
      </c>
      <c r="Q673" s="11"/>
      <c r="R673" s="38">
        <f t="shared" si="149"/>
        <v>0</v>
      </c>
      <c r="S673" s="30">
        <f t="shared" si="154"/>
        <v>0</v>
      </c>
      <c r="T673" s="30">
        <f t="shared" si="147"/>
        <v>0</v>
      </c>
      <c r="U673" s="34"/>
      <c r="V673" s="34"/>
      <c r="W673" s="34"/>
      <c r="X673" s="31">
        <f t="shared" si="155"/>
        <v>9.0359999999999996</v>
      </c>
      <c r="Y673" s="31">
        <f t="shared" si="156"/>
        <v>-184.49199999999999</v>
      </c>
      <c r="Z673" s="30">
        <f t="shared" si="157"/>
        <v>0</v>
      </c>
    </row>
    <row r="674" spans="5:26" x14ac:dyDescent="0.15">
      <c r="E674" s="46"/>
      <c r="F674" s="28"/>
      <c r="G674" s="29"/>
      <c r="H674" s="29"/>
      <c r="I674" s="48" t="str">
        <f t="shared" si="150"/>
        <v/>
      </c>
      <c r="J674" s="48" t="str">
        <f t="shared" si="151"/>
        <v/>
      </c>
      <c r="K674" s="49" t="str">
        <f t="shared" si="152"/>
        <v/>
      </c>
      <c r="N674" s="78"/>
      <c r="O674" s="39" t="str">
        <f t="shared" si="148"/>
        <v>F</v>
      </c>
      <c r="P674" s="11">
        <f t="shared" si="153"/>
        <v>-23.287315649149274</v>
      </c>
      <c r="Q674" s="11"/>
      <c r="R674" s="38">
        <f t="shared" si="149"/>
        <v>0</v>
      </c>
      <c r="S674" s="30">
        <f t="shared" si="154"/>
        <v>0</v>
      </c>
      <c r="T674" s="30">
        <f t="shared" si="147"/>
        <v>0</v>
      </c>
      <c r="U674" s="34"/>
      <c r="V674" s="34"/>
      <c r="W674" s="34"/>
      <c r="X674" s="31">
        <f t="shared" si="155"/>
        <v>9.0359999999999996</v>
      </c>
      <c r="Y674" s="31">
        <f t="shared" si="156"/>
        <v>-184.49199999999999</v>
      </c>
      <c r="Z674" s="30">
        <f t="shared" si="157"/>
        <v>0</v>
      </c>
    </row>
    <row r="675" spans="5:26" x14ac:dyDescent="0.15">
      <c r="E675" s="46"/>
      <c r="F675" s="28"/>
      <c r="G675" s="29"/>
      <c r="H675" s="29"/>
      <c r="I675" s="48" t="str">
        <f t="shared" si="150"/>
        <v/>
      </c>
      <c r="J675" s="48" t="str">
        <f t="shared" si="151"/>
        <v/>
      </c>
      <c r="K675" s="49" t="str">
        <f t="shared" si="152"/>
        <v/>
      </c>
      <c r="N675" s="78"/>
      <c r="O675" s="39" t="str">
        <f t="shared" si="148"/>
        <v>F</v>
      </c>
      <c r="P675" s="11">
        <f t="shared" si="153"/>
        <v>-23.287315649149274</v>
      </c>
      <c r="Q675" s="11"/>
      <c r="R675" s="38">
        <f t="shared" si="149"/>
        <v>0</v>
      </c>
      <c r="S675" s="30">
        <f t="shared" si="154"/>
        <v>0</v>
      </c>
      <c r="T675" s="30">
        <f t="shared" si="147"/>
        <v>0</v>
      </c>
      <c r="U675" s="34"/>
      <c r="V675" s="34"/>
      <c r="W675" s="34"/>
      <c r="X675" s="31">
        <f t="shared" si="155"/>
        <v>9.0359999999999996</v>
      </c>
      <c r="Y675" s="31">
        <f t="shared" si="156"/>
        <v>-184.49199999999999</v>
      </c>
      <c r="Z675" s="30">
        <f t="shared" si="157"/>
        <v>0</v>
      </c>
    </row>
    <row r="676" spans="5:26" x14ac:dyDescent="0.15">
      <c r="E676" s="46"/>
      <c r="F676" s="28"/>
      <c r="G676" s="29"/>
      <c r="H676" s="29"/>
      <c r="I676" s="48" t="str">
        <f t="shared" si="150"/>
        <v/>
      </c>
      <c r="J676" s="48" t="str">
        <f t="shared" si="151"/>
        <v/>
      </c>
      <c r="K676" s="49" t="str">
        <f t="shared" si="152"/>
        <v/>
      </c>
      <c r="N676" s="78"/>
      <c r="O676" s="39" t="str">
        <f t="shared" si="148"/>
        <v>F</v>
      </c>
      <c r="P676" s="11">
        <f t="shared" si="153"/>
        <v>-23.287315649149274</v>
      </c>
      <c r="Q676" s="11"/>
      <c r="R676" s="38">
        <f t="shared" si="149"/>
        <v>0</v>
      </c>
      <c r="S676" s="30">
        <f t="shared" si="154"/>
        <v>0</v>
      </c>
      <c r="T676" s="30">
        <f t="shared" si="147"/>
        <v>0</v>
      </c>
      <c r="U676" s="34"/>
      <c r="V676" s="34"/>
      <c r="W676" s="34"/>
      <c r="X676" s="31">
        <f t="shared" si="155"/>
        <v>9.0359999999999996</v>
      </c>
      <c r="Y676" s="31">
        <f t="shared" si="156"/>
        <v>-184.49199999999999</v>
      </c>
      <c r="Z676" s="30">
        <f t="shared" si="157"/>
        <v>0</v>
      </c>
    </row>
    <row r="677" spans="5:26" x14ac:dyDescent="0.15">
      <c r="E677" s="46"/>
      <c r="F677" s="28"/>
      <c r="G677" s="29"/>
      <c r="H677" s="29"/>
      <c r="I677" s="48" t="str">
        <f t="shared" si="150"/>
        <v/>
      </c>
      <c r="J677" s="48" t="str">
        <f t="shared" si="151"/>
        <v/>
      </c>
      <c r="K677" s="49" t="str">
        <f t="shared" si="152"/>
        <v/>
      </c>
      <c r="N677" s="78"/>
      <c r="O677" s="39" t="str">
        <f t="shared" si="148"/>
        <v>F</v>
      </c>
      <c r="P677" s="11">
        <f t="shared" si="153"/>
        <v>-23.287315649149274</v>
      </c>
      <c r="Q677" s="11"/>
      <c r="R677" s="38">
        <f t="shared" si="149"/>
        <v>0</v>
      </c>
      <c r="S677" s="30">
        <f t="shared" si="154"/>
        <v>0</v>
      </c>
      <c r="T677" s="30">
        <f t="shared" si="147"/>
        <v>0</v>
      </c>
      <c r="U677" s="34"/>
      <c r="V677" s="34"/>
      <c r="W677" s="34"/>
      <c r="X677" s="31">
        <f t="shared" si="155"/>
        <v>9.0359999999999996</v>
      </c>
      <c r="Y677" s="31">
        <f t="shared" si="156"/>
        <v>-184.49199999999999</v>
      </c>
      <c r="Z677" s="30">
        <f t="shared" si="157"/>
        <v>0</v>
      </c>
    </row>
    <row r="678" spans="5:26" x14ac:dyDescent="0.15">
      <c r="E678" s="46"/>
      <c r="F678" s="28"/>
      <c r="G678" s="29"/>
      <c r="H678" s="29"/>
      <c r="I678" s="48" t="str">
        <f t="shared" si="150"/>
        <v/>
      </c>
      <c r="J678" s="48" t="str">
        <f t="shared" si="151"/>
        <v/>
      </c>
      <c r="K678" s="49" t="str">
        <f t="shared" si="152"/>
        <v/>
      </c>
      <c r="N678" s="78"/>
      <c r="O678" s="39" t="str">
        <f t="shared" si="148"/>
        <v>F</v>
      </c>
      <c r="P678" s="11">
        <f t="shared" si="153"/>
        <v>-23.287315649149274</v>
      </c>
      <c r="Q678" s="11"/>
      <c r="R678" s="38">
        <f t="shared" si="149"/>
        <v>0</v>
      </c>
      <c r="S678" s="30">
        <f t="shared" si="154"/>
        <v>0</v>
      </c>
      <c r="T678" s="30">
        <f t="shared" si="147"/>
        <v>0</v>
      </c>
      <c r="U678" s="34"/>
      <c r="V678" s="34"/>
      <c r="W678" s="34"/>
      <c r="X678" s="31">
        <f t="shared" si="155"/>
        <v>9.0359999999999996</v>
      </c>
      <c r="Y678" s="31">
        <f t="shared" si="156"/>
        <v>-184.49199999999999</v>
      </c>
      <c r="Z678" s="30">
        <f t="shared" si="157"/>
        <v>0</v>
      </c>
    </row>
    <row r="679" spans="5:26" x14ac:dyDescent="0.15">
      <c r="E679" s="46"/>
      <c r="F679" s="28"/>
      <c r="G679" s="29"/>
      <c r="H679" s="29"/>
      <c r="I679" s="48" t="str">
        <f t="shared" si="150"/>
        <v/>
      </c>
      <c r="J679" s="48" t="str">
        <f t="shared" si="151"/>
        <v/>
      </c>
      <c r="K679" s="49" t="str">
        <f t="shared" si="152"/>
        <v/>
      </c>
      <c r="N679" s="78"/>
      <c r="O679" s="39" t="str">
        <f t="shared" si="148"/>
        <v>F</v>
      </c>
      <c r="P679" s="11">
        <f t="shared" si="153"/>
        <v>-23.287315649149274</v>
      </c>
      <c r="Q679" s="11"/>
      <c r="R679" s="38">
        <f t="shared" si="149"/>
        <v>0</v>
      </c>
      <c r="S679" s="30">
        <f t="shared" si="154"/>
        <v>0</v>
      </c>
      <c r="T679" s="30">
        <f t="shared" si="147"/>
        <v>0</v>
      </c>
      <c r="U679" s="34"/>
      <c r="V679" s="34"/>
      <c r="W679" s="34"/>
      <c r="X679" s="31">
        <f t="shared" si="155"/>
        <v>9.0359999999999996</v>
      </c>
      <c r="Y679" s="31">
        <f t="shared" si="156"/>
        <v>-184.49199999999999</v>
      </c>
      <c r="Z679" s="30">
        <f t="shared" si="157"/>
        <v>0</v>
      </c>
    </row>
    <row r="680" spans="5:26" x14ac:dyDescent="0.15">
      <c r="E680" s="46"/>
      <c r="F680" s="28"/>
      <c r="G680" s="29"/>
      <c r="H680" s="29"/>
      <c r="I680" s="48" t="str">
        <f t="shared" si="150"/>
        <v/>
      </c>
      <c r="J680" s="48" t="str">
        <f t="shared" si="151"/>
        <v/>
      </c>
      <c r="K680" s="49" t="str">
        <f t="shared" si="152"/>
        <v/>
      </c>
      <c r="N680" s="78"/>
      <c r="O680" s="39" t="str">
        <f t="shared" si="148"/>
        <v>F</v>
      </c>
      <c r="P680" s="11">
        <f t="shared" si="153"/>
        <v>-23.287315649149274</v>
      </c>
      <c r="Q680" s="11"/>
      <c r="R680" s="38">
        <f t="shared" si="149"/>
        <v>0</v>
      </c>
      <c r="S680" s="30">
        <f t="shared" si="154"/>
        <v>0</v>
      </c>
      <c r="T680" s="30">
        <f t="shared" si="147"/>
        <v>0</v>
      </c>
      <c r="U680" s="34"/>
      <c r="V680" s="34"/>
      <c r="W680" s="34"/>
      <c r="X680" s="31">
        <f t="shared" si="155"/>
        <v>9.0359999999999996</v>
      </c>
      <c r="Y680" s="31">
        <f t="shared" si="156"/>
        <v>-184.49199999999999</v>
      </c>
      <c r="Z680" s="30">
        <f t="shared" si="157"/>
        <v>0</v>
      </c>
    </row>
    <row r="681" spans="5:26" x14ac:dyDescent="0.15">
      <c r="E681" s="46"/>
      <c r="F681" s="28"/>
      <c r="G681" s="29"/>
      <c r="H681" s="29"/>
      <c r="I681" s="48" t="str">
        <f t="shared" si="150"/>
        <v/>
      </c>
      <c r="J681" s="48" t="str">
        <f t="shared" si="151"/>
        <v/>
      </c>
      <c r="K681" s="49" t="str">
        <f t="shared" si="152"/>
        <v/>
      </c>
      <c r="N681" s="78"/>
      <c r="O681" s="39" t="str">
        <f t="shared" si="148"/>
        <v>F</v>
      </c>
      <c r="P681" s="11">
        <f t="shared" si="153"/>
        <v>-23.287315649149274</v>
      </c>
      <c r="Q681" s="11"/>
      <c r="R681" s="38">
        <f t="shared" si="149"/>
        <v>0</v>
      </c>
      <c r="S681" s="30">
        <f t="shared" si="154"/>
        <v>0</v>
      </c>
      <c r="T681" s="30">
        <f t="shared" si="147"/>
        <v>0</v>
      </c>
      <c r="U681" s="34"/>
      <c r="V681" s="34"/>
      <c r="W681" s="34"/>
      <c r="X681" s="31">
        <f t="shared" si="155"/>
        <v>9.0359999999999996</v>
      </c>
      <c r="Y681" s="31">
        <f t="shared" si="156"/>
        <v>-184.49199999999999</v>
      </c>
      <c r="Z681" s="30">
        <f t="shared" si="157"/>
        <v>0</v>
      </c>
    </row>
    <row r="682" spans="5:26" x14ac:dyDescent="0.15">
      <c r="E682" s="46"/>
      <c r="F682" s="28"/>
      <c r="G682" s="29"/>
      <c r="H682" s="29"/>
      <c r="I682" s="48" t="str">
        <f t="shared" si="150"/>
        <v/>
      </c>
      <c r="J682" s="48" t="str">
        <f t="shared" si="151"/>
        <v/>
      </c>
      <c r="K682" s="49" t="str">
        <f t="shared" si="152"/>
        <v/>
      </c>
      <c r="N682" s="78"/>
      <c r="O682" s="39" t="str">
        <f t="shared" si="148"/>
        <v>F</v>
      </c>
      <c r="P682" s="11">
        <f t="shared" si="153"/>
        <v>-23.287315649149274</v>
      </c>
      <c r="Q682" s="11"/>
      <c r="R682" s="38">
        <f t="shared" si="149"/>
        <v>0</v>
      </c>
      <c r="S682" s="30">
        <f t="shared" si="154"/>
        <v>0</v>
      </c>
      <c r="T682" s="30">
        <f t="shared" si="147"/>
        <v>0</v>
      </c>
      <c r="U682" s="34"/>
      <c r="V682" s="34"/>
      <c r="W682" s="34"/>
      <c r="X682" s="31">
        <f t="shared" si="155"/>
        <v>9.0359999999999996</v>
      </c>
      <c r="Y682" s="31">
        <f t="shared" si="156"/>
        <v>-184.49199999999999</v>
      </c>
      <c r="Z682" s="30">
        <f t="shared" si="157"/>
        <v>0</v>
      </c>
    </row>
    <row r="683" spans="5:26" x14ac:dyDescent="0.15">
      <c r="E683" s="46"/>
      <c r="F683" s="28"/>
      <c r="G683" s="29"/>
      <c r="H683" s="29"/>
      <c r="I683" s="48" t="str">
        <f t="shared" si="150"/>
        <v/>
      </c>
      <c r="J683" s="48" t="str">
        <f t="shared" si="151"/>
        <v/>
      </c>
      <c r="K683" s="49" t="str">
        <f t="shared" si="152"/>
        <v/>
      </c>
      <c r="N683" s="78"/>
      <c r="O683" s="39" t="str">
        <f t="shared" si="148"/>
        <v>F</v>
      </c>
      <c r="P683" s="11">
        <f t="shared" si="153"/>
        <v>-23.287315649149274</v>
      </c>
      <c r="Q683" s="11"/>
      <c r="R683" s="38">
        <f t="shared" si="149"/>
        <v>0</v>
      </c>
      <c r="S683" s="30">
        <f t="shared" si="154"/>
        <v>0</v>
      </c>
      <c r="T683" s="30">
        <f t="shared" si="147"/>
        <v>0</v>
      </c>
      <c r="U683" s="34"/>
      <c r="V683" s="34"/>
      <c r="W683" s="34"/>
      <c r="X683" s="31">
        <f t="shared" si="155"/>
        <v>9.0359999999999996</v>
      </c>
      <c r="Y683" s="31">
        <f t="shared" si="156"/>
        <v>-184.49199999999999</v>
      </c>
      <c r="Z683" s="30">
        <f t="shared" si="157"/>
        <v>0</v>
      </c>
    </row>
    <row r="684" spans="5:26" x14ac:dyDescent="0.15">
      <c r="E684" s="46"/>
      <c r="F684" s="28"/>
      <c r="G684" s="29"/>
      <c r="H684" s="29"/>
      <c r="I684" s="48" t="str">
        <f t="shared" si="150"/>
        <v/>
      </c>
      <c r="J684" s="48" t="str">
        <f t="shared" si="151"/>
        <v/>
      </c>
      <c r="K684" s="49" t="str">
        <f t="shared" si="152"/>
        <v/>
      </c>
      <c r="N684" s="78"/>
      <c r="O684" s="39" t="str">
        <f t="shared" si="148"/>
        <v>F</v>
      </c>
      <c r="P684" s="11">
        <f t="shared" si="153"/>
        <v>-23.287315649149274</v>
      </c>
      <c r="Q684" s="11"/>
      <c r="R684" s="38">
        <f t="shared" si="149"/>
        <v>0</v>
      </c>
      <c r="S684" s="30">
        <f t="shared" si="154"/>
        <v>0</v>
      </c>
      <c r="T684" s="30">
        <f t="shared" si="147"/>
        <v>0</v>
      </c>
      <c r="U684" s="34"/>
      <c r="V684" s="34"/>
      <c r="W684" s="34"/>
      <c r="X684" s="31">
        <f t="shared" si="155"/>
        <v>9.0359999999999996</v>
      </c>
      <c r="Y684" s="31">
        <f t="shared" si="156"/>
        <v>-184.49199999999999</v>
      </c>
      <c r="Z684" s="30">
        <f t="shared" si="157"/>
        <v>0</v>
      </c>
    </row>
    <row r="685" spans="5:26" x14ac:dyDescent="0.15">
      <c r="E685" s="46"/>
      <c r="F685" s="28"/>
      <c r="G685" s="29"/>
      <c r="H685" s="29"/>
      <c r="I685" s="48" t="str">
        <f t="shared" si="150"/>
        <v/>
      </c>
      <c r="J685" s="48" t="str">
        <f t="shared" si="151"/>
        <v/>
      </c>
      <c r="K685" s="49" t="str">
        <f t="shared" si="152"/>
        <v/>
      </c>
      <c r="N685" s="78"/>
      <c r="O685" s="39" t="str">
        <f t="shared" si="148"/>
        <v>F</v>
      </c>
      <c r="P685" s="11">
        <f t="shared" si="153"/>
        <v>-23.287315649149274</v>
      </c>
      <c r="Q685" s="11"/>
      <c r="R685" s="38">
        <f t="shared" si="149"/>
        <v>0</v>
      </c>
      <c r="S685" s="30">
        <f t="shared" si="154"/>
        <v>0</v>
      </c>
      <c r="T685" s="30">
        <f t="shared" si="147"/>
        <v>0</v>
      </c>
      <c r="U685" s="34"/>
      <c r="V685" s="34"/>
      <c r="W685" s="34"/>
      <c r="X685" s="31">
        <f t="shared" si="155"/>
        <v>9.0359999999999996</v>
      </c>
      <c r="Y685" s="31">
        <f t="shared" si="156"/>
        <v>-184.49199999999999</v>
      </c>
      <c r="Z685" s="30">
        <f t="shared" si="157"/>
        <v>0</v>
      </c>
    </row>
    <row r="686" spans="5:26" x14ac:dyDescent="0.15">
      <c r="E686" s="46"/>
      <c r="F686" s="28"/>
      <c r="G686" s="29"/>
      <c r="H686" s="29"/>
      <c r="I686" s="48" t="str">
        <f t="shared" si="150"/>
        <v/>
      </c>
      <c r="J686" s="48" t="str">
        <f t="shared" si="151"/>
        <v/>
      </c>
      <c r="K686" s="49" t="str">
        <f t="shared" si="152"/>
        <v/>
      </c>
      <c r="N686" s="78"/>
      <c r="O686" s="39" t="str">
        <f t="shared" si="148"/>
        <v>F</v>
      </c>
      <c r="P686" s="11">
        <f t="shared" si="153"/>
        <v>-23.287315649149274</v>
      </c>
      <c r="Q686" s="11"/>
      <c r="R686" s="38">
        <f t="shared" si="149"/>
        <v>0</v>
      </c>
      <c r="S686" s="30">
        <f t="shared" si="154"/>
        <v>0</v>
      </c>
      <c r="T686" s="30">
        <f t="shared" si="147"/>
        <v>0</v>
      </c>
      <c r="U686" s="34"/>
      <c r="V686" s="34"/>
      <c r="W686" s="34"/>
      <c r="X686" s="31">
        <f t="shared" si="155"/>
        <v>9.0359999999999996</v>
      </c>
      <c r="Y686" s="31">
        <f t="shared" si="156"/>
        <v>-184.49199999999999</v>
      </c>
      <c r="Z686" s="30">
        <f t="shared" si="157"/>
        <v>0</v>
      </c>
    </row>
    <row r="687" spans="5:26" x14ac:dyDescent="0.15">
      <c r="E687" s="46"/>
      <c r="F687" s="28"/>
      <c r="G687" s="29"/>
      <c r="H687" s="29"/>
      <c r="I687" s="48" t="str">
        <f t="shared" si="150"/>
        <v/>
      </c>
      <c r="J687" s="48" t="str">
        <f t="shared" si="151"/>
        <v/>
      </c>
      <c r="K687" s="49" t="str">
        <f t="shared" si="152"/>
        <v/>
      </c>
      <c r="N687" s="78"/>
      <c r="O687" s="39" t="str">
        <f t="shared" si="148"/>
        <v>F</v>
      </c>
      <c r="P687" s="11">
        <f t="shared" si="153"/>
        <v>-23.287315649149274</v>
      </c>
      <c r="Q687" s="11"/>
      <c r="R687" s="38">
        <f t="shared" si="149"/>
        <v>0</v>
      </c>
      <c r="S687" s="30">
        <f t="shared" si="154"/>
        <v>0</v>
      </c>
      <c r="T687" s="30">
        <f t="shared" si="147"/>
        <v>0</v>
      </c>
      <c r="U687" s="34"/>
      <c r="V687" s="34"/>
      <c r="W687" s="34"/>
      <c r="X687" s="31">
        <f t="shared" si="155"/>
        <v>9.0359999999999996</v>
      </c>
      <c r="Y687" s="31">
        <f t="shared" si="156"/>
        <v>-184.49199999999999</v>
      </c>
      <c r="Z687" s="30">
        <f t="shared" si="157"/>
        <v>0</v>
      </c>
    </row>
    <row r="688" spans="5:26" x14ac:dyDescent="0.15">
      <c r="E688" s="46"/>
      <c r="F688" s="28"/>
      <c r="G688" s="29"/>
      <c r="H688" s="29"/>
      <c r="I688" s="48" t="str">
        <f t="shared" si="150"/>
        <v/>
      </c>
      <c r="J688" s="48" t="str">
        <f t="shared" si="151"/>
        <v/>
      </c>
      <c r="K688" s="49" t="str">
        <f t="shared" si="152"/>
        <v/>
      </c>
      <c r="N688" s="78"/>
      <c r="O688" s="39" t="str">
        <f t="shared" si="148"/>
        <v>F</v>
      </c>
      <c r="P688" s="11">
        <f t="shared" si="153"/>
        <v>-23.287315649149274</v>
      </c>
      <c r="Q688" s="11"/>
      <c r="R688" s="38">
        <f t="shared" si="149"/>
        <v>0</v>
      </c>
      <c r="S688" s="30">
        <f t="shared" si="154"/>
        <v>0</v>
      </c>
      <c r="T688" s="30">
        <f t="shared" si="147"/>
        <v>0</v>
      </c>
      <c r="U688" s="34"/>
      <c r="V688" s="34"/>
      <c r="W688" s="34"/>
      <c r="X688" s="31">
        <f t="shared" si="155"/>
        <v>9.0359999999999996</v>
      </c>
      <c r="Y688" s="31">
        <f t="shared" si="156"/>
        <v>-184.49199999999999</v>
      </c>
      <c r="Z688" s="30">
        <f t="shared" si="157"/>
        <v>0</v>
      </c>
    </row>
    <row r="689" spans="5:26" x14ac:dyDescent="0.15">
      <c r="E689" s="46"/>
      <c r="F689" s="28"/>
      <c r="G689" s="29"/>
      <c r="H689" s="29"/>
      <c r="I689" s="48" t="str">
        <f t="shared" si="150"/>
        <v/>
      </c>
      <c r="J689" s="48" t="str">
        <f t="shared" si="151"/>
        <v/>
      </c>
      <c r="K689" s="49" t="str">
        <f t="shared" si="152"/>
        <v/>
      </c>
      <c r="N689" s="78"/>
      <c r="O689" s="39" t="str">
        <f t="shared" si="148"/>
        <v>F</v>
      </c>
      <c r="P689" s="11">
        <f t="shared" si="153"/>
        <v>-23.287315649149274</v>
      </c>
      <c r="Q689" s="11"/>
      <c r="R689" s="38">
        <f t="shared" si="149"/>
        <v>0</v>
      </c>
      <c r="S689" s="30">
        <f t="shared" si="154"/>
        <v>0</v>
      </c>
      <c r="T689" s="30">
        <f t="shared" si="147"/>
        <v>0</v>
      </c>
      <c r="U689" s="34"/>
      <c r="V689" s="34"/>
      <c r="W689" s="34"/>
      <c r="X689" s="31">
        <f t="shared" si="155"/>
        <v>9.0359999999999996</v>
      </c>
      <c r="Y689" s="31">
        <f t="shared" si="156"/>
        <v>-184.49199999999999</v>
      </c>
      <c r="Z689" s="30">
        <f t="shared" si="157"/>
        <v>0</v>
      </c>
    </row>
    <row r="690" spans="5:26" x14ac:dyDescent="0.15">
      <c r="E690" s="46"/>
      <c r="F690" s="28"/>
      <c r="G690" s="29"/>
      <c r="H690" s="29"/>
      <c r="I690" s="48" t="str">
        <f t="shared" si="150"/>
        <v/>
      </c>
      <c r="J690" s="48" t="str">
        <f t="shared" si="151"/>
        <v/>
      </c>
      <c r="K690" s="49" t="str">
        <f t="shared" si="152"/>
        <v/>
      </c>
      <c r="N690" s="78"/>
      <c r="O690" s="39" t="str">
        <f t="shared" si="148"/>
        <v>F</v>
      </c>
      <c r="P690" s="11">
        <f t="shared" si="153"/>
        <v>-23.287315649149274</v>
      </c>
      <c r="Q690" s="11"/>
      <c r="R690" s="38">
        <f t="shared" ref="R690:R744" si="158">DATEDIF($F$623,F690,"Y")</f>
        <v>0</v>
      </c>
      <c r="S690" s="30">
        <f t="shared" ref="S690:S744" si="159">DATEDIF($F$623,F690,"YM")</f>
        <v>0</v>
      </c>
      <c r="T690" s="30">
        <f t="shared" ref="T690:T744" si="160">DATEDIF($F$623,F690,"Y")+DATEDIF($F$623,F690,"YD")/(365+IF(MOD(YEAR(DATE(YEAR(F690)-1,MONTH($F$623),DAY($F$623))),4)=0,IF(DATE(YEAR(DATE(YEAR(F690)-1,MONTH($F$623),DAY($F$623))),2,29)&gt;=DATE(YEAR(F690)-1,MONTH($F$623),DAY($F$623)),1,0),0)+IF(MOD(YEAR(F690),4)=0,IF(DATE(YEAR(F690),2,29)&lt;=F690,1,0),0))</f>
        <v>0</v>
      </c>
      <c r="U690" s="34"/>
      <c r="V690" s="34"/>
      <c r="W690" s="34"/>
      <c r="X690" s="31">
        <f t="shared" si="155"/>
        <v>9.0359999999999996</v>
      </c>
      <c r="Y690" s="31">
        <f t="shared" si="156"/>
        <v>-184.49199999999999</v>
      </c>
      <c r="Z690" s="30">
        <f t="shared" si="157"/>
        <v>0</v>
      </c>
    </row>
    <row r="691" spans="5:26" x14ac:dyDescent="0.15">
      <c r="E691" s="46"/>
      <c r="F691" s="28"/>
      <c r="G691" s="29"/>
      <c r="H691" s="29"/>
      <c r="I691" s="48" t="str">
        <f t="shared" si="150"/>
        <v/>
      </c>
      <c r="J691" s="48" t="str">
        <f t="shared" si="151"/>
        <v/>
      </c>
      <c r="K691" s="49" t="str">
        <f t="shared" si="152"/>
        <v/>
      </c>
      <c r="N691" s="78"/>
      <c r="O691" s="39" t="str">
        <f t="shared" si="148"/>
        <v>F</v>
      </c>
      <c r="P691" s="11">
        <f t="shared" si="153"/>
        <v>-23.287315649149274</v>
      </c>
      <c r="Q691" s="11"/>
      <c r="R691" s="38">
        <f t="shared" si="158"/>
        <v>0</v>
      </c>
      <c r="S691" s="30">
        <f t="shared" si="159"/>
        <v>0</v>
      </c>
      <c r="T691" s="30">
        <f t="shared" si="160"/>
        <v>0</v>
      </c>
      <c r="U691" s="34"/>
      <c r="V691" s="34"/>
      <c r="W691" s="34"/>
      <c r="X691" s="31">
        <f t="shared" si="155"/>
        <v>9.0359999999999996</v>
      </c>
      <c r="Y691" s="31">
        <f t="shared" si="156"/>
        <v>-184.49199999999999</v>
      </c>
      <c r="Z691" s="30">
        <f t="shared" si="157"/>
        <v>0</v>
      </c>
    </row>
    <row r="692" spans="5:26" x14ac:dyDescent="0.15">
      <c r="E692" s="46"/>
      <c r="F692" s="28"/>
      <c r="G692" s="29"/>
      <c r="H692" s="29"/>
      <c r="I692" s="48" t="str">
        <f t="shared" ref="I692:I717" si="161">IF(COUNTA($F$623,$H$623,F692:H692)=5,P692,"")</f>
        <v/>
      </c>
      <c r="J692" s="48" t="str">
        <f t="shared" ref="J692:J717" si="162">IF(COUNTA($F$623,$H$623,F692:H692)=5,IF(T692&lt;6,"*",IF(T692&gt;=17.583,"*",(H692-G692*INDEX(IF(O692="F",muratafemale,muratamale),R692-4,1)-INDEX(IF(O692="F",muratafemale,muratamale),R692-4,2))/(G692*INDEX(IF(O692="F",muratafemale,muratamale),R692-4,1)+INDEX(IF(O692="F",muratafemale,muratamale),R692-4,2))*100)),"")</f>
        <v/>
      </c>
      <c r="K692" s="49" t="str">
        <f t="shared" ref="K692:K717" si="163">IF(COUNTA($F$623,$H$623,F692:H692)=5,IF(OR(T692&lt;1,G692&lt;70),"*",IF(G692&gt;=IF(O692="M",181,174),(H692-Z692)/Z692*100,IF(G692&lt;101,(H692-X692)/X692*100,IF(T692&lt;6,(H692-X692)/X692*100,IF(T692&gt;=17.583,(H692-Z692)/Z692*100,(H692-Y692)/Y692*100))))),"")</f>
        <v/>
      </c>
      <c r="N692" s="78"/>
      <c r="O692" s="39" t="str">
        <f t="shared" si="148"/>
        <v>F</v>
      </c>
      <c r="P692" s="11">
        <f t="shared" ref="P692:P717" si="164">IF(T692&gt;17.583,"*",(G692-(INDEX(IF(O692="F",Hfemalemean,Hmalemean),S692+1,R692+1)))/(INDEX(IF(O692="F",Hfemalesd,Hmalesd),S692+1,R692+1)))</f>
        <v>-23.287315649149274</v>
      </c>
      <c r="Q692" s="11"/>
      <c r="R692" s="38">
        <f t="shared" si="158"/>
        <v>0</v>
      </c>
      <c r="S692" s="30">
        <f t="shared" si="159"/>
        <v>0</v>
      </c>
      <c r="T692" s="30">
        <f t="shared" si="160"/>
        <v>0</v>
      </c>
      <c r="U692" s="34"/>
      <c r="V692" s="34"/>
      <c r="W692" s="34"/>
      <c r="X692" s="31">
        <f t="shared" ref="X692:X717" si="165">IF(O692="M",2.06*10^-3*G692^2-0.1166*G692+6.5273,2.49*10^-3*G692^2-0.1858*G692+9.036)</f>
        <v>9.0359999999999996</v>
      </c>
      <c r="Y692" s="31">
        <f t="shared" ref="Y692:Y717" si="166">((G692/100)^3*INDEX(itoOI,IF(O692="M",0,3)+IF(G692&lt;140,1,IF(G692&lt;=149,2,3)),1)+(G692/100)^2*INDEX(itoOI,IF(O692="M",0,3)+IF(G692&lt;140,1,IF(G692&lt;=149,2,3)),2)+(G692/100)*INDEX(itoOI,IF(O692="M",0,3)+IF(G692&lt;140,1,IF(G692&lt;=149,2,3)),3)+INDEX(itoOI,IF(O692="M",0,3)+IF(G692&lt;140,1,IF(G692&lt;=149,2,3)),4))</f>
        <v>-184.49199999999999</v>
      </c>
      <c r="Z692" s="30">
        <f t="shared" ref="Z692:Z717" si="167">22*G692^2/10000</f>
        <v>0</v>
      </c>
    </row>
    <row r="693" spans="5:26" x14ac:dyDescent="0.15">
      <c r="E693" s="46"/>
      <c r="F693" s="28"/>
      <c r="G693" s="29"/>
      <c r="H693" s="29"/>
      <c r="I693" s="48" t="str">
        <f t="shared" si="161"/>
        <v/>
      </c>
      <c r="J693" s="48" t="str">
        <f t="shared" si="162"/>
        <v/>
      </c>
      <c r="K693" s="49" t="str">
        <f t="shared" si="163"/>
        <v/>
      </c>
      <c r="N693" s="78"/>
      <c r="O693" s="39" t="str">
        <f t="shared" si="148"/>
        <v>F</v>
      </c>
      <c r="P693" s="11">
        <f t="shared" si="164"/>
        <v>-23.287315649149274</v>
      </c>
      <c r="Q693" s="11"/>
      <c r="R693" s="38">
        <f t="shared" si="158"/>
        <v>0</v>
      </c>
      <c r="S693" s="30">
        <f t="shared" si="159"/>
        <v>0</v>
      </c>
      <c r="T693" s="30">
        <f t="shared" si="160"/>
        <v>0</v>
      </c>
      <c r="U693" s="34"/>
      <c r="V693" s="34"/>
      <c r="W693" s="34"/>
      <c r="X693" s="31">
        <f t="shared" si="165"/>
        <v>9.0359999999999996</v>
      </c>
      <c r="Y693" s="31">
        <f t="shared" si="166"/>
        <v>-184.49199999999999</v>
      </c>
      <c r="Z693" s="30">
        <f t="shared" si="167"/>
        <v>0</v>
      </c>
    </row>
    <row r="694" spans="5:26" x14ac:dyDescent="0.15">
      <c r="E694" s="46"/>
      <c r="F694" s="28"/>
      <c r="G694" s="29"/>
      <c r="H694" s="29"/>
      <c r="I694" s="48" t="str">
        <f t="shared" si="161"/>
        <v/>
      </c>
      <c r="J694" s="48" t="str">
        <f t="shared" si="162"/>
        <v/>
      </c>
      <c r="K694" s="49" t="str">
        <f t="shared" si="163"/>
        <v/>
      </c>
      <c r="N694" s="78"/>
      <c r="O694" s="39" t="str">
        <f t="shared" si="148"/>
        <v>F</v>
      </c>
      <c r="P694" s="11">
        <f t="shared" si="164"/>
        <v>-23.287315649149274</v>
      </c>
      <c r="Q694" s="11"/>
      <c r="R694" s="38">
        <f t="shared" si="158"/>
        <v>0</v>
      </c>
      <c r="S694" s="30">
        <f t="shared" si="159"/>
        <v>0</v>
      </c>
      <c r="T694" s="30">
        <f t="shared" si="160"/>
        <v>0</v>
      </c>
      <c r="U694" s="34"/>
      <c r="V694" s="34"/>
      <c r="W694" s="34"/>
      <c r="X694" s="31">
        <f t="shared" si="165"/>
        <v>9.0359999999999996</v>
      </c>
      <c r="Y694" s="31">
        <f t="shared" si="166"/>
        <v>-184.49199999999999</v>
      </c>
      <c r="Z694" s="30">
        <f t="shared" si="167"/>
        <v>0</v>
      </c>
    </row>
    <row r="695" spans="5:26" x14ac:dyDescent="0.15">
      <c r="E695" s="46"/>
      <c r="F695" s="28"/>
      <c r="G695" s="29"/>
      <c r="H695" s="29"/>
      <c r="I695" s="48" t="str">
        <f t="shared" si="161"/>
        <v/>
      </c>
      <c r="J695" s="48" t="str">
        <f t="shared" si="162"/>
        <v/>
      </c>
      <c r="K695" s="49" t="str">
        <f t="shared" si="163"/>
        <v/>
      </c>
      <c r="N695" s="78"/>
      <c r="O695" s="39" t="str">
        <f t="shared" si="148"/>
        <v>F</v>
      </c>
      <c r="P695" s="11">
        <f t="shared" si="164"/>
        <v>-23.287315649149274</v>
      </c>
      <c r="Q695" s="11"/>
      <c r="R695" s="38">
        <f t="shared" si="158"/>
        <v>0</v>
      </c>
      <c r="S695" s="30">
        <f t="shared" si="159"/>
        <v>0</v>
      </c>
      <c r="T695" s="30">
        <f t="shared" si="160"/>
        <v>0</v>
      </c>
      <c r="U695" s="34"/>
      <c r="V695" s="34"/>
      <c r="W695" s="34"/>
      <c r="X695" s="31">
        <f t="shared" si="165"/>
        <v>9.0359999999999996</v>
      </c>
      <c r="Y695" s="31">
        <f t="shared" si="166"/>
        <v>-184.49199999999999</v>
      </c>
      <c r="Z695" s="30">
        <f t="shared" si="167"/>
        <v>0</v>
      </c>
    </row>
    <row r="696" spans="5:26" x14ac:dyDescent="0.15">
      <c r="E696" s="46"/>
      <c r="F696" s="28"/>
      <c r="G696" s="29"/>
      <c r="H696" s="29"/>
      <c r="I696" s="48" t="str">
        <f t="shared" si="161"/>
        <v/>
      </c>
      <c r="J696" s="48" t="str">
        <f t="shared" si="162"/>
        <v/>
      </c>
      <c r="K696" s="49" t="str">
        <f t="shared" si="163"/>
        <v/>
      </c>
      <c r="N696" s="78"/>
      <c r="O696" s="39" t="str">
        <f t="shared" si="148"/>
        <v>F</v>
      </c>
      <c r="P696" s="11">
        <f t="shared" si="164"/>
        <v>-23.287315649149274</v>
      </c>
      <c r="Q696" s="11"/>
      <c r="R696" s="38">
        <f t="shared" si="158"/>
        <v>0</v>
      </c>
      <c r="S696" s="30">
        <f t="shared" si="159"/>
        <v>0</v>
      </c>
      <c r="T696" s="30">
        <f t="shared" si="160"/>
        <v>0</v>
      </c>
      <c r="U696" s="34"/>
      <c r="V696" s="34"/>
      <c r="W696" s="34"/>
      <c r="X696" s="31">
        <f t="shared" si="165"/>
        <v>9.0359999999999996</v>
      </c>
      <c r="Y696" s="31">
        <f t="shared" si="166"/>
        <v>-184.49199999999999</v>
      </c>
      <c r="Z696" s="30">
        <f t="shared" si="167"/>
        <v>0</v>
      </c>
    </row>
    <row r="697" spans="5:26" x14ac:dyDescent="0.15">
      <c r="E697" s="46"/>
      <c r="F697" s="28"/>
      <c r="G697" s="29"/>
      <c r="H697" s="29"/>
      <c r="I697" s="48" t="str">
        <f t="shared" si="161"/>
        <v/>
      </c>
      <c r="J697" s="48" t="str">
        <f t="shared" si="162"/>
        <v/>
      </c>
      <c r="K697" s="49" t="str">
        <f t="shared" si="163"/>
        <v/>
      </c>
      <c r="N697" s="78"/>
      <c r="O697" s="39" t="str">
        <f t="shared" si="148"/>
        <v>F</v>
      </c>
      <c r="P697" s="11">
        <f t="shared" si="164"/>
        <v>-23.287315649149274</v>
      </c>
      <c r="Q697" s="11"/>
      <c r="R697" s="38">
        <f t="shared" si="158"/>
        <v>0</v>
      </c>
      <c r="S697" s="30">
        <f t="shared" si="159"/>
        <v>0</v>
      </c>
      <c r="T697" s="30">
        <f t="shared" si="160"/>
        <v>0</v>
      </c>
      <c r="U697" s="34"/>
      <c r="V697" s="34"/>
      <c r="W697" s="34"/>
      <c r="X697" s="31">
        <f t="shared" si="165"/>
        <v>9.0359999999999996</v>
      </c>
      <c r="Y697" s="31">
        <f t="shared" si="166"/>
        <v>-184.49199999999999</v>
      </c>
      <c r="Z697" s="30">
        <f t="shared" si="167"/>
        <v>0</v>
      </c>
    </row>
    <row r="698" spans="5:26" x14ac:dyDescent="0.15">
      <c r="E698" s="46"/>
      <c r="F698" s="28"/>
      <c r="G698" s="29"/>
      <c r="H698" s="29"/>
      <c r="I698" s="48" t="str">
        <f t="shared" si="161"/>
        <v/>
      </c>
      <c r="J698" s="48" t="str">
        <f t="shared" si="162"/>
        <v/>
      </c>
      <c r="K698" s="49" t="str">
        <f t="shared" si="163"/>
        <v/>
      </c>
      <c r="N698" s="78"/>
      <c r="O698" s="39" t="str">
        <f t="shared" si="148"/>
        <v>F</v>
      </c>
      <c r="P698" s="11">
        <f t="shared" si="164"/>
        <v>-23.287315649149274</v>
      </c>
      <c r="Q698" s="11"/>
      <c r="R698" s="38">
        <f t="shared" si="158"/>
        <v>0</v>
      </c>
      <c r="S698" s="30">
        <f t="shared" si="159"/>
        <v>0</v>
      </c>
      <c r="T698" s="30">
        <f t="shared" si="160"/>
        <v>0</v>
      </c>
      <c r="U698" s="34"/>
      <c r="V698" s="34"/>
      <c r="W698" s="34"/>
      <c r="X698" s="31">
        <f t="shared" si="165"/>
        <v>9.0359999999999996</v>
      </c>
      <c r="Y698" s="31">
        <f t="shared" si="166"/>
        <v>-184.49199999999999</v>
      </c>
      <c r="Z698" s="30">
        <f t="shared" si="167"/>
        <v>0</v>
      </c>
    </row>
    <row r="699" spans="5:26" x14ac:dyDescent="0.15">
      <c r="E699" s="46"/>
      <c r="F699" s="28"/>
      <c r="G699" s="29"/>
      <c r="H699" s="29"/>
      <c r="I699" s="48" t="str">
        <f t="shared" si="161"/>
        <v/>
      </c>
      <c r="J699" s="48" t="str">
        <f t="shared" si="162"/>
        <v/>
      </c>
      <c r="K699" s="49" t="str">
        <f t="shared" si="163"/>
        <v/>
      </c>
      <c r="N699" s="78"/>
      <c r="O699" s="39" t="str">
        <f t="shared" si="148"/>
        <v>F</v>
      </c>
      <c r="P699" s="11">
        <f t="shared" si="164"/>
        <v>-23.287315649149274</v>
      </c>
      <c r="Q699" s="11"/>
      <c r="R699" s="38">
        <f t="shared" si="158"/>
        <v>0</v>
      </c>
      <c r="S699" s="30">
        <f t="shared" si="159"/>
        <v>0</v>
      </c>
      <c r="T699" s="30">
        <f t="shared" si="160"/>
        <v>0</v>
      </c>
      <c r="U699" s="34"/>
      <c r="V699" s="34"/>
      <c r="W699" s="34"/>
      <c r="X699" s="31">
        <f t="shared" si="165"/>
        <v>9.0359999999999996</v>
      </c>
      <c r="Y699" s="31">
        <f t="shared" si="166"/>
        <v>-184.49199999999999</v>
      </c>
      <c r="Z699" s="30">
        <f t="shared" si="167"/>
        <v>0</v>
      </c>
    </row>
    <row r="700" spans="5:26" x14ac:dyDescent="0.15">
      <c r="E700" s="46"/>
      <c r="F700" s="28"/>
      <c r="G700" s="29"/>
      <c r="H700" s="29"/>
      <c r="I700" s="48" t="str">
        <f t="shared" si="161"/>
        <v/>
      </c>
      <c r="J700" s="48" t="str">
        <f t="shared" si="162"/>
        <v/>
      </c>
      <c r="K700" s="49" t="str">
        <f t="shared" si="163"/>
        <v/>
      </c>
      <c r="N700" s="78"/>
      <c r="O700" s="39" t="str">
        <f t="shared" si="148"/>
        <v>F</v>
      </c>
      <c r="P700" s="11">
        <f t="shared" si="164"/>
        <v>-23.287315649149274</v>
      </c>
      <c r="Q700" s="11"/>
      <c r="R700" s="38">
        <f t="shared" si="158"/>
        <v>0</v>
      </c>
      <c r="S700" s="30">
        <f t="shared" si="159"/>
        <v>0</v>
      </c>
      <c r="T700" s="30">
        <f t="shared" si="160"/>
        <v>0</v>
      </c>
      <c r="U700" s="34"/>
      <c r="V700" s="34"/>
      <c r="W700" s="34"/>
      <c r="X700" s="31">
        <f t="shared" si="165"/>
        <v>9.0359999999999996</v>
      </c>
      <c r="Y700" s="31">
        <f t="shared" si="166"/>
        <v>-184.49199999999999</v>
      </c>
      <c r="Z700" s="30">
        <f t="shared" si="167"/>
        <v>0</v>
      </c>
    </row>
    <row r="701" spans="5:26" x14ac:dyDescent="0.15">
      <c r="E701" s="46"/>
      <c r="F701" s="28"/>
      <c r="G701" s="29"/>
      <c r="H701" s="29"/>
      <c r="I701" s="48" t="str">
        <f t="shared" si="161"/>
        <v/>
      </c>
      <c r="J701" s="48" t="str">
        <f t="shared" si="162"/>
        <v/>
      </c>
      <c r="K701" s="49" t="str">
        <f t="shared" si="163"/>
        <v/>
      </c>
      <c r="N701" s="78"/>
      <c r="O701" s="39" t="str">
        <f t="shared" si="148"/>
        <v>F</v>
      </c>
      <c r="P701" s="11">
        <f t="shared" si="164"/>
        <v>-23.287315649149274</v>
      </c>
      <c r="Q701" s="11"/>
      <c r="R701" s="38">
        <f t="shared" si="158"/>
        <v>0</v>
      </c>
      <c r="S701" s="30">
        <f t="shared" si="159"/>
        <v>0</v>
      </c>
      <c r="T701" s="30">
        <f t="shared" si="160"/>
        <v>0</v>
      </c>
      <c r="U701" s="34"/>
      <c r="V701" s="34"/>
      <c r="W701" s="34"/>
      <c r="X701" s="31">
        <f t="shared" si="165"/>
        <v>9.0359999999999996</v>
      </c>
      <c r="Y701" s="31">
        <f t="shared" si="166"/>
        <v>-184.49199999999999</v>
      </c>
      <c r="Z701" s="30">
        <f t="shared" si="167"/>
        <v>0</v>
      </c>
    </row>
    <row r="702" spans="5:26" x14ac:dyDescent="0.15">
      <c r="E702" s="46"/>
      <c r="F702" s="28"/>
      <c r="G702" s="29"/>
      <c r="H702" s="29"/>
      <c r="I702" s="48" t="str">
        <f t="shared" si="161"/>
        <v/>
      </c>
      <c r="J702" s="48" t="str">
        <f t="shared" si="162"/>
        <v/>
      </c>
      <c r="K702" s="49" t="str">
        <f t="shared" si="163"/>
        <v/>
      </c>
      <c r="N702" s="78"/>
      <c r="O702" s="39" t="str">
        <f t="shared" si="148"/>
        <v>F</v>
      </c>
      <c r="P702" s="11">
        <f t="shared" si="164"/>
        <v>-23.287315649149274</v>
      </c>
      <c r="Q702" s="11"/>
      <c r="R702" s="38">
        <f t="shared" si="158"/>
        <v>0</v>
      </c>
      <c r="S702" s="30">
        <f t="shared" si="159"/>
        <v>0</v>
      </c>
      <c r="T702" s="30">
        <f t="shared" si="160"/>
        <v>0</v>
      </c>
      <c r="U702" s="34"/>
      <c r="V702" s="34"/>
      <c r="W702" s="34"/>
      <c r="X702" s="31">
        <f t="shared" si="165"/>
        <v>9.0359999999999996</v>
      </c>
      <c r="Y702" s="31">
        <f t="shared" si="166"/>
        <v>-184.49199999999999</v>
      </c>
      <c r="Z702" s="30">
        <f t="shared" si="167"/>
        <v>0</v>
      </c>
    </row>
    <row r="703" spans="5:26" x14ac:dyDescent="0.15">
      <c r="E703" s="46"/>
      <c r="F703" s="28"/>
      <c r="G703" s="29"/>
      <c r="H703" s="29"/>
      <c r="I703" s="48" t="str">
        <f t="shared" si="161"/>
        <v/>
      </c>
      <c r="J703" s="48" t="str">
        <f t="shared" si="162"/>
        <v/>
      </c>
      <c r="K703" s="49" t="str">
        <f t="shared" si="163"/>
        <v/>
      </c>
      <c r="N703" s="78"/>
      <c r="O703" s="39" t="str">
        <f t="shared" si="148"/>
        <v>F</v>
      </c>
      <c r="P703" s="11">
        <f t="shared" si="164"/>
        <v>-23.287315649149274</v>
      </c>
      <c r="Q703" s="11"/>
      <c r="R703" s="38">
        <f t="shared" si="158"/>
        <v>0</v>
      </c>
      <c r="S703" s="30">
        <f t="shared" si="159"/>
        <v>0</v>
      </c>
      <c r="T703" s="30">
        <f t="shared" si="160"/>
        <v>0</v>
      </c>
      <c r="U703" s="34"/>
      <c r="V703" s="34"/>
      <c r="W703" s="34"/>
      <c r="X703" s="31">
        <f t="shared" si="165"/>
        <v>9.0359999999999996</v>
      </c>
      <c r="Y703" s="31">
        <f t="shared" si="166"/>
        <v>-184.49199999999999</v>
      </c>
      <c r="Z703" s="30">
        <f t="shared" si="167"/>
        <v>0</v>
      </c>
    </row>
    <row r="704" spans="5:26" x14ac:dyDescent="0.15">
      <c r="E704" s="46"/>
      <c r="F704" s="28"/>
      <c r="G704" s="29"/>
      <c r="H704" s="29"/>
      <c r="I704" s="48" t="str">
        <f t="shared" si="161"/>
        <v/>
      </c>
      <c r="J704" s="48" t="str">
        <f t="shared" si="162"/>
        <v/>
      </c>
      <c r="K704" s="49" t="str">
        <f t="shared" si="163"/>
        <v/>
      </c>
      <c r="N704" s="78"/>
      <c r="O704" s="39" t="str">
        <f t="shared" si="148"/>
        <v>F</v>
      </c>
      <c r="P704" s="11">
        <f t="shared" si="164"/>
        <v>-23.287315649149274</v>
      </c>
      <c r="Q704" s="11"/>
      <c r="R704" s="38">
        <f t="shared" si="158"/>
        <v>0</v>
      </c>
      <c r="S704" s="30">
        <f t="shared" si="159"/>
        <v>0</v>
      </c>
      <c r="T704" s="30">
        <f t="shared" si="160"/>
        <v>0</v>
      </c>
      <c r="U704" s="34"/>
      <c r="V704" s="34"/>
      <c r="W704" s="34"/>
      <c r="X704" s="31">
        <f t="shared" si="165"/>
        <v>9.0359999999999996</v>
      </c>
      <c r="Y704" s="31">
        <f t="shared" si="166"/>
        <v>-184.49199999999999</v>
      </c>
      <c r="Z704" s="30">
        <f t="shared" si="167"/>
        <v>0</v>
      </c>
    </row>
    <row r="705" spans="5:26" x14ac:dyDescent="0.15">
      <c r="E705" s="46"/>
      <c r="F705" s="28"/>
      <c r="G705" s="29"/>
      <c r="H705" s="29"/>
      <c r="I705" s="48" t="str">
        <f t="shared" si="161"/>
        <v/>
      </c>
      <c r="J705" s="48" t="str">
        <f t="shared" si="162"/>
        <v/>
      </c>
      <c r="K705" s="49" t="str">
        <f t="shared" si="163"/>
        <v/>
      </c>
      <c r="N705" s="78"/>
      <c r="O705" s="39" t="str">
        <f t="shared" si="148"/>
        <v>F</v>
      </c>
      <c r="P705" s="11">
        <f t="shared" si="164"/>
        <v>-23.287315649149274</v>
      </c>
      <c r="Q705" s="11"/>
      <c r="R705" s="38">
        <f t="shared" si="158"/>
        <v>0</v>
      </c>
      <c r="S705" s="30">
        <f t="shared" si="159"/>
        <v>0</v>
      </c>
      <c r="T705" s="30">
        <f t="shared" si="160"/>
        <v>0</v>
      </c>
      <c r="U705" s="34"/>
      <c r="V705" s="34"/>
      <c r="W705" s="34"/>
      <c r="X705" s="31">
        <f t="shared" si="165"/>
        <v>9.0359999999999996</v>
      </c>
      <c r="Y705" s="31">
        <f t="shared" si="166"/>
        <v>-184.49199999999999</v>
      </c>
      <c r="Z705" s="30">
        <f t="shared" si="167"/>
        <v>0</v>
      </c>
    </row>
    <row r="706" spans="5:26" x14ac:dyDescent="0.15">
      <c r="E706" s="46"/>
      <c r="F706" s="28"/>
      <c r="G706" s="29"/>
      <c r="H706" s="29"/>
      <c r="I706" s="48" t="str">
        <f t="shared" si="161"/>
        <v/>
      </c>
      <c r="J706" s="48" t="str">
        <f t="shared" si="162"/>
        <v/>
      </c>
      <c r="K706" s="49" t="str">
        <f t="shared" si="163"/>
        <v/>
      </c>
      <c r="N706" s="78"/>
      <c r="O706" s="39" t="str">
        <f t="shared" si="148"/>
        <v>F</v>
      </c>
      <c r="P706" s="11">
        <f t="shared" si="164"/>
        <v>-23.287315649149274</v>
      </c>
      <c r="Q706" s="11"/>
      <c r="R706" s="38">
        <f t="shared" si="158"/>
        <v>0</v>
      </c>
      <c r="S706" s="30">
        <f t="shared" si="159"/>
        <v>0</v>
      </c>
      <c r="T706" s="30">
        <f t="shared" si="160"/>
        <v>0</v>
      </c>
      <c r="U706" s="34"/>
      <c r="V706" s="34"/>
      <c r="W706" s="34"/>
      <c r="X706" s="31">
        <f t="shared" si="165"/>
        <v>9.0359999999999996</v>
      </c>
      <c r="Y706" s="31">
        <f t="shared" si="166"/>
        <v>-184.49199999999999</v>
      </c>
      <c r="Z706" s="30">
        <f t="shared" si="167"/>
        <v>0</v>
      </c>
    </row>
    <row r="707" spans="5:26" x14ac:dyDescent="0.15">
      <c r="E707" s="46"/>
      <c r="F707" s="28"/>
      <c r="G707" s="29"/>
      <c r="H707" s="29"/>
      <c r="I707" s="48" t="str">
        <f t="shared" si="161"/>
        <v/>
      </c>
      <c r="J707" s="48" t="str">
        <f t="shared" si="162"/>
        <v/>
      </c>
      <c r="K707" s="49" t="str">
        <f t="shared" si="163"/>
        <v/>
      </c>
      <c r="N707" s="78"/>
      <c r="O707" s="39" t="str">
        <f t="shared" si="148"/>
        <v>F</v>
      </c>
      <c r="P707" s="11">
        <f t="shared" si="164"/>
        <v>-23.287315649149274</v>
      </c>
      <c r="Q707" s="11"/>
      <c r="R707" s="38">
        <f t="shared" si="158"/>
        <v>0</v>
      </c>
      <c r="S707" s="30">
        <f t="shared" si="159"/>
        <v>0</v>
      </c>
      <c r="T707" s="30">
        <f t="shared" si="160"/>
        <v>0</v>
      </c>
      <c r="U707" s="34"/>
      <c r="V707" s="34"/>
      <c r="W707" s="34"/>
      <c r="X707" s="31">
        <f t="shared" si="165"/>
        <v>9.0359999999999996</v>
      </c>
      <c r="Y707" s="31">
        <f t="shared" si="166"/>
        <v>-184.49199999999999</v>
      </c>
      <c r="Z707" s="30">
        <f t="shared" si="167"/>
        <v>0</v>
      </c>
    </row>
    <row r="708" spans="5:26" x14ac:dyDescent="0.15">
      <c r="E708" s="46"/>
      <c r="F708" s="28"/>
      <c r="G708" s="29"/>
      <c r="H708" s="29"/>
      <c r="I708" s="48" t="str">
        <f t="shared" si="161"/>
        <v/>
      </c>
      <c r="J708" s="48" t="str">
        <f t="shared" si="162"/>
        <v/>
      </c>
      <c r="K708" s="49" t="str">
        <f t="shared" si="163"/>
        <v/>
      </c>
      <c r="N708" s="78"/>
      <c r="O708" s="39" t="str">
        <f t="shared" si="148"/>
        <v>F</v>
      </c>
      <c r="P708" s="11">
        <f t="shared" si="164"/>
        <v>-23.287315649149274</v>
      </c>
      <c r="Q708" s="11"/>
      <c r="R708" s="38">
        <f t="shared" si="158"/>
        <v>0</v>
      </c>
      <c r="S708" s="30">
        <f t="shared" si="159"/>
        <v>0</v>
      </c>
      <c r="T708" s="30">
        <f t="shared" si="160"/>
        <v>0</v>
      </c>
      <c r="U708" s="34"/>
      <c r="V708" s="34"/>
      <c r="W708" s="34"/>
      <c r="X708" s="31">
        <f t="shared" si="165"/>
        <v>9.0359999999999996</v>
      </c>
      <c r="Y708" s="31">
        <f t="shared" si="166"/>
        <v>-184.49199999999999</v>
      </c>
      <c r="Z708" s="30">
        <f t="shared" si="167"/>
        <v>0</v>
      </c>
    </row>
    <row r="709" spans="5:26" x14ac:dyDescent="0.15">
      <c r="E709" s="46"/>
      <c r="F709" s="28"/>
      <c r="G709" s="29"/>
      <c r="H709" s="29"/>
      <c r="I709" s="48" t="str">
        <f t="shared" si="161"/>
        <v/>
      </c>
      <c r="J709" s="48" t="str">
        <f t="shared" si="162"/>
        <v/>
      </c>
      <c r="K709" s="49" t="str">
        <f t="shared" si="163"/>
        <v/>
      </c>
      <c r="N709" s="78"/>
      <c r="O709" s="39" t="str">
        <f t="shared" si="148"/>
        <v>F</v>
      </c>
      <c r="P709" s="11">
        <f t="shared" si="164"/>
        <v>-23.287315649149274</v>
      </c>
      <c r="Q709" s="11"/>
      <c r="R709" s="38">
        <f t="shared" si="158"/>
        <v>0</v>
      </c>
      <c r="S709" s="30">
        <f t="shared" si="159"/>
        <v>0</v>
      </c>
      <c r="T709" s="30">
        <f t="shared" si="160"/>
        <v>0</v>
      </c>
      <c r="U709" s="34"/>
      <c r="V709" s="34"/>
      <c r="W709" s="34"/>
      <c r="X709" s="31">
        <f t="shared" si="165"/>
        <v>9.0359999999999996</v>
      </c>
      <c r="Y709" s="31">
        <f t="shared" si="166"/>
        <v>-184.49199999999999</v>
      </c>
      <c r="Z709" s="30">
        <f t="shared" si="167"/>
        <v>0</v>
      </c>
    </row>
    <row r="710" spans="5:26" x14ac:dyDescent="0.15">
      <c r="E710" s="46"/>
      <c r="F710" s="28"/>
      <c r="G710" s="29"/>
      <c r="H710" s="29"/>
      <c r="I710" s="48" t="str">
        <f t="shared" si="161"/>
        <v/>
      </c>
      <c r="J710" s="48" t="str">
        <f t="shared" si="162"/>
        <v/>
      </c>
      <c r="K710" s="49" t="str">
        <f t="shared" si="163"/>
        <v/>
      </c>
      <c r="N710" s="78"/>
      <c r="O710" s="39" t="str">
        <f t="shared" si="148"/>
        <v>F</v>
      </c>
      <c r="P710" s="11">
        <f t="shared" si="164"/>
        <v>-23.287315649149274</v>
      </c>
      <c r="Q710" s="11"/>
      <c r="R710" s="38">
        <f t="shared" si="158"/>
        <v>0</v>
      </c>
      <c r="S710" s="30">
        <f t="shared" si="159"/>
        <v>0</v>
      </c>
      <c r="T710" s="30">
        <f t="shared" si="160"/>
        <v>0</v>
      </c>
      <c r="U710" s="34"/>
      <c r="V710" s="34"/>
      <c r="W710" s="34"/>
      <c r="X710" s="31">
        <f t="shared" si="165"/>
        <v>9.0359999999999996</v>
      </c>
      <c r="Y710" s="31">
        <f t="shared" si="166"/>
        <v>-184.49199999999999</v>
      </c>
      <c r="Z710" s="30">
        <f t="shared" si="167"/>
        <v>0</v>
      </c>
    </row>
    <row r="711" spans="5:26" x14ac:dyDescent="0.15">
      <c r="E711" s="46"/>
      <c r="F711" s="28"/>
      <c r="G711" s="29"/>
      <c r="H711" s="29"/>
      <c r="I711" s="48" t="str">
        <f t="shared" si="161"/>
        <v/>
      </c>
      <c r="J711" s="48" t="str">
        <f t="shared" si="162"/>
        <v/>
      </c>
      <c r="K711" s="49" t="str">
        <f t="shared" si="163"/>
        <v/>
      </c>
      <c r="N711" s="78"/>
      <c r="O711" s="39" t="str">
        <f t="shared" si="148"/>
        <v>F</v>
      </c>
      <c r="P711" s="11">
        <f t="shared" si="164"/>
        <v>-23.287315649149274</v>
      </c>
      <c r="Q711" s="11"/>
      <c r="R711" s="38">
        <f t="shared" si="158"/>
        <v>0</v>
      </c>
      <c r="S711" s="30">
        <f t="shared" si="159"/>
        <v>0</v>
      </c>
      <c r="T711" s="30">
        <f t="shared" si="160"/>
        <v>0</v>
      </c>
      <c r="U711" s="34"/>
      <c r="V711" s="34"/>
      <c r="W711" s="34"/>
      <c r="X711" s="31">
        <f t="shared" si="165"/>
        <v>9.0359999999999996</v>
      </c>
      <c r="Y711" s="31">
        <f t="shared" si="166"/>
        <v>-184.49199999999999</v>
      </c>
      <c r="Z711" s="30">
        <f t="shared" si="167"/>
        <v>0</v>
      </c>
    </row>
    <row r="712" spans="5:26" x14ac:dyDescent="0.15">
      <c r="E712" s="46"/>
      <c r="F712" s="28"/>
      <c r="G712" s="29"/>
      <c r="H712" s="29"/>
      <c r="I712" s="48" t="str">
        <f t="shared" si="161"/>
        <v/>
      </c>
      <c r="J712" s="48" t="str">
        <f t="shared" si="162"/>
        <v/>
      </c>
      <c r="K712" s="49" t="str">
        <f t="shared" si="163"/>
        <v/>
      </c>
      <c r="N712" s="78"/>
      <c r="O712" s="39" t="str">
        <f t="shared" si="148"/>
        <v>F</v>
      </c>
      <c r="P712" s="11">
        <f t="shared" si="164"/>
        <v>-23.287315649149274</v>
      </c>
      <c r="Q712" s="11"/>
      <c r="R712" s="38">
        <f t="shared" si="158"/>
        <v>0</v>
      </c>
      <c r="S712" s="30">
        <f t="shared" si="159"/>
        <v>0</v>
      </c>
      <c r="T712" s="30">
        <f t="shared" si="160"/>
        <v>0</v>
      </c>
      <c r="U712" s="34"/>
      <c r="V712" s="34"/>
      <c r="W712" s="34"/>
      <c r="X712" s="31">
        <f t="shared" si="165"/>
        <v>9.0359999999999996</v>
      </c>
      <c r="Y712" s="31">
        <f t="shared" si="166"/>
        <v>-184.49199999999999</v>
      </c>
      <c r="Z712" s="30">
        <f t="shared" si="167"/>
        <v>0</v>
      </c>
    </row>
    <row r="713" spans="5:26" x14ac:dyDescent="0.15">
      <c r="E713" s="46"/>
      <c r="F713" s="28"/>
      <c r="G713" s="29"/>
      <c r="H713" s="29"/>
      <c r="I713" s="48" t="str">
        <f t="shared" si="161"/>
        <v/>
      </c>
      <c r="J713" s="48" t="str">
        <f t="shared" si="162"/>
        <v/>
      </c>
      <c r="K713" s="49" t="str">
        <f t="shared" si="163"/>
        <v/>
      </c>
      <c r="N713" s="78"/>
      <c r="O713" s="39" t="str">
        <f t="shared" si="148"/>
        <v>F</v>
      </c>
      <c r="P713" s="11">
        <f t="shared" si="164"/>
        <v>-23.287315649149274</v>
      </c>
      <c r="Q713" s="11"/>
      <c r="R713" s="38">
        <f t="shared" si="158"/>
        <v>0</v>
      </c>
      <c r="S713" s="30">
        <f t="shared" si="159"/>
        <v>0</v>
      </c>
      <c r="T713" s="30">
        <f t="shared" si="160"/>
        <v>0</v>
      </c>
      <c r="U713" s="34"/>
      <c r="V713" s="34"/>
      <c r="W713" s="34"/>
      <c r="X713" s="31">
        <f t="shared" si="165"/>
        <v>9.0359999999999996</v>
      </c>
      <c r="Y713" s="31">
        <f t="shared" si="166"/>
        <v>-184.49199999999999</v>
      </c>
      <c r="Z713" s="30">
        <f t="shared" si="167"/>
        <v>0</v>
      </c>
    </row>
    <row r="714" spans="5:26" x14ac:dyDescent="0.15">
      <c r="E714" s="46"/>
      <c r="F714" s="28"/>
      <c r="G714" s="29"/>
      <c r="H714" s="29"/>
      <c r="I714" s="48" t="str">
        <f t="shared" si="161"/>
        <v/>
      </c>
      <c r="J714" s="48" t="str">
        <f t="shared" si="162"/>
        <v/>
      </c>
      <c r="K714" s="49" t="str">
        <f t="shared" si="163"/>
        <v/>
      </c>
      <c r="N714" s="78"/>
      <c r="O714" s="39" t="str">
        <f t="shared" si="148"/>
        <v>F</v>
      </c>
      <c r="P714" s="11">
        <f t="shared" si="164"/>
        <v>-23.287315649149274</v>
      </c>
      <c r="Q714" s="11"/>
      <c r="R714" s="38">
        <f t="shared" si="158"/>
        <v>0</v>
      </c>
      <c r="S714" s="30">
        <f t="shared" si="159"/>
        <v>0</v>
      </c>
      <c r="T714" s="30">
        <f t="shared" si="160"/>
        <v>0</v>
      </c>
      <c r="U714" s="34"/>
      <c r="V714" s="34"/>
      <c r="W714" s="34"/>
      <c r="X714" s="31">
        <f t="shared" si="165"/>
        <v>9.0359999999999996</v>
      </c>
      <c r="Y714" s="31">
        <f t="shared" si="166"/>
        <v>-184.49199999999999</v>
      </c>
      <c r="Z714" s="30">
        <f t="shared" si="167"/>
        <v>0</v>
      </c>
    </row>
    <row r="715" spans="5:26" x14ac:dyDescent="0.15">
      <c r="E715" s="46"/>
      <c r="F715" s="28"/>
      <c r="G715" s="29"/>
      <c r="H715" s="29"/>
      <c r="I715" s="48" t="str">
        <f t="shared" si="161"/>
        <v/>
      </c>
      <c r="J715" s="48" t="str">
        <f t="shared" si="162"/>
        <v/>
      </c>
      <c r="K715" s="49" t="str">
        <f t="shared" si="163"/>
        <v/>
      </c>
      <c r="N715" s="78"/>
      <c r="O715" s="39" t="str">
        <f t="shared" si="148"/>
        <v>F</v>
      </c>
      <c r="P715" s="11">
        <f t="shared" si="164"/>
        <v>-23.287315649149274</v>
      </c>
      <c r="Q715" s="11"/>
      <c r="R715" s="38">
        <f t="shared" si="158"/>
        <v>0</v>
      </c>
      <c r="S715" s="30">
        <f t="shared" si="159"/>
        <v>0</v>
      </c>
      <c r="T715" s="30">
        <f t="shared" si="160"/>
        <v>0</v>
      </c>
      <c r="U715" s="34"/>
      <c r="V715" s="34"/>
      <c r="W715" s="34"/>
      <c r="X715" s="31">
        <f t="shared" si="165"/>
        <v>9.0359999999999996</v>
      </c>
      <c r="Y715" s="31">
        <f t="shared" si="166"/>
        <v>-184.49199999999999</v>
      </c>
      <c r="Z715" s="30">
        <f t="shared" si="167"/>
        <v>0</v>
      </c>
    </row>
    <row r="716" spans="5:26" x14ac:dyDescent="0.15">
      <c r="E716" s="46"/>
      <c r="F716" s="28"/>
      <c r="G716" s="29"/>
      <c r="H716" s="29"/>
      <c r="I716" s="48" t="str">
        <f t="shared" si="161"/>
        <v/>
      </c>
      <c r="J716" s="48" t="str">
        <f t="shared" si="162"/>
        <v/>
      </c>
      <c r="K716" s="49" t="str">
        <f t="shared" si="163"/>
        <v/>
      </c>
      <c r="N716" s="78"/>
      <c r="O716" s="39" t="str">
        <f t="shared" si="148"/>
        <v>F</v>
      </c>
      <c r="P716" s="11">
        <f t="shared" si="164"/>
        <v>-23.287315649149274</v>
      </c>
      <c r="Q716" s="11"/>
      <c r="R716" s="38">
        <f t="shared" si="158"/>
        <v>0</v>
      </c>
      <c r="S716" s="30">
        <f t="shared" si="159"/>
        <v>0</v>
      </c>
      <c r="T716" s="30">
        <f t="shared" si="160"/>
        <v>0</v>
      </c>
      <c r="U716" s="34"/>
      <c r="V716" s="34"/>
      <c r="W716" s="34"/>
      <c r="X716" s="31">
        <f t="shared" si="165"/>
        <v>9.0359999999999996</v>
      </c>
      <c r="Y716" s="31">
        <f t="shared" si="166"/>
        <v>-184.49199999999999</v>
      </c>
      <c r="Z716" s="30">
        <f t="shared" si="167"/>
        <v>0</v>
      </c>
    </row>
    <row r="717" spans="5:26" x14ac:dyDescent="0.15">
      <c r="E717" s="46"/>
      <c r="F717" s="28"/>
      <c r="G717" s="29"/>
      <c r="H717" s="29"/>
      <c r="I717" s="48" t="str">
        <f t="shared" si="161"/>
        <v/>
      </c>
      <c r="J717" s="48" t="str">
        <f t="shared" si="162"/>
        <v/>
      </c>
      <c r="K717" s="49" t="str">
        <f t="shared" si="163"/>
        <v/>
      </c>
      <c r="N717" s="78"/>
      <c r="O717" s="39" t="str">
        <f t="shared" si="148"/>
        <v>F</v>
      </c>
      <c r="P717" s="11">
        <f t="shared" si="164"/>
        <v>-23.287315649149274</v>
      </c>
      <c r="Q717" s="11"/>
      <c r="R717" s="38">
        <f t="shared" si="158"/>
        <v>0</v>
      </c>
      <c r="S717" s="30">
        <f t="shared" si="159"/>
        <v>0</v>
      </c>
      <c r="T717" s="30">
        <f t="shared" si="160"/>
        <v>0</v>
      </c>
      <c r="U717" s="34"/>
      <c r="V717" s="34"/>
      <c r="W717" s="34"/>
      <c r="X717" s="31">
        <f t="shared" si="165"/>
        <v>9.0359999999999996</v>
      </c>
      <c r="Y717" s="31">
        <f t="shared" si="166"/>
        <v>-184.49199999999999</v>
      </c>
      <c r="Z717" s="30">
        <f t="shared" si="167"/>
        <v>0</v>
      </c>
    </row>
    <row r="718" spans="5:26" x14ac:dyDescent="0.15">
      <c r="E718" s="46"/>
      <c r="F718" s="28"/>
      <c r="G718" s="29"/>
      <c r="H718" s="29"/>
      <c r="I718" s="48" t="str">
        <f t="shared" ref="I718:I743" si="168">IF(COUNTA($F$623,$H$623,F718:H718)=5,P718,"")</f>
        <v/>
      </c>
      <c r="J718" s="48" t="str">
        <f t="shared" ref="J718:J744" si="169">IF(COUNTA($F$623,$H$623,F718:H718)=5,IF(T718&lt;6,"*",IF(T718&gt;=17.583,"*",(H718-G718*INDEX(IF(O718="F",muratafemale,muratamale),R718-4,1)-INDEX(IF(O718="F",muratafemale,muratamale),R718-4,2))/(G718*INDEX(IF(O718="F",muratafemale,muratamale),R718-4,1)+INDEX(IF(O718="F",muratafemale,muratamale),R718-4,2))*100)),"")</f>
        <v/>
      </c>
      <c r="K718" s="49" t="str">
        <f t="shared" ref="K718:K744" si="170">IF(COUNTA($F$623,$H$623,F718:H718)=5,IF(OR(T718&lt;1,G718&lt;70),"*",IF(G718&gt;=IF(O718="M",181,174),(H718-Z718)/Z718*100,IF(G718&lt;101,(H718-X718)/X718*100,IF(T718&lt;6,(H718-X718)/X718*100,IF(T718&gt;=17.583,(H718-Z718)/Z718*100,(H718-Y718)/Y718*100))))),"")</f>
        <v/>
      </c>
      <c r="L718" s="11"/>
      <c r="M718" s="11"/>
      <c r="N718" s="78"/>
      <c r="O718" s="39" t="str">
        <f>+O627</f>
        <v>F</v>
      </c>
      <c r="P718" s="11">
        <f t="shared" si="143"/>
        <v>-23.287315649149274</v>
      </c>
      <c r="Q718" s="11"/>
      <c r="R718" s="38">
        <f t="shared" si="158"/>
        <v>0</v>
      </c>
      <c r="S718" s="30">
        <f t="shared" si="159"/>
        <v>0</v>
      </c>
      <c r="T718" s="30">
        <f t="shared" si="160"/>
        <v>0</v>
      </c>
      <c r="U718" s="34"/>
      <c r="V718" s="34"/>
      <c r="W718" s="34"/>
      <c r="X718" s="31">
        <f t="shared" si="144"/>
        <v>9.0359999999999996</v>
      </c>
      <c r="Y718" s="31">
        <f t="shared" si="145"/>
        <v>-184.49199999999999</v>
      </c>
      <c r="Z718" s="30">
        <f t="shared" si="146"/>
        <v>0</v>
      </c>
    </row>
    <row r="719" spans="5:26" x14ac:dyDescent="0.15">
      <c r="E719" s="46"/>
      <c r="F719" s="28"/>
      <c r="G719" s="29"/>
      <c r="H719" s="29"/>
      <c r="I719" s="48" t="str">
        <f t="shared" si="168"/>
        <v/>
      </c>
      <c r="J719" s="48" t="str">
        <f t="shared" si="169"/>
        <v/>
      </c>
      <c r="K719" s="49" t="str">
        <f t="shared" si="170"/>
        <v/>
      </c>
      <c r="L719" s="11"/>
      <c r="M719" s="11"/>
      <c r="N719" s="78"/>
      <c r="O719" s="39" t="str">
        <f t="shared" si="148"/>
        <v>F</v>
      </c>
      <c r="P719" s="11">
        <f t="shared" si="143"/>
        <v>-23.287315649149274</v>
      </c>
      <c r="Q719" s="11"/>
      <c r="R719" s="38">
        <f t="shared" si="158"/>
        <v>0</v>
      </c>
      <c r="S719" s="30">
        <f t="shared" si="159"/>
        <v>0</v>
      </c>
      <c r="T719" s="30">
        <f t="shared" si="160"/>
        <v>0</v>
      </c>
      <c r="U719" s="34"/>
      <c r="V719" s="34"/>
      <c r="W719" s="34"/>
      <c r="X719" s="31">
        <f t="shared" si="144"/>
        <v>9.0359999999999996</v>
      </c>
      <c r="Y719" s="31">
        <f t="shared" si="145"/>
        <v>-184.49199999999999</v>
      </c>
      <c r="Z719" s="30">
        <f t="shared" si="146"/>
        <v>0</v>
      </c>
    </row>
    <row r="720" spans="5:26" x14ac:dyDescent="0.15">
      <c r="E720" s="46"/>
      <c r="F720" s="28"/>
      <c r="G720" s="29"/>
      <c r="H720" s="29"/>
      <c r="I720" s="48" t="str">
        <f t="shared" si="168"/>
        <v/>
      </c>
      <c r="J720" s="48" t="str">
        <f t="shared" si="169"/>
        <v/>
      </c>
      <c r="K720" s="49" t="str">
        <f t="shared" si="170"/>
        <v/>
      </c>
      <c r="L720" s="11"/>
      <c r="M720" s="11"/>
      <c r="N720" s="78"/>
      <c r="O720" s="39" t="str">
        <f t="shared" si="148"/>
        <v>F</v>
      </c>
      <c r="P720" s="11">
        <f t="shared" si="143"/>
        <v>-23.287315649149274</v>
      </c>
      <c r="Q720" s="11"/>
      <c r="R720" s="38">
        <f t="shared" si="158"/>
        <v>0</v>
      </c>
      <c r="S720" s="30">
        <f t="shared" si="159"/>
        <v>0</v>
      </c>
      <c r="T720" s="30">
        <f t="shared" si="160"/>
        <v>0</v>
      </c>
      <c r="U720" s="34"/>
      <c r="V720" s="34"/>
      <c r="W720" s="34"/>
      <c r="X720" s="31">
        <f t="shared" si="144"/>
        <v>9.0359999999999996</v>
      </c>
      <c r="Y720" s="31">
        <f t="shared" si="145"/>
        <v>-184.49199999999999</v>
      </c>
      <c r="Z720" s="30">
        <f t="shared" si="146"/>
        <v>0</v>
      </c>
    </row>
    <row r="721" spans="5:26" x14ac:dyDescent="0.15">
      <c r="E721" s="46"/>
      <c r="F721" s="28"/>
      <c r="G721" s="29"/>
      <c r="H721" s="29"/>
      <c r="I721" s="48" t="str">
        <f t="shared" si="168"/>
        <v/>
      </c>
      <c r="J721" s="48" t="str">
        <f t="shared" si="169"/>
        <v/>
      </c>
      <c r="K721" s="49" t="str">
        <f t="shared" si="170"/>
        <v/>
      </c>
      <c r="L721" s="11"/>
      <c r="M721" s="11"/>
      <c r="N721" s="78"/>
      <c r="O721" s="39" t="str">
        <f t="shared" si="148"/>
        <v>F</v>
      </c>
      <c r="P721" s="11">
        <f t="shared" si="143"/>
        <v>-23.287315649149274</v>
      </c>
      <c r="Q721" s="11"/>
      <c r="R721" s="38">
        <f t="shared" si="158"/>
        <v>0</v>
      </c>
      <c r="S721" s="30">
        <f t="shared" si="159"/>
        <v>0</v>
      </c>
      <c r="T721" s="30">
        <f t="shared" si="160"/>
        <v>0</v>
      </c>
      <c r="U721" s="34"/>
      <c r="V721" s="34"/>
      <c r="W721" s="34"/>
      <c r="X721" s="31">
        <f t="shared" si="144"/>
        <v>9.0359999999999996</v>
      </c>
      <c r="Y721" s="31">
        <f t="shared" si="145"/>
        <v>-184.49199999999999</v>
      </c>
      <c r="Z721" s="30">
        <f t="shared" si="146"/>
        <v>0</v>
      </c>
    </row>
    <row r="722" spans="5:26" x14ac:dyDescent="0.15">
      <c r="E722" s="46"/>
      <c r="F722" s="28"/>
      <c r="G722" s="29"/>
      <c r="H722" s="29"/>
      <c r="I722" s="48" t="str">
        <f t="shared" si="168"/>
        <v/>
      </c>
      <c r="J722" s="48" t="str">
        <f t="shared" si="169"/>
        <v/>
      </c>
      <c r="K722" s="49" t="str">
        <f t="shared" si="170"/>
        <v/>
      </c>
      <c r="L722" s="11"/>
      <c r="M722" s="11"/>
      <c r="N722" s="78"/>
      <c r="O722" s="39" t="str">
        <f t="shared" si="148"/>
        <v>F</v>
      </c>
      <c r="P722" s="11">
        <f t="shared" si="143"/>
        <v>-23.287315649149274</v>
      </c>
      <c r="Q722" s="11"/>
      <c r="R722" s="38">
        <f t="shared" si="158"/>
        <v>0</v>
      </c>
      <c r="S722" s="30">
        <f t="shared" si="159"/>
        <v>0</v>
      </c>
      <c r="T722" s="30">
        <f t="shared" si="160"/>
        <v>0</v>
      </c>
      <c r="U722" s="34"/>
      <c r="V722" s="34"/>
      <c r="W722" s="34"/>
      <c r="X722" s="31">
        <f t="shared" si="144"/>
        <v>9.0359999999999996</v>
      </c>
      <c r="Y722" s="31">
        <f t="shared" si="145"/>
        <v>-184.49199999999999</v>
      </c>
      <c r="Z722" s="30">
        <f t="shared" si="146"/>
        <v>0</v>
      </c>
    </row>
    <row r="723" spans="5:26" x14ac:dyDescent="0.15">
      <c r="E723" s="46"/>
      <c r="F723" s="28"/>
      <c r="G723" s="29"/>
      <c r="H723" s="29"/>
      <c r="I723" s="48" t="str">
        <f t="shared" si="168"/>
        <v/>
      </c>
      <c r="J723" s="48" t="str">
        <f t="shared" si="169"/>
        <v/>
      </c>
      <c r="K723" s="49" t="str">
        <f t="shared" si="170"/>
        <v/>
      </c>
      <c r="L723" s="11"/>
      <c r="M723" s="11"/>
      <c r="N723" s="78"/>
      <c r="O723" s="39" t="str">
        <f t="shared" si="148"/>
        <v>F</v>
      </c>
      <c r="P723" s="11">
        <f t="shared" si="143"/>
        <v>-23.287315649149274</v>
      </c>
      <c r="Q723" s="11"/>
      <c r="R723" s="38">
        <f t="shared" si="158"/>
        <v>0</v>
      </c>
      <c r="S723" s="30">
        <f t="shared" si="159"/>
        <v>0</v>
      </c>
      <c r="T723" s="30">
        <f t="shared" si="160"/>
        <v>0</v>
      </c>
      <c r="U723" s="34"/>
      <c r="V723" s="34"/>
      <c r="W723" s="34"/>
      <c r="X723" s="31">
        <f t="shared" si="144"/>
        <v>9.0359999999999996</v>
      </c>
      <c r="Y723" s="31">
        <f t="shared" si="145"/>
        <v>-184.49199999999999</v>
      </c>
      <c r="Z723" s="30">
        <f t="shared" si="146"/>
        <v>0</v>
      </c>
    </row>
    <row r="724" spans="5:26" x14ac:dyDescent="0.15">
      <c r="E724" s="46"/>
      <c r="F724" s="28"/>
      <c r="G724" s="29"/>
      <c r="H724" s="29"/>
      <c r="I724" s="48" t="str">
        <f t="shared" si="168"/>
        <v/>
      </c>
      <c r="J724" s="48" t="str">
        <f t="shared" si="169"/>
        <v/>
      </c>
      <c r="K724" s="49" t="str">
        <f t="shared" si="170"/>
        <v/>
      </c>
      <c r="L724" s="11"/>
      <c r="M724" s="11"/>
      <c r="N724" s="78"/>
      <c r="O724" s="39" t="str">
        <f t="shared" si="148"/>
        <v>F</v>
      </c>
      <c r="P724" s="11">
        <f t="shared" si="143"/>
        <v>-23.287315649149274</v>
      </c>
      <c r="Q724" s="11"/>
      <c r="R724" s="38">
        <f t="shared" si="158"/>
        <v>0</v>
      </c>
      <c r="S724" s="30">
        <f t="shared" si="159"/>
        <v>0</v>
      </c>
      <c r="T724" s="30">
        <f t="shared" si="160"/>
        <v>0</v>
      </c>
      <c r="U724" s="34"/>
      <c r="V724" s="34"/>
      <c r="W724" s="34"/>
      <c r="X724" s="31">
        <f t="shared" si="144"/>
        <v>9.0359999999999996</v>
      </c>
      <c r="Y724" s="31">
        <f t="shared" si="145"/>
        <v>-184.49199999999999</v>
      </c>
      <c r="Z724" s="30">
        <f t="shared" si="146"/>
        <v>0</v>
      </c>
    </row>
    <row r="725" spans="5:26" x14ac:dyDescent="0.15">
      <c r="E725" s="46"/>
      <c r="F725" s="28"/>
      <c r="G725" s="29"/>
      <c r="H725" s="29"/>
      <c r="I725" s="48" t="str">
        <f t="shared" si="168"/>
        <v/>
      </c>
      <c r="J725" s="48" t="str">
        <f t="shared" si="169"/>
        <v/>
      </c>
      <c r="K725" s="49" t="str">
        <f t="shared" si="170"/>
        <v/>
      </c>
      <c r="L725" s="11"/>
      <c r="M725" s="11"/>
      <c r="N725" s="78"/>
      <c r="O725" s="39" t="str">
        <f t="shared" si="148"/>
        <v>F</v>
      </c>
      <c r="P725" s="11">
        <f t="shared" si="143"/>
        <v>-23.287315649149274</v>
      </c>
      <c r="Q725" s="11"/>
      <c r="R725" s="38">
        <f t="shared" si="158"/>
        <v>0</v>
      </c>
      <c r="S725" s="30">
        <f t="shared" si="159"/>
        <v>0</v>
      </c>
      <c r="T725" s="30">
        <f t="shared" si="160"/>
        <v>0</v>
      </c>
      <c r="U725" s="34"/>
      <c r="V725" s="34"/>
      <c r="W725" s="34"/>
      <c r="X725" s="31">
        <f t="shared" si="144"/>
        <v>9.0359999999999996</v>
      </c>
      <c r="Y725" s="31">
        <f t="shared" si="145"/>
        <v>-184.49199999999999</v>
      </c>
      <c r="Z725" s="30">
        <f t="shared" si="146"/>
        <v>0</v>
      </c>
    </row>
    <row r="726" spans="5:26" x14ac:dyDescent="0.15">
      <c r="E726" s="46"/>
      <c r="F726" s="28"/>
      <c r="G726" s="29"/>
      <c r="H726" s="29"/>
      <c r="I726" s="48" t="str">
        <f t="shared" si="168"/>
        <v/>
      </c>
      <c r="J726" s="48" t="str">
        <f t="shared" si="169"/>
        <v/>
      </c>
      <c r="K726" s="49" t="str">
        <f t="shared" si="170"/>
        <v/>
      </c>
      <c r="L726" s="11"/>
      <c r="M726" s="11"/>
      <c r="N726" s="78"/>
      <c r="O726" s="39" t="str">
        <f t="shared" si="148"/>
        <v>F</v>
      </c>
      <c r="P726" s="11">
        <f t="shared" si="143"/>
        <v>-23.287315649149274</v>
      </c>
      <c r="Q726" s="11"/>
      <c r="R726" s="38">
        <f t="shared" si="158"/>
        <v>0</v>
      </c>
      <c r="S726" s="30">
        <f t="shared" si="159"/>
        <v>0</v>
      </c>
      <c r="T726" s="30">
        <f t="shared" si="160"/>
        <v>0</v>
      </c>
      <c r="U726" s="34"/>
      <c r="V726" s="34"/>
      <c r="W726" s="34"/>
      <c r="X726" s="31">
        <f t="shared" si="144"/>
        <v>9.0359999999999996</v>
      </c>
      <c r="Y726" s="31">
        <f t="shared" si="145"/>
        <v>-184.49199999999999</v>
      </c>
      <c r="Z726" s="30">
        <f t="shared" si="146"/>
        <v>0</v>
      </c>
    </row>
    <row r="727" spans="5:26" x14ac:dyDescent="0.15">
      <c r="E727" s="46"/>
      <c r="F727" s="28"/>
      <c r="G727" s="29"/>
      <c r="H727" s="29"/>
      <c r="I727" s="48" t="str">
        <f t="shared" si="168"/>
        <v/>
      </c>
      <c r="J727" s="48" t="str">
        <f t="shared" si="169"/>
        <v/>
      </c>
      <c r="K727" s="49" t="str">
        <f t="shared" si="170"/>
        <v/>
      </c>
      <c r="L727" s="11"/>
      <c r="M727" s="11"/>
      <c r="N727" s="78"/>
      <c r="O727" s="39" t="str">
        <f t="shared" si="148"/>
        <v>F</v>
      </c>
      <c r="P727" s="11">
        <f t="shared" si="143"/>
        <v>-23.287315649149274</v>
      </c>
      <c r="Q727" s="11"/>
      <c r="R727" s="38">
        <f t="shared" si="158"/>
        <v>0</v>
      </c>
      <c r="S727" s="30">
        <f t="shared" si="159"/>
        <v>0</v>
      </c>
      <c r="T727" s="30">
        <f t="shared" si="160"/>
        <v>0</v>
      </c>
      <c r="U727" s="34"/>
      <c r="V727" s="34"/>
      <c r="W727" s="34"/>
      <c r="X727" s="31">
        <f t="shared" si="144"/>
        <v>9.0359999999999996</v>
      </c>
      <c r="Y727" s="31">
        <f t="shared" si="145"/>
        <v>-184.49199999999999</v>
      </c>
      <c r="Z727" s="30">
        <f t="shared" si="146"/>
        <v>0</v>
      </c>
    </row>
    <row r="728" spans="5:26" x14ac:dyDescent="0.15">
      <c r="E728" s="46"/>
      <c r="F728" s="28"/>
      <c r="G728" s="29"/>
      <c r="H728" s="29"/>
      <c r="I728" s="48" t="str">
        <f t="shared" si="168"/>
        <v/>
      </c>
      <c r="J728" s="48" t="str">
        <f t="shared" si="169"/>
        <v/>
      </c>
      <c r="K728" s="49" t="str">
        <f t="shared" si="170"/>
        <v/>
      </c>
      <c r="L728" s="11"/>
      <c r="M728" s="11"/>
      <c r="N728" s="78"/>
      <c r="O728" s="39" t="str">
        <f t="shared" si="148"/>
        <v>F</v>
      </c>
      <c r="P728" s="11">
        <f t="shared" si="143"/>
        <v>-23.287315649149274</v>
      </c>
      <c r="Q728" s="11"/>
      <c r="R728" s="38">
        <f t="shared" si="158"/>
        <v>0</v>
      </c>
      <c r="S728" s="30">
        <f t="shared" si="159"/>
        <v>0</v>
      </c>
      <c r="T728" s="30">
        <f t="shared" si="160"/>
        <v>0</v>
      </c>
      <c r="U728" s="34"/>
      <c r="V728" s="34"/>
      <c r="W728" s="34"/>
      <c r="X728" s="31">
        <f t="shared" si="144"/>
        <v>9.0359999999999996</v>
      </c>
      <c r="Y728" s="31">
        <f t="shared" si="145"/>
        <v>-184.49199999999999</v>
      </c>
      <c r="Z728" s="30">
        <f t="shared" si="146"/>
        <v>0</v>
      </c>
    </row>
    <row r="729" spans="5:26" x14ac:dyDescent="0.15">
      <c r="E729" s="46"/>
      <c r="F729" s="28"/>
      <c r="G729" s="29"/>
      <c r="H729" s="29"/>
      <c r="I729" s="48" t="str">
        <f t="shared" si="168"/>
        <v/>
      </c>
      <c r="J729" s="48" t="str">
        <f t="shared" si="169"/>
        <v/>
      </c>
      <c r="K729" s="49" t="str">
        <f t="shared" si="170"/>
        <v/>
      </c>
      <c r="L729" s="11"/>
      <c r="M729" s="11"/>
      <c r="N729" s="78"/>
      <c r="O729" s="39" t="str">
        <f t="shared" si="148"/>
        <v>F</v>
      </c>
      <c r="P729" s="11">
        <f t="shared" si="143"/>
        <v>-23.287315649149274</v>
      </c>
      <c r="Q729" s="11"/>
      <c r="R729" s="38">
        <f t="shared" si="158"/>
        <v>0</v>
      </c>
      <c r="S729" s="30">
        <f t="shared" si="159"/>
        <v>0</v>
      </c>
      <c r="T729" s="30">
        <f t="shared" si="160"/>
        <v>0</v>
      </c>
      <c r="U729" s="34"/>
      <c r="V729" s="34"/>
      <c r="W729" s="34"/>
      <c r="X729" s="31">
        <f t="shared" si="144"/>
        <v>9.0359999999999996</v>
      </c>
      <c r="Y729" s="31">
        <f t="shared" si="145"/>
        <v>-184.49199999999999</v>
      </c>
      <c r="Z729" s="30">
        <f t="shared" si="146"/>
        <v>0</v>
      </c>
    </row>
    <row r="730" spans="5:26" x14ac:dyDescent="0.15">
      <c r="E730" s="46"/>
      <c r="F730" s="28"/>
      <c r="G730" s="29"/>
      <c r="H730" s="29"/>
      <c r="I730" s="48" t="str">
        <f t="shared" si="168"/>
        <v/>
      </c>
      <c r="J730" s="48" t="str">
        <f t="shared" si="169"/>
        <v/>
      </c>
      <c r="K730" s="49" t="str">
        <f t="shared" si="170"/>
        <v/>
      </c>
      <c r="L730" s="11"/>
      <c r="M730" s="11"/>
      <c r="N730" s="78"/>
      <c r="O730" s="39" t="str">
        <f t="shared" si="148"/>
        <v>F</v>
      </c>
      <c r="P730" s="11">
        <f t="shared" si="143"/>
        <v>-23.287315649149274</v>
      </c>
      <c r="Q730" s="11"/>
      <c r="R730" s="38">
        <f t="shared" si="158"/>
        <v>0</v>
      </c>
      <c r="S730" s="30">
        <f t="shared" si="159"/>
        <v>0</v>
      </c>
      <c r="T730" s="30">
        <f t="shared" si="160"/>
        <v>0</v>
      </c>
      <c r="U730" s="34"/>
      <c r="V730" s="34"/>
      <c r="W730" s="34"/>
      <c r="X730" s="31">
        <f t="shared" si="144"/>
        <v>9.0359999999999996</v>
      </c>
      <c r="Y730" s="31">
        <f t="shared" si="145"/>
        <v>-184.49199999999999</v>
      </c>
      <c r="Z730" s="30">
        <f t="shared" si="146"/>
        <v>0</v>
      </c>
    </row>
    <row r="731" spans="5:26" x14ac:dyDescent="0.15">
      <c r="E731" s="46"/>
      <c r="F731" s="28"/>
      <c r="G731" s="29"/>
      <c r="H731" s="29"/>
      <c r="I731" s="48" t="str">
        <f t="shared" si="168"/>
        <v/>
      </c>
      <c r="J731" s="48" t="str">
        <f t="shared" si="169"/>
        <v/>
      </c>
      <c r="K731" s="49" t="str">
        <f t="shared" si="170"/>
        <v/>
      </c>
      <c r="L731" s="11"/>
      <c r="M731" s="11"/>
      <c r="N731" s="78"/>
      <c r="O731" s="39" t="str">
        <f t="shared" si="148"/>
        <v>F</v>
      </c>
      <c r="P731" s="11">
        <f t="shared" si="143"/>
        <v>-23.287315649149274</v>
      </c>
      <c r="Q731" s="11"/>
      <c r="R731" s="38">
        <f t="shared" si="158"/>
        <v>0</v>
      </c>
      <c r="S731" s="30">
        <f t="shared" si="159"/>
        <v>0</v>
      </c>
      <c r="T731" s="30">
        <f t="shared" si="160"/>
        <v>0</v>
      </c>
      <c r="U731" s="34"/>
      <c r="V731" s="34"/>
      <c r="W731" s="34"/>
      <c r="X731" s="31">
        <f t="shared" si="144"/>
        <v>9.0359999999999996</v>
      </c>
      <c r="Y731" s="31">
        <f t="shared" si="145"/>
        <v>-184.49199999999999</v>
      </c>
      <c r="Z731" s="30">
        <f t="shared" si="146"/>
        <v>0</v>
      </c>
    </row>
    <row r="732" spans="5:26" x14ac:dyDescent="0.15">
      <c r="E732" s="46"/>
      <c r="F732" s="28"/>
      <c r="G732" s="29"/>
      <c r="H732" s="29"/>
      <c r="I732" s="48" t="str">
        <f t="shared" si="168"/>
        <v/>
      </c>
      <c r="J732" s="48" t="str">
        <f t="shared" si="169"/>
        <v/>
      </c>
      <c r="K732" s="49" t="str">
        <f t="shared" si="170"/>
        <v/>
      </c>
      <c r="L732" s="11"/>
      <c r="M732" s="11"/>
      <c r="N732" s="78"/>
      <c r="O732" s="39" t="str">
        <f t="shared" si="148"/>
        <v>F</v>
      </c>
      <c r="P732" s="11">
        <f t="shared" si="143"/>
        <v>-23.287315649149274</v>
      </c>
      <c r="Q732" s="11"/>
      <c r="R732" s="38">
        <f t="shared" si="158"/>
        <v>0</v>
      </c>
      <c r="S732" s="30">
        <f t="shared" si="159"/>
        <v>0</v>
      </c>
      <c r="T732" s="30">
        <f t="shared" si="160"/>
        <v>0</v>
      </c>
      <c r="U732" s="34"/>
      <c r="V732" s="34"/>
      <c r="W732" s="34"/>
      <c r="X732" s="31">
        <f t="shared" si="144"/>
        <v>9.0359999999999996</v>
      </c>
      <c r="Y732" s="31">
        <f t="shared" si="145"/>
        <v>-184.49199999999999</v>
      </c>
      <c r="Z732" s="30">
        <f t="shared" si="146"/>
        <v>0</v>
      </c>
    </row>
    <row r="733" spans="5:26" x14ac:dyDescent="0.15">
      <c r="E733" s="46"/>
      <c r="F733" s="28"/>
      <c r="G733" s="29"/>
      <c r="H733" s="29"/>
      <c r="I733" s="48" t="str">
        <f t="shared" si="168"/>
        <v/>
      </c>
      <c r="J733" s="48" t="str">
        <f t="shared" si="169"/>
        <v/>
      </c>
      <c r="K733" s="49" t="str">
        <f t="shared" si="170"/>
        <v/>
      </c>
      <c r="L733" s="11"/>
      <c r="M733" s="11"/>
      <c r="N733" s="78"/>
      <c r="O733" s="39" t="str">
        <f t="shared" si="148"/>
        <v>F</v>
      </c>
      <c r="P733" s="11">
        <f t="shared" si="143"/>
        <v>-23.287315649149274</v>
      </c>
      <c r="Q733" s="11"/>
      <c r="R733" s="38">
        <f t="shared" si="158"/>
        <v>0</v>
      </c>
      <c r="S733" s="30">
        <f t="shared" si="159"/>
        <v>0</v>
      </c>
      <c r="T733" s="30">
        <f t="shared" si="160"/>
        <v>0</v>
      </c>
      <c r="U733" s="34"/>
      <c r="V733" s="34"/>
      <c r="W733" s="34"/>
      <c r="X733" s="31">
        <f t="shared" si="144"/>
        <v>9.0359999999999996</v>
      </c>
      <c r="Y733" s="31">
        <f t="shared" si="145"/>
        <v>-184.49199999999999</v>
      </c>
      <c r="Z733" s="30">
        <f t="shared" si="146"/>
        <v>0</v>
      </c>
    </row>
    <row r="734" spans="5:26" x14ac:dyDescent="0.15">
      <c r="E734" s="46"/>
      <c r="F734" s="28"/>
      <c r="G734" s="29"/>
      <c r="H734" s="29"/>
      <c r="I734" s="48" t="str">
        <f t="shared" si="168"/>
        <v/>
      </c>
      <c r="J734" s="48" t="str">
        <f t="shared" si="169"/>
        <v/>
      </c>
      <c r="K734" s="49" t="str">
        <f t="shared" si="170"/>
        <v/>
      </c>
      <c r="L734" s="11"/>
      <c r="M734" s="11"/>
      <c r="N734" s="78"/>
      <c r="O734" s="39" t="str">
        <f t="shared" si="148"/>
        <v>F</v>
      </c>
      <c r="P734" s="11">
        <f t="shared" si="143"/>
        <v>-23.287315649149274</v>
      </c>
      <c r="Q734" s="11"/>
      <c r="R734" s="38">
        <f t="shared" si="158"/>
        <v>0</v>
      </c>
      <c r="S734" s="30">
        <f t="shared" si="159"/>
        <v>0</v>
      </c>
      <c r="T734" s="30">
        <f t="shared" si="160"/>
        <v>0</v>
      </c>
      <c r="U734" s="34"/>
      <c r="V734" s="34"/>
      <c r="W734" s="34"/>
      <c r="X734" s="31">
        <f t="shared" si="144"/>
        <v>9.0359999999999996</v>
      </c>
      <c r="Y734" s="31">
        <f t="shared" si="145"/>
        <v>-184.49199999999999</v>
      </c>
      <c r="Z734" s="30">
        <f t="shared" si="146"/>
        <v>0</v>
      </c>
    </row>
    <row r="735" spans="5:26" x14ac:dyDescent="0.15">
      <c r="E735" s="46"/>
      <c r="F735" s="28"/>
      <c r="G735" s="29"/>
      <c r="H735" s="29"/>
      <c r="I735" s="48" t="str">
        <f t="shared" si="168"/>
        <v/>
      </c>
      <c r="J735" s="48" t="str">
        <f t="shared" si="169"/>
        <v/>
      </c>
      <c r="K735" s="49" t="str">
        <f t="shared" si="170"/>
        <v/>
      </c>
      <c r="L735" s="11"/>
      <c r="M735" s="11"/>
      <c r="N735" s="78"/>
      <c r="O735" s="39" t="str">
        <f t="shared" si="148"/>
        <v>F</v>
      </c>
      <c r="P735" s="11">
        <f t="shared" si="143"/>
        <v>-23.287315649149274</v>
      </c>
      <c r="Q735" s="11"/>
      <c r="R735" s="38">
        <f t="shared" si="158"/>
        <v>0</v>
      </c>
      <c r="S735" s="30">
        <f t="shared" si="159"/>
        <v>0</v>
      </c>
      <c r="T735" s="30">
        <f t="shared" si="160"/>
        <v>0</v>
      </c>
      <c r="U735" s="34"/>
      <c r="V735" s="34"/>
      <c r="W735" s="34"/>
      <c r="X735" s="31">
        <f t="shared" si="144"/>
        <v>9.0359999999999996</v>
      </c>
      <c r="Y735" s="31">
        <f t="shared" si="145"/>
        <v>-184.49199999999999</v>
      </c>
      <c r="Z735" s="30">
        <f t="shared" si="146"/>
        <v>0</v>
      </c>
    </row>
    <row r="736" spans="5:26" x14ac:dyDescent="0.15">
      <c r="E736" s="46"/>
      <c r="F736" s="28"/>
      <c r="G736" s="29"/>
      <c r="H736" s="29"/>
      <c r="I736" s="48" t="str">
        <f t="shared" si="168"/>
        <v/>
      </c>
      <c r="J736" s="48" t="str">
        <f t="shared" si="169"/>
        <v/>
      </c>
      <c r="K736" s="49" t="str">
        <f t="shared" si="170"/>
        <v/>
      </c>
      <c r="L736" s="11"/>
      <c r="M736" s="11"/>
      <c r="N736" s="78"/>
      <c r="O736" s="39" t="str">
        <f t="shared" si="148"/>
        <v>F</v>
      </c>
      <c r="P736" s="11">
        <f t="shared" si="143"/>
        <v>-23.287315649149274</v>
      </c>
      <c r="Q736" s="11"/>
      <c r="R736" s="38">
        <f t="shared" si="158"/>
        <v>0</v>
      </c>
      <c r="S736" s="30">
        <f t="shared" si="159"/>
        <v>0</v>
      </c>
      <c r="T736" s="30">
        <f t="shared" si="160"/>
        <v>0</v>
      </c>
      <c r="U736" s="34"/>
      <c r="V736" s="34"/>
      <c r="W736" s="34"/>
      <c r="X736" s="31">
        <f t="shared" si="144"/>
        <v>9.0359999999999996</v>
      </c>
      <c r="Y736" s="31">
        <f t="shared" si="145"/>
        <v>-184.49199999999999</v>
      </c>
      <c r="Z736" s="30">
        <f t="shared" si="146"/>
        <v>0</v>
      </c>
    </row>
    <row r="737" spans="4:26" x14ac:dyDescent="0.15">
      <c r="E737" s="46"/>
      <c r="F737" s="28"/>
      <c r="G737" s="29"/>
      <c r="H737" s="29"/>
      <c r="I737" s="48" t="str">
        <f t="shared" si="168"/>
        <v/>
      </c>
      <c r="J737" s="48" t="str">
        <f t="shared" si="169"/>
        <v/>
      </c>
      <c r="K737" s="49" t="str">
        <f t="shared" si="170"/>
        <v/>
      </c>
      <c r="L737" s="11"/>
      <c r="M737" s="11"/>
      <c r="N737" s="78"/>
      <c r="O737" s="39" t="str">
        <f t="shared" si="148"/>
        <v>F</v>
      </c>
      <c r="P737" s="11">
        <f t="shared" si="143"/>
        <v>-23.287315649149274</v>
      </c>
      <c r="Q737" s="11"/>
      <c r="R737" s="38">
        <f t="shared" si="158"/>
        <v>0</v>
      </c>
      <c r="S737" s="30">
        <f t="shared" si="159"/>
        <v>0</v>
      </c>
      <c r="T737" s="30">
        <f t="shared" si="160"/>
        <v>0</v>
      </c>
      <c r="U737" s="34"/>
      <c r="V737" s="34"/>
      <c r="W737" s="34"/>
      <c r="X737" s="31">
        <f t="shared" si="144"/>
        <v>9.0359999999999996</v>
      </c>
      <c r="Y737" s="31">
        <f t="shared" si="145"/>
        <v>-184.49199999999999</v>
      </c>
      <c r="Z737" s="30">
        <f t="shared" si="146"/>
        <v>0</v>
      </c>
    </row>
    <row r="738" spans="4:26" x14ac:dyDescent="0.15">
      <c r="E738" s="46"/>
      <c r="F738" s="28"/>
      <c r="G738" s="29"/>
      <c r="H738" s="29"/>
      <c r="I738" s="48" t="str">
        <f t="shared" si="168"/>
        <v/>
      </c>
      <c r="J738" s="48" t="str">
        <f t="shared" si="169"/>
        <v/>
      </c>
      <c r="K738" s="49" t="str">
        <f t="shared" si="170"/>
        <v/>
      </c>
      <c r="L738" s="11"/>
      <c r="M738" s="11"/>
      <c r="N738" s="78"/>
      <c r="O738" s="39" t="str">
        <f t="shared" si="148"/>
        <v>F</v>
      </c>
      <c r="P738" s="11">
        <f t="shared" si="143"/>
        <v>-23.287315649149274</v>
      </c>
      <c r="Q738" s="11"/>
      <c r="R738" s="38">
        <f t="shared" si="158"/>
        <v>0</v>
      </c>
      <c r="S738" s="30">
        <f t="shared" si="159"/>
        <v>0</v>
      </c>
      <c r="T738" s="30">
        <f t="shared" si="160"/>
        <v>0</v>
      </c>
      <c r="U738" s="34"/>
      <c r="V738" s="34"/>
      <c r="W738" s="34"/>
      <c r="X738" s="31">
        <f t="shared" si="144"/>
        <v>9.0359999999999996</v>
      </c>
      <c r="Y738" s="31">
        <f t="shared" si="145"/>
        <v>-184.49199999999999</v>
      </c>
      <c r="Z738" s="30">
        <f t="shared" si="146"/>
        <v>0</v>
      </c>
    </row>
    <row r="739" spans="4:26" x14ac:dyDescent="0.15">
      <c r="E739" s="46"/>
      <c r="F739" s="28"/>
      <c r="G739" s="29"/>
      <c r="H739" s="29"/>
      <c r="I739" s="48" t="str">
        <f t="shared" si="168"/>
        <v/>
      </c>
      <c r="J739" s="48" t="str">
        <f t="shared" si="169"/>
        <v/>
      </c>
      <c r="K739" s="49" t="str">
        <f t="shared" si="170"/>
        <v/>
      </c>
      <c r="L739" s="11"/>
      <c r="M739" s="11"/>
      <c r="N739" s="78"/>
      <c r="O739" s="39" t="str">
        <f t="shared" si="148"/>
        <v>F</v>
      </c>
      <c r="P739" s="11">
        <f t="shared" si="143"/>
        <v>-23.287315649149274</v>
      </c>
      <c r="Q739" s="11"/>
      <c r="R739" s="38">
        <f t="shared" si="158"/>
        <v>0</v>
      </c>
      <c r="S739" s="30">
        <f t="shared" si="159"/>
        <v>0</v>
      </c>
      <c r="T739" s="30">
        <f t="shared" si="160"/>
        <v>0</v>
      </c>
      <c r="U739" s="34"/>
      <c r="V739" s="34"/>
      <c r="W739" s="34"/>
      <c r="X739" s="31">
        <f t="shared" si="144"/>
        <v>9.0359999999999996</v>
      </c>
      <c r="Y739" s="31">
        <f t="shared" si="145"/>
        <v>-184.49199999999999</v>
      </c>
      <c r="Z739" s="30">
        <f t="shared" si="146"/>
        <v>0</v>
      </c>
    </row>
    <row r="740" spans="4:26" x14ac:dyDescent="0.15">
      <c r="E740" s="46"/>
      <c r="F740" s="28"/>
      <c r="G740" s="29"/>
      <c r="H740" s="29"/>
      <c r="I740" s="48" t="str">
        <f t="shared" si="168"/>
        <v/>
      </c>
      <c r="J740" s="48" t="str">
        <f t="shared" si="169"/>
        <v/>
      </c>
      <c r="K740" s="49" t="str">
        <f t="shared" si="170"/>
        <v/>
      </c>
      <c r="L740" s="11"/>
      <c r="M740" s="11"/>
      <c r="N740" s="78"/>
      <c r="O740" s="39" t="str">
        <f t="shared" si="148"/>
        <v>F</v>
      </c>
      <c r="P740" s="11">
        <f t="shared" si="143"/>
        <v>-23.287315649149274</v>
      </c>
      <c r="Q740" s="11"/>
      <c r="R740" s="38">
        <f t="shared" si="158"/>
        <v>0</v>
      </c>
      <c r="S740" s="30">
        <f t="shared" si="159"/>
        <v>0</v>
      </c>
      <c r="T740" s="30">
        <f t="shared" si="160"/>
        <v>0</v>
      </c>
      <c r="U740" s="34"/>
      <c r="V740" s="34"/>
      <c r="W740" s="34"/>
      <c r="X740" s="31">
        <f t="shared" si="144"/>
        <v>9.0359999999999996</v>
      </c>
      <c r="Y740" s="31">
        <f t="shared" si="145"/>
        <v>-184.49199999999999</v>
      </c>
      <c r="Z740" s="30">
        <f t="shared" si="146"/>
        <v>0</v>
      </c>
    </row>
    <row r="741" spans="4:26" x14ac:dyDescent="0.15">
      <c r="E741" s="46"/>
      <c r="F741" s="28"/>
      <c r="G741" s="29"/>
      <c r="H741" s="29"/>
      <c r="I741" s="48" t="str">
        <f t="shared" si="168"/>
        <v/>
      </c>
      <c r="J741" s="48" t="str">
        <f t="shared" si="169"/>
        <v/>
      </c>
      <c r="K741" s="49" t="str">
        <f t="shared" si="170"/>
        <v/>
      </c>
      <c r="L741" s="11"/>
      <c r="M741" s="11"/>
      <c r="N741" s="78"/>
      <c r="O741" s="39" t="str">
        <f t="shared" si="148"/>
        <v>F</v>
      </c>
      <c r="P741" s="11">
        <f t="shared" si="143"/>
        <v>-23.287315649149274</v>
      </c>
      <c r="Q741" s="11"/>
      <c r="R741" s="38">
        <f t="shared" si="158"/>
        <v>0</v>
      </c>
      <c r="S741" s="30">
        <f t="shared" si="159"/>
        <v>0</v>
      </c>
      <c r="T741" s="30">
        <f t="shared" si="160"/>
        <v>0</v>
      </c>
      <c r="U741" s="34"/>
      <c r="V741" s="34"/>
      <c r="W741" s="34"/>
      <c r="X741" s="31">
        <f t="shared" si="144"/>
        <v>9.0359999999999996</v>
      </c>
      <c r="Y741" s="31">
        <f t="shared" si="145"/>
        <v>-184.49199999999999</v>
      </c>
      <c r="Z741" s="30">
        <f t="shared" si="146"/>
        <v>0</v>
      </c>
    </row>
    <row r="742" spans="4:26" x14ac:dyDescent="0.15">
      <c r="E742" s="46"/>
      <c r="F742" s="28"/>
      <c r="G742" s="29"/>
      <c r="H742" s="29"/>
      <c r="I742" s="48" t="str">
        <f t="shared" si="168"/>
        <v/>
      </c>
      <c r="J742" s="48" t="str">
        <f t="shared" si="169"/>
        <v/>
      </c>
      <c r="K742" s="49" t="str">
        <f t="shared" si="170"/>
        <v/>
      </c>
      <c r="L742" s="11"/>
      <c r="M742" s="11"/>
      <c r="N742" s="78"/>
      <c r="O742" s="39" t="str">
        <f t="shared" si="148"/>
        <v>F</v>
      </c>
      <c r="P742" s="11">
        <f t="shared" si="143"/>
        <v>-23.287315649149274</v>
      </c>
      <c r="Q742" s="11"/>
      <c r="R742" s="38">
        <f t="shared" si="158"/>
        <v>0</v>
      </c>
      <c r="S742" s="30">
        <f t="shared" si="159"/>
        <v>0</v>
      </c>
      <c r="T742" s="30">
        <f t="shared" si="160"/>
        <v>0</v>
      </c>
      <c r="U742" s="34"/>
      <c r="V742" s="34"/>
      <c r="W742" s="34"/>
      <c r="X742" s="31">
        <f t="shared" si="144"/>
        <v>9.0359999999999996</v>
      </c>
      <c r="Y742" s="31">
        <f t="shared" si="145"/>
        <v>-184.49199999999999</v>
      </c>
      <c r="Z742" s="30">
        <f t="shared" si="146"/>
        <v>0</v>
      </c>
    </row>
    <row r="743" spans="4:26" x14ac:dyDescent="0.15">
      <c r="E743" s="46"/>
      <c r="F743" s="28"/>
      <c r="G743" s="29"/>
      <c r="H743" s="29"/>
      <c r="I743" s="48" t="str">
        <f t="shared" si="168"/>
        <v/>
      </c>
      <c r="J743" s="48" t="str">
        <f t="shared" si="169"/>
        <v/>
      </c>
      <c r="K743" s="49" t="str">
        <f t="shared" si="170"/>
        <v/>
      </c>
      <c r="L743" s="11"/>
      <c r="M743" s="11"/>
      <c r="N743" s="78"/>
      <c r="O743" s="39" t="str">
        <f t="shared" si="148"/>
        <v>F</v>
      </c>
      <c r="P743" s="11">
        <f t="shared" si="143"/>
        <v>-23.287315649149274</v>
      </c>
      <c r="Q743" s="11"/>
      <c r="R743" s="38">
        <f t="shared" si="158"/>
        <v>0</v>
      </c>
      <c r="S743" s="30">
        <f t="shared" si="159"/>
        <v>0</v>
      </c>
      <c r="T743" s="30">
        <f t="shared" si="160"/>
        <v>0</v>
      </c>
      <c r="U743" s="34"/>
      <c r="V743" s="34"/>
      <c r="W743" s="34"/>
      <c r="X743" s="31">
        <f t="shared" si="144"/>
        <v>9.0359999999999996</v>
      </c>
      <c r="Y743" s="31">
        <f t="shared" si="145"/>
        <v>-184.49199999999999</v>
      </c>
      <c r="Z743" s="30">
        <f t="shared" si="146"/>
        <v>0</v>
      </c>
    </row>
    <row r="744" spans="4:26" ht="14.25" thickBot="1" x14ac:dyDescent="0.2">
      <c r="E744" s="50"/>
      <c r="F744" s="64"/>
      <c r="G744" s="51"/>
      <c r="H744" s="51"/>
      <c r="I744" s="52" t="str">
        <f>IF(COUNTA($F$623,$H$623,F744:H744)=5,P744,"")</f>
        <v/>
      </c>
      <c r="J744" s="52" t="str">
        <f t="shared" si="169"/>
        <v/>
      </c>
      <c r="K744" s="53" t="str">
        <f t="shared" si="170"/>
        <v/>
      </c>
      <c r="L744" s="11"/>
      <c r="M744" s="11"/>
      <c r="N744" s="78"/>
      <c r="O744" s="39" t="str">
        <f t="shared" si="148"/>
        <v>F</v>
      </c>
      <c r="P744" s="11">
        <f t="shared" si="143"/>
        <v>-23.287315649149274</v>
      </c>
      <c r="Q744" s="11"/>
      <c r="R744" s="38">
        <f t="shared" si="158"/>
        <v>0</v>
      </c>
      <c r="S744" s="30">
        <f t="shared" si="159"/>
        <v>0</v>
      </c>
      <c r="T744" s="30">
        <f t="shared" si="160"/>
        <v>0</v>
      </c>
      <c r="U744" s="34"/>
      <c r="V744" s="34"/>
      <c r="W744" s="34"/>
      <c r="X744" s="31">
        <f t="shared" si="144"/>
        <v>9.0359999999999996</v>
      </c>
      <c r="Y744" s="31">
        <f t="shared" si="145"/>
        <v>-184.49199999999999</v>
      </c>
      <c r="Z744" s="30">
        <f t="shared" si="146"/>
        <v>0</v>
      </c>
    </row>
    <row r="745" spans="4:26" ht="14.25" thickBot="1" x14ac:dyDescent="0.2"/>
    <row r="746" spans="4:26" ht="23.25" customHeight="1" x14ac:dyDescent="0.15">
      <c r="D746" s="72">
        <v>7</v>
      </c>
      <c r="E746" s="42" t="s">
        <v>20</v>
      </c>
      <c r="F746" s="65"/>
      <c r="G746" s="66" t="s">
        <v>115</v>
      </c>
      <c r="H746" s="90"/>
      <c r="I746" s="90"/>
      <c r="J746" s="66"/>
      <c r="K746" s="67"/>
    </row>
    <row r="747" spans="4:26" ht="27.75" customHeight="1" x14ac:dyDescent="0.15">
      <c r="E747" s="43" t="s">
        <v>54</v>
      </c>
      <c r="F747" s="63"/>
      <c r="G747" s="44" t="s">
        <v>75</v>
      </c>
      <c r="H747" s="59"/>
      <c r="I747" s="41"/>
      <c r="J747" s="41"/>
      <c r="K747" s="68"/>
    </row>
    <row r="748" spans="4:26" ht="42" customHeight="1" x14ac:dyDescent="0.15">
      <c r="E748" s="46"/>
      <c r="F748" s="7" t="s">
        <v>30</v>
      </c>
      <c r="G748" s="8" t="s">
        <v>29</v>
      </c>
      <c r="H748" s="8" t="s">
        <v>28</v>
      </c>
      <c r="I748" s="7" t="s">
        <v>123</v>
      </c>
      <c r="J748" s="7" t="s">
        <v>124</v>
      </c>
      <c r="K748" s="47" t="s">
        <v>125</v>
      </c>
      <c r="L748" s="10"/>
      <c r="M748" s="10"/>
      <c r="N748" s="7"/>
      <c r="O748" s="7" t="s">
        <v>31</v>
      </c>
      <c r="P748" s="9" t="s">
        <v>23</v>
      </c>
      <c r="Q748" s="9"/>
      <c r="R748" s="36" t="s">
        <v>21</v>
      </c>
      <c r="S748" s="35" t="s">
        <v>22</v>
      </c>
      <c r="T748" s="35" t="s">
        <v>47</v>
      </c>
      <c r="U748" s="35"/>
      <c r="V748" s="35"/>
      <c r="W748" s="35"/>
      <c r="X748" s="37" t="s">
        <v>45</v>
      </c>
      <c r="Y748" s="37" t="s">
        <v>46</v>
      </c>
      <c r="Z748" s="30" t="s">
        <v>78</v>
      </c>
    </row>
    <row r="749" spans="4:26" x14ac:dyDescent="0.15">
      <c r="E749" s="46"/>
      <c r="F749" s="28"/>
      <c r="G749" s="29"/>
      <c r="H749" s="29"/>
      <c r="I749" s="48" t="str">
        <f>IF(COUNTA($F$747,$H$747,F749:H749)=5,P749,"")</f>
        <v/>
      </c>
      <c r="J749" s="48" t="str">
        <f>IF(COUNTA($F$747,$H$747,F749:H749)=5,IF(T749&lt;6,"*",IF(T749&gt;=17.583,"*",(H749-G749*INDEX(IF(O749="F",muratafemale,muratamale),R749-4,1)-INDEX(IF(O749="F",muratafemale,muratamale),R749-4,2))/(G749*INDEX(IF(O749="F",muratafemale,muratamale),R749-4,1)+INDEX(IF(O749="F",muratafemale,muratamale),R749-4,2))*100)),"")</f>
        <v/>
      </c>
      <c r="K749" s="49" t="str">
        <f>IF(COUNTA($F$747,$H$747,F749:H749)=5,IF(OR(T749&lt;1,G749&lt;70),"*",IF(G749&gt;=IF(O749="M",181,174),(H749-Z749)/Z749*100,IF(G749&lt;101,(H749-X749)/X749*100,IF(T749&lt;6,(H749-X749)/X749*100,IF(T749&gt;=17.583,(H749-Z749)/Z749*100,(H749-Y749)/Y749*100))))),"")</f>
        <v/>
      </c>
      <c r="L749" s="11"/>
      <c r="M749" s="11"/>
      <c r="N749" s="78"/>
      <c r="O749" s="39" t="str">
        <f>IF(OR(+$H$747="男",+$H$747="M"),"M","F")</f>
        <v>F</v>
      </c>
      <c r="P749" s="11">
        <f t="shared" ref="P749:P868" si="171">IF(T749&gt;17.583,"*",(G749-(INDEX(IF(O749="F",Hfemalemean,Hmalemean),S749+1,R749+1)))/(INDEX(IF(O749="F",Hfemalesd,Hmalesd),S749+1,R749+1)))</f>
        <v>-23.287315649149274</v>
      </c>
      <c r="Q749" s="11"/>
      <c r="R749" s="38">
        <f>DATEDIF($F$747,F749,"Y")</f>
        <v>0</v>
      </c>
      <c r="S749" s="30">
        <f>DATEDIF($F$747,F749,"YM")</f>
        <v>0</v>
      </c>
      <c r="T749" s="30">
        <f>DATEDIF($F$747,F749,"Y")+DATEDIF($F$747,F749,"YD")/(365+IF(MOD(YEAR(DATE(YEAR(F749)-1,MONTH($F$747),DAY($F$747))),4)=0,IF(DATE(YEAR(DATE(YEAR(F749)-1,MONTH($F$747),DAY($F$747))),2,29)&gt;=DATE(YEAR(F749)-1,MONTH($F$747),DAY($F$747)),1,0),0)+IF(MOD(YEAR(F749),4)=0,IF(DATE(YEAR(F749),2,29)&lt;=F749,1,0),0))</f>
        <v>0</v>
      </c>
      <c r="U749" s="34"/>
      <c r="V749" s="34"/>
      <c r="W749" s="34"/>
      <c r="X749" s="31">
        <f t="shared" ref="X749:X868" si="172">IF(O749="M",2.06*10^-3*G749^2-0.1166*G749+6.5273,2.49*10^-3*G749^2-0.1858*G749+9.036)</f>
        <v>9.0359999999999996</v>
      </c>
      <c r="Y749" s="31">
        <f t="shared" ref="Y749:Y868" si="173">((G749/100)^3*INDEX(itoOI,IF(O749="M",0,3)+IF(G749&lt;140,1,IF(G749&lt;=149,2,3)),1)+(G749/100)^2*INDEX(itoOI,IF(O749="M",0,3)+IF(G749&lt;140,1,IF(G749&lt;=149,2,3)),2)+(G749/100)*INDEX(itoOI,IF(O749="M",0,3)+IF(G749&lt;140,1,IF(G749&lt;=149,2,3)),3)+INDEX(itoOI,IF(O749="M",0,3)+IF(G749&lt;140,1,IF(G749&lt;=149,2,3)),4))</f>
        <v>-184.49199999999999</v>
      </c>
      <c r="Z749" s="30">
        <f t="shared" ref="Z749:Z868" si="174">22*G749^2/10000</f>
        <v>0</v>
      </c>
    </row>
    <row r="750" spans="4:26" x14ac:dyDescent="0.15">
      <c r="E750" s="46"/>
      <c r="F750" s="28"/>
      <c r="G750" s="29"/>
      <c r="H750" s="29"/>
      <c r="I750" s="48" t="str">
        <f>IF(COUNTA($F$747,$H$747,F750:H750)=5,P750,"")</f>
        <v/>
      </c>
      <c r="J750" s="48" t="str">
        <f>IF(COUNTA($F$747,$H$747,F750:H750)=5,IF(T750&lt;6,"*",IF(T750&gt;=17.583,"*",(H750-G750*INDEX(IF(O750="F",muratafemale,muratamale),R750-4,1)-INDEX(IF(O750="F",muratafemale,muratamale),R750-4,2))/(G750*INDEX(IF(O750="F",muratafemale,muratamale),R750-4,1)+INDEX(IF(O750="F",muratafemale,muratamale),R750-4,2))*100)),"")</f>
        <v/>
      </c>
      <c r="K750" s="49" t="str">
        <f>IF(COUNTA($F$747,$H$747,F750:H750)=5,IF(OR(T750&lt;1,G750&lt;70),"*",IF(G750&gt;=IF(O750="M",181,174),(H750-Z750)/Z750*100,IF(G750&lt;101,(H750-X750)/X750*100,IF(T750&lt;6,(H750-X750)/X750*100,IF(T750&gt;=17.583,(H750-Z750)/Z750*100,(H750-Y750)/Y750*100))))),"")</f>
        <v/>
      </c>
      <c r="L750" s="11"/>
      <c r="M750" s="11"/>
      <c r="N750" s="78"/>
      <c r="O750" s="39" t="str">
        <f>+O749</f>
        <v>F</v>
      </c>
      <c r="P750" s="11">
        <f t="shared" si="171"/>
        <v>-23.287315649149274</v>
      </c>
      <c r="Q750" s="11"/>
      <c r="R750" s="38">
        <f>DATEDIF($F$747,F750,"Y")</f>
        <v>0</v>
      </c>
      <c r="S750" s="30">
        <f>DATEDIF($F$747,F750,"YM")</f>
        <v>0</v>
      </c>
      <c r="T750" s="30">
        <f>DATEDIF($F$747,F750,"Y")+DATEDIF($F$747,F750,"YD")/(365+IF(MOD(YEAR(DATE(YEAR(F750)-1,MONTH($F$747),DAY($F$747))),4)=0,IF(DATE(YEAR(DATE(YEAR(F750)-1,MONTH($F$747),DAY($F$747))),2,29)&gt;=DATE(YEAR(F750)-1,MONTH($F$747),DAY($F$747)),1,0),0)+IF(MOD(YEAR(F750),4)=0,IF(DATE(YEAR(F750),2,29)&lt;=F750,1,0),0))</f>
        <v>0</v>
      </c>
      <c r="U750" s="34"/>
      <c r="V750" s="34"/>
      <c r="W750" s="34"/>
      <c r="X750" s="31">
        <f t="shared" si="172"/>
        <v>9.0359999999999996</v>
      </c>
      <c r="Y750" s="31">
        <f t="shared" si="173"/>
        <v>-184.49199999999999</v>
      </c>
      <c r="Z750" s="30">
        <f t="shared" si="174"/>
        <v>0</v>
      </c>
    </row>
    <row r="751" spans="4:26" x14ac:dyDescent="0.15">
      <c r="E751" s="46"/>
      <c r="F751" s="28"/>
      <c r="G751" s="29"/>
      <c r="H751" s="29"/>
      <c r="I751" s="48" t="str">
        <f t="shared" ref="I751:I867" si="175">IF(COUNTA($F$747,$H$747,F751:H751)=5,P751,"")</f>
        <v/>
      </c>
      <c r="J751" s="48" t="str">
        <f t="shared" ref="J751:J868" si="176">IF(COUNTA($F$747,$H$747,F751:H751)=5,IF(T751&lt;6,"*",IF(T751&gt;=17.583,"*",(H751-G751*INDEX(IF(O751="F",muratafemale,muratamale),R751-4,1)-INDEX(IF(O751="F",muratafemale,muratamale),R751-4,2))/(G751*INDEX(IF(O751="F",muratafemale,muratamale),R751-4,1)+INDEX(IF(O751="F",muratafemale,muratamale),R751-4,2))*100)),"")</f>
        <v/>
      </c>
      <c r="K751" s="49" t="str">
        <f t="shared" ref="K751:K868" si="177">IF(COUNTA($F$747,$H$747,F751:H751)=5,IF(OR(T751&lt;1,G751&lt;70),"*",IF(G751&gt;=IF(O751="M",181,174),(H751-Z751)/Z751*100,IF(G751&lt;101,(H751-X751)/X751*100,IF(T751&lt;6,(H751-X751)/X751*100,IF(T751&gt;=17.583,(H751-Z751)/Z751*100,(H751-Y751)/Y751*100))))),"")</f>
        <v/>
      </c>
      <c r="N751" s="78"/>
      <c r="O751" s="39" t="str">
        <f t="shared" ref="O751:O868" si="178">+O750</f>
        <v>F</v>
      </c>
      <c r="P751" s="11">
        <f t="shared" si="171"/>
        <v>-23.287315649149274</v>
      </c>
      <c r="Q751" s="11"/>
      <c r="R751" s="38">
        <f t="shared" ref="R751:R813" si="179">DATEDIF($F$747,F751,"Y")</f>
        <v>0</v>
      </c>
      <c r="S751" s="30">
        <f t="shared" ref="S751:S813" si="180">DATEDIF($F$747,F751,"YM")</f>
        <v>0</v>
      </c>
      <c r="T751" s="30">
        <f>DATEDIF($F$747,F751,"Y")+DATEDIF($F$747,F751,"YD")/(365+IF(MOD(YEAR(DATE(YEAR(F751)-1,MONTH($F$747),DAY($F$747))),4)=0,IF(DATE(YEAR(DATE(YEAR(F751)-1,MONTH($F$747),DAY($F$747))),2,29)&gt;=DATE(YEAR(F751)-1,MONTH($F$747),DAY($F$747)),1,0),0)+IF(MOD(YEAR(F751),4)=0,IF(DATE(YEAR(F751),2,29)&lt;=F751,1,0),0))</f>
        <v>0</v>
      </c>
      <c r="U751" s="34"/>
      <c r="V751" s="34"/>
      <c r="W751" s="34"/>
      <c r="X751" s="31">
        <f t="shared" si="172"/>
        <v>9.0359999999999996</v>
      </c>
      <c r="Y751" s="31">
        <f t="shared" si="173"/>
        <v>-184.49199999999999</v>
      </c>
      <c r="Z751" s="30">
        <f t="shared" si="174"/>
        <v>0</v>
      </c>
    </row>
    <row r="752" spans="4:26" x14ac:dyDescent="0.15">
      <c r="E752" s="46"/>
      <c r="F752" s="28"/>
      <c r="G752" s="29"/>
      <c r="H752" s="29"/>
      <c r="I752" s="48" t="str">
        <f t="shared" ref="I752:I815" si="181">IF(COUNTA($F$747,$H$747,F752:H752)=5,P752,"")</f>
        <v/>
      </c>
      <c r="J752" s="48" t="str">
        <f t="shared" ref="J752:J815" si="182">IF(COUNTA($F$747,$H$747,F752:H752)=5,IF(T752&lt;6,"*",IF(T752&gt;=17.583,"*",(H752-G752*INDEX(IF(O752="F",muratafemale,muratamale),R752-4,1)-INDEX(IF(O752="F",muratafemale,muratamale),R752-4,2))/(G752*INDEX(IF(O752="F",muratafemale,muratamale),R752-4,1)+INDEX(IF(O752="F",muratafemale,muratamale),R752-4,2))*100)),"")</f>
        <v/>
      </c>
      <c r="K752" s="49" t="str">
        <f t="shared" ref="K752:K815" si="183">IF(COUNTA($F$747,$H$747,F752:H752)=5,IF(OR(T752&lt;1,G752&lt;70),"*",IF(G752&gt;=IF(O752="M",181,174),(H752-Z752)/Z752*100,IF(G752&lt;101,(H752-X752)/X752*100,IF(T752&lt;6,(H752-X752)/X752*100,IF(T752&gt;=17.583,(H752-Z752)/Z752*100,(H752-Y752)/Y752*100))))),"")</f>
        <v/>
      </c>
      <c r="N752" s="78"/>
      <c r="O752" s="39" t="str">
        <f t="shared" si="178"/>
        <v>F</v>
      </c>
      <c r="P752" s="11">
        <f t="shared" ref="P752:P815" si="184">IF(T752&gt;17.583,"*",(G752-(INDEX(IF(O752="F",Hfemalemean,Hmalemean),S752+1,R752+1)))/(INDEX(IF(O752="F",Hfemalesd,Hmalesd),S752+1,R752+1)))</f>
        <v>-23.287315649149274</v>
      </c>
      <c r="Q752" s="11"/>
      <c r="R752" s="38">
        <f t="shared" si="179"/>
        <v>0</v>
      </c>
      <c r="S752" s="30">
        <f t="shared" si="180"/>
        <v>0</v>
      </c>
      <c r="T752" s="30">
        <f t="shared" ref="T752:T813" si="185">DATEDIF($F$747,F752,"Y")+DATEDIF($F$747,F752,"YD")/(365+IF(MOD(YEAR(DATE(YEAR(F752)-1,MONTH($F$747),DAY($F$747))),4)=0,IF(DATE(YEAR(DATE(YEAR(F752)-1,MONTH($F$747),DAY($F$747))),2,29)&gt;=DATE(YEAR(F752)-1,MONTH($F$747),DAY($F$747)),1,0),0)+IF(MOD(YEAR(F752),4)=0,IF(DATE(YEAR(F752),2,29)&lt;=F752,1,0),0))</f>
        <v>0</v>
      </c>
      <c r="U752" s="34"/>
      <c r="V752" s="34"/>
      <c r="W752" s="34"/>
      <c r="X752" s="31">
        <f t="shared" ref="X752:X815" si="186">IF(O752="M",2.06*10^-3*G752^2-0.1166*G752+6.5273,2.49*10^-3*G752^2-0.1858*G752+9.036)</f>
        <v>9.0359999999999996</v>
      </c>
      <c r="Y752" s="31">
        <f t="shared" ref="Y752:Y815" si="187">((G752/100)^3*INDEX(itoOI,IF(O752="M",0,3)+IF(G752&lt;140,1,IF(G752&lt;=149,2,3)),1)+(G752/100)^2*INDEX(itoOI,IF(O752="M",0,3)+IF(G752&lt;140,1,IF(G752&lt;=149,2,3)),2)+(G752/100)*INDEX(itoOI,IF(O752="M",0,3)+IF(G752&lt;140,1,IF(G752&lt;=149,2,3)),3)+INDEX(itoOI,IF(O752="M",0,3)+IF(G752&lt;140,1,IF(G752&lt;=149,2,3)),4))</f>
        <v>-184.49199999999999</v>
      </c>
      <c r="Z752" s="30">
        <f t="shared" ref="Z752:Z815" si="188">22*G752^2/10000</f>
        <v>0</v>
      </c>
    </row>
    <row r="753" spans="5:26" x14ac:dyDescent="0.15">
      <c r="E753" s="46"/>
      <c r="F753" s="28"/>
      <c r="G753" s="29"/>
      <c r="H753" s="29"/>
      <c r="I753" s="48" t="str">
        <f t="shared" si="181"/>
        <v/>
      </c>
      <c r="J753" s="48" t="str">
        <f t="shared" si="182"/>
        <v/>
      </c>
      <c r="K753" s="49" t="str">
        <f t="shared" si="183"/>
        <v/>
      </c>
      <c r="N753" s="78"/>
      <c r="O753" s="39" t="str">
        <f t="shared" si="178"/>
        <v>F</v>
      </c>
      <c r="P753" s="11">
        <f t="shared" si="184"/>
        <v>-23.287315649149274</v>
      </c>
      <c r="Q753" s="11"/>
      <c r="R753" s="38">
        <f t="shared" si="179"/>
        <v>0</v>
      </c>
      <c r="S753" s="30">
        <f t="shared" si="180"/>
        <v>0</v>
      </c>
      <c r="T753" s="30">
        <f t="shared" si="185"/>
        <v>0</v>
      </c>
      <c r="U753" s="34"/>
      <c r="V753" s="34"/>
      <c r="W753" s="34"/>
      <c r="X753" s="31">
        <f t="shared" si="186"/>
        <v>9.0359999999999996</v>
      </c>
      <c r="Y753" s="31">
        <f t="shared" si="187"/>
        <v>-184.49199999999999</v>
      </c>
      <c r="Z753" s="30">
        <f t="shared" si="188"/>
        <v>0</v>
      </c>
    </row>
    <row r="754" spans="5:26" x14ac:dyDescent="0.15">
      <c r="E754" s="46"/>
      <c r="F754" s="28"/>
      <c r="G754" s="29"/>
      <c r="H754" s="29"/>
      <c r="I754" s="48" t="str">
        <f t="shared" si="181"/>
        <v/>
      </c>
      <c r="J754" s="48" t="str">
        <f t="shared" si="182"/>
        <v/>
      </c>
      <c r="K754" s="49" t="str">
        <f t="shared" si="183"/>
        <v/>
      </c>
      <c r="N754" s="78"/>
      <c r="O754" s="39" t="str">
        <f t="shared" si="178"/>
        <v>F</v>
      </c>
      <c r="P754" s="11">
        <f t="shared" si="184"/>
        <v>-23.287315649149274</v>
      </c>
      <c r="Q754" s="11"/>
      <c r="R754" s="38">
        <f t="shared" si="179"/>
        <v>0</v>
      </c>
      <c r="S754" s="30">
        <f t="shared" si="180"/>
        <v>0</v>
      </c>
      <c r="T754" s="30">
        <f t="shared" si="185"/>
        <v>0</v>
      </c>
      <c r="U754" s="34"/>
      <c r="V754" s="34"/>
      <c r="W754" s="34"/>
      <c r="X754" s="31">
        <f t="shared" si="186"/>
        <v>9.0359999999999996</v>
      </c>
      <c r="Y754" s="31">
        <f t="shared" si="187"/>
        <v>-184.49199999999999</v>
      </c>
      <c r="Z754" s="30">
        <f t="shared" si="188"/>
        <v>0</v>
      </c>
    </row>
    <row r="755" spans="5:26" x14ac:dyDescent="0.15">
      <c r="E755" s="46"/>
      <c r="F755" s="28"/>
      <c r="G755" s="29"/>
      <c r="H755" s="29"/>
      <c r="I755" s="48" t="str">
        <f t="shared" si="181"/>
        <v/>
      </c>
      <c r="J755" s="48" t="str">
        <f t="shared" si="182"/>
        <v/>
      </c>
      <c r="K755" s="49" t="str">
        <f t="shared" si="183"/>
        <v/>
      </c>
      <c r="N755" s="78"/>
      <c r="O755" s="39" t="str">
        <f t="shared" si="178"/>
        <v>F</v>
      </c>
      <c r="P755" s="11">
        <f t="shared" si="184"/>
        <v>-23.287315649149274</v>
      </c>
      <c r="Q755" s="11"/>
      <c r="R755" s="38">
        <f t="shared" si="179"/>
        <v>0</v>
      </c>
      <c r="S755" s="30">
        <f t="shared" si="180"/>
        <v>0</v>
      </c>
      <c r="T755" s="30">
        <f t="shared" si="185"/>
        <v>0</v>
      </c>
      <c r="U755" s="34"/>
      <c r="V755" s="34"/>
      <c r="W755" s="34"/>
      <c r="X755" s="31">
        <f t="shared" si="186"/>
        <v>9.0359999999999996</v>
      </c>
      <c r="Y755" s="31">
        <f t="shared" si="187"/>
        <v>-184.49199999999999</v>
      </c>
      <c r="Z755" s="30">
        <f t="shared" si="188"/>
        <v>0</v>
      </c>
    </row>
    <row r="756" spans="5:26" x14ac:dyDescent="0.15">
      <c r="E756" s="46"/>
      <c r="F756" s="28"/>
      <c r="G756" s="29"/>
      <c r="H756" s="29"/>
      <c r="I756" s="48" t="str">
        <f t="shared" si="181"/>
        <v/>
      </c>
      <c r="J756" s="48" t="str">
        <f t="shared" si="182"/>
        <v/>
      </c>
      <c r="K756" s="49" t="str">
        <f t="shared" si="183"/>
        <v/>
      </c>
      <c r="N756" s="78"/>
      <c r="O756" s="39" t="str">
        <f t="shared" si="178"/>
        <v>F</v>
      </c>
      <c r="P756" s="11">
        <f t="shared" si="184"/>
        <v>-23.287315649149274</v>
      </c>
      <c r="Q756" s="11"/>
      <c r="R756" s="38">
        <f t="shared" si="179"/>
        <v>0</v>
      </c>
      <c r="S756" s="30">
        <f t="shared" si="180"/>
        <v>0</v>
      </c>
      <c r="T756" s="30">
        <f t="shared" si="185"/>
        <v>0</v>
      </c>
      <c r="U756" s="34"/>
      <c r="V756" s="34"/>
      <c r="W756" s="34"/>
      <c r="X756" s="31">
        <f t="shared" si="186"/>
        <v>9.0359999999999996</v>
      </c>
      <c r="Y756" s="31">
        <f t="shared" si="187"/>
        <v>-184.49199999999999</v>
      </c>
      <c r="Z756" s="30">
        <f t="shared" si="188"/>
        <v>0</v>
      </c>
    </row>
    <row r="757" spans="5:26" x14ac:dyDescent="0.15">
      <c r="E757" s="46"/>
      <c r="F757" s="28"/>
      <c r="G757" s="29"/>
      <c r="H757" s="29"/>
      <c r="I757" s="48" t="str">
        <f t="shared" si="181"/>
        <v/>
      </c>
      <c r="J757" s="48" t="str">
        <f t="shared" si="182"/>
        <v/>
      </c>
      <c r="K757" s="49" t="str">
        <f t="shared" si="183"/>
        <v/>
      </c>
      <c r="N757" s="78"/>
      <c r="O757" s="39" t="str">
        <f t="shared" si="178"/>
        <v>F</v>
      </c>
      <c r="P757" s="11">
        <f t="shared" si="184"/>
        <v>-23.287315649149274</v>
      </c>
      <c r="Q757" s="11"/>
      <c r="R757" s="38">
        <f t="shared" si="179"/>
        <v>0</v>
      </c>
      <c r="S757" s="30">
        <f t="shared" si="180"/>
        <v>0</v>
      </c>
      <c r="T757" s="30">
        <f t="shared" si="185"/>
        <v>0</v>
      </c>
      <c r="U757" s="34"/>
      <c r="V757" s="34"/>
      <c r="W757" s="34"/>
      <c r="X757" s="31">
        <f t="shared" si="186"/>
        <v>9.0359999999999996</v>
      </c>
      <c r="Y757" s="31">
        <f t="shared" si="187"/>
        <v>-184.49199999999999</v>
      </c>
      <c r="Z757" s="30">
        <f t="shared" si="188"/>
        <v>0</v>
      </c>
    </row>
    <row r="758" spans="5:26" x14ac:dyDescent="0.15">
      <c r="E758" s="46"/>
      <c r="F758" s="28"/>
      <c r="G758" s="29"/>
      <c r="H758" s="29"/>
      <c r="I758" s="48" t="str">
        <f t="shared" si="181"/>
        <v/>
      </c>
      <c r="J758" s="48" t="str">
        <f t="shared" si="182"/>
        <v/>
      </c>
      <c r="K758" s="49" t="str">
        <f t="shared" si="183"/>
        <v/>
      </c>
      <c r="N758" s="78"/>
      <c r="O758" s="39" t="str">
        <f t="shared" si="178"/>
        <v>F</v>
      </c>
      <c r="P758" s="11">
        <f t="shared" si="184"/>
        <v>-23.287315649149274</v>
      </c>
      <c r="Q758" s="11"/>
      <c r="R758" s="38">
        <f t="shared" si="179"/>
        <v>0</v>
      </c>
      <c r="S758" s="30">
        <f t="shared" si="180"/>
        <v>0</v>
      </c>
      <c r="T758" s="30">
        <f t="shared" si="185"/>
        <v>0</v>
      </c>
      <c r="U758" s="34"/>
      <c r="V758" s="34"/>
      <c r="W758" s="34"/>
      <c r="X758" s="31">
        <f t="shared" si="186"/>
        <v>9.0359999999999996</v>
      </c>
      <c r="Y758" s="31">
        <f t="shared" si="187"/>
        <v>-184.49199999999999</v>
      </c>
      <c r="Z758" s="30">
        <f t="shared" si="188"/>
        <v>0</v>
      </c>
    </row>
    <row r="759" spans="5:26" x14ac:dyDescent="0.15">
      <c r="E759" s="46"/>
      <c r="F759" s="28"/>
      <c r="G759" s="29"/>
      <c r="H759" s="29"/>
      <c r="I759" s="48" t="str">
        <f t="shared" si="181"/>
        <v/>
      </c>
      <c r="J759" s="48" t="str">
        <f t="shared" si="182"/>
        <v/>
      </c>
      <c r="K759" s="49" t="str">
        <f t="shared" si="183"/>
        <v/>
      </c>
      <c r="N759" s="78"/>
      <c r="O759" s="39" t="str">
        <f t="shared" si="178"/>
        <v>F</v>
      </c>
      <c r="P759" s="11">
        <f t="shared" si="184"/>
        <v>-23.287315649149274</v>
      </c>
      <c r="Q759" s="11"/>
      <c r="R759" s="38">
        <f t="shared" si="179"/>
        <v>0</v>
      </c>
      <c r="S759" s="30">
        <f t="shared" si="180"/>
        <v>0</v>
      </c>
      <c r="T759" s="30">
        <f t="shared" si="185"/>
        <v>0</v>
      </c>
      <c r="U759" s="34"/>
      <c r="V759" s="34"/>
      <c r="W759" s="34"/>
      <c r="X759" s="31">
        <f t="shared" si="186"/>
        <v>9.0359999999999996</v>
      </c>
      <c r="Y759" s="31">
        <f t="shared" si="187"/>
        <v>-184.49199999999999</v>
      </c>
      <c r="Z759" s="30">
        <f t="shared" si="188"/>
        <v>0</v>
      </c>
    </row>
    <row r="760" spans="5:26" x14ac:dyDescent="0.15">
      <c r="E760" s="46"/>
      <c r="F760" s="28"/>
      <c r="G760" s="29"/>
      <c r="H760" s="29"/>
      <c r="I760" s="48" t="str">
        <f t="shared" si="181"/>
        <v/>
      </c>
      <c r="J760" s="48" t="str">
        <f t="shared" si="182"/>
        <v/>
      </c>
      <c r="K760" s="49" t="str">
        <f t="shared" si="183"/>
        <v/>
      </c>
      <c r="N760" s="78"/>
      <c r="O760" s="39" t="str">
        <f t="shared" si="178"/>
        <v>F</v>
      </c>
      <c r="P760" s="11">
        <f t="shared" si="184"/>
        <v>-23.287315649149274</v>
      </c>
      <c r="Q760" s="11"/>
      <c r="R760" s="38">
        <f t="shared" si="179"/>
        <v>0</v>
      </c>
      <c r="S760" s="30">
        <f t="shared" si="180"/>
        <v>0</v>
      </c>
      <c r="T760" s="30">
        <f t="shared" si="185"/>
        <v>0</v>
      </c>
      <c r="U760" s="34"/>
      <c r="V760" s="34"/>
      <c r="W760" s="34"/>
      <c r="X760" s="31">
        <f t="shared" si="186"/>
        <v>9.0359999999999996</v>
      </c>
      <c r="Y760" s="31">
        <f t="shared" si="187"/>
        <v>-184.49199999999999</v>
      </c>
      <c r="Z760" s="30">
        <f t="shared" si="188"/>
        <v>0</v>
      </c>
    </row>
    <row r="761" spans="5:26" x14ac:dyDescent="0.15">
      <c r="E761" s="46"/>
      <c r="F761" s="28"/>
      <c r="G761" s="29"/>
      <c r="H761" s="29"/>
      <c r="I761" s="48" t="str">
        <f t="shared" si="181"/>
        <v/>
      </c>
      <c r="J761" s="48" t="str">
        <f t="shared" si="182"/>
        <v/>
      </c>
      <c r="K761" s="49" t="str">
        <f t="shared" si="183"/>
        <v/>
      </c>
      <c r="N761" s="78"/>
      <c r="O761" s="39" t="str">
        <f t="shared" si="178"/>
        <v>F</v>
      </c>
      <c r="P761" s="11">
        <f t="shared" si="184"/>
        <v>-23.287315649149274</v>
      </c>
      <c r="Q761" s="11"/>
      <c r="R761" s="38">
        <f t="shared" si="179"/>
        <v>0</v>
      </c>
      <c r="S761" s="30">
        <f t="shared" si="180"/>
        <v>0</v>
      </c>
      <c r="T761" s="30">
        <f t="shared" si="185"/>
        <v>0</v>
      </c>
      <c r="U761" s="34"/>
      <c r="V761" s="34"/>
      <c r="W761" s="34"/>
      <c r="X761" s="31">
        <f t="shared" si="186"/>
        <v>9.0359999999999996</v>
      </c>
      <c r="Y761" s="31">
        <f t="shared" si="187"/>
        <v>-184.49199999999999</v>
      </c>
      <c r="Z761" s="30">
        <f t="shared" si="188"/>
        <v>0</v>
      </c>
    </row>
    <row r="762" spans="5:26" x14ac:dyDescent="0.15">
      <c r="E762" s="46"/>
      <c r="F762" s="28"/>
      <c r="G762" s="29"/>
      <c r="H762" s="29"/>
      <c r="I762" s="48" t="str">
        <f t="shared" si="181"/>
        <v/>
      </c>
      <c r="J762" s="48" t="str">
        <f t="shared" si="182"/>
        <v/>
      </c>
      <c r="K762" s="49" t="str">
        <f t="shared" si="183"/>
        <v/>
      </c>
      <c r="N762" s="78"/>
      <c r="O762" s="39" t="str">
        <f t="shared" si="178"/>
        <v>F</v>
      </c>
      <c r="P762" s="11">
        <f t="shared" si="184"/>
        <v>-23.287315649149274</v>
      </c>
      <c r="Q762" s="11"/>
      <c r="R762" s="38">
        <f t="shared" si="179"/>
        <v>0</v>
      </c>
      <c r="S762" s="30">
        <f t="shared" si="180"/>
        <v>0</v>
      </c>
      <c r="T762" s="30">
        <f t="shared" si="185"/>
        <v>0</v>
      </c>
      <c r="U762" s="34"/>
      <c r="V762" s="34"/>
      <c r="W762" s="34"/>
      <c r="X762" s="31">
        <f t="shared" si="186"/>
        <v>9.0359999999999996</v>
      </c>
      <c r="Y762" s="31">
        <f t="shared" si="187"/>
        <v>-184.49199999999999</v>
      </c>
      <c r="Z762" s="30">
        <f t="shared" si="188"/>
        <v>0</v>
      </c>
    </row>
    <row r="763" spans="5:26" x14ac:dyDescent="0.15">
      <c r="E763" s="46"/>
      <c r="F763" s="28"/>
      <c r="G763" s="29"/>
      <c r="H763" s="29"/>
      <c r="I763" s="48" t="str">
        <f t="shared" si="181"/>
        <v/>
      </c>
      <c r="J763" s="48" t="str">
        <f t="shared" si="182"/>
        <v/>
      </c>
      <c r="K763" s="49" t="str">
        <f t="shared" si="183"/>
        <v/>
      </c>
      <c r="N763" s="78"/>
      <c r="O763" s="39" t="str">
        <f t="shared" si="178"/>
        <v>F</v>
      </c>
      <c r="P763" s="11">
        <f t="shared" si="184"/>
        <v>-23.287315649149274</v>
      </c>
      <c r="Q763" s="11"/>
      <c r="R763" s="38">
        <f t="shared" si="179"/>
        <v>0</v>
      </c>
      <c r="S763" s="30">
        <f t="shared" si="180"/>
        <v>0</v>
      </c>
      <c r="T763" s="30">
        <f t="shared" si="185"/>
        <v>0</v>
      </c>
      <c r="U763" s="34"/>
      <c r="V763" s="34"/>
      <c r="W763" s="34"/>
      <c r="X763" s="31">
        <f t="shared" si="186"/>
        <v>9.0359999999999996</v>
      </c>
      <c r="Y763" s="31">
        <f t="shared" si="187"/>
        <v>-184.49199999999999</v>
      </c>
      <c r="Z763" s="30">
        <f t="shared" si="188"/>
        <v>0</v>
      </c>
    </row>
    <row r="764" spans="5:26" x14ac:dyDescent="0.15">
      <c r="E764" s="46"/>
      <c r="F764" s="28"/>
      <c r="G764" s="29"/>
      <c r="H764" s="29"/>
      <c r="I764" s="48" t="str">
        <f t="shared" si="181"/>
        <v/>
      </c>
      <c r="J764" s="48" t="str">
        <f t="shared" si="182"/>
        <v/>
      </c>
      <c r="K764" s="49" t="str">
        <f t="shared" si="183"/>
        <v/>
      </c>
      <c r="N764" s="78"/>
      <c r="O764" s="39" t="str">
        <f t="shared" si="178"/>
        <v>F</v>
      </c>
      <c r="P764" s="11">
        <f t="shared" si="184"/>
        <v>-23.287315649149274</v>
      </c>
      <c r="Q764" s="11"/>
      <c r="R764" s="38">
        <f t="shared" si="179"/>
        <v>0</v>
      </c>
      <c r="S764" s="30">
        <f t="shared" si="180"/>
        <v>0</v>
      </c>
      <c r="T764" s="30">
        <f t="shared" si="185"/>
        <v>0</v>
      </c>
      <c r="U764" s="34"/>
      <c r="V764" s="34"/>
      <c r="W764" s="34"/>
      <c r="X764" s="31">
        <f t="shared" si="186"/>
        <v>9.0359999999999996</v>
      </c>
      <c r="Y764" s="31">
        <f t="shared" si="187"/>
        <v>-184.49199999999999</v>
      </c>
      <c r="Z764" s="30">
        <f t="shared" si="188"/>
        <v>0</v>
      </c>
    </row>
    <row r="765" spans="5:26" x14ac:dyDescent="0.15">
      <c r="E765" s="46"/>
      <c r="F765" s="28"/>
      <c r="G765" s="29"/>
      <c r="H765" s="29"/>
      <c r="I765" s="48" t="str">
        <f t="shared" si="181"/>
        <v/>
      </c>
      <c r="J765" s="48" t="str">
        <f t="shared" si="182"/>
        <v/>
      </c>
      <c r="K765" s="49" t="str">
        <f t="shared" si="183"/>
        <v/>
      </c>
      <c r="N765" s="78"/>
      <c r="O765" s="39" t="str">
        <f t="shared" si="178"/>
        <v>F</v>
      </c>
      <c r="P765" s="11">
        <f t="shared" si="184"/>
        <v>-23.287315649149274</v>
      </c>
      <c r="Q765" s="11"/>
      <c r="R765" s="38">
        <f t="shared" si="179"/>
        <v>0</v>
      </c>
      <c r="S765" s="30">
        <f t="shared" si="180"/>
        <v>0</v>
      </c>
      <c r="T765" s="30">
        <f t="shared" si="185"/>
        <v>0</v>
      </c>
      <c r="U765" s="34"/>
      <c r="V765" s="34"/>
      <c r="W765" s="34"/>
      <c r="X765" s="31">
        <f t="shared" si="186"/>
        <v>9.0359999999999996</v>
      </c>
      <c r="Y765" s="31">
        <f t="shared" si="187"/>
        <v>-184.49199999999999</v>
      </c>
      <c r="Z765" s="30">
        <f t="shared" si="188"/>
        <v>0</v>
      </c>
    </row>
    <row r="766" spans="5:26" x14ac:dyDescent="0.15">
      <c r="E766" s="46"/>
      <c r="F766" s="28"/>
      <c r="G766" s="29"/>
      <c r="H766" s="29"/>
      <c r="I766" s="48" t="str">
        <f t="shared" si="181"/>
        <v/>
      </c>
      <c r="J766" s="48" t="str">
        <f t="shared" si="182"/>
        <v/>
      </c>
      <c r="K766" s="49" t="str">
        <f t="shared" si="183"/>
        <v/>
      </c>
      <c r="N766" s="78"/>
      <c r="O766" s="39" t="str">
        <f t="shared" si="178"/>
        <v>F</v>
      </c>
      <c r="P766" s="11">
        <f t="shared" si="184"/>
        <v>-23.287315649149274</v>
      </c>
      <c r="Q766" s="11"/>
      <c r="R766" s="38">
        <f t="shared" si="179"/>
        <v>0</v>
      </c>
      <c r="S766" s="30">
        <f t="shared" si="180"/>
        <v>0</v>
      </c>
      <c r="T766" s="30">
        <f t="shared" si="185"/>
        <v>0</v>
      </c>
      <c r="U766" s="34"/>
      <c r="V766" s="34"/>
      <c r="W766" s="34"/>
      <c r="X766" s="31">
        <f t="shared" si="186"/>
        <v>9.0359999999999996</v>
      </c>
      <c r="Y766" s="31">
        <f t="shared" si="187"/>
        <v>-184.49199999999999</v>
      </c>
      <c r="Z766" s="30">
        <f t="shared" si="188"/>
        <v>0</v>
      </c>
    </row>
    <row r="767" spans="5:26" x14ac:dyDescent="0.15">
      <c r="E767" s="46"/>
      <c r="F767" s="28"/>
      <c r="G767" s="29"/>
      <c r="H767" s="29"/>
      <c r="I767" s="48" t="str">
        <f t="shared" si="181"/>
        <v/>
      </c>
      <c r="J767" s="48" t="str">
        <f t="shared" si="182"/>
        <v/>
      </c>
      <c r="K767" s="49" t="str">
        <f t="shared" si="183"/>
        <v/>
      </c>
      <c r="N767" s="78"/>
      <c r="O767" s="39" t="str">
        <f t="shared" si="178"/>
        <v>F</v>
      </c>
      <c r="P767" s="11">
        <f t="shared" si="184"/>
        <v>-23.287315649149274</v>
      </c>
      <c r="Q767" s="11"/>
      <c r="R767" s="38">
        <f t="shared" si="179"/>
        <v>0</v>
      </c>
      <c r="S767" s="30">
        <f t="shared" si="180"/>
        <v>0</v>
      </c>
      <c r="T767" s="30">
        <f t="shared" si="185"/>
        <v>0</v>
      </c>
      <c r="U767" s="34"/>
      <c r="V767" s="34"/>
      <c r="W767" s="34"/>
      <c r="X767" s="31">
        <f t="shared" si="186"/>
        <v>9.0359999999999996</v>
      </c>
      <c r="Y767" s="31">
        <f t="shared" si="187"/>
        <v>-184.49199999999999</v>
      </c>
      <c r="Z767" s="30">
        <f t="shared" si="188"/>
        <v>0</v>
      </c>
    </row>
    <row r="768" spans="5:26" x14ac:dyDescent="0.15">
      <c r="E768" s="46"/>
      <c r="F768" s="28"/>
      <c r="G768" s="29"/>
      <c r="H768" s="29"/>
      <c r="I768" s="48" t="str">
        <f t="shared" si="181"/>
        <v/>
      </c>
      <c r="J768" s="48" t="str">
        <f t="shared" si="182"/>
        <v/>
      </c>
      <c r="K768" s="49" t="str">
        <f t="shared" si="183"/>
        <v/>
      </c>
      <c r="N768" s="78"/>
      <c r="O768" s="39" t="str">
        <f t="shared" si="178"/>
        <v>F</v>
      </c>
      <c r="P768" s="11">
        <f t="shared" si="184"/>
        <v>-23.287315649149274</v>
      </c>
      <c r="Q768" s="11"/>
      <c r="R768" s="38">
        <f t="shared" si="179"/>
        <v>0</v>
      </c>
      <c r="S768" s="30">
        <f t="shared" si="180"/>
        <v>0</v>
      </c>
      <c r="T768" s="30">
        <f t="shared" si="185"/>
        <v>0</v>
      </c>
      <c r="U768" s="34"/>
      <c r="V768" s="34"/>
      <c r="W768" s="34"/>
      <c r="X768" s="31">
        <f t="shared" si="186"/>
        <v>9.0359999999999996</v>
      </c>
      <c r="Y768" s="31">
        <f t="shared" si="187"/>
        <v>-184.49199999999999</v>
      </c>
      <c r="Z768" s="30">
        <f t="shared" si="188"/>
        <v>0</v>
      </c>
    </row>
    <row r="769" spans="5:26" x14ac:dyDescent="0.15">
      <c r="E769" s="46"/>
      <c r="F769" s="28"/>
      <c r="G769" s="29"/>
      <c r="H769" s="29"/>
      <c r="I769" s="48" t="str">
        <f t="shared" si="181"/>
        <v/>
      </c>
      <c r="J769" s="48" t="str">
        <f t="shared" si="182"/>
        <v/>
      </c>
      <c r="K769" s="49" t="str">
        <f t="shared" si="183"/>
        <v/>
      </c>
      <c r="N769" s="78"/>
      <c r="O769" s="39" t="str">
        <f t="shared" si="178"/>
        <v>F</v>
      </c>
      <c r="P769" s="11">
        <f t="shared" si="184"/>
        <v>-23.287315649149274</v>
      </c>
      <c r="Q769" s="11"/>
      <c r="R769" s="38">
        <f t="shared" si="179"/>
        <v>0</v>
      </c>
      <c r="S769" s="30">
        <f t="shared" si="180"/>
        <v>0</v>
      </c>
      <c r="T769" s="30">
        <f t="shared" si="185"/>
        <v>0</v>
      </c>
      <c r="U769" s="34"/>
      <c r="V769" s="34"/>
      <c r="W769" s="34"/>
      <c r="X769" s="31">
        <f t="shared" si="186"/>
        <v>9.0359999999999996</v>
      </c>
      <c r="Y769" s="31">
        <f t="shared" si="187"/>
        <v>-184.49199999999999</v>
      </c>
      <c r="Z769" s="30">
        <f t="shared" si="188"/>
        <v>0</v>
      </c>
    </row>
    <row r="770" spans="5:26" x14ac:dyDescent="0.15">
      <c r="E770" s="46"/>
      <c r="F770" s="28"/>
      <c r="G770" s="29"/>
      <c r="H770" s="29"/>
      <c r="I770" s="48" t="str">
        <f t="shared" si="181"/>
        <v/>
      </c>
      <c r="J770" s="48" t="str">
        <f t="shared" si="182"/>
        <v/>
      </c>
      <c r="K770" s="49" t="str">
        <f t="shared" si="183"/>
        <v/>
      </c>
      <c r="N770" s="78"/>
      <c r="O770" s="39" t="str">
        <f t="shared" si="178"/>
        <v>F</v>
      </c>
      <c r="P770" s="11">
        <f t="shared" si="184"/>
        <v>-23.287315649149274</v>
      </c>
      <c r="Q770" s="11"/>
      <c r="R770" s="38">
        <f t="shared" si="179"/>
        <v>0</v>
      </c>
      <c r="S770" s="30">
        <f t="shared" si="180"/>
        <v>0</v>
      </c>
      <c r="T770" s="30">
        <f t="shared" si="185"/>
        <v>0</v>
      </c>
      <c r="U770" s="34"/>
      <c r="V770" s="34"/>
      <c r="W770" s="34"/>
      <c r="X770" s="31">
        <f t="shared" si="186"/>
        <v>9.0359999999999996</v>
      </c>
      <c r="Y770" s="31">
        <f t="shared" si="187"/>
        <v>-184.49199999999999</v>
      </c>
      <c r="Z770" s="30">
        <f t="shared" si="188"/>
        <v>0</v>
      </c>
    </row>
    <row r="771" spans="5:26" x14ac:dyDescent="0.15">
      <c r="E771" s="46"/>
      <c r="F771" s="28"/>
      <c r="G771" s="29"/>
      <c r="H771" s="29"/>
      <c r="I771" s="48" t="str">
        <f t="shared" si="181"/>
        <v/>
      </c>
      <c r="J771" s="48" t="str">
        <f t="shared" si="182"/>
        <v/>
      </c>
      <c r="K771" s="49" t="str">
        <f t="shared" si="183"/>
        <v/>
      </c>
      <c r="N771" s="78"/>
      <c r="O771" s="39" t="str">
        <f t="shared" si="178"/>
        <v>F</v>
      </c>
      <c r="P771" s="11">
        <f t="shared" si="184"/>
        <v>-23.287315649149274</v>
      </c>
      <c r="Q771" s="11"/>
      <c r="R771" s="38">
        <f t="shared" si="179"/>
        <v>0</v>
      </c>
      <c r="S771" s="30">
        <f t="shared" si="180"/>
        <v>0</v>
      </c>
      <c r="T771" s="30">
        <f t="shared" si="185"/>
        <v>0</v>
      </c>
      <c r="U771" s="34"/>
      <c r="V771" s="34"/>
      <c r="W771" s="34"/>
      <c r="X771" s="31">
        <f t="shared" si="186"/>
        <v>9.0359999999999996</v>
      </c>
      <c r="Y771" s="31">
        <f t="shared" si="187"/>
        <v>-184.49199999999999</v>
      </c>
      <c r="Z771" s="30">
        <f t="shared" si="188"/>
        <v>0</v>
      </c>
    </row>
    <row r="772" spans="5:26" x14ac:dyDescent="0.15">
      <c r="E772" s="46"/>
      <c r="F772" s="28"/>
      <c r="G772" s="29"/>
      <c r="H772" s="29"/>
      <c r="I772" s="48" t="str">
        <f t="shared" si="181"/>
        <v/>
      </c>
      <c r="J772" s="48" t="str">
        <f t="shared" si="182"/>
        <v/>
      </c>
      <c r="K772" s="49" t="str">
        <f t="shared" si="183"/>
        <v/>
      </c>
      <c r="N772" s="78"/>
      <c r="O772" s="39" t="str">
        <f t="shared" si="178"/>
        <v>F</v>
      </c>
      <c r="P772" s="11">
        <f t="shared" si="184"/>
        <v>-23.287315649149274</v>
      </c>
      <c r="Q772" s="11"/>
      <c r="R772" s="38">
        <f t="shared" si="179"/>
        <v>0</v>
      </c>
      <c r="S772" s="30">
        <f t="shared" si="180"/>
        <v>0</v>
      </c>
      <c r="T772" s="30">
        <f t="shared" si="185"/>
        <v>0</v>
      </c>
      <c r="U772" s="34"/>
      <c r="V772" s="34"/>
      <c r="W772" s="34"/>
      <c r="X772" s="31">
        <f t="shared" si="186"/>
        <v>9.0359999999999996</v>
      </c>
      <c r="Y772" s="31">
        <f t="shared" si="187"/>
        <v>-184.49199999999999</v>
      </c>
      <c r="Z772" s="30">
        <f t="shared" si="188"/>
        <v>0</v>
      </c>
    </row>
    <row r="773" spans="5:26" x14ac:dyDescent="0.15">
      <c r="E773" s="46"/>
      <c r="F773" s="28"/>
      <c r="G773" s="29"/>
      <c r="H773" s="29"/>
      <c r="I773" s="48" t="str">
        <f t="shared" si="181"/>
        <v/>
      </c>
      <c r="J773" s="48" t="str">
        <f t="shared" si="182"/>
        <v/>
      </c>
      <c r="K773" s="49" t="str">
        <f t="shared" si="183"/>
        <v/>
      </c>
      <c r="N773" s="78"/>
      <c r="O773" s="39" t="str">
        <f t="shared" si="178"/>
        <v>F</v>
      </c>
      <c r="P773" s="11">
        <f t="shared" si="184"/>
        <v>-23.287315649149274</v>
      </c>
      <c r="Q773" s="11"/>
      <c r="R773" s="38">
        <f t="shared" si="179"/>
        <v>0</v>
      </c>
      <c r="S773" s="30">
        <f t="shared" si="180"/>
        <v>0</v>
      </c>
      <c r="T773" s="30">
        <f t="shared" si="185"/>
        <v>0</v>
      </c>
      <c r="U773" s="34"/>
      <c r="V773" s="34"/>
      <c r="W773" s="34"/>
      <c r="X773" s="31">
        <f t="shared" si="186"/>
        <v>9.0359999999999996</v>
      </c>
      <c r="Y773" s="31">
        <f t="shared" si="187"/>
        <v>-184.49199999999999</v>
      </c>
      <c r="Z773" s="30">
        <f t="shared" si="188"/>
        <v>0</v>
      </c>
    </row>
    <row r="774" spans="5:26" x14ac:dyDescent="0.15">
      <c r="E774" s="46"/>
      <c r="F774" s="28"/>
      <c r="G774" s="29"/>
      <c r="H774" s="29"/>
      <c r="I774" s="48" t="str">
        <f t="shared" si="181"/>
        <v/>
      </c>
      <c r="J774" s="48" t="str">
        <f t="shared" si="182"/>
        <v/>
      </c>
      <c r="K774" s="49" t="str">
        <f t="shared" si="183"/>
        <v/>
      </c>
      <c r="N774" s="78"/>
      <c r="O774" s="39" t="str">
        <f t="shared" si="178"/>
        <v>F</v>
      </c>
      <c r="P774" s="11">
        <f t="shared" si="184"/>
        <v>-23.287315649149274</v>
      </c>
      <c r="Q774" s="11"/>
      <c r="R774" s="38">
        <f t="shared" si="179"/>
        <v>0</v>
      </c>
      <c r="S774" s="30">
        <f t="shared" si="180"/>
        <v>0</v>
      </c>
      <c r="T774" s="30">
        <f t="shared" si="185"/>
        <v>0</v>
      </c>
      <c r="U774" s="34"/>
      <c r="V774" s="34"/>
      <c r="W774" s="34"/>
      <c r="X774" s="31">
        <f t="shared" si="186"/>
        <v>9.0359999999999996</v>
      </c>
      <c r="Y774" s="31">
        <f t="shared" si="187"/>
        <v>-184.49199999999999</v>
      </c>
      <c r="Z774" s="30">
        <f t="shared" si="188"/>
        <v>0</v>
      </c>
    </row>
    <row r="775" spans="5:26" x14ac:dyDescent="0.15">
      <c r="E775" s="46"/>
      <c r="F775" s="28"/>
      <c r="G775" s="29"/>
      <c r="H775" s="29"/>
      <c r="I775" s="48" t="str">
        <f t="shared" si="181"/>
        <v/>
      </c>
      <c r="J775" s="48" t="str">
        <f t="shared" si="182"/>
        <v/>
      </c>
      <c r="K775" s="49" t="str">
        <f t="shared" si="183"/>
        <v/>
      </c>
      <c r="N775" s="78"/>
      <c r="O775" s="39" t="str">
        <f t="shared" si="178"/>
        <v>F</v>
      </c>
      <c r="P775" s="11">
        <f t="shared" si="184"/>
        <v>-23.287315649149274</v>
      </c>
      <c r="Q775" s="11"/>
      <c r="R775" s="38">
        <f t="shared" si="179"/>
        <v>0</v>
      </c>
      <c r="S775" s="30">
        <f t="shared" si="180"/>
        <v>0</v>
      </c>
      <c r="T775" s="30">
        <f t="shared" si="185"/>
        <v>0</v>
      </c>
      <c r="U775" s="34"/>
      <c r="V775" s="34"/>
      <c r="W775" s="34"/>
      <c r="X775" s="31">
        <f t="shared" si="186"/>
        <v>9.0359999999999996</v>
      </c>
      <c r="Y775" s="31">
        <f t="shared" si="187"/>
        <v>-184.49199999999999</v>
      </c>
      <c r="Z775" s="30">
        <f t="shared" si="188"/>
        <v>0</v>
      </c>
    </row>
    <row r="776" spans="5:26" x14ac:dyDescent="0.15">
      <c r="E776" s="46"/>
      <c r="F776" s="28"/>
      <c r="G776" s="29"/>
      <c r="H776" s="29"/>
      <c r="I776" s="48" t="str">
        <f t="shared" si="181"/>
        <v/>
      </c>
      <c r="J776" s="48" t="str">
        <f t="shared" si="182"/>
        <v/>
      </c>
      <c r="K776" s="49" t="str">
        <f t="shared" si="183"/>
        <v/>
      </c>
      <c r="N776" s="78"/>
      <c r="O776" s="39" t="str">
        <f t="shared" si="178"/>
        <v>F</v>
      </c>
      <c r="P776" s="11">
        <f t="shared" si="184"/>
        <v>-23.287315649149274</v>
      </c>
      <c r="Q776" s="11"/>
      <c r="R776" s="38">
        <f t="shared" si="179"/>
        <v>0</v>
      </c>
      <c r="S776" s="30">
        <f t="shared" si="180"/>
        <v>0</v>
      </c>
      <c r="T776" s="30">
        <f t="shared" si="185"/>
        <v>0</v>
      </c>
      <c r="U776" s="34"/>
      <c r="V776" s="34"/>
      <c r="W776" s="34"/>
      <c r="X776" s="31">
        <f t="shared" si="186"/>
        <v>9.0359999999999996</v>
      </c>
      <c r="Y776" s="31">
        <f t="shared" si="187"/>
        <v>-184.49199999999999</v>
      </c>
      <c r="Z776" s="30">
        <f t="shared" si="188"/>
        <v>0</v>
      </c>
    </row>
    <row r="777" spans="5:26" x14ac:dyDescent="0.15">
      <c r="E777" s="46"/>
      <c r="F777" s="28"/>
      <c r="G777" s="29"/>
      <c r="H777" s="29"/>
      <c r="I777" s="48" t="str">
        <f t="shared" si="181"/>
        <v/>
      </c>
      <c r="J777" s="48" t="str">
        <f t="shared" si="182"/>
        <v/>
      </c>
      <c r="K777" s="49" t="str">
        <f t="shared" si="183"/>
        <v/>
      </c>
      <c r="N777" s="78"/>
      <c r="O777" s="39" t="str">
        <f t="shared" si="178"/>
        <v>F</v>
      </c>
      <c r="P777" s="11">
        <f t="shared" si="184"/>
        <v>-23.287315649149274</v>
      </c>
      <c r="Q777" s="11"/>
      <c r="R777" s="38">
        <f t="shared" si="179"/>
        <v>0</v>
      </c>
      <c r="S777" s="30">
        <f t="shared" si="180"/>
        <v>0</v>
      </c>
      <c r="T777" s="30">
        <f t="shared" si="185"/>
        <v>0</v>
      </c>
      <c r="U777" s="34"/>
      <c r="V777" s="34"/>
      <c r="W777" s="34"/>
      <c r="X777" s="31">
        <f t="shared" si="186"/>
        <v>9.0359999999999996</v>
      </c>
      <c r="Y777" s="31">
        <f t="shared" si="187"/>
        <v>-184.49199999999999</v>
      </c>
      <c r="Z777" s="30">
        <f t="shared" si="188"/>
        <v>0</v>
      </c>
    </row>
    <row r="778" spans="5:26" x14ac:dyDescent="0.15">
      <c r="E778" s="46"/>
      <c r="F778" s="28"/>
      <c r="G778" s="29"/>
      <c r="H778" s="29"/>
      <c r="I778" s="48" t="str">
        <f t="shared" si="181"/>
        <v/>
      </c>
      <c r="J778" s="48" t="str">
        <f t="shared" si="182"/>
        <v/>
      </c>
      <c r="K778" s="49" t="str">
        <f t="shared" si="183"/>
        <v/>
      </c>
      <c r="N778" s="78"/>
      <c r="O778" s="39" t="str">
        <f t="shared" si="178"/>
        <v>F</v>
      </c>
      <c r="P778" s="11">
        <f t="shared" si="184"/>
        <v>-23.287315649149274</v>
      </c>
      <c r="Q778" s="11"/>
      <c r="R778" s="38">
        <f t="shared" si="179"/>
        <v>0</v>
      </c>
      <c r="S778" s="30">
        <f t="shared" si="180"/>
        <v>0</v>
      </c>
      <c r="T778" s="30">
        <f t="shared" si="185"/>
        <v>0</v>
      </c>
      <c r="U778" s="34"/>
      <c r="V778" s="34"/>
      <c r="W778" s="34"/>
      <c r="X778" s="31">
        <f t="shared" si="186"/>
        <v>9.0359999999999996</v>
      </c>
      <c r="Y778" s="31">
        <f t="shared" si="187"/>
        <v>-184.49199999999999</v>
      </c>
      <c r="Z778" s="30">
        <f t="shared" si="188"/>
        <v>0</v>
      </c>
    </row>
    <row r="779" spans="5:26" x14ac:dyDescent="0.15">
      <c r="E779" s="46"/>
      <c r="F779" s="28"/>
      <c r="G779" s="29"/>
      <c r="H779" s="29"/>
      <c r="I779" s="48" t="str">
        <f t="shared" si="181"/>
        <v/>
      </c>
      <c r="J779" s="48" t="str">
        <f t="shared" si="182"/>
        <v/>
      </c>
      <c r="K779" s="49" t="str">
        <f t="shared" si="183"/>
        <v/>
      </c>
      <c r="N779" s="78"/>
      <c r="O779" s="39" t="str">
        <f t="shared" si="178"/>
        <v>F</v>
      </c>
      <c r="P779" s="11">
        <f t="shared" si="184"/>
        <v>-23.287315649149274</v>
      </c>
      <c r="Q779" s="11"/>
      <c r="R779" s="38">
        <f t="shared" si="179"/>
        <v>0</v>
      </c>
      <c r="S779" s="30">
        <f t="shared" si="180"/>
        <v>0</v>
      </c>
      <c r="T779" s="30">
        <f t="shared" si="185"/>
        <v>0</v>
      </c>
      <c r="U779" s="34"/>
      <c r="V779" s="34"/>
      <c r="W779" s="34"/>
      <c r="X779" s="31">
        <f t="shared" si="186"/>
        <v>9.0359999999999996</v>
      </c>
      <c r="Y779" s="31">
        <f t="shared" si="187"/>
        <v>-184.49199999999999</v>
      </c>
      <c r="Z779" s="30">
        <f t="shared" si="188"/>
        <v>0</v>
      </c>
    </row>
    <row r="780" spans="5:26" x14ac:dyDescent="0.15">
      <c r="E780" s="46"/>
      <c r="F780" s="28"/>
      <c r="G780" s="29"/>
      <c r="H780" s="29"/>
      <c r="I780" s="48" t="str">
        <f t="shared" si="181"/>
        <v/>
      </c>
      <c r="J780" s="48" t="str">
        <f t="shared" si="182"/>
        <v/>
      </c>
      <c r="K780" s="49" t="str">
        <f t="shared" si="183"/>
        <v/>
      </c>
      <c r="N780" s="78"/>
      <c r="O780" s="39" t="str">
        <f t="shared" si="178"/>
        <v>F</v>
      </c>
      <c r="P780" s="11">
        <f t="shared" si="184"/>
        <v>-23.287315649149274</v>
      </c>
      <c r="Q780" s="11"/>
      <c r="R780" s="38">
        <f t="shared" si="179"/>
        <v>0</v>
      </c>
      <c r="S780" s="30">
        <f t="shared" si="180"/>
        <v>0</v>
      </c>
      <c r="T780" s="30">
        <f t="shared" si="185"/>
        <v>0</v>
      </c>
      <c r="U780" s="34"/>
      <c r="V780" s="34"/>
      <c r="W780" s="34"/>
      <c r="X780" s="31">
        <f t="shared" si="186"/>
        <v>9.0359999999999996</v>
      </c>
      <c r="Y780" s="31">
        <f t="shared" si="187"/>
        <v>-184.49199999999999</v>
      </c>
      <c r="Z780" s="30">
        <f t="shared" si="188"/>
        <v>0</v>
      </c>
    </row>
    <row r="781" spans="5:26" x14ac:dyDescent="0.15">
      <c r="E781" s="46"/>
      <c r="F781" s="28"/>
      <c r="G781" s="29"/>
      <c r="H781" s="29"/>
      <c r="I781" s="48" t="str">
        <f t="shared" si="181"/>
        <v/>
      </c>
      <c r="J781" s="48" t="str">
        <f t="shared" si="182"/>
        <v/>
      </c>
      <c r="K781" s="49" t="str">
        <f t="shared" si="183"/>
        <v/>
      </c>
      <c r="N781" s="78"/>
      <c r="O781" s="39" t="str">
        <f t="shared" si="178"/>
        <v>F</v>
      </c>
      <c r="P781" s="11">
        <f t="shared" si="184"/>
        <v>-23.287315649149274</v>
      </c>
      <c r="Q781" s="11"/>
      <c r="R781" s="38">
        <f t="shared" si="179"/>
        <v>0</v>
      </c>
      <c r="S781" s="30">
        <f t="shared" si="180"/>
        <v>0</v>
      </c>
      <c r="T781" s="30">
        <f t="shared" si="185"/>
        <v>0</v>
      </c>
      <c r="U781" s="34"/>
      <c r="V781" s="34"/>
      <c r="W781" s="34"/>
      <c r="X781" s="31">
        <f t="shared" si="186"/>
        <v>9.0359999999999996</v>
      </c>
      <c r="Y781" s="31">
        <f t="shared" si="187"/>
        <v>-184.49199999999999</v>
      </c>
      <c r="Z781" s="30">
        <f t="shared" si="188"/>
        <v>0</v>
      </c>
    </row>
    <row r="782" spans="5:26" x14ac:dyDescent="0.15">
      <c r="E782" s="46"/>
      <c r="F782" s="28"/>
      <c r="G782" s="29"/>
      <c r="H782" s="29"/>
      <c r="I782" s="48" t="str">
        <f t="shared" si="181"/>
        <v/>
      </c>
      <c r="J782" s="48" t="str">
        <f t="shared" si="182"/>
        <v/>
      </c>
      <c r="K782" s="49" t="str">
        <f t="shared" si="183"/>
        <v/>
      </c>
      <c r="N782" s="78"/>
      <c r="O782" s="39" t="str">
        <f t="shared" si="178"/>
        <v>F</v>
      </c>
      <c r="P782" s="11">
        <f t="shared" si="184"/>
        <v>-23.287315649149274</v>
      </c>
      <c r="Q782" s="11"/>
      <c r="R782" s="38">
        <f t="shared" si="179"/>
        <v>0</v>
      </c>
      <c r="S782" s="30">
        <f t="shared" si="180"/>
        <v>0</v>
      </c>
      <c r="T782" s="30">
        <f t="shared" si="185"/>
        <v>0</v>
      </c>
      <c r="U782" s="34"/>
      <c r="V782" s="34"/>
      <c r="W782" s="34"/>
      <c r="X782" s="31">
        <f t="shared" si="186"/>
        <v>9.0359999999999996</v>
      </c>
      <c r="Y782" s="31">
        <f t="shared" si="187"/>
        <v>-184.49199999999999</v>
      </c>
      <c r="Z782" s="30">
        <f t="shared" si="188"/>
        <v>0</v>
      </c>
    </row>
    <row r="783" spans="5:26" x14ac:dyDescent="0.15">
      <c r="E783" s="46"/>
      <c r="F783" s="28"/>
      <c r="G783" s="29"/>
      <c r="H783" s="29"/>
      <c r="I783" s="48" t="str">
        <f t="shared" si="181"/>
        <v/>
      </c>
      <c r="J783" s="48" t="str">
        <f t="shared" si="182"/>
        <v/>
      </c>
      <c r="K783" s="49" t="str">
        <f t="shared" si="183"/>
        <v/>
      </c>
      <c r="N783" s="78"/>
      <c r="O783" s="39" t="str">
        <f t="shared" si="178"/>
        <v>F</v>
      </c>
      <c r="P783" s="11">
        <f t="shared" si="184"/>
        <v>-23.287315649149274</v>
      </c>
      <c r="Q783" s="11"/>
      <c r="R783" s="38">
        <f t="shared" si="179"/>
        <v>0</v>
      </c>
      <c r="S783" s="30">
        <f t="shared" si="180"/>
        <v>0</v>
      </c>
      <c r="T783" s="30">
        <f t="shared" si="185"/>
        <v>0</v>
      </c>
      <c r="U783" s="34"/>
      <c r="V783" s="34"/>
      <c r="W783" s="34"/>
      <c r="X783" s="31">
        <f t="shared" si="186"/>
        <v>9.0359999999999996</v>
      </c>
      <c r="Y783" s="31">
        <f t="shared" si="187"/>
        <v>-184.49199999999999</v>
      </c>
      <c r="Z783" s="30">
        <f t="shared" si="188"/>
        <v>0</v>
      </c>
    </row>
    <row r="784" spans="5:26" x14ac:dyDescent="0.15">
      <c r="E784" s="46"/>
      <c r="F784" s="28"/>
      <c r="G784" s="29"/>
      <c r="H784" s="29"/>
      <c r="I784" s="48" t="str">
        <f t="shared" si="181"/>
        <v/>
      </c>
      <c r="J784" s="48" t="str">
        <f t="shared" si="182"/>
        <v/>
      </c>
      <c r="K784" s="49" t="str">
        <f t="shared" si="183"/>
        <v/>
      </c>
      <c r="N784" s="78"/>
      <c r="O784" s="39" t="str">
        <f t="shared" si="178"/>
        <v>F</v>
      </c>
      <c r="P784" s="11">
        <f t="shared" si="184"/>
        <v>-23.287315649149274</v>
      </c>
      <c r="Q784" s="11"/>
      <c r="R784" s="38">
        <f t="shared" si="179"/>
        <v>0</v>
      </c>
      <c r="S784" s="30">
        <f t="shared" si="180"/>
        <v>0</v>
      </c>
      <c r="T784" s="30">
        <f t="shared" si="185"/>
        <v>0</v>
      </c>
      <c r="U784" s="34"/>
      <c r="V784" s="34"/>
      <c r="W784" s="34"/>
      <c r="X784" s="31">
        <f t="shared" si="186"/>
        <v>9.0359999999999996</v>
      </c>
      <c r="Y784" s="31">
        <f t="shared" si="187"/>
        <v>-184.49199999999999</v>
      </c>
      <c r="Z784" s="30">
        <f t="shared" si="188"/>
        <v>0</v>
      </c>
    </row>
    <row r="785" spans="5:26" x14ac:dyDescent="0.15">
      <c r="E785" s="46"/>
      <c r="F785" s="28"/>
      <c r="G785" s="29"/>
      <c r="H785" s="29"/>
      <c r="I785" s="48" t="str">
        <f t="shared" si="181"/>
        <v/>
      </c>
      <c r="J785" s="48" t="str">
        <f t="shared" si="182"/>
        <v/>
      </c>
      <c r="K785" s="49" t="str">
        <f t="shared" si="183"/>
        <v/>
      </c>
      <c r="N785" s="78"/>
      <c r="O785" s="39" t="str">
        <f t="shared" si="178"/>
        <v>F</v>
      </c>
      <c r="P785" s="11">
        <f t="shared" si="184"/>
        <v>-23.287315649149274</v>
      </c>
      <c r="Q785" s="11"/>
      <c r="R785" s="38">
        <f t="shared" si="179"/>
        <v>0</v>
      </c>
      <c r="S785" s="30">
        <f t="shared" si="180"/>
        <v>0</v>
      </c>
      <c r="T785" s="30">
        <f t="shared" si="185"/>
        <v>0</v>
      </c>
      <c r="U785" s="34"/>
      <c r="V785" s="34"/>
      <c r="W785" s="34"/>
      <c r="X785" s="31">
        <f t="shared" si="186"/>
        <v>9.0359999999999996</v>
      </c>
      <c r="Y785" s="31">
        <f t="shared" si="187"/>
        <v>-184.49199999999999</v>
      </c>
      <c r="Z785" s="30">
        <f t="shared" si="188"/>
        <v>0</v>
      </c>
    </row>
    <row r="786" spans="5:26" x14ac:dyDescent="0.15">
      <c r="E786" s="46"/>
      <c r="F786" s="28"/>
      <c r="G786" s="29"/>
      <c r="H786" s="29"/>
      <c r="I786" s="48" t="str">
        <f t="shared" si="181"/>
        <v/>
      </c>
      <c r="J786" s="48" t="str">
        <f t="shared" si="182"/>
        <v/>
      </c>
      <c r="K786" s="49" t="str">
        <f t="shared" si="183"/>
        <v/>
      </c>
      <c r="N786" s="78"/>
      <c r="O786" s="39" t="str">
        <f t="shared" si="178"/>
        <v>F</v>
      </c>
      <c r="P786" s="11">
        <f t="shared" si="184"/>
        <v>-23.287315649149274</v>
      </c>
      <c r="Q786" s="11"/>
      <c r="R786" s="38">
        <f t="shared" si="179"/>
        <v>0</v>
      </c>
      <c r="S786" s="30">
        <f t="shared" si="180"/>
        <v>0</v>
      </c>
      <c r="T786" s="30">
        <f t="shared" si="185"/>
        <v>0</v>
      </c>
      <c r="U786" s="34"/>
      <c r="V786" s="34"/>
      <c r="W786" s="34"/>
      <c r="X786" s="31">
        <f t="shared" si="186"/>
        <v>9.0359999999999996</v>
      </c>
      <c r="Y786" s="31">
        <f t="shared" si="187"/>
        <v>-184.49199999999999</v>
      </c>
      <c r="Z786" s="30">
        <f t="shared" si="188"/>
        <v>0</v>
      </c>
    </row>
    <row r="787" spans="5:26" x14ac:dyDescent="0.15">
      <c r="E787" s="46"/>
      <c r="F787" s="28"/>
      <c r="G787" s="29"/>
      <c r="H787" s="29"/>
      <c r="I787" s="48" t="str">
        <f t="shared" si="181"/>
        <v/>
      </c>
      <c r="J787" s="48" t="str">
        <f t="shared" si="182"/>
        <v/>
      </c>
      <c r="K787" s="49" t="str">
        <f t="shared" si="183"/>
        <v/>
      </c>
      <c r="N787" s="78"/>
      <c r="O787" s="39" t="str">
        <f t="shared" si="178"/>
        <v>F</v>
      </c>
      <c r="P787" s="11">
        <f t="shared" si="184"/>
        <v>-23.287315649149274</v>
      </c>
      <c r="Q787" s="11"/>
      <c r="R787" s="38">
        <f t="shared" si="179"/>
        <v>0</v>
      </c>
      <c r="S787" s="30">
        <f t="shared" si="180"/>
        <v>0</v>
      </c>
      <c r="T787" s="30">
        <f t="shared" si="185"/>
        <v>0</v>
      </c>
      <c r="U787" s="34"/>
      <c r="V787" s="34"/>
      <c r="W787" s="34"/>
      <c r="X787" s="31">
        <f t="shared" si="186"/>
        <v>9.0359999999999996</v>
      </c>
      <c r="Y787" s="31">
        <f t="shared" si="187"/>
        <v>-184.49199999999999</v>
      </c>
      <c r="Z787" s="30">
        <f t="shared" si="188"/>
        <v>0</v>
      </c>
    </row>
    <row r="788" spans="5:26" x14ac:dyDescent="0.15">
      <c r="E788" s="46"/>
      <c r="F788" s="28"/>
      <c r="G788" s="29"/>
      <c r="H788" s="29"/>
      <c r="I788" s="48" t="str">
        <f t="shared" si="181"/>
        <v/>
      </c>
      <c r="J788" s="48" t="str">
        <f t="shared" si="182"/>
        <v/>
      </c>
      <c r="K788" s="49" t="str">
        <f t="shared" si="183"/>
        <v/>
      </c>
      <c r="N788" s="78"/>
      <c r="O788" s="39" t="str">
        <f t="shared" si="178"/>
        <v>F</v>
      </c>
      <c r="P788" s="11">
        <f t="shared" si="184"/>
        <v>-23.287315649149274</v>
      </c>
      <c r="Q788" s="11"/>
      <c r="R788" s="38">
        <f t="shared" si="179"/>
        <v>0</v>
      </c>
      <c r="S788" s="30">
        <f t="shared" si="180"/>
        <v>0</v>
      </c>
      <c r="T788" s="30">
        <f t="shared" si="185"/>
        <v>0</v>
      </c>
      <c r="U788" s="34"/>
      <c r="V788" s="34"/>
      <c r="W788" s="34"/>
      <c r="X788" s="31">
        <f t="shared" si="186"/>
        <v>9.0359999999999996</v>
      </c>
      <c r="Y788" s="31">
        <f t="shared" si="187"/>
        <v>-184.49199999999999</v>
      </c>
      <c r="Z788" s="30">
        <f t="shared" si="188"/>
        <v>0</v>
      </c>
    </row>
    <row r="789" spans="5:26" x14ac:dyDescent="0.15">
      <c r="E789" s="46"/>
      <c r="F789" s="28"/>
      <c r="G789" s="29"/>
      <c r="H789" s="29"/>
      <c r="I789" s="48" t="str">
        <f t="shared" si="181"/>
        <v/>
      </c>
      <c r="J789" s="48" t="str">
        <f t="shared" si="182"/>
        <v/>
      </c>
      <c r="K789" s="49" t="str">
        <f t="shared" si="183"/>
        <v/>
      </c>
      <c r="N789" s="78"/>
      <c r="O789" s="39" t="str">
        <f t="shared" si="178"/>
        <v>F</v>
      </c>
      <c r="P789" s="11">
        <f t="shared" si="184"/>
        <v>-23.287315649149274</v>
      </c>
      <c r="Q789" s="11"/>
      <c r="R789" s="38">
        <f t="shared" si="179"/>
        <v>0</v>
      </c>
      <c r="S789" s="30">
        <f t="shared" si="180"/>
        <v>0</v>
      </c>
      <c r="T789" s="30">
        <f t="shared" si="185"/>
        <v>0</v>
      </c>
      <c r="U789" s="34"/>
      <c r="V789" s="34"/>
      <c r="W789" s="34"/>
      <c r="X789" s="31">
        <f t="shared" si="186"/>
        <v>9.0359999999999996</v>
      </c>
      <c r="Y789" s="31">
        <f t="shared" si="187"/>
        <v>-184.49199999999999</v>
      </c>
      <c r="Z789" s="30">
        <f t="shared" si="188"/>
        <v>0</v>
      </c>
    </row>
    <row r="790" spans="5:26" x14ac:dyDescent="0.15">
      <c r="E790" s="46"/>
      <c r="F790" s="28"/>
      <c r="G790" s="29"/>
      <c r="H790" s="29"/>
      <c r="I790" s="48" t="str">
        <f t="shared" si="181"/>
        <v/>
      </c>
      <c r="J790" s="48" t="str">
        <f t="shared" si="182"/>
        <v/>
      </c>
      <c r="K790" s="49" t="str">
        <f t="shared" si="183"/>
        <v/>
      </c>
      <c r="N790" s="78"/>
      <c r="O790" s="39" t="str">
        <f t="shared" si="178"/>
        <v>F</v>
      </c>
      <c r="P790" s="11">
        <f t="shared" si="184"/>
        <v>-23.287315649149274</v>
      </c>
      <c r="Q790" s="11"/>
      <c r="R790" s="38">
        <f t="shared" si="179"/>
        <v>0</v>
      </c>
      <c r="S790" s="30">
        <f t="shared" si="180"/>
        <v>0</v>
      </c>
      <c r="T790" s="30">
        <f t="shared" si="185"/>
        <v>0</v>
      </c>
      <c r="U790" s="34"/>
      <c r="V790" s="34"/>
      <c r="W790" s="34"/>
      <c r="X790" s="31">
        <f t="shared" si="186"/>
        <v>9.0359999999999996</v>
      </c>
      <c r="Y790" s="31">
        <f t="shared" si="187"/>
        <v>-184.49199999999999</v>
      </c>
      <c r="Z790" s="30">
        <f t="shared" si="188"/>
        <v>0</v>
      </c>
    </row>
    <row r="791" spans="5:26" x14ac:dyDescent="0.15">
      <c r="E791" s="46"/>
      <c r="F791" s="28"/>
      <c r="G791" s="29"/>
      <c r="H791" s="29"/>
      <c r="I791" s="48" t="str">
        <f t="shared" si="181"/>
        <v/>
      </c>
      <c r="J791" s="48" t="str">
        <f t="shared" si="182"/>
        <v/>
      </c>
      <c r="K791" s="49" t="str">
        <f t="shared" si="183"/>
        <v/>
      </c>
      <c r="N791" s="78"/>
      <c r="O791" s="39" t="str">
        <f t="shared" si="178"/>
        <v>F</v>
      </c>
      <c r="P791" s="11">
        <f t="shared" si="184"/>
        <v>-23.287315649149274</v>
      </c>
      <c r="Q791" s="11"/>
      <c r="R791" s="38">
        <f t="shared" si="179"/>
        <v>0</v>
      </c>
      <c r="S791" s="30">
        <f t="shared" si="180"/>
        <v>0</v>
      </c>
      <c r="T791" s="30">
        <f t="shared" si="185"/>
        <v>0</v>
      </c>
      <c r="U791" s="34"/>
      <c r="V791" s="34"/>
      <c r="W791" s="34"/>
      <c r="X791" s="31">
        <f t="shared" si="186"/>
        <v>9.0359999999999996</v>
      </c>
      <c r="Y791" s="31">
        <f t="shared" si="187"/>
        <v>-184.49199999999999</v>
      </c>
      <c r="Z791" s="30">
        <f t="shared" si="188"/>
        <v>0</v>
      </c>
    </row>
    <row r="792" spans="5:26" x14ac:dyDescent="0.15">
      <c r="E792" s="46"/>
      <c r="F792" s="28"/>
      <c r="G792" s="29"/>
      <c r="H792" s="29"/>
      <c r="I792" s="48" t="str">
        <f t="shared" si="181"/>
        <v/>
      </c>
      <c r="J792" s="48" t="str">
        <f t="shared" si="182"/>
        <v/>
      </c>
      <c r="K792" s="49" t="str">
        <f t="shared" si="183"/>
        <v/>
      </c>
      <c r="N792" s="78"/>
      <c r="O792" s="39" t="str">
        <f t="shared" si="178"/>
        <v>F</v>
      </c>
      <c r="P792" s="11">
        <f t="shared" si="184"/>
        <v>-23.287315649149274</v>
      </c>
      <c r="Q792" s="11"/>
      <c r="R792" s="38">
        <f t="shared" si="179"/>
        <v>0</v>
      </c>
      <c r="S792" s="30">
        <f t="shared" si="180"/>
        <v>0</v>
      </c>
      <c r="T792" s="30">
        <f t="shared" si="185"/>
        <v>0</v>
      </c>
      <c r="U792" s="34"/>
      <c r="V792" s="34"/>
      <c r="W792" s="34"/>
      <c r="X792" s="31">
        <f t="shared" si="186"/>
        <v>9.0359999999999996</v>
      </c>
      <c r="Y792" s="31">
        <f t="shared" si="187"/>
        <v>-184.49199999999999</v>
      </c>
      <c r="Z792" s="30">
        <f t="shared" si="188"/>
        <v>0</v>
      </c>
    </row>
    <row r="793" spans="5:26" x14ac:dyDescent="0.15">
      <c r="E793" s="46"/>
      <c r="F793" s="28"/>
      <c r="G793" s="29"/>
      <c r="H793" s="29"/>
      <c r="I793" s="48" t="str">
        <f t="shared" si="181"/>
        <v/>
      </c>
      <c r="J793" s="48" t="str">
        <f t="shared" si="182"/>
        <v/>
      </c>
      <c r="K793" s="49" t="str">
        <f t="shared" si="183"/>
        <v/>
      </c>
      <c r="N793" s="78"/>
      <c r="O793" s="39" t="str">
        <f t="shared" si="178"/>
        <v>F</v>
      </c>
      <c r="P793" s="11">
        <f t="shared" si="184"/>
        <v>-23.287315649149274</v>
      </c>
      <c r="Q793" s="11"/>
      <c r="R793" s="38">
        <f t="shared" si="179"/>
        <v>0</v>
      </c>
      <c r="S793" s="30">
        <f t="shared" si="180"/>
        <v>0</v>
      </c>
      <c r="T793" s="30">
        <f t="shared" si="185"/>
        <v>0</v>
      </c>
      <c r="U793" s="34"/>
      <c r="V793" s="34"/>
      <c r="W793" s="34"/>
      <c r="X793" s="31">
        <f t="shared" si="186"/>
        <v>9.0359999999999996</v>
      </c>
      <c r="Y793" s="31">
        <f t="shared" si="187"/>
        <v>-184.49199999999999</v>
      </c>
      <c r="Z793" s="30">
        <f t="shared" si="188"/>
        <v>0</v>
      </c>
    </row>
    <row r="794" spans="5:26" x14ac:dyDescent="0.15">
      <c r="E794" s="46"/>
      <c r="F794" s="28"/>
      <c r="G794" s="29"/>
      <c r="H794" s="29"/>
      <c r="I794" s="48" t="str">
        <f t="shared" si="181"/>
        <v/>
      </c>
      <c r="J794" s="48" t="str">
        <f t="shared" si="182"/>
        <v/>
      </c>
      <c r="K794" s="49" t="str">
        <f t="shared" si="183"/>
        <v/>
      </c>
      <c r="N794" s="78"/>
      <c r="O794" s="39" t="str">
        <f t="shared" si="178"/>
        <v>F</v>
      </c>
      <c r="P794" s="11">
        <f t="shared" si="184"/>
        <v>-23.287315649149274</v>
      </c>
      <c r="Q794" s="11"/>
      <c r="R794" s="38">
        <f t="shared" si="179"/>
        <v>0</v>
      </c>
      <c r="S794" s="30">
        <f t="shared" si="180"/>
        <v>0</v>
      </c>
      <c r="T794" s="30">
        <f t="shared" si="185"/>
        <v>0</v>
      </c>
      <c r="U794" s="34"/>
      <c r="V794" s="34"/>
      <c r="W794" s="34"/>
      <c r="X794" s="31">
        <f t="shared" si="186"/>
        <v>9.0359999999999996</v>
      </c>
      <c r="Y794" s="31">
        <f t="shared" si="187"/>
        <v>-184.49199999999999</v>
      </c>
      <c r="Z794" s="30">
        <f t="shared" si="188"/>
        <v>0</v>
      </c>
    </row>
    <row r="795" spans="5:26" x14ac:dyDescent="0.15">
      <c r="E795" s="46"/>
      <c r="F795" s="28"/>
      <c r="G795" s="29"/>
      <c r="H795" s="29"/>
      <c r="I795" s="48" t="str">
        <f t="shared" si="181"/>
        <v/>
      </c>
      <c r="J795" s="48" t="str">
        <f t="shared" si="182"/>
        <v/>
      </c>
      <c r="K795" s="49" t="str">
        <f t="shared" si="183"/>
        <v/>
      </c>
      <c r="N795" s="78"/>
      <c r="O795" s="39" t="str">
        <f t="shared" si="178"/>
        <v>F</v>
      </c>
      <c r="P795" s="11">
        <f t="shared" si="184"/>
        <v>-23.287315649149274</v>
      </c>
      <c r="Q795" s="11"/>
      <c r="R795" s="38">
        <f t="shared" si="179"/>
        <v>0</v>
      </c>
      <c r="S795" s="30">
        <f t="shared" si="180"/>
        <v>0</v>
      </c>
      <c r="T795" s="30">
        <f t="shared" si="185"/>
        <v>0</v>
      </c>
      <c r="U795" s="34"/>
      <c r="V795" s="34"/>
      <c r="W795" s="34"/>
      <c r="X795" s="31">
        <f t="shared" si="186"/>
        <v>9.0359999999999996</v>
      </c>
      <c r="Y795" s="31">
        <f t="shared" si="187"/>
        <v>-184.49199999999999</v>
      </c>
      <c r="Z795" s="30">
        <f t="shared" si="188"/>
        <v>0</v>
      </c>
    </row>
    <row r="796" spans="5:26" x14ac:dyDescent="0.15">
      <c r="E796" s="46"/>
      <c r="F796" s="28"/>
      <c r="G796" s="29"/>
      <c r="H796" s="29"/>
      <c r="I796" s="48" t="str">
        <f t="shared" si="181"/>
        <v/>
      </c>
      <c r="J796" s="48" t="str">
        <f t="shared" si="182"/>
        <v/>
      </c>
      <c r="K796" s="49" t="str">
        <f t="shared" si="183"/>
        <v/>
      </c>
      <c r="N796" s="78"/>
      <c r="O796" s="39" t="str">
        <f t="shared" si="178"/>
        <v>F</v>
      </c>
      <c r="P796" s="11">
        <f t="shared" si="184"/>
        <v>-23.287315649149274</v>
      </c>
      <c r="Q796" s="11"/>
      <c r="R796" s="38">
        <f t="shared" si="179"/>
        <v>0</v>
      </c>
      <c r="S796" s="30">
        <f t="shared" si="180"/>
        <v>0</v>
      </c>
      <c r="T796" s="30">
        <f t="shared" si="185"/>
        <v>0</v>
      </c>
      <c r="U796" s="34"/>
      <c r="V796" s="34"/>
      <c r="W796" s="34"/>
      <c r="X796" s="31">
        <f t="shared" si="186"/>
        <v>9.0359999999999996</v>
      </c>
      <c r="Y796" s="31">
        <f t="shared" si="187"/>
        <v>-184.49199999999999</v>
      </c>
      <c r="Z796" s="30">
        <f t="shared" si="188"/>
        <v>0</v>
      </c>
    </row>
    <row r="797" spans="5:26" x14ac:dyDescent="0.15">
      <c r="E797" s="46"/>
      <c r="F797" s="28"/>
      <c r="G797" s="29"/>
      <c r="H797" s="29"/>
      <c r="I797" s="48" t="str">
        <f t="shared" si="181"/>
        <v/>
      </c>
      <c r="J797" s="48" t="str">
        <f t="shared" si="182"/>
        <v/>
      </c>
      <c r="K797" s="49" t="str">
        <f t="shared" si="183"/>
        <v/>
      </c>
      <c r="N797" s="78"/>
      <c r="O797" s="39" t="str">
        <f t="shared" si="178"/>
        <v>F</v>
      </c>
      <c r="P797" s="11">
        <f t="shared" si="184"/>
        <v>-23.287315649149274</v>
      </c>
      <c r="Q797" s="11"/>
      <c r="R797" s="38">
        <f t="shared" si="179"/>
        <v>0</v>
      </c>
      <c r="S797" s="30">
        <f t="shared" si="180"/>
        <v>0</v>
      </c>
      <c r="T797" s="30">
        <f t="shared" si="185"/>
        <v>0</v>
      </c>
      <c r="U797" s="34"/>
      <c r="V797" s="34"/>
      <c r="W797" s="34"/>
      <c r="X797" s="31">
        <f t="shared" si="186"/>
        <v>9.0359999999999996</v>
      </c>
      <c r="Y797" s="31">
        <f t="shared" si="187"/>
        <v>-184.49199999999999</v>
      </c>
      <c r="Z797" s="30">
        <f t="shared" si="188"/>
        <v>0</v>
      </c>
    </row>
    <row r="798" spans="5:26" x14ac:dyDescent="0.15">
      <c r="E798" s="46"/>
      <c r="F798" s="28"/>
      <c r="G798" s="29"/>
      <c r="H798" s="29"/>
      <c r="I798" s="48" t="str">
        <f t="shared" si="181"/>
        <v/>
      </c>
      <c r="J798" s="48" t="str">
        <f t="shared" si="182"/>
        <v/>
      </c>
      <c r="K798" s="49" t="str">
        <f t="shared" si="183"/>
        <v/>
      </c>
      <c r="N798" s="78"/>
      <c r="O798" s="39" t="str">
        <f t="shared" si="178"/>
        <v>F</v>
      </c>
      <c r="P798" s="11">
        <f t="shared" si="184"/>
        <v>-23.287315649149274</v>
      </c>
      <c r="Q798" s="11"/>
      <c r="R798" s="38">
        <f t="shared" si="179"/>
        <v>0</v>
      </c>
      <c r="S798" s="30">
        <f t="shared" si="180"/>
        <v>0</v>
      </c>
      <c r="T798" s="30">
        <f t="shared" si="185"/>
        <v>0</v>
      </c>
      <c r="U798" s="34"/>
      <c r="V798" s="34"/>
      <c r="W798" s="34"/>
      <c r="X798" s="31">
        <f t="shared" si="186"/>
        <v>9.0359999999999996</v>
      </c>
      <c r="Y798" s="31">
        <f t="shared" si="187"/>
        <v>-184.49199999999999</v>
      </c>
      <c r="Z798" s="30">
        <f t="shared" si="188"/>
        <v>0</v>
      </c>
    </row>
    <row r="799" spans="5:26" x14ac:dyDescent="0.15">
      <c r="E799" s="46"/>
      <c r="F799" s="28"/>
      <c r="G799" s="29"/>
      <c r="H799" s="29"/>
      <c r="I799" s="48" t="str">
        <f t="shared" si="181"/>
        <v/>
      </c>
      <c r="J799" s="48" t="str">
        <f t="shared" si="182"/>
        <v/>
      </c>
      <c r="K799" s="49" t="str">
        <f t="shared" si="183"/>
        <v/>
      </c>
      <c r="N799" s="78"/>
      <c r="O799" s="39" t="str">
        <f t="shared" si="178"/>
        <v>F</v>
      </c>
      <c r="P799" s="11">
        <f t="shared" si="184"/>
        <v>-23.287315649149274</v>
      </c>
      <c r="Q799" s="11"/>
      <c r="R799" s="38">
        <f t="shared" si="179"/>
        <v>0</v>
      </c>
      <c r="S799" s="30">
        <f t="shared" si="180"/>
        <v>0</v>
      </c>
      <c r="T799" s="30">
        <f t="shared" si="185"/>
        <v>0</v>
      </c>
      <c r="U799" s="34"/>
      <c r="V799" s="34"/>
      <c r="W799" s="34"/>
      <c r="X799" s="31">
        <f t="shared" si="186"/>
        <v>9.0359999999999996</v>
      </c>
      <c r="Y799" s="31">
        <f t="shared" si="187"/>
        <v>-184.49199999999999</v>
      </c>
      <c r="Z799" s="30">
        <f t="shared" si="188"/>
        <v>0</v>
      </c>
    </row>
    <row r="800" spans="5:26" x14ac:dyDescent="0.15">
      <c r="E800" s="46"/>
      <c r="F800" s="28"/>
      <c r="G800" s="29"/>
      <c r="H800" s="29"/>
      <c r="I800" s="48" t="str">
        <f t="shared" si="181"/>
        <v/>
      </c>
      <c r="J800" s="48" t="str">
        <f t="shared" si="182"/>
        <v/>
      </c>
      <c r="K800" s="49" t="str">
        <f t="shared" si="183"/>
        <v/>
      </c>
      <c r="N800" s="78"/>
      <c r="O800" s="39" t="str">
        <f t="shared" si="178"/>
        <v>F</v>
      </c>
      <c r="P800" s="11">
        <f t="shared" si="184"/>
        <v>-23.287315649149274</v>
      </c>
      <c r="Q800" s="11"/>
      <c r="R800" s="38">
        <f t="shared" si="179"/>
        <v>0</v>
      </c>
      <c r="S800" s="30">
        <f t="shared" si="180"/>
        <v>0</v>
      </c>
      <c r="T800" s="30">
        <f t="shared" si="185"/>
        <v>0</v>
      </c>
      <c r="U800" s="34"/>
      <c r="V800" s="34"/>
      <c r="W800" s="34"/>
      <c r="X800" s="31">
        <f t="shared" si="186"/>
        <v>9.0359999999999996</v>
      </c>
      <c r="Y800" s="31">
        <f t="shared" si="187"/>
        <v>-184.49199999999999</v>
      </c>
      <c r="Z800" s="30">
        <f t="shared" si="188"/>
        <v>0</v>
      </c>
    </row>
    <row r="801" spans="5:26" x14ac:dyDescent="0.15">
      <c r="E801" s="46"/>
      <c r="F801" s="28"/>
      <c r="G801" s="29"/>
      <c r="H801" s="29"/>
      <c r="I801" s="48" t="str">
        <f t="shared" si="181"/>
        <v/>
      </c>
      <c r="J801" s="48" t="str">
        <f t="shared" si="182"/>
        <v/>
      </c>
      <c r="K801" s="49" t="str">
        <f t="shared" si="183"/>
        <v/>
      </c>
      <c r="N801" s="78"/>
      <c r="O801" s="39" t="str">
        <f t="shared" si="178"/>
        <v>F</v>
      </c>
      <c r="P801" s="11">
        <f t="shared" si="184"/>
        <v>-23.287315649149274</v>
      </c>
      <c r="Q801" s="11"/>
      <c r="R801" s="38">
        <f t="shared" si="179"/>
        <v>0</v>
      </c>
      <c r="S801" s="30">
        <f t="shared" si="180"/>
        <v>0</v>
      </c>
      <c r="T801" s="30">
        <f t="shared" si="185"/>
        <v>0</v>
      </c>
      <c r="U801" s="34"/>
      <c r="V801" s="34"/>
      <c r="W801" s="34"/>
      <c r="X801" s="31">
        <f t="shared" si="186"/>
        <v>9.0359999999999996</v>
      </c>
      <c r="Y801" s="31">
        <f t="shared" si="187"/>
        <v>-184.49199999999999</v>
      </c>
      <c r="Z801" s="30">
        <f t="shared" si="188"/>
        <v>0</v>
      </c>
    </row>
    <row r="802" spans="5:26" x14ac:dyDescent="0.15">
      <c r="E802" s="46"/>
      <c r="F802" s="28"/>
      <c r="G802" s="29"/>
      <c r="H802" s="29"/>
      <c r="I802" s="48" t="str">
        <f t="shared" si="181"/>
        <v/>
      </c>
      <c r="J802" s="48" t="str">
        <f t="shared" si="182"/>
        <v/>
      </c>
      <c r="K802" s="49" t="str">
        <f t="shared" si="183"/>
        <v/>
      </c>
      <c r="N802" s="78"/>
      <c r="O802" s="39" t="str">
        <f t="shared" si="178"/>
        <v>F</v>
      </c>
      <c r="P802" s="11">
        <f t="shared" si="184"/>
        <v>-23.287315649149274</v>
      </c>
      <c r="Q802" s="11"/>
      <c r="R802" s="38">
        <f t="shared" si="179"/>
        <v>0</v>
      </c>
      <c r="S802" s="30">
        <f t="shared" si="180"/>
        <v>0</v>
      </c>
      <c r="T802" s="30">
        <f t="shared" si="185"/>
        <v>0</v>
      </c>
      <c r="U802" s="34"/>
      <c r="V802" s="34"/>
      <c r="W802" s="34"/>
      <c r="X802" s="31">
        <f t="shared" si="186"/>
        <v>9.0359999999999996</v>
      </c>
      <c r="Y802" s="31">
        <f t="shared" si="187"/>
        <v>-184.49199999999999</v>
      </c>
      <c r="Z802" s="30">
        <f t="shared" si="188"/>
        <v>0</v>
      </c>
    </row>
    <row r="803" spans="5:26" x14ac:dyDescent="0.15">
      <c r="E803" s="46"/>
      <c r="F803" s="28"/>
      <c r="G803" s="29"/>
      <c r="H803" s="29"/>
      <c r="I803" s="48" t="str">
        <f t="shared" si="181"/>
        <v/>
      </c>
      <c r="J803" s="48" t="str">
        <f t="shared" si="182"/>
        <v/>
      </c>
      <c r="K803" s="49" t="str">
        <f t="shared" si="183"/>
        <v/>
      </c>
      <c r="N803" s="78"/>
      <c r="O803" s="39" t="str">
        <f t="shared" si="178"/>
        <v>F</v>
      </c>
      <c r="P803" s="11">
        <f t="shared" si="184"/>
        <v>-23.287315649149274</v>
      </c>
      <c r="Q803" s="11"/>
      <c r="R803" s="38">
        <f t="shared" si="179"/>
        <v>0</v>
      </c>
      <c r="S803" s="30">
        <f t="shared" si="180"/>
        <v>0</v>
      </c>
      <c r="T803" s="30">
        <f t="shared" si="185"/>
        <v>0</v>
      </c>
      <c r="U803" s="34"/>
      <c r="V803" s="34"/>
      <c r="W803" s="34"/>
      <c r="X803" s="31">
        <f t="shared" si="186"/>
        <v>9.0359999999999996</v>
      </c>
      <c r="Y803" s="31">
        <f t="shared" si="187"/>
        <v>-184.49199999999999</v>
      </c>
      <c r="Z803" s="30">
        <f t="shared" si="188"/>
        <v>0</v>
      </c>
    </row>
    <row r="804" spans="5:26" x14ac:dyDescent="0.15">
      <c r="E804" s="46"/>
      <c r="F804" s="28"/>
      <c r="G804" s="29"/>
      <c r="H804" s="29"/>
      <c r="I804" s="48" t="str">
        <f t="shared" si="181"/>
        <v/>
      </c>
      <c r="J804" s="48" t="str">
        <f t="shared" si="182"/>
        <v/>
      </c>
      <c r="K804" s="49" t="str">
        <f t="shared" si="183"/>
        <v/>
      </c>
      <c r="N804" s="78"/>
      <c r="O804" s="39" t="str">
        <f t="shared" si="178"/>
        <v>F</v>
      </c>
      <c r="P804" s="11">
        <f t="shared" si="184"/>
        <v>-23.287315649149274</v>
      </c>
      <c r="Q804" s="11"/>
      <c r="R804" s="38">
        <f t="shared" si="179"/>
        <v>0</v>
      </c>
      <c r="S804" s="30">
        <f t="shared" si="180"/>
        <v>0</v>
      </c>
      <c r="T804" s="30">
        <f t="shared" si="185"/>
        <v>0</v>
      </c>
      <c r="U804" s="34"/>
      <c r="V804" s="34"/>
      <c r="W804" s="34"/>
      <c r="X804" s="31">
        <f t="shared" si="186"/>
        <v>9.0359999999999996</v>
      </c>
      <c r="Y804" s="31">
        <f t="shared" si="187"/>
        <v>-184.49199999999999</v>
      </c>
      <c r="Z804" s="30">
        <f t="shared" si="188"/>
        <v>0</v>
      </c>
    </row>
    <row r="805" spans="5:26" x14ac:dyDescent="0.15">
      <c r="E805" s="46"/>
      <c r="F805" s="28"/>
      <c r="G805" s="29"/>
      <c r="H805" s="29"/>
      <c r="I805" s="48" t="str">
        <f t="shared" si="181"/>
        <v/>
      </c>
      <c r="J805" s="48" t="str">
        <f t="shared" si="182"/>
        <v/>
      </c>
      <c r="K805" s="49" t="str">
        <f t="shared" si="183"/>
        <v/>
      </c>
      <c r="N805" s="78"/>
      <c r="O805" s="39" t="str">
        <f t="shared" si="178"/>
        <v>F</v>
      </c>
      <c r="P805" s="11">
        <f t="shared" si="184"/>
        <v>-23.287315649149274</v>
      </c>
      <c r="Q805" s="11"/>
      <c r="R805" s="38">
        <f t="shared" si="179"/>
        <v>0</v>
      </c>
      <c r="S805" s="30">
        <f t="shared" si="180"/>
        <v>0</v>
      </c>
      <c r="T805" s="30">
        <f t="shared" si="185"/>
        <v>0</v>
      </c>
      <c r="U805" s="34"/>
      <c r="V805" s="34"/>
      <c r="W805" s="34"/>
      <c r="X805" s="31">
        <f t="shared" si="186"/>
        <v>9.0359999999999996</v>
      </c>
      <c r="Y805" s="31">
        <f t="shared" si="187"/>
        <v>-184.49199999999999</v>
      </c>
      <c r="Z805" s="30">
        <f t="shared" si="188"/>
        <v>0</v>
      </c>
    </row>
    <row r="806" spans="5:26" x14ac:dyDescent="0.15">
      <c r="E806" s="46"/>
      <c r="F806" s="28"/>
      <c r="G806" s="29"/>
      <c r="H806" s="29"/>
      <c r="I806" s="48" t="str">
        <f t="shared" si="181"/>
        <v/>
      </c>
      <c r="J806" s="48" t="str">
        <f t="shared" si="182"/>
        <v/>
      </c>
      <c r="K806" s="49" t="str">
        <f t="shared" si="183"/>
        <v/>
      </c>
      <c r="N806" s="78"/>
      <c r="O806" s="39" t="str">
        <f t="shared" si="178"/>
        <v>F</v>
      </c>
      <c r="P806" s="11">
        <f t="shared" si="184"/>
        <v>-23.287315649149274</v>
      </c>
      <c r="Q806" s="11"/>
      <c r="R806" s="38">
        <f t="shared" si="179"/>
        <v>0</v>
      </c>
      <c r="S806" s="30">
        <f t="shared" si="180"/>
        <v>0</v>
      </c>
      <c r="T806" s="30">
        <f t="shared" si="185"/>
        <v>0</v>
      </c>
      <c r="U806" s="34"/>
      <c r="V806" s="34"/>
      <c r="W806" s="34"/>
      <c r="X806" s="31">
        <f t="shared" si="186"/>
        <v>9.0359999999999996</v>
      </c>
      <c r="Y806" s="31">
        <f t="shared" si="187"/>
        <v>-184.49199999999999</v>
      </c>
      <c r="Z806" s="30">
        <f t="shared" si="188"/>
        <v>0</v>
      </c>
    </row>
    <row r="807" spans="5:26" x14ac:dyDescent="0.15">
      <c r="E807" s="46"/>
      <c r="F807" s="28"/>
      <c r="G807" s="29"/>
      <c r="H807" s="29"/>
      <c r="I807" s="48" t="str">
        <f t="shared" si="181"/>
        <v/>
      </c>
      <c r="J807" s="48" t="str">
        <f t="shared" si="182"/>
        <v/>
      </c>
      <c r="K807" s="49" t="str">
        <f t="shared" si="183"/>
        <v/>
      </c>
      <c r="N807" s="78"/>
      <c r="O807" s="39" t="str">
        <f t="shared" si="178"/>
        <v>F</v>
      </c>
      <c r="P807" s="11">
        <f t="shared" si="184"/>
        <v>-23.287315649149274</v>
      </c>
      <c r="Q807" s="11"/>
      <c r="R807" s="38">
        <f t="shared" si="179"/>
        <v>0</v>
      </c>
      <c r="S807" s="30">
        <f t="shared" si="180"/>
        <v>0</v>
      </c>
      <c r="T807" s="30">
        <f t="shared" si="185"/>
        <v>0</v>
      </c>
      <c r="U807" s="34"/>
      <c r="V807" s="34"/>
      <c r="W807" s="34"/>
      <c r="X807" s="31">
        <f t="shared" si="186"/>
        <v>9.0359999999999996</v>
      </c>
      <c r="Y807" s="31">
        <f t="shared" si="187"/>
        <v>-184.49199999999999</v>
      </c>
      <c r="Z807" s="30">
        <f t="shared" si="188"/>
        <v>0</v>
      </c>
    </row>
    <row r="808" spans="5:26" x14ac:dyDescent="0.15">
      <c r="E808" s="46"/>
      <c r="F808" s="28"/>
      <c r="G808" s="29"/>
      <c r="H808" s="29"/>
      <c r="I808" s="48" t="str">
        <f t="shared" si="181"/>
        <v/>
      </c>
      <c r="J808" s="48" t="str">
        <f t="shared" si="182"/>
        <v/>
      </c>
      <c r="K808" s="49" t="str">
        <f t="shared" si="183"/>
        <v/>
      </c>
      <c r="N808" s="78"/>
      <c r="O808" s="39" t="str">
        <f t="shared" si="178"/>
        <v>F</v>
      </c>
      <c r="P808" s="11">
        <f t="shared" si="184"/>
        <v>-23.287315649149274</v>
      </c>
      <c r="Q808" s="11"/>
      <c r="R808" s="38">
        <f t="shared" si="179"/>
        <v>0</v>
      </c>
      <c r="S808" s="30">
        <f t="shared" si="180"/>
        <v>0</v>
      </c>
      <c r="T808" s="30">
        <f t="shared" si="185"/>
        <v>0</v>
      </c>
      <c r="U808" s="34"/>
      <c r="V808" s="34"/>
      <c r="W808" s="34"/>
      <c r="X808" s="31">
        <f t="shared" si="186"/>
        <v>9.0359999999999996</v>
      </c>
      <c r="Y808" s="31">
        <f t="shared" si="187"/>
        <v>-184.49199999999999</v>
      </c>
      <c r="Z808" s="30">
        <f t="shared" si="188"/>
        <v>0</v>
      </c>
    </row>
    <row r="809" spans="5:26" x14ac:dyDescent="0.15">
      <c r="E809" s="46"/>
      <c r="F809" s="28"/>
      <c r="G809" s="29"/>
      <c r="H809" s="29"/>
      <c r="I809" s="48" t="str">
        <f t="shared" si="181"/>
        <v/>
      </c>
      <c r="J809" s="48" t="str">
        <f t="shared" si="182"/>
        <v/>
      </c>
      <c r="K809" s="49" t="str">
        <f t="shared" si="183"/>
        <v/>
      </c>
      <c r="N809" s="78"/>
      <c r="O809" s="39" t="str">
        <f t="shared" si="178"/>
        <v>F</v>
      </c>
      <c r="P809" s="11">
        <f t="shared" si="184"/>
        <v>-23.287315649149274</v>
      </c>
      <c r="Q809" s="11"/>
      <c r="R809" s="38">
        <f t="shared" si="179"/>
        <v>0</v>
      </c>
      <c r="S809" s="30">
        <f t="shared" si="180"/>
        <v>0</v>
      </c>
      <c r="T809" s="30">
        <f t="shared" si="185"/>
        <v>0</v>
      </c>
      <c r="U809" s="34"/>
      <c r="V809" s="34"/>
      <c r="W809" s="34"/>
      <c r="X809" s="31">
        <f t="shared" si="186"/>
        <v>9.0359999999999996</v>
      </c>
      <c r="Y809" s="31">
        <f t="shared" si="187"/>
        <v>-184.49199999999999</v>
      </c>
      <c r="Z809" s="30">
        <f t="shared" si="188"/>
        <v>0</v>
      </c>
    </row>
    <row r="810" spans="5:26" x14ac:dyDescent="0.15">
      <c r="E810" s="46"/>
      <c r="F810" s="28"/>
      <c r="G810" s="29"/>
      <c r="H810" s="29"/>
      <c r="I810" s="48" t="str">
        <f t="shared" si="181"/>
        <v/>
      </c>
      <c r="J810" s="48" t="str">
        <f t="shared" si="182"/>
        <v/>
      </c>
      <c r="K810" s="49" t="str">
        <f t="shared" si="183"/>
        <v/>
      </c>
      <c r="N810" s="78"/>
      <c r="O810" s="39" t="str">
        <f t="shared" si="178"/>
        <v>F</v>
      </c>
      <c r="P810" s="11">
        <f t="shared" si="184"/>
        <v>-23.287315649149274</v>
      </c>
      <c r="Q810" s="11"/>
      <c r="R810" s="38">
        <f t="shared" si="179"/>
        <v>0</v>
      </c>
      <c r="S810" s="30">
        <f t="shared" si="180"/>
        <v>0</v>
      </c>
      <c r="T810" s="30">
        <f t="shared" si="185"/>
        <v>0</v>
      </c>
      <c r="U810" s="34"/>
      <c r="V810" s="34"/>
      <c r="W810" s="34"/>
      <c r="X810" s="31">
        <f t="shared" si="186"/>
        <v>9.0359999999999996</v>
      </c>
      <c r="Y810" s="31">
        <f t="shared" si="187"/>
        <v>-184.49199999999999</v>
      </c>
      <c r="Z810" s="30">
        <f t="shared" si="188"/>
        <v>0</v>
      </c>
    </row>
    <row r="811" spans="5:26" x14ac:dyDescent="0.15">
      <c r="E811" s="46"/>
      <c r="F811" s="28"/>
      <c r="G811" s="29"/>
      <c r="H811" s="29"/>
      <c r="I811" s="48" t="str">
        <f t="shared" si="181"/>
        <v/>
      </c>
      <c r="J811" s="48" t="str">
        <f t="shared" si="182"/>
        <v/>
      </c>
      <c r="K811" s="49" t="str">
        <f t="shared" si="183"/>
        <v/>
      </c>
      <c r="N811" s="78"/>
      <c r="O811" s="39" t="str">
        <f t="shared" si="178"/>
        <v>F</v>
      </c>
      <c r="P811" s="11">
        <f t="shared" si="184"/>
        <v>-23.287315649149274</v>
      </c>
      <c r="Q811" s="11"/>
      <c r="R811" s="38">
        <f t="shared" si="179"/>
        <v>0</v>
      </c>
      <c r="S811" s="30">
        <f t="shared" si="180"/>
        <v>0</v>
      </c>
      <c r="T811" s="30">
        <f t="shared" si="185"/>
        <v>0</v>
      </c>
      <c r="U811" s="34"/>
      <c r="V811" s="34"/>
      <c r="W811" s="34"/>
      <c r="X811" s="31">
        <f t="shared" si="186"/>
        <v>9.0359999999999996</v>
      </c>
      <c r="Y811" s="31">
        <f t="shared" si="187"/>
        <v>-184.49199999999999</v>
      </c>
      <c r="Z811" s="30">
        <f t="shared" si="188"/>
        <v>0</v>
      </c>
    </row>
    <row r="812" spans="5:26" x14ac:dyDescent="0.15">
      <c r="E812" s="46"/>
      <c r="F812" s="28"/>
      <c r="G812" s="29"/>
      <c r="H812" s="29"/>
      <c r="I812" s="48" t="str">
        <f t="shared" si="181"/>
        <v/>
      </c>
      <c r="J812" s="48" t="str">
        <f t="shared" si="182"/>
        <v/>
      </c>
      <c r="K812" s="49" t="str">
        <f t="shared" si="183"/>
        <v/>
      </c>
      <c r="N812" s="78"/>
      <c r="O812" s="39" t="str">
        <f t="shared" si="178"/>
        <v>F</v>
      </c>
      <c r="P812" s="11">
        <f t="shared" si="184"/>
        <v>-23.287315649149274</v>
      </c>
      <c r="Q812" s="11"/>
      <c r="R812" s="38">
        <f t="shared" si="179"/>
        <v>0</v>
      </c>
      <c r="S812" s="30">
        <f t="shared" si="180"/>
        <v>0</v>
      </c>
      <c r="T812" s="30">
        <f t="shared" si="185"/>
        <v>0</v>
      </c>
      <c r="U812" s="34"/>
      <c r="V812" s="34"/>
      <c r="W812" s="34"/>
      <c r="X812" s="31">
        <f t="shared" si="186"/>
        <v>9.0359999999999996</v>
      </c>
      <c r="Y812" s="31">
        <f t="shared" si="187"/>
        <v>-184.49199999999999</v>
      </c>
      <c r="Z812" s="30">
        <f t="shared" si="188"/>
        <v>0</v>
      </c>
    </row>
    <row r="813" spans="5:26" x14ac:dyDescent="0.15">
      <c r="E813" s="46"/>
      <c r="F813" s="28"/>
      <c r="G813" s="29"/>
      <c r="H813" s="29"/>
      <c r="I813" s="48" t="str">
        <f t="shared" si="181"/>
        <v/>
      </c>
      <c r="J813" s="48" t="str">
        <f t="shared" si="182"/>
        <v/>
      </c>
      <c r="K813" s="49" t="str">
        <f t="shared" si="183"/>
        <v/>
      </c>
      <c r="N813" s="78"/>
      <c r="O813" s="39" t="str">
        <f t="shared" si="178"/>
        <v>F</v>
      </c>
      <c r="P813" s="11">
        <f t="shared" si="184"/>
        <v>-23.287315649149274</v>
      </c>
      <c r="Q813" s="11"/>
      <c r="R813" s="38">
        <f t="shared" si="179"/>
        <v>0</v>
      </c>
      <c r="S813" s="30">
        <f t="shared" si="180"/>
        <v>0</v>
      </c>
      <c r="T813" s="30">
        <f t="shared" si="185"/>
        <v>0</v>
      </c>
      <c r="U813" s="34"/>
      <c r="V813" s="34"/>
      <c r="W813" s="34"/>
      <c r="X813" s="31">
        <f t="shared" si="186"/>
        <v>9.0359999999999996</v>
      </c>
      <c r="Y813" s="31">
        <f t="shared" si="187"/>
        <v>-184.49199999999999</v>
      </c>
      <c r="Z813" s="30">
        <f t="shared" si="188"/>
        <v>0</v>
      </c>
    </row>
    <row r="814" spans="5:26" x14ac:dyDescent="0.15">
      <c r="E814" s="46"/>
      <c r="F814" s="28"/>
      <c r="G814" s="29"/>
      <c r="H814" s="29"/>
      <c r="I814" s="48" t="str">
        <f t="shared" si="181"/>
        <v/>
      </c>
      <c r="J814" s="48" t="str">
        <f t="shared" si="182"/>
        <v/>
      </c>
      <c r="K814" s="49" t="str">
        <f t="shared" si="183"/>
        <v/>
      </c>
      <c r="N814" s="78"/>
      <c r="O814" s="39" t="str">
        <f t="shared" si="178"/>
        <v>F</v>
      </c>
      <c r="P814" s="11">
        <f t="shared" si="184"/>
        <v>-23.287315649149274</v>
      </c>
      <c r="Q814" s="11"/>
      <c r="R814" s="38">
        <f t="shared" ref="R814:R868" si="189">DATEDIF($F$747,F814,"Y")</f>
        <v>0</v>
      </c>
      <c r="S814" s="30">
        <f t="shared" ref="S814:S868" si="190">DATEDIF($F$747,F814,"YM")</f>
        <v>0</v>
      </c>
      <c r="T814" s="30">
        <f t="shared" ref="T814:T868" si="191">DATEDIF($F$747,F814,"Y")+DATEDIF($F$747,F814,"YD")/(365+IF(MOD(YEAR(DATE(YEAR(F814)-1,MONTH($F$747),DAY($F$747))),4)=0,IF(DATE(YEAR(DATE(YEAR(F814)-1,MONTH($F$747),DAY($F$747))),2,29)&gt;=DATE(YEAR(F814)-1,MONTH($F$747),DAY($F$747)),1,0),0)+IF(MOD(YEAR(F814),4)=0,IF(DATE(YEAR(F814),2,29)&lt;=F814,1,0),0))</f>
        <v>0</v>
      </c>
      <c r="U814" s="34"/>
      <c r="V814" s="34"/>
      <c r="W814" s="34"/>
      <c r="X814" s="31">
        <f t="shared" si="186"/>
        <v>9.0359999999999996</v>
      </c>
      <c r="Y814" s="31">
        <f t="shared" si="187"/>
        <v>-184.49199999999999</v>
      </c>
      <c r="Z814" s="30">
        <f t="shared" si="188"/>
        <v>0</v>
      </c>
    </row>
    <row r="815" spans="5:26" x14ac:dyDescent="0.15">
      <c r="E815" s="46"/>
      <c r="F815" s="28"/>
      <c r="G815" s="29"/>
      <c r="H815" s="29"/>
      <c r="I815" s="48" t="str">
        <f t="shared" si="181"/>
        <v/>
      </c>
      <c r="J815" s="48" t="str">
        <f t="shared" si="182"/>
        <v/>
      </c>
      <c r="K815" s="49" t="str">
        <f t="shared" si="183"/>
        <v/>
      </c>
      <c r="N815" s="78"/>
      <c r="O815" s="39" t="str">
        <f t="shared" si="178"/>
        <v>F</v>
      </c>
      <c r="P815" s="11">
        <f t="shared" si="184"/>
        <v>-23.287315649149274</v>
      </c>
      <c r="Q815" s="11"/>
      <c r="R815" s="38">
        <f t="shared" si="189"/>
        <v>0</v>
      </c>
      <c r="S815" s="30">
        <f t="shared" si="190"/>
        <v>0</v>
      </c>
      <c r="T815" s="30">
        <f t="shared" si="191"/>
        <v>0</v>
      </c>
      <c r="U815" s="34"/>
      <c r="V815" s="34"/>
      <c r="W815" s="34"/>
      <c r="X815" s="31">
        <f t="shared" si="186"/>
        <v>9.0359999999999996</v>
      </c>
      <c r="Y815" s="31">
        <f t="shared" si="187"/>
        <v>-184.49199999999999</v>
      </c>
      <c r="Z815" s="30">
        <f t="shared" si="188"/>
        <v>0</v>
      </c>
    </row>
    <row r="816" spans="5:26" x14ac:dyDescent="0.15">
      <c r="E816" s="46"/>
      <c r="F816" s="28"/>
      <c r="G816" s="29"/>
      <c r="H816" s="29"/>
      <c r="I816" s="48" t="str">
        <f t="shared" ref="I816:I841" si="192">IF(COUNTA($F$747,$H$747,F816:H816)=5,P816,"")</f>
        <v/>
      </c>
      <c r="J816" s="48" t="str">
        <f t="shared" ref="J816:J841" si="193">IF(COUNTA($F$747,$H$747,F816:H816)=5,IF(T816&lt;6,"*",IF(T816&gt;=17.583,"*",(H816-G816*INDEX(IF(O816="F",muratafemale,muratamale),R816-4,1)-INDEX(IF(O816="F",muratafemale,muratamale),R816-4,2))/(G816*INDEX(IF(O816="F",muratafemale,muratamale),R816-4,1)+INDEX(IF(O816="F",muratafemale,muratamale),R816-4,2))*100)),"")</f>
        <v/>
      </c>
      <c r="K816" s="49" t="str">
        <f t="shared" ref="K816:K841" si="194">IF(COUNTA($F$747,$H$747,F816:H816)=5,IF(OR(T816&lt;1,G816&lt;70),"*",IF(G816&gt;=IF(O816="M",181,174),(H816-Z816)/Z816*100,IF(G816&lt;101,(H816-X816)/X816*100,IF(T816&lt;6,(H816-X816)/X816*100,IF(T816&gt;=17.583,(H816-Z816)/Z816*100,(H816-Y816)/Y816*100))))),"")</f>
        <v/>
      </c>
      <c r="N816" s="78"/>
      <c r="O816" s="39" t="str">
        <f t="shared" si="178"/>
        <v>F</v>
      </c>
      <c r="P816" s="11">
        <f t="shared" ref="P816:P841" si="195">IF(T816&gt;17.583,"*",(G816-(INDEX(IF(O816="F",Hfemalemean,Hmalemean),S816+1,R816+1)))/(INDEX(IF(O816="F",Hfemalesd,Hmalesd),S816+1,R816+1)))</f>
        <v>-23.287315649149274</v>
      </c>
      <c r="Q816" s="11"/>
      <c r="R816" s="38">
        <f t="shared" si="189"/>
        <v>0</v>
      </c>
      <c r="S816" s="30">
        <f t="shared" si="190"/>
        <v>0</v>
      </c>
      <c r="T816" s="30">
        <f t="shared" si="191"/>
        <v>0</v>
      </c>
      <c r="U816" s="34"/>
      <c r="V816" s="34"/>
      <c r="W816" s="34"/>
      <c r="X816" s="31">
        <f t="shared" ref="X816:X841" si="196">IF(O816="M",2.06*10^-3*G816^2-0.1166*G816+6.5273,2.49*10^-3*G816^2-0.1858*G816+9.036)</f>
        <v>9.0359999999999996</v>
      </c>
      <c r="Y816" s="31">
        <f t="shared" ref="Y816:Y841" si="197">((G816/100)^3*INDEX(itoOI,IF(O816="M",0,3)+IF(G816&lt;140,1,IF(G816&lt;=149,2,3)),1)+(G816/100)^2*INDEX(itoOI,IF(O816="M",0,3)+IF(G816&lt;140,1,IF(G816&lt;=149,2,3)),2)+(G816/100)*INDEX(itoOI,IF(O816="M",0,3)+IF(G816&lt;140,1,IF(G816&lt;=149,2,3)),3)+INDEX(itoOI,IF(O816="M",0,3)+IF(G816&lt;140,1,IF(G816&lt;=149,2,3)),4))</f>
        <v>-184.49199999999999</v>
      </c>
      <c r="Z816" s="30">
        <f t="shared" ref="Z816:Z841" si="198">22*G816^2/10000</f>
        <v>0</v>
      </c>
    </row>
    <row r="817" spans="5:26" x14ac:dyDescent="0.15">
      <c r="E817" s="46"/>
      <c r="F817" s="28"/>
      <c r="G817" s="29"/>
      <c r="H817" s="29"/>
      <c r="I817" s="48" t="str">
        <f t="shared" si="192"/>
        <v/>
      </c>
      <c r="J817" s="48" t="str">
        <f t="shared" si="193"/>
        <v/>
      </c>
      <c r="K817" s="49" t="str">
        <f t="shared" si="194"/>
        <v/>
      </c>
      <c r="N817" s="78"/>
      <c r="O817" s="39" t="str">
        <f t="shared" si="178"/>
        <v>F</v>
      </c>
      <c r="P817" s="11">
        <f t="shared" si="195"/>
        <v>-23.287315649149274</v>
      </c>
      <c r="Q817" s="11"/>
      <c r="R817" s="38">
        <f t="shared" si="189"/>
        <v>0</v>
      </c>
      <c r="S817" s="30">
        <f t="shared" si="190"/>
        <v>0</v>
      </c>
      <c r="T817" s="30">
        <f t="shared" si="191"/>
        <v>0</v>
      </c>
      <c r="U817" s="34"/>
      <c r="V817" s="34"/>
      <c r="W817" s="34"/>
      <c r="X817" s="31">
        <f t="shared" si="196"/>
        <v>9.0359999999999996</v>
      </c>
      <c r="Y817" s="31">
        <f t="shared" si="197"/>
        <v>-184.49199999999999</v>
      </c>
      <c r="Z817" s="30">
        <f t="shared" si="198"/>
        <v>0</v>
      </c>
    </row>
    <row r="818" spans="5:26" x14ac:dyDescent="0.15">
      <c r="E818" s="46"/>
      <c r="F818" s="28"/>
      <c r="G818" s="29"/>
      <c r="H818" s="29"/>
      <c r="I818" s="48" t="str">
        <f t="shared" si="192"/>
        <v/>
      </c>
      <c r="J818" s="48" t="str">
        <f t="shared" si="193"/>
        <v/>
      </c>
      <c r="K818" s="49" t="str">
        <f t="shared" si="194"/>
        <v/>
      </c>
      <c r="N818" s="78"/>
      <c r="O818" s="39" t="str">
        <f t="shared" si="178"/>
        <v>F</v>
      </c>
      <c r="P818" s="11">
        <f t="shared" si="195"/>
        <v>-23.287315649149274</v>
      </c>
      <c r="Q818" s="11"/>
      <c r="R818" s="38">
        <f t="shared" si="189"/>
        <v>0</v>
      </c>
      <c r="S818" s="30">
        <f t="shared" si="190"/>
        <v>0</v>
      </c>
      <c r="T818" s="30">
        <f t="shared" si="191"/>
        <v>0</v>
      </c>
      <c r="U818" s="34"/>
      <c r="V818" s="34"/>
      <c r="W818" s="34"/>
      <c r="X818" s="31">
        <f t="shared" si="196"/>
        <v>9.0359999999999996</v>
      </c>
      <c r="Y818" s="31">
        <f t="shared" si="197"/>
        <v>-184.49199999999999</v>
      </c>
      <c r="Z818" s="30">
        <f t="shared" si="198"/>
        <v>0</v>
      </c>
    </row>
    <row r="819" spans="5:26" x14ac:dyDescent="0.15">
      <c r="E819" s="46"/>
      <c r="F819" s="28"/>
      <c r="G819" s="29"/>
      <c r="H819" s="29"/>
      <c r="I819" s="48" t="str">
        <f t="shared" si="192"/>
        <v/>
      </c>
      <c r="J819" s="48" t="str">
        <f t="shared" si="193"/>
        <v/>
      </c>
      <c r="K819" s="49" t="str">
        <f t="shared" si="194"/>
        <v/>
      </c>
      <c r="N819" s="78"/>
      <c r="O819" s="39" t="str">
        <f t="shared" si="178"/>
        <v>F</v>
      </c>
      <c r="P819" s="11">
        <f t="shared" si="195"/>
        <v>-23.287315649149274</v>
      </c>
      <c r="Q819" s="11"/>
      <c r="R819" s="38">
        <f t="shared" si="189"/>
        <v>0</v>
      </c>
      <c r="S819" s="30">
        <f t="shared" si="190"/>
        <v>0</v>
      </c>
      <c r="T819" s="30">
        <f t="shared" si="191"/>
        <v>0</v>
      </c>
      <c r="U819" s="34"/>
      <c r="V819" s="34"/>
      <c r="W819" s="34"/>
      <c r="X819" s="31">
        <f t="shared" si="196"/>
        <v>9.0359999999999996</v>
      </c>
      <c r="Y819" s="31">
        <f t="shared" si="197"/>
        <v>-184.49199999999999</v>
      </c>
      <c r="Z819" s="30">
        <f t="shared" si="198"/>
        <v>0</v>
      </c>
    </row>
    <row r="820" spans="5:26" x14ac:dyDescent="0.15">
      <c r="E820" s="46"/>
      <c r="F820" s="28"/>
      <c r="G820" s="29"/>
      <c r="H820" s="29"/>
      <c r="I820" s="48" t="str">
        <f t="shared" si="192"/>
        <v/>
      </c>
      <c r="J820" s="48" t="str">
        <f t="shared" si="193"/>
        <v/>
      </c>
      <c r="K820" s="49" t="str">
        <f t="shared" si="194"/>
        <v/>
      </c>
      <c r="N820" s="78"/>
      <c r="O820" s="39" t="str">
        <f t="shared" si="178"/>
        <v>F</v>
      </c>
      <c r="P820" s="11">
        <f t="shared" si="195"/>
        <v>-23.287315649149274</v>
      </c>
      <c r="Q820" s="11"/>
      <c r="R820" s="38">
        <f t="shared" si="189"/>
        <v>0</v>
      </c>
      <c r="S820" s="30">
        <f t="shared" si="190"/>
        <v>0</v>
      </c>
      <c r="T820" s="30">
        <f t="shared" si="191"/>
        <v>0</v>
      </c>
      <c r="U820" s="34"/>
      <c r="V820" s="34"/>
      <c r="W820" s="34"/>
      <c r="X820" s="31">
        <f t="shared" si="196"/>
        <v>9.0359999999999996</v>
      </c>
      <c r="Y820" s="31">
        <f t="shared" si="197"/>
        <v>-184.49199999999999</v>
      </c>
      <c r="Z820" s="30">
        <f t="shared" si="198"/>
        <v>0</v>
      </c>
    </row>
    <row r="821" spans="5:26" x14ac:dyDescent="0.15">
      <c r="E821" s="46"/>
      <c r="F821" s="28"/>
      <c r="G821" s="29"/>
      <c r="H821" s="29"/>
      <c r="I821" s="48" t="str">
        <f t="shared" si="192"/>
        <v/>
      </c>
      <c r="J821" s="48" t="str">
        <f t="shared" si="193"/>
        <v/>
      </c>
      <c r="K821" s="49" t="str">
        <f t="shared" si="194"/>
        <v/>
      </c>
      <c r="N821" s="78"/>
      <c r="O821" s="39" t="str">
        <f t="shared" si="178"/>
        <v>F</v>
      </c>
      <c r="P821" s="11">
        <f t="shared" si="195"/>
        <v>-23.287315649149274</v>
      </c>
      <c r="Q821" s="11"/>
      <c r="R821" s="38">
        <f t="shared" si="189"/>
        <v>0</v>
      </c>
      <c r="S821" s="30">
        <f t="shared" si="190"/>
        <v>0</v>
      </c>
      <c r="T821" s="30">
        <f t="shared" si="191"/>
        <v>0</v>
      </c>
      <c r="U821" s="34"/>
      <c r="V821" s="34"/>
      <c r="W821" s="34"/>
      <c r="X821" s="31">
        <f t="shared" si="196"/>
        <v>9.0359999999999996</v>
      </c>
      <c r="Y821" s="31">
        <f t="shared" si="197"/>
        <v>-184.49199999999999</v>
      </c>
      <c r="Z821" s="30">
        <f t="shared" si="198"/>
        <v>0</v>
      </c>
    </row>
    <row r="822" spans="5:26" x14ac:dyDescent="0.15">
      <c r="E822" s="46"/>
      <c r="F822" s="28"/>
      <c r="G822" s="29"/>
      <c r="H822" s="29"/>
      <c r="I822" s="48" t="str">
        <f t="shared" si="192"/>
        <v/>
      </c>
      <c r="J822" s="48" t="str">
        <f t="shared" si="193"/>
        <v/>
      </c>
      <c r="K822" s="49" t="str">
        <f t="shared" si="194"/>
        <v/>
      </c>
      <c r="N822" s="78"/>
      <c r="O822" s="39" t="str">
        <f t="shared" si="178"/>
        <v>F</v>
      </c>
      <c r="P822" s="11">
        <f t="shared" si="195"/>
        <v>-23.287315649149274</v>
      </c>
      <c r="Q822" s="11"/>
      <c r="R822" s="38">
        <f t="shared" si="189"/>
        <v>0</v>
      </c>
      <c r="S822" s="30">
        <f t="shared" si="190"/>
        <v>0</v>
      </c>
      <c r="T822" s="30">
        <f t="shared" si="191"/>
        <v>0</v>
      </c>
      <c r="U822" s="34"/>
      <c r="V822" s="34"/>
      <c r="W822" s="34"/>
      <c r="X822" s="31">
        <f t="shared" si="196"/>
        <v>9.0359999999999996</v>
      </c>
      <c r="Y822" s="31">
        <f t="shared" si="197"/>
        <v>-184.49199999999999</v>
      </c>
      <c r="Z822" s="30">
        <f t="shared" si="198"/>
        <v>0</v>
      </c>
    </row>
    <row r="823" spans="5:26" x14ac:dyDescent="0.15">
      <c r="E823" s="46"/>
      <c r="F823" s="28"/>
      <c r="G823" s="29"/>
      <c r="H823" s="29"/>
      <c r="I823" s="48" t="str">
        <f t="shared" si="192"/>
        <v/>
      </c>
      <c r="J823" s="48" t="str">
        <f t="shared" si="193"/>
        <v/>
      </c>
      <c r="K823" s="49" t="str">
        <f t="shared" si="194"/>
        <v/>
      </c>
      <c r="N823" s="78"/>
      <c r="O823" s="39" t="str">
        <f t="shared" si="178"/>
        <v>F</v>
      </c>
      <c r="P823" s="11">
        <f t="shared" si="195"/>
        <v>-23.287315649149274</v>
      </c>
      <c r="Q823" s="11"/>
      <c r="R823" s="38">
        <f t="shared" si="189"/>
        <v>0</v>
      </c>
      <c r="S823" s="30">
        <f t="shared" si="190"/>
        <v>0</v>
      </c>
      <c r="T823" s="30">
        <f t="shared" si="191"/>
        <v>0</v>
      </c>
      <c r="U823" s="34"/>
      <c r="V823" s="34"/>
      <c r="W823" s="34"/>
      <c r="X823" s="31">
        <f t="shared" si="196"/>
        <v>9.0359999999999996</v>
      </c>
      <c r="Y823" s="31">
        <f t="shared" si="197"/>
        <v>-184.49199999999999</v>
      </c>
      <c r="Z823" s="30">
        <f t="shared" si="198"/>
        <v>0</v>
      </c>
    </row>
    <row r="824" spans="5:26" x14ac:dyDescent="0.15">
      <c r="E824" s="46"/>
      <c r="F824" s="28"/>
      <c r="G824" s="29"/>
      <c r="H824" s="29"/>
      <c r="I824" s="48" t="str">
        <f t="shared" si="192"/>
        <v/>
      </c>
      <c r="J824" s="48" t="str">
        <f t="shared" si="193"/>
        <v/>
      </c>
      <c r="K824" s="49" t="str">
        <f t="shared" si="194"/>
        <v/>
      </c>
      <c r="N824" s="78"/>
      <c r="O824" s="39" t="str">
        <f t="shared" si="178"/>
        <v>F</v>
      </c>
      <c r="P824" s="11">
        <f t="shared" si="195"/>
        <v>-23.287315649149274</v>
      </c>
      <c r="Q824" s="11"/>
      <c r="R824" s="38">
        <f t="shared" si="189"/>
        <v>0</v>
      </c>
      <c r="S824" s="30">
        <f t="shared" si="190"/>
        <v>0</v>
      </c>
      <c r="T824" s="30">
        <f t="shared" si="191"/>
        <v>0</v>
      </c>
      <c r="U824" s="34"/>
      <c r="V824" s="34"/>
      <c r="W824" s="34"/>
      <c r="X824" s="31">
        <f t="shared" si="196"/>
        <v>9.0359999999999996</v>
      </c>
      <c r="Y824" s="31">
        <f t="shared" si="197"/>
        <v>-184.49199999999999</v>
      </c>
      <c r="Z824" s="30">
        <f t="shared" si="198"/>
        <v>0</v>
      </c>
    </row>
    <row r="825" spans="5:26" x14ac:dyDescent="0.15">
      <c r="E825" s="46"/>
      <c r="F825" s="28"/>
      <c r="G825" s="29"/>
      <c r="H825" s="29"/>
      <c r="I825" s="48" t="str">
        <f t="shared" si="192"/>
        <v/>
      </c>
      <c r="J825" s="48" t="str">
        <f t="shared" si="193"/>
        <v/>
      </c>
      <c r="K825" s="49" t="str">
        <f t="shared" si="194"/>
        <v/>
      </c>
      <c r="N825" s="78"/>
      <c r="O825" s="39" t="str">
        <f t="shared" si="178"/>
        <v>F</v>
      </c>
      <c r="P825" s="11">
        <f t="shared" si="195"/>
        <v>-23.287315649149274</v>
      </c>
      <c r="Q825" s="11"/>
      <c r="R825" s="38">
        <f t="shared" si="189"/>
        <v>0</v>
      </c>
      <c r="S825" s="30">
        <f t="shared" si="190"/>
        <v>0</v>
      </c>
      <c r="T825" s="30">
        <f t="shared" si="191"/>
        <v>0</v>
      </c>
      <c r="U825" s="34"/>
      <c r="V825" s="34"/>
      <c r="W825" s="34"/>
      <c r="X825" s="31">
        <f t="shared" si="196"/>
        <v>9.0359999999999996</v>
      </c>
      <c r="Y825" s="31">
        <f t="shared" si="197"/>
        <v>-184.49199999999999</v>
      </c>
      <c r="Z825" s="30">
        <f t="shared" si="198"/>
        <v>0</v>
      </c>
    </row>
    <row r="826" spans="5:26" x14ac:dyDescent="0.15">
      <c r="E826" s="46"/>
      <c r="F826" s="28"/>
      <c r="G826" s="29"/>
      <c r="H826" s="29"/>
      <c r="I826" s="48" t="str">
        <f t="shared" si="192"/>
        <v/>
      </c>
      <c r="J826" s="48" t="str">
        <f t="shared" si="193"/>
        <v/>
      </c>
      <c r="K826" s="49" t="str">
        <f t="shared" si="194"/>
        <v/>
      </c>
      <c r="N826" s="78"/>
      <c r="O826" s="39" t="str">
        <f t="shared" si="178"/>
        <v>F</v>
      </c>
      <c r="P826" s="11">
        <f t="shared" si="195"/>
        <v>-23.287315649149274</v>
      </c>
      <c r="Q826" s="11"/>
      <c r="R826" s="38">
        <f t="shared" si="189"/>
        <v>0</v>
      </c>
      <c r="S826" s="30">
        <f t="shared" si="190"/>
        <v>0</v>
      </c>
      <c r="T826" s="30">
        <f t="shared" si="191"/>
        <v>0</v>
      </c>
      <c r="U826" s="34"/>
      <c r="V826" s="34"/>
      <c r="W826" s="34"/>
      <c r="X826" s="31">
        <f t="shared" si="196"/>
        <v>9.0359999999999996</v>
      </c>
      <c r="Y826" s="31">
        <f t="shared" si="197"/>
        <v>-184.49199999999999</v>
      </c>
      <c r="Z826" s="30">
        <f t="shared" si="198"/>
        <v>0</v>
      </c>
    </row>
    <row r="827" spans="5:26" x14ac:dyDescent="0.15">
      <c r="E827" s="46"/>
      <c r="F827" s="28"/>
      <c r="G827" s="29"/>
      <c r="H827" s="29"/>
      <c r="I827" s="48" t="str">
        <f t="shared" si="192"/>
        <v/>
      </c>
      <c r="J827" s="48" t="str">
        <f t="shared" si="193"/>
        <v/>
      </c>
      <c r="K827" s="49" t="str">
        <f t="shared" si="194"/>
        <v/>
      </c>
      <c r="N827" s="78"/>
      <c r="O827" s="39" t="str">
        <f t="shared" si="178"/>
        <v>F</v>
      </c>
      <c r="P827" s="11">
        <f t="shared" si="195"/>
        <v>-23.287315649149274</v>
      </c>
      <c r="Q827" s="11"/>
      <c r="R827" s="38">
        <f t="shared" si="189"/>
        <v>0</v>
      </c>
      <c r="S827" s="30">
        <f t="shared" si="190"/>
        <v>0</v>
      </c>
      <c r="T827" s="30">
        <f t="shared" si="191"/>
        <v>0</v>
      </c>
      <c r="U827" s="34"/>
      <c r="V827" s="34"/>
      <c r="W827" s="34"/>
      <c r="X827" s="31">
        <f t="shared" si="196"/>
        <v>9.0359999999999996</v>
      </c>
      <c r="Y827" s="31">
        <f t="shared" si="197"/>
        <v>-184.49199999999999</v>
      </c>
      <c r="Z827" s="30">
        <f t="shared" si="198"/>
        <v>0</v>
      </c>
    </row>
    <row r="828" spans="5:26" x14ac:dyDescent="0.15">
      <c r="E828" s="46"/>
      <c r="F828" s="28"/>
      <c r="G828" s="29"/>
      <c r="H828" s="29"/>
      <c r="I828" s="48" t="str">
        <f t="shared" si="192"/>
        <v/>
      </c>
      <c r="J828" s="48" t="str">
        <f t="shared" si="193"/>
        <v/>
      </c>
      <c r="K828" s="49" t="str">
        <f t="shared" si="194"/>
        <v/>
      </c>
      <c r="N828" s="78"/>
      <c r="O828" s="39" t="str">
        <f t="shared" si="178"/>
        <v>F</v>
      </c>
      <c r="P828" s="11">
        <f t="shared" si="195"/>
        <v>-23.287315649149274</v>
      </c>
      <c r="Q828" s="11"/>
      <c r="R828" s="38">
        <f t="shared" si="189"/>
        <v>0</v>
      </c>
      <c r="S828" s="30">
        <f t="shared" si="190"/>
        <v>0</v>
      </c>
      <c r="T828" s="30">
        <f t="shared" si="191"/>
        <v>0</v>
      </c>
      <c r="U828" s="34"/>
      <c r="V828" s="34"/>
      <c r="W828" s="34"/>
      <c r="X828" s="31">
        <f t="shared" si="196"/>
        <v>9.0359999999999996</v>
      </c>
      <c r="Y828" s="31">
        <f t="shared" si="197"/>
        <v>-184.49199999999999</v>
      </c>
      <c r="Z828" s="30">
        <f t="shared" si="198"/>
        <v>0</v>
      </c>
    </row>
    <row r="829" spans="5:26" x14ac:dyDescent="0.15">
      <c r="E829" s="46"/>
      <c r="F829" s="28"/>
      <c r="G829" s="29"/>
      <c r="H829" s="29"/>
      <c r="I829" s="48" t="str">
        <f t="shared" si="192"/>
        <v/>
      </c>
      <c r="J829" s="48" t="str">
        <f t="shared" si="193"/>
        <v/>
      </c>
      <c r="K829" s="49" t="str">
        <f t="shared" si="194"/>
        <v/>
      </c>
      <c r="N829" s="78"/>
      <c r="O829" s="39" t="str">
        <f t="shared" si="178"/>
        <v>F</v>
      </c>
      <c r="P829" s="11">
        <f t="shared" si="195"/>
        <v>-23.287315649149274</v>
      </c>
      <c r="Q829" s="11"/>
      <c r="R829" s="38">
        <f t="shared" si="189"/>
        <v>0</v>
      </c>
      <c r="S829" s="30">
        <f t="shared" si="190"/>
        <v>0</v>
      </c>
      <c r="T829" s="30">
        <f t="shared" si="191"/>
        <v>0</v>
      </c>
      <c r="U829" s="34"/>
      <c r="V829" s="34"/>
      <c r="W829" s="34"/>
      <c r="X829" s="31">
        <f t="shared" si="196"/>
        <v>9.0359999999999996</v>
      </c>
      <c r="Y829" s="31">
        <f t="shared" si="197"/>
        <v>-184.49199999999999</v>
      </c>
      <c r="Z829" s="30">
        <f t="shared" si="198"/>
        <v>0</v>
      </c>
    </row>
    <row r="830" spans="5:26" x14ac:dyDescent="0.15">
      <c r="E830" s="46"/>
      <c r="F830" s="28"/>
      <c r="G830" s="29"/>
      <c r="H830" s="29"/>
      <c r="I830" s="48" t="str">
        <f t="shared" si="192"/>
        <v/>
      </c>
      <c r="J830" s="48" t="str">
        <f t="shared" si="193"/>
        <v/>
      </c>
      <c r="K830" s="49" t="str">
        <f t="shared" si="194"/>
        <v/>
      </c>
      <c r="N830" s="78"/>
      <c r="O830" s="39" t="str">
        <f t="shared" si="178"/>
        <v>F</v>
      </c>
      <c r="P830" s="11">
        <f t="shared" si="195"/>
        <v>-23.287315649149274</v>
      </c>
      <c r="Q830" s="11"/>
      <c r="R830" s="38">
        <f t="shared" si="189"/>
        <v>0</v>
      </c>
      <c r="S830" s="30">
        <f t="shared" si="190"/>
        <v>0</v>
      </c>
      <c r="T830" s="30">
        <f t="shared" si="191"/>
        <v>0</v>
      </c>
      <c r="U830" s="34"/>
      <c r="V830" s="34"/>
      <c r="W830" s="34"/>
      <c r="X830" s="31">
        <f t="shared" si="196"/>
        <v>9.0359999999999996</v>
      </c>
      <c r="Y830" s="31">
        <f t="shared" si="197"/>
        <v>-184.49199999999999</v>
      </c>
      <c r="Z830" s="30">
        <f t="shared" si="198"/>
        <v>0</v>
      </c>
    </row>
    <row r="831" spans="5:26" x14ac:dyDescent="0.15">
      <c r="E831" s="46"/>
      <c r="F831" s="28"/>
      <c r="G831" s="29"/>
      <c r="H831" s="29"/>
      <c r="I831" s="48" t="str">
        <f t="shared" si="192"/>
        <v/>
      </c>
      <c r="J831" s="48" t="str">
        <f t="shared" si="193"/>
        <v/>
      </c>
      <c r="K831" s="49" t="str">
        <f t="shared" si="194"/>
        <v/>
      </c>
      <c r="N831" s="78"/>
      <c r="O831" s="39" t="str">
        <f t="shared" si="178"/>
        <v>F</v>
      </c>
      <c r="P831" s="11">
        <f t="shared" si="195"/>
        <v>-23.287315649149274</v>
      </c>
      <c r="Q831" s="11"/>
      <c r="R831" s="38">
        <f t="shared" si="189"/>
        <v>0</v>
      </c>
      <c r="S831" s="30">
        <f t="shared" si="190"/>
        <v>0</v>
      </c>
      <c r="T831" s="30">
        <f t="shared" si="191"/>
        <v>0</v>
      </c>
      <c r="U831" s="34"/>
      <c r="V831" s="34"/>
      <c r="W831" s="34"/>
      <c r="X831" s="31">
        <f t="shared" si="196"/>
        <v>9.0359999999999996</v>
      </c>
      <c r="Y831" s="31">
        <f t="shared" si="197"/>
        <v>-184.49199999999999</v>
      </c>
      <c r="Z831" s="30">
        <f t="shared" si="198"/>
        <v>0</v>
      </c>
    </row>
    <row r="832" spans="5:26" x14ac:dyDescent="0.15">
      <c r="E832" s="46"/>
      <c r="F832" s="28"/>
      <c r="G832" s="29"/>
      <c r="H832" s="29"/>
      <c r="I832" s="48" t="str">
        <f t="shared" si="192"/>
        <v/>
      </c>
      <c r="J832" s="48" t="str">
        <f t="shared" si="193"/>
        <v/>
      </c>
      <c r="K832" s="49" t="str">
        <f t="shared" si="194"/>
        <v/>
      </c>
      <c r="N832" s="78"/>
      <c r="O832" s="39" t="str">
        <f t="shared" si="178"/>
        <v>F</v>
      </c>
      <c r="P832" s="11">
        <f t="shared" si="195"/>
        <v>-23.287315649149274</v>
      </c>
      <c r="Q832" s="11"/>
      <c r="R832" s="38">
        <f t="shared" si="189"/>
        <v>0</v>
      </c>
      <c r="S832" s="30">
        <f t="shared" si="190"/>
        <v>0</v>
      </c>
      <c r="T832" s="30">
        <f t="shared" si="191"/>
        <v>0</v>
      </c>
      <c r="U832" s="34"/>
      <c r="V832" s="34"/>
      <c r="W832" s="34"/>
      <c r="X832" s="31">
        <f t="shared" si="196"/>
        <v>9.0359999999999996</v>
      </c>
      <c r="Y832" s="31">
        <f t="shared" si="197"/>
        <v>-184.49199999999999</v>
      </c>
      <c r="Z832" s="30">
        <f t="shared" si="198"/>
        <v>0</v>
      </c>
    </row>
    <row r="833" spans="5:26" x14ac:dyDescent="0.15">
      <c r="E833" s="46"/>
      <c r="F833" s="28"/>
      <c r="G833" s="29"/>
      <c r="H833" s="29"/>
      <c r="I833" s="48" t="str">
        <f t="shared" si="192"/>
        <v/>
      </c>
      <c r="J833" s="48" t="str">
        <f t="shared" si="193"/>
        <v/>
      </c>
      <c r="K833" s="49" t="str">
        <f t="shared" si="194"/>
        <v/>
      </c>
      <c r="N833" s="78"/>
      <c r="O833" s="39" t="str">
        <f t="shared" si="178"/>
        <v>F</v>
      </c>
      <c r="P833" s="11">
        <f t="shared" si="195"/>
        <v>-23.287315649149274</v>
      </c>
      <c r="Q833" s="11"/>
      <c r="R833" s="38">
        <f t="shared" si="189"/>
        <v>0</v>
      </c>
      <c r="S833" s="30">
        <f t="shared" si="190"/>
        <v>0</v>
      </c>
      <c r="T833" s="30">
        <f t="shared" si="191"/>
        <v>0</v>
      </c>
      <c r="U833" s="34"/>
      <c r="V833" s="34"/>
      <c r="W833" s="34"/>
      <c r="X833" s="31">
        <f t="shared" si="196"/>
        <v>9.0359999999999996</v>
      </c>
      <c r="Y833" s="31">
        <f t="shared" si="197"/>
        <v>-184.49199999999999</v>
      </c>
      <c r="Z833" s="30">
        <f t="shared" si="198"/>
        <v>0</v>
      </c>
    </row>
    <row r="834" spans="5:26" x14ac:dyDescent="0.15">
      <c r="E834" s="46"/>
      <c r="F834" s="28"/>
      <c r="G834" s="29"/>
      <c r="H834" s="29"/>
      <c r="I834" s="48" t="str">
        <f t="shared" si="192"/>
        <v/>
      </c>
      <c r="J834" s="48" t="str">
        <f t="shared" si="193"/>
        <v/>
      </c>
      <c r="K834" s="49" t="str">
        <f t="shared" si="194"/>
        <v/>
      </c>
      <c r="N834" s="78"/>
      <c r="O834" s="39" t="str">
        <f t="shared" si="178"/>
        <v>F</v>
      </c>
      <c r="P834" s="11">
        <f t="shared" si="195"/>
        <v>-23.287315649149274</v>
      </c>
      <c r="Q834" s="11"/>
      <c r="R834" s="38">
        <f t="shared" si="189"/>
        <v>0</v>
      </c>
      <c r="S834" s="30">
        <f t="shared" si="190"/>
        <v>0</v>
      </c>
      <c r="T834" s="30">
        <f t="shared" si="191"/>
        <v>0</v>
      </c>
      <c r="U834" s="34"/>
      <c r="V834" s="34"/>
      <c r="W834" s="34"/>
      <c r="X834" s="31">
        <f t="shared" si="196"/>
        <v>9.0359999999999996</v>
      </c>
      <c r="Y834" s="31">
        <f t="shared" si="197"/>
        <v>-184.49199999999999</v>
      </c>
      <c r="Z834" s="30">
        <f t="shared" si="198"/>
        <v>0</v>
      </c>
    </row>
    <row r="835" spans="5:26" x14ac:dyDescent="0.15">
      <c r="E835" s="46"/>
      <c r="F835" s="28"/>
      <c r="G835" s="29"/>
      <c r="H835" s="29"/>
      <c r="I835" s="48" t="str">
        <f t="shared" si="192"/>
        <v/>
      </c>
      <c r="J835" s="48" t="str">
        <f t="shared" si="193"/>
        <v/>
      </c>
      <c r="K835" s="49" t="str">
        <f t="shared" si="194"/>
        <v/>
      </c>
      <c r="N835" s="78"/>
      <c r="O835" s="39" t="str">
        <f t="shared" si="178"/>
        <v>F</v>
      </c>
      <c r="P835" s="11">
        <f t="shared" si="195"/>
        <v>-23.287315649149274</v>
      </c>
      <c r="Q835" s="11"/>
      <c r="R835" s="38">
        <f t="shared" si="189"/>
        <v>0</v>
      </c>
      <c r="S835" s="30">
        <f t="shared" si="190"/>
        <v>0</v>
      </c>
      <c r="T835" s="30">
        <f t="shared" si="191"/>
        <v>0</v>
      </c>
      <c r="U835" s="34"/>
      <c r="V835" s="34"/>
      <c r="W835" s="34"/>
      <c r="X835" s="31">
        <f t="shared" si="196"/>
        <v>9.0359999999999996</v>
      </c>
      <c r="Y835" s="31">
        <f t="shared" si="197"/>
        <v>-184.49199999999999</v>
      </c>
      <c r="Z835" s="30">
        <f t="shared" si="198"/>
        <v>0</v>
      </c>
    </row>
    <row r="836" spans="5:26" x14ac:dyDescent="0.15">
      <c r="E836" s="46"/>
      <c r="F836" s="28"/>
      <c r="G836" s="29"/>
      <c r="H836" s="29"/>
      <c r="I836" s="48" t="str">
        <f t="shared" si="192"/>
        <v/>
      </c>
      <c r="J836" s="48" t="str">
        <f t="shared" si="193"/>
        <v/>
      </c>
      <c r="K836" s="49" t="str">
        <f t="shared" si="194"/>
        <v/>
      </c>
      <c r="N836" s="78"/>
      <c r="O836" s="39" t="str">
        <f t="shared" si="178"/>
        <v>F</v>
      </c>
      <c r="P836" s="11">
        <f t="shared" si="195"/>
        <v>-23.287315649149274</v>
      </c>
      <c r="Q836" s="11"/>
      <c r="R836" s="38">
        <f t="shared" si="189"/>
        <v>0</v>
      </c>
      <c r="S836" s="30">
        <f t="shared" si="190"/>
        <v>0</v>
      </c>
      <c r="T836" s="30">
        <f t="shared" si="191"/>
        <v>0</v>
      </c>
      <c r="U836" s="34"/>
      <c r="V836" s="34"/>
      <c r="W836" s="34"/>
      <c r="X836" s="31">
        <f t="shared" si="196"/>
        <v>9.0359999999999996</v>
      </c>
      <c r="Y836" s="31">
        <f t="shared" si="197"/>
        <v>-184.49199999999999</v>
      </c>
      <c r="Z836" s="30">
        <f t="shared" si="198"/>
        <v>0</v>
      </c>
    </row>
    <row r="837" spans="5:26" x14ac:dyDescent="0.15">
      <c r="E837" s="46"/>
      <c r="F837" s="28"/>
      <c r="G837" s="29"/>
      <c r="H837" s="29"/>
      <c r="I837" s="48" t="str">
        <f t="shared" si="192"/>
        <v/>
      </c>
      <c r="J837" s="48" t="str">
        <f t="shared" si="193"/>
        <v/>
      </c>
      <c r="K837" s="49" t="str">
        <f t="shared" si="194"/>
        <v/>
      </c>
      <c r="N837" s="78"/>
      <c r="O837" s="39" t="str">
        <f t="shared" si="178"/>
        <v>F</v>
      </c>
      <c r="P837" s="11">
        <f t="shared" si="195"/>
        <v>-23.287315649149274</v>
      </c>
      <c r="Q837" s="11"/>
      <c r="R837" s="38">
        <f t="shared" si="189"/>
        <v>0</v>
      </c>
      <c r="S837" s="30">
        <f t="shared" si="190"/>
        <v>0</v>
      </c>
      <c r="T837" s="30">
        <f t="shared" si="191"/>
        <v>0</v>
      </c>
      <c r="U837" s="34"/>
      <c r="V837" s="34"/>
      <c r="W837" s="34"/>
      <c r="X837" s="31">
        <f t="shared" si="196"/>
        <v>9.0359999999999996</v>
      </c>
      <c r="Y837" s="31">
        <f t="shared" si="197"/>
        <v>-184.49199999999999</v>
      </c>
      <c r="Z837" s="30">
        <f t="shared" si="198"/>
        <v>0</v>
      </c>
    </row>
    <row r="838" spans="5:26" x14ac:dyDescent="0.15">
      <c r="E838" s="46"/>
      <c r="F838" s="28"/>
      <c r="G838" s="29"/>
      <c r="H838" s="29"/>
      <c r="I838" s="48" t="str">
        <f t="shared" si="192"/>
        <v/>
      </c>
      <c r="J838" s="48" t="str">
        <f t="shared" si="193"/>
        <v/>
      </c>
      <c r="K838" s="49" t="str">
        <f t="shared" si="194"/>
        <v/>
      </c>
      <c r="N838" s="78"/>
      <c r="O838" s="39" t="str">
        <f t="shared" si="178"/>
        <v>F</v>
      </c>
      <c r="P838" s="11">
        <f t="shared" si="195"/>
        <v>-23.287315649149274</v>
      </c>
      <c r="Q838" s="11"/>
      <c r="R838" s="38">
        <f t="shared" si="189"/>
        <v>0</v>
      </c>
      <c r="S838" s="30">
        <f t="shared" si="190"/>
        <v>0</v>
      </c>
      <c r="T838" s="30">
        <f t="shared" si="191"/>
        <v>0</v>
      </c>
      <c r="U838" s="34"/>
      <c r="V838" s="34"/>
      <c r="W838" s="34"/>
      <c r="X838" s="31">
        <f t="shared" si="196"/>
        <v>9.0359999999999996</v>
      </c>
      <c r="Y838" s="31">
        <f t="shared" si="197"/>
        <v>-184.49199999999999</v>
      </c>
      <c r="Z838" s="30">
        <f t="shared" si="198"/>
        <v>0</v>
      </c>
    </row>
    <row r="839" spans="5:26" x14ac:dyDescent="0.15">
      <c r="E839" s="46"/>
      <c r="F839" s="28"/>
      <c r="G839" s="29"/>
      <c r="H839" s="29"/>
      <c r="I839" s="48" t="str">
        <f t="shared" si="192"/>
        <v/>
      </c>
      <c r="J839" s="48" t="str">
        <f t="shared" si="193"/>
        <v/>
      </c>
      <c r="K839" s="49" t="str">
        <f t="shared" si="194"/>
        <v/>
      </c>
      <c r="N839" s="78"/>
      <c r="O839" s="39" t="str">
        <f t="shared" si="178"/>
        <v>F</v>
      </c>
      <c r="P839" s="11">
        <f t="shared" si="195"/>
        <v>-23.287315649149274</v>
      </c>
      <c r="Q839" s="11"/>
      <c r="R839" s="38">
        <f t="shared" si="189"/>
        <v>0</v>
      </c>
      <c r="S839" s="30">
        <f t="shared" si="190"/>
        <v>0</v>
      </c>
      <c r="T839" s="30">
        <f t="shared" si="191"/>
        <v>0</v>
      </c>
      <c r="U839" s="34"/>
      <c r="V839" s="34"/>
      <c r="W839" s="34"/>
      <c r="X839" s="31">
        <f t="shared" si="196"/>
        <v>9.0359999999999996</v>
      </c>
      <c r="Y839" s="31">
        <f t="shared" si="197"/>
        <v>-184.49199999999999</v>
      </c>
      <c r="Z839" s="30">
        <f t="shared" si="198"/>
        <v>0</v>
      </c>
    </row>
    <row r="840" spans="5:26" x14ac:dyDescent="0.15">
      <c r="E840" s="46"/>
      <c r="F840" s="28"/>
      <c r="G840" s="29"/>
      <c r="H840" s="29"/>
      <c r="I840" s="48" t="str">
        <f t="shared" si="192"/>
        <v/>
      </c>
      <c r="J840" s="48" t="str">
        <f t="shared" si="193"/>
        <v/>
      </c>
      <c r="K840" s="49" t="str">
        <f t="shared" si="194"/>
        <v/>
      </c>
      <c r="N840" s="78"/>
      <c r="O840" s="39" t="str">
        <f t="shared" si="178"/>
        <v>F</v>
      </c>
      <c r="P840" s="11">
        <f t="shared" si="195"/>
        <v>-23.287315649149274</v>
      </c>
      <c r="Q840" s="11"/>
      <c r="R840" s="38">
        <f t="shared" si="189"/>
        <v>0</v>
      </c>
      <c r="S840" s="30">
        <f t="shared" si="190"/>
        <v>0</v>
      </c>
      <c r="T840" s="30">
        <f t="shared" si="191"/>
        <v>0</v>
      </c>
      <c r="U840" s="34"/>
      <c r="V840" s="34"/>
      <c r="W840" s="34"/>
      <c r="X840" s="31">
        <f t="shared" si="196"/>
        <v>9.0359999999999996</v>
      </c>
      <c r="Y840" s="31">
        <f t="shared" si="197"/>
        <v>-184.49199999999999</v>
      </c>
      <c r="Z840" s="30">
        <f t="shared" si="198"/>
        <v>0</v>
      </c>
    </row>
    <row r="841" spans="5:26" x14ac:dyDescent="0.15">
      <c r="E841" s="46"/>
      <c r="F841" s="28"/>
      <c r="G841" s="29"/>
      <c r="H841" s="29"/>
      <c r="I841" s="48" t="str">
        <f t="shared" si="192"/>
        <v/>
      </c>
      <c r="J841" s="48" t="str">
        <f t="shared" si="193"/>
        <v/>
      </c>
      <c r="K841" s="49" t="str">
        <f t="shared" si="194"/>
        <v/>
      </c>
      <c r="N841" s="78"/>
      <c r="O841" s="39" t="str">
        <f t="shared" si="178"/>
        <v>F</v>
      </c>
      <c r="P841" s="11">
        <f t="shared" si="195"/>
        <v>-23.287315649149274</v>
      </c>
      <c r="Q841" s="11"/>
      <c r="R841" s="38">
        <f t="shared" si="189"/>
        <v>0</v>
      </c>
      <c r="S841" s="30">
        <f t="shared" si="190"/>
        <v>0</v>
      </c>
      <c r="T841" s="30">
        <f t="shared" si="191"/>
        <v>0</v>
      </c>
      <c r="U841" s="34"/>
      <c r="V841" s="34"/>
      <c r="W841" s="34"/>
      <c r="X841" s="31">
        <f t="shared" si="196"/>
        <v>9.0359999999999996</v>
      </c>
      <c r="Y841" s="31">
        <f t="shared" si="197"/>
        <v>-184.49199999999999</v>
      </c>
      <c r="Z841" s="30">
        <f t="shared" si="198"/>
        <v>0</v>
      </c>
    </row>
    <row r="842" spans="5:26" x14ac:dyDescent="0.15">
      <c r="E842" s="46"/>
      <c r="F842" s="28"/>
      <c r="G842" s="29"/>
      <c r="H842" s="29"/>
      <c r="I842" s="48" t="str">
        <f t="shared" si="175"/>
        <v/>
      </c>
      <c r="J842" s="48" t="str">
        <f t="shared" si="176"/>
        <v/>
      </c>
      <c r="K842" s="49" t="str">
        <f t="shared" si="177"/>
        <v/>
      </c>
      <c r="L842" s="11"/>
      <c r="M842" s="11"/>
      <c r="N842" s="78"/>
      <c r="O842" s="39" t="str">
        <f>+O751</f>
        <v>F</v>
      </c>
      <c r="P842" s="11">
        <f t="shared" si="171"/>
        <v>-23.287315649149274</v>
      </c>
      <c r="Q842" s="11"/>
      <c r="R842" s="38">
        <f t="shared" si="189"/>
        <v>0</v>
      </c>
      <c r="S842" s="30">
        <f t="shared" si="190"/>
        <v>0</v>
      </c>
      <c r="T842" s="30">
        <f t="shared" si="191"/>
        <v>0</v>
      </c>
      <c r="U842" s="34"/>
      <c r="V842" s="34"/>
      <c r="W842" s="34"/>
      <c r="X842" s="31">
        <f t="shared" si="172"/>
        <v>9.0359999999999996</v>
      </c>
      <c r="Y842" s="31">
        <f t="shared" si="173"/>
        <v>-184.49199999999999</v>
      </c>
      <c r="Z842" s="30">
        <f t="shared" si="174"/>
        <v>0</v>
      </c>
    </row>
    <row r="843" spans="5:26" x14ac:dyDescent="0.15">
      <c r="E843" s="46"/>
      <c r="F843" s="28"/>
      <c r="G843" s="29"/>
      <c r="H843" s="29"/>
      <c r="I843" s="48" t="str">
        <f t="shared" si="175"/>
        <v/>
      </c>
      <c r="J843" s="48" t="str">
        <f t="shared" si="176"/>
        <v/>
      </c>
      <c r="K843" s="49" t="str">
        <f t="shared" si="177"/>
        <v/>
      </c>
      <c r="L843" s="11"/>
      <c r="M843" s="11"/>
      <c r="N843" s="78"/>
      <c r="O843" s="39" t="str">
        <f t="shared" si="178"/>
        <v>F</v>
      </c>
      <c r="P843" s="11">
        <f t="shared" si="171"/>
        <v>-23.287315649149274</v>
      </c>
      <c r="Q843" s="11"/>
      <c r="R843" s="38">
        <f t="shared" si="189"/>
        <v>0</v>
      </c>
      <c r="S843" s="30">
        <f t="shared" si="190"/>
        <v>0</v>
      </c>
      <c r="T843" s="30">
        <f t="shared" si="191"/>
        <v>0</v>
      </c>
      <c r="U843" s="34"/>
      <c r="V843" s="34"/>
      <c r="W843" s="34"/>
      <c r="X843" s="31">
        <f t="shared" si="172"/>
        <v>9.0359999999999996</v>
      </c>
      <c r="Y843" s="31">
        <f t="shared" si="173"/>
        <v>-184.49199999999999</v>
      </c>
      <c r="Z843" s="30">
        <f t="shared" si="174"/>
        <v>0</v>
      </c>
    </row>
    <row r="844" spans="5:26" x14ac:dyDescent="0.15">
      <c r="E844" s="46"/>
      <c r="F844" s="28"/>
      <c r="G844" s="29"/>
      <c r="H844" s="29"/>
      <c r="I844" s="48" t="str">
        <f t="shared" si="175"/>
        <v/>
      </c>
      <c r="J844" s="48" t="str">
        <f t="shared" si="176"/>
        <v/>
      </c>
      <c r="K844" s="49" t="str">
        <f t="shared" si="177"/>
        <v/>
      </c>
      <c r="L844" s="11"/>
      <c r="M844" s="11"/>
      <c r="N844" s="78"/>
      <c r="O844" s="39" t="str">
        <f t="shared" si="178"/>
        <v>F</v>
      </c>
      <c r="P844" s="11">
        <f t="shared" si="171"/>
        <v>-23.287315649149274</v>
      </c>
      <c r="Q844" s="11"/>
      <c r="R844" s="38">
        <f t="shared" si="189"/>
        <v>0</v>
      </c>
      <c r="S844" s="30">
        <f t="shared" si="190"/>
        <v>0</v>
      </c>
      <c r="T844" s="30">
        <f t="shared" si="191"/>
        <v>0</v>
      </c>
      <c r="U844" s="34"/>
      <c r="V844" s="34"/>
      <c r="W844" s="34"/>
      <c r="X844" s="31">
        <f t="shared" si="172"/>
        <v>9.0359999999999996</v>
      </c>
      <c r="Y844" s="31">
        <f t="shared" si="173"/>
        <v>-184.49199999999999</v>
      </c>
      <c r="Z844" s="30">
        <f t="shared" si="174"/>
        <v>0</v>
      </c>
    </row>
    <row r="845" spans="5:26" x14ac:dyDescent="0.15">
      <c r="E845" s="46"/>
      <c r="F845" s="28"/>
      <c r="G845" s="29"/>
      <c r="H845" s="29"/>
      <c r="I845" s="48" t="str">
        <f t="shared" si="175"/>
        <v/>
      </c>
      <c r="J845" s="48" t="str">
        <f t="shared" si="176"/>
        <v/>
      </c>
      <c r="K845" s="49" t="str">
        <f t="shared" si="177"/>
        <v/>
      </c>
      <c r="L845" s="11"/>
      <c r="M845" s="11"/>
      <c r="N845" s="78"/>
      <c r="O845" s="39" t="str">
        <f t="shared" si="178"/>
        <v>F</v>
      </c>
      <c r="P845" s="11">
        <f t="shared" si="171"/>
        <v>-23.287315649149274</v>
      </c>
      <c r="Q845" s="11"/>
      <c r="R845" s="38">
        <f t="shared" si="189"/>
        <v>0</v>
      </c>
      <c r="S845" s="30">
        <f t="shared" si="190"/>
        <v>0</v>
      </c>
      <c r="T845" s="30">
        <f t="shared" si="191"/>
        <v>0</v>
      </c>
      <c r="U845" s="34"/>
      <c r="V845" s="34"/>
      <c r="W845" s="34"/>
      <c r="X845" s="31">
        <f t="shared" si="172"/>
        <v>9.0359999999999996</v>
      </c>
      <c r="Y845" s="31">
        <f t="shared" si="173"/>
        <v>-184.49199999999999</v>
      </c>
      <c r="Z845" s="30">
        <f t="shared" si="174"/>
        <v>0</v>
      </c>
    </row>
    <row r="846" spans="5:26" x14ac:dyDescent="0.15">
      <c r="E846" s="46"/>
      <c r="F846" s="28"/>
      <c r="G846" s="29"/>
      <c r="H846" s="29"/>
      <c r="I846" s="48" t="str">
        <f t="shared" si="175"/>
        <v/>
      </c>
      <c r="J846" s="48" t="str">
        <f t="shared" si="176"/>
        <v/>
      </c>
      <c r="K846" s="49" t="str">
        <f t="shared" si="177"/>
        <v/>
      </c>
      <c r="L846" s="11"/>
      <c r="M846" s="11"/>
      <c r="N846" s="78"/>
      <c r="O846" s="39" t="str">
        <f t="shared" si="178"/>
        <v>F</v>
      </c>
      <c r="P846" s="11">
        <f t="shared" si="171"/>
        <v>-23.287315649149274</v>
      </c>
      <c r="Q846" s="11"/>
      <c r="R846" s="38">
        <f t="shared" si="189"/>
        <v>0</v>
      </c>
      <c r="S846" s="30">
        <f t="shared" si="190"/>
        <v>0</v>
      </c>
      <c r="T846" s="30">
        <f t="shared" si="191"/>
        <v>0</v>
      </c>
      <c r="U846" s="34"/>
      <c r="V846" s="34"/>
      <c r="W846" s="34"/>
      <c r="X846" s="31">
        <f t="shared" si="172"/>
        <v>9.0359999999999996</v>
      </c>
      <c r="Y846" s="31">
        <f t="shared" si="173"/>
        <v>-184.49199999999999</v>
      </c>
      <c r="Z846" s="30">
        <f t="shared" si="174"/>
        <v>0</v>
      </c>
    </row>
    <row r="847" spans="5:26" x14ac:dyDescent="0.15">
      <c r="E847" s="46"/>
      <c r="F847" s="28"/>
      <c r="G847" s="29"/>
      <c r="H847" s="29"/>
      <c r="I847" s="48" t="str">
        <f t="shared" si="175"/>
        <v/>
      </c>
      <c r="J847" s="48" t="str">
        <f t="shared" si="176"/>
        <v/>
      </c>
      <c r="K847" s="49" t="str">
        <f t="shared" si="177"/>
        <v/>
      </c>
      <c r="L847" s="11"/>
      <c r="M847" s="11"/>
      <c r="N847" s="78"/>
      <c r="O847" s="39" t="str">
        <f t="shared" si="178"/>
        <v>F</v>
      </c>
      <c r="P847" s="11">
        <f t="shared" si="171"/>
        <v>-23.287315649149274</v>
      </c>
      <c r="Q847" s="11"/>
      <c r="R847" s="38">
        <f t="shared" si="189"/>
        <v>0</v>
      </c>
      <c r="S847" s="30">
        <f t="shared" si="190"/>
        <v>0</v>
      </c>
      <c r="T847" s="30">
        <f t="shared" si="191"/>
        <v>0</v>
      </c>
      <c r="U847" s="34"/>
      <c r="V847" s="34"/>
      <c r="W847" s="34"/>
      <c r="X847" s="31">
        <f t="shared" si="172"/>
        <v>9.0359999999999996</v>
      </c>
      <c r="Y847" s="31">
        <f t="shared" si="173"/>
        <v>-184.49199999999999</v>
      </c>
      <c r="Z847" s="30">
        <f t="shared" si="174"/>
        <v>0</v>
      </c>
    </row>
    <row r="848" spans="5:26" x14ac:dyDescent="0.15">
      <c r="E848" s="46"/>
      <c r="F848" s="28"/>
      <c r="G848" s="29"/>
      <c r="H848" s="29"/>
      <c r="I848" s="48" t="str">
        <f t="shared" si="175"/>
        <v/>
      </c>
      <c r="J848" s="48" t="str">
        <f t="shared" si="176"/>
        <v/>
      </c>
      <c r="K848" s="49" t="str">
        <f t="shared" si="177"/>
        <v/>
      </c>
      <c r="L848" s="11"/>
      <c r="M848" s="11"/>
      <c r="N848" s="78"/>
      <c r="O848" s="39" t="str">
        <f t="shared" si="178"/>
        <v>F</v>
      </c>
      <c r="P848" s="11">
        <f t="shared" si="171"/>
        <v>-23.287315649149274</v>
      </c>
      <c r="Q848" s="11"/>
      <c r="R848" s="38">
        <f t="shared" si="189"/>
        <v>0</v>
      </c>
      <c r="S848" s="30">
        <f t="shared" si="190"/>
        <v>0</v>
      </c>
      <c r="T848" s="30">
        <f t="shared" si="191"/>
        <v>0</v>
      </c>
      <c r="U848" s="34"/>
      <c r="V848" s="34"/>
      <c r="W848" s="34"/>
      <c r="X848" s="31">
        <f t="shared" si="172"/>
        <v>9.0359999999999996</v>
      </c>
      <c r="Y848" s="31">
        <f t="shared" si="173"/>
        <v>-184.49199999999999</v>
      </c>
      <c r="Z848" s="30">
        <f t="shared" si="174"/>
        <v>0</v>
      </c>
    </row>
    <row r="849" spans="5:26" x14ac:dyDescent="0.15">
      <c r="E849" s="46"/>
      <c r="F849" s="28"/>
      <c r="G849" s="29"/>
      <c r="H849" s="29"/>
      <c r="I849" s="48" t="str">
        <f t="shared" si="175"/>
        <v/>
      </c>
      <c r="J849" s="48" t="str">
        <f t="shared" si="176"/>
        <v/>
      </c>
      <c r="K849" s="49" t="str">
        <f t="shared" si="177"/>
        <v/>
      </c>
      <c r="L849" s="11"/>
      <c r="M849" s="11"/>
      <c r="N849" s="78"/>
      <c r="O849" s="39" t="str">
        <f t="shared" si="178"/>
        <v>F</v>
      </c>
      <c r="P849" s="11">
        <f t="shared" si="171"/>
        <v>-23.287315649149274</v>
      </c>
      <c r="Q849" s="11"/>
      <c r="R849" s="38">
        <f t="shared" si="189"/>
        <v>0</v>
      </c>
      <c r="S849" s="30">
        <f t="shared" si="190"/>
        <v>0</v>
      </c>
      <c r="T849" s="30">
        <f t="shared" si="191"/>
        <v>0</v>
      </c>
      <c r="U849" s="34"/>
      <c r="V849" s="34"/>
      <c r="W849" s="34"/>
      <c r="X849" s="31">
        <f t="shared" si="172"/>
        <v>9.0359999999999996</v>
      </c>
      <c r="Y849" s="31">
        <f t="shared" si="173"/>
        <v>-184.49199999999999</v>
      </c>
      <c r="Z849" s="30">
        <f t="shared" si="174"/>
        <v>0</v>
      </c>
    </row>
    <row r="850" spans="5:26" x14ac:dyDescent="0.15">
      <c r="E850" s="46"/>
      <c r="F850" s="28"/>
      <c r="G850" s="29"/>
      <c r="H850" s="29"/>
      <c r="I850" s="48" t="str">
        <f t="shared" si="175"/>
        <v/>
      </c>
      <c r="J850" s="48" t="str">
        <f t="shared" si="176"/>
        <v/>
      </c>
      <c r="K850" s="49" t="str">
        <f t="shared" si="177"/>
        <v/>
      </c>
      <c r="L850" s="11"/>
      <c r="M850" s="11"/>
      <c r="N850" s="78"/>
      <c r="O850" s="39" t="str">
        <f t="shared" si="178"/>
        <v>F</v>
      </c>
      <c r="P850" s="11">
        <f t="shared" si="171"/>
        <v>-23.287315649149274</v>
      </c>
      <c r="Q850" s="11"/>
      <c r="R850" s="38">
        <f t="shared" si="189"/>
        <v>0</v>
      </c>
      <c r="S850" s="30">
        <f t="shared" si="190"/>
        <v>0</v>
      </c>
      <c r="T850" s="30">
        <f t="shared" si="191"/>
        <v>0</v>
      </c>
      <c r="U850" s="34"/>
      <c r="V850" s="34"/>
      <c r="W850" s="34"/>
      <c r="X850" s="31">
        <f t="shared" si="172"/>
        <v>9.0359999999999996</v>
      </c>
      <c r="Y850" s="31">
        <f t="shared" si="173"/>
        <v>-184.49199999999999</v>
      </c>
      <c r="Z850" s="30">
        <f t="shared" si="174"/>
        <v>0</v>
      </c>
    </row>
    <row r="851" spans="5:26" x14ac:dyDescent="0.15">
      <c r="E851" s="46"/>
      <c r="F851" s="28"/>
      <c r="G851" s="29"/>
      <c r="H851" s="29"/>
      <c r="I851" s="48" t="str">
        <f t="shared" si="175"/>
        <v/>
      </c>
      <c r="J851" s="48" t="str">
        <f t="shared" si="176"/>
        <v/>
      </c>
      <c r="K851" s="49" t="str">
        <f t="shared" si="177"/>
        <v/>
      </c>
      <c r="L851" s="11"/>
      <c r="M851" s="11"/>
      <c r="N851" s="78"/>
      <c r="O851" s="39" t="str">
        <f t="shared" si="178"/>
        <v>F</v>
      </c>
      <c r="P851" s="11">
        <f t="shared" si="171"/>
        <v>-23.287315649149274</v>
      </c>
      <c r="Q851" s="11"/>
      <c r="R851" s="38">
        <f t="shared" si="189"/>
        <v>0</v>
      </c>
      <c r="S851" s="30">
        <f t="shared" si="190"/>
        <v>0</v>
      </c>
      <c r="T851" s="30">
        <f t="shared" si="191"/>
        <v>0</v>
      </c>
      <c r="U851" s="34"/>
      <c r="V851" s="34"/>
      <c r="W851" s="34"/>
      <c r="X851" s="31">
        <f t="shared" si="172"/>
        <v>9.0359999999999996</v>
      </c>
      <c r="Y851" s="31">
        <f t="shared" si="173"/>
        <v>-184.49199999999999</v>
      </c>
      <c r="Z851" s="30">
        <f t="shared" si="174"/>
        <v>0</v>
      </c>
    </row>
    <row r="852" spans="5:26" x14ac:dyDescent="0.15">
      <c r="E852" s="46"/>
      <c r="F852" s="28"/>
      <c r="G852" s="29"/>
      <c r="H852" s="29"/>
      <c r="I852" s="48" t="str">
        <f t="shared" si="175"/>
        <v/>
      </c>
      <c r="J852" s="48" t="str">
        <f t="shared" si="176"/>
        <v/>
      </c>
      <c r="K852" s="49" t="str">
        <f t="shared" si="177"/>
        <v/>
      </c>
      <c r="L852" s="11"/>
      <c r="M852" s="11"/>
      <c r="N852" s="78"/>
      <c r="O852" s="39" t="str">
        <f t="shared" si="178"/>
        <v>F</v>
      </c>
      <c r="P852" s="11">
        <f t="shared" si="171"/>
        <v>-23.287315649149274</v>
      </c>
      <c r="Q852" s="11"/>
      <c r="R852" s="38">
        <f t="shared" si="189"/>
        <v>0</v>
      </c>
      <c r="S852" s="30">
        <f t="shared" si="190"/>
        <v>0</v>
      </c>
      <c r="T852" s="30">
        <f t="shared" si="191"/>
        <v>0</v>
      </c>
      <c r="U852" s="34"/>
      <c r="V852" s="34"/>
      <c r="W852" s="34"/>
      <c r="X852" s="31">
        <f t="shared" si="172"/>
        <v>9.0359999999999996</v>
      </c>
      <c r="Y852" s="31">
        <f t="shared" si="173"/>
        <v>-184.49199999999999</v>
      </c>
      <c r="Z852" s="30">
        <f t="shared" si="174"/>
        <v>0</v>
      </c>
    </row>
    <row r="853" spans="5:26" x14ac:dyDescent="0.15">
      <c r="E853" s="46"/>
      <c r="F853" s="28"/>
      <c r="G853" s="29"/>
      <c r="H853" s="29"/>
      <c r="I853" s="48" t="str">
        <f t="shared" si="175"/>
        <v/>
      </c>
      <c r="J853" s="48" t="str">
        <f t="shared" si="176"/>
        <v/>
      </c>
      <c r="K853" s="49" t="str">
        <f t="shared" si="177"/>
        <v/>
      </c>
      <c r="L853" s="11"/>
      <c r="M853" s="11"/>
      <c r="N853" s="78"/>
      <c r="O853" s="39" t="str">
        <f t="shared" si="178"/>
        <v>F</v>
      </c>
      <c r="P853" s="11">
        <f t="shared" si="171"/>
        <v>-23.287315649149274</v>
      </c>
      <c r="Q853" s="11"/>
      <c r="R853" s="38">
        <f t="shared" si="189"/>
        <v>0</v>
      </c>
      <c r="S853" s="30">
        <f t="shared" si="190"/>
        <v>0</v>
      </c>
      <c r="T853" s="30">
        <f t="shared" si="191"/>
        <v>0</v>
      </c>
      <c r="U853" s="34"/>
      <c r="V853" s="34"/>
      <c r="W853" s="34"/>
      <c r="X853" s="31">
        <f t="shared" si="172"/>
        <v>9.0359999999999996</v>
      </c>
      <c r="Y853" s="31">
        <f t="shared" si="173"/>
        <v>-184.49199999999999</v>
      </c>
      <c r="Z853" s="30">
        <f t="shared" si="174"/>
        <v>0</v>
      </c>
    </row>
    <row r="854" spans="5:26" x14ac:dyDescent="0.15">
      <c r="E854" s="46"/>
      <c r="F854" s="28"/>
      <c r="G854" s="29"/>
      <c r="H854" s="29"/>
      <c r="I854" s="48" t="str">
        <f t="shared" si="175"/>
        <v/>
      </c>
      <c r="J854" s="48" t="str">
        <f t="shared" si="176"/>
        <v/>
      </c>
      <c r="K854" s="49" t="str">
        <f t="shared" si="177"/>
        <v/>
      </c>
      <c r="L854" s="11"/>
      <c r="M854" s="11"/>
      <c r="N854" s="78"/>
      <c r="O854" s="39" t="str">
        <f t="shared" si="178"/>
        <v>F</v>
      </c>
      <c r="P854" s="11">
        <f t="shared" si="171"/>
        <v>-23.287315649149274</v>
      </c>
      <c r="Q854" s="11"/>
      <c r="R854" s="38">
        <f t="shared" si="189"/>
        <v>0</v>
      </c>
      <c r="S854" s="30">
        <f t="shared" si="190"/>
        <v>0</v>
      </c>
      <c r="T854" s="30">
        <f t="shared" si="191"/>
        <v>0</v>
      </c>
      <c r="U854" s="34"/>
      <c r="V854" s="34"/>
      <c r="W854" s="34"/>
      <c r="X854" s="31">
        <f t="shared" si="172"/>
        <v>9.0359999999999996</v>
      </c>
      <c r="Y854" s="31">
        <f t="shared" si="173"/>
        <v>-184.49199999999999</v>
      </c>
      <c r="Z854" s="30">
        <f t="shared" si="174"/>
        <v>0</v>
      </c>
    </row>
    <row r="855" spans="5:26" x14ac:dyDescent="0.15">
      <c r="E855" s="46"/>
      <c r="F855" s="28"/>
      <c r="G855" s="29"/>
      <c r="H855" s="29"/>
      <c r="I855" s="48" t="str">
        <f t="shared" si="175"/>
        <v/>
      </c>
      <c r="J855" s="48" t="str">
        <f t="shared" si="176"/>
        <v/>
      </c>
      <c r="K855" s="49" t="str">
        <f t="shared" si="177"/>
        <v/>
      </c>
      <c r="L855" s="11"/>
      <c r="M855" s="11"/>
      <c r="N855" s="78"/>
      <c r="O855" s="39" t="str">
        <f t="shared" si="178"/>
        <v>F</v>
      </c>
      <c r="P855" s="11">
        <f t="shared" si="171"/>
        <v>-23.287315649149274</v>
      </c>
      <c r="Q855" s="11"/>
      <c r="R855" s="38">
        <f t="shared" si="189"/>
        <v>0</v>
      </c>
      <c r="S855" s="30">
        <f t="shared" si="190"/>
        <v>0</v>
      </c>
      <c r="T855" s="30">
        <f t="shared" si="191"/>
        <v>0</v>
      </c>
      <c r="U855" s="34"/>
      <c r="V855" s="34"/>
      <c r="W855" s="34"/>
      <c r="X855" s="31">
        <f t="shared" si="172"/>
        <v>9.0359999999999996</v>
      </c>
      <c r="Y855" s="31">
        <f t="shared" si="173"/>
        <v>-184.49199999999999</v>
      </c>
      <c r="Z855" s="30">
        <f t="shared" si="174"/>
        <v>0</v>
      </c>
    </row>
    <row r="856" spans="5:26" x14ac:dyDescent="0.15">
      <c r="E856" s="46"/>
      <c r="F856" s="28"/>
      <c r="G856" s="29"/>
      <c r="H856" s="29"/>
      <c r="I856" s="48" t="str">
        <f t="shared" si="175"/>
        <v/>
      </c>
      <c r="J856" s="48" t="str">
        <f t="shared" si="176"/>
        <v/>
      </c>
      <c r="K856" s="49" t="str">
        <f t="shared" si="177"/>
        <v/>
      </c>
      <c r="L856" s="11"/>
      <c r="M856" s="11"/>
      <c r="N856" s="78"/>
      <c r="O856" s="39" t="str">
        <f t="shared" si="178"/>
        <v>F</v>
      </c>
      <c r="P856" s="11">
        <f t="shared" si="171"/>
        <v>-23.287315649149274</v>
      </c>
      <c r="Q856" s="11"/>
      <c r="R856" s="38">
        <f t="shared" si="189"/>
        <v>0</v>
      </c>
      <c r="S856" s="30">
        <f t="shared" si="190"/>
        <v>0</v>
      </c>
      <c r="T856" s="30">
        <f t="shared" si="191"/>
        <v>0</v>
      </c>
      <c r="U856" s="34"/>
      <c r="V856" s="34"/>
      <c r="W856" s="34"/>
      <c r="X856" s="31">
        <f t="shared" si="172"/>
        <v>9.0359999999999996</v>
      </c>
      <c r="Y856" s="31">
        <f t="shared" si="173"/>
        <v>-184.49199999999999</v>
      </c>
      <c r="Z856" s="30">
        <f t="shared" si="174"/>
        <v>0</v>
      </c>
    </row>
    <row r="857" spans="5:26" x14ac:dyDescent="0.15">
      <c r="E857" s="46"/>
      <c r="F857" s="28"/>
      <c r="G857" s="29"/>
      <c r="H857" s="29"/>
      <c r="I857" s="48" t="str">
        <f t="shared" si="175"/>
        <v/>
      </c>
      <c r="J857" s="48" t="str">
        <f t="shared" si="176"/>
        <v/>
      </c>
      <c r="K857" s="49" t="str">
        <f t="shared" si="177"/>
        <v/>
      </c>
      <c r="L857" s="11"/>
      <c r="M857" s="11"/>
      <c r="N857" s="78"/>
      <c r="O857" s="39" t="str">
        <f t="shared" si="178"/>
        <v>F</v>
      </c>
      <c r="P857" s="11">
        <f t="shared" si="171"/>
        <v>-23.287315649149274</v>
      </c>
      <c r="Q857" s="11"/>
      <c r="R857" s="38">
        <f t="shared" si="189"/>
        <v>0</v>
      </c>
      <c r="S857" s="30">
        <f t="shared" si="190"/>
        <v>0</v>
      </c>
      <c r="T857" s="30">
        <f t="shared" si="191"/>
        <v>0</v>
      </c>
      <c r="U857" s="34"/>
      <c r="V857" s="34"/>
      <c r="W857" s="34"/>
      <c r="X857" s="31">
        <f t="shared" si="172"/>
        <v>9.0359999999999996</v>
      </c>
      <c r="Y857" s="31">
        <f t="shared" si="173"/>
        <v>-184.49199999999999</v>
      </c>
      <c r="Z857" s="30">
        <f t="shared" si="174"/>
        <v>0</v>
      </c>
    </row>
    <row r="858" spans="5:26" x14ac:dyDescent="0.15">
      <c r="E858" s="46"/>
      <c r="F858" s="28"/>
      <c r="G858" s="29"/>
      <c r="H858" s="29"/>
      <c r="I858" s="48" t="str">
        <f t="shared" si="175"/>
        <v/>
      </c>
      <c r="J858" s="48" t="str">
        <f t="shared" si="176"/>
        <v/>
      </c>
      <c r="K858" s="49" t="str">
        <f t="shared" si="177"/>
        <v/>
      </c>
      <c r="L858" s="11"/>
      <c r="M858" s="11"/>
      <c r="N858" s="78"/>
      <c r="O858" s="39" t="str">
        <f t="shared" si="178"/>
        <v>F</v>
      </c>
      <c r="P858" s="11">
        <f t="shared" si="171"/>
        <v>-23.287315649149274</v>
      </c>
      <c r="Q858" s="11"/>
      <c r="R858" s="38">
        <f t="shared" si="189"/>
        <v>0</v>
      </c>
      <c r="S858" s="30">
        <f t="shared" si="190"/>
        <v>0</v>
      </c>
      <c r="T858" s="30">
        <f t="shared" si="191"/>
        <v>0</v>
      </c>
      <c r="U858" s="34"/>
      <c r="V858" s="34"/>
      <c r="W858" s="34"/>
      <c r="X858" s="31">
        <f t="shared" si="172"/>
        <v>9.0359999999999996</v>
      </c>
      <c r="Y858" s="31">
        <f t="shared" si="173"/>
        <v>-184.49199999999999</v>
      </c>
      <c r="Z858" s="30">
        <f t="shared" si="174"/>
        <v>0</v>
      </c>
    </row>
    <row r="859" spans="5:26" x14ac:dyDescent="0.15">
      <c r="E859" s="46"/>
      <c r="F859" s="28"/>
      <c r="G859" s="29"/>
      <c r="H859" s="29"/>
      <c r="I859" s="48" t="str">
        <f t="shared" si="175"/>
        <v/>
      </c>
      <c r="J859" s="48" t="str">
        <f t="shared" si="176"/>
        <v/>
      </c>
      <c r="K859" s="49" t="str">
        <f t="shared" si="177"/>
        <v/>
      </c>
      <c r="L859" s="11"/>
      <c r="M859" s="11"/>
      <c r="N859" s="78"/>
      <c r="O859" s="39" t="str">
        <f t="shared" si="178"/>
        <v>F</v>
      </c>
      <c r="P859" s="11">
        <f t="shared" si="171"/>
        <v>-23.287315649149274</v>
      </c>
      <c r="Q859" s="11"/>
      <c r="R859" s="38">
        <f t="shared" si="189"/>
        <v>0</v>
      </c>
      <c r="S859" s="30">
        <f t="shared" si="190"/>
        <v>0</v>
      </c>
      <c r="T859" s="30">
        <f t="shared" si="191"/>
        <v>0</v>
      </c>
      <c r="U859" s="34"/>
      <c r="V859" s="34"/>
      <c r="W859" s="34"/>
      <c r="X859" s="31">
        <f t="shared" si="172"/>
        <v>9.0359999999999996</v>
      </c>
      <c r="Y859" s="31">
        <f t="shared" si="173"/>
        <v>-184.49199999999999</v>
      </c>
      <c r="Z859" s="30">
        <f t="shared" si="174"/>
        <v>0</v>
      </c>
    </row>
    <row r="860" spans="5:26" x14ac:dyDescent="0.15">
      <c r="E860" s="46"/>
      <c r="F860" s="28"/>
      <c r="G860" s="29"/>
      <c r="H860" s="29"/>
      <c r="I860" s="48" t="str">
        <f t="shared" si="175"/>
        <v/>
      </c>
      <c r="J860" s="48" t="str">
        <f t="shared" si="176"/>
        <v/>
      </c>
      <c r="K860" s="49" t="str">
        <f t="shared" si="177"/>
        <v/>
      </c>
      <c r="L860" s="11"/>
      <c r="M860" s="11"/>
      <c r="N860" s="78"/>
      <c r="O860" s="39" t="str">
        <f t="shared" si="178"/>
        <v>F</v>
      </c>
      <c r="P860" s="11">
        <f t="shared" si="171"/>
        <v>-23.287315649149274</v>
      </c>
      <c r="Q860" s="11"/>
      <c r="R860" s="38">
        <f t="shared" si="189"/>
        <v>0</v>
      </c>
      <c r="S860" s="30">
        <f t="shared" si="190"/>
        <v>0</v>
      </c>
      <c r="T860" s="30">
        <f t="shared" si="191"/>
        <v>0</v>
      </c>
      <c r="U860" s="34"/>
      <c r="V860" s="34"/>
      <c r="W860" s="34"/>
      <c r="X860" s="31">
        <f t="shared" si="172"/>
        <v>9.0359999999999996</v>
      </c>
      <c r="Y860" s="31">
        <f t="shared" si="173"/>
        <v>-184.49199999999999</v>
      </c>
      <c r="Z860" s="30">
        <f t="shared" si="174"/>
        <v>0</v>
      </c>
    </row>
    <row r="861" spans="5:26" x14ac:dyDescent="0.15">
      <c r="E861" s="46"/>
      <c r="F861" s="28"/>
      <c r="G861" s="29"/>
      <c r="H861" s="29"/>
      <c r="I861" s="48" t="str">
        <f t="shared" si="175"/>
        <v/>
      </c>
      <c r="J861" s="48" t="str">
        <f t="shared" si="176"/>
        <v/>
      </c>
      <c r="K861" s="49" t="str">
        <f t="shared" si="177"/>
        <v/>
      </c>
      <c r="L861" s="11"/>
      <c r="M861" s="11"/>
      <c r="N861" s="78"/>
      <c r="O861" s="39" t="str">
        <f t="shared" si="178"/>
        <v>F</v>
      </c>
      <c r="P861" s="11">
        <f t="shared" si="171"/>
        <v>-23.287315649149274</v>
      </c>
      <c r="Q861" s="11"/>
      <c r="R861" s="38">
        <f t="shared" si="189"/>
        <v>0</v>
      </c>
      <c r="S861" s="30">
        <f t="shared" si="190"/>
        <v>0</v>
      </c>
      <c r="T861" s="30">
        <f t="shared" si="191"/>
        <v>0</v>
      </c>
      <c r="U861" s="34"/>
      <c r="V861" s="34"/>
      <c r="W861" s="34"/>
      <c r="X861" s="31">
        <f t="shared" si="172"/>
        <v>9.0359999999999996</v>
      </c>
      <c r="Y861" s="31">
        <f t="shared" si="173"/>
        <v>-184.49199999999999</v>
      </c>
      <c r="Z861" s="30">
        <f t="shared" si="174"/>
        <v>0</v>
      </c>
    </row>
    <row r="862" spans="5:26" x14ac:dyDescent="0.15">
      <c r="E862" s="46"/>
      <c r="F862" s="28"/>
      <c r="G862" s="29"/>
      <c r="H862" s="29"/>
      <c r="I862" s="48" t="str">
        <f t="shared" si="175"/>
        <v/>
      </c>
      <c r="J862" s="48" t="str">
        <f t="shared" si="176"/>
        <v/>
      </c>
      <c r="K862" s="49" t="str">
        <f t="shared" si="177"/>
        <v/>
      </c>
      <c r="L862" s="11"/>
      <c r="M862" s="11"/>
      <c r="N862" s="78"/>
      <c r="O862" s="39" t="str">
        <f t="shared" si="178"/>
        <v>F</v>
      </c>
      <c r="P862" s="11">
        <f t="shared" si="171"/>
        <v>-23.287315649149274</v>
      </c>
      <c r="Q862" s="11"/>
      <c r="R862" s="38">
        <f t="shared" si="189"/>
        <v>0</v>
      </c>
      <c r="S862" s="30">
        <f t="shared" si="190"/>
        <v>0</v>
      </c>
      <c r="T862" s="30">
        <f t="shared" si="191"/>
        <v>0</v>
      </c>
      <c r="U862" s="34"/>
      <c r="V862" s="34"/>
      <c r="W862" s="34"/>
      <c r="X862" s="31">
        <f t="shared" si="172"/>
        <v>9.0359999999999996</v>
      </c>
      <c r="Y862" s="31">
        <f t="shared" si="173"/>
        <v>-184.49199999999999</v>
      </c>
      <c r="Z862" s="30">
        <f t="shared" si="174"/>
        <v>0</v>
      </c>
    </row>
    <row r="863" spans="5:26" x14ac:dyDescent="0.15">
      <c r="E863" s="46"/>
      <c r="F863" s="28"/>
      <c r="G863" s="29"/>
      <c r="H863" s="29"/>
      <c r="I863" s="48" t="str">
        <f t="shared" si="175"/>
        <v/>
      </c>
      <c r="J863" s="48" t="str">
        <f t="shared" si="176"/>
        <v/>
      </c>
      <c r="K863" s="49" t="str">
        <f t="shared" si="177"/>
        <v/>
      </c>
      <c r="L863" s="11"/>
      <c r="M863" s="11"/>
      <c r="N863" s="78"/>
      <c r="O863" s="39" t="str">
        <f t="shared" si="178"/>
        <v>F</v>
      </c>
      <c r="P863" s="11">
        <f t="shared" si="171"/>
        <v>-23.287315649149274</v>
      </c>
      <c r="Q863" s="11"/>
      <c r="R863" s="38">
        <f t="shared" si="189"/>
        <v>0</v>
      </c>
      <c r="S863" s="30">
        <f t="shared" si="190"/>
        <v>0</v>
      </c>
      <c r="T863" s="30">
        <f t="shared" si="191"/>
        <v>0</v>
      </c>
      <c r="U863" s="34"/>
      <c r="V863" s="34"/>
      <c r="W863" s="34"/>
      <c r="X863" s="31">
        <f t="shared" si="172"/>
        <v>9.0359999999999996</v>
      </c>
      <c r="Y863" s="31">
        <f t="shared" si="173"/>
        <v>-184.49199999999999</v>
      </c>
      <c r="Z863" s="30">
        <f t="shared" si="174"/>
        <v>0</v>
      </c>
    </row>
    <row r="864" spans="5:26" x14ac:dyDescent="0.15">
      <c r="E864" s="46"/>
      <c r="F864" s="28"/>
      <c r="G864" s="29"/>
      <c r="H864" s="29"/>
      <c r="I864" s="48" t="str">
        <f t="shared" si="175"/>
        <v/>
      </c>
      <c r="J864" s="48" t="str">
        <f t="shared" si="176"/>
        <v/>
      </c>
      <c r="K864" s="49" t="str">
        <f t="shared" si="177"/>
        <v/>
      </c>
      <c r="L864" s="11"/>
      <c r="M864" s="11"/>
      <c r="N864" s="78"/>
      <c r="O864" s="39" t="str">
        <f t="shared" si="178"/>
        <v>F</v>
      </c>
      <c r="P864" s="11">
        <f t="shared" si="171"/>
        <v>-23.287315649149274</v>
      </c>
      <c r="Q864" s="11"/>
      <c r="R864" s="38">
        <f t="shared" si="189"/>
        <v>0</v>
      </c>
      <c r="S864" s="30">
        <f t="shared" si="190"/>
        <v>0</v>
      </c>
      <c r="T864" s="30">
        <f t="shared" si="191"/>
        <v>0</v>
      </c>
      <c r="U864" s="34"/>
      <c r="V864" s="34"/>
      <c r="W864" s="34"/>
      <c r="X864" s="31">
        <f t="shared" si="172"/>
        <v>9.0359999999999996</v>
      </c>
      <c r="Y864" s="31">
        <f t="shared" si="173"/>
        <v>-184.49199999999999</v>
      </c>
      <c r="Z864" s="30">
        <f t="shared" si="174"/>
        <v>0</v>
      </c>
    </row>
    <row r="865" spans="4:26" x14ac:dyDescent="0.15">
      <c r="E865" s="46"/>
      <c r="F865" s="28"/>
      <c r="G865" s="29"/>
      <c r="H865" s="29"/>
      <c r="I865" s="48" t="str">
        <f t="shared" si="175"/>
        <v/>
      </c>
      <c r="J865" s="48" t="str">
        <f t="shared" si="176"/>
        <v/>
      </c>
      <c r="K865" s="49" t="str">
        <f t="shared" si="177"/>
        <v/>
      </c>
      <c r="L865" s="11"/>
      <c r="M865" s="11"/>
      <c r="N865" s="78"/>
      <c r="O865" s="39" t="str">
        <f t="shared" si="178"/>
        <v>F</v>
      </c>
      <c r="P865" s="11">
        <f t="shared" si="171"/>
        <v>-23.287315649149274</v>
      </c>
      <c r="Q865" s="11"/>
      <c r="R865" s="38">
        <f t="shared" si="189"/>
        <v>0</v>
      </c>
      <c r="S865" s="30">
        <f t="shared" si="190"/>
        <v>0</v>
      </c>
      <c r="T865" s="30">
        <f t="shared" si="191"/>
        <v>0</v>
      </c>
      <c r="U865" s="34"/>
      <c r="V865" s="34"/>
      <c r="W865" s="34"/>
      <c r="X865" s="31">
        <f t="shared" si="172"/>
        <v>9.0359999999999996</v>
      </c>
      <c r="Y865" s="31">
        <f t="shared" si="173"/>
        <v>-184.49199999999999</v>
      </c>
      <c r="Z865" s="30">
        <f t="shared" si="174"/>
        <v>0</v>
      </c>
    </row>
    <row r="866" spans="4:26" x14ac:dyDescent="0.15">
      <c r="E866" s="46"/>
      <c r="F866" s="28"/>
      <c r="G866" s="29"/>
      <c r="H866" s="29"/>
      <c r="I866" s="48" t="str">
        <f t="shared" si="175"/>
        <v/>
      </c>
      <c r="J866" s="48" t="str">
        <f t="shared" si="176"/>
        <v/>
      </c>
      <c r="K866" s="49" t="str">
        <f t="shared" si="177"/>
        <v/>
      </c>
      <c r="L866" s="11"/>
      <c r="M866" s="11"/>
      <c r="N866" s="78"/>
      <c r="O866" s="39" t="str">
        <f t="shared" si="178"/>
        <v>F</v>
      </c>
      <c r="P866" s="11">
        <f t="shared" si="171"/>
        <v>-23.287315649149274</v>
      </c>
      <c r="Q866" s="11"/>
      <c r="R866" s="38">
        <f t="shared" si="189"/>
        <v>0</v>
      </c>
      <c r="S866" s="30">
        <f t="shared" si="190"/>
        <v>0</v>
      </c>
      <c r="T866" s="30">
        <f t="shared" si="191"/>
        <v>0</v>
      </c>
      <c r="U866" s="34"/>
      <c r="V866" s="34"/>
      <c r="W866" s="34"/>
      <c r="X866" s="31">
        <f t="shared" si="172"/>
        <v>9.0359999999999996</v>
      </c>
      <c r="Y866" s="31">
        <f t="shared" si="173"/>
        <v>-184.49199999999999</v>
      </c>
      <c r="Z866" s="30">
        <f t="shared" si="174"/>
        <v>0</v>
      </c>
    </row>
    <row r="867" spans="4:26" x14ac:dyDescent="0.15">
      <c r="E867" s="46"/>
      <c r="F867" s="28"/>
      <c r="G867" s="29"/>
      <c r="H867" s="29"/>
      <c r="I867" s="48" t="str">
        <f t="shared" si="175"/>
        <v/>
      </c>
      <c r="J867" s="48" t="str">
        <f t="shared" si="176"/>
        <v/>
      </c>
      <c r="K867" s="49" t="str">
        <f t="shared" si="177"/>
        <v/>
      </c>
      <c r="L867" s="11"/>
      <c r="M867" s="11"/>
      <c r="N867" s="78"/>
      <c r="O867" s="39" t="str">
        <f t="shared" si="178"/>
        <v>F</v>
      </c>
      <c r="P867" s="11">
        <f t="shared" si="171"/>
        <v>-23.287315649149274</v>
      </c>
      <c r="Q867" s="11"/>
      <c r="R867" s="38">
        <f t="shared" si="189"/>
        <v>0</v>
      </c>
      <c r="S867" s="30">
        <f t="shared" si="190"/>
        <v>0</v>
      </c>
      <c r="T867" s="30">
        <f t="shared" si="191"/>
        <v>0</v>
      </c>
      <c r="U867" s="34"/>
      <c r="V867" s="34"/>
      <c r="W867" s="34"/>
      <c r="X867" s="31">
        <f t="shared" si="172"/>
        <v>9.0359999999999996</v>
      </c>
      <c r="Y867" s="31">
        <f t="shared" si="173"/>
        <v>-184.49199999999999</v>
      </c>
      <c r="Z867" s="30">
        <f t="shared" si="174"/>
        <v>0</v>
      </c>
    </row>
    <row r="868" spans="4:26" ht="14.25" thickBot="1" x14ac:dyDescent="0.2">
      <c r="E868" s="50"/>
      <c r="F868" s="64"/>
      <c r="G868" s="51"/>
      <c r="H868" s="51"/>
      <c r="I868" s="52" t="str">
        <f>IF(COUNTA($F$747,$H$747,F868:H868)=5,P868,"")</f>
        <v/>
      </c>
      <c r="J868" s="52" t="str">
        <f t="shared" si="176"/>
        <v/>
      </c>
      <c r="K868" s="53" t="str">
        <f t="shared" si="177"/>
        <v/>
      </c>
      <c r="L868" s="11"/>
      <c r="M868" s="11"/>
      <c r="N868" s="78"/>
      <c r="O868" s="39" t="str">
        <f t="shared" si="178"/>
        <v>F</v>
      </c>
      <c r="P868" s="11">
        <f t="shared" si="171"/>
        <v>-23.287315649149274</v>
      </c>
      <c r="Q868" s="11"/>
      <c r="R868" s="38">
        <f t="shared" si="189"/>
        <v>0</v>
      </c>
      <c r="S868" s="30">
        <f t="shared" si="190"/>
        <v>0</v>
      </c>
      <c r="T868" s="30">
        <f t="shared" si="191"/>
        <v>0</v>
      </c>
      <c r="U868" s="34"/>
      <c r="V868" s="34"/>
      <c r="W868" s="34"/>
      <c r="X868" s="31">
        <f t="shared" si="172"/>
        <v>9.0359999999999996</v>
      </c>
      <c r="Y868" s="31">
        <f t="shared" si="173"/>
        <v>-184.49199999999999</v>
      </c>
      <c r="Z868" s="30">
        <f t="shared" si="174"/>
        <v>0</v>
      </c>
    </row>
    <row r="869" spans="4:26" ht="14.25" thickBot="1" x14ac:dyDescent="0.2"/>
    <row r="870" spans="4:26" ht="23.25" customHeight="1" x14ac:dyDescent="0.15">
      <c r="D870" s="72">
        <v>8</v>
      </c>
      <c r="E870" s="42" t="s">
        <v>20</v>
      </c>
      <c r="F870" s="65"/>
      <c r="G870" s="66" t="s">
        <v>115</v>
      </c>
      <c r="H870" s="90"/>
      <c r="I870" s="90"/>
      <c r="J870" s="66"/>
      <c r="K870" s="67"/>
    </row>
    <row r="871" spans="4:26" ht="27.75" customHeight="1" x14ac:dyDescent="0.15">
      <c r="E871" s="43" t="s">
        <v>54</v>
      </c>
      <c r="F871" s="63"/>
      <c r="G871" s="44" t="s">
        <v>75</v>
      </c>
      <c r="H871" s="59"/>
      <c r="I871" s="41"/>
      <c r="J871" s="41"/>
      <c r="K871" s="68"/>
    </row>
    <row r="872" spans="4:26" ht="42" customHeight="1" x14ac:dyDescent="0.15">
      <c r="E872" s="46"/>
      <c r="F872" s="7" t="s">
        <v>30</v>
      </c>
      <c r="G872" s="8" t="s">
        <v>29</v>
      </c>
      <c r="H872" s="8" t="s">
        <v>28</v>
      </c>
      <c r="I872" s="7" t="s">
        <v>123</v>
      </c>
      <c r="J872" s="7" t="s">
        <v>124</v>
      </c>
      <c r="K872" s="47" t="s">
        <v>125</v>
      </c>
      <c r="L872" s="10"/>
      <c r="M872" s="10"/>
      <c r="N872" s="7"/>
      <c r="O872" s="7" t="s">
        <v>31</v>
      </c>
      <c r="P872" s="9" t="s">
        <v>23</v>
      </c>
      <c r="Q872" s="9"/>
      <c r="R872" s="36" t="s">
        <v>21</v>
      </c>
      <c r="S872" s="35" t="s">
        <v>22</v>
      </c>
      <c r="T872" s="35" t="s">
        <v>47</v>
      </c>
      <c r="U872" s="35"/>
      <c r="V872" s="35"/>
      <c r="W872" s="35"/>
      <c r="X872" s="37" t="s">
        <v>45</v>
      </c>
      <c r="Y872" s="37" t="s">
        <v>46</v>
      </c>
      <c r="Z872" s="30" t="s">
        <v>78</v>
      </c>
    </row>
    <row r="873" spans="4:26" x14ac:dyDescent="0.15">
      <c r="E873" s="46"/>
      <c r="F873" s="28"/>
      <c r="G873" s="29"/>
      <c r="H873" s="29"/>
      <c r="I873" s="48" t="str">
        <f>IF(COUNTA($F$871,$H$871,F873:H873)=5,P873,"")</f>
        <v/>
      </c>
      <c r="J873" s="48" t="str">
        <f>IF(COUNTA($F$871,$H$871,F873:H873)=5,IF(T873&lt;6,"*",IF(T873&gt;=17.583,"*",(H873-G873*INDEX(IF(O873="F",muratafemale,muratamale),R873-4,1)-INDEX(IF(O873="F",muratafemale,muratamale),R873-4,2))/(G873*INDEX(IF(O873="F",muratafemale,muratamale),R873-4,1)+INDEX(IF(O873="F",muratafemale,muratamale),R873-4,2))*100)),"")</f>
        <v/>
      </c>
      <c r="K873" s="49" t="str">
        <f>IF(COUNTA($F$871,$H$871,F873:H873)=5,IF(OR(T873&lt;1,G873&lt;70),"*",IF(G873&gt;=IF(O873="M",181,174),(H873-Z873)/Z873*100,IF(G873&lt;101,(H873-X873)/X873*100,IF(T873&lt;6,(H873-X873)/X873*100,IF(T873&gt;=17.583,(H873-Z873)/Z873*100,(H873-Y873)/Y873*100))))),"")</f>
        <v/>
      </c>
      <c r="L873" s="11"/>
      <c r="M873" s="11"/>
      <c r="N873" s="78"/>
      <c r="O873" s="39" t="str">
        <f>IF(OR(+$H$871="男",+$H$871="M"),"M","F")</f>
        <v>F</v>
      </c>
      <c r="P873" s="11">
        <f t="shared" ref="P873:P992" si="199">IF(T873&gt;17.583,"*",(G873-(INDEX(IF(O873="F",Hfemalemean,Hmalemean),S873+1,R873+1)))/(INDEX(IF(O873="F",Hfemalesd,Hmalesd),S873+1,R873+1)))</f>
        <v>-23.287315649149274</v>
      </c>
      <c r="Q873" s="11"/>
      <c r="R873" s="38">
        <f>DATEDIF($F$871,F873,"Y")</f>
        <v>0</v>
      </c>
      <c r="S873" s="30">
        <f>DATEDIF($F$871,F873,"YM")</f>
        <v>0</v>
      </c>
      <c r="T873" s="30">
        <f>DATEDIF($F$871,F873,"Y")+DATEDIF($F$871,F873,"YD")/(365+IF(MOD(YEAR(DATE(YEAR(F873)-1,MONTH($F$871),DAY($F$871))),4)=0,IF(DATE(YEAR(DATE(YEAR(F873)-1,MONTH($F$871),DAY($F$871))),2,29)&gt;=DATE(YEAR(F873)-1,MONTH($F$871),DAY($F$871)),1,0),0)+IF(MOD(YEAR(F873),4)=0,IF(DATE(YEAR(F873),2,29)&lt;=F873,1,0),0))</f>
        <v>0</v>
      </c>
      <c r="U873" s="34"/>
      <c r="V873" s="34"/>
      <c r="W873" s="34"/>
      <c r="X873" s="31">
        <f t="shared" ref="X873:X992" si="200">IF(O873="M",2.06*10^-3*G873^2-0.1166*G873+6.5273,2.49*10^-3*G873^2-0.1858*G873+9.036)</f>
        <v>9.0359999999999996</v>
      </c>
      <c r="Y873" s="31">
        <f t="shared" ref="Y873:Y992" si="201">((G873/100)^3*INDEX(itoOI,IF(O873="M",0,3)+IF(G873&lt;140,1,IF(G873&lt;=149,2,3)),1)+(G873/100)^2*INDEX(itoOI,IF(O873="M",0,3)+IF(G873&lt;140,1,IF(G873&lt;=149,2,3)),2)+(G873/100)*INDEX(itoOI,IF(O873="M",0,3)+IF(G873&lt;140,1,IF(G873&lt;=149,2,3)),3)+INDEX(itoOI,IF(O873="M",0,3)+IF(G873&lt;140,1,IF(G873&lt;=149,2,3)),4))</f>
        <v>-184.49199999999999</v>
      </c>
      <c r="Z873" s="30">
        <f t="shared" ref="Z873:Z992" si="202">22*G873^2/10000</f>
        <v>0</v>
      </c>
    </row>
    <row r="874" spans="4:26" x14ac:dyDescent="0.15">
      <c r="E874" s="46"/>
      <c r="F874" s="28"/>
      <c r="G874" s="29"/>
      <c r="H874" s="29"/>
      <c r="I874" s="48" t="str">
        <f>IF(COUNTA($F$871,$H$871,F874:H874)=5,P874,"")</f>
        <v/>
      </c>
      <c r="J874" s="48" t="str">
        <f>IF(COUNTA($F$871,$H$871,F874:H874)=5,IF(T874&lt;6,"*",IF(T874&gt;=17.583,"*",(H874-G874*INDEX(IF(O874="F",muratafemale,muratamale),R874-4,1)-INDEX(IF(O874="F",muratafemale,muratamale),R874-4,2))/(G874*INDEX(IF(O874="F",muratafemale,muratamale),R874-4,1)+INDEX(IF(O874="F",muratafemale,muratamale),R874-4,2))*100)),"")</f>
        <v/>
      </c>
      <c r="K874" s="49" t="str">
        <f>IF(COUNTA($F$871,$H$871,F874:H874)=5,IF(OR(T874&lt;1,G874&lt;70),"*",IF(G874&gt;=IF(O874="M",181,174),(H874-Z874)/Z874*100,IF(G874&lt;101,(H874-X874)/X874*100,IF(T874&lt;6,(H874-X874)/X874*100,IF(T874&gt;=17.583,(H874-Z874)/Z874*100,(H874-Y874)/Y874*100))))),"")</f>
        <v/>
      </c>
      <c r="L874" s="11"/>
      <c r="M874" s="11"/>
      <c r="N874" s="78"/>
      <c r="O874" s="39" t="str">
        <f>+O873</f>
        <v>F</v>
      </c>
      <c r="P874" s="11">
        <f t="shared" si="199"/>
        <v>-23.287315649149274</v>
      </c>
      <c r="Q874" s="11"/>
      <c r="R874" s="38">
        <f>DATEDIF($F$871,F874,"Y")</f>
        <v>0</v>
      </c>
      <c r="S874" s="30">
        <f t="shared" ref="S874:S937" si="203">DATEDIF($F$871,F874,"YM")</f>
        <v>0</v>
      </c>
      <c r="T874" s="30">
        <f t="shared" ref="T874:T937" si="204">DATEDIF($F$871,F874,"Y")+DATEDIF($F$871,F874,"YD")/(365+IF(MOD(YEAR(DATE(YEAR(F874)-1,MONTH($F$871),DAY($F$871))),4)=0,IF(DATE(YEAR(DATE(YEAR(F874)-1,MONTH($F$871),DAY($F$871))),2,29)&gt;=DATE(YEAR(F874)-1,MONTH($F$871),DAY($F$871)),1,0),0)+IF(MOD(YEAR(F874),4)=0,IF(DATE(YEAR(F874),2,29)&lt;=F874,1,0),0))</f>
        <v>0</v>
      </c>
      <c r="U874" s="34"/>
      <c r="V874" s="34"/>
      <c r="W874" s="34"/>
      <c r="X874" s="31">
        <f t="shared" si="200"/>
        <v>9.0359999999999996</v>
      </c>
      <c r="Y874" s="31">
        <f t="shared" si="201"/>
        <v>-184.49199999999999</v>
      </c>
      <c r="Z874" s="30">
        <f t="shared" si="202"/>
        <v>0</v>
      </c>
    </row>
    <row r="875" spans="4:26" x14ac:dyDescent="0.15">
      <c r="E875" s="46"/>
      <c r="F875" s="28"/>
      <c r="G875" s="29"/>
      <c r="H875" s="29"/>
      <c r="I875" s="48" t="str">
        <f>IF(COUNTA($F$871,$H$871,F875:H875)=5,P875,"")</f>
        <v/>
      </c>
      <c r="J875" s="48" t="str">
        <f>IF(COUNTA($F$871,$H$871,F875:H875)=5,IF(T875&lt;6,"*",IF(T875&gt;=17.583,"*",(H875-G875*INDEX(IF(O875="F",muratafemale,muratamale),R875-4,1)-INDEX(IF(O875="F",muratafemale,muratamale),R875-4,2))/(G875*INDEX(IF(O875="F",muratafemale,muratamale),R875-4,1)+INDEX(IF(O875="F",muratafemale,muratamale),R875-4,2))*100)),"")</f>
        <v/>
      </c>
      <c r="K875" s="49" t="str">
        <f>IF(COUNTA($F$871,$H$871,F875:H875)=5,IF(OR(T875&lt;1,G875&lt;70),"*",IF(G875&gt;=IF(O875="M",181,174),(H875-Z875)/Z875*100,IF(G875&lt;101,(H875-X875)/X875*100,IF(T875&lt;6,(H875-X875)/X875*100,IF(T875&gt;=17.583,(H875-Z875)/Z875*100,(H875-Y875)/Y875*100))))),"")</f>
        <v/>
      </c>
      <c r="N875" s="78"/>
      <c r="O875" s="39" t="str">
        <f t="shared" ref="O875:O992" si="205">+O874</f>
        <v>F</v>
      </c>
      <c r="P875" s="11">
        <f t="shared" si="199"/>
        <v>-23.287315649149274</v>
      </c>
      <c r="Q875" s="11"/>
      <c r="R875" s="38">
        <f>DATEDIF($F$871,F875,"Y")</f>
        <v>0</v>
      </c>
      <c r="S875" s="30">
        <f t="shared" si="203"/>
        <v>0</v>
      </c>
      <c r="T875" s="30">
        <f t="shared" si="204"/>
        <v>0</v>
      </c>
      <c r="U875" s="34"/>
      <c r="V875" s="34"/>
      <c r="W875" s="34"/>
      <c r="X875" s="31">
        <f t="shared" si="200"/>
        <v>9.0359999999999996</v>
      </c>
      <c r="Y875" s="31">
        <f t="shared" si="201"/>
        <v>-184.49199999999999</v>
      </c>
      <c r="Z875" s="30">
        <f t="shared" si="202"/>
        <v>0</v>
      </c>
    </row>
    <row r="876" spans="4:26" x14ac:dyDescent="0.15">
      <c r="E876" s="46"/>
      <c r="F876" s="28"/>
      <c r="G876" s="29"/>
      <c r="H876" s="29"/>
      <c r="I876" s="48" t="str">
        <f t="shared" ref="I876:I991" si="206">IF(COUNTA($F$871,$H$871,F876:H876)=5,P876,"")</f>
        <v/>
      </c>
      <c r="J876" s="48" t="str">
        <f t="shared" ref="J876:J992" si="207">IF(COUNTA($F$871,$H$871,F876:H876)=5,IF(T876&lt;6,"*",IF(T876&gt;=17.583,"*",(H876-G876*INDEX(IF(O876="F",muratafemale,muratamale),R876-4,1)-INDEX(IF(O876="F",muratafemale,muratamale),R876-4,2))/(G876*INDEX(IF(O876="F",muratafemale,muratamale),R876-4,1)+INDEX(IF(O876="F",muratafemale,muratamale),R876-4,2))*100)),"")</f>
        <v/>
      </c>
      <c r="K876" s="49" t="str">
        <f t="shared" ref="K876:K992" si="208">IF(COUNTA($F$871,$H$871,F876:H876)=5,IF(OR(T876&lt;1,G876&lt;70),"*",IF(G876&gt;=IF(O876="M",181,174),(H876-Z876)/Z876*100,IF(G876&lt;101,(H876-X876)/X876*100,IF(T876&lt;6,(H876-X876)/X876*100,IF(T876&gt;=17.583,(H876-Z876)/Z876*100,(H876-Y876)/Y876*100))))),"")</f>
        <v/>
      </c>
      <c r="L876" s="11"/>
      <c r="M876" s="11"/>
      <c r="N876" s="78"/>
      <c r="O876" s="39" t="str">
        <f t="shared" si="205"/>
        <v>F</v>
      </c>
      <c r="P876" s="11">
        <f t="shared" si="199"/>
        <v>-23.287315649149274</v>
      </c>
      <c r="Q876" s="11"/>
      <c r="R876" s="38">
        <f t="shared" ref="R876:R937" si="209">DATEDIF($F$871,F876,"Y")</f>
        <v>0</v>
      </c>
      <c r="S876" s="30">
        <f>DATEDIF($F$871,F876,"YM")</f>
        <v>0</v>
      </c>
      <c r="T876" s="30">
        <f t="shared" si="204"/>
        <v>0</v>
      </c>
      <c r="U876" s="34"/>
      <c r="V876" s="34"/>
      <c r="W876" s="34"/>
      <c r="X876" s="31">
        <f t="shared" si="200"/>
        <v>9.0359999999999996</v>
      </c>
      <c r="Y876" s="31">
        <f t="shared" si="201"/>
        <v>-184.49199999999999</v>
      </c>
      <c r="Z876" s="30">
        <f t="shared" si="202"/>
        <v>0</v>
      </c>
    </row>
    <row r="877" spans="4:26" x14ac:dyDescent="0.15">
      <c r="E877" s="46"/>
      <c r="F877" s="28"/>
      <c r="G877" s="29"/>
      <c r="H877" s="29"/>
      <c r="I877" s="48" t="str">
        <f t="shared" ref="I877:I940" si="210">IF(COUNTA($F$871,$H$871,F877:H877)=5,P877,"")</f>
        <v/>
      </c>
      <c r="J877" s="48" t="str">
        <f t="shared" ref="J877:J940" si="211">IF(COUNTA($F$871,$H$871,F877:H877)=5,IF(T877&lt;6,"*",IF(T877&gt;=17.583,"*",(H877-G877*INDEX(IF(O877="F",muratafemale,muratamale),R877-4,1)-INDEX(IF(O877="F",muratafemale,muratamale),R877-4,2))/(G877*INDEX(IF(O877="F",muratafemale,muratamale),R877-4,1)+INDEX(IF(O877="F",muratafemale,muratamale),R877-4,2))*100)),"")</f>
        <v/>
      </c>
      <c r="K877" s="49" t="str">
        <f t="shared" ref="K877:K940" si="212">IF(COUNTA($F$871,$H$871,F877:H877)=5,IF(OR(T877&lt;1,G877&lt;70),"*",IF(G877&gt;=IF(O877="M",181,174),(H877-Z877)/Z877*100,IF(G877&lt;101,(H877-X877)/X877*100,IF(T877&lt;6,(H877-X877)/X877*100,IF(T877&gt;=17.583,(H877-Z877)/Z877*100,(H877-Y877)/Y877*100))))),"")</f>
        <v/>
      </c>
      <c r="L877" s="11"/>
      <c r="M877" s="11"/>
      <c r="N877" s="78"/>
      <c r="O877" s="39" t="str">
        <f t="shared" si="205"/>
        <v>F</v>
      </c>
      <c r="P877" s="11">
        <f t="shared" ref="P877:P940" si="213">IF(T877&gt;17.583,"*",(G877-(INDEX(IF(O877="F",Hfemalemean,Hmalemean),S877+1,R877+1)))/(INDEX(IF(O877="F",Hfemalesd,Hmalesd),S877+1,R877+1)))</f>
        <v>-23.287315649149274</v>
      </c>
      <c r="Q877" s="11"/>
      <c r="R877" s="38">
        <f t="shared" si="209"/>
        <v>0</v>
      </c>
      <c r="S877" s="30">
        <f>DATEDIF($F$871,F877,"YM")</f>
        <v>0</v>
      </c>
      <c r="T877" s="30">
        <f t="shared" si="204"/>
        <v>0</v>
      </c>
      <c r="U877" s="34"/>
      <c r="V877" s="34"/>
      <c r="W877" s="34"/>
      <c r="X877" s="31">
        <f t="shared" ref="X877:X940" si="214">IF(O877="M",2.06*10^-3*G877^2-0.1166*G877+6.5273,2.49*10^-3*G877^2-0.1858*G877+9.036)</f>
        <v>9.0359999999999996</v>
      </c>
      <c r="Y877" s="31">
        <f t="shared" ref="Y877:Y940" si="215">((G877/100)^3*INDEX(itoOI,IF(O877="M",0,3)+IF(G877&lt;140,1,IF(G877&lt;=149,2,3)),1)+(G877/100)^2*INDEX(itoOI,IF(O877="M",0,3)+IF(G877&lt;140,1,IF(G877&lt;=149,2,3)),2)+(G877/100)*INDEX(itoOI,IF(O877="M",0,3)+IF(G877&lt;140,1,IF(G877&lt;=149,2,3)),3)+INDEX(itoOI,IF(O877="M",0,3)+IF(G877&lt;140,1,IF(G877&lt;=149,2,3)),4))</f>
        <v>-184.49199999999999</v>
      </c>
      <c r="Z877" s="30">
        <f t="shared" ref="Z877:Z940" si="216">22*G877^2/10000</f>
        <v>0</v>
      </c>
    </row>
    <row r="878" spans="4:26" x14ac:dyDescent="0.15">
      <c r="E878" s="46"/>
      <c r="F878" s="28"/>
      <c r="G878" s="29"/>
      <c r="H878" s="29"/>
      <c r="I878" s="48" t="str">
        <f t="shared" si="210"/>
        <v/>
      </c>
      <c r="J878" s="48" t="str">
        <f t="shared" si="211"/>
        <v/>
      </c>
      <c r="K878" s="49" t="str">
        <f t="shared" si="212"/>
        <v/>
      </c>
      <c r="L878" s="11"/>
      <c r="M878" s="11"/>
      <c r="N878" s="78"/>
      <c r="O878" s="39" t="str">
        <f t="shared" si="205"/>
        <v>F</v>
      </c>
      <c r="P878" s="11">
        <f t="shared" si="213"/>
        <v>-23.287315649149274</v>
      </c>
      <c r="Q878" s="11"/>
      <c r="R878" s="38">
        <f t="shared" si="209"/>
        <v>0</v>
      </c>
      <c r="S878" s="30">
        <f t="shared" si="203"/>
        <v>0</v>
      </c>
      <c r="T878" s="30">
        <f>DATEDIF($F$871,F878,"Y")+DATEDIF($F$871,F878,"YD")/(365+IF(MOD(YEAR(DATE(YEAR(F878)-1,MONTH($F$871),DAY($F$871))),4)=0,IF(DATE(YEAR(DATE(YEAR(F878)-1,MONTH($F$871),DAY($F$871))),2,29)&gt;=DATE(YEAR(F878)-1,MONTH($F$871),DAY($F$871)),1,0),0)+IF(MOD(YEAR(F878),4)=0,IF(DATE(YEAR(F878),2,29)&lt;=F878,1,0),0))</f>
        <v>0</v>
      </c>
      <c r="U878" s="34"/>
      <c r="V878" s="34"/>
      <c r="W878" s="34"/>
      <c r="X878" s="31">
        <f t="shared" si="214"/>
        <v>9.0359999999999996</v>
      </c>
      <c r="Y878" s="31">
        <f t="shared" si="215"/>
        <v>-184.49199999999999</v>
      </c>
      <c r="Z878" s="30">
        <f t="shared" si="216"/>
        <v>0</v>
      </c>
    </row>
    <row r="879" spans="4:26" x14ac:dyDescent="0.15">
      <c r="E879" s="46"/>
      <c r="F879" s="28"/>
      <c r="G879" s="29"/>
      <c r="H879" s="29"/>
      <c r="I879" s="48" t="str">
        <f t="shared" si="210"/>
        <v/>
      </c>
      <c r="J879" s="48" t="str">
        <f t="shared" si="211"/>
        <v/>
      </c>
      <c r="K879" s="49" t="str">
        <f t="shared" si="212"/>
        <v/>
      </c>
      <c r="L879" s="11"/>
      <c r="M879" s="11"/>
      <c r="N879" s="78"/>
      <c r="O879" s="39" t="str">
        <f t="shared" si="205"/>
        <v>F</v>
      </c>
      <c r="P879" s="11">
        <f t="shared" si="213"/>
        <v>-23.287315649149274</v>
      </c>
      <c r="Q879" s="11"/>
      <c r="R879" s="38">
        <f t="shared" si="209"/>
        <v>0</v>
      </c>
      <c r="S879" s="30">
        <f t="shared" si="203"/>
        <v>0</v>
      </c>
      <c r="T879" s="30">
        <f>DATEDIF($F$871,F879,"Y")+DATEDIF($F$871,F879,"YD")/(365+IF(MOD(YEAR(DATE(YEAR(F879)-1,MONTH($F$871),DAY($F$871))),4)=0,IF(DATE(YEAR(DATE(YEAR(F879)-1,MONTH($F$871),DAY($F$871))),2,29)&gt;=DATE(YEAR(F879)-1,MONTH($F$871),DAY($F$871)),1,0),0)+IF(MOD(YEAR(F879),4)=0,IF(DATE(YEAR(F879),2,29)&lt;=F879,1,0),0))</f>
        <v>0</v>
      </c>
      <c r="U879" s="34"/>
      <c r="V879" s="34"/>
      <c r="W879" s="34"/>
      <c r="X879" s="31">
        <f t="shared" si="214"/>
        <v>9.0359999999999996</v>
      </c>
      <c r="Y879" s="31">
        <f t="shared" si="215"/>
        <v>-184.49199999999999</v>
      </c>
      <c r="Z879" s="30">
        <f t="shared" si="216"/>
        <v>0</v>
      </c>
    </row>
    <row r="880" spans="4:26" x14ac:dyDescent="0.15">
      <c r="E880" s="46"/>
      <c r="F880" s="28"/>
      <c r="G880" s="29"/>
      <c r="H880" s="29"/>
      <c r="I880" s="48" t="str">
        <f t="shared" si="210"/>
        <v/>
      </c>
      <c r="J880" s="48" t="str">
        <f t="shared" si="211"/>
        <v/>
      </c>
      <c r="K880" s="49" t="str">
        <f t="shared" si="212"/>
        <v/>
      </c>
      <c r="L880" s="11"/>
      <c r="M880" s="11"/>
      <c r="N880" s="78"/>
      <c r="O880" s="39" t="str">
        <f t="shared" si="205"/>
        <v>F</v>
      </c>
      <c r="P880" s="11">
        <f t="shared" si="213"/>
        <v>-23.287315649149274</v>
      </c>
      <c r="Q880" s="11"/>
      <c r="R880" s="38">
        <f t="shared" si="209"/>
        <v>0</v>
      </c>
      <c r="S880" s="30">
        <f t="shared" si="203"/>
        <v>0</v>
      </c>
      <c r="T880" s="30">
        <f t="shared" si="204"/>
        <v>0</v>
      </c>
      <c r="U880" s="34"/>
      <c r="V880" s="34"/>
      <c r="W880" s="34"/>
      <c r="X880" s="31">
        <f t="shared" si="214"/>
        <v>9.0359999999999996</v>
      </c>
      <c r="Y880" s="31">
        <f t="shared" si="215"/>
        <v>-184.49199999999999</v>
      </c>
      <c r="Z880" s="30">
        <f t="shared" si="216"/>
        <v>0</v>
      </c>
    </row>
    <row r="881" spans="5:26" x14ac:dyDescent="0.15">
      <c r="E881" s="46"/>
      <c r="F881" s="28"/>
      <c r="G881" s="29"/>
      <c r="H881" s="29"/>
      <c r="I881" s="48" t="str">
        <f t="shared" si="210"/>
        <v/>
      </c>
      <c r="J881" s="48" t="str">
        <f t="shared" si="211"/>
        <v/>
      </c>
      <c r="K881" s="49" t="str">
        <f t="shared" si="212"/>
        <v/>
      </c>
      <c r="L881" s="11"/>
      <c r="M881" s="11"/>
      <c r="N881" s="78"/>
      <c r="O881" s="39" t="str">
        <f t="shared" si="205"/>
        <v>F</v>
      </c>
      <c r="P881" s="11">
        <f t="shared" si="213"/>
        <v>-23.287315649149274</v>
      </c>
      <c r="Q881" s="11"/>
      <c r="R881" s="38">
        <f t="shared" si="209"/>
        <v>0</v>
      </c>
      <c r="S881" s="30">
        <f t="shared" si="203"/>
        <v>0</v>
      </c>
      <c r="T881" s="30">
        <f t="shared" si="204"/>
        <v>0</v>
      </c>
      <c r="U881" s="34"/>
      <c r="V881" s="34"/>
      <c r="W881" s="34"/>
      <c r="X881" s="31">
        <f t="shared" si="214"/>
        <v>9.0359999999999996</v>
      </c>
      <c r="Y881" s="31">
        <f t="shared" si="215"/>
        <v>-184.49199999999999</v>
      </c>
      <c r="Z881" s="30">
        <f t="shared" si="216"/>
        <v>0</v>
      </c>
    </row>
    <row r="882" spans="5:26" x14ac:dyDescent="0.15">
      <c r="E882" s="46"/>
      <c r="F882" s="28"/>
      <c r="G882" s="29"/>
      <c r="H882" s="29"/>
      <c r="I882" s="48" t="str">
        <f t="shared" si="210"/>
        <v/>
      </c>
      <c r="J882" s="48" t="str">
        <f t="shared" si="211"/>
        <v/>
      </c>
      <c r="K882" s="49" t="str">
        <f t="shared" si="212"/>
        <v/>
      </c>
      <c r="L882" s="11"/>
      <c r="M882" s="11"/>
      <c r="N882" s="78"/>
      <c r="O882" s="39" t="str">
        <f t="shared" si="205"/>
        <v>F</v>
      </c>
      <c r="P882" s="11">
        <f t="shared" si="213"/>
        <v>-23.287315649149274</v>
      </c>
      <c r="Q882" s="11"/>
      <c r="R882" s="38">
        <f t="shared" si="209"/>
        <v>0</v>
      </c>
      <c r="S882" s="30">
        <f t="shared" si="203"/>
        <v>0</v>
      </c>
      <c r="T882" s="30">
        <f t="shared" si="204"/>
        <v>0</v>
      </c>
      <c r="U882" s="34"/>
      <c r="V882" s="34"/>
      <c r="W882" s="34"/>
      <c r="X882" s="31">
        <f t="shared" si="214"/>
        <v>9.0359999999999996</v>
      </c>
      <c r="Y882" s="31">
        <f t="shared" si="215"/>
        <v>-184.49199999999999</v>
      </c>
      <c r="Z882" s="30">
        <f t="shared" si="216"/>
        <v>0</v>
      </c>
    </row>
    <row r="883" spans="5:26" x14ac:dyDescent="0.15">
      <c r="E883" s="46"/>
      <c r="F883" s="28"/>
      <c r="G883" s="29"/>
      <c r="H883" s="29"/>
      <c r="I883" s="48" t="str">
        <f t="shared" si="210"/>
        <v/>
      </c>
      <c r="J883" s="48" t="str">
        <f t="shared" si="211"/>
        <v/>
      </c>
      <c r="K883" s="49" t="str">
        <f t="shared" si="212"/>
        <v/>
      </c>
      <c r="L883" s="11"/>
      <c r="M883" s="11"/>
      <c r="N883" s="78"/>
      <c r="O883" s="39" t="str">
        <f t="shared" si="205"/>
        <v>F</v>
      </c>
      <c r="P883" s="11">
        <f t="shared" si="213"/>
        <v>-23.287315649149274</v>
      </c>
      <c r="Q883" s="11"/>
      <c r="R883" s="38">
        <f t="shared" si="209"/>
        <v>0</v>
      </c>
      <c r="S883" s="30">
        <f t="shared" si="203"/>
        <v>0</v>
      </c>
      <c r="T883" s="30">
        <f t="shared" si="204"/>
        <v>0</v>
      </c>
      <c r="U883" s="34"/>
      <c r="V883" s="34"/>
      <c r="W883" s="34"/>
      <c r="X883" s="31">
        <f t="shared" si="214"/>
        <v>9.0359999999999996</v>
      </c>
      <c r="Y883" s="31">
        <f t="shared" si="215"/>
        <v>-184.49199999999999</v>
      </c>
      <c r="Z883" s="30">
        <f t="shared" si="216"/>
        <v>0</v>
      </c>
    </row>
    <row r="884" spans="5:26" x14ac:dyDescent="0.15">
      <c r="E884" s="46"/>
      <c r="F884" s="28"/>
      <c r="G884" s="29"/>
      <c r="H884" s="29"/>
      <c r="I884" s="48" t="str">
        <f t="shared" si="210"/>
        <v/>
      </c>
      <c r="J884" s="48" t="str">
        <f t="shared" si="211"/>
        <v/>
      </c>
      <c r="K884" s="49" t="str">
        <f t="shared" si="212"/>
        <v/>
      </c>
      <c r="L884" s="11"/>
      <c r="M884" s="11"/>
      <c r="N884" s="78"/>
      <c r="O884" s="39" t="str">
        <f t="shared" si="205"/>
        <v>F</v>
      </c>
      <c r="P884" s="11">
        <f t="shared" si="213"/>
        <v>-23.287315649149274</v>
      </c>
      <c r="Q884" s="11"/>
      <c r="R884" s="38">
        <f t="shared" si="209"/>
        <v>0</v>
      </c>
      <c r="S884" s="30">
        <f t="shared" si="203"/>
        <v>0</v>
      </c>
      <c r="T884" s="30">
        <f t="shared" si="204"/>
        <v>0</v>
      </c>
      <c r="U884" s="34"/>
      <c r="V884" s="34"/>
      <c r="W884" s="34"/>
      <c r="X884" s="31">
        <f t="shared" si="214"/>
        <v>9.0359999999999996</v>
      </c>
      <c r="Y884" s="31">
        <f t="shared" si="215"/>
        <v>-184.49199999999999</v>
      </c>
      <c r="Z884" s="30">
        <f t="shared" si="216"/>
        <v>0</v>
      </c>
    </row>
    <row r="885" spans="5:26" x14ac:dyDescent="0.15">
      <c r="E885" s="46"/>
      <c r="F885" s="28"/>
      <c r="G885" s="29"/>
      <c r="H885" s="29"/>
      <c r="I885" s="48" t="str">
        <f t="shared" si="210"/>
        <v/>
      </c>
      <c r="J885" s="48" t="str">
        <f t="shared" si="211"/>
        <v/>
      </c>
      <c r="K885" s="49" t="str">
        <f t="shared" si="212"/>
        <v/>
      </c>
      <c r="L885" s="11"/>
      <c r="M885" s="11"/>
      <c r="N885" s="78"/>
      <c r="O885" s="39" t="str">
        <f t="shared" si="205"/>
        <v>F</v>
      </c>
      <c r="P885" s="11">
        <f t="shared" si="213"/>
        <v>-23.287315649149274</v>
      </c>
      <c r="Q885" s="11"/>
      <c r="R885" s="38">
        <f t="shared" si="209"/>
        <v>0</v>
      </c>
      <c r="S885" s="30">
        <f t="shared" si="203"/>
        <v>0</v>
      </c>
      <c r="T885" s="30">
        <f t="shared" si="204"/>
        <v>0</v>
      </c>
      <c r="U885" s="34"/>
      <c r="V885" s="34"/>
      <c r="W885" s="34"/>
      <c r="X885" s="31">
        <f t="shared" si="214"/>
        <v>9.0359999999999996</v>
      </c>
      <c r="Y885" s="31">
        <f t="shared" si="215"/>
        <v>-184.49199999999999</v>
      </c>
      <c r="Z885" s="30">
        <f t="shared" si="216"/>
        <v>0</v>
      </c>
    </row>
    <row r="886" spans="5:26" x14ac:dyDescent="0.15">
      <c r="E886" s="46"/>
      <c r="F886" s="28"/>
      <c r="G886" s="29"/>
      <c r="H886" s="29"/>
      <c r="I886" s="48" t="str">
        <f t="shared" si="210"/>
        <v/>
      </c>
      <c r="J886" s="48" t="str">
        <f t="shared" si="211"/>
        <v/>
      </c>
      <c r="K886" s="49" t="str">
        <f t="shared" si="212"/>
        <v/>
      </c>
      <c r="L886" s="11"/>
      <c r="M886" s="11"/>
      <c r="N886" s="78"/>
      <c r="O886" s="39" t="str">
        <f t="shared" si="205"/>
        <v>F</v>
      </c>
      <c r="P886" s="11">
        <f t="shared" si="213"/>
        <v>-23.287315649149274</v>
      </c>
      <c r="Q886" s="11"/>
      <c r="R886" s="38">
        <f t="shared" si="209"/>
        <v>0</v>
      </c>
      <c r="S886" s="30">
        <f t="shared" si="203"/>
        <v>0</v>
      </c>
      <c r="T886" s="30">
        <f t="shared" si="204"/>
        <v>0</v>
      </c>
      <c r="U886" s="34"/>
      <c r="V886" s="34"/>
      <c r="W886" s="34"/>
      <c r="X886" s="31">
        <f t="shared" si="214"/>
        <v>9.0359999999999996</v>
      </c>
      <c r="Y886" s="31">
        <f t="shared" si="215"/>
        <v>-184.49199999999999</v>
      </c>
      <c r="Z886" s="30">
        <f t="shared" si="216"/>
        <v>0</v>
      </c>
    </row>
    <row r="887" spans="5:26" x14ac:dyDescent="0.15">
      <c r="E887" s="46"/>
      <c r="F887" s="28"/>
      <c r="G887" s="29"/>
      <c r="H887" s="29"/>
      <c r="I887" s="48" t="str">
        <f t="shared" si="210"/>
        <v/>
      </c>
      <c r="J887" s="48" t="str">
        <f t="shared" si="211"/>
        <v/>
      </c>
      <c r="K887" s="49" t="str">
        <f t="shared" si="212"/>
        <v/>
      </c>
      <c r="L887" s="11"/>
      <c r="M887" s="11"/>
      <c r="N887" s="78"/>
      <c r="O887" s="39" t="str">
        <f t="shared" si="205"/>
        <v>F</v>
      </c>
      <c r="P887" s="11">
        <f t="shared" si="213"/>
        <v>-23.287315649149274</v>
      </c>
      <c r="Q887" s="11"/>
      <c r="R887" s="38">
        <f t="shared" si="209"/>
        <v>0</v>
      </c>
      <c r="S887" s="30">
        <f t="shared" si="203"/>
        <v>0</v>
      </c>
      <c r="T887" s="30">
        <f t="shared" si="204"/>
        <v>0</v>
      </c>
      <c r="U887" s="34"/>
      <c r="V887" s="34"/>
      <c r="W887" s="34"/>
      <c r="X887" s="31">
        <f t="shared" si="214"/>
        <v>9.0359999999999996</v>
      </c>
      <c r="Y887" s="31">
        <f t="shared" si="215"/>
        <v>-184.49199999999999</v>
      </c>
      <c r="Z887" s="30">
        <f t="shared" si="216"/>
        <v>0</v>
      </c>
    </row>
    <row r="888" spans="5:26" x14ac:dyDescent="0.15">
      <c r="E888" s="46"/>
      <c r="F888" s="28"/>
      <c r="G888" s="29"/>
      <c r="H888" s="29"/>
      <c r="I888" s="48" t="str">
        <f t="shared" si="210"/>
        <v/>
      </c>
      <c r="J888" s="48" t="str">
        <f t="shared" si="211"/>
        <v/>
      </c>
      <c r="K888" s="49" t="str">
        <f t="shared" si="212"/>
        <v/>
      </c>
      <c r="L888" s="11"/>
      <c r="M888" s="11"/>
      <c r="N888" s="78"/>
      <c r="O888" s="39" t="str">
        <f t="shared" si="205"/>
        <v>F</v>
      </c>
      <c r="P888" s="11">
        <f t="shared" si="213"/>
        <v>-23.287315649149274</v>
      </c>
      <c r="Q888" s="11"/>
      <c r="R888" s="38">
        <f t="shared" si="209"/>
        <v>0</v>
      </c>
      <c r="S888" s="30">
        <f t="shared" si="203"/>
        <v>0</v>
      </c>
      <c r="T888" s="30">
        <f t="shared" si="204"/>
        <v>0</v>
      </c>
      <c r="U888" s="34"/>
      <c r="V888" s="34"/>
      <c r="W888" s="34"/>
      <c r="X888" s="31">
        <f t="shared" si="214"/>
        <v>9.0359999999999996</v>
      </c>
      <c r="Y888" s="31">
        <f t="shared" si="215"/>
        <v>-184.49199999999999</v>
      </c>
      <c r="Z888" s="30">
        <f t="shared" si="216"/>
        <v>0</v>
      </c>
    </row>
    <row r="889" spans="5:26" x14ac:dyDescent="0.15">
      <c r="E889" s="46"/>
      <c r="F889" s="28"/>
      <c r="G889" s="29"/>
      <c r="H889" s="29"/>
      <c r="I889" s="48" t="str">
        <f t="shared" si="210"/>
        <v/>
      </c>
      <c r="J889" s="48" t="str">
        <f t="shared" si="211"/>
        <v/>
      </c>
      <c r="K889" s="49" t="str">
        <f t="shared" si="212"/>
        <v/>
      </c>
      <c r="L889" s="11"/>
      <c r="M889" s="11"/>
      <c r="N889" s="78"/>
      <c r="O889" s="39" t="str">
        <f t="shared" si="205"/>
        <v>F</v>
      </c>
      <c r="P889" s="11">
        <f t="shared" si="213"/>
        <v>-23.287315649149274</v>
      </c>
      <c r="Q889" s="11"/>
      <c r="R889" s="38">
        <f t="shared" si="209"/>
        <v>0</v>
      </c>
      <c r="S889" s="30">
        <f t="shared" si="203"/>
        <v>0</v>
      </c>
      <c r="T889" s="30">
        <f t="shared" si="204"/>
        <v>0</v>
      </c>
      <c r="U889" s="34"/>
      <c r="V889" s="34"/>
      <c r="W889" s="34"/>
      <c r="X889" s="31">
        <f t="shared" si="214"/>
        <v>9.0359999999999996</v>
      </c>
      <c r="Y889" s="31">
        <f t="shared" si="215"/>
        <v>-184.49199999999999</v>
      </c>
      <c r="Z889" s="30">
        <f t="shared" si="216"/>
        <v>0</v>
      </c>
    </row>
    <row r="890" spans="5:26" x14ac:dyDescent="0.15">
      <c r="E890" s="46"/>
      <c r="F890" s="28"/>
      <c r="G890" s="29"/>
      <c r="H890" s="29"/>
      <c r="I890" s="48" t="str">
        <f t="shared" si="210"/>
        <v/>
      </c>
      <c r="J890" s="48" t="str">
        <f t="shared" si="211"/>
        <v/>
      </c>
      <c r="K890" s="49" t="str">
        <f t="shared" si="212"/>
        <v/>
      </c>
      <c r="L890" s="11"/>
      <c r="M890" s="11"/>
      <c r="N890" s="78"/>
      <c r="O890" s="39" t="str">
        <f t="shared" si="205"/>
        <v>F</v>
      </c>
      <c r="P890" s="11">
        <f t="shared" si="213"/>
        <v>-23.287315649149274</v>
      </c>
      <c r="Q890" s="11"/>
      <c r="R890" s="38">
        <f t="shared" si="209"/>
        <v>0</v>
      </c>
      <c r="S890" s="30">
        <f t="shared" si="203"/>
        <v>0</v>
      </c>
      <c r="T890" s="30">
        <f t="shared" si="204"/>
        <v>0</v>
      </c>
      <c r="U890" s="34"/>
      <c r="V890" s="34"/>
      <c r="W890" s="34"/>
      <c r="X890" s="31">
        <f t="shared" si="214"/>
        <v>9.0359999999999996</v>
      </c>
      <c r="Y890" s="31">
        <f t="shared" si="215"/>
        <v>-184.49199999999999</v>
      </c>
      <c r="Z890" s="30">
        <f t="shared" si="216"/>
        <v>0</v>
      </c>
    </row>
    <row r="891" spans="5:26" x14ac:dyDescent="0.15">
      <c r="E891" s="46"/>
      <c r="F891" s="28"/>
      <c r="G891" s="29"/>
      <c r="H891" s="29"/>
      <c r="I891" s="48" t="str">
        <f t="shared" si="210"/>
        <v/>
      </c>
      <c r="J891" s="48" t="str">
        <f t="shared" si="211"/>
        <v/>
      </c>
      <c r="K891" s="49" t="str">
        <f t="shared" si="212"/>
        <v/>
      </c>
      <c r="L891" s="11"/>
      <c r="M891" s="11"/>
      <c r="N891" s="78"/>
      <c r="O891" s="39" t="str">
        <f t="shared" si="205"/>
        <v>F</v>
      </c>
      <c r="P891" s="11">
        <f t="shared" si="213"/>
        <v>-23.287315649149274</v>
      </c>
      <c r="Q891" s="11"/>
      <c r="R891" s="38">
        <f t="shared" si="209"/>
        <v>0</v>
      </c>
      <c r="S891" s="30">
        <f t="shared" si="203"/>
        <v>0</v>
      </c>
      <c r="T891" s="30">
        <f t="shared" si="204"/>
        <v>0</v>
      </c>
      <c r="U891" s="34"/>
      <c r="V891" s="34"/>
      <c r="W891" s="34"/>
      <c r="X891" s="31">
        <f t="shared" si="214"/>
        <v>9.0359999999999996</v>
      </c>
      <c r="Y891" s="31">
        <f t="shared" si="215"/>
        <v>-184.49199999999999</v>
      </c>
      <c r="Z891" s="30">
        <f t="shared" si="216"/>
        <v>0</v>
      </c>
    </row>
    <row r="892" spans="5:26" x14ac:dyDescent="0.15">
      <c r="E892" s="46"/>
      <c r="F892" s="28"/>
      <c r="G892" s="29"/>
      <c r="H892" s="29"/>
      <c r="I892" s="48" t="str">
        <f t="shared" si="210"/>
        <v/>
      </c>
      <c r="J892" s="48" t="str">
        <f t="shared" si="211"/>
        <v/>
      </c>
      <c r="K892" s="49" t="str">
        <f t="shared" si="212"/>
        <v/>
      </c>
      <c r="L892" s="11"/>
      <c r="M892" s="11"/>
      <c r="N892" s="78"/>
      <c r="O892" s="39" t="str">
        <f t="shared" si="205"/>
        <v>F</v>
      </c>
      <c r="P892" s="11">
        <f t="shared" si="213"/>
        <v>-23.287315649149274</v>
      </c>
      <c r="Q892" s="11"/>
      <c r="R892" s="38">
        <f t="shared" si="209"/>
        <v>0</v>
      </c>
      <c r="S892" s="30">
        <f t="shared" si="203"/>
        <v>0</v>
      </c>
      <c r="T892" s="30">
        <f t="shared" si="204"/>
        <v>0</v>
      </c>
      <c r="U892" s="34"/>
      <c r="V892" s="34"/>
      <c r="W892" s="34"/>
      <c r="X892" s="31">
        <f t="shared" si="214"/>
        <v>9.0359999999999996</v>
      </c>
      <c r="Y892" s="31">
        <f t="shared" si="215"/>
        <v>-184.49199999999999</v>
      </c>
      <c r="Z892" s="30">
        <f t="shared" si="216"/>
        <v>0</v>
      </c>
    </row>
    <row r="893" spans="5:26" x14ac:dyDescent="0.15">
      <c r="E893" s="46"/>
      <c r="F893" s="28"/>
      <c r="G893" s="29"/>
      <c r="H893" s="29"/>
      <c r="I893" s="48" t="str">
        <f t="shared" si="210"/>
        <v/>
      </c>
      <c r="J893" s="48" t="str">
        <f t="shared" si="211"/>
        <v/>
      </c>
      <c r="K893" s="49" t="str">
        <f t="shared" si="212"/>
        <v/>
      </c>
      <c r="L893" s="11"/>
      <c r="M893" s="11"/>
      <c r="N893" s="78"/>
      <c r="O893" s="39" t="str">
        <f t="shared" si="205"/>
        <v>F</v>
      </c>
      <c r="P893" s="11">
        <f t="shared" si="213"/>
        <v>-23.287315649149274</v>
      </c>
      <c r="Q893" s="11"/>
      <c r="R893" s="38">
        <f t="shared" si="209"/>
        <v>0</v>
      </c>
      <c r="S893" s="30">
        <f t="shared" si="203"/>
        <v>0</v>
      </c>
      <c r="T893" s="30">
        <f t="shared" si="204"/>
        <v>0</v>
      </c>
      <c r="U893" s="34"/>
      <c r="V893" s="34"/>
      <c r="W893" s="34"/>
      <c r="X893" s="31">
        <f t="shared" si="214"/>
        <v>9.0359999999999996</v>
      </c>
      <c r="Y893" s="31">
        <f t="shared" si="215"/>
        <v>-184.49199999999999</v>
      </c>
      <c r="Z893" s="30">
        <f t="shared" si="216"/>
        <v>0</v>
      </c>
    </row>
    <row r="894" spans="5:26" x14ac:dyDescent="0.15">
      <c r="E894" s="46"/>
      <c r="F894" s="28"/>
      <c r="G894" s="29"/>
      <c r="H894" s="29"/>
      <c r="I894" s="48" t="str">
        <f t="shared" si="210"/>
        <v/>
      </c>
      <c r="J894" s="48" t="str">
        <f t="shared" si="211"/>
        <v/>
      </c>
      <c r="K894" s="49" t="str">
        <f t="shared" si="212"/>
        <v/>
      </c>
      <c r="L894" s="11"/>
      <c r="M894" s="11"/>
      <c r="N894" s="78"/>
      <c r="O894" s="39" t="str">
        <f t="shared" si="205"/>
        <v>F</v>
      </c>
      <c r="P894" s="11">
        <f t="shared" si="213"/>
        <v>-23.287315649149274</v>
      </c>
      <c r="Q894" s="11"/>
      <c r="R894" s="38">
        <f t="shared" si="209"/>
        <v>0</v>
      </c>
      <c r="S894" s="30">
        <f t="shared" si="203"/>
        <v>0</v>
      </c>
      <c r="T894" s="30">
        <f t="shared" si="204"/>
        <v>0</v>
      </c>
      <c r="U894" s="34"/>
      <c r="V894" s="34"/>
      <c r="W894" s="34"/>
      <c r="X894" s="31">
        <f t="shared" si="214"/>
        <v>9.0359999999999996</v>
      </c>
      <c r="Y894" s="31">
        <f t="shared" si="215"/>
        <v>-184.49199999999999</v>
      </c>
      <c r="Z894" s="30">
        <f t="shared" si="216"/>
        <v>0</v>
      </c>
    </row>
    <row r="895" spans="5:26" x14ac:dyDescent="0.15">
      <c r="E895" s="46"/>
      <c r="F895" s="28"/>
      <c r="G895" s="29"/>
      <c r="H895" s="29"/>
      <c r="I895" s="48" t="str">
        <f t="shared" si="210"/>
        <v/>
      </c>
      <c r="J895" s="48" t="str">
        <f t="shared" si="211"/>
        <v/>
      </c>
      <c r="K895" s="49" t="str">
        <f t="shared" si="212"/>
        <v/>
      </c>
      <c r="L895" s="11"/>
      <c r="M895" s="11"/>
      <c r="N895" s="78"/>
      <c r="O895" s="39" t="str">
        <f t="shared" si="205"/>
        <v>F</v>
      </c>
      <c r="P895" s="11">
        <f t="shared" si="213"/>
        <v>-23.287315649149274</v>
      </c>
      <c r="Q895" s="11"/>
      <c r="R895" s="38">
        <f t="shared" si="209"/>
        <v>0</v>
      </c>
      <c r="S895" s="30">
        <f t="shared" si="203"/>
        <v>0</v>
      </c>
      <c r="T895" s="30">
        <f t="shared" si="204"/>
        <v>0</v>
      </c>
      <c r="U895" s="34"/>
      <c r="V895" s="34"/>
      <c r="W895" s="34"/>
      <c r="X895" s="31">
        <f t="shared" si="214"/>
        <v>9.0359999999999996</v>
      </c>
      <c r="Y895" s="31">
        <f t="shared" si="215"/>
        <v>-184.49199999999999</v>
      </c>
      <c r="Z895" s="30">
        <f t="shared" si="216"/>
        <v>0</v>
      </c>
    </row>
    <row r="896" spans="5:26" x14ac:dyDescent="0.15">
      <c r="E896" s="46"/>
      <c r="F896" s="28"/>
      <c r="G896" s="29"/>
      <c r="H896" s="29"/>
      <c r="I896" s="48" t="str">
        <f t="shared" si="210"/>
        <v/>
      </c>
      <c r="J896" s="48" t="str">
        <f t="shared" si="211"/>
        <v/>
      </c>
      <c r="K896" s="49" t="str">
        <f t="shared" si="212"/>
        <v/>
      </c>
      <c r="L896" s="11"/>
      <c r="M896" s="11"/>
      <c r="N896" s="78"/>
      <c r="O896" s="39" t="str">
        <f t="shared" si="205"/>
        <v>F</v>
      </c>
      <c r="P896" s="11">
        <f t="shared" si="213"/>
        <v>-23.287315649149274</v>
      </c>
      <c r="Q896" s="11"/>
      <c r="R896" s="38">
        <f t="shared" si="209"/>
        <v>0</v>
      </c>
      <c r="S896" s="30">
        <f t="shared" si="203"/>
        <v>0</v>
      </c>
      <c r="T896" s="30">
        <f t="shared" si="204"/>
        <v>0</v>
      </c>
      <c r="U896" s="34"/>
      <c r="V896" s="34"/>
      <c r="W896" s="34"/>
      <c r="X896" s="31">
        <f t="shared" si="214"/>
        <v>9.0359999999999996</v>
      </c>
      <c r="Y896" s="31">
        <f t="shared" si="215"/>
        <v>-184.49199999999999</v>
      </c>
      <c r="Z896" s="30">
        <f t="shared" si="216"/>
        <v>0</v>
      </c>
    </row>
    <row r="897" spans="5:26" x14ac:dyDescent="0.15">
      <c r="E897" s="46"/>
      <c r="F897" s="28"/>
      <c r="G897" s="29"/>
      <c r="H897" s="29"/>
      <c r="I897" s="48" t="str">
        <f t="shared" si="210"/>
        <v/>
      </c>
      <c r="J897" s="48" t="str">
        <f t="shared" si="211"/>
        <v/>
      </c>
      <c r="K897" s="49" t="str">
        <f t="shared" si="212"/>
        <v/>
      </c>
      <c r="L897" s="11"/>
      <c r="M897" s="11"/>
      <c r="N897" s="78"/>
      <c r="O897" s="39" t="str">
        <f t="shared" si="205"/>
        <v>F</v>
      </c>
      <c r="P897" s="11">
        <f t="shared" si="213"/>
        <v>-23.287315649149274</v>
      </c>
      <c r="Q897" s="11"/>
      <c r="R897" s="38">
        <f t="shared" si="209"/>
        <v>0</v>
      </c>
      <c r="S897" s="30">
        <f t="shared" si="203"/>
        <v>0</v>
      </c>
      <c r="T897" s="30">
        <f t="shared" si="204"/>
        <v>0</v>
      </c>
      <c r="U897" s="34"/>
      <c r="V897" s="34"/>
      <c r="W897" s="34"/>
      <c r="X897" s="31">
        <f t="shared" si="214"/>
        <v>9.0359999999999996</v>
      </c>
      <c r="Y897" s="31">
        <f t="shared" si="215"/>
        <v>-184.49199999999999</v>
      </c>
      <c r="Z897" s="30">
        <f t="shared" si="216"/>
        <v>0</v>
      </c>
    </row>
    <row r="898" spans="5:26" x14ac:dyDescent="0.15">
      <c r="E898" s="46"/>
      <c r="F898" s="28"/>
      <c r="G898" s="29"/>
      <c r="H898" s="29"/>
      <c r="I898" s="48" t="str">
        <f t="shared" si="210"/>
        <v/>
      </c>
      <c r="J898" s="48" t="str">
        <f t="shared" si="211"/>
        <v/>
      </c>
      <c r="K898" s="49" t="str">
        <f t="shared" si="212"/>
        <v/>
      </c>
      <c r="L898" s="11"/>
      <c r="M898" s="11"/>
      <c r="N898" s="78"/>
      <c r="O898" s="39" t="str">
        <f t="shared" si="205"/>
        <v>F</v>
      </c>
      <c r="P898" s="11">
        <f t="shared" si="213"/>
        <v>-23.287315649149274</v>
      </c>
      <c r="Q898" s="11"/>
      <c r="R898" s="38">
        <f t="shared" si="209"/>
        <v>0</v>
      </c>
      <c r="S898" s="30">
        <f t="shared" si="203"/>
        <v>0</v>
      </c>
      <c r="T898" s="30">
        <f t="shared" si="204"/>
        <v>0</v>
      </c>
      <c r="U898" s="34"/>
      <c r="V898" s="34"/>
      <c r="W898" s="34"/>
      <c r="X898" s="31">
        <f t="shared" si="214"/>
        <v>9.0359999999999996</v>
      </c>
      <c r="Y898" s="31">
        <f t="shared" si="215"/>
        <v>-184.49199999999999</v>
      </c>
      <c r="Z898" s="30">
        <f t="shared" si="216"/>
        <v>0</v>
      </c>
    </row>
    <row r="899" spans="5:26" x14ac:dyDescent="0.15">
      <c r="E899" s="46"/>
      <c r="F899" s="28"/>
      <c r="G899" s="29"/>
      <c r="H899" s="29"/>
      <c r="I899" s="48" t="str">
        <f t="shared" si="210"/>
        <v/>
      </c>
      <c r="J899" s="48" t="str">
        <f t="shared" si="211"/>
        <v/>
      </c>
      <c r="K899" s="49" t="str">
        <f t="shared" si="212"/>
        <v/>
      </c>
      <c r="L899" s="11"/>
      <c r="M899" s="11"/>
      <c r="N899" s="78"/>
      <c r="O899" s="39" t="str">
        <f t="shared" si="205"/>
        <v>F</v>
      </c>
      <c r="P899" s="11">
        <f t="shared" si="213"/>
        <v>-23.287315649149274</v>
      </c>
      <c r="Q899" s="11"/>
      <c r="R899" s="38">
        <f t="shared" si="209"/>
        <v>0</v>
      </c>
      <c r="S899" s="30">
        <f t="shared" si="203"/>
        <v>0</v>
      </c>
      <c r="T899" s="30">
        <f t="shared" si="204"/>
        <v>0</v>
      </c>
      <c r="U899" s="34"/>
      <c r="V899" s="34"/>
      <c r="W899" s="34"/>
      <c r="X899" s="31">
        <f t="shared" si="214"/>
        <v>9.0359999999999996</v>
      </c>
      <c r="Y899" s="31">
        <f t="shared" si="215"/>
        <v>-184.49199999999999</v>
      </c>
      <c r="Z899" s="30">
        <f t="shared" si="216"/>
        <v>0</v>
      </c>
    </row>
    <row r="900" spans="5:26" x14ac:dyDescent="0.15">
      <c r="E900" s="46"/>
      <c r="F900" s="28"/>
      <c r="G900" s="29"/>
      <c r="H900" s="29"/>
      <c r="I900" s="48" t="str">
        <f t="shared" si="210"/>
        <v/>
      </c>
      <c r="J900" s="48" t="str">
        <f t="shared" si="211"/>
        <v/>
      </c>
      <c r="K900" s="49" t="str">
        <f t="shared" si="212"/>
        <v/>
      </c>
      <c r="L900" s="11"/>
      <c r="M900" s="11"/>
      <c r="N900" s="78"/>
      <c r="O900" s="39" t="str">
        <f t="shared" si="205"/>
        <v>F</v>
      </c>
      <c r="P900" s="11">
        <f t="shared" si="213"/>
        <v>-23.287315649149274</v>
      </c>
      <c r="Q900" s="11"/>
      <c r="R900" s="38">
        <f t="shared" si="209"/>
        <v>0</v>
      </c>
      <c r="S900" s="30">
        <f t="shared" si="203"/>
        <v>0</v>
      </c>
      <c r="T900" s="30">
        <f t="shared" si="204"/>
        <v>0</v>
      </c>
      <c r="U900" s="34"/>
      <c r="V900" s="34"/>
      <c r="W900" s="34"/>
      <c r="X900" s="31">
        <f t="shared" si="214"/>
        <v>9.0359999999999996</v>
      </c>
      <c r="Y900" s="31">
        <f t="shared" si="215"/>
        <v>-184.49199999999999</v>
      </c>
      <c r="Z900" s="30">
        <f t="shared" si="216"/>
        <v>0</v>
      </c>
    </row>
    <row r="901" spans="5:26" x14ac:dyDescent="0.15">
      <c r="E901" s="46"/>
      <c r="F901" s="28"/>
      <c r="G901" s="29"/>
      <c r="H901" s="29"/>
      <c r="I901" s="48" t="str">
        <f t="shared" si="210"/>
        <v/>
      </c>
      <c r="J901" s="48" t="str">
        <f t="shared" si="211"/>
        <v/>
      </c>
      <c r="K901" s="49" t="str">
        <f t="shared" si="212"/>
        <v/>
      </c>
      <c r="L901" s="11"/>
      <c r="M901" s="11"/>
      <c r="N901" s="78"/>
      <c r="O901" s="39" t="str">
        <f t="shared" si="205"/>
        <v>F</v>
      </c>
      <c r="P901" s="11">
        <f t="shared" si="213"/>
        <v>-23.287315649149274</v>
      </c>
      <c r="Q901" s="11"/>
      <c r="R901" s="38">
        <f t="shared" si="209"/>
        <v>0</v>
      </c>
      <c r="S901" s="30">
        <f t="shared" si="203"/>
        <v>0</v>
      </c>
      <c r="T901" s="30">
        <f t="shared" si="204"/>
        <v>0</v>
      </c>
      <c r="U901" s="34"/>
      <c r="V901" s="34"/>
      <c r="W901" s="34"/>
      <c r="X901" s="31">
        <f t="shared" si="214"/>
        <v>9.0359999999999996</v>
      </c>
      <c r="Y901" s="31">
        <f t="shared" si="215"/>
        <v>-184.49199999999999</v>
      </c>
      <c r="Z901" s="30">
        <f t="shared" si="216"/>
        <v>0</v>
      </c>
    </row>
    <row r="902" spans="5:26" x14ac:dyDescent="0.15">
      <c r="E902" s="46"/>
      <c r="F902" s="28"/>
      <c r="G902" s="29"/>
      <c r="H902" s="29"/>
      <c r="I902" s="48" t="str">
        <f t="shared" si="210"/>
        <v/>
      </c>
      <c r="J902" s="48" t="str">
        <f t="shared" si="211"/>
        <v/>
      </c>
      <c r="K902" s="49" t="str">
        <f t="shared" si="212"/>
        <v/>
      </c>
      <c r="L902" s="11"/>
      <c r="M902" s="11"/>
      <c r="N902" s="78"/>
      <c r="O902" s="39" t="str">
        <f t="shared" si="205"/>
        <v>F</v>
      </c>
      <c r="P902" s="11">
        <f t="shared" si="213"/>
        <v>-23.287315649149274</v>
      </c>
      <c r="Q902" s="11"/>
      <c r="R902" s="38">
        <f t="shared" si="209"/>
        <v>0</v>
      </c>
      <c r="S902" s="30">
        <f t="shared" si="203"/>
        <v>0</v>
      </c>
      <c r="T902" s="30">
        <f t="shared" si="204"/>
        <v>0</v>
      </c>
      <c r="U902" s="34"/>
      <c r="V902" s="34"/>
      <c r="W902" s="34"/>
      <c r="X902" s="31">
        <f t="shared" si="214"/>
        <v>9.0359999999999996</v>
      </c>
      <c r="Y902" s="31">
        <f t="shared" si="215"/>
        <v>-184.49199999999999</v>
      </c>
      <c r="Z902" s="30">
        <f t="shared" si="216"/>
        <v>0</v>
      </c>
    </row>
    <row r="903" spans="5:26" x14ac:dyDescent="0.15">
      <c r="E903" s="46"/>
      <c r="F903" s="28"/>
      <c r="G903" s="29"/>
      <c r="H903" s="29"/>
      <c r="I903" s="48" t="str">
        <f t="shared" si="210"/>
        <v/>
      </c>
      <c r="J903" s="48" t="str">
        <f t="shared" si="211"/>
        <v/>
      </c>
      <c r="K903" s="49" t="str">
        <f t="shared" si="212"/>
        <v/>
      </c>
      <c r="L903" s="11"/>
      <c r="M903" s="11"/>
      <c r="N903" s="78"/>
      <c r="O903" s="39" t="str">
        <f t="shared" si="205"/>
        <v>F</v>
      </c>
      <c r="P903" s="11">
        <f t="shared" si="213"/>
        <v>-23.287315649149274</v>
      </c>
      <c r="Q903" s="11"/>
      <c r="R903" s="38">
        <f t="shared" si="209"/>
        <v>0</v>
      </c>
      <c r="S903" s="30">
        <f t="shared" si="203"/>
        <v>0</v>
      </c>
      <c r="T903" s="30">
        <f t="shared" si="204"/>
        <v>0</v>
      </c>
      <c r="U903" s="34"/>
      <c r="V903" s="34"/>
      <c r="W903" s="34"/>
      <c r="X903" s="31">
        <f t="shared" si="214"/>
        <v>9.0359999999999996</v>
      </c>
      <c r="Y903" s="31">
        <f t="shared" si="215"/>
        <v>-184.49199999999999</v>
      </c>
      <c r="Z903" s="30">
        <f t="shared" si="216"/>
        <v>0</v>
      </c>
    </row>
    <row r="904" spans="5:26" x14ac:dyDescent="0.15">
      <c r="E904" s="46"/>
      <c r="F904" s="28"/>
      <c r="G904" s="29"/>
      <c r="H904" s="29"/>
      <c r="I904" s="48" t="str">
        <f t="shared" si="210"/>
        <v/>
      </c>
      <c r="J904" s="48" t="str">
        <f t="shared" si="211"/>
        <v/>
      </c>
      <c r="K904" s="49" t="str">
        <f t="shared" si="212"/>
        <v/>
      </c>
      <c r="L904" s="11"/>
      <c r="M904" s="11"/>
      <c r="N904" s="78"/>
      <c r="O904" s="39" t="str">
        <f t="shared" si="205"/>
        <v>F</v>
      </c>
      <c r="P904" s="11">
        <f t="shared" si="213"/>
        <v>-23.287315649149274</v>
      </c>
      <c r="Q904" s="11"/>
      <c r="R904" s="38">
        <f t="shared" si="209"/>
        <v>0</v>
      </c>
      <c r="S904" s="30">
        <f t="shared" si="203"/>
        <v>0</v>
      </c>
      <c r="T904" s="30">
        <f t="shared" si="204"/>
        <v>0</v>
      </c>
      <c r="U904" s="34"/>
      <c r="V904" s="34"/>
      <c r="W904" s="34"/>
      <c r="X904" s="31">
        <f t="shared" si="214"/>
        <v>9.0359999999999996</v>
      </c>
      <c r="Y904" s="31">
        <f t="shared" si="215"/>
        <v>-184.49199999999999</v>
      </c>
      <c r="Z904" s="30">
        <f t="shared" si="216"/>
        <v>0</v>
      </c>
    </row>
    <row r="905" spans="5:26" x14ac:dyDescent="0.15">
      <c r="E905" s="46"/>
      <c r="F905" s="28"/>
      <c r="G905" s="29"/>
      <c r="H905" s="29"/>
      <c r="I905" s="48" t="str">
        <f t="shared" si="210"/>
        <v/>
      </c>
      <c r="J905" s="48" t="str">
        <f t="shared" si="211"/>
        <v/>
      </c>
      <c r="K905" s="49" t="str">
        <f t="shared" si="212"/>
        <v/>
      </c>
      <c r="L905" s="11"/>
      <c r="M905" s="11"/>
      <c r="N905" s="78"/>
      <c r="O905" s="39" t="str">
        <f t="shared" si="205"/>
        <v>F</v>
      </c>
      <c r="P905" s="11">
        <f t="shared" si="213"/>
        <v>-23.287315649149274</v>
      </c>
      <c r="Q905" s="11"/>
      <c r="R905" s="38">
        <f t="shared" si="209"/>
        <v>0</v>
      </c>
      <c r="S905" s="30">
        <f t="shared" si="203"/>
        <v>0</v>
      </c>
      <c r="T905" s="30">
        <f t="shared" si="204"/>
        <v>0</v>
      </c>
      <c r="U905" s="34"/>
      <c r="V905" s="34"/>
      <c r="W905" s="34"/>
      <c r="X905" s="31">
        <f t="shared" si="214"/>
        <v>9.0359999999999996</v>
      </c>
      <c r="Y905" s="31">
        <f t="shared" si="215"/>
        <v>-184.49199999999999</v>
      </c>
      <c r="Z905" s="30">
        <f t="shared" si="216"/>
        <v>0</v>
      </c>
    </row>
    <row r="906" spans="5:26" x14ac:dyDescent="0.15">
      <c r="E906" s="46"/>
      <c r="F906" s="28"/>
      <c r="G906" s="29"/>
      <c r="H906" s="29"/>
      <c r="I906" s="48" t="str">
        <f t="shared" si="210"/>
        <v/>
      </c>
      <c r="J906" s="48" t="str">
        <f t="shared" si="211"/>
        <v/>
      </c>
      <c r="K906" s="49" t="str">
        <f t="shared" si="212"/>
        <v/>
      </c>
      <c r="L906" s="11"/>
      <c r="M906" s="11"/>
      <c r="N906" s="78"/>
      <c r="O906" s="39" t="str">
        <f t="shared" si="205"/>
        <v>F</v>
      </c>
      <c r="P906" s="11">
        <f t="shared" si="213"/>
        <v>-23.287315649149274</v>
      </c>
      <c r="Q906" s="11"/>
      <c r="R906" s="38">
        <f t="shared" si="209"/>
        <v>0</v>
      </c>
      <c r="S906" s="30">
        <f t="shared" si="203"/>
        <v>0</v>
      </c>
      <c r="T906" s="30">
        <f t="shared" si="204"/>
        <v>0</v>
      </c>
      <c r="U906" s="34"/>
      <c r="V906" s="34"/>
      <c r="W906" s="34"/>
      <c r="X906" s="31">
        <f t="shared" si="214"/>
        <v>9.0359999999999996</v>
      </c>
      <c r="Y906" s="31">
        <f t="shared" si="215"/>
        <v>-184.49199999999999</v>
      </c>
      <c r="Z906" s="30">
        <f t="shared" si="216"/>
        <v>0</v>
      </c>
    </row>
    <row r="907" spans="5:26" x14ac:dyDescent="0.15">
      <c r="E907" s="46"/>
      <c r="F907" s="28"/>
      <c r="G907" s="29"/>
      <c r="H907" s="29"/>
      <c r="I907" s="48" t="str">
        <f t="shared" si="210"/>
        <v/>
      </c>
      <c r="J907" s="48" t="str">
        <f t="shared" si="211"/>
        <v/>
      </c>
      <c r="K907" s="49" t="str">
        <f t="shared" si="212"/>
        <v/>
      </c>
      <c r="L907" s="11"/>
      <c r="M907" s="11"/>
      <c r="N907" s="78"/>
      <c r="O907" s="39" t="str">
        <f t="shared" si="205"/>
        <v>F</v>
      </c>
      <c r="P907" s="11">
        <f t="shared" si="213"/>
        <v>-23.287315649149274</v>
      </c>
      <c r="Q907" s="11"/>
      <c r="R907" s="38">
        <f t="shared" si="209"/>
        <v>0</v>
      </c>
      <c r="S907" s="30">
        <f t="shared" si="203"/>
        <v>0</v>
      </c>
      <c r="T907" s="30">
        <f t="shared" si="204"/>
        <v>0</v>
      </c>
      <c r="U907" s="34"/>
      <c r="V907" s="34"/>
      <c r="W907" s="34"/>
      <c r="X907" s="31">
        <f t="shared" si="214"/>
        <v>9.0359999999999996</v>
      </c>
      <c r="Y907" s="31">
        <f t="shared" si="215"/>
        <v>-184.49199999999999</v>
      </c>
      <c r="Z907" s="30">
        <f t="shared" si="216"/>
        <v>0</v>
      </c>
    </row>
    <row r="908" spans="5:26" x14ac:dyDescent="0.15">
      <c r="E908" s="46"/>
      <c r="F908" s="28"/>
      <c r="G908" s="29"/>
      <c r="H908" s="29"/>
      <c r="I908" s="48" t="str">
        <f t="shared" si="210"/>
        <v/>
      </c>
      <c r="J908" s="48" t="str">
        <f t="shared" si="211"/>
        <v/>
      </c>
      <c r="K908" s="49" t="str">
        <f t="shared" si="212"/>
        <v/>
      </c>
      <c r="L908" s="11"/>
      <c r="M908" s="11"/>
      <c r="N908" s="78"/>
      <c r="O908" s="39" t="str">
        <f t="shared" si="205"/>
        <v>F</v>
      </c>
      <c r="P908" s="11">
        <f t="shared" si="213"/>
        <v>-23.287315649149274</v>
      </c>
      <c r="Q908" s="11"/>
      <c r="R908" s="38">
        <f t="shared" si="209"/>
        <v>0</v>
      </c>
      <c r="S908" s="30">
        <f t="shared" si="203"/>
        <v>0</v>
      </c>
      <c r="T908" s="30">
        <f t="shared" si="204"/>
        <v>0</v>
      </c>
      <c r="U908" s="34"/>
      <c r="V908" s="34"/>
      <c r="W908" s="34"/>
      <c r="X908" s="31">
        <f t="shared" si="214"/>
        <v>9.0359999999999996</v>
      </c>
      <c r="Y908" s="31">
        <f t="shared" si="215"/>
        <v>-184.49199999999999</v>
      </c>
      <c r="Z908" s="30">
        <f t="shared" si="216"/>
        <v>0</v>
      </c>
    </row>
    <row r="909" spans="5:26" x14ac:dyDescent="0.15">
      <c r="E909" s="46"/>
      <c r="F909" s="28"/>
      <c r="G909" s="29"/>
      <c r="H909" s="29"/>
      <c r="I909" s="48" t="str">
        <f t="shared" si="210"/>
        <v/>
      </c>
      <c r="J909" s="48" t="str">
        <f t="shared" si="211"/>
        <v/>
      </c>
      <c r="K909" s="49" t="str">
        <f t="shared" si="212"/>
        <v/>
      </c>
      <c r="L909" s="11"/>
      <c r="M909" s="11"/>
      <c r="N909" s="78"/>
      <c r="O909" s="39" t="str">
        <f t="shared" si="205"/>
        <v>F</v>
      </c>
      <c r="P909" s="11">
        <f t="shared" si="213"/>
        <v>-23.287315649149274</v>
      </c>
      <c r="Q909" s="11"/>
      <c r="R909" s="38">
        <f t="shared" si="209"/>
        <v>0</v>
      </c>
      <c r="S909" s="30">
        <f t="shared" si="203"/>
        <v>0</v>
      </c>
      <c r="T909" s="30">
        <f t="shared" si="204"/>
        <v>0</v>
      </c>
      <c r="U909" s="34"/>
      <c r="V909" s="34"/>
      <c r="W909" s="34"/>
      <c r="X909" s="31">
        <f t="shared" si="214"/>
        <v>9.0359999999999996</v>
      </c>
      <c r="Y909" s="31">
        <f t="shared" si="215"/>
        <v>-184.49199999999999</v>
      </c>
      <c r="Z909" s="30">
        <f t="shared" si="216"/>
        <v>0</v>
      </c>
    </row>
    <row r="910" spans="5:26" x14ac:dyDescent="0.15">
      <c r="E910" s="46"/>
      <c r="F910" s="28"/>
      <c r="G910" s="29"/>
      <c r="H910" s="29"/>
      <c r="I910" s="48" t="str">
        <f t="shared" si="210"/>
        <v/>
      </c>
      <c r="J910" s="48" t="str">
        <f t="shared" si="211"/>
        <v/>
      </c>
      <c r="K910" s="49" t="str">
        <f t="shared" si="212"/>
        <v/>
      </c>
      <c r="L910" s="11"/>
      <c r="M910" s="11"/>
      <c r="N910" s="78"/>
      <c r="O910" s="39" t="str">
        <f t="shared" si="205"/>
        <v>F</v>
      </c>
      <c r="P910" s="11">
        <f t="shared" si="213"/>
        <v>-23.287315649149274</v>
      </c>
      <c r="Q910" s="11"/>
      <c r="R910" s="38">
        <f t="shared" si="209"/>
        <v>0</v>
      </c>
      <c r="S910" s="30">
        <f t="shared" si="203"/>
        <v>0</v>
      </c>
      <c r="T910" s="30">
        <f t="shared" si="204"/>
        <v>0</v>
      </c>
      <c r="U910" s="34"/>
      <c r="V910" s="34"/>
      <c r="W910" s="34"/>
      <c r="X910" s="31">
        <f t="shared" si="214"/>
        <v>9.0359999999999996</v>
      </c>
      <c r="Y910" s="31">
        <f t="shared" si="215"/>
        <v>-184.49199999999999</v>
      </c>
      <c r="Z910" s="30">
        <f t="shared" si="216"/>
        <v>0</v>
      </c>
    </row>
    <row r="911" spans="5:26" x14ac:dyDescent="0.15">
      <c r="E911" s="46"/>
      <c r="F911" s="28"/>
      <c r="G911" s="29"/>
      <c r="H911" s="29"/>
      <c r="I911" s="48" t="str">
        <f t="shared" si="210"/>
        <v/>
      </c>
      <c r="J911" s="48" t="str">
        <f t="shared" si="211"/>
        <v/>
      </c>
      <c r="K911" s="49" t="str">
        <f t="shared" si="212"/>
        <v/>
      </c>
      <c r="L911" s="11"/>
      <c r="M911" s="11"/>
      <c r="N911" s="78"/>
      <c r="O911" s="39" t="str">
        <f t="shared" si="205"/>
        <v>F</v>
      </c>
      <c r="P911" s="11">
        <f t="shared" si="213"/>
        <v>-23.287315649149274</v>
      </c>
      <c r="Q911" s="11"/>
      <c r="R911" s="38">
        <f t="shared" si="209"/>
        <v>0</v>
      </c>
      <c r="S911" s="30">
        <f t="shared" si="203"/>
        <v>0</v>
      </c>
      <c r="T911" s="30">
        <f t="shared" si="204"/>
        <v>0</v>
      </c>
      <c r="U911" s="34"/>
      <c r="V911" s="34"/>
      <c r="W911" s="34"/>
      <c r="X911" s="31">
        <f t="shared" si="214"/>
        <v>9.0359999999999996</v>
      </c>
      <c r="Y911" s="31">
        <f t="shared" si="215"/>
        <v>-184.49199999999999</v>
      </c>
      <c r="Z911" s="30">
        <f t="shared" si="216"/>
        <v>0</v>
      </c>
    </row>
    <row r="912" spans="5:26" x14ac:dyDescent="0.15">
      <c r="E912" s="46"/>
      <c r="F912" s="28"/>
      <c r="G912" s="29"/>
      <c r="H912" s="29"/>
      <c r="I912" s="48" t="str">
        <f t="shared" si="210"/>
        <v/>
      </c>
      <c r="J912" s="48" t="str">
        <f t="shared" si="211"/>
        <v/>
      </c>
      <c r="K912" s="49" t="str">
        <f t="shared" si="212"/>
        <v/>
      </c>
      <c r="L912" s="11"/>
      <c r="M912" s="11"/>
      <c r="N912" s="78"/>
      <c r="O912" s="39" t="str">
        <f t="shared" si="205"/>
        <v>F</v>
      </c>
      <c r="P912" s="11">
        <f t="shared" si="213"/>
        <v>-23.287315649149274</v>
      </c>
      <c r="Q912" s="11"/>
      <c r="R912" s="38">
        <f t="shared" si="209"/>
        <v>0</v>
      </c>
      <c r="S912" s="30">
        <f t="shared" si="203"/>
        <v>0</v>
      </c>
      <c r="T912" s="30">
        <f t="shared" si="204"/>
        <v>0</v>
      </c>
      <c r="U912" s="34"/>
      <c r="V912" s="34"/>
      <c r="W912" s="34"/>
      <c r="X912" s="31">
        <f t="shared" si="214"/>
        <v>9.0359999999999996</v>
      </c>
      <c r="Y912" s="31">
        <f t="shared" si="215"/>
        <v>-184.49199999999999</v>
      </c>
      <c r="Z912" s="30">
        <f t="shared" si="216"/>
        <v>0</v>
      </c>
    </row>
    <row r="913" spans="5:26" x14ac:dyDescent="0.15">
      <c r="E913" s="46"/>
      <c r="F913" s="28"/>
      <c r="G913" s="29"/>
      <c r="H913" s="29"/>
      <c r="I913" s="48" t="str">
        <f t="shared" si="210"/>
        <v/>
      </c>
      <c r="J913" s="48" t="str">
        <f t="shared" si="211"/>
        <v/>
      </c>
      <c r="K913" s="49" t="str">
        <f t="shared" si="212"/>
        <v/>
      </c>
      <c r="L913" s="11"/>
      <c r="M913" s="11"/>
      <c r="N913" s="78"/>
      <c r="O913" s="39" t="str">
        <f t="shared" si="205"/>
        <v>F</v>
      </c>
      <c r="P913" s="11">
        <f t="shared" si="213"/>
        <v>-23.287315649149274</v>
      </c>
      <c r="Q913" s="11"/>
      <c r="R913" s="38">
        <f t="shared" si="209"/>
        <v>0</v>
      </c>
      <c r="S913" s="30">
        <f t="shared" si="203"/>
        <v>0</v>
      </c>
      <c r="T913" s="30">
        <f t="shared" si="204"/>
        <v>0</v>
      </c>
      <c r="U913" s="34"/>
      <c r="V913" s="34"/>
      <c r="W913" s="34"/>
      <c r="X913" s="31">
        <f t="shared" si="214"/>
        <v>9.0359999999999996</v>
      </c>
      <c r="Y913" s="31">
        <f t="shared" si="215"/>
        <v>-184.49199999999999</v>
      </c>
      <c r="Z913" s="30">
        <f t="shared" si="216"/>
        <v>0</v>
      </c>
    </row>
    <row r="914" spans="5:26" x14ac:dyDescent="0.15">
      <c r="E914" s="46"/>
      <c r="F914" s="28"/>
      <c r="G914" s="29"/>
      <c r="H914" s="29"/>
      <c r="I914" s="48" t="str">
        <f t="shared" si="210"/>
        <v/>
      </c>
      <c r="J914" s="48" t="str">
        <f t="shared" si="211"/>
        <v/>
      </c>
      <c r="K914" s="49" t="str">
        <f t="shared" si="212"/>
        <v/>
      </c>
      <c r="L914" s="11"/>
      <c r="M914" s="11"/>
      <c r="N914" s="78"/>
      <c r="O914" s="39" t="str">
        <f t="shared" si="205"/>
        <v>F</v>
      </c>
      <c r="P914" s="11">
        <f t="shared" si="213"/>
        <v>-23.287315649149274</v>
      </c>
      <c r="Q914" s="11"/>
      <c r="R914" s="38">
        <f t="shared" si="209"/>
        <v>0</v>
      </c>
      <c r="S914" s="30">
        <f t="shared" si="203"/>
        <v>0</v>
      </c>
      <c r="T914" s="30">
        <f t="shared" si="204"/>
        <v>0</v>
      </c>
      <c r="U914" s="34"/>
      <c r="V914" s="34"/>
      <c r="W914" s="34"/>
      <c r="X914" s="31">
        <f t="shared" si="214"/>
        <v>9.0359999999999996</v>
      </c>
      <c r="Y914" s="31">
        <f t="shared" si="215"/>
        <v>-184.49199999999999</v>
      </c>
      <c r="Z914" s="30">
        <f t="shared" si="216"/>
        <v>0</v>
      </c>
    </row>
    <row r="915" spans="5:26" x14ac:dyDescent="0.15">
      <c r="E915" s="46"/>
      <c r="F915" s="28"/>
      <c r="G915" s="29"/>
      <c r="H915" s="29"/>
      <c r="I915" s="48" t="str">
        <f t="shared" si="210"/>
        <v/>
      </c>
      <c r="J915" s="48" t="str">
        <f t="shared" si="211"/>
        <v/>
      </c>
      <c r="K915" s="49" t="str">
        <f t="shared" si="212"/>
        <v/>
      </c>
      <c r="L915" s="11"/>
      <c r="M915" s="11"/>
      <c r="N915" s="78"/>
      <c r="O915" s="39" t="str">
        <f t="shared" si="205"/>
        <v>F</v>
      </c>
      <c r="P915" s="11">
        <f t="shared" si="213"/>
        <v>-23.287315649149274</v>
      </c>
      <c r="Q915" s="11"/>
      <c r="R915" s="38">
        <f t="shared" si="209"/>
        <v>0</v>
      </c>
      <c r="S915" s="30">
        <f t="shared" si="203"/>
        <v>0</v>
      </c>
      <c r="T915" s="30">
        <f t="shared" si="204"/>
        <v>0</v>
      </c>
      <c r="U915" s="34"/>
      <c r="V915" s="34"/>
      <c r="W915" s="34"/>
      <c r="X915" s="31">
        <f t="shared" si="214"/>
        <v>9.0359999999999996</v>
      </c>
      <c r="Y915" s="31">
        <f t="shared" si="215"/>
        <v>-184.49199999999999</v>
      </c>
      <c r="Z915" s="30">
        <f t="shared" si="216"/>
        <v>0</v>
      </c>
    </row>
    <row r="916" spans="5:26" x14ac:dyDescent="0.15">
      <c r="E916" s="46"/>
      <c r="F916" s="28"/>
      <c r="G916" s="29"/>
      <c r="H916" s="29"/>
      <c r="I916" s="48" t="str">
        <f t="shared" si="210"/>
        <v/>
      </c>
      <c r="J916" s="48" t="str">
        <f t="shared" si="211"/>
        <v/>
      </c>
      <c r="K916" s="49" t="str">
        <f t="shared" si="212"/>
        <v/>
      </c>
      <c r="L916" s="11"/>
      <c r="M916" s="11"/>
      <c r="N916" s="78"/>
      <c r="O916" s="39" t="str">
        <f t="shared" si="205"/>
        <v>F</v>
      </c>
      <c r="P916" s="11">
        <f t="shared" si="213"/>
        <v>-23.287315649149274</v>
      </c>
      <c r="Q916" s="11"/>
      <c r="R916" s="38">
        <f t="shared" si="209"/>
        <v>0</v>
      </c>
      <c r="S916" s="30">
        <f t="shared" si="203"/>
        <v>0</v>
      </c>
      <c r="T916" s="30">
        <f t="shared" si="204"/>
        <v>0</v>
      </c>
      <c r="U916" s="34"/>
      <c r="V916" s="34"/>
      <c r="W916" s="34"/>
      <c r="X916" s="31">
        <f t="shared" si="214"/>
        <v>9.0359999999999996</v>
      </c>
      <c r="Y916" s="31">
        <f t="shared" si="215"/>
        <v>-184.49199999999999</v>
      </c>
      <c r="Z916" s="30">
        <f t="shared" si="216"/>
        <v>0</v>
      </c>
    </row>
    <row r="917" spans="5:26" x14ac:dyDescent="0.15">
      <c r="E917" s="46"/>
      <c r="F917" s="28"/>
      <c r="G917" s="29"/>
      <c r="H917" s="29"/>
      <c r="I917" s="48" t="str">
        <f t="shared" si="210"/>
        <v/>
      </c>
      <c r="J917" s="48" t="str">
        <f t="shared" si="211"/>
        <v/>
      </c>
      <c r="K917" s="49" t="str">
        <f t="shared" si="212"/>
        <v/>
      </c>
      <c r="L917" s="11"/>
      <c r="M917" s="11"/>
      <c r="N917" s="78"/>
      <c r="O917" s="39" t="str">
        <f t="shared" si="205"/>
        <v>F</v>
      </c>
      <c r="P917" s="11">
        <f t="shared" si="213"/>
        <v>-23.287315649149274</v>
      </c>
      <c r="Q917" s="11"/>
      <c r="R917" s="38">
        <f t="shared" si="209"/>
        <v>0</v>
      </c>
      <c r="S917" s="30">
        <f t="shared" si="203"/>
        <v>0</v>
      </c>
      <c r="T917" s="30">
        <f t="shared" si="204"/>
        <v>0</v>
      </c>
      <c r="U917" s="34"/>
      <c r="V917" s="34"/>
      <c r="W917" s="34"/>
      <c r="X917" s="31">
        <f t="shared" si="214"/>
        <v>9.0359999999999996</v>
      </c>
      <c r="Y917" s="31">
        <f t="shared" si="215"/>
        <v>-184.49199999999999</v>
      </c>
      <c r="Z917" s="30">
        <f t="shared" si="216"/>
        <v>0</v>
      </c>
    </row>
    <row r="918" spans="5:26" x14ac:dyDescent="0.15">
      <c r="E918" s="46"/>
      <c r="F918" s="28"/>
      <c r="G918" s="29"/>
      <c r="H918" s="29"/>
      <c r="I918" s="48" t="str">
        <f t="shared" si="210"/>
        <v/>
      </c>
      <c r="J918" s="48" t="str">
        <f t="shared" si="211"/>
        <v/>
      </c>
      <c r="K918" s="49" t="str">
        <f t="shared" si="212"/>
        <v/>
      </c>
      <c r="L918" s="11"/>
      <c r="M918" s="11"/>
      <c r="N918" s="78"/>
      <c r="O918" s="39" t="str">
        <f t="shared" si="205"/>
        <v>F</v>
      </c>
      <c r="P918" s="11">
        <f t="shared" si="213"/>
        <v>-23.287315649149274</v>
      </c>
      <c r="Q918" s="11"/>
      <c r="R918" s="38">
        <f t="shared" si="209"/>
        <v>0</v>
      </c>
      <c r="S918" s="30">
        <f t="shared" si="203"/>
        <v>0</v>
      </c>
      <c r="T918" s="30">
        <f t="shared" si="204"/>
        <v>0</v>
      </c>
      <c r="U918" s="34"/>
      <c r="V918" s="34"/>
      <c r="W918" s="34"/>
      <c r="X918" s="31">
        <f t="shared" si="214"/>
        <v>9.0359999999999996</v>
      </c>
      <c r="Y918" s="31">
        <f t="shared" si="215"/>
        <v>-184.49199999999999</v>
      </c>
      <c r="Z918" s="30">
        <f t="shared" si="216"/>
        <v>0</v>
      </c>
    </row>
    <row r="919" spans="5:26" x14ac:dyDescent="0.15">
      <c r="E919" s="46"/>
      <c r="F919" s="28"/>
      <c r="G919" s="29"/>
      <c r="H919" s="29"/>
      <c r="I919" s="48" t="str">
        <f t="shared" si="210"/>
        <v/>
      </c>
      <c r="J919" s="48" t="str">
        <f t="shared" si="211"/>
        <v/>
      </c>
      <c r="K919" s="49" t="str">
        <f t="shared" si="212"/>
        <v/>
      </c>
      <c r="L919" s="11"/>
      <c r="M919" s="11"/>
      <c r="N919" s="78"/>
      <c r="O919" s="39" t="str">
        <f t="shared" si="205"/>
        <v>F</v>
      </c>
      <c r="P919" s="11">
        <f t="shared" si="213"/>
        <v>-23.287315649149274</v>
      </c>
      <c r="Q919" s="11"/>
      <c r="R919" s="38">
        <f t="shared" si="209"/>
        <v>0</v>
      </c>
      <c r="S919" s="30">
        <f t="shared" si="203"/>
        <v>0</v>
      </c>
      <c r="T919" s="30">
        <f t="shared" si="204"/>
        <v>0</v>
      </c>
      <c r="U919" s="34"/>
      <c r="V919" s="34"/>
      <c r="W919" s="34"/>
      <c r="X919" s="31">
        <f t="shared" si="214"/>
        <v>9.0359999999999996</v>
      </c>
      <c r="Y919" s="31">
        <f t="shared" si="215"/>
        <v>-184.49199999999999</v>
      </c>
      <c r="Z919" s="30">
        <f t="shared" si="216"/>
        <v>0</v>
      </c>
    </row>
    <row r="920" spans="5:26" x14ac:dyDescent="0.15">
      <c r="E920" s="46"/>
      <c r="F920" s="28"/>
      <c r="G920" s="29"/>
      <c r="H920" s="29"/>
      <c r="I920" s="48" t="str">
        <f t="shared" si="210"/>
        <v/>
      </c>
      <c r="J920" s="48" t="str">
        <f t="shared" si="211"/>
        <v/>
      </c>
      <c r="K920" s="49" t="str">
        <f t="shared" si="212"/>
        <v/>
      </c>
      <c r="L920" s="11"/>
      <c r="M920" s="11"/>
      <c r="N920" s="78"/>
      <c r="O920" s="39" t="str">
        <f t="shared" si="205"/>
        <v>F</v>
      </c>
      <c r="P920" s="11">
        <f t="shared" si="213"/>
        <v>-23.287315649149274</v>
      </c>
      <c r="Q920" s="11"/>
      <c r="R920" s="38">
        <f t="shared" si="209"/>
        <v>0</v>
      </c>
      <c r="S920" s="30">
        <f t="shared" si="203"/>
        <v>0</v>
      </c>
      <c r="T920" s="30">
        <f t="shared" si="204"/>
        <v>0</v>
      </c>
      <c r="U920" s="34"/>
      <c r="V920" s="34"/>
      <c r="W920" s="34"/>
      <c r="X920" s="31">
        <f t="shared" si="214"/>
        <v>9.0359999999999996</v>
      </c>
      <c r="Y920" s="31">
        <f t="shared" si="215"/>
        <v>-184.49199999999999</v>
      </c>
      <c r="Z920" s="30">
        <f t="shared" si="216"/>
        <v>0</v>
      </c>
    </row>
    <row r="921" spans="5:26" x14ac:dyDescent="0.15">
      <c r="E921" s="46"/>
      <c r="F921" s="28"/>
      <c r="G921" s="29"/>
      <c r="H921" s="29"/>
      <c r="I921" s="48" t="str">
        <f t="shared" si="210"/>
        <v/>
      </c>
      <c r="J921" s="48" t="str">
        <f t="shared" si="211"/>
        <v/>
      </c>
      <c r="K921" s="49" t="str">
        <f t="shared" si="212"/>
        <v/>
      </c>
      <c r="L921" s="11"/>
      <c r="M921" s="11"/>
      <c r="N921" s="78"/>
      <c r="O921" s="39" t="str">
        <f t="shared" si="205"/>
        <v>F</v>
      </c>
      <c r="P921" s="11">
        <f t="shared" si="213"/>
        <v>-23.287315649149274</v>
      </c>
      <c r="Q921" s="11"/>
      <c r="R921" s="38">
        <f t="shared" si="209"/>
        <v>0</v>
      </c>
      <c r="S921" s="30">
        <f t="shared" si="203"/>
        <v>0</v>
      </c>
      <c r="T921" s="30">
        <f t="shared" si="204"/>
        <v>0</v>
      </c>
      <c r="U921" s="34"/>
      <c r="V921" s="34"/>
      <c r="W921" s="34"/>
      <c r="X921" s="31">
        <f t="shared" si="214"/>
        <v>9.0359999999999996</v>
      </c>
      <c r="Y921" s="31">
        <f t="shared" si="215"/>
        <v>-184.49199999999999</v>
      </c>
      <c r="Z921" s="30">
        <f t="shared" si="216"/>
        <v>0</v>
      </c>
    </row>
    <row r="922" spans="5:26" x14ac:dyDescent="0.15">
      <c r="E922" s="46"/>
      <c r="F922" s="28"/>
      <c r="G922" s="29"/>
      <c r="H922" s="29"/>
      <c r="I922" s="48" t="str">
        <f t="shared" si="210"/>
        <v/>
      </c>
      <c r="J922" s="48" t="str">
        <f t="shared" si="211"/>
        <v/>
      </c>
      <c r="K922" s="49" t="str">
        <f t="shared" si="212"/>
        <v/>
      </c>
      <c r="L922" s="11"/>
      <c r="M922" s="11"/>
      <c r="N922" s="78"/>
      <c r="O922" s="39" t="str">
        <f t="shared" si="205"/>
        <v>F</v>
      </c>
      <c r="P922" s="11">
        <f t="shared" si="213"/>
        <v>-23.287315649149274</v>
      </c>
      <c r="Q922" s="11"/>
      <c r="R922" s="38">
        <f t="shared" si="209"/>
        <v>0</v>
      </c>
      <c r="S922" s="30">
        <f t="shared" si="203"/>
        <v>0</v>
      </c>
      <c r="T922" s="30">
        <f t="shared" si="204"/>
        <v>0</v>
      </c>
      <c r="U922" s="34"/>
      <c r="V922" s="34"/>
      <c r="W922" s="34"/>
      <c r="X922" s="31">
        <f t="shared" si="214"/>
        <v>9.0359999999999996</v>
      </c>
      <c r="Y922" s="31">
        <f t="shared" si="215"/>
        <v>-184.49199999999999</v>
      </c>
      <c r="Z922" s="30">
        <f t="shared" si="216"/>
        <v>0</v>
      </c>
    </row>
    <row r="923" spans="5:26" x14ac:dyDescent="0.15">
      <c r="E923" s="46"/>
      <c r="F923" s="28"/>
      <c r="G923" s="29"/>
      <c r="H923" s="29"/>
      <c r="I923" s="48" t="str">
        <f t="shared" si="210"/>
        <v/>
      </c>
      <c r="J923" s="48" t="str">
        <f t="shared" si="211"/>
        <v/>
      </c>
      <c r="K923" s="49" t="str">
        <f t="shared" si="212"/>
        <v/>
      </c>
      <c r="L923" s="11"/>
      <c r="M923" s="11"/>
      <c r="N923" s="78"/>
      <c r="O923" s="39" t="str">
        <f t="shared" si="205"/>
        <v>F</v>
      </c>
      <c r="P923" s="11">
        <f t="shared" si="213"/>
        <v>-23.287315649149274</v>
      </c>
      <c r="Q923" s="11"/>
      <c r="R923" s="38">
        <f t="shared" si="209"/>
        <v>0</v>
      </c>
      <c r="S923" s="30">
        <f t="shared" si="203"/>
        <v>0</v>
      </c>
      <c r="T923" s="30">
        <f t="shared" si="204"/>
        <v>0</v>
      </c>
      <c r="U923" s="34"/>
      <c r="V923" s="34"/>
      <c r="W923" s="34"/>
      <c r="X923" s="31">
        <f t="shared" si="214"/>
        <v>9.0359999999999996</v>
      </c>
      <c r="Y923" s="31">
        <f t="shared" si="215"/>
        <v>-184.49199999999999</v>
      </c>
      <c r="Z923" s="30">
        <f t="shared" si="216"/>
        <v>0</v>
      </c>
    </row>
    <row r="924" spans="5:26" x14ac:dyDescent="0.15">
      <c r="E924" s="46"/>
      <c r="F924" s="28"/>
      <c r="G924" s="29"/>
      <c r="H924" s="29"/>
      <c r="I924" s="48" t="str">
        <f t="shared" si="210"/>
        <v/>
      </c>
      <c r="J924" s="48" t="str">
        <f t="shared" si="211"/>
        <v/>
      </c>
      <c r="K924" s="49" t="str">
        <f t="shared" si="212"/>
        <v/>
      </c>
      <c r="L924" s="11"/>
      <c r="M924" s="11"/>
      <c r="N924" s="78"/>
      <c r="O924" s="39" t="str">
        <f t="shared" si="205"/>
        <v>F</v>
      </c>
      <c r="P924" s="11">
        <f t="shared" si="213"/>
        <v>-23.287315649149274</v>
      </c>
      <c r="Q924" s="11"/>
      <c r="R924" s="38">
        <f t="shared" si="209"/>
        <v>0</v>
      </c>
      <c r="S924" s="30">
        <f t="shared" si="203"/>
        <v>0</v>
      </c>
      <c r="T924" s="30">
        <f t="shared" si="204"/>
        <v>0</v>
      </c>
      <c r="U924" s="34"/>
      <c r="V924" s="34"/>
      <c r="W924" s="34"/>
      <c r="X924" s="31">
        <f t="shared" si="214"/>
        <v>9.0359999999999996</v>
      </c>
      <c r="Y924" s="31">
        <f t="shared" si="215"/>
        <v>-184.49199999999999</v>
      </c>
      <c r="Z924" s="30">
        <f t="shared" si="216"/>
        <v>0</v>
      </c>
    </row>
    <row r="925" spans="5:26" x14ac:dyDescent="0.15">
      <c r="E925" s="46"/>
      <c r="F925" s="28"/>
      <c r="G925" s="29"/>
      <c r="H925" s="29"/>
      <c r="I925" s="48" t="str">
        <f t="shared" si="210"/>
        <v/>
      </c>
      <c r="J925" s="48" t="str">
        <f t="shared" si="211"/>
        <v/>
      </c>
      <c r="K925" s="49" t="str">
        <f t="shared" si="212"/>
        <v/>
      </c>
      <c r="L925" s="11"/>
      <c r="M925" s="11"/>
      <c r="N925" s="78"/>
      <c r="O925" s="39" t="str">
        <f t="shared" si="205"/>
        <v>F</v>
      </c>
      <c r="P925" s="11">
        <f t="shared" si="213"/>
        <v>-23.287315649149274</v>
      </c>
      <c r="Q925" s="11"/>
      <c r="R925" s="38">
        <f t="shared" si="209"/>
        <v>0</v>
      </c>
      <c r="S925" s="30">
        <f t="shared" si="203"/>
        <v>0</v>
      </c>
      <c r="T925" s="30">
        <f t="shared" si="204"/>
        <v>0</v>
      </c>
      <c r="U925" s="34"/>
      <c r="V925" s="34"/>
      <c r="W925" s="34"/>
      <c r="X925" s="31">
        <f t="shared" si="214"/>
        <v>9.0359999999999996</v>
      </c>
      <c r="Y925" s="31">
        <f t="shared" si="215"/>
        <v>-184.49199999999999</v>
      </c>
      <c r="Z925" s="30">
        <f t="shared" si="216"/>
        <v>0</v>
      </c>
    </row>
    <row r="926" spans="5:26" x14ac:dyDescent="0.15">
      <c r="E926" s="46"/>
      <c r="F926" s="28"/>
      <c r="G926" s="29"/>
      <c r="H926" s="29"/>
      <c r="I926" s="48" t="str">
        <f t="shared" si="210"/>
        <v/>
      </c>
      <c r="J926" s="48" t="str">
        <f t="shared" si="211"/>
        <v/>
      </c>
      <c r="K926" s="49" t="str">
        <f t="shared" si="212"/>
        <v/>
      </c>
      <c r="L926" s="11"/>
      <c r="M926" s="11"/>
      <c r="N926" s="78"/>
      <c r="O926" s="39" t="str">
        <f t="shared" si="205"/>
        <v>F</v>
      </c>
      <c r="P926" s="11">
        <f t="shared" si="213"/>
        <v>-23.287315649149274</v>
      </c>
      <c r="Q926" s="11"/>
      <c r="R926" s="38">
        <f t="shared" si="209"/>
        <v>0</v>
      </c>
      <c r="S926" s="30">
        <f t="shared" si="203"/>
        <v>0</v>
      </c>
      <c r="T926" s="30">
        <f t="shared" si="204"/>
        <v>0</v>
      </c>
      <c r="U926" s="34"/>
      <c r="V926" s="34"/>
      <c r="W926" s="34"/>
      <c r="X926" s="31">
        <f t="shared" si="214"/>
        <v>9.0359999999999996</v>
      </c>
      <c r="Y926" s="31">
        <f t="shared" si="215"/>
        <v>-184.49199999999999</v>
      </c>
      <c r="Z926" s="30">
        <f t="shared" si="216"/>
        <v>0</v>
      </c>
    </row>
    <row r="927" spans="5:26" x14ac:dyDescent="0.15">
      <c r="E927" s="46"/>
      <c r="F927" s="28"/>
      <c r="G927" s="29"/>
      <c r="H927" s="29"/>
      <c r="I927" s="48" t="str">
        <f t="shared" si="210"/>
        <v/>
      </c>
      <c r="J927" s="48" t="str">
        <f t="shared" si="211"/>
        <v/>
      </c>
      <c r="K927" s="49" t="str">
        <f t="shared" si="212"/>
        <v/>
      </c>
      <c r="L927" s="11"/>
      <c r="M927" s="11"/>
      <c r="N927" s="78"/>
      <c r="O927" s="39" t="str">
        <f t="shared" si="205"/>
        <v>F</v>
      </c>
      <c r="P927" s="11">
        <f t="shared" si="213"/>
        <v>-23.287315649149274</v>
      </c>
      <c r="Q927" s="11"/>
      <c r="R927" s="38">
        <f t="shared" si="209"/>
        <v>0</v>
      </c>
      <c r="S927" s="30">
        <f t="shared" si="203"/>
        <v>0</v>
      </c>
      <c r="T927" s="30">
        <f t="shared" si="204"/>
        <v>0</v>
      </c>
      <c r="U927" s="34"/>
      <c r="V927" s="34"/>
      <c r="W927" s="34"/>
      <c r="X927" s="31">
        <f t="shared" si="214"/>
        <v>9.0359999999999996</v>
      </c>
      <c r="Y927" s="31">
        <f t="shared" si="215"/>
        <v>-184.49199999999999</v>
      </c>
      <c r="Z927" s="30">
        <f t="shared" si="216"/>
        <v>0</v>
      </c>
    </row>
    <row r="928" spans="5:26" x14ac:dyDescent="0.15">
      <c r="E928" s="46"/>
      <c r="F928" s="28"/>
      <c r="G928" s="29"/>
      <c r="H928" s="29"/>
      <c r="I928" s="48" t="str">
        <f t="shared" si="210"/>
        <v/>
      </c>
      <c r="J928" s="48" t="str">
        <f t="shared" si="211"/>
        <v/>
      </c>
      <c r="K928" s="49" t="str">
        <f t="shared" si="212"/>
        <v/>
      </c>
      <c r="L928" s="11"/>
      <c r="M928" s="11"/>
      <c r="N928" s="78"/>
      <c r="O928" s="39" t="str">
        <f t="shared" si="205"/>
        <v>F</v>
      </c>
      <c r="P928" s="11">
        <f t="shared" si="213"/>
        <v>-23.287315649149274</v>
      </c>
      <c r="Q928" s="11"/>
      <c r="R928" s="38">
        <f t="shared" si="209"/>
        <v>0</v>
      </c>
      <c r="S928" s="30">
        <f t="shared" si="203"/>
        <v>0</v>
      </c>
      <c r="T928" s="30">
        <f t="shared" si="204"/>
        <v>0</v>
      </c>
      <c r="U928" s="34"/>
      <c r="V928" s="34"/>
      <c r="W928" s="34"/>
      <c r="X928" s="31">
        <f t="shared" si="214"/>
        <v>9.0359999999999996</v>
      </c>
      <c r="Y928" s="31">
        <f t="shared" si="215"/>
        <v>-184.49199999999999</v>
      </c>
      <c r="Z928" s="30">
        <f t="shared" si="216"/>
        <v>0</v>
      </c>
    </row>
    <row r="929" spans="5:26" x14ac:dyDescent="0.15">
      <c r="E929" s="46"/>
      <c r="F929" s="28"/>
      <c r="G929" s="29"/>
      <c r="H929" s="29"/>
      <c r="I929" s="48" t="str">
        <f t="shared" si="210"/>
        <v/>
      </c>
      <c r="J929" s="48" t="str">
        <f t="shared" si="211"/>
        <v/>
      </c>
      <c r="K929" s="49" t="str">
        <f t="shared" si="212"/>
        <v/>
      </c>
      <c r="L929" s="11"/>
      <c r="M929" s="11"/>
      <c r="N929" s="78"/>
      <c r="O929" s="39" t="str">
        <f t="shared" si="205"/>
        <v>F</v>
      </c>
      <c r="P929" s="11">
        <f t="shared" si="213"/>
        <v>-23.287315649149274</v>
      </c>
      <c r="Q929" s="11"/>
      <c r="R929" s="38">
        <f t="shared" si="209"/>
        <v>0</v>
      </c>
      <c r="S929" s="30">
        <f t="shared" si="203"/>
        <v>0</v>
      </c>
      <c r="T929" s="30">
        <f t="shared" si="204"/>
        <v>0</v>
      </c>
      <c r="U929" s="34"/>
      <c r="V929" s="34"/>
      <c r="W929" s="34"/>
      <c r="X929" s="31">
        <f t="shared" si="214"/>
        <v>9.0359999999999996</v>
      </c>
      <c r="Y929" s="31">
        <f t="shared" si="215"/>
        <v>-184.49199999999999</v>
      </c>
      <c r="Z929" s="30">
        <f t="shared" si="216"/>
        <v>0</v>
      </c>
    </row>
    <row r="930" spans="5:26" x14ac:dyDescent="0.15">
      <c r="E930" s="46"/>
      <c r="F930" s="28"/>
      <c r="G930" s="29"/>
      <c r="H930" s="29"/>
      <c r="I930" s="48" t="str">
        <f t="shared" si="210"/>
        <v/>
      </c>
      <c r="J930" s="48" t="str">
        <f t="shared" si="211"/>
        <v/>
      </c>
      <c r="K930" s="49" t="str">
        <f t="shared" si="212"/>
        <v/>
      </c>
      <c r="L930" s="11"/>
      <c r="M930" s="11"/>
      <c r="N930" s="78"/>
      <c r="O930" s="39" t="str">
        <f t="shared" si="205"/>
        <v>F</v>
      </c>
      <c r="P930" s="11">
        <f t="shared" si="213"/>
        <v>-23.287315649149274</v>
      </c>
      <c r="Q930" s="11"/>
      <c r="R930" s="38">
        <f t="shared" si="209"/>
        <v>0</v>
      </c>
      <c r="S930" s="30">
        <f t="shared" si="203"/>
        <v>0</v>
      </c>
      <c r="T930" s="30">
        <f t="shared" si="204"/>
        <v>0</v>
      </c>
      <c r="U930" s="34"/>
      <c r="V930" s="34"/>
      <c r="W930" s="34"/>
      <c r="X930" s="31">
        <f t="shared" si="214"/>
        <v>9.0359999999999996</v>
      </c>
      <c r="Y930" s="31">
        <f t="shared" si="215"/>
        <v>-184.49199999999999</v>
      </c>
      <c r="Z930" s="30">
        <f t="shared" si="216"/>
        <v>0</v>
      </c>
    </row>
    <row r="931" spans="5:26" x14ac:dyDescent="0.15">
      <c r="E931" s="46"/>
      <c r="F931" s="28"/>
      <c r="G931" s="29"/>
      <c r="H931" s="29"/>
      <c r="I931" s="48" t="str">
        <f t="shared" si="210"/>
        <v/>
      </c>
      <c r="J931" s="48" t="str">
        <f t="shared" si="211"/>
        <v/>
      </c>
      <c r="K931" s="49" t="str">
        <f t="shared" si="212"/>
        <v/>
      </c>
      <c r="L931" s="11"/>
      <c r="M931" s="11"/>
      <c r="N931" s="78"/>
      <c r="O931" s="39" t="str">
        <f t="shared" si="205"/>
        <v>F</v>
      </c>
      <c r="P931" s="11">
        <f t="shared" si="213"/>
        <v>-23.287315649149274</v>
      </c>
      <c r="Q931" s="11"/>
      <c r="R931" s="38">
        <f t="shared" si="209"/>
        <v>0</v>
      </c>
      <c r="S931" s="30">
        <f t="shared" si="203"/>
        <v>0</v>
      </c>
      <c r="T931" s="30">
        <f t="shared" si="204"/>
        <v>0</v>
      </c>
      <c r="U931" s="34"/>
      <c r="V931" s="34"/>
      <c r="W931" s="34"/>
      <c r="X931" s="31">
        <f t="shared" si="214"/>
        <v>9.0359999999999996</v>
      </c>
      <c r="Y931" s="31">
        <f t="shared" si="215"/>
        <v>-184.49199999999999</v>
      </c>
      <c r="Z931" s="30">
        <f t="shared" si="216"/>
        <v>0</v>
      </c>
    </row>
    <row r="932" spans="5:26" x14ac:dyDescent="0.15">
      <c r="E932" s="46"/>
      <c r="F932" s="28"/>
      <c r="G932" s="29"/>
      <c r="H932" s="29"/>
      <c r="I932" s="48" t="str">
        <f t="shared" si="210"/>
        <v/>
      </c>
      <c r="J932" s="48" t="str">
        <f t="shared" si="211"/>
        <v/>
      </c>
      <c r="K932" s="49" t="str">
        <f t="shared" si="212"/>
        <v/>
      </c>
      <c r="L932" s="11"/>
      <c r="M932" s="11"/>
      <c r="N932" s="78"/>
      <c r="O932" s="39" t="str">
        <f t="shared" si="205"/>
        <v>F</v>
      </c>
      <c r="P932" s="11">
        <f t="shared" si="213"/>
        <v>-23.287315649149274</v>
      </c>
      <c r="Q932" s="11"/>
      <c r="R932" s="38">
        <f t="shared" si="209"/>
        <v>0</v>
      </c>
      <c r="S932" s="30">
        <f t="shared" si="203"/>
        <v>0</v>
      </c>
      <c r="T932" s="30">
        <f t="shared" si="204"/>
        <v>0</v>
      </c>
      <c r="U932" s="34"/>
      <c r="V932" s="34"/>
      <c r="W932" s="34"/>
      <c r="X932" s="31">
        <f t="shared" si="214"/>
        <v>9.0359999999999996</v>
      </c>
      <c r="Y932" s="31">
        <f t="shared" si="215"/>
        <v>-184.49199999999999</v>
      </c>
      <c r="Z932" s="30">
        <f t="shared" si="216"/>
        <v>0</v>
      </c>
    </row>
    <row r="933" spans="5:26" x14ac:dyDescent="0.15">
      <c r="E933" s="46"/>
      <c r="F933" s="28"/>
      <c r="G933" s="29"/>
      <c r="H933" s="29"/>
      <c r="I933" s="48" t="str">
        <f t="shared" si="210"/>
        <v/>
      </c>
      <c r="J933" s="48" t="str">
        <f t="shared" si="211"/>
        <v/>
      </c>
      <c r="K933" s="49" t="str">
        <f t="shared" si="212"/>
        <v/>
      </c>
      <c r="L933" s="11"/>
      <c r="M933" s="11"/>
      <c r="N933" s="78"/>
      <c r="O933" s="39" t="str">
        <f t="shared" si="205"/>
        <v>F</v>
      </c>
      <c r="P933" s="11">
        <f t="shared" si="213"/>
        <v>-23.287315649149274</v>
      </c>
      <c r="Q933" s="11"/>
      <c r="R933" s="38">
        <f t="shared" si="209"/>
        <v>0</v>
      </c>
      <c r="S933" s="30">
        <f t="shared" si="203"/>
        <v>0</v>
      </c>
      <c r="T933" s="30">
        <f t="shared" si="204"/>
        <v>0</v>
      </c>
      <c r="U933" s="34"/>
      <c r="V933" s="34"/>
      <c r="W933" s="34"/>
      <c r="X933" s="31">
        <f t="shared" si="214"/>
        <v>9.0359999999999996</v>
      </c>
      <c r="Y933" s="31">
        <f t="shared" si="215"/>
        <v>-184.49199999999999</v>
      </c>
      <c r="Z933" s="30">
        <f t="shared" si="216"/>
        <v>0</v>
      </c>
    </row>
    <row r="934" spans="5:26" x14ac:dyDescent="0.15">
      <c r="E934" s="46"/>
      <c r="F934" s="28"/>
      <c r="G934" s="29"/>
      <c r="H934" s="29"/>
      <c r="I934" s="48" t="str">
        <f t="shared" si="210"/>
        <v/>
      </c>
      <c r="J934" s="48" t="str">
        <f t="shared" si="211"/>
        <v/>
      </c>
      <c r="K934" s="49" t="str">
        <f t="shared" si="212"/>
        <v/>
      </c>
      <c r="L934" s="11"/>
      <c r="M934" s="11"/>
      <c r="N934" s="78"/>
      <c r="O934" s="39" t="str">
        <f t="shared" si="205"/>
        <v>F</v>
      </c>
      <c r="P934" s="11">
        <f t="shared" si="213"/>
        <v>-23.287315649149274</v>
      </c>
      <c r="Q934" s="11"/>
      <c r="R934" s="38">
        <f t="shared" si="209"/>
        <v>0</v>
      </c>
      <c r="S934" s="30">
        <f t="shared" si="203"/>
        <v>0</v>
      </c>
      <c r="T934" s="30">
        <f t="shared" si="204"/>
        <v>0</v>
      </c>
      <c r="U934" s="34"/>
      <c r="V934" s="34"/>
      <c r="W934" s="34"/>
      <c r="X934" s="31">
        <f t="shared" si="214"/>
        <v>9.0359999999999996</v>
      </c>
      <c r="Y934" s="31">
        <f t="shared" si="215"/>
        <v>-184.49199999999999</v>
      </c>
      <c r="Z934" s="30">
        <f t="shared" si="216"/>
        <v>0</v>
      </c>
    </row>
    <row r="935" spans="5:26" x14ac:dyDescent="0.15">
      <c r="E935" s="46"/>
      <c r="F935" s="28"/>
      <c r="G935" s="29"/>
      <c r="H935" s="29"/>
      <c r="I935" s="48" t="str">
        <f t="shared" si="210"/>
        <v/>
      </c>
      <c r="J935" s="48" t="str">
        <f t="shared" si="211"/>
        <v/>
      </c>
      <c r="K935" s="49" t="str">
        <f t="shared" si="212"/>
        <v/>
      </c>
      <c r="L935" s="11"/>
      <c r="M935" s="11"/>
      <c r="N935" s="78"/>
      <c r="O935" s="39" t="str">
        <f t="shared" si="205"/>
        <v>F</v>
      </c>
      <c r="P935" s="11">
        <f t="shared" si="213"/>
        <v>-23.287315649149274</v>
      </c>
      <c r="Q935" s="11"/>
      <c r="R935" s="38">
        <f t="shared" si="209"/>
        <v>0</v>
      </c>
      <c r="S935" s="30">
        <f t="shared" si="203"/>
        <v>0</v>
      </c>
      <c r="T935" s="30">
        <f t="shared" si="204"/>
        <v>0</v>
      </c>
      <c r="U935" s="34"/>
      <c r="V935" s="34"/>
      <c r="W935" s="34"/>
      <c r="X935" s="31">
        <f t="shared" si="214"/>
        <v>9.0359999999999996</v>
      </c>
      <c r="Y935" s="31">
        <f t="shared" si="215"/>
        <v>-184.49199999999999</v>
      </c>
      <c r="Z935" s="30">
        <f t="shared" si="216"/>
        <v>0</v>
      </c>
    </row>
    <row r="936" spans="5:26" x14ac:dyDescent="0.15">
      <c r="E936" s="46"/>
      <c r="F936" s="28"/>
      <c r="G936" s="29"/>
      <c r="H936" s="29"/>
      <c r="I936" s="48" t="str">
        <f t="shared" si="210"/>
        <v/>
      </c>
      <c r="J936" s="48" t="str">
        <f t="shared" si="211"/>
        <v/>
      </c>
      <c r="K936" s="49" t="str">
        <f t="shared" si="212"/>
        <v/>
      </c>
      <c r="L936" s="11"/>
      <c r="M936" s="11"/>
      <c r="N936" s="78"/>
      <c r="O936" s="39" t="str">
        <f t="shared" si="205"/>
        <v>F</v>
      </c>
      <c r="P936" s="11">
        <f t="shared" si="213"/>
        <v>-23.287315649149274</v>
      </c>
      <c r="Q936" s="11"/>
      <c r="R936" s="38">
        <f t="shared" si="209"/>
        <v>0</v>
      </c>
      <c r="S936" s="30">
        <f t="shared" si="203"/>
        <v>0</v>
      </c>
      <c r="T936" s="30">
        <f t="shared" si="204"/>
        <v>0</v>
      </c>
      <c r="U936" s="34"/>
      <c r="V936" s="34"/>
      <c r="W936" s="34"/>
      <c r="X936" s="31">
        <f t="shared" si="214"/>
        <v>9.0359999999999996</v>
      </c>
      <c r="Y936" s="31">
        <f t="shared" si="215"/>
        <v>-184.49199999999999</v>
      </c>
      <c r="Z936" s="30">
        <f t="shared" si="216"/>
        <v>0</v>
      </c>
    </row>
    <row r="937" spans="5:26" x14ac:dyDescent="0.15">
      <c r="E937" s="46"/>
      <c r="F937" s="28"/>
      <c r="G937" s="29"/>
      <c r="H937" s="29"/>
      <c r="I937" s="48" t="str">
        <f t="shared" si="210"/>
        <v/>
      </c>
      <c r="J937" s="48" t="str">
        <f t="shared" si="211"/>
        <v/>
      </c>
      <c r="K937" s="49" t="str">
        <f t="shared" si="212"/>
        <v/>
      </c>
      <c r="L937" s="11"/>
      <c r="M937" s="11"/>
      <c r="N937" s="78"/>
      <c r="O937" s="39" t="str">
        <f t="shared" si="205"/>
        <v>F</v>
      </c>
      <c r="P937" s="11">
        <f t="shared" si="213"/>
        <v>-23.287315649149274</v>
      </c>
      <c r="Q937" s="11"/>
      <c r="R937" s="38">
        <f t="shared" si="209"/>
        <v>0</v>
      </c>
      <c r="S937" s="30">
        <f t="shared" si="203"/>
        <v>0</v>
      </c>
      <c r="T937" s="30">
        <f t="shared" si="204"/>
        <v>0</v>
      </c>
      <c r="U937" s="34"/>
      <c r="V937" s="34"/>
      <c r="W937" s="34"/>
      <c r="X937" s="31">
        <f t="shared" si="214"/>
        <v>9.0359999999999996</v>
      </c>
      <c r="Y937" s="31">
        <f t="shared" si="215"/>
        <v>-184.49199999999999</v>
      </c>
      <c r="Z937" s="30">
        <f t="shared" si="216"/>
        <v>0</v>
      </c>
    </row>
    <row r="938" spans="5:26" x14ac:dyDescent="0.15">
      <c r="E938" s="46"/>
      <c r="F938" s="28"/>
      <c r="G938" s="29"/>
      <c r="H938" s="29"/>
      <c r="I938" s="48" t="str">
        <f t="shared" si="210"/>
        <v/>
      </c>
      <c r="J938" s="48" t="str">
        <f t="shared" si="211"/>
        <v/>
      </c>
      <c r="K938" s="49" t="str">
        <f t="shared" si="212"/>
        <v/>
      </c>
      <c r="L938" s="11"/>
      <c r="M938" s="11"/>
      <c r="N938" s="78"/>
      <c r="O938" s="39" t="str">
        <f t="shared" si="205"/>
        <v>F</v>
      </c>
      <c r="P938" s="11">
        <f t="shared" si="213"/>
        <v>-23.287315649149274</v>
      </c>
      <c r="Q938" s="11"/>
      <c r="R938" s="38">
        <f t="shared" ref="R938:R992" si="217">DATEDIF($F$871,F938,"Y")</f>
        <v>0</v>
      </c>
      <c r="S938" s="30">
        <f t="shared" ref="S938:S992" si="218">DATEDIF($F$871,F938,"YM")</f>
        <v>0</v>
      </c>
      <c r="T938" s="30">
        <f t="shared" ref="T938:T992" si="219">DATEDIF($F$871,F938,"Y")+DATEDIF($F$871,F938,"YD")/(365+IF(MOD(YEAR(DATE(YEAR(F938)-1,MONTH($F$871),DAY($F$871))),4)=0,IF(DATE(YEAR(DATE(YEAR(F938)-1,MONTH($F$871),DAY($F$871))),2,29)&gt;=DATE(YEAR(F938)-1,MONTH($F$871),DAY($F$871)),1,0),0)+IF(MOD(YEAR(F938),4)=0,IF(DATE(YEAR(F938),2,29)&lt;=F938,1,0),0))</f>
        <v>0</v>
      </c>
      <c r="U938" s="34"/>
      <c r="V938" s="34"/>
      <c r="W938" s="34"/>
      <c r="X938" s="31">
        <f t="shared" si="214"/>
        <v>9.0359999999999996</v>
      </c>
      <c r="Y938" s="31">
        <f t="shared" si="215"/>
        <v>-184.49199999999999</v>
      </c>
      <c r="Z938" s="30">
        <f t="shared" si="216"/>
        <v>0</v>
      </c>
    </row>
    <row r="939" spans="5:26" x14ac:dyDescent="0.15">
      <c r="E939" s="46"/>
      <c r="F939" s="28"/>
      <c r="G939" s="29"/>
      <c r="H939" s="29"/>
      <c r="I939" s="48" t="str">
        <f t="shared" si="210"/>
        <v/>
      </c>
      <c r="J939" s="48" t="str">
        <f t="shared" si="211"/>
        <v/>
      </c>
      <c r="K939" s="49" t="str">
        <f t="shared" si="212"/>
        <v/>
      </c>
      <c r="L939" s="11"/>
      <c r="M939" s="11"/>
      <c r="N939" s="78"/>
      <c r="O939" s="39" t="str">
        <f t="shared" si="205"/>
        <v>F</v>
      </c>
      <c r="P939" s="11">
        <f t="shared" si="213"/>
        <v>-23.287315649149274</v>
      </c>
      <c r="Q939" s="11"/>
      <c r="R939" s="38">
        <f t="shared" si="217"/>
        <v>0</v>
      </c>
      <c r="S939" s="30">
        <f t="shared" si="218"/>
        <v>0</v>
      </c>
      <c r="T939" s="30">
        <f t="shared" si="219"/>
        <v>0</v>
      </c>
      <c r="U939" s="34"/>
      <c r="V939" s="34"/>
      <c r="W939" s="34"/>
      <c r="X939" s="31">
        <f t="shared" si="214"/>
        <v>9.0359999999999996</v>
      </c>
      <c r="Y939" s="31">
        <f t="shared" si="215"/>
        <v>-184.49199999999999</v>
      </c>
      <c r="Z939" s="30">
        <f t="shared" si="216"/>
        <v>0</v>
      </c>
    </row>
    <row r="940" spans="5:26" x14ac:dyDescent="0.15">
      <c r="E940" s="46"/>
      <c r="F940" s="28"/>
      <c r="G940" s="29"/>
      <c r="H940" s="29"/>
      <c r="I940" s="48" t="str">
        <f t="shared" si="210"/>
        <v/>
      </c>
      <c r="J940" s="48" t="str">
        <f t="shared" si="211"/>
        <v/>
      </c>
      <c r="K940" s="49" t="str">
        <f t="shared" si="212"/>
        <v/>
      </c>
      <c r="L940" s="11"/>
      <c r="M940" s="11"/>
      <c r="N940" s="78"/>
      <c r="O940" s="39" t="str">
        <f t="shared" si="205"/>
        <v>F</v>
      </c>
      <c r="P940" s="11">
        <f t="shared" si="213"/>
        <v>-23.287315649149274</v>
      </c>
      <c r="Q940" s="11"/>
      <c r="R940" s="38">
        <f t="shared" si="217"/>
        <v>0</v>
      </c>
      <c r="S940" s="30">
        <f t="shared" si="218"/>
        <v>0</v>
      </c>
      <c r="T940" s="30">
        <f t="shared" si="219"/>
        <v>0</v>
      </c>
      <c r="U940" s="34"/>
      <c r="V940" s="34"/>
      <c r="W940" s="34"/>
      <c r="X940" s="31">
        <f t="shared" si="214"/>
        <v>9.0359999999999996</v>
      </c>
      <c r="Y940" s="31">
        <f t="shared" si="215"/>
        <v>-184.49199999999999</v>
      </c>
      <c r="Z940" s="30">
        <f t="shared" si="216"/>
        <v>0</v>
      </c>
    </row>
    <row r="941" spans="5:26" x14ac:dyDescent="0.15">
      <c r="E941" s="46"/>
      <c r="F941" s="28"/>
      <c r="G941" s="29"/>
      <c r="H941" s="29"/>
      <c r="I941" s="48" t="str">
        <f t="shared" ref="I941:I966" si="220">IF(COUNTA($F$871,$H$871,F941:H941)=5,P941,"")</f>
        <v/>
      </c>
      <c r="J941" s="48" t="str">
        <f t="shared" ref="J941:J966" si="221">IF(COUNTA($F$871,$H$871,F941:H941)=5,IF(T941&lt;6,"*",IF(T941&gt;=17.583,"*",(H941-G941*INDEX(IF(O941="F",muratafemale,muratamale),R941-4,1)-INDEX(IF(O941="F",muratafemale,muratamale),R941-4,2))/(G941*INDEX(IF(O941="F",muratafemale,muratamale),R941-4,1)+INDEX(IF(O941="F",muratafemale,muratamale),R941-4,2))*100)),"")</f>
        <v/>
      </c>
      <c r="K941" s="49" t="str">
        <f t="shared" ref="K941:K966" si="222">IF(COUNTA($F$871,$H$871,F941:H941)=5,IF(OR(T941&lt;1,G941&lt;70),"*",IF(G941&gt;=IF(O941="M",181,174),(H941-Z941)/Z941*100,IF(G941&lt;101,(H941-X941)/X941*100,IF(T941&lt;6,(H941-X941)/X941*100,IF(T941&gt;=17.583,(H941-Z941)/Z941*100,(H941-Y941)/Y941*100))))),"")</f>
        <v/>
      </c>
      <c r="L941" s="11"/>
      <c r="M941" s="11"/>
      <c r="N941" s="78"/>
      <c r="O941" s="39" t="str">
        <f t="shared" si="205"/>
        <v>F</v>
      </c>
      <c r="P941" s="11">
        <f t="shared" ref="P941:P966" si="223">IF(T941&gt;17.583,"*",(G941-(INDEX(IF(O941="F",Hfemalemean,Hmalemean),S941+1,R941+1)))/(INDEX(IF(O941="F",Hfemalesd,Hmalesd),S941+1,R941+1)))</f>
        <v>-23.287315649149274</v>
      </c>
      <c r="Q941" s="11"/>
      <c r="R941" s="38">
        <f t="shared" si="217"/>
        <v>0</v>
      </c>
      <c r="S941" s="30">
        <f t="shared" si="218"/>
        <v>0</v>
      </c>
      <c r="T941" s="30">
        <f t="shared" si="219"/>
        <v>0</v>
      </c>
      <c r="U941" s="34"/>
      <c r="V941" s="34"/>
      <c r="W941" s="34"/>
      <c r="X941" s="31">
        <f t="shared" ref="X941:X966" si="224">IF(O941="M",2.06*10^-3*G941^2-0.1166*G941+6.5273,2.49*10^-3*G941^2-0.1858*G941+9.036)</f>
        <v>9.0359999999999996</v>
      </c>
      <c r="Y941" s="31">
        <f t="shared" ref="Y941:Y966" si="225">((G941/100)^3*INDEX(itoOI,IF(O941="M",0,3)+IF(G941&lt;140,1,IF(G941&lt;=149,2,3)),1)+(G941/100)^2*INDEX(itoOI,IF(O941="M",0,3)+IF(G941&lt;140,1,IF(G941&lt;=149,2,3)),2)+(G941/100)*INDEX(itoOI,IF(O941="M",0,3)+IF(G941&lt;140,1,IF(G941&lt;=149,2,3)),3)+INDEX(itoOI,IF(O941="M",0,3)+IF(G941&lt;140,1,IF(G941&lt;=149,2,3)),4))</f>
        <v>-184.49199999999999</v>
      </c>
      <c r="Z941" s="30">
        <f t="shared" ref="Z941:Z966" si="226">22*G941^2/10000</f>
        <v>0</v>
      </c>
    </row>
    <row r="942" spans="5:26" x14ac:dyDescent="0.15">
      <c r="E942" s="46"/>
      <c r="F942" s="28"/>
      <c r="G942" s="29"/>
      <c r="H942" s="29"/>
      <c r="I942" s="48" t="str">
        <f t="shared" si="220"/>
        <v/>
      </c>
      <c r="J942" s="48" t="str">
        <f t="shared" si="221"/>
        <v/>
      </c>
      <c r="K942" s="49" t="str">
        <f t="shared" si="222"/>
        <v/>
      </c>
      <c r="L942" s="11"/>
      <c r="M942" s="11"/>
      <c r="N942" s="78"/>
      <c r="O942" s="39" t="str">
        <f t="shared" si="205"/>
        <v>F</v>
      </c>
      <c r="P942" s="11">
        <f t="shared" si="223"/>
        <v>-23.287315649149274</v>
      </c>
      <c r="Q942" s="11"/>
      <c r="R942" s="38">
        <f t="shared" si="217"/>
        <v>0</v>
      </c>
      <c r="S942" s="30">
        <f t="shared" si="218"/>
        <v>0</v>
      </c>
      <c r="T942" s="30">
        <f t="shared" si="219"/>
        <v>0</v>
      </c>
      <c r="U942" s="34"/>
      <c r="V942" s="34"/>
      <c r="W942" s="34"/>
      <c r="X942" s="31">
        <f t="shared" si="224"/>
        <v>9.0359999999999996</v>
      </c>
      <c r="Y942" s="31">
        <f t="shared" si="225"/>
        <v>-184.49199999999999</v>
      </c>
      <c r="Z942" s="30">
        <f t="shared" si="226"/>
        <v>0</v>
      </c>
    </row>
    <row r="943" spans="5:26" x14ac:dyDescent="0.15">
      <c r="E943" s="46"/>
      <c r="F943" s="28"/>
      <c r="G943" s="29"/>
      <c r="H943" s="29"/>
      <c r="I943" s="48" t="str">
        <f t="shared" si="220"/>
        <v/>
      </c>
      <c r="J943" s="48" t="str">
        <f t="shared" si="221"/>
        <v/>
      </c>
      <c r="K943" s="49" t="str">
        <f t="shared" si="222"/>
        <v/>
      </c>
      <c r="L943" s="11"/>
      <c r="M943" s="11"/>
      <c r="N943" s="78"/>
      <c r="O943" s="39" t="str">
        <f t="shared" si="205"/>
        <v>F</v>
      </c>
      <c r="P943" s="11">
        <f t="shared" si="223"/>
        <v>-23.287315649149274</v>
      </c>
      <c r="Q943" s="11"/>
      <c r="R943" s="38">
        <f t="shared" si="217"/>
        <v>0</v>
      </c>
      <c r="S943" s="30">
        <f t="shared" si="218"/>
        <v>0</v>
      </c>
      <c r="T943" s="30">
        <f t="shared" si="219"/>
        <v>0</v>
      </c>
      <c r="U943" s="34"/>
      <c r="V943" s="34"/>
      <c r="W943" s="34"/>
      <c r="X943" s="31">
        <f t="shared" si="224"/>
        <v>9.0359999999999996</v>
      </c>
      <c r="Y943" s="31">
        <f t="shared" si="225"/>
        <v>-184.49199999999999</v>
      </c>
      <c r="Z943" s="30">
        <f t="shared" si="226"/>
        <v>0</v>
      </c>
    </row>
    <row r="944" spans="5:26" x14ac:dyDescent="0.15">
      <c r="E944" s="46"/>
      <c r="F944" s="28"/>
      <c r="G944" s="29"/>
      <c r="H944" s="29"/>
      <c r="I944" s="48" t="str">
        <f t="shared" si="220"/>
        <v/>
      </c>
      <c r="J944" s="48" t="str">
        <f t="shared" si="221"/>
        <v/>
      </c>
      <c r="K944" s="49" t="str">
        <f t="shared" si="222"/>
        <v/>
      </c>
      <c r="L944" s="11"/>
      <c r="M944" s="11"/>
      <c r="N944" s="78"/>
      <c r="O944" s="39" t="str">
        <f t="shared" si="205"/>
        <v>F</v>
      </c>
      <c r="P944" s="11">
        <f t="shared" si="223"/>
        <v>-23.287315649149274</v>
      </c>
      <c r="Q944" s="11"/>
      <c r="R944" s="38">
        <f t="shared" si="217"/>
        <v>0</v>
      </c>
      <c r="S944" s="30">
        <f t="shared" si="218"/>
        <v>0</v>
      </c>
      <c r="T944" s="30">
        <f t="shared" si="219"/>
        <v>0</v>
      </c>
      <c r="U944" s="34"/>
      <c r="V944" s="34"/>
      <c r="W944" s="34"/>
      <c r="X944" s="31">
        <f t="shared" si="224"/>
        <v>9.0359999999999996</v>
      </c>
      <c r="Y944" s="31">
        <f t="shared" si="225"/>
        <v>-184.49199999999999</v>
      </c>
      <c r="Z944" s="30">
        <f t="shared" si="226"/>
        <v>0</v>
      </c>
    </row>
    <row r="945" spans="5:26" x14ac:dyDescent="0.15">
      <c r="E945" s="46"/>
      <c r="F945" s="28"/>
      <c r="G945" s="29"/>
      <c r="H945" s="29"/>
      <c r="I945" s="48" t="str">
        <f t="shared" si="220"/>
        <v/>
      </c>
      <c r="J945" s="48" t="str">
        <f t="shared" si="221"/>
        <v/>
      </c>
      <c r="K945" s="49" t="str">
        <f t="shared" si="222"/>
        <v/>
      </c>
      <c r="L945" s="11"/>
      <c r="M945" s="11"/>
      <c r="N945" s="78"/>
      <c r="O945" s="39" t="str">
        <f t="shared" si="205"/>
        <v>F</v>
      </c>
      <c r="P945" s="11">
        <f t="shared" si="223"/>
        <v>-23.287315649149274</v>
      </c>
      <c r="Q945" s="11"/>
      <c r="R945" s="38">
        <f t="shared" si="217"/>
        <v>0</v>
      </c>
      <c r="S945" s="30">
        <f t="shared" si="218"/>
        <v>0</v>
      </c>
      <c r="T945" s="30">
        <f t="shared" si="219"/>
        <v>0</v>
      </c>
      <c r="U945" s="34"/>
      <c r="V945" s="34"/>
      <c r="W945" s="34"/>
      <c r="X945" s="31">
        <f t="shared" si="224"/>
        <v>9.0359999999999996</v>
      </c>
      <c r="Y945" s="31">
        <f t="shared" si="225"/>
        <v>-184.49199999999999</v>
      </c>
      <c r="Z945" s="30">
        <f t="shared" si="226"/>
        <v>0</v>
      </c>
    </row>
    <row r="946" spans="5:26" x14ac:dyDescent="0.15">
      <c r="E946" s="46"/>
      <c r="F946" s="28"/>
      <c r="G946" s="29"/>
      <c r="H946" s="29"/>
      <c r="I946" s="48" t="str">
        <f t="shared" si="220"/>
        <v/>
      </c>
      <c r="J946" s="48" t="str">
        <f t="shared" si="221"/>
        <v/>
      </c>
      <c r="K946" s="49" t="str">
        <f t="shared" si="222"/>
        <v/>
      </c>
      <c r="L946" s="11"/>
      <c r="M946" s="11"/>
      <c r="N946" s="78"/>
      <c r="O946" s="39" t="str">
        <f t="shared" si="205"/>
        <v>F</v>
      </c>
      <c r="P946" s="11">
        <f t="shared" si="223"/>
        <v>-23.287315649149274</v>
      </c>
      <c r="Q946" s="11"/>
      <c r="R946" s="38">
        <f t="shared" si="217"/>
        <v>0</v>
      </c>
      <c r="S946" s="30">
        <f t="shared" si="218"/>
        <v>0</v>
      </c>
      <c r="T946" s="30">
        <f t="shared" si="219"/>
        <v>0</v>
      </c>
      <c r="U946" s="34"/>
      <c r="V946" s="34"/>
      <c r="W946" s="34"/>
      <c r="X946" s="31">
        <f t="shared" si="224"/>
        <v>9.0359999999999996</v>
      </c>
      <c r="Y946" s="31">
        <f t="shared" si="225"/>
        <v>-184.49199999999999</v>
      </c>
      <c r="Z946" s="30">
        <f t="shared" si="226"/>
        <v>0</v>
      </c>
    </row>
    <row r="947" spans="5:26" x14ac:dyDescent="0.15">
      <c r="E947" s="46"/>
      <c r="F947" s="28"/>
      <c r="G947" s="29"/>
      <c r="H947" s="29"/>
      <c r="I947" s="48" t="str">
        <f t="shared" si="220"/>
        <v/>
      </c>
      <c r="J947" s="48" t="str">
        <f t="shared" si="221"/>
        <v/>
      </c>
      <c r="K947" s="49" t="str">
        <f t="shared" si="222"/>
        <v/>
      </c>
      <c r="L947" s="11"/>
      <c r="M947" s="11"/>
      <c r="N947" s="78"/>
      <c r="O947" s="39" t="str">
        <f t="shared" si="205"/>
        <v>F</v>
      </c>
      <c r="P947" s="11">
        <f t="shared" si="223"/>
        <v>-23.287315649149274</v>
      </c>
      <c r="Q947" s="11"/>
      <c r="R947" s="38">
        <f t="shared" si="217"/>
        <v>0</v>
      </c>
      <c r="S947" s="30">
        <f t="shared" si="218"/>
        <v>0</v>
      </c>
      <c r="T947" s="30">
        <f t="shared" si="219"/>
        <v>0</v>
      </c>
      <c r="U947" s="34"/>
      <c r="V947" s="34"/>
      <c r="W947" s="34"/>
      <c r="X947" s="31">
        <f t="shared" si="224"/>
        <v>9.0359999999999996</v>
      </c>
      <c r="Y947" s="31">
        <f t="shared" si="225"/>
        <v>-184.49199999999999</v>
      </c>
      <c r="Z947" s="30">
        <f t="shared" si="226"/>
        <v>0</v>
      </c>
    </row>
    <row r="948" spans="5:26" x14ac:dyDescent="0.15">
      <c r="E948" s="46"/>
      <c r="F948" s="28"/>
      <c r="G948" s="29"/>
      <c r="H948" s="29"/>
      <c r="I948" s="48" t="str">
        <f t="shared" si="220"/>
        <v/>
      </c>
      <c r="J948" s="48" t="str">
        <f t="shared" si="221"/>
        <v/>
      </c>
      <c r="K948" s="49" t="str">
        <f t="shared" si="222"/>
        <v/>
      </c>
      <c r="L948" s="11"/>
      <c r="M948" s="11"/>
      <c r="N948" s="78"/>
      <c r="O948" s="39" t="str">
        <f t="shared" si="205"/>
        <v>F</v>
      </c>
      <c r="P948" s="11">
        <f t="shared" si="223"/>
        <v>-23.287315649149274</v>
      </c>
      <c r="Q948" s="11"/>
      <c r="R948" s="38">
        <f t="shared" si="217"/>
        <v>0</v>
      </c>
      <c r="S948" s="30">
        <f t="shared" si="218"/>
        <v>0</v>
      </c>
      <c r="T948" s="30">
        <f t="shared" si="219"/>
        <v>0</v>
      </c>
      <c r="U948" s="34"/>
      <c r="V948" s="34"/>
      <c r="W948" s="34"/>
      <c r="X948" s="31">
        <f t="shared" si="224"/>
        <v>9.0359999999999996</v>
      </c>
      <c r="Y948" s="31">
        <f t="shared" si="225"/>
        <v>-184.49199999999999</v>
      </c>
      <c r="Z948" s="30">
        <f t="shared" si="226"/>
        <v>0</v>
      </c>
    </row>
    <row r="949" spans="5:26" x14ac:dyDescent="0.15">
      <c r="E949" s="46"/>
      <c r="F949" s="28"/>
      <c r="G949" s="29"/>
      <c r="H949" s="29"/>
      <c r="I949" s="48" t="str">
        <f t="shared" si="220"/>
        <v/>
      </c>
      <c r="J949" s="48" t="str">
        <f t="shared" si="221"/>
        <v/>
      </c>
      <c r="K949" s="49" t="str">
        <f t="shared" si="222"/>
        <v/>
      </c>
      <c r="L949" s="11"/>
      <c r="M949" s="11"/>
      <c r="N949" s="78"/>
      <c r="O949" s="39" t="str">
        <f t="shared" si="205"/>
        <v>F</v>
      </c>
      <c r="P949" s="11">
        <f t="shared" si="223"/>
        <v>-23.287315649149274</v>
      </c>
      <c r="Q949" s="11"/>
      <c r="R949" s="38">
        <f t="shared" si="217"/>
        <v>0</v>
      </c>
      <c r="S949" s="30">
        <f t="shared" si="218"/>
        <v>0</v>
      </c>
      <c r="T949" s="30">
        <f t="shared" si="219"/>
        <v>0</v>
      </c>
      <c r="U949" s="34"/>
      <c r="V949" s="34"/>
      <c r="W949" s="34"/>
      <c r="X949" s="31">
        <f t="shared" si="224"/>
        <v>9.0359999999999996</v>
      </c>
      <c r="Y949" s="31">
        <f t="shared" si="225"/>
        <v>-184.49199999999999</v>
      </c>
      <c r="Z949" s="30">
        <f t="shared" si="226"/>
        <v>0</v>
      </c>
    </row>
    <row r="950" spans="5:26" x14ac:dyDescent="0.15">
      <c r="E950" s="46"/>
      <c r="F950" s="28"/>
      <c r="G950" s="29"/>
      <c r="H950" s="29"/>
      <c r="I950" s="48" t="str">
        <f t="shared" si="220"/>
        <v/>
      </c>
      <c r="J950" s="48" t="str">
        <f t="shared" si="221"/>
        <v/>
      </c>
      <c r="K950" s="49" t="str">
        <f t="shared" si="222"/>
        <v/>
      </c>
      <c r="L950" s="11"/>
      <c r="M950" s="11"/>
      <c r="N950" s="78"/>
      <c r="O950" s="39" t="str">
        <f t="shared" si="205"/>
        <v>F</v>
      </c>
      <c r="P950" s="11">
        <f t="shared" si="223"/>
        <v>-23.287315649149274</v>
      </c>
      <c r="Q950" s="11"/>
      <c r="R950" s="38">
        <f t="shared" si="217"/>
        <v>0</v>
      </c>
      <c r="S950" s="30">
        <f t="shared" si="218"/>
        <v>0</v>
      </c>
      <c r="T950" s="30">
        <f t="shared" si="219"/>
        <v>0</v>
      </c>
      <c r="U950" s="34"/>
      <c r="V950" s="34"/>
      <c r="W950" s="34"/>
      <c r="X950" s="31">
        <f t="shared" si="224"/>
        <v>9.0359999999999996</v>
      </c>
      <c r="Y950" s="31">
        <f t="shared" si="225"/>
        <v>-184.49199999999999</v>
      </c>
      <c r="Z950" s="30">
        <f t="shared" si="226"/>
        <v>0</v>
      </c>
    </row>
    <row r="951" spans="5:26" x14ac:dyDescent="0.15">
      <c r="E951" s="46"/>
      <c r="F951" s="28"/>
      <c r="G951" s="29"/>
      <c r="H951" s="29"/>
      <c r="I951" s="48" t="str">
        <f t="shared" si="220"/>
        <v/>
      </c>
      <c r="J951" s="48" t="str">
        <f t="shared" si="221"/>
        <v/>
      </c>
      <c r="K951" s="49" t="str">
        <f t="shared" si="222"/>
        <v/>
      </c>
      <c r="L951" s="11"/>
      <c r="M951" s="11"/>
      <c r="N951" s="78"/>
      <c r="O951" s="39" t="str">
        <f t="shared" si="205"/>
        <v>F</v>
      </c>
      <c r="P951" s="11">
        <f t="shared" si="223"/>
        <v>-23.287315649149274</v>
      </c>
      <c r="Q951" s="11"/>
      <c r="R951" s="38">
        <f t="shared" si="217"/>
        <v>0</v>
      </c>
      <c r="S951" s="30">
        <f t="shared" si="218"/>
        <v>0</v>
      </c>
      <c r="T951" s="30">
        <f t="shared" si="219"/>
        <v>0</v>
      </c>
      <c r="U951" s="34"/>
      <c r="V951" s="34"/>
      <c r="W951" s="34"/>
      <c r="X951" s="31">
        <f t="shared" si="224"/>
        <v>9.0359999999999996</v>
      </c>
      <c r="Y951" s="31">
        <f t="shared" si="225"/>
        <v>-184.49199999999999</v>
      </c>
      <c r="Z951" s="30">
        <f t="shared" si="226"/>
        <v>0</v>
      </c>
    </row>
    <row r="952" spans="5:26" x14ac:dyDescent="0.15">
      <c r="E952" s="46"/>
      <c r="F952" s="28"/>
      <c r="G952" s="29"/>
      <c r="H952" s="29"/>
      <c r="I952" s="48" t="str">
        <f t="shared" si="220"/>
        <v/>
      </c>
      <c r="J952" s="48" t="str">
        <f t="shared" si="221"/>
        <v/>
      </c>
      <c r="K952" s="49" t="str">
        <f t="shared" si="222"/>
        <v/>
      </c>
      <c r="L952" s="11"/>
      <c r="M952" s="11"/>
      <c r="N952" s="78"/>
      <c r="O952" s="39" t="str">
        <f t="shared" si="205"/>
        <v>F</v>
      </c>
      <c r="P952" s="11">
        <f t="shared" si="223"/>
        <v>-23.287315649149274</v>
      </c>
      <c r="Q952" s="11"/>
      <c r="R952" s="38">
        <f t="shared" si="217"/>
        <v>0</v>
      </c>
      <c r="S952" s="30">
        <f t="shared" si="218"/>
        <v>0</v>
      </c>
      <c r="T952" s="30">
        <f t="shared" si="219"/>
        <v>0</v>
      </c>
      <c r="U952" s="34"/>
      <c r="V952" s="34"/>
      <c r="W952" s="34"/>
      <c r="X952" s="31">
        <f t="shared" si="224"/>
        <v>9.0359999999999996</v>
      </c>
      <c r="Y952" s="31">
        <f t="shared" si="225"/>
        <v>-184.49199999999999</v>
      </c>
      <c r="Z952" s="30">
        <f t="shared" si="226"/>
        <v>0</v>
      </c>
    </row>
    <row r="953" spans="5:26" x14ac:dyDescent="0.15">
      <c r="E953" s="46"/>
      <c r="F953" s="28"/>
      <c r="G953" s="29"/>
      <c r="H953" s="29"/>
      <c r="I953" s="48" t="str">
        <f t="shared" si="220"/>
        <v/>
      </c>
      <c r="J953" s="48" t="str">
        <f t="shared" si="221"/>
        <v/>
      </c>
      <c r="K953" s="49" t="str">
        <f t="shared" si="222"/>
        <v/>
      </c>
      <c r="L953" s="11"/>
      <c r="M953" s="11"/>
      <c r="N953" s="78"/>
      <c r="O953" s="39" t="str">
        <f t="shared" si="205"/>
        <v>F</v>
      </c>
      <c r="P953" s="11">
        <f t="shared" si="223"/>
        <v>-23.287315649149274</v>
      </c>
      <c r="Q953" s="11"/>
      <c r="R953" s="38">
        <f t="shared" si="217"/>
        <v>0</v>
      </c>
      <c r="S953" s="30">
        <f t="shared" si="218"/>
        <v>0</v>
      </c>
      <c r="T953" s="30">
        <f t="shared" si="219"/>
        <v>0</v>
      </c>
      <c r="U953" s="34"/>
      <c r="V953" s="34"/>
      <c r="W953" s="34"/>
      <c r="X953" s="31">
        <f t="shared" si="224"/>
        <v>9.0359999999999996</v>
      </c>
      <c r="Y953" s="31">
        <f t="shared" si="225"/>
        <v>-184.49199999999999</v>
      </c>
      <c r="Z953" s="30">
        <f t="shared" si="226"/>
        <v>0</v>
      </c>
    </row>
    <row r="954" spans="5:26" x14ac:dyDescent="0.15">
      <c r="E954" s="46"/>
      <c r="F954" s="28"/>
      <c r="G954" s="29"/>
      <c r="H954" s="29"/>
      <c r="I954" s="48" t="str">
        <f t="shared" si="220"/>
        <v/>
      </c>
      <c r="J954" s="48" t="str">
        <f t="shared" si="221"/>
        <v/>
      </c>
      <c r="K954" s="49" t="str">
        <f t="shared" si="222"/>
        <v/>
      </c>
      <c r="L954" s="11"/>
      <c r="M954" s="11"/>
      <c r="N954" s="78"/>
      <c r="O954" s="39" t="str">
        <f t="shared" si="205"/>
        <v>F</v>
      </c>
      <c r="P954" s="11">
        <f t="shared" si="223"/>
        <v>-23.287315649149274</v>
      </c>
      <c r="Q954" s="11"/>
      <c r="R954" s="38">
        <f t="shared" si="217"/>
        <v>0</v>
      </c>
      <c r="S954" s="30">
        <f t="shared" si="218"/>
        <v>0</v>
      </c>
      <c r="T954" s="30">
        <f t="shared" si="219"/>
        <v>0</v>
      </c>
      <c r="U954" s="34"/>
      <c r="V954" s="34"/>
      <c r="W954" s="34"/>
      <c r="X954" s="31">
        <f t="shared" si="224"/>
        <v>9.0359999999999996</v>
      </c>
      <c r="Y954" s="31">
        <f t="shared" si="225"/>
        <v>-184.49199999999999</v>
      </c>
      <c r="Z954" s="30">
        <f t="shared" si="226"/>
        <v>0</v>
      </c>
    </row>
    <row r="955" spans="5:26" x14ac:dyDescent="0.15">
      <c r="E955" s="46"/>
      <c r="F955" s="28"/>
      <c r="G955" s="29"/>
      <c r="H955" s="29"/>
      <c r="I955" s="48" t="str">
        <f t="shared" si="220"/>
        <v/>
      </c>
      <c r="J955" s="48" t="str">
        <f t="shared" si="221"/>
        <v/>
      </c>
      <c r="K955" s="49" t="str">
        <f t="shared" si="222"/>
        <v/>
      </c>
      <c r="L955" s="11"/>
      <c r="M955" s="11"/>
      <c r="N955" s="78"/>
      <c r="O955" s="39" t="str">
        <f t="shared" si="205"/>
        <v>F</v>
      </c>
      <c r="P955" s="11">
        <f t="shared" si="223"/>
        <v>-23.287315649149274</v>
      </c>
      <c r="Q955" s="11"/>
      <c r="R955" s="38">
        <f t="shared" si="217"/>
        <v>0</v>
      </c>
      <c r="S955" s="30">
        <f t="shared" si="218"/>
        <v>0</v>
      </c>
      <c r="T955" s="30">
        <f t="shared" si="219"/>
        <v>0</v>
      </c>
      <c r="U955" s="34"/>
      <c r="V955" s="34"/>
      <c r="W955" s="34"/>
      <c r="X955" s="31">
        <f t="shared" si="224"/>
        <v>9.0359999999999996</v>
      </c>
      <c r="Y955" s="31">
        <f t="shared" si="225"/>
        <v>-184.49199999999999</v>
      </c>
      <c r="Z955" s="30">
        <f t="shared" si="226"/>
        <v>0</v>
      </c>
    </row>
    <row r="956" spans="5:26" x14ac:dyDescent="0.15">
      <c r="E956" s="46"/>
      <c r="F956" s="28"/>
      <c r="G956" s="29"/>
      <c r="H956" s="29"/>
      <c r="I956" s="48" t="str">
        <f t="shared" si="220"/>
        <v/>
      </c>
      <c r="J956" s="48" t="str">
        <f t="shared" si="221"/>
        <v/>
      </c>
      <c r="K956" s="49" t="str">
        <f t="shared" si="222"/>
        <v/>
      </c>
      <c r="L956" s="11"/>
      <c r="M956" s="11"/>
      <c r="N956" s="78"/>
      <c r="O956" s="39" t="str">
        <f t="shared" si="205"/>
        <v>F</v>
      </c>
      <c r="P956" s="11">
        <f t="shared" si="223"/>
        <v>-23.287315649149274</v>
      </c>
      <c r="Q956" s="11"/>
      <c r="R956" s="38">
        <f t="shared" si="217"/>
        <v>0</v>
      </c>
      <c r="S956" s="30">
        <f t="shared" si="218"/>
        <v>0</v>
      </c>
      <c r="T956" s="30">
        <f t="shared" si="219"/>
        <v>0</v>
      </c>
      <c r="U956" s="34"/>
      <c r="V956" s="34"/>
      <c r="W956" s="34"/>
      <c r="X956" s="31">
        <f t="shared" si="224"/>
        <v>9.0359999999999996</v>
      </c>
      <c r="Y956" s="31">
        <f t="shared" si="225"/>
        <v>-184.49199999999999</v>
      </c>
      <c r="Z956" s="30">
        <f t="shared" si="226"/>
        <v>0</v>
      </c>
    </row>
    <row r="957" spans="5:26" x14ac:dyDescent="0.15">
      <c r="E957" s="46"/>
      <c r="F957" s="28"/>
      <c r="G957" s="29"/>
      <c r="H957" s="29"/>
      <c r="I957" s="48" t="str">
        <f t="shared" si="220"/>
        <v/>
      </c>
      <c r="J957" s="48" t="str">
        <f t="shared" si="221"/>
        <v/>
      </c>
      <c r="K957" s="49" t="str">
        <f t="shared" si="222"/>
        <v/>
      </c>
      <c r="L957" s="11"/>
      <c r="M957" s="11"/>
      <c r="N957" s="78"/>
      <c r="O957" s="39" t="str">
        <f t="shared" si="205"/>
        <v>F</v>
      </c>
      <c r="P957" s="11">
        <f t="shared" si="223"/>
        <v>-23.287315649149274</v>
      </c>
      <c r="Q957" s="11"/>
      <c r="R957" s="38">
        <f t="shared" si="217"/>
        <v>0</v>
      </c>
      <c r="S957" s="30">
        <f t="shared" si="218"/>
        <v>0</v>
      </c>
      <c r="T957" s="30">
        <f t="shared" si="219"/>
        <v>0</v>
      </c>
      <c r="U957" s="34"/>
      <c r="V957" s="34"/>
      <c r="W957" s="34"/>
      <c r="X957" s="31">
        <f t="shared" si="224"/>
        <v>9.0359999999999996</v>
      </c>
      <c r="Y957" s="31">
        <f t="shared" si="225"/>
        <v>-184.49199999999999</v>
      </c>
      <c r="Z957" s="30">
        <f t="shared" si="226"/>
        <v>0</v>
      </c>
    </row>
    <row r="958" spans="5:26" x14ac:dyDescent="0.15">
      <c r="E958" s="46"/>
      <c r="F958" s="28"/>
      <c r="G958" s="29"/>
      <c r="H958" s="29"/>
      <c r="I958" s="48" t="str">
        <f t="shared" si="220"/>
        <v/>
      </c>
      <c r="J958" s="48" t="str">
        <f t="shared" si="221"/>
        <v/>
      </c>
      <c r="K958" s="49" t="str">
        <f t="shared" si="222"/>
        <v/>
      </c>
      <c r="L958" s="11"/>
      <c r="M958" s="11"/>
      <c r="N958" s="78"/>
      <c r="O958" s="39" t="str">
        <f t="shared" si="205"/>
        <v>F</v>
      </c>
      <c r="P958" s="11">
        <f t="shared" si="223"/>
        <v>-23.287315649149274</v>
      </c>
      <c r="Q958" s="11"/>
      <c r="R958" s="38">
        <f t="shared" si="217"/>
        <v>0</v>
      </c>
      <c r="S958" s="30">
        <f t="shared" si="218"/>
        <v>0</v>
      </c>
      <c r="T958" s="30">
        <f t="shared" si="219"/>
        <v>0</v>
      </c>
      <c r="U958" s="34"/>
      <c r="V958" s="34"/>
      <c r="W958" s="34"/>
      <c r="X958" s="31">
        <f t="shared" si="224"/>
        <v>9.0359999999999996</v>
      </c>
      <c r="Y958" s="31">
        <f t="shared" si="225"/>
        <v>-184.49199999999999</v>
      </c>
      <c r="Z958" s="30">
        <f t="shared" si="226"/>
        <v>0</v>
      </c>
    </row>
    <row r="959" spans="5:26" x14ac:dyDescent="0.15">
      <c r="E959" s="46"/>
      <c r="F959" s="28"/>
      <c r="G959" s="29"/>
      <c r="H959" s="29"/>
      <c r="I959" s="48" t="str">
        <f t="shared" si="220"/>
        <v/>
      </c>
      <c r="J959" s="48" t="str">
        <f t="shared" si="221"/>
        <v/>
      </c>
      <c r="K959" s="49" t="str">
        <f t="shared" si="222"/>
        <v/>
      </c>
      <c r="L959" s="11"/>
      <c r="M959" s="11"/>
      <c r="N959" s="78"/>
      <c r="O959" s="39" t="str">
        <f t="shared" si="205"/>
        <v>F</v>
      </c>
      <c r="P959" s="11">
        <f t="shared" si="223"/>
        <v>-23.287315649149274</v>
      </c>
      <c r="Q959" s="11"/>
      <c r="R959" s="38">
        <f t="shared" si="217"/>
        <v>0</v>
      </c>
      <c r="S959" s="30">
        <f t="shared" si="218"/>
        <v>0</v>
      </c>
      <c r="T959" s="30">
        <f t="shared" si="219"/>
        <v>0</v>
      </c>
      <c r="U959" s="34"/>
      <c r="V959" s="34"/>
      <c r="W959" s="34"/>
      <c r="X959" s="31">
        <f t="shared" si="224"/>
        <v>9.0359999999999996</v>
      </c>
      <c r="Y959" s="31">
        <f t="shared" si="225"/>
        <v>-184.49199999999999</v>
      </c>
      <c r="Z959" s="30">
        <f t="shared" si="226"/>
        <v>0</v>
      </c>
    </row>
    <row r="960" spans="5:26" x14ac:dyDescent="0.15">
      <c r="E960" s="46"/>
      <c r="F960" s="28"/>
      <c r="G960" s="29"/>
      <c r="H960" s="29"/>
      <c r="I960" s="48" t="str">
        <f t="shared" si="220"/>
        <v/>
      </c>
      <c r="J960" s="48" t="str">
        <f t="shared" si="221"/>
        <v/>
      </c>
      <c r="K960" s="49" t="str">
        <f t="shared" si="222"/>
        <v/>
      </c>
      <c r="L960" s="11"/>
      <c r="M960" s="11"/>
      <c r="N960" s="78"/>
      <c r="O960" s="39" t="str">
        <f t="shared" si="205"/>
        <v>F</v>
      </c>
      <c r="P960" s="11">
        <f t="shared" si="223"/>
        <v>-23.287315649149274</v>
      </c>
      <c r="Q960" s="11"/>
      <c r="R960" s="38">
        <f t="shared" si="217"/>
        <v>0</v>
      </c>
      <c r="S960" s="30">
        <f t="shared" si="218"/>
        <v>0</v>
      </c>
      <c r="T960" s="30">
        <f t="shared" si="219"/>
        <v>0</v>
      </c>
      <c r="U960" s="34"/>
      <c r="V960" s="34"/>
      <c r="W960" s="34"/>
      <c r="X960" s="31">
        <f t="shared" si="224"/>
        <v>9.0359999999999996</v>
      </c>
      <c r="Y960" s="31">
        <f t="shared" si="225"/>
        <v>-184.49199999999999</v>
      </c>
      <c r="Z960" s="30">
        <f t="shared" si="226"/>
        <v>0</v>
      </c>
    </row>
    <row r="961" spans="5:26" x14ac:dyDescent="0.15">
      <c r="E961" s="46"/>
      <c r="F961" s="28"/>
      <c r="G961" s="29"/>
      <c r="H961" s="29"/>
      <c r="I961" s="48" t="str">
        <f t="shared" si="220"/>
        <v/>
      </c>
      <c r="J961" s="48" t="str">
        <f t="shared" si="221"/>
        <v/>
      </c>
      <c r="K961" s="49" t="str">
        <f t="shared" si="222"/>
        <v/>
      </c>
      <c r="L961" s="11"/>
      <c r="M961" s="11"/>
      <c r="N961" s="78"/>
      <c r="O961" s="39" t="str">
        <f t="shared" si="205"/>
        <v>F</v>
      </c>
      <c r="P961" s="11">
        <f t="shared" si="223"/>
        <v>-23.287315649149274</v>
      </c>
      <c r="Q961" s="11"/>
      <c r="R961" s="38">
        <f t="shared" si="217"/>
        <v>0</v>
      </c>
      <c r="S961" s="30">
        <f t="shared" si="218"/>
        <v>0</v>
      </c>
      <c r="T961" s="30">
        <f t="shared" si="219"/>
        <v>0</v>
      </c>
      <c r="U961" s="34"/>
      <c r="V961" s="34"/>
      <c r="W961" s="34"/>
      <c r="X961" s="31">
        <f t="shared" si="224"/>
        <v>9.0359999999999996</v>
      </c>
      <c r="Y961" s="31">
        <f t="shared" si="225"/>
        <v>-184.49199999999999</v>
      </c>
      <c r="Z961" s="30">
        <f t="shared" si="226"/>
        <v>0</v>
      </c>
    </row>
    <row r="962" spans="5:26" x14ac:dyDescent="0.15">
      <c r="E962" s="46"/>
      <c r="F962" s="28"/>
      <c r="G962" s="29"/>
      <c r="H962" s="29"/>
      <c r="I962" s="48" t="str">
        <f t="shared" si="220"/>
        <v/>
      </c>
      <c r="J962" s="48" t="str">
        <f t="shared" si="221"/>
        <v/>
      </c>
      <c r="K962" s="49" t="str">
        <f t="shared" si="222"/>
        <v/>
      </c>
      <c r="L962" s="11"/>
      <c r="M962" s="11"/>
      <c r="N962" s="78"/>
      <c r="O962" s="39" t="str">
        <f t="shared" si="205"/>
        <v>F</v>
      </c>
      <c r="P962" s="11">
        <f t="shared" si="223"/>
        <v>-23.287315649149274</v>
      </c>
      <c r="Q962" s="11"/>
      <c r="R962" s="38">
        <f t="shared" si="217"/>
        <v>0</v>
      </c>
      <c r="S962" s="30">
        <f t="shared" si="218"/>
        <v>0</v>
      </c>
      <c r="T962" s="30">
        <f t="shared" si="219"/>
        <v>0</v>
      </c>
      <c r="U962" s="34"/>
      <c r="V962" s="34"/>
      <c r="W962" s="34"/>
      <c r="X962" s="31">
        <f t="shared" si="224"/>
        <v>9.0359999999999996</v>
      </c>
      <c r="Y962" s="31">
        <f t="shared" si="225"/>
        <v>-184.49199999999999</v>
      </c>
      <c r="Z962" s="30">
        <f t="shared" si="226"/>
        <v>0</v>
      </c>
    </row>
    <row r="963" spans="5:26" x14ac:dyDescent="0.15">
      <c r="E963" s="46"/>
      <c r="F963" s="28"/>
      <c r="G963" s="29"/>
      <c r="H963" s="29"/>
      <c r="I963" s="48" t="str">
        <f t="shared" si="220"/>
        <v/>
      </c>
      <c r="J963" s="48" t="str">
        <f t="shared" si="221"/>
        <v/>
      </c>
      <c r="K963" s="49" t="str">
        <f t="shared" si="222"/>
        <v/>
      </c>
      <c r="L963" s="11"/>
      <c r="M963" s="11"/>
      <c r="N963" s="78"/>
      <c r="O963" s="39" t="str">
        <f t="shared" si="205"/>
        <v>F</v>
      </c>
      <c r="P963" s="11">
        <f t="shared" si="223"/>
        <v>-23.287315649149274</v>
      </c>
      <c r="Q963" s="11"/>
      <c r="R963" s="38">
        <f t="shared" si="217"/>
        <v>0</v>
      </c>
      <c r="S963" s="30">
        <f t="shared" si="218"/>
        <v>0</v>
      </c>
      <c r="T963" s="30">
        <f t="shared" si="219"/>
        <v>0</v>
      </c>
      <c r="U963" s="34"/>
      <c r="V963" s="34"/>
      <c r="W963" s="34"/>
      <c r="X963" s="31">
        <f t="shared" si="224"/>
        <v>9.0359999999999996</v>
      </c>
      <c r="Y963" s="31">
        <f t="shared" si="225"/>
        <v>-184.49199999999999</v>
      </c>
      <c r="Z963" s="30">
        <f t="shared" si="226"/>
        <v>0</v>
      </c>
    </row>
    <row r="964" spans="5:26" x14ac:dyDescent="0.15">
      <c r="E964" s="46"/>
      <c r="F964" s="28"/>
      <c r="G964" s="29"/>
      <c r="H964" s="29"/>
      <c r="I964" s="48" t="str">
        <f t="shared" si="220"/>
        <v/>
      </c>
      <c r="J964" s="48" t="str">
        <f t="shared" si="221"/>
        <v/>
      </c>
      <c r="K964" s="49" t="str">
        <f t="shared" si="222"/>
        <v/>
      </c>
      <c r="L964" s="11"/>
      <c r="M964" s="11"/>
      <c r="N964" s="78"/>
      <c r="O964" s="39" t="str">
        <f t="shared" si="205"/>
        <v>F</v>
      </c>
      <c r="P964" s="11">
        <f t="shared" si="223"/>
        <v>-23.287315649149274</v>
      </c>
      <c r="Q964" s="11"/>
      <c r="R964" s="38">
        <f t="shared" si="217"/>
        <v>0</v>
      </c>
      <c r="S964" s="30">
        <f t="shared" si="218"/>
        <v>0</v>
      </c>
      <c r="T964" s="30">
        <f t="shared" si="219"/>
        <v>0</v>
      </c>
      <c r="U964" s="34"/>
      <c r="V964" s="34"/>
      <c r="W964" s="34"/>
      <c r="X964" s="31">
        <f t="shared" si="224"/>
        <v>9.0359999999999996</v>
      </c>
      <c r="Y964" s="31">
        <f t="shared" si="225"/>
        <v>-184.49199999999999</v>
      </c>
      <c r="Z964" s="30">
        <f t="shared" si="226"/>
        <v>0</v>
      </c>
    </row>
    <row r="965" spans="5:26" x14ac:dyDescent="0.15">
      <c r="E965" s="46"/>
      <c r="F965" s="28"/>
      <c r="G965" s="29"/>
      <c r="H965" s="29"/>
      <c r="I965" s="48" t="str">
        <f t="shared" si="220"/>
        <v/>
      </c>
      <c r="J965" s="48" t="str">
        <f t="shared" si="221"/>
        <v/>
      </c>
      <c r="K965" s="49" t="str">
        <f t="shared" si="222"/>
        <v/>
      </c>
      <c r="L965" s="11"/>
      <c r="M965" s="11"/>
      <c r="N965" s="78"/>
      <c r="O965" s="39" t="str">
        <f t="shared" si="205"/>
        <v>F</v>
      </c>
      <c r="P965" s="11">
        <f t="shared" si="223"/>
        <v>-23.287315649149274</v>
      </c>
      <c r="Q965" s="11"/>
      <c r="R965" s="38">
        <f t="shared" si="217"/>
        <v>0</v>
      </c>
      <c r="S965" s="30">
        <f t="shared" si="218"/>
        <v>0</v>
      </c>
      <c r="T965" s="30">
        <f t="shared" si="219"/>
        <v>0</v>
      </c>
      <c r="U965" s="34"/>
      <c r="V965" s="34"/>
      <c r="W965" s="34"/>
      <c r="X965" s="31">
        <f t="shared" si="224"/>
        <v>9.0359999999999996</v>
      </c>
      <c r="Y965" s="31">
        <f t="shared" si="225"/>
        <v>-184.49199999999999</v>
      </c>
      <c r="Z965" s="30">
        <f t="shared" si="226"/>
        <v>0</v>
      </c>
    </row>
    <row r="966" spans="5:26" x14ac:dyDescent="0.15">
      <c r="E966" s="46"/>
      <c r="F966" s="28"/>
      <c r="G966" s="29"/>
      <c r="H966" s="29"/>
      <c r="I966" s="48" t="str">
        <f t="shared" si="220"/>
        <v/>
      </c>
      <c r="J966" s="48" t="str">
        <f t="shared" si="221"/>
        <v/>
      </c>
      <c r="K966" s="49" t="str">
        <f t="shared" si="222"/>
        <v/>
      </c>
      <c r="L966" s="11"/>
      <c r="M966" s="11"/>
      <c r="N966" s="78"/>
      <c r="O966" s="39" t="str">
        <f t="shared" si="205"/>
        <v>F</v>
      </c>
      <c r="P966" s="11">
        <f t="shared" si="223"/>
        <v>-23.287315649149274</v>
      </c>
      <c r="Q966" s="11"/>
      <c r="R966" s="38">
        <f t="shared" si="217"/>
        <v>0</v>
      </c>
      <c r="S966" s="30">
        <f t="shared" si="218"/>
        <v>0</v>
      </c>
      <c r="T966" s="30">
        <f t="shared" si="219"/>
        <v>0</v>
      </c>
      <c r="U966" s="34"/>
      <c r="V966" s="34"/>
      <c r="W966" s="34"/>
      <c r="X966" s="31">
        <f t="shared" si="224"/>
        <v>9.0359999999999996</v>
      </c>
      <c r="Y966" s="31">
        <f t="shared" si="225"/>
        <v>-184.49199999999999</v>
      </c>
      <c r="Z966" s="30">
        <f t="shared" si="226"/>
        <v>0</v>
      </c>
    </row>
    <row r="967" spans="5:26" x14ac:dyDescent="0.15">
      <c r="E967" s="46"/>
      <c r="F967" s="28"/>
      <c r="G967" s="29"/>
      <c r="H967" s="29"/>
      <c r="I967" s="48" t="str">
        <f t="shared" si="206"/>
        <v/>
      </c>
      <c r="J967" s="48" t="str">
        <f t="shared" si="207"/>
        <v/>
      </c>
      <c r="K967" s="49" t="str">
        <f t="shared" si="208"/>
        <v/>
      </c>
      <c r="L967" s="11"/>
      <c r="M967" s="11"/>
      <c r="N967" s="78"/>
      <c r="O967" s="39" t="str">
        <f>+O876</f>
        <v>F</v>
      </c>
      <c r="P967" s="11">
        <f t="shared" si="199"/>
        <v>-23.287315649149274</v>
      </c>
      <c r="Q967" s="11"/>
      <c r="R967" s="38">
        <f t="shared" si="217"/>
        <v>0</v>
      </c>
      <c r="S967" s="30">
        <f t="shared" si="218"/>
        <v>0</v>
      </c>
      <c r="T967" s="30">
        <f t="shared" si="219"/>
        <v>0</v>
      </c>
      <c r="U967" s="34"/>
      <c r="V967" s="34"/>
      <c r="W967" s="34"/>
      <c r="X967" s="31">
        <f t="shared" si="200"/>
        <v>9.0359999999999996</v>
      </c>
      <c r="Y967" s="31">
        <f t="shared" si="201"/>
        <v>-184.49199999999999</v>
      </c>
      <c r="Z967" s="30">
        <f t="shared" si="202"/>
        <v>0</v>
      </c>
    </row>
    <row r="968" spans="5:26" x14ac:dyDescent="0.15">
      <c r="E968" s="46"/>
      <c r="F968" s="28"/>
      <c r="G968" s="29"/>
      <c r="H968" s="29"/>
      <c r="I968" s="48" t="str">
        <f t="shared" si="206"/>
        <v/>
      </c>
      <c r="J968" s="48" t="str">
        <f t="shared" si="207"/>
        <v/>
      </c>
      <c r="K968" s="49" t="str">
        <f t="shared" si="208"/>
        <v/>
      </c>
      <c r="L968" s="11"/>
      <c r="M968" s="11"/>
      <c r="N968" s="78"/>
      <c r="O968" s="39" t="str">
        <f t="shared" si="205"/>
        <v>F</v>
      </c>
      <c r="P968" s="11">
        <f t="shared" si="199"/>
        <v>-23.287315649149274</v>
      </c>
      <c r="Q968" s="11"/>
      <c r="R968" s="38">
        <f t="shared" si="217"/>
        <v>0</v>
      </c>
      <c r="S968" s="30">
        <f t="shared" si="218"/>
        <v>0</v>
      </c>
      <c r="T968" s="30">
        <f t="shared" si="219"/>
        <v>0</v>
      </c>
      <c r="U968" s="34"/>
      <c r="V968" s="34"/>
      <c r="W968" s="34"/>
      <c r="X968" s="31">
        <f t="shared" si="200"/>
        <v>9.0359999999999996</v>
      </c>
      <c r="Y968" s="31">
        <f t="shared" si="201"/>
        <v>-184.49199999999999</v>
      </c>
      <c r="Z968" s="30">
        <f t="shared" si="202"/>
        <v>0</v>
      </c>
    </row>
    <row r="969" spans="5:26" x14ac:dyDescent="0.15">
      <c r="E969" s="46"/>
      <c r="F969" s="28"/>
      <c r="G969" s="29"/>
      <c r="H969" s="29"/>
      <c r="I969" s="48" t="str">
        <f t="shared" si="206"/>
        <v/>
      </c>
      <c r="J969" s="48" t="str">
        <f t="shared" si="207"/>
        <v/>
      </c>
      <c r="K969" s="49" t="str">
        <f t="shared" si="208"/>
        <v/>
      </c>
      <c r="L969" s="11"/>
      <c r="M969" s="11"/>
      <c r="N969" s="78"/>
      <c r="O969" s="39" t="str">
        <f t="shared" si="205"/>
        <v>F</v>
      </c>
      <c r="P969" s="11">
        <f t="shared" si="199"/>
        <v>-23.287315649149274</v>
      </c>
      <c r="Q969" s="11"/>
      <c r="R969" s="38">
        <f t="shared" si="217"/>
        <v>0</v>
      </c>
      <c r="S969" s="30">
        <f t="shared" si="218"/>
        <v>0</v>
      </c>
      <c r="T969" s="30">
        <f t="shared" si="219"/>
        <v>0</v>
      </c>
      <c r="U969" s="34"/>
      <c r="V969" s="34"/>
      <c r="W969" s="34"/>
      <c r="X969" s="31">
        <f t="shared" si="200"/>
        <v>9.0359999999999996</v>
      </c>
      <c r="Y969" s="31">
        <f t="shared" si="201"/>
        <v>-184.49199999999999</v>
      </c>
      <c r="Z969" s="30">
        <f t="shared" si="202"/>
        <v>0</v>
      </c>
    </row>
    <row r="970" spans="5:26" x14ac:dyDescent="0.15">
      <c r="E970" s="46"/>
      <c r="F970" s="28"/>
      <c r="G970" s="29"/>
      <c r="H970" s="29"/>
      <c r="I970" s="48" t="str">
        <f t="shared" si="206"/>
        <v/>
      </c>
      <c r="J970" s="48" t="str">
        <f t="shared" si="207"/>
        <v/>
      </c>
      <c r="K970" s="49" t="str">
        <f t="shared" si="208"/>
        <v/>
      </c>
      <c r="L970" s="11"/>
      <c r="M970" s="11"/>
      <c r="N970" s="78"/>
      <c r="O970" s="39" t="str">
        <f t="shared" si="205"/>
        <v>F</v>
      </c>
      <c r="P970" s="11">
        <f t="shared" si="199"/>
        <v>-23.287315649149274</v>
      </c>
      <c r="Q970" s="11"/>
      <c r="R970" s="38">
        <f t="shared" si="217"/>
        <v>0</v>
      </c>
      <c r="S970" s="30">
        <f t="shared" si="218"/>
        <v>0</v>
      </c>
      <c r="T970" s="30">
        <f t="shared" si="219"/>
        <v>0</v>
      </c>
      <c r="U970" s="34"/>
      <c r="V970" s="34"/>
      <c r="W970" s="34"/>
      <c r="X970" s="31">
        <f t="shared" si="200"/>
        <v>9.0359999999999996</v>
      </c>
      <c r="Y970" s="31">
        <f t="shared" si="201"/>
        <v>-184.49199999999999</v>
      </c>
      <c r="Z970" s="30">
        <f t="shared" si="202"/>
        <v>0</v>
      </c>
    </row>
    <row r="971" spans="5:26" x14ac:dyDescent="0.15">
      <c r="E971" s="46"/>
      <c r="F971" s="28"/>
      <c r="G971" s="29"/>
      <c r="H971" s="29"/>
      <c r="I971" s="48" t="str">
        <f t="shared" si="206"/>
        <v/>
      </c>
      <c r="J971" s="48" t="str">
        <f t="shared" si="207"/>
        <v/>
      </c>
      <c r="K971" s="49" t="str">
        <f t="shared" si="208"/>
        <v/>
      </c>
      <c r="L971" s="11"/>
      <c r="M971" s="11"/>
      <c r="N971" s="78"/>
      <c r="O971" s="39" t="str">
        <f t="shared" si="205"/>
        <v>F</v>
      </c>
      <c r="P971" s="11">
        <f t="shared" si="199"/>
        <v>-23.287315649149274</v>
      </c>
      <c r="Q971" s="11"/>
      <c r="R971" s="38">
        <f t="shared" si="217"/>
        <v>0</v>
      </c>
      <c r="S971" s="30">
        <f t="shared" si="218"/>
        <v>0</v>
      </c>
      <c r="T971" s="30">
        <f t="shared" si="219"/>
        <v>0</v>
      </c>
      <c r="U971" s="34"/>
      <c r="V971" s="34"/>
      <c r="W971" s="34"/>
      <c r="X971" s="31">
        <f t="shared" si="200"/>
        <v>9.0359999999999996</v>
      </c>
      <c r="Y971" s="31">
        <f t="shared" si="201"/>
        <v>-184.49199999999999</v>
      </c>
      <c r="Z971" s="30">
        <f t="shared" si="202"/>
        <v>0</v>
      </c>
    </row>
    <row r="972" spans="5:26" x14ac:dyDescent="0.15">
      <c r="E972" s="46"/>
      <c r="F972" s="28"/>
      <c r="G972" s="29"/>
      <c r="H972" s="29"/>
      <c r="I972" s="48" t="str">
        <f t="shared" si="206"/>
        <v/>
      </c>
      <c r="J972" s="48" t="str">
        <f t="shared" si="207"/>
        <v/>
      </c>
      <c r="K972" s="49" t="str">
        <f t="shared" si="208"/>
        <v/>
      </c>
      <c r="L972" s="11"/>
      <c r="M972" s="11"/>
      <c r="N972" s="78"/>
      <c r="O972" s="39" t="str">
        <f t="shared" si="205"/>
        <v>F</v>
      </c>
      <c r="P972" s="11">
        <f t="shared" si="199"/>
        <v>-23.287315649149274</v>
      </c>
      <c r="Q972" s="11"/>
      <c r="R972" s="38">
        <f t="shared" si="217"/>
        <v>0</v>
      </c>
      <c r="S972" s="30">
        <f t="shared" si="218"/>
        <v>0</v>
      </c>
      <c r="T972" s="30">
        <f t="shared" si="219"/>
        <v>0</v>
      </c>
      <c r="U972" s="34"/>
      <c r="V972" s="34"/>
      <c r="W972" s="34"/>
      <c r="X972" s="31">
        <f t="shared" si="200"/>
        <v>9.0359999999999996</v>
      </c>
      <c r="Y972" s="31">
        <f t="shared" si="201"/>
        <v>-184.49199999999999</v>
      </c>
      <c r="Z972" s="30">
        <f t="shared" si="202"/>
        <v>0</v>
      </c>
    </row>
    <row r="973" spans="5:26" x14ac:dyDescent="0.15">
      <c r="E973" s="46"/>
      <c r="F973" s="28"/>
      <c r="G973" s="29"/>
      <c r="H973" s="29"/>
      <c r="I973" s="48" t="str">
        <f t="shared" si="206"/>
        <v/>
      </c>
      <c r="J973" s="48" t="str">
        <f t="shared" si="207"/>
        <v/>
      </c>
      <c r="K973" s="49" t="str">
        <f t="shared" si="208"/>
        <v/>
      </c>
      <c r="L973" s="11"/>
      <c r="M973" s="11"/>
      <c r="N973" s="78"/>
      <c r="O973" s="39" t="str">
        <f t="shared" si="205"/>
        <v>F</v>
      </c>
      <c r="P973" s="11">
        <f t="shared" si="199"/>
        <v>-23.287315649149274</v>
      </c>
      <c r="Q973" s="11"/>
      <c r="R973" s="38">
        <f t="shared" si="217"/>
        <v>0</v>
      </c>
      <c r="S973" s="30">
        <f t="shared" si="218"/>
        <v>0</v>
      </c>
      <c r="T973" s="30">
        <f t="shared" si="219"/>
        <v>0</v>
      </c>
      <c r="U973" s="34"/>
      <c r="V973" s="34"/>
      <c r="W973" s="34"/>
      <c r="X973" s="31">
        <f t="shared" si="200"/>
        <v>9.0359999999999996</v>
      </c>
      <c r="Y973" s="31">
        <f t="shared" si="201"/>
        <v>-184.49199999999999</v>
      </c>
      <c r="Z973" s="30">
        <f t="shared" si="202"/>
        <v>0</v>
      </c>
    </row>
    <row r="974" spans="5:26" x14ac:dyDescent="0.15">
      <c r="E974" s="46"/>
      <c r="F974" s="28"/>
      <c r="G974" s="29"/>
      <c r="H974" s="29"/>
      <c r="I974" s="48" t="str">
        <f t="shared" si="206"/>
        <v/>
      </c>
      <c r="J974" s="48" t="str">
        <f t="shared" si="207"/>
        <v/>
      </c>
      <c r="K974" s="49" t="str">
        <f t="shared" si="208"/>
        <v/>
      </c>
      <c r="L974" s="11"/>
      <c r="M974" s="11"/>
      <c r="N974" s="78"/>
      <c r="O974" s="39" t="str">
        <f t="shared" si="205"/>
        <v>F</v>
      </c>
      <c r="P974" s="11">
        <f t="shared" si="199"/>
        <v>-23.287315649149274</v>
      </c>
      <c r="Q974" s="11"/>
      <c r="R974" s="38">
        <f t="shared" si="217"/>
        <v>0</v>
      </c>
      <c r="S974" s="30">
        <f t="shared" si="218"/>
        <v>0</v>
      </c>
      <c r="T974" s="30">
        <f t="shared" si="219"/>
        <v>0</v>
      </c>
      <c r="U974" s="34"/>
      <c r="V974" s="34"/>
      <c r="W974" s="34"/>
      <c r="X974" s="31">
        <f t="shared" si="200"/>
        <v>9.0359999999999996</v>
      </c>
      <c r="Y974" s="31">
        <f t="shared" si="201"/>
        <v>-184.49199999999999</v>
      </c>
      <c r="Z974" s="30">
        <f t="shared" si="202"/>
        <v>0</v>
      </c>
    </row>
    <row r="975" spans="5:26" x14ac:dyDescent="0.15">
      <c r="E975" s="46"/>
      <c r="F975" s="28"/>
      <c r="G975" s="29"/>
      <c r="H975" s="29"/>
      <c r="I975" s="48" t="str">
        <f t="shared" si="206"/>
        <v/>
      </c>
      <c r="J975" s="48" t="str">
        <f t="shared" si="207"/>
        <v/>
      </c>
      <c r="K975" s="49" t="str">
        <f t="shared" si="208"/>
        <v/>
      </c>
      <c r="L975" s="11"/>
      <c r="M975" s="11"/>
      <c r="N975" s="78"/>
      <c r="O975" s="39" t="str">
        <f t="shared" si="205"/>
        <v>F</v>
      </c>
      <c r="P975" s="11">
        <f t="shared" si="199"/>
        <v>-23.287315649149274</v>
      </c>
      <c r="Q975" s="11"/>
      <c r="R975" s="38">
        <f t="shared" si="217"/>
        <v>0</v>
      </c>
      <c r="S975" s="30">
        <f t="shared" si="218"/>
        <v>0</v>
      </c>
      <c r="T975" s="30">
        <f t="shared" si="219"/>
        <v>0</v>
      </c>
      <c r="U975" s="34"/>
      <c r="V975" s="34"/>
      <c r="W975" s="34"/>
      <c r="X975" s="31">
        <f t="shared" si="200"/>
        <v>9.0359999999999996</v>
      </c>
      <c r="Y975" s="31">
        <f t="shared" si="201"/>
        <v>-184.49199999999999</v>
      </c>
      <c r="Z975" s="30">
        <f t="shared" si="202"/>
        <v>0</v>
      </c>
    </row>
    <row r="976" spans="5:26" x14ac:dyDescent="0.15">
      <c r="E976" s="46"/>
      <c r="F976" s="28"/>
      <c r="G976" s="29"/>
      <c r="H976" s="29"/>
      <c r="I976" s="48" t="str">
        <f t="shared" si="206"/>
        <v/>
      </c>
      <c r="J976" s="48" t="str">
        <f t="shared" si="207"/>
        <v/>
      </c>
      <c r="K976" s="49" t="str">
        <f t="shared" si="208"/>
        <v/>
      </c>
      <c r="L976" s="11"/>
      <c r="M976" s="11"/>
      <c r="N976" s="78"/>
      <c r="O976" s="39" t="str">
        <f t="shared" si="205"/>
        <v>F</v>
      </c>
      <c r="P976" s="11">
        <f t="shared" si="199"/>
        <v>-23.287315649149274</v>
      </c>
      <c r="Q976" s="11"/>
      <c r="R976" s="38">
        <f t="shared" si="217"/>
        <v>0</v>
      </c>
      <c r="S976" s="30">
        <f t="shared" si="218"/>
        <v>0</v>
      </c>
      <c r="T976" s="30">
        <f t="shared" si="219"/>
        <v>0</v>
      </c>
      <c r="U976" s="34"/>
      <c r="V976" s="34"/>
      <c r="W976" s="34"/>
      <c r="X976" s="31">
        <f t="shared" si="200"/>
        <v>9.0359999999999996</v>
      </c>
      <c r="Y976" s="31">
        <f t="shared" si="201"/>
        <v>-184.49199999999999</v>
      </c>
      <c r="Z976" s="30">
        <f t="shared" si="202"/>
        <v>0</v>
      </c>
    </row>
    <row r="977" spans="5:26" x14ac:dyDescent="0.15">
      <c r="E977" s="46"/>
      <c r="F977" s="28"/>
      <c r="G977" s="29"/>
      <c r="H977" s="29"/>
      <c r="I977" s="48" t="str">
        <f t="shared" si="206"/>
        <v/>
      </c>
      <c r="J977" s="48" t="str">
        <f t="shared" si="207"/>
        <v/>
      </c>
      <c r="K977" s="49" t="str">
        <f t="shared" si="208"/>
        <v/>
      </c>
      <c r="L977" s="11"/>
      <c r="M977" s="11"/>
      <c r="N977" s="78"/>
      <c r="O977" s="39" t="str">
        <f t="shared" si="205"/>
        <v>F</v>
      </c>
      <c r="P977" s="11">
        <f t="shared" si="199"/>
        <v>-23.287315649149274</v>
      </c>
      <c r="Q977" s="11"/>
      <c r="R977" s="38">
        <f t="shared" si="217"/>
        <v>0</v>
      </c>
      <c r="S977" s="30">
        <f t="shared" si="218"/>
        <v>0</v>
      </c>
      <c r="T977" s="30">
        <f t="shared" si="219"/>
        <v>0</v>
      </c>
      <c r="U977" s="34"/>
      <c r="V977" s="34"/>
      <c r="W977" s="34"/>
      <c r="X977" s="31">
        <f t="shared" si="200"/>
        <v>9.0359999999999996</v>
      </c>
      <c r="Y977" s="31">
        <f t="shared" si="201"/>
        <v>-184.49199999999999</v>
      </c>
      <c r="Z977" s="30">
        <f t="shared" si="202"/>
        <v>0</v>
      </c>
    </row>
    <row r="978" spans="5:26" x14ac:dyDescent="0.15">
      <c r="E978" s="46"/>
      <c r="F978" s="28"/>
      <c r="G978" s="29"/>
      <c r="H978" s="29"/>
      <c r="I978" s="48" t="str">
        <f t="shared" si="206"/>
        <v/>
      </c>
      <c r="J978" s="48" t="str">
        <f t="shared" si="207"/>
        <v/>
      </c>
      <c r="K978" s="49" t="str">
        <f t="shared" si="208"/>
        <v/>
      </c>
      <c r="L978" s="11"/>
      <c r="M978" s="11"/>
      <c r="N978" s="78"/>
      <c r="O978" s="39" t="str">
        <f t="shared" si="205"/>
        <v>F</v>
      </c>
      <c r="P978" s="11">
        <f t="shared" si="199"/>
        <v>-23.287315649149274</v>
      </c>
      <c r="Q978" s="11"/>
      <c r="R978" s="38">
        <f t="shared" si="217"/>
        <v>0</v>
      </c>
      <c r="S978" s="30">
        <f t="shared" si="218"/>
        <v>0</v>
      </c>
      <c r="T978" s="30">
        <f t="shared" si="219"/>
        <v>0</v>
      </c>
      <c r="U978" s="34"/>
      <c r="V978" s="34"/>
      <c r="W978" s="34"/>
      <c r="X978" s="31">
        <f t="shared" si="200"/>
        <v>9.0359999999999996</v>
      </c>
      <c r="Y978" s="31">
        <f t="shared" si="201"/>
        <v>-184.49199999999999</v>
      </c>
      <c r="Z978" s="30">
        <f t="shared" si="202"/>
        <v>0</v>
      </c>
    </row>
    <row r="979" spans="5:26" x14ac:dyDescent="0.15">
      <c r="E979" s="46"/>
      <c r="F979" s="28"/>
      <c r="G979" s="29"/>
      <c r="H979" s="29"/>
      <c r="I979" s="48" t="str">
        <f t="shared" si="206"/>
        <v/>
      </c>
      <c r="J979" s="48" t="str">
        <f t="shared" si="207"/>
        <v/>
      </c>
      <c r="K979" s="49" t="str">
        <f t="shared" si="208"/>
        <v/>
      </c>
      <c r="L979" s="11"/>
      <c r="M979" s="11"/>
      <c r="N979" s="78"/>
      <c r="O979" s="39" t="str">
        <f t="shared" si="205"/>
        <v>F</v>
      </c>
      <c r="P979" s="11">
        <f t="shared" si="199"/>
        <v>-23.287315649149274</v>
      </c>
      <c r="Q979" s="11"/>
      <c r="R979" s="38">
        <f t="shared" si="217"/>
        <v>0</v>
      </c>
      <c r="S979" s="30">
        <f t="shared" si="218"/>
        <v>0</v>
      </c>
      <c r="T979" s="30">
        <f t="shared" si="219"/>
        <v>0</v>
      </c>
      <c r="U979" s="34"/>
      <c r="V979" s="34"/>
      <c r="W979" s="34"/>
      <c r="X979" s="31">
        <f t="shared" si="200"/>
        <v>9.0359999999999996</v>
      </c>
      <c r="Y979" s="31">
        <f t="shared" si="201"/>
        <v>-184.49199999999999</v>
      </c>
      <c r="Z979" s="30">
        <f t="shared" si="202"/>
        <v>0</v>
      </c>
    </row>
    <row r="980" spans="5:26" x14ac:dyDescent="0.15">
      <c r="E980" s="46"/>
      <c r="F980" s="28"/>
      <c r="G980" s="29"/>
      <c r="H980" s="29"/>
      <c r="I980" s="48" t="str">
        <f t="shared" si="206"/>
        <v/>
      </c>
      <c r="J980" s="48" t="str">
        <f t="shared" si="207"/>
        <v/>
      </c>
      <c r="K980" s="49" t="str">
        <f t="shared" si="208"/>
        <v/>
      </c>
      <c r="L980" s="11"/>
      <c r="M980" s="11"/>
      <c r="N980" s="78"/>
      <c r="O980" s="39" t="str">
        <f t="shared" si="205"/>
        <v>F</v>
      </c>
      <c r="P980" s="11">
        <f t="shared" si="199"/>
        <v>-23.287315649149274</v>
      </c>
      <c r="Q980" s="11"/>
      <c r="R980" s="38">
        <f t="shared" si="217"/>
        <v>0</v>
      </c>
      <c r="S980" s="30">
        <f t="shared" si="218"/>
        <v>0</v>
      </c>
      <c r="T980" s="30">
        <f t="shared" si="219"/>
        <v>0</v>
      </c>
      <c r="U980" s="34"/>
      <c r="V980" s="34"/>
      <c r="W980" s="34"/>
      <c r="X980" s="31">
        <f t="shared" si="200"/>
        <v>9.0359999999999996</v>
      </c>
      <c r="Y980" s="31">
        <f t="shared" si="201"/>
        <v>-184.49199999999999</v>
      </c>
      <c r="Z980" s="30">
        <f t="shared" si="202"/>
        <v>0</v>
      </c>
    </row>
    <row r="981" spans="5:26" x14ac:dyDescent="0.15">
      <c r="E981" s="46"/>
      <c r="F981" s="28"/>
      <c r="G981" s="29"/>
      <c r="H981" s="29"/>
      <c r="I981" s="48" t="str">
        <f t="shared" si="206"/>
        <v/>
      </c>
      <c r="J981" s="48" t="str">
        <f t="shared" si="207"/>
        <v/>
      </c>
      <c r="K981" s="49" t="str">
        <f t="shared" si="208"/>
        <v/>
      </c>
      <c r="L981" s="11"/>
      <c r="M981" s="11"/>
      <c r="N981" s="78"/>
      <c r="O981" s="39" t="str">
        <f t="shared" si="205"/>
        <v>F</v>
      </c>
      <c r="P981" s="11">
        <f t="shared" si="199"/>
        <v>-23.287315649149274</v>
      </c>
      <c r="Q981" s="11"/>
      <c r="R981" s="38">
        <f t="shared" si="217"/>
        <v>0</v>
      </c>
      <c r="S981" s="30">
        <f t="shared" si="218"/>
        <v>0</v>
      </c>
      <c r="T981" s="30">
        <f t="shared" si="219"/>
        <v>0</v>
      </c>
      <c r="U981" s="34"/>
      <c r="V981" s="34"/>
      <c r="W981" s="34"/>
      <c r="X981" s="31">
        <f t="shared" si="200"/>
        <v>9.0359999999999996</v>
      </c>
      <c r="Y981" s="31">
        <f t="shared" si="201"/>
        <v>-184.49199999999999</v>
      </c>
      <c r="Z981" s="30">
        <f t="shared" si="202"/>
        <v>0</v>
      </c>
    </row>
    <row r="982" spans="5:26" x14ac:dyDescent="0.15">
      <c r="E982" s="46"/>
      <c r="F982" s="28"/>
      <c r="G982" s="29"/>
      <c r="H982" s="29"/>
      <c r="I982" s="48" t="str">
        <f t="shared" si="206"/>
        <v/>
      </c>
      <c r="J982" s="48" t="str">
        <f t="shared" si="207"/>
        <v/>
      </c>
      <c r="K982" s="49" t="str">
        <f t="shared" si="208"/>
        <v/>
      </c>
      <c r="L982" s="11"/>
      <c r="M982" s="11"/>
      <c r="N982" s="78"/>
      <c r="O982" s="39" t="str">
        <f t="shared" si="205"/>
        <v>F</v>
      </c>
      <c r="P982" s="11">
        <f t="shared" si="199"/>
        <v>-23.287315649149274</v>
      </c>
      <c r="Q982" s="11"/>
      <c r="R982" s="38">
        <f t="shared" si="217"/>
        <v>0</v>
      </c>
      <c r="S982" s="30">
        <f t="shared" si="218"/>
        <v>0</v>
      </c>
      <c r="T982" s="30">
        <f t="shared" si="219"/>
        <v>0</v>
      </c>
      <c r="U982" s="34"/>
      <c r="V982" s="34"/>
      <c r="W982" s="34"/>
      <c r="X982" s="31">
        <f t="shared" si="200"/>
        <v>9.0359999999999996</v>
      </c>
      <c r="Y982" s="31">
        <f t="shared" si="201"/>
        <v>-184.49199999999999</v>
      </c>
      <c r="Z982" s="30">
        <f t="shared" si="202"/>
        <v>0</v>
      </c>
    </row>
    <row r="983" spans="5:26" x14ac:dyDescent="0.15">
      <c r="E983" s="46"/>
      <c r="F983" s="28"/>
      <c r="G983" s="29"/>
      <c r="H983" s="29"/>
      <c r="I983" s="48" t="str">
        <f t="shared" si="206"/>
        <v/>
      </c>
      <c r="J983" s="48" t="str">
        <f t="shared" si="207"/>
        <v/>
      </c>
      <c r="K983" s="49" t="str">
        <f t="shared" si="208"/>
        <v/>
      </c>
      <c r="L983" s="11"/>
      <c r="M983" s="11"/>
      <c r="N983" s="78"/>
      <c r="O983" s="39" t="str">
        <f t="shared" si="205"/>
        <v>F</v>
      </c>
      <c r="P983" s="11">
        <f t="shared" si="199"/>
        <v>-23.287315649149274</v>
      </c>
      <c r="Q983" s="11"/>
      <c r="R983" s="38">
        <f t="shared" si="217"/>
        <v>0</v>
      </c>
      <c r="S983" s="30">
        <f t="shared" si="218"/>
        <v>0</v>
      </c>
      <c r="T983" s="30">
        <f t="shared" si="219"/>
        <v>0</v>
      </c>
      <c r="U983" s="34"/>
      <c r="V983" s="34"/>
      <c r="W983" s="34"/>
      <c r="X983" s="31">
        <f t="shared" si="200"/>
        <v>9.0359999999999996</v>
      </c>
      <c r="Y983" s="31">
        <f t="shared" si="201"/>
        <v>-184.49199999999999</v>
      </c>
      <c r="Z983" s="30">
        <f t="shared" si="202"/>
        <v>0</v>
      </c>
    </row>
    <row r="984" spans="5:26" x14ac:dyDescent="0.15">
      <c r="E984" s="46"/>
      <c r="F984" s="28"/>
      <c r="G984" s="29"/>
      <c r="H984" s="29"/>
      <c r="I984" s="48" t="str">
        <f t="shared" si="206"/>
        <v/>
      </c>
      <c r="J984" s="48" t="str">
        <f t="shared" si="207"/>
        <v/>
      </c>
      <c r="K984" s="49" t="str">
        <f t="shared" si="208"/>
        <v/>
      </c>
      <c r="L984" s="11"/>
      <c r="M984" s="11"/>
      <c r="N984" s="78"/>
      <c r="O984" s="39" t="str">
        <f t="shared" si="205"/>
        <v>F</v>
      </c>
      <c r="P984" s="11">
        <f t="shared" si="199"/>
        <v>-23.287315649149274</v>
      </c>
      <c r="Q984" s="11"/>
      <c r="R984" s="38">
        <f t="shared" si="217"/>
        <v>0</v>
      </c>
      <c r="S984" s="30">
        <f t="shared" si="218"/>
        <v>0</v>
      </c>
      <c r="T984" s="30">
        <f t="shared" si="219"/>
        <v>0</v>
      </c>
      <c r="U984" s="34"/>
      <c r="V984" s="34"/>
      <c r="W984" s="34"/>
      <c r="X984" s="31">
        <f t="shared" si="200"/>
        <v>9.0359999999999996</v>
      </c>
      <c r="Y984" s="31">
        <f t="shared" si="201"/>
        <v>-184.49199999999999</v>
      </c>
      <c r="Z984" s="30">
        <f t="shared" si="202"/>
        <v>0</v>
      </c>
    </row>
    <row r="985" spans="5:26" x14ac:dyDescent="0.15">
      <c r="E985" s="46"/>
      <c r="F985" s="28"/>
      <c r="G985" s="29"/>
      <c r="H985" s="29"/>
      <c r="I985" s="48" t="str">
        <f t="shared" si="206"/>
        <v/>
      </c>
      <c r="J985" s="48" t="str">
        <f t="shared" si="207"/>
        <v/>
      </c>
      <c r="K985" s="49" t="str">
        <f t="shared" si="208"/>
        <v/>
      </c>
      <c r="L985" s="11"/>
      <c r="M985" s="11"/>
      <c r="N985" s="78"/>
      <c r="O985" s="39" t="str">
        <f t="shared" si="205"/>
        <v>F</v>
      </c>
      <c r="P985" s="11">
        <f t="shared" si="199"/>
        <v>-23.287315649149274</v>
      </c>
      <c r="Q985" s="11"/>
      <c r="R985" s="38">
        <f t="shared" si="217"/>
        <v>0</v>
      </c>
      <c r="S985" s="30">
        <f t="shared" si="218"/>
        <v>0</v>
      </c>
      <c r="T985" s="30">
        <f t="shared" si="219"/>
        <v>0</v>
      </c>
      <c r="U985" s="34"/>
      <c r="V985" s="34"/>
      <c r="W985" s="34"/>
      <c r="X985" s="31">
        <f t="shared" si="200"/>
        <v>9.0359999999999996</v>
      </c>
      <c r="Y985" s="31">
        <f t="shared" si="201"/>
        <v>-184.49199999999999</v>
      </c>
      <c r="Z985" s="30">
        <f t="shared" si="202"/>
        <v>0</v>
      </c>
    </row>
    <row r="986" spans="5:26" x14ac:dyDescent="0.15">
      <c r="E986" s="46"/>
      <c r="F986" s="28"/>
      <c r="G986" s="29"/>
      <c r="H986" s="29"/>
      <c r="I986" s="48" t="str">
        <f t="shared" si="206"/>
        <v/>
      </c>
      <c r="J986" s="48" t="str">
        <f t="shared" si="207"/>
        <v/>
      </c>
      <c r="K986" s="49" t="str">
        <f t="shared" si="208"/>
        <v/>
      </c>
      <c r="L986" s="11"/>
      <c r="M986" s="11"/>
      <c r="N986" s="78"/>
      <c r="O986" s="39" t="str">
        <f t="shared" si="205"/>
        <v>F</v>
      </c>
      <c r="P986" s="11">
        <f t="shared" si="199"/>
        <v>-23.287315649149274</v>
      </c>
      <c r="Q986" s="11"/>
      <c r="R986" s="38">
        <f t="shared" si="217"/>
        <v>0</v>
      </c>
      <c r="S986" s="30">
        <f t="shared" si="218"/>
        <v>0</v>
      </c>
      <c r="T986" s="30">
        <f t="shared" si="219"/>
        <v>0</v>
      </c>
      <c r="U986" s="34"/>
      <c r="V986" s="34"/>
      <c r="W986" s="34"/>
      <c r="X986" s="31">
        <f t="shared" si="200"/>
        <v>9.0359999999999996</v>
      </c>
      <c r="Y986" s="31">
        <f t="shared" si="201"/>
        <v>-184.49199999999999</v>
      </c>
      <c r="Z986" s="30">
        <f t="shared" si="202"/>
        <v>0</v>
      </c>
    </row>
    <row r="987" spans="5:26" x14ac:dyDescent="0.15">
      <c r="E987" s="46"/>
      <c r="F987" s="28"/>
      <c r="G987" s="29"/>
      <c r="H987" s="29"/>
      <c r="I987" s="48" t="str">
        <f t="shared" si="206"/>
        <v/>
      </c>
      <c r="J987" s="48" t="str">
        <f t="shared" si="207"/>
        <v/>
      </c>
      <c r="K987" s="49" t="str">
        <f t="shared" si="208"/>
        <v/>
      </c>
      <c r="L987" s="11"/>
      <c r="M987" s="11"/>
      <c r="N987" s="78"/>
      <c r="O987" s="39" t="str">
        <f t="shared" si="205"/>
        <v>F</v>
      </c>
      <c r="P987" s="11">
        <f t="shared" si="199"/>
        <v>-23.287315649149274</v>
      </c>
      <c r="Q987" s="11"/>
      <c r="R987" s="38">
        <f t="shared" si="217"/>
        <v>0</v>
      </c>
      <c r="S987" s="30">
        <f t="shared" si="218"/>
        <v>0</v>
      </c>
      <c r="T987" s="30">
        <f t="shared" si="219"/>
        <v>0</v>
      </c>
      <c r="U987" s="34"/>
      <c r="V987" s="34"/>
      <c r="W987" s="34"/>
      <c r="X987" s="31">
        <f t="shared" si="200"/>
        <v>9.0359999999999996</v>
      </c>
      <c r="Y987" s="31">
        <f t="shared" si="201"/>
        <v>-184.49199999999999</v>
      </c>
      <c r="Z987" s="30">
        <f t="shared" si="202"/>
        <v>0</v>
      </c>
    </row>
    <row r="988" spans="5:26" x14ac:dyDescent="0.15">
      <c r="E988" s="46"/>
      <c r="F988" s="28"/>
      <c r="G988" s="29"/>
      <c r="H988" s="29"/>
      <c r="I988" s="48" t="str">
        <f t="shared" si="206"/>
        <v/>
      </c>
      <c r="J988" s="48" t="str">
        <f t="shared" si="207"/>
        <v/>
      </c>
      <c r="K988" s="49" t="str">
        <f t="shared" si="208"/>
        <v/>
      </c>
      <c r="L988" s="11"/>
      <c r="M988" s="11"/>
      <c r="N988" s="78"/>
      <c r="O988" s="39" t="str">
        <f t="shared" si="205"/>
        <v>F</v>
      </c>
      <c r="P988" s="11">
        <f t="shared" si="199"/>
        <v>-23.287315649149274</v>
      </c>
      <c r="Q988" s="11"/>
      <c r="R988" s="38">
        <f t="shared" si="217"/>
        <v>0</v>
      </c>
      <c r="S988" s="30">
        <f t="shared" si="218"/>
        <v>0</v>
      </c>
      <c r="T988" s="30">
        <f t="shared" si="219"/>
        <v>0</v>
      </c>
      <c r="U988" s="34"/>
      <c r="V988" s="34"/>
      <c r="W988" s="34"/>
      <c r="X988" s="31">
        <f t="shared" si="200"/>
        <v>9.0359999999999996</v>
      </c>
      <c r="Y988" s="31">
        <f t="shared" si="201"/>
        <v>-184.49199999999999</v>
      </c>
      <c r="Z988" s="30">
        <f t="shared" si="202"/>
        <v>0</v>
      </c>
    </row>
    <row r="989" spans="5:26" x14ac:dyDescent="0.15">
      <c r="E989" s="46"/>
      <c r="F989" s="28"/>
      <c r="G989" s="29"/>
      <c r="H989" s="29"/>
      <c r="I989" s="48" t="str">
        <f t="shared" si="206"/>
        <v/>
      </c>
      <c r="J989" s="48" t="str">
        <f t="shared" si="207"/>
        <v/>
      </c>
      <c r="K989" s="49" t="str">
        <f t="shared" si="208"/>
        <v/>
      </c>
      <c r="L989" s="11"/>
      <c r="M989" s="11"/>
      <c r="N989" s="78"/>
      <c r="O989" s="39" t="str">
        <f t="shared" si="205"/>
        <v>F</v>
      </c>
      <c r="P989" s="11">
        <f t="shared" si="199"/>
        <v>-23.287315649149274</v>
      </c>
      <c r="Q989" s="11"/>
      <c r="R989" s="38">
        <f t="shared" si="217"/>
        <v>0</v>
      </c>
      <c r="S989" s="30">
        <f t="shared" si="218"/>
        <v>0</v>
      </c>
      <c r="T989" s="30">
        <f t="shared" si="219"/>
        <v>0</v>
      </c>
      <c r="U989" s="34"/>
      <c r="V989" s="34"/>
      <c r="W989" s="34"/>
      <c r="X989" s="31">
        <f t="shared" si="200"/>
        <v>9.0359999999999996</v>
      </c>
      <c r="Y989" s="31">
        <f t="shared" si="201"/>
        <v>-184.49199999999999</v>
      </c>
      <c r="Z989" s="30">
        <f t="shared" si="202"/>
        <v>0</v>
      </c>
    </row>
    <row r="990" spans="5:26" x14ac:dyDescent="0.15">
      <c r="E990" s="46"/>
      <c r="F990" s="28"/>
      <c r="G990" s="29"/>
      <c r="H990" s="29"/>
      <c r="I990" s="48" t="str">
        <f t="shared" si="206"/>
        <v/>
      </c>
      <c r="J990" s="48" t="str">
        <f t="shared" si="207"/>
        <v/>
      </c>
      <c r="K990" s="49" t="str">
        <f t="shared" si="208"/>
        <v/>
      </c>
      <c r="L990" s="11"/>
      <c r="M990" s="11"/>
      <c r="N990" s="78"/>
      <c r="O990" s="39" t="str">
        <f t="shared" si="205"/>
        <v>F</v>
      </c>
      <c r="P990" s="11">
        <f t="shared" si="199"/>
        <v>-23.287315649149274</v>
      </c>
      <c r="Q990" s="11"/>
      <c r="R990" s="38">
        <f t="shared" si="217"/>
        <v>0</v>
      </c>
      <c r="S990" s="30">
        <f t="shared" si="218"/>
        <v>0</v>
      </c>
      <c r="T990" s="30">
        <f t="shared" si="219"/>
        <v>0</v>
      </c>
      <c r="U990" s="34"/>
      <c r="V990" s="34"/>
      <c r="W990" s="34"/>
      <c r="X990" s="31">
        <f t="shared" si="200"/>
        <v>9.0359999999999996</v>
      </c>
      <c r="Y990" s="31">
        <f t="shared" si="201"/>
        <v>-184.49199999999999</v>
      </c>
      <c r="Z990" s="30">
        <f t="shared" si="202"/>
        <v>0</v>
      </c>
    </row>
    <row r="991" spans="5:26" x14ac:dyDescent="0.15">
      <c r="E991" s="46"/>
      <c r="F991" s="28"/>
      <c r="G991" s="29"/>
      <c r="H991" s="29"/>
      <c r="I991" s="48" t="str">
        <f t="shared" si="206"/>
        <v/>
      </c>
      <c r="J991" s="48" t="str">
        <f t="shared" si="207"/>
        <v/>
      </c>
      <c r="K991" s="49" t="str">
        <f t="shared" si="208"/>
        <v/>
      </c>
      <c r="L991" s="11"/>
      <c r="M991" s="11"/>
      <c r="N991" s="78"/>
      <c r="O991" s="39" t="str">
        <f t="shared" si="205"/>
        <v>F</v>
      </c>
      <c r="P991" s="11">
        <f t="shared" si="199"/>
        <v>-23.287315649149274</v>
      </c>
      <c r="Q991" s="11"/>
      <c r="R991" s="38">
        <f t="shared" si="217"/>
        <v>0</v>
      </c>
      <c r="S991" s="30">
        <f t="shared" si="218"/>
        <v>0</v>
      </c>
      <c r="T991" s="30">
        <f t="shared" si="219"/>
        <v>0</v>
      </c>
      <c r="U991" s="34"/>
      <c r="V991" s="34"/>
      <c r="W991" s="34"/>
      <c r="X991" s="31">
        <f t="shared" si="200"/>
        <v>9.0359999999999996</v>
      </c>
      <c r="Y991" s="31">
        <f t="shared" si="201"/>
        <v>-184.49199999999999</v>
      </c>
      <c r="Z991" s="30">
        <f t="shared" si="202"/>
        <v>0</v>
      </c>
    </row>
    <row r="992" spans="5:26" ht="14.25" thickBot="1" x14ac:dyDescent="0.2">
      <c r="E992" s="50"/>
      <c r="F992" s="64"/>
      <c r="G992" s="51"/>
      <c r="H992" s="51"/>
      <c r="I992" s="52" t="str">
        <f>IF(COUNTA($F$871,$H$871,F992:H992)=5,P992,"")</f>
        <v/>
      </c>
      <c r="J992" s="52" t="str">
        <f t="shared" si="207"/>
        <v/>
      </c>
      <c r="K992" s="53" t="str">
        <f t="shared" si="208"/>
        <v/>
      </c>
      <c r="L992" s="11"/>
      <c r="M992" s="11"/>
      <c r="N992" s="78"/>
      <c r="O992" s="39" t="str">
        <f t="shared" si="205"/>
        <v>F</v>
      </c>
      <c r="P992" s="11">
        <f t="shared" si="199"/>
        <v>-23.287315649149274</v>
      </c>
      <c r="Q992" s="11"/>
      <c r="R992" s="38">
        <f t="shared" si="217"/>
        <v>0</v>
      </c>
      <c r="S992" s="30">
        <f t="shared" si="218"/>
        <v>0</v>
      </c>
      <c r="T992" s="30">
        <f t="shared" si="219"/>
        <v>0</v>
      </c>
      <c r="U992" s="34"/>
      <c r="V992" s="34"/>
      <c r="W992" s="34"/>
      <c r="X992" s="31">
        <f t="shared" si="200"/>
        <v>9.0359999999999996</v>
      </c>
      <c r="Y992" s="31">
        <f t="shared" si="201"/>
        <v>-184.49199999999999</v>
      </c>
      <c r="Z992" s="30">
        <f t="shared" si="202"/>
        <v>0</v>
      </c>
    </row>
    <row r="993" spans="4:26" ht="14.25" thickBot="1" x14ac:dyDescent="0.2"/>
    <row r="994" spans="4:26" ht="23.25" customHeight="1" x14ac:dyDescent="0.15">
      <c r="D994" s="72">
        <v>9</v>
      </c>
      <c r="E994" s="42" t="s">
        <v>20</v>
      </c>
      <c r="F994" s="65"/>
      <c r="G994" s="66" t="s">
        <v>115</v>
      </c>
      <c r="H994" s="90"/>
      <c r="I994" s="90"/>
      <c r="J994" s="66"/>
      <c r="K994" s="67"/>
    </row>
    <row r="995" spans="4:26" ht="27.75" customHeight="1" x14ac:dyDescent="0.15">
      <c r="E995" s="43" t="s">
        <v>54</v>
      </c>
      <c r="F995" s="63"/>
      <c r="G995" s="44" t="s">
        <v>75</v>
      </c>
      <c r="H995" s="59"/>
      <c r="I995" s="41"/>
      <c r="J995" s="41"/>
      <c r="K995" s="68"/>
    </row>
    <row r="996" spans="4:26" ht="42" customHeight="1" x14ac:dyDescent="0.15">
      <c r="E996" s="46"/>
      <c r="F996" s="7" t="s">
        <v>30</v>
      </c>
      <c r="G996" s="8" t="s">
        <v>29</v>
      </c>
      <c r="H996" s="8" t="s">
        <v>28</v>
      </c>
      <c r="I996" s="7" t="s">
        <v>123</v>
      </c>
      <c r="J996" s="7" t="s">
        <v>124</v>
      </c>
      <c r="K996" s="47" t="s">
        <v>125</v>
      </c>
      <c r="L996" s="10"/>
      <c r="M996" s="10"/>
      <c r="N996" s="7"/>
      <c r="O996" s="7" t="s">
        <v>31</v>
      </c>
      <c r="P996" s="9" t="s">
        <v>23</v>
      </c>
      <c r="Q996" s="9"/>
      <c r="R996" s="36" t="s">
        <v>21</v>
      </c>
      <c r="S996" s="35" t="s">
        <v>22</v>
      </c>
      <c r="T996" s="35" t="s">
        <v>47</v>
      </c>
      <c r="U996" s="35"/>
      <c r="V996" s="35"/>
      <c r="W996" s="35"/>
      <c r="X996" s="37" t="s">
        <v>45</v>
      </c>
      <c r="Y996" s="37" t="s">
        <v>46</v>
      </c>
      <c r="Z996" s="30" t="s">
        <v>78</v>
      </c>
    </row>
    <row r="997" spans="4:26" x14ac:dyDescent="0.15">
      <c r="E997" s="46"/>
      <c r="F997" s="28"/>
      <c r="G997" s="29"/>
      <c r="H997" s="29"/>
      <c r="I997" s="48" t="str">
        <f>IF(COUNTA($F$995,$H$995,F997:H997)=5,P997,"")</f>
        <v/>
      </c>
      <c r="J997" s="48" t="str">
        <f t="shared" ref="J997:J1028" si="227">IF(COUNTA($F$995,$H$995,F997:H997)=5,IF(T997&lt;6,"*",IF(T997&gt;=17.583,"*",(H997-G997*INDEX(IF(O997="F",muratafemale,muratamale),R997-4,1)-INDEX(IF(O997="F",muratafemale,muratamale),R997-4,2))/(G997*INDEX(IF(O997="F",muratafemale,muratamale),R997-4,1)+INDEX(IF(O997="F",muratafemale,muratamale),R997-4,2))*100)),"")</f>
        <v/>
      </c>
      <c r="K997" s="49" t="str">
        <f>IF(COUNTA($F$995,$H$995,F997:H997)=5,IF(OR(T997&lt;1,G997&lt;70),"*",IF(G997&gt;=IF(O997="M",181,174),(H997-Z997)/Z997*100,IF(G997&lt;101,(H997-X997)/X997*100,IF(T997&lt;6,(H997-X997)/X997*100,IF(T997&gt;=17.583,(H997-Z997)/Z997*100,(H997-Y997)/Y997*100))))),"")</f>
        <v/>
      </c>
      <c r="L997" s="11"/>
      <c r="M997" s="11"/>
      <c r="N997" s="78"/>
      <c r="O997" s="39" t="str">
        <f>IF(OR(+$H$995="男",+$H$995="M"),"M","F")</f>
        <v>F</v>
      </c>
      <c r="P997" s="11">
        <f t="shared" ref="P997" si="228">IF(T997&gt;17.583,"*",(G997-(INDEX(IF(O997="F",Hfemalemean,Hmalemean),S997+1,R997+1)))/(INDEX(IF(O997="F",Hfemalesd,Hmalesd),S997+1,R997+1)))</f>
        <v>-23.287315649149274</v>
      </c>
      <c r="Q997" s="11"/>
      <c r="R997" s="38">
        <f>DATEDIF($F$995,F997,"Y")</f>
        <v>0</v>
      </c>
      <c r="S997" s="30">
        <f>DATEDIF($F$995,F997,"YM")</f>
        <v>0</v>
      </c>
      <c r="T997" s="30">
        <f>DATEDIF($F$995,F997,"Y")+DATEDIF($F$995,F997,"YD")/(365+IF(MOD(YEAR(DATE(YEAR(F997)-1,MONTH($F$995),DAY($F$995))),4)=0,IF(DATE(YEAR(DATE(YEAR(F997)-1,MONTH($F$995),DAY($F$995))),2,29)&gt;=DATE(YEAR(F997)-1,MONTH($F$995),DAY($F$995)),1,0),0)+IF(MOD(YEAR(F997),4)=0,IF(DATE(YEAR(F997),2,29)&lt;=F997,1,0),0))</f>
        <v>0</v>
      </c>
      <c r="U997" s="34"/>
      <c r="V997" s="34"/>
      <c r="W997" s="34"/>
      <c r="X997" s="31">
        <f t="shared" ref="X997" si="229">IF(O997="M",2.06*10^-3*G997^2-0.1166*G997+6.5273,2.49*10^-3*G997^2-0.1858*G997+9.036)</f>
        <v>9.0359999999999996</v>
      </c>
      <c r="Y997" s="31">
        <f t="shared" ref="Y997" si="230">((G997/100)^3*INDEX(itoOI,IF(O997="M",0,3)+IF(G997&lt;140,1,IF(G997&lt;=149,2,3)),1)+(G997/100)^2*INDEX(itoOI,IF(O997="M",0,3)+IF(G997&lt;140,1,IF(G997&lt;=149,2,3)),2)+(G997/100)*INDEX(itoOI,IF(O997="M",0,3)+IF(G997&lt;140,1,IF(G997&lt;=149,2,3)),3)+INDEX(itoOI,IF(O997="M",0,3)+IF(G997&lt;140,1,IF(G997&lt;=149,2,3)),4))</f>
        <v>-184.49199999999999</v>
      </c>
      <c r="Z997" s="30">
        <f t="shared" ref="Z997" si="231">22*G997^2/10000</f>
        <v>0</v>
      </c>
    </row>
    <row r="998" spans="4:26" x14ac:dyDescent="0.15">
      <c r="E998" s="46"/>
      <c r="F998" s="28"/>
      <c r="G998" s="29"/>
      <c r="H998" s="29"/>
      <c r="I998" s="48" t="str">
        <f>IF(COUNTA($F$995,$H$995,F998:H998)=5,P998,"")</f>
        <v/>
      </c>
      <c r="J998" s="48" t="str">
        <f t="shared" si="227"/>
        <v/>
      </c>
      <c r="K998" s="49" t="str">
        <f>IF(COUNTA($F$995,$H$995,F998:H998)=5,IF(OR(T998&lt;1,G998&lt;70),"*",IF(G998&gt;=IF(O998="M",181,174),(H998-Z998)/Z998*100,IF(G998&lt;101,(H998-X998)/X998*100,IF(T998&lt;6,(H998-X998)/X998*100,IF(T998&gt;=17.583,(H998-Z998)/Z998*100,(H998-Y998)/Y998*100))))),"")</f>
        <v/>
      </c>
      <c r="L998" s="11"/>
      <c r="M998" s="11"/>
      <c r="N998" s="78"/>
      <c r="O998" s="39" t="str">
        <f t="shared" ref="O998:O1061" si="232">IF(OR(+$H$995="男",+$H$995="M"),"M","F")</f>
        <v>F</v>
      </c>
      <c r="P998" s="11">
        <f t="shared" ref="P998:P1061" si="233">IF(T998&gt;17.583,"*",(G998-(INDEX(IF(O998="F",Hfemalemean,Hmalemean),S998+1,R998+1)))/(INDEX(IF(O998="F",Hfemalesd,Hmalesd),S998+1,R998+1)))</f>
        <v>-23.287315649149274</v>
      </c>
      <c r="Q998" s="11"/>
      <c r="R998" s="38">
        <f>DATEDIF($F$995,F998,"Y")</f>
        <v>0</v>
      </c>
      <c r="S998" s="30">
        <f t="shared" ref="S998:S1061" si="234">DATEDIF($F$995,F998,"YM")</f>
        <v>0</v>
      </c>
      <c r="T998" s="30">
        <f>DATEDIF($F$995,F998,"Y")+DATEDIF($F$995,F998,"YD")/(365+IF(MOD(YEAR(DATE(YEAR(F998)-1,MONTH($F$995),DAY($F$995))),4)=0,IF(DATE(YEAR(DATE(YEAR(F998)-1,MONTH($F$995),DAY($F$995))),2,29)&gt;=DATE(YEAR(F998)-1,MONTH($F$995),DAY($F$995)),1,0),0)+IF(MOD(YEAR(F998),4)=0,IF(DATE(YEAR(F998),2,29)&lt;=F998,1,0),0))</f>
        <v>0</v>
      </c>
      <c r="U998" s="34"/>
      <c r="V998" s="34"/>
      <c r="W998" s="34"/>
      <c r="X998" s="31">
        <f t="shared" ref="X998:X1061" si="235">IF(O998="M",2.06*10^-3*G998^2-0.1166*G998+6.5273,2.49*10^-3*G998^2-0.1858*G998+9.036)</f>
        <v>9.0359999999999996</v>
      </c>
      <c r="Y998" s="31">
        <f t="shared" ref="Y998:Y1061" si="236">((G998/100)^3*INDEX(itoOI,IF(O998="M",0,3)+IF(G998&lt;140,1,IF(G998&lt;=149,2,3)),1)+(G998/100)^2*INDEX(itoOI,IF(O998="M",0,3)+IF(G998&lt;140,1,IF(G998&lt;=149,2,3)),2)+(G998/100)*INDEX(itoOI,IF(O998="M",0,3)+IF(G998&lt;140,1,IF(G998&lt;=149,2,3)),3)+INDEX(itoOI,IF(O998="M",0,3)+IF(G998&lt;140,1,IF(G998&lt;=149,2,3)),4))</f>
        <v>-184.49199999999999</v>
      </c>
      <c r="Z998" s="30">
        <f t="shared" ref="Z998:Z1061" si="237">22*G998^2/10000</f>
        <v>0</v>
      </c>
    </row>
    <row r="999" spans="4:26" x14ac:dyDescent="0.15">
      <c r="E999" s="46"/>
      <c r="F999" s="28"/>
      <c r="G999" s="29"/>
      <c r="H999" s="29"/>
      <c r="I999" s="48" t="str">
        <f>IF(COUNTA($F$995,$H$995,F999:H999)=5,P999,"")</f>
        <v/>
      </c>
      <c r="J999" s="48" t="str">
        <f t="shared" si="227"/>
        <v/>
      </c>
      <c r="K999" s="49" t="str">
        <f>IF(COUNTA($F$995,$H$995,F999:H999)=5,IF(OR(T999&lt;1,G999&lt;70),"*",IF(G999&gt;=IF(O999="M",181,174),(H999-Z999)/Z999*100,IF(G999&lt;101,(H999-X999)/X999*100,IF(T999&lt;6,(H999-X999)/X999*100,IF(T999&gt;=17.583,(H999-Z999)/Z999*100,(H999-Y999)/Y999*100))))),"")</f>
        <v/>
      </c>
      <c r="N999" s="78"/>
      <c r="O999" s="39" t="str">
        <f t="shared" si="232"/>
        <v>F</v>
      </c>
      <c r="P999" s="11">
        <f t="shared" si="233"/>
        <v>-23.287315649149274</v>
      </c>
      <c r="Q999" s="11"/>
      <c r="R999" s="38">
        <f>DATEDIF($F$995,F999,"Y")</f>
        <v>0</v>
      </c>
      <c r="S999" s="30">
        <f t="shared" si="234"/>
        <v>0</v>
      </c>
      <c r="T999" s="30">
        <f>DATEDIF($F$995,F999,"Y")+DATEDIF($F$995,F999,"YD")/(365+IF(MOD(YEAR(DATE(YEAR(F999)-1,MONTH($F$995),DAY($F$995))),4)=0,IF(DATE(YEAR(DATE(YEAR(F999)-1,MONTH($F$995),DAY($F$995))),2,29)&gt;=DATE(YEAR(F999)-1,MONTH($F$995),DAY($F$995)),1,0),0)+IF(MOD(YEAR(F999),4)=0,IF(DATE(YEAR(F999),2,29)&lt;=F999,1,0),0))</f>
        <v>0</v>
      </c>
      <c r="U999" s="34"/>
      <c r="V999" s="34"/>
      <c r="W999" s="34"/>
      <c r="X999" s="31">
        <f t="shared" si="235"/>
        <v>9.0359999999999996</v>
      </c>
      <c r="Y999" s="31">
        <f t="shared" si="236"/>
        <v>-184.49199999999999</v>
      </c>
      <c r="Z999" s="30">
        <f t="shared" si="237"/>
        <v>0</v>
      </c>
    </row>
    <row r="1000" spans="4:26" x14ac:dyDescent="0.15">
      <c r="E1000" s="46"/>
      <c r="F1000" s="28"/>
      <c r="G1000" s="29"/>
      <c r="H1000" s="29"/>
      <c r="I1000" s="48" t="str">
        <f t="shared" ref="I1000:I1061" si="238">IF(COUNTA($F$995,$H$995,F1000:H1000)=5,P1000,"")</f>
        <v/>
      </c>
      <c r="J1000" s="48" t="str">
        <f t="shared" si="227"/>
        <v/>
      </c>
      <c r="K1000" s="49" t="str">
        <f t="shared" ref="K1000:K1061" si="239">IF(COUNTA($F$995,$H$995,F1000:H1000)=5,IF(OR(T1000&lt;1,G1000&lt;70),"*",IF(G1000&gt;=IF(O1000="M",181,174),(H1000-Z1000)/Z1000*100,IF(G1000&lt;101,(H1000-X1000)/X1000*100,IF(T1000&lt;6,(H1000-X1000)/X1000*100,IF(T1000&gt;=17.583,(H1000-Z1000)/Z1000*100,(H1000-Y1000)/Y1000*100))))),"")</f>
        <v/>
      </c>
      <c r="N1000" s="78"/>
      <c r="O1000" s="39" t="str">
        <f t="shared" si="232"/>
        <v>F</v>
      </c>
      <c r="P1000" s="11">
        <f t="shared" si="233"/>
        <v>-23.287315649149274</v>
      </c>
      <c r="Q1000" s="11"/>
      <c r="R1000" s="38">
        <f t="shared" ref="R1000:R1061" si="240">DATEDIF($F$995,F1000,"Y")</f>
        <v>0</v>
      </c>
      <c r="S1000" s="30">
        <f>DATEDIF($F$995,F1000,"YM")</f>
        <v>0</v>
      </c>
      <c r="T1000" s="30">
        <f t="shared" ref="T1000:T1061" si="241">DATEDIF($F$995,F1000,"Y")+DATEDIF($F$995,F1000,"YD")/(365+IF(MOD(YEAR(DATE(YEAR(F1000)-1,MONTH($F$995),DAY($F$995))),4)=0,IF(DATE(YEAR(DATE(YEAR(F1000)-1,MONTH($F$995),DAY($F$995))),2,29)&gt;=DATE(YEAR(F1000)-1,MONTH($F$995),DAY($F$995)),1,0),0)+IF(MOD(YEAR(F1000),4)=0,IF(DATE(YEAR(F1000),2,29)&lt;=F1000,1,0),0))</f>
        <v>0</v>
      </c>
      <c r="U1000" s="34"/>
      <c r="V1000" s="34"/>
      <c r="W1000" s="34"/>
      <c r="X1000" s="31">
        <f t="shared" si="235"/>
        <v>9.0359999999999996</v>
      </c>
      <c r="Y1000" s="31">
        <f t="shared" si="236"/>
        <v>-184.49199999999999</v>
      </c>
      <c r="Z1000" s="30">
        <f t="shared" si="237"/>
        <v>0</v>
      </c>
    </row>
    <row r="1001" spans="4:26" x14ac:dyDescent="0.15">
      <c r="E1001" s="46"/>
      <c r="F1001" s="28"/>
      <c r="G1001" s="29"/>
      <c r="H1001" s="29"/>
      <c r="I1001" s="48" t="str">
        <f t="shared" si="238"/>
        <v/>
      </c>
      <c r="J1001" s="48" t="str">
        <f t="shared" si="227"/>
        <v/>
      </c>
      <c r="K1001" s="49" t="str">
        <f t="shared" si="239"/>
        <v/>
      </c>
      <c r="N1001" s="78"/>
      <c r="O1001" s="39" t="str">
        <f t="shared" si="232"/>
        <v>F</v>
      </c>
      <c r="P1001" s="11">
        <f t="shared" si="233"/>
        <v>-23.287315649149274</v>
      </c>
      <c r="Q1001" s="11"/>
      <c r="R1001" s="38">
        <f t="shared" si="240"/>
        <v>0</v>
      </c>
      <c r="S1001" s="30">
        <f>DATEDIF($F$995,F1001,"YM")</f>
        <v>0</v>
      </c>
      <c r="T1001" s="30">
        <f t="shared" si="241"/>
        <v>0</v>
      </c>
      <c r="U1001" s="34"/>
      <c r="V1001" s="34"/>
      <c r="W1001" s="34"/>
      <c r="X1001" s="31">
        <f t="shared" si="235"/>
        <v>9.0359999999999996</v>
      </c>
      <c r="Y1001" s="31">
        <f t="shared" si="236"/>
        <v>-184.49199999999999</v>
      </c>
      <c r="Z1001" s="30">
        <f t="shared" si="237"/>
        <v>0</v>
      </c>
    </row>
    <row r="1002" spans="4:26" x14ac:dyDescent="0.15">
      <c r="E1002" s="46"/>
      <c r="F1002" s="28"/>
      <c r="G1002" s="29"/>
      <c r="H1002" s="29"/>
      <c r="I1002" s="48" t="str">
        <f t="shared" si="238"/>
        <v/>
      </c>
      <c r="J1002" s="48" t="str">
        <f t="shared" si="227"/>
        <v/>
      </c>
      <c r="K1002" s="49" t="str">
        <f t="shared" si="239"/>
        <v/>
      </c>
      <c r="N1002" s="78"/>
      <c r="O1002" s="39" t="str">
        <f t="shared" si="232"/>
        <v>F</v>
      </c>
      <c r="P1002" s="11">
        <f t="shared" si="233"/>
        <v>-23.287315649149274</v>
      </c>
      <c r="Q1002" s="11"/>
      <c r="R1002" s="38">
        <f t="shared" si="240"/>
        <v>0</v>
      </c>
      <c r="S1002" s="30">
        <f t="shared" si="234"/>
        <v>0</v>
      </c>
      <c r="T1002" s="30">
        <f t="shared" si="241"/>
        <v>0</v>
      </c>
      <c r="U1002" s="34"/>
      <c r="V1002" s="34"/>
      <c r="W1002" s="34"/>
      <c r="X1002" s="31">
        <f t="shared" si="235"/>
        <v>9.0359999999999996</v>
      </c>
      <c r="Y1002" s="31">
        <f t="shared" si="236"/>
        <v>-184.49199999999999</v>
      </c>
      <c r="Z1002" s="30">
        <f t="shared" si="237"/>
        <v>0</v>
      </c>
    </row>
    <row r="1003" spans="4:26" x14ac:dyDescent="0.15">
      <c r="E1003" s="46"/>
      <c r="F1003" s="28"/>
      <c r="G1003" s="29"/>
      <c r="H1003" s="29"/>
      <c r="I1003" s="48" t="str">
        <f t="shared" si="238"/>
        <v/>
      </c>
      <c r="J1003" s="48" t="str">
        <f t="shared" si="227"/>
        <v/>
      </c>
      <c r="K1003" s="49" t="str">
        <f t="shared" si="239"/>
        <v/>
      </c>
      <c r="N1003" s="78"/>
      <c r="O1003" s="39" t="str">
        <f t="shared" si="232"/>
        <v>F</v>
      </c>
      <c r="P1003" s="11">
        <f t="shared" si="233"/>
        <v>-23.287315649149274</v>
      </c>
      <c r="Q1003" s="11"/>
      <c r="R1003" s="38">
        <f t="shared" si="240"/>
        <v>0</v>
      </c>
      <c r="S1003" s="30">
        <f t="shared" si="234"/>
        <v>0</v>
      </c>
      <c r="T1003" s="30">
        <f t="shared" si="241"/>
        <v>0</v>
      </c>
      <c r="U1003" s="34"/>
      <c r="V1003" s="34"/>
      <c r="W1003" s="34"/>
      <c r="X1003" s="31">
        <f t="shared" si="235"/>
        <v>9.0359999999999996</v>
      </c>
      <c r="Y1003" s="31">
        <f t="shared" si="236"/>
        <v>-184.49199999999999</v>
      </c>
      <c r="Z1003" s="30">
        <f t="shared" si="237"/>
        <v>0</v>
      </c>
    </row>
    <row r="1004" spans="4:26" x14ac:dyDescent="0.15">
      <c r="E1004" s="46"/>
      <c r="F1004" s="28"/>
      <c r="G1004" s="29"/>
      <c r="H1004" s="29"/>
      <c r="I1004" s="48" t="str">
        <f t="shared" si="238"/>
        <v/>
      </c>
      <c r="J1004" s="48" t="str">
        <f t="shared" si="227"/>
        <v/>
      </c>
      <c r="K1004" s="49" t="str">
        <f t="shared" si="239"/>
        <v/>
      </c>
      <c r="N1004" s="78"/>
      <c r="O1004" s="39" t="str">
        <f t="shared" si="232"/>
        <v>F</v>
      </c>
      <c r="P1004" s="11">
        <f t="shared" si="233"/>
        <v>-23.287315649149274</v>
      </c>
      <c r="Q1004" s="11"/>
      <c r="R1004" s="38">
        <f t="shared" si="240"/>
        <v>0</v>
      </c>
      <c r="S1004" s="30">
        <f t="shared" si="234"/>
        <v>0</v>
      </c>
      <c r="T1004" s="30">
        <f t="shared" si="241"/>
        <v>0</v>
      </c>
      <c r="U1004" s="34"/>
      <c r="V1004" s="34"/>
      <c r="W1004" s="34"/>
      <c r="X1004" s="31">
        <f t="shared" si="235"/>
        <v>9.0359999999999996</v>
      </c>
      <c r="Y1004" s="31">
        <f t="shared" si="236"/>
        <v>-184.49199999999999</v>
      </c>
      <c r="Z1004" s="30">
        <f t="shared" si="237"/>
        <v>0</v>
      </c>
    </row>
    <row r="1005" spans="4:26" x14ac:dyDescent="0.15">
      <c r="E1005" s="46"/>
      <c r="F1005" s="28"/>
      <c r="G1005" s="29"/>
      <c r="H1005" s="29"/>
      <c r="I1005" s="48" t="str">
        <f t="shared" si="238"/>
        <v/>
      </c>
      <c r="J1005" s="48" t="str">
        <f t="shared" si="227"/>
        <v/>
      </c>
      <c r="K1005" s="49" t="str">
        <f t="shared" si="239"/>
        <v/>
      </c>
      <c r="N1005" s="78"/>
      <c r="O1005" s="39" t="str">
        <f t="shared" si="232"/>
        <v>F</v>
      </c>
      <c r="P1005" s="11">
        <f t="shared" si="233"/>
        <v>-23.287315649149274</v>
      </c>
      <c r="Q1005" s="11"/>
      <c r="R1005" s="38">
        <f t="shared" si="240"/>
        <v>0</v>
      </c>
      <c r="S1005" s="30">
        <f t="shared" si="234"/>
        <v>0</v>
      </c>
      <c r="T1005" s="30">
        <f t="shared" si="241"/>
        <v>0</v>
      </c>
      <c r="U1005" s="34"/>
      <c r="V1005" s="34"/>
      <c r="W1005" s="34"/>
      <c r="X1005" s="31">
        <f t="shared" si="235"/>
        <v>9.0359999999999996</v>
      </c>
      <c r="Y1005" s="31">
        <f t="shared" si="236"/>
        <v>-184.49199999999999</v>
      </c>
      <c r="Z1005" s="30">
        <f t="shared" si="237"/>
        <v>0</v>
      </c>
    </row>
    <row r="1006" spans="4:26" x14ac:dyDescent="0.15">
      <c r="E1006" s="46"/>
      <c r="F1006" s="28"/>
      <c r="G1006" s="29"/>
      <c r="H1006" s="29"/>
      <c r="I1006" s="48" t="str">
        <f t="shared" si="238"/>
        <v/>
      </c>
      <c r="J1006" s="48" t="str">
        <f t="shared" si="227"/>
        <v/>
      </c>
      <c r="K1006" s="49" t="str">
        <f t="shared" si="239"/>
        <v/>
      </c>
      <c r="N1006" s="78"/>
      <c r="O1006" s="39" t="str">
        <f t="shared" si="232"/>
        <v>F</v>
      </c>
      <c r="P1006" s="11">
        <f t="shared" si="233"/>
        <v>-23.287315649149274</v>
      </c>
      <c r="Q1006" s="11"/>
      <c r="R1006" s="38">
        <f t="shared" si="240"/>
        <v>0</v>
      </c>
      <c r="S1006" s="30">
        <f t="shared" si="234"/>
        <v>0</v>
      </c>
      <c r="T1006" s="30">
        <f t="shared" si="241"/>
        <v>0</v>
      </c>
      <c r="U1006" s="34"/>
      <c r="V1006" s="34"/>
      <c r="W1006" s="34"/>
      <c r="X1006" s="31">
        <f t="shared" si="235"/>
        <v>9.0359999999999996</v>
      </c>
      <c r="Y1006" s="31">
        <f t="shared" si="236"/>
        <v>-184.49199999999999</v>
      </c>
      <c r="Z1006" s="30">
        <f t="shared" si="237"/>
        <v>0</v>
      </c>
    </row>
    <row r="1007" spans="4:26" x14ac:dyDescent="0.15">
      <c r="E1007" s="46"/>
      <c r="F1007" s="28"/>
      <c r="G1007" s="29"/>
      <c r="H1007" s="29"/>
      <c r="I1007" s="48" t="str">
        <f t="shared" si="238"/>
        <v/>
      </c>
      <c r="J1007" s="48" t="str">
        <f t="shared" si="227"/>
        <v/>
      </c>
      <c r="K1007" s="49" t="str">
        <f t="shared" si="239"/>
        <v/>
      </c>
      <c r="N1007" s="78"/>
      <c r="O1007" s="39" t="str">
        <f t="shared" si="232"/>
        <v>F</v>
      </c>
      <c r="P1007" s="11">
        <f t="shared" si="233"/>
        <v>-23.287315649149274</v>
      </c>
      <c r="Q1007" s="11"/>
      <c r="R1007" s="38">
        <f t="shared" si="240"/>
        <v>0</v>
      </c>
      <c r="S1007" s="30">
        <f t="shared" si="234"/>
        <v>0</v>
      </c>
      <c r="T1007" s="30">
        <f t="shared" si="241"/>
        <v>0</v>
      </c>
      <c r="U1007" s="34"/>
      <c r="V1007" s="34"/>
      <c r="W1007" s="34"/>
      <c r="X1007" s="31">
        <f t="shared" si="235"/>
        <v>9.0359999999999996</v>
      </c>
      <c r="Y1007" s="31">
        <f t="shared" si="236"/>
        <v>-184.49199999999999</v>
      </c>
      <c r="Z1007" s="30">
        <f t="shared" si="237"/>
        <v>0</v>
      </c>
    </row>
    <row r="1008" spans="4:26" x14ac:dyDescent="0.15">
      <c r="E1008" s="46"/>
      <c r="F1008" s="28"/>
      <c r="G1008" s="29"/>
      <c r="H1008" s="29"/>
      <c r="I1008" s="48" t="str">
        <f t="shared" si="238"/>
        <v/>
      </c>
      <c r="J1008" s="48" t="str">
        <f t="shared" si="227"/>
        <v/>
      </c>
      <c r="K1008" s="49" t="str">
        <f t="shared" si="239"/>
        <v/>
      </c>
      <c r="N1008" s="78"/>
      <c r="O1008" s="39" t="str">
        <f t="shared" si="232"/>
        <v>F</v>
      </c>
      <c r="P1008" s="11">
        <f t="shared" si="233"/>
        <v>-23.287315649149274</v>
      </c>
      <c r="Q1008" s="11"/>
      <c r="R1008" s="38">
        <f t="shared" si="240"/>
        <v>0</v>
      </c>
      <c r="S1008" s="30">
        <f t="shared" si="234"/>
        <v>0</v>
      </c>
      <c r="T1008" s="30">
        <f t="shared" si="241"/>
        <v>0</v>
      </c>
      <c r="U1008" s="34"/>
      <c r="V1008" s="34"/>
      <c r="W1008" s="34"/>
      <c r="X1008" s="31">
        <f t="shared" si="235"/>
        <v>9.0359999999999996</v>
      </c>
      <c r="Y1008" s="31">
        <f t="shared" si="236"/>
        <v>-184.49199999999999</v>
      </c>
      <c r="Z1008" s="30">
        <f t="shared" si="237"/>
        <v>0</v>
      </c>
    </row>
    <row r="1009" spans="5:26" x14ac:dyDescent="0.15">
      <c r="E1009" s="46"/>
      <c r="F1009" s="28"/>
      <c r="G1009" s="29"/>
      <c r="H1009" s="29"/>
      <c r="I1009" s="48" t="str">
        <f t="shared" si="238"/>
        <v/>
      </c>
      <c r="J1009" s="48" t="str">
        <f t="shared" si="227"/>
        <v/>
      </c>
      <c r="K1009" s="49" t="str">
        <f t="shared" si="239"/>
        <v/>
      </c>
      <c r="N1009" s="78"/>
      <c r="O1009" s="39" t="str">
        <f t="shared" si="232"/>
        <v>F</v>
      </c>
      <c r="P1009" s="11">
        <f t="shared" si="233"/>
        <v>-23.287315649149274</v>
      </c>
      <c r="Q1009" s="11"/>
      <c r="R1009" s="38">
        <f t="shared" si="240"/>
        <v>0</v>
      </c>
      <c r="S1009" s="30">
        <f t="shared" si="234"/>
        <v>0</v>
      </c>
      <c r="T1009" s="30">
        <f t="shared" si="241"/>
        <v>0</v>
      </c>
      <c r="U1009" s="34"/>
      <c r="V1009" s="34"/>
      <c r="W1009" s="34"/>
      <c r="X1009" s="31">
        <f t="shared" si="235"/>
        <v>9.0359999999999996</v>
      </c>
      <c r="Y1009" s="31">
        <f t="shared" si="236"/>
        <v>-184.49199999999999</v>
      </c>
      <c r="Z1009" s="30">
        <f t="shared" si="237"/>
        <v>0</v>
      </c>
    </row>
    <row r="1010" spans="5:26" x14ac:dyDescent="0.15">
      <c r="E1010" s="46"/>
      <c r="F1010" s="28"/>
      <c r="G1010" s="29"/>
      <c r="H1010" s="29"/>
      <c r="I1010" s="48" t="str">
        <f t="shared" si="238"/>
        <v/>
      </c>
      <c r="J1010" s="48" t="str">
        <f t="shared" si="227"/>
        <v/>
      </c>
      <c r="K1010" s="49" t="str">
        <f t="shared" si="239"/>
        <v/>
      </c>
      <c r="N1010" s="78"/>
      <c r="O1010" s="39" t="str">
        <f t="shared" si="232"/>
        <v>F</v>
      </c>
      <c r="P1010" s="11">
        <f t="shared" si="233"/>
        <v>-23.287315649149274</v>
      </c>
      <c r="Q1010" s="11"/>
      <c r="R1010" s="38">
        <f t="shared" si="240"/>
        <v>0</v>
      </c>
      <c r="S1010" s="30">
        <f t="shared" si="234"/>
        <v>0</v>
      </c>
      <c r="T1010" s="30">
        <f t="shared" si="241"/>
        <v>0</v>
      </c>
      <c r="U1010" s="34"/>
      <c r="V1010" s="34"/>
      <c r="W1010" s="34"/>
      <c r="X1010" s="31">
        <f t="shared" si="235"/>
        <v>9.0359999999999996</v>
      </c>
      <c r="Y1010" s="31">
        <f t="shared" si="236"/>
        <v>-184.49199999999999</v>
      </c>
      <c r="Z1010" s="30">
        <f t="shared" si="237"/>
        <v>0</v>
      </c>
    </row>
    <row r="1011" spans="5:26" x14ac:dyDescent="0.15">
      <c r="E1011" s="46"/>
      <c r="F1011" s="28"/>
      <c r="G1011" s="29"/>
      <c r="H1011" s="29"/>
      <c r="I1011" s="48" t="str">
        <f t="shared" si="238"/>
        <v/>
      </c>
      <c r="J1011" s="48" t="str">
        <f t="shared" si="227"/>
        <v/>
      </c>
      <c r="K1011" s="49" t="str">
        <f t="shared" si="239"/>
        <v/>
      </c>
      <c r="N1011" s="78"/>
      <c r="O1011" s="39" t="str">
        <f t="shared" si="232"/>
        <v>F</v>
      </c>
      <c r="P1011" s="11">
        <f t="shared" si="233"/>
        <v>-23.287315649149274</v>
      </c>
      <c r="Q1011" s="11"/>
      <c r="R1011" s="38">
        <f t="shared" si="240"/>
        <v>0</v>
      </c>
      <c r="S1011" s="30">
        <f t="shared" si="234"/>
        <v>0</v>
      </c>
      <c r="T1011" s="30">
        <f t="shared" si="241"/>
        <v>0</v>
      </c>
      <c r="U1011" s="34"/>
      <c r="V1011" s="34"/>
      <c r="W1011" s="34"/>
      <c r="X1011" s="31">
        <f t="shared" si="235"/>
        <v>9.0359999999999996</v>
      </c>
      <c r="Y1011" s="31">
        <f t="shared" si="236"/>
        <v>-184.49199999999999</v>
      </c>
      <c r="Z1011" s="30">
        <f t="shared" si="237"/>
        <v>0</v>
      </c>
    </row>
    <row r="1012" spans="5:26" x14ac:dyDescent="0.15">
      <c r="E1012" s="46"/>
      <c r="F1012" s="28"/>
      <c r="G1012" s="29"/>
      <c r="H1012" s="29"/>
      <c r="I1012" s="48" t="str">
        <f t="shared" si="238"/>
        <v/>
      </c>
      <c r="J1012" s="48" t="str">
        <f t="shared" si="227"/>
        <v/>
      </c>
      <c r="K1012" s="49" t="str">
        <f t="shared" si="239"/>
        <v/>
      </c>
      <c r="N1012" s="78"/>
      <c r="O1012" s="39" t="str">
        <f t="shared" si="232"/>
        <v>F</v>
      </c>
      <c r="P1012" s="11">
        <f t="shared" si="233"/>
        <v>-23.287315649149274</v>
      </c>
      <c r="Q1012" s="11"/>
      <c r="R1012" s="38">
        <f t="shared" si="240"/>
        <v>0</v>
      </c>
      <c r="S1012" s="30">
        <f t="shared" si="234"/>
        <v>0</v>
      </c>
      <c r="T1012" s="30">
        <f t="shared" si="241"/>
        <v>0</v>
      </c>
      <c r="U1012" s="34"/>
      <c r="V1012" s="34"/>
      <c r="W1012" s="34"/>
      <c r="X1012" s="31">
        <f t="shared" si="235"/>
        <v>9.0359999999999996</v>
      </c>
      <c r="Y1012" s="31">
        <f t="shared" si="236"/>
        <v>-184.49199999999999</v>
      </c>
      <c r="Z1012" s="30">
        <f t="shared" si="237"/>
        <v>0</v>
      </c>
    </row>
    <row r="1013" spans="5:26" x14ac:dyDescent="0.15">
      <c r="E1013" s="46"/>
      <c r="F1013" s="28"/>
      <c r="G1013" s="29"/>
      <c r="H1013" s="29"/>
      <c r="I1013" s="48" t="str">
        <f t="shared" si="238"/>
        <v/>
      </c>
      <c r="J1013" s="48" t="str">
        <f t="shared" si="227"/>
        <v/>
      </c>
      <c r="K1013" s="49" t="str">
        <f t="shared" si="239"/>
        <v/>
      </c>
      <c r="N1013" s="78"/>
      <c r="O1013" s="39" t="str">
        <f t="shared" si="232"/>
        <v>F</v>
      </c>
      <c r="P1013" s="11">
        <f t="shared" si="233"/>
        <v>-23.287315649149274</v>
      </c>
      <c r="Q1013" s="11"/>
      <c r="R1013" s="38">
        <f t="shared" si="240"/>
        <v>0</v>
      </c>
      <c r="S1013" s="30">
        <f t="shared" si="234"/>
        <v>0</v>
      </c>
      <c r="T1013" s="30">
        <f t="shared" si="241"/>
        <v>0</v>
      </c>
      <c r="U1013" s="34"/>
      <c r="V1013" s="34"/>
      <c r="W1013" s="34"/>
      <c r="X1013" s="31">
        <f t="shared" si="235"/>
        <v>9.0359999999999996</v>
      </c>
      <c r="Y1013" s="31">
        <f t="shared" si="236"/>
        <v>-184.49199999999999</v>
      </c>
      <c r="Z1013" s="30">
        <f t="shared" si="237"/>
        <v>0</v>
      </c>
    </row>
    <row r="1014" spans="5:26" x14ac:dyDescent="0.15">
      <c r="E1014" s="46"/>
      <c r="F1014" s="28"/>
      <c r="G1014" s="29"/>
      <c r="H1014" s="29"/>
      <c r="I1014" s="48" t="str">
        <f t="shared" si="238"/>
        <v/>
      </c>
      <c r="J1014" s="48" t="str">
        <f t="shared" si="227"/>
        <v/>
      </c>
      <c r="K1014" s="49" t="str">
        <f t="shared" si="239"/>
        <v/>
      </c>
      <c r="N1014" s="78"/>
      <c r="O1014" s="39" t="str">
        <f t="shared" si="232"/>
        <v>F</v>
      </c>
      <c r="P1014" s="11">
        <f t="shared" si="233"/>
        <v>-23.287315649149274</v>
      </c>
      <c r="Q1014" s="11"/>
      <c r="R1014" s="38">
        <f t="shared" si="240"/>
        <v>0</v>
      </c>
      <c r="S1014" s="30">
        <f t="shared" si="234"/>
        <v>0</v>
      </c>
      <c r="T1014" s="30">
        <f t="shared" si="241"/>
        <v>0</v>
      </c>
      <c r="U1014" s="34"/>
      <c r="V1014" s="34"/>
      <c r="W1014" s="34"/>
      <c r="X1014" s="31">
        <f t="shared" si="235"/>
        <v>9.0359999999999996</v>
      </c>
      <c r="Y1014" s="31">
        <f t="shared" si="236"/>
        <v>-184.49199999999999</v>
      </c>
      <c r="Z1014" s="30">
        <f t="shared" si="237"/>
        <v>0</v>
      </c>
    </row>
    <row r="1015" spans="5:26" x14ac:dyDescent="0.15">
      <c r="E1015" s="46"/>
      <c r="F1015" s="28"/>
      <c r="G1015" s="29"/>
      <c r="H1015" s="29"/>
      <c r="I1015" s="48" t="str">
        <f t="shared" si="238"/>
        <v/>
      </c>
      <c r="J1015" s="48" t="str">
        <f t="shared" si="227"/>
        <v/>
      </c>
      <c r="K1015" s="49" t="str">
        <f t="shared" si="239"/>
        <v/>
      </c>
      <c r="N1015" s="78"/>
      <c r="O1015" s="39" t="str">
        <f t="shared" si="232"/>
        <v>F</v>
      </c>
      <c r="P1015" s="11">
        <f t="shared" si="233"/>
        <v>-23.287315649149274</v>
      </c>
      <c r="Q1015" s="11"/>
      <c r="R1015" s="38">
        <f t="shared" si="240"/>
        <v>0</v>
      </c>
      <c r="S1015" s="30">
        <f t="shared" si="234"/>
        <v>0</v>
      </c>
      <c r="T1015" s="30">
        <f t="shared" si="241"/>
        <v>0</v>
      </c>
      <c r="U1015" s="34"/>
      <c r="V1015" s="34"/>
      <c r="W1015" s="34"/>
      <c r="X1015" s="31">
        <f t="shared" si="235"/>
        <v>9.0359999999999996</v>
      </c>
      <c r="Y1015" s="31">
        <f t="shared" si="236"/>
        <v>-184.49199999999999</v>
      </c>
      <c r="Z1015" s="30">
        <f t="shared" si="237"/>
        <v>0</v>
      </c>
    </row>
    <row r="1016" spans="5:26" x14ac:dyDescent="0.15">
      <c r="E1016" s="46"/>
      <c r="F1016" s="28"/>
      <c r="G1016" s="29"/>
      <c r="H1016" s="29"/>
      <c r="I1016" s="48" t="str">
        <f t="shared" si="238"/>
        <v/>
      </c>
      <c r="J1016" s="48" t="str">
        <f t="shared" si="227"/>
        <v/>
      </c>
      <c r="K1016" s="49" t="str">
        <f t="shared" si="239"/>
        <v/>
      </c>
      <c r="N1016" s="78"/>
      <c r="O1016" s="39" t="str">
        <f t="shared" si="232"/>
        <v>F</v>
      </c>
      <c r="P1016" s="11">
        <f t="shared" si="233"/>
        <v>-23.287315649149274</v>
      </c>
      <c r="Q1016" s="11"/>
      <c r="R1016" s="38">
        <f t="shared" si="240"/>
        <v>0</v>
      </c>
      <c r="S1016" s="30">
        <f t="shared" si="234"/>
        <v>0</v>
      </c>
      <c r="T1016" s="30">
        <f t="shared" si="241"/>
        <v>0</v>
      </c>
      <c r="U1016" s="34"/>
      <c r="V1016" s="34"/>
      <c r="W1016" s="34"/>
      <c r="X1016" s="31">
        <f t="shared" si="235"/>
        <v>9.0359999999999996</v>
      </c>
      <c r="Y1016" s="31">
        <f t="shared" si="236"/>
        <v>-184.49199999999999</v>
      </c>
      <c r="Z1016" s="30">
        <f t="shared" si="237"/>
        <v>0</v>
      </c>
    </row>
    <row r="1017" spans="5:26" x14ac:dyDescent="0.15">
      <c r="E1017" s="46"/>
      <c r="F1017" s="28"/>
      <c r="G1017" s="29"/>
      <c r="H1017" s="29"/>
      <c r="I1017" s="48" t="str">
        <f t="shared" si="238"/>
        <v/>
      </c>
      <c r="J1017" s="48" t="str">
        <f t="shared" si="227"/>
        <v/>
      </c>
      <c r="K1017" s="49" t="str">
        <f t="shared" si="239"/>
        <v/>
      </c>
      <c r="N1017" s="78"/>
      <c r="O1017" s="39" t="str">
        <f t="shared" si="232"/>
        <v>F</v>
      </c>
      <c r="P1017" s="11">
        <f t="shared" si="233"/>
        <v>-23.287315649149274</v>
      </c>
      <c r="Q1017" s="11"/>
      <c r="R1017" s="38">
        <f t="shared" si="240"/>
        <v>0</v>
      </c>
      <c r="S1017" s="30">
        <f t="shared" si="234"/>
        <v>0</v>
      </c>
      <c r="T1017" s="30">
        <f t="shared" si="241"/>
        <v>0</v>
      </c>
      <c r="U1017" s="34"/>
      <c r="V1017" s="34"/>
      <c r="W1017" s="34"/>
      <c r="X1017" s="31">
        <f t="shared" si="235"/>
        <v>9.0359999999999996</v>
      </c>
      <c r="Y1017" s="31">
        <f t="shared" si="236"/>
        <v>-184.49199999999999</v>
      </c>
      <c r="Z1017" s="30">
        <f t="shared" si="237"/>
        <v>0</v>
      </c>
    </row>
    <row r="1018" spans="5:26" x14ac:dyDescent="0.15">
      <c r="E1018" s="46"/>
      <c r="F1018" s="28"/>
      <c r="G1018" s="29"/>
      <c r="H1018" s="29"/>
      <c r="I1018" s="48" t="str">
        <f t="shared" si="238"/>
        <v/>
      </c>
      <c r="J1018" s="48" t="str">
        <f t="shared" si="227"/>
        <v/>
      </c>
      <c r="K1018" s="49" t="str">
        <f t="shared" si="239"/>
        <v/>
      </c>
      <c r="N1018" s="78"/>
      <c r="O1018" s="39" t="str">
        <f t="shared" si="232"/>
        <v>F</v>
      </c>
      <c r="P1018" s="11">
        <f t="shared" si="233"/>
        <v>-23.287315649149274</v>
      </c>
      <c r="Q1018" s="11"/>
      <c r="R1018" s="38">
        <f t="shared" si="240"/>
        <v>0</v>
      </c>
      <c r="S1018" s="30">
        <f t="shared" si="234"/>
        <v>0</v>
      </c>
      <c r="T1018" s="30">
        <f t="shared" si="241"/>
        <v>0</v>
      </c>
      <c r="U1018" s="34"/>
      <c r="V1018" s="34"/>
      <c r="W1018" s="34"/>
      <c r="X1018" s="31">
        <f t="shared" si="235"/>
        <v>9.0359999999999996</v>
      </c>
      <c r="Y1018" s="31">
        <f t="shared" si="236"/>
        <v>-184.49199999999999</v>
      </c>
      <c r="Z1018" s="30">
        <f t="shared" si="237"/>
        <v>0</v>
      </c>
    </row>
    <row r="1019" spans="5:26" x14ac:dyDescent="0.15">
      <c r="E1019" s="46"/>
      <c r="F1019" s="28"/>
      <c r="G1019" s="29"/>
      <c r="H1019" s="29"/>
      <c r="I1019" s="48" t="str">
        <f t="shared" si="238"/>
        <v/>
      </c>
      <c r="J1019" s="48" t="str">
        <f t="shared" si="227"/>
        <v/>
      </c>
      <c r="K1019" s="49" t="str">
        <f t="shared" si="239"/>
        <v/>
      </c>
      <c r="N1019" s="78"/>
      <c r="O1019" s="39" t="str">
        <f t="shared" si="232"/>
        <v>F</v>
      </c>
      <c r="P1019" s="11">
        <f t="shared" si="233"/>
        <v>-23.287315649149274</v>
      </c>
      <c r="Q1019" s="11"/>
      <c r="R1019" s="38">
        <f t="shared" si="240"/>
        <v>0</v>
      </c>
      <c r="S1019" s="30">
        <f t="shared" si="234"/>
        <v>0</v>
      </c>
      <c r="T1019" s="30">
        <f t="shared" si="241"/>
        <v>0</v>
      </c>
      <c r="U1019" s="34"/>
      <c r="V1019" s="34"/>
      <c r="W1019" s="34"/>
      <c r="X1019" s="31">
        <f t="shared" si="235"/>
        <v>9.0359999999999996</v>
      </c>
      <c r="Y1019" s="31">
        <f t="shared" si="236"/>
        <v>-184.49199999999999</v>
      </c>
      <c r="Z1019" s="30">
        <f t="shared" si="237"/>
        <v>0</v>
      </c>
    </row>
    <row r="1020" spans="5:26" x14ac:dyDescent="0.15">
      <c r="E1020" s="46"/>
      <c r="F1020" s="28"/>
      <c r="G1020" s="29"/>
      <c r="H1020" s="29"/>
      <c r="I1020" s="48" t="str">
        <f t="shared" si="238"/>
        <v/>
      </c>
      <c r="J1020" s="48" t="str">
        <f t="shared" si="227"/>
        <v/>
      </c>
      <c r="K1020" s="49" t="str">
        <f t="shared" si="239"/>
        <v/>
      </c>
      <c r="N1020" s="78"/>
      <c r="O1020" s="39" t="str">
        <f t="shared" si="232"/>
        <v>F</v>
      </c>
      <c r="P1020" s="11">
        <f t="shared" si="233"/>
        <v>-23.287315649149274</v>
      </c>
      <c r="Q1020" s="11"/>
      <c r="R1020" s="38">
        <f t="shared" si="240"/>
        <v>0</v>
      </c>
      <c r="S1020" s="30">
        <f t="shared" si="234"/>
        <v>0</v>
      </c>
      <c r="T1020" s="30">
        <f t="shared" si="241"/>
        <v>0</v>
      </c>
      <c r="U1020" s="34"/>
      <c r="V1020" s="34"/>
      <c r="W1020" s="34"/>
      <c r="X1020" s="31">
        <f t="shared" si="235"/>
        <v>9.0359999999999996</v>
      </c>
      <c r="Y1020" s="31">
        <f t="shared" si="236"/>
        <v>-184.49199999999999</v>
      </c>
      <c r="Z1020" s="30">
        <f t="shared" si="237"/>
        <v>0</v>
      </c>
    </row>
    <row r="1021" spans="5:26" x14ac:dyDescent="0.15">
      <c r="E1021" s="46"/>
      <c r="F1021" s="28"/>
      <c r="G1021" s="29"/>
      <c r="H1021" s="29"/>
      <c r="I1021" s="48" t="str">
        <f t="shared" si="238"/>
        <v/>
      </c>
      <c r="J1021" s="48" t="str">
        <f t="shared" si="227"/>
        <v/>
      </c>
      <c r="K1021" s="49" t="str">
        <f t="shared" si="239"/>
        <v/>
      </c>
      <c r="N1021" s="78"/>
      <c r="O1021" s="39" t="str">
        <f t="shared" si="232"/>
        <v>F</v>
      </c>
      <c r="P1021" s="11">
        <f t="shared" si="233"/>
        <v>-23.287315649149274</v>
      </c>
      <c r="Q1021" s="11"/>
      <c r="R1021" s="38">
        <f t="shared" si="240"/>
        <v>0</v>
      </c>
      <c r="S1021" s="30">
        <f t="shared" si="234"/>
        <v>0</v>
      </c>
      <c r="T1021" s="30">
        <f t="shared" si="241"/>
        <v>0</v>
      </c>
      <c r="U1021" s="34"/>
      <c r="V1021" s="34"/>
      <c r="W1021" s="34"/>
      <c r="X1021" s="31">
        <f t="shared" si="235"/>
        <v>9.0359999999999996</v>
      </c>
      <c r="Y1021" s="31">
        <f t="shared" si="236"/>
        <v>-184.49199999999999</v>
      </c>
      <c r="Z1021" s="30">
        <f t="shared" si="237"/>
        <v>0</v>
      </c>
    </row>
    <row r="1022" spans="5:26" x14ac:dyDescent="0.15">
      <c r="E1022" s="46"/>
      <c r="F1022" s="28"/>
      <c r="G1022" s="29"/>
      <c r="H1022" s="29"/>
      <c r="I1022" s="48" t="str">
        <f t="shared" si="238"/>
        <v/>
      </c>
      <c r="J1022" s="48" t="str">
        <f t="shared" si="227"/>
        <v/>
      </c>
      <c r="K1022" s="49" t="str">
        <f t="shared" si="239"/>
        <v/>
      </c>
      <c r="N1022" s="78"/>
      <c r="O1022" s="39" t="str">
        <f t="shared" si="232"/>
        <v>F</v>
      </c>
      <c r="P1022" s="11">
        <f t="shared" si="233"/>
        <v>-23.287315649149274</v>
      </c>
      <c r="Q1022" s="11"/>
      <c r="R1022" s="38">
        <f t="shared" si="240"/>
        <v>0</v>
      </c>
      <c r="S1022" s="30">
        <f t="shared" si="234"/>
        <v>0</v>
      </c>
      <c r="T1022" s="30">
        <f t="shared" si="241"/>
        <v>0</v>
      </c>
      <c r="U1022" s="34"/>
      <c r="V1022" s="34"/>
      <c r="W1022" s="34"/>
      <c r="X1022" s="31">
        <f t="shared" si="235"/>
        <v>9.0359999999999996</v>
      </c>
      <c r="Y1022" s="31">
        <f t="shared" si="236"/>
        <v>-184.49199999999999</v>
      </c>
      <c r="Z1022" s="30">
        <f t="shared" si="237"/>
        <v>0</v>
      </c>
    </row>
    <row r="1023" spans="5:26" x14ac:dyDescent="0.15">
      <c r="E1023" s="46"/>
      <c r="F1023" s="28"/>
      <c r="G1023" s="29"/>
      <c r="H1023" s="29"/>
      <c r="I1023" s="48" t="str">
        <f t="shared" si="238"/>
        <v/>
      </c>
      <c r="J1023" s="48" t="str">
        <f t="shared" si="227"/>
        <v/>
      </c>
      <c r="K1023" s="49" t="str">
        <f t="shared" si="239"/>
        <v/>
      </c>
      <c r="N1023" s="78"/>
      <c r="O1023" s="39" t="str">
        <f t="shared" si="232"/>
        <v>F</v>
      </c>
      <c r="P1023" s="11">
        <f t="shared" si="233"/>
        <v>-23.287315649149274</v>
      </c>
      <c r="Q1023" s="11"/>
      <c r="R1023" s="38">
        <f t="shared" si="240"/>
        <v>0</v>
      </c>
      <c r="S1023" s="30">
        <f t="shared" si="234"/>
        <v>0</v>
      </c>
      <c r="T1023" s="30">
        <f t="shared" si="241"/>
        <v>0</v>
      </c>
      <c r="U1023" s="34"/>
      <c r="V1023" s="34"/>
      <c r="W1023" s="34"/>
      <c r="X1023" s="31">
        <f t="shared" si="235"/>
        <v>9.0359999999999996</v>
      </c>
      <c r="Y1023" s="31">
        <f t="shared" si="236"/>
        <v>-184.49199999999999</v>
      </c>
      <c r="Z1023" s="30">
        <f t="shared" si="237"/>
        <v>0</v>
      </c>
    </row>
    <row r="1024" spans="5:26" x14ac:dyDescent="0.15">
      <c r="E1024" s="46"/>
      <c r="F1024" s="28"/>
      <c r="G1024" s="29"/>
      <c r="H1024" s="29"/>
      <c r="I1024" s="48" t="str">
        <f t="shared" si="238"/>
        <v/>
      </c>
      <c r="J1024" s="48" t="str">
        <f t="shared" si="227"/>
        <v/>
      </c>
      <c r="K1024" s="49" t="str">
        <f t="shared" si="239"/>
        <v/>
      </c>
      <c r="N1024" s="78"/>
      <c r="O1024" s="39" t="str">
        <f t="shared" si="232"/>
        <v>F</v>
      </c>
      <c r="P1024" s="11">
        <f t="shared" si="233"/>
        <v>-23.287315649149274</v>
      </c>
      <c r="Q1024" s="11"/>
      <c r="R1024" s="38">
        <f t="shared" si="240"/>
        <v>0</v>
      </c>
      <c r="S1024" s="30">
        <f t="shared" si="234"/>
        <v>0</v>
      </c>
      <c r="T1024" s="30">
        <f t="shared" si="241"/>
        <v>0</v>
      </c>
      <c r="U1024" s="34"/>
      <c r="V1024" s="34"/>
      <c r="W1024" s="34"/>
      <c r="X1024" s="31">
        <f t="shared" si="235"/>
        <v>9.0359999999999996</v>
      </c>
      <c r="Y1024" s="31">
        <f t="shared" si="236"/>
        <v>-184.49199999999999</v>
      </c>
      <c r="Z1024" s="30">
        <f t="shared" si="237"/>
        <v>0</v>
      </c>
    </row>
    <row r="1025" spans="5:26" x14ac:dyDescent="0.15">
      <c r="E1025" s="46"/>
      <c r="F1025" s="28"/>
      <c r="G1025" s="29"/>
      <c r="H1025" s="29"/>
      <c r="I1025" s="48" t="str">
        <f t="shared" si="238"/>
        <v/>
      </c>
      <c r="J1025" s="48" t="str">
        <f t="shared" si="227"/>
        <v/>
      </c>
      <c r="K1025" s="49" t="str">
        <f t="shared" si="239"/>
        <v/>
      </c>
      <c r="N1025" s="78"/>
      <c r="O1025" s="39" t="str">
        <f t="shared" si="232"/>
        <v>F</v>
      </c>
      <c r="P1025" s="11">
        <f t="shared" si="233"/>
        <v>-23.287315649149274</v>
      </c>
      <c r="Q1025" s="11"/>
      <c r="R1025" s="38">
        <f t="shared" si="240"/>
        <v>0</v>
      </c>
      <c r="S1025" s="30">
        <f t="shared" si="234"/>
        <v>0</v>
      </c>
      <c r="T1025" s="30">
        <f t="shared" si="241"/>
        <v>0</v>
      </c>
      <c r="U1025" s="34"/>
      <c r="V1025" s="34"/>
      <c r="W1025" s="34"/>
      <c r="X1025" s="31">
        <f t="shared" si="235"/>
        <v>9.0359999999999996</v>
      </c>
      <c r="Y1025" s="31">
        <f t="shared" si="236"/>
        <v>-184.49199999999999</v>
      </c>
      <c r="Z1025" s="30">
        <f t="shared" si="237"/>
        <v>0</v>
      </c>
    </row>
    <row r="1026" spans="5:26" x14ac:dyDescent="0.15">
      <c r="E1026" s="46"/>
      <c r="F1026" s="28"/>
      <c r="G1026" s="29"/>
      <c r="H1026" s="29"/>
      <c r="I1026" s="48" t="str">
        <f t="shared" si="238"/>
        <v/>
      </c>
      <c r="J1026" s="48" t="str">
        <f t="shared" si="227"/>
        <v/>
      </c>
      <c r="K1026" s="49" t="str">
        <f t="shared" si="239"/>
        <v/>
      </c>
      <c r="N1026" s="78"/>
      <c r="O1026" s="39" t="str">
        <f t="shared" si="232"/>
        <v>F</v>
      </c>
      <c r="P1026" s="11">
        <f t="shared" si="233"/>
        <v>-23.287315649149274</v>
      </c>
      <c r="Q1026" s="11"/>
      <c r="R1026" s="38">
        <f t="shared" si="240"/>
        <v>0</v>
      </c>
      <c r="S1026" s="30">
        <f t="shared" si="234"/>
        <v>0</v>
      </c>
      <c r="T1026" s="30">
        <f t="shared" si="241"/>
        <v>0</v>
      </c>
      <c r="U1026" s="34"/>
      <c r="V1026" s="34"/>
      <c r="W1026" s="34"/>
      <c r="X1026" s="31">
        <f t="shared" si="235"/>
        <v>9.0359999999999996</v>
      </c>
      <c r="Y1026" s="31">
        <f t="shared" si="236"/>
        <v>-184.49199999999999</v>
      </c>
      <c r="Z1026" s="30">
        <f t="shared" si="237"/>
        <v>0</v>
      </c>
    </row>
    <row r="1027" spans="5:26" x14ac:dyDescent="0.15">
      <c r="E1027" s="46"/>
      <c r="F1027" s="28"/>
      <c r="G1027" s="29"/>
      <c r="H1027" s="29"/>
      <c r="I1027" s="48" t="str">
        <f t="shared" si="238"/>
        <v/>
      </c>
      <c r="J1027" s="48" t="str">
        <f t="shared" si="227"/>
        <v/>
      </c>
      <c r="K1027" s="49" t="str">
        <f t="shared" si="239"/>
        <v/>
      </c>
      <c r="N1027" s="78"/>
      <c r="O1027" s="39" t="str">
        <f t="shared" si="232"/>
        <v>F</v>
      </c>
      <c r="P1027" s="11">
        <f t="shared" si="233"/>
        <v>-23.287315649149274</v>
      </c>
      <c r="Q1027" s="11"/>
      <c r="R1027" s="38">
        <f t="shared" si="240"/>
        <v>0</v>
      </c>
      <c r="S1027" s="30">
        <f t="shared" si="234"/>
        <v>0</v>
      </c>
      <c r="T1027" s="30">
        <f t="shared" si="241"/>
        <v>0</v>
      </c>
      <c r="U1027" s="34"/>
      <c r="V1027" s="34"/>
      <c r="W1027" s="34"/>
      <c r="X1027" s="31">
        <f t="shared" si="235"/>
        <v>9.0359999999999996</v>
      </c>
      <c r="Y1027" s="31">
        <f t="shared" si="236"/>
        <v>-184.49199999999999</v>
      </c>
      <c r="Z1027" s="30">
        <f t="shared" si="237"/>
        <v>0</v>
      </c>
    </row>
    <row r="1028" spans="5:26" x14ac:dyDescent="0.15">
      <c r="E1028" s="46"/>
      <c r="F1028" s="28"/>
      <c r="G1028" s="29"/>
      <c r="H1028" s="29"/>
      <c r="I1028" s="48" t="str">
        <f t="shared" si="238"/>
        <v/>
      </c>
      <c r="J1028" s="48" t="str">
        <f t="shared" si="227"/>
        <v/>
      </c>
      <c r="K1028" s="49" t="str">
        <f t="shared" si="239"/>
        <v/>
      </c>
      <c r="N1028" s="78"/>
      <c r="O1028" s="39" t="str">
        <f t="shared" si="232"/>
        <v>F</v>
      </c>
      <c r="P1028" s="11">
        <f t="shared" si="233"/>
        <v>-23.287315649149274</v>
      </c>
      <c r="Q1028" s="11"/>
      <c r="R1028" s="38">
        <f t="shared" si="240"/>
        <v>0</v>
      </c>
      <c r="S1028" s="30">
        <f t="shared" si="234"/>
        <v>0</v>
      </c>
      <c r="T1028" s="30">
        <f t="shared" si="241"/>
        <v>0</v>
      </c>
      <c r="U1028" s="34"/>
      <c r="V1028" s="34"/>
      <c r="W1028" s="34"/>
      <c r="X1028" s="31">
        <f t="shared" si="235"/>
        <v>9.0359999999999996</v>
      </c>
      <c r="Y1028" s="31">
        <f t="shared" si="236"/>
        <v>-184.49199999999999</v>
      </c>
      <c r="Z1028" s="30">
        <f t="shared" si="237"/>
        <v>0</v>
      </c>
    </row>
    <row r="1029" spans="5:26" x14ac:dyDescent="0.15">
      <c r="E1029" s="46"/>
      <c r="F1029" s="28"/>
      <c r="G1029" s="29"/>
      <c r="H1029" s="29"/>
      <c r="I1029" s="48" t="str">
        <f t="shared" si="238"/>
        <v/>
      </c>
      <c r="J1029" s="48" t="str">
        <f t="shared" ref="J1029:J1060" si="242">IF(COUNTA($F$995,$H$995,F1029:H1029)=5,IF(T1029&lt;6,"*",IF(T1029&gt;=17.583,"*",(H1029-G1029*INDEX(IF(O1029="F",muratafemale,muratamale),R1029-4,1)-INDEX(IF(O1029="F",muratafemale,muratamale),R1029-4,2))/(G1029*INDEX(IF(O1029="F",muratafemale,muratamale),R1029-4,1)+INDEX(IF(O1029="F",muratafemale,muratamale),R1029-4,2))*100)),"")</f>
        <v/>
      </c>
      <c r="K1029" s="49" t="str">
        <f t="shared" si="239"/>
        <v/>
      </c>
      <c r="N1029" s="78"/>
      <c r="O1029" s="39" t="str">
        <f t="shared" si="232"/>
        <v>F</v>
      </c>
      <c r="P1029" s="11">
        <f t="shared" si="233"/>
        <v>-23.287315649149274</v>
      </c>
      <c r="Q1029" s="11"/>
      <c r="R1029" s="38">
        <f t="shared" si="240"/>
        <v>0</v>
      </c>
      <c r="S1029" s="30">
        <f t="shared" si="234"/>
        <v>0</v>
      </c>
      <c r="T1029" s="30">
        <f t="shared" si="241"/>
        <v>0</v>
      </c>
      <c r="U1029" s="34"/>
      <c r="V1029" s="34"/>
      <c r="W1029" s="34"/>
      <c r="X1029" s="31">
        <f t="shared" si="235"/>
        <v>9.0359999999999996</v>
      </c>
      <c r="Y1029" s="31">
        <f t="shared" si="236"/>
        <v>-184.49199999999999</v>
      </c>
      <c r="Z1029" s="30">
        <f t="shared" si="237"/>
        <v>0</v>
      </c>
    </row>
    <row r="1030" spans="5:26" x14ac:dyDescent="0.15">
      <c r="E1030" s="46"/>
      <c r="F1030" s="28"/>
      <c r="G1030" s="29"/>
      <c r="H1030" s="29"/>
      <c r="I1030" s="48" t="str">
        <f t="shared" si="238"/>
        <v/>
      </c>
      <c r="J1030" s="48" t="str">
        <f t="shared" si="242"/>
        <v/>
      </c>
      <c r="K1030" s="49" t="str">
        <f t="shared" si="239"/>
        <v/>
      </c>
      <c r="N1030" s="78"/>
      <c r="O1030" s="39" t="str">
        <f t="shared" si="232"/>
        <v>F</v>
      </c>
      <c r="P1030" s="11">
        <f t="shared" si="233"/>
        <v>-23.287315649149274</v>
      </c>
      <c r="Q1030" s="11"/>
      <c r="R1030" s="38">
        <f t="shared" si="240"/>
        <v>0</v>
      </c>
      <c r="S1030" s="30">
        <f t="shared" si="234"/>
        <v>0</v>
      </c>
      <c r="T1030" s="30">
        <f t="shared" si="241"/>
        <v>0</v>
      </c>
      <c r="U1030" s="34"/>
      <c r="V1030" s="34"/>
      <c r="W1030" s="34"/>
      <c r="X1030" s="31">
        <f t="shared" si="235"/>
        <v>9.0359999999999996</v>
      </c>
      <c r="Y1030" s="31">
        <f t="shared" si="236"/>
        <v>-184.49199999999999</v>
      </c>
      <c r="Z1030" s="30">
        <f t="shared" si="237"/>
        <v>0</v>
      </c>
    </row>
    <row r="1031" spans="5:26" x14ac:dyDescent="0.15">
      <c r="E1031" s="46"/>
      <c r="F1031" s="28"/>
      <c r="G1031" s="29"/>
      <c r="H1031" s="29"/>
      <c r="I1031" s="48" t="str">
        <f t="shared" si="238"/>
        <v/>
      </c>
      <c r="J1031" s="48" t="str">
        <f t="shared" si="242"/>
        <v/>
      </c>
      <c r="K1031" s="49" t="str">
        <f t="shared" si="239"/>
        <v/>
      </c>
      <c r="N1031" s="78"/>
      <c r="O1031" s="39" t="str">
        <f t="shared" si="232"/>
        <v>F</v>
      </c>
      <c r="P1031" s="11">
        <f t="shared" si="233"/>
        <v>-23.287315649149274</v>
      </c>
      <c r="Q1031" s="11"/>
      <c r="R1031" s="38">
        <f t="shared" si="240"/>
        <v>0</v>
      </c>
      <c r="S1031" s="30">
        <f t="shared" si="234"/>
        <v>0</v>
      </c>
      <c r="T1031" s="30">
        <f t="shared" si="241"/>
        <v>0</v>
      </c>
      <c r="U1031" s="34"/>
      <c r="V1031" s="34"/>
      <c r="W1031" s="34"/>
      <c r="X1031" s="31">
        <f t="shared" si="235"/>
        <v>9.0359999999999996</v>
      </c>
      <c r="Y1031" s="31">
        <f t="shared" si="236"/>
        <v>-184.49199999999999</v>
      </c>
      <c r="Z1031" s="30">
        <f t="shared" si="237"/>
        <v>0</v>
      </c>
    </row>
    <row r="1032" spans="5:26" x14ac:dyDescent="0.15">
      <c r="E1032" s="46"/>
      <c r="F1032" s="28"/>
      <c r="G1032" s="29"/>
      <c r="H1032" s="29"/>
      <c r="I1032" s="48" t="str">
        <f t="shared" si="238"/>
        <v/>
      </c>
      <c r="J1032" s="48" t="str">
        <f t="shared" si="242"/>
        <v/>
      </c>
      <c r="K1032" s="49" t="str">
        <f t="shared" si="239"/>
        <v/>
      </c>
      <c r="N1032" s="78"/>
      <c r="O1032" s="39" t="str">
        <f t="shared" si="232"/>
        <v>F</v>
      </c>
      <c r="P1032" s="11">
        <f t="shared" si="233"/>
        <v>-23.287315649149274</v>
      </c>
      <c r="Q1032" s="11"/>
      <c r="R1032" s="38">
        <f t="shared" si="240"/>
        <v>0</v>
      </c>
      <c r="S1032" s="30">
        <f t="shared" si="234"/>
        <v>0</v>
      </c>
      <c r="T1032" s="30">
        <f t="shared" si="241"/>
        <v>0</v>
      </c>
      <c r="U1032" s="34"/>
      <c r="V1032" s="34"/>
      <c r="W1032" s="34"/>
      <c r="X1032" s="31">
        <f t="shared" si="235"/>
        <v>9.0359999999999996</v>
      </c>
      <c r="Y1032" s="31">
        <f t="shared" si="236"/>
        <v>-184.49199999999999</v>
      </c>
      <c r="Z1032" s="30">
        <f t="shared" si="237"/>
        <v>0</v>
      </c>
    </row>
    <row r="1033" spans="5:26" x14ac:dyDescent="0.15">
      <c r="E1033" s="46"/>
      <c r="F1033" s="28"/>
      <c r="G1033" s="29"/>
      <c r="H1033" s="29"/>
      <c r="I1033" s="48" t="str">
        <f t="shared" si="238"/>
        <v/>
      </c>
      <c r="J1033" s="48" t="str">
        <f t="shared" si="242"/>
        <v/>
      </c>
      <c r="K1033" s="49" t="str">
        <f t="shared" si="239"/>
        <v/>
      </c>
      <c r="N1033" s="78"/>
      <c r="O1033" s="39" t="str">
        <f t="shared" si="232"/>
        <v>F</v>
      </c>
      <c r="P1033" s="11">
        <f t="shared" si="233"/>
        <v>-23.287315649149274</v>
      </c>
      <c r="Q1033" s="11"/>
      <c r="R1033" s="38">
        <f t="shared" si="240"/>
        <v>0</v>
      </c>
      <c r="S1033" s="30">
        <f t="shared" si="234"/>
        <v>0</v>
      </c>
      <c r="T1033" s="30">
        <f t="shared" si="241"/>
        <v>0</v>
      </c>
      <c r="U1033" s="34"/>
      <c r="V1033" s="34"/>
      <c r="W1033" s="34"/>
      <c r="X1033" s="31">
        <f t="shared" si="235"/>
        <v>9.0359999999999996</v>
      </c>
      <c r="Y1033" s="31">
        <f t="shared" si="236"/>
        <v>-184.49199999999999</v>
      </c>
      <c r="Z1033" s="30">
        <f t="shared" si="237"/>
        <v>0</v>
      </c>
    </row>
    <row r="1034" spans="5:26" x14ac:dyDescent="0.15">
      <c r="E1034" s="46"/>
      <c r="F1034" s="28"/>
      <c r="G1034" s="29"/>
      <c r="H1034" s="29"/>
      <c r="I1034" s="48" t="str">
        <f t="shared" si="238"/>
        <v/>
      </c>
      <c r="J1034" s="48" t="str">
        <f t="shared" si="242"/>
        <v/>
      </c>
      <c r="K1034" s="49" t="str">
        <f t="shared" si="239"/>
        <v/>
      </c>
      <c r="N1034" s="78"/>
      <c r="O1034" s="39" t="str">
        <f t="shared" si="232"/>
        <v>F</v>
      </c>
      <c r="P1034" s="11">
        <f t="shared" si="233"/>
        <v>-23.287315649149274</v>
      </c>
      <c r="Q1034" s="11"/>
      <c r="R1034" s="38">
        <f t="shared" si="240"/>
        <v>0</v>
      </c>
      <c r="S1034" s="30">
        <f t="shared" si="234"/>
        <v>0</v>
      </c>
      <c r="T1034" s="30">
        <f t="shared" si="241"/>
        <v>0</v>
      </c>
      <c r="U1034" s="34"/>
      <c r="V1034" s="34"/>
      <c r="W1034" s="34"/>
      <c r="X1034" s="31">
        <f t="shared" si="235"/>
        <v>9.0359999999999996</v>
      </c>
      <c r="Y1034" s="31">
        <f t="shared" si="236"/>
        <v>-184.49199999999999</v>
      </c>
      <c r="Z1034" s="30">
        <f t="shared" si="237"/>
        <v>0</v>
      </c>
    </row>
    <row r="1035" spans="5:26" x14ac:dyDescent="0.15">
      <c r="E1035" s="46"/>
      <c r="F1035" s="28"/>
      <c r="G1035" s="29"/>
      <c r="H1035" s="29"/>
      <c r="I1035" s="48" t="str">
        <f t="shared" si="238"/>
        <v/>
      </c>
      <c r="J1035" s="48" t="str">
        <f t="shared" si="242"/>
        <v/>
      </c>
      <c r="K1035" s="49" t="str">
        <f t="shared" si="239"/>
        <v/>
      </c>
      <c r="N1035" s="78"/>
      <c r="O1035" s="39" t="str">
        <f t="shared" si="232"/>
        <v>F</v>
      </c>
      <c r="P1035" s="11">
        <f t="shared" si="233"/>
        <v>-23.287315649149274</v>
      </c>
      <c r="Q1035" s="11"/>
      <c r="R1035" s="38">
        <f t="shared" si="240"/>
        <v>0</v>
      </c>
      <c r="S1035" s="30">
        <f t="shared" si="234"/>
        <v>0</v>
      </c>
      <c r="T1035" s="30">
        <f t="shared" si="241"/>
        <v>0</v>
      </c>
      <c r="U1035" s="34"/>
      <c r="V1035" s="34"/>
      <c r="W1035" s="34"/>
      <c r="X1035" s="31">
        <f t="shared" si="235"/>
        <v>9.0359999999999996</v>
      </c>
      <c r="Y1035" s="31">
        <f t="shared" si="236"/>
        <v>-184.49199999999999</v>
      </c>
      <c r="Z1035" s="30">
        <f t="shared" si="237"/>
        <v>0</v>
      </c>
    </row>
    <row r="1036" spans="5:26" x14ac:dyDescent="0.15">
      <c r="E1036" s="46"/>
      <c r="F1036" s="28"/>
      <c r="G1036" s="29"/>
      <c r="H1036" s="29"/>
      <c r="I1036" s="48" t="str">
        <f t="shared" si="238"/>
        <v/>
      </c>
      <c r="J1036" s="48" t="str">
        <f t="shared" si="242"/>
        <v/>
      </c>
      <c r="K1036" s="49" t="str">
        <f t="shared" si="239"/>
        <v/>
      </c>
      <c r="N1036" s="78"/>
      <c r="O1036" s="39" t="str">
        <f t="shared" si="232"/>
        <v>F</v>
      </c>
      <c r="P1036" s="11">
        <f t="shared" si="233"/>
        <v>-23.287315649149274</v>
      </c>
      <c r="Q1036" s="11"/>
      <c r="R1036" s="38">
        <f t="shared" si="240"/>
        <v>0</v>
      </c>
      <c r="S1036" s="30">
        <f t="shared" si="234"/>
        <v>0</v>
      </c>
      <c r="T1036" s="30">
        <f t="shared" si="241"/>
        <v>0</v>
      </c>
      <c r="U1036" s="34"/>
      <c r="V1036" s="34"/>
      <c r="W1036" s="34"/>
      <c r="X1036" s="31">
        <f t="shared" si="235"/>
        <v>9.0359999999999996</v>
      </c>
      <c r="Y1036" s="31">
        <f t="shared" si="236"/>
        <v>-184.49199999999999</v>
      </c>
      <c r="Z1036" s="30">
        <f t="shared" si="237"/>
        <v>0</v>
      </c>
    </row>
    <row r="1037" spans="5:26" x14ac:dyDescent="0.15">
      <c r="E1037" s="46"/>
      <c r="F1037" s="28"/>
      <c r="G1037" s="29"/>
      <c r="H1037" s="29"/>
      <c r="I1037" s="48" t="str">
        <f t="shared" si="238"/>
        <v/>
      </c>
      <c r="J1037" s="48" t="str">
        <f t="shared" si="242"/>
        <v/>
      </c>
      <c r="K1037" s="49" t="str">
        <f t="shared" si="239"/>
        <v/>
      </c>
      <c r="N1037" s="78"/>
      <c r="O1037" s="39" t="str">
        <f t="shared" si="232"/>
        <v>F</v>
      </c>
      <c r="P1037" s="11">
        <f t="shared" si="233"/>
        <v>-23.287315649149274</v>
      </c>
      <c r="Q1037" s="11"/>
      <c r="R1037" s="38">
        <f t="shared" si="240"/>
        <v>0</v>
      </c>
      <c r="S1037" s="30">
        <f t="shared" si="234"/>
        <v>0</v>
      </c>
      <c r="T1037" s="30">
        <f t="shared" si="241"/>
        <v>0</v>
      </c>
      <c r="U1037" s="34"/>
      <c r="V1037" s="34"/>
      <c r="W1037" s="34"/>
      <c r="X1037" s="31">
        <f t="shared" si="235"/>
        <v>9.0359999999999996</v>
      </c>
      <c r="Y1037" s="31">
        <f t="shared" si="236"/>
        <v>-184.49199999999999</v>
      </c>
      <c r="Z1037" s="30">
        <f t="shared" si="237"/>
        <v>0</v>
      </c>
    </row>
    <row r="1038" spans="5:26" x14ac:dyDescent="0.15">
      <c r="E1038" s="46"/>
      <c r="F1038" s="28"/>
      <c r="G1038" s="29"/>
      <c r="H1038" s="29"/>
      <c r="I1038" s="48" t="str">
        <f t="shared" si="238"/>
        <v/>
      </c>
      <c r="J1038" s="48" t="str">
        <f t="shared" si="242"/>
        <v/>
      </c>
      <c r="K1038" s="49" t="str">
        <f t="shared" si="239"/>
        <v/>
      </c>
      <c r="N1038" s="78"/>
      <c r="O1038" s="39" t="str">
        <f t="shared" si="232"/>
        <v>F</v>
      </c>
      <c r="P1038" s="11">
        <f t="shared" si="233"/>
        <v>-23.287315649149274</v>
      </c>
      <c r="Q1038" s="11"/>
      <c r="R1038" s="38">
        <f t="shared" si="240"/>
        <v>0</v>
      </c>
      <c r="S1038" s="30">
        <f t="shared" si="234"/>
        <v>0</v>
      </c>
      <c r="T1038" s="30">
        <f t="shared" si="241"/>
        <v>0</v>
      </c>
      <c r="U1038" s="34"/>
      <c r="V1038" s="34"/>
      <c r="W1038" s="34"/>
      <c r="X1038" s="31">
        <f t="shared" si="235"/>
        <v>9.0359999999999996</v>
      </c>
      <c r="Y1038" s="31">
        <f t="shared" si="236"/>
        <v>-184.49199999999999</v>
      </c>
      <c r="Z1038" s="30">
        <f t="shared" si="237"/>
        <v>0</v>
      </c>
    </row>
    <row r="1039" spans="5:26" x14ac:dyDescent="0.15">
      <c r="E1039" s="46"/>
      <c r="F1039" s="28"/>
      <c r="G1039" s="29"/>
      <c r="H1039" s="29"/>
      <c r="I1039" s="48" t="str">
        <f t="shared" si="238"/>
        <v/>
      </c>
      <c r="J1039" s="48" t="str">
        <f t="shared" si="242"/>
        <v/>
      </c>
      <c r="K1039" s="49" t="str">
        <f t="shared" si="239"/>
        <v/>
      </c>
      <c r="N1039" s="78"/>
      <c r="O1039" s="39" t="str">
        <f t="shared" si="232"/>
        <v>F</v>
      </c>
      <c r="P1039" s="11">
        <f t="shared" si="233"/>
        <v>-23.287315649149274</v>
      </c>
      <c r="Q1039" s="11"/>
      <c r="R1039" s="38">
        <f t="shared" si="240"/>
        <v>0</v>
      </c>
      <c r="S1039" s="30">
        <f t="shared" si="234"/>
        <v>0</v>
      </c>
      <c r="T1039" s="30">
        <f t="shared" si="241"/>
        <v>0</v>
      </c>
      <c r="U1039" s="34"/>
      <c r="V1039" s="34"/>
      <c r="W1039" s="34"/>
      <c r="X1039" s="31">
        <f t="shared" si="235"/>
        <v>9.0359999999999996</v>
      </c>
      <c r="Y1039" s="31">
        <f t="shared" si="236"/>
        <v>-184.49199999999999</v>
      </c>
      <c r="Z1039" s="30">
        <f t="shared" si="237"/>
        <v>0</v>
      </c>
    </row>
    <row r="1040" spans="5:26" x14ac:dyDescent="0.15">
      <c r="E1040" s="46"/>
      <c r="F1040" s="28"/>
      <c r="G1040" s="29"/>
      <c r="H1040" s="29"/>
      <c r="I1040" s="48" t="str">
        <f t="shared" si="238"/>
        <v/>
      </c>
      <c r="J1040" s="48" t="str">
        <f t="shared" si="242"/>
        <v/>
      </c>
      <c r="K1040" s="49" t="str">
        <f t="shared" si="239"/>
        <v/>
      </c>
      <c r="N1040" s="78"/>
      <c r="O1040" s="39" t="str">
        <f t="shared" si="232"/>
        <v>F</v>
      </c>
      <c r="P1040" s="11">
        <f t="shared" si="233"/>
        <v>-23.287315649149274</v>
      </c>
      <c r="Q1040" s="11"/>
      <c r="R1040" s="38">
        <f t="shared" si="240"/>
        <v>0</v>
      </c>
      <c r="S1040" s="30">
        <f t="shared" si="234"/>
        <v>0</v>
      </c>
      <c r="T1040" s="30">
        <f t="shared" si="241"/>
        <v>0</v>
      </c>
      <c r="U1040" s="34"/>
      <c r="V1040" s="34"/>
      <c r="W1040" s="34"/>
      <c r="X1040" s="31">
        <f t="shared" si="235"/>
        <v>9.0359999999999996</v>
      </c>
      <c r="Y1040" s="31">
        <f t="shared" si="236"/>
        <v>-184.49199999999999</v>
      </c>
      <c r="Z1040" s="30">
        <f t="shared" si="237"/>
        <v>0</v>
      </c>
    </row>
    <row r="1041" spans="5:26" x14ac:dyDescent="0.15">
      <c r="E1041" s="46"/>
      <c r="F1041" s="28"/>
      <c r="G1041" s="29"/>
      <c r="H1041" s="29"/>
      <c r="I1041" s="48" t="str">
        <f t="shared" si="238"/>
        <v/>
      </c>
      <c r="J1041" s="48" t="str">
        <f t="shared" si="242"/>
        <v/>
      </c>
      <c r="K1041" s="49" t="str">
        <f t="shared" si="239"/>
        <v/>
      </c>
      <c r="N1041" s="78"/>
      <c r="O1041" s="39" t="str">
        <f t="shared" si="232"/>
        <v>F</v>
      </c>
      <c r="P1041" s="11">
        <f t="shared" si="233"/>
        <v>-23.287315649149274</v>
      </c>
      <c r="Q1041" s="11"/>
      <c r="R1041" s="38">
        <f t="shared" si="240"/>
        <v>0</v>
      </c>
      <c r="S1041" s="30">
        <f t="shared" si="234"/>
        <v>0</v>
      </c>
      <c r="T1041" s="30">
        <f t="shared" si="241"/>
        <v>0</v>
      </c>
      <c r="U1041" s="34"/>
      <c r="V1041" s="34"/>
      <c r="W1041" s="34"/>
      <c r="X1041" s="31">
        <f t="shared" si="235"/>
        <v>9.0359999999999996</v>
      </c>
      <c r="Y1041" s="31">
        <f t="shared" si="236"/>
        <v>-184.49199999999999</v>
      </c>
      <c r="Z1041" s="30">
        <f t="shared" si="237"/>
        <v>0</v>
      </c>
    </row>
    <row r="1042" spans="5:26" x14ac:dyDescent="0.15">
      <c r="E1042" s="46"/>
      <c r="F1042" s="28"/>
      <c r="G1042" s="29"/>
      <c r="H1042" s="29"/>
      <c r="I1042" s="48" t="str">
        <f t="shared" si="238"/>
        <v/>
      </c>
      <c r="J1042" s="48" t="str">
        <f t="shared" si="242"/>
        <v/>
      </c>
      <c r="K1042" s="49" t="str">
        <f t="shared" si="239"/>
        <v/>
      </c>
      <c r="N1042" s="78"/>
      <c r="O1042" s="39" t="str">
        <f t="shared" si="232"/>
        <v>F</v>
      </c>
      <c r="P1042" s="11">
        <f t="shared" si="233"/>
        <v>-23.287315649149274</v>
      </c>
      <c r="Q1042" s="11"/>
      <c r="R1042" s="38">
        <f t="shared" si="240"/>
        <v>0</v>
      </c>
      <c r="S1042" s="30">
        <f t="shared" si="234"/>
        <v>0</v>
      </c>
      <c r="T1042" s="30">
        <f t="shared" si="241"/>
        <v>0</v>
      </c>
      <c r="U1042" s="34"/>
      <c r="V1042" s="34"/>
      <c r="W1042" s="34"/>
      <c r="X1042" s="31">
        <f t="shared" si="235"/>
        <v>9.0359999999999996</v>
      </c>
      <c r="Y1042" s="31">
        <f t="shared" si="236"/>
        <v>-184.49199999999999</v>
      </c>
      <c r="Z1042" s="30">
        <f t="shared" si="237"/>
        <v>0</v>
      </c>
    </row>
    <row r="1043" spans="5:26" x14ac:dyDescent="0.15">
      <c r="E1043" s="46"/>
      <c r="F1043" s="28"/>
      <c r="G1043" s="29"/>
      <c r="H1043" s="29"/>
      <c r="I1043" s="48" t="str">
        <f t="shared" si="238"/>
        <v/>
      </c>
      <c r="J1043" s="48" t="str">
        <f t="shared" si="242"/>
        <v/>
      </c>
      <c r="K1043" s="49" t="str">
        <f t="shared" si="239"/>
        <v/>
      </c>
      <c r="N1043" s="78"/>
      <c r="O1043" s="39" t="str">
        <f t="shared" si="232"/>
        <v>F</v>
      </c>
      <c r="P1043" s="11">
        <f t="shared" si="233"/>
        <v>-23.287315649149274</v>
      </c>
      <c r="Q1043" s="11"/>
      <c r="R1043" s="38">
        <f t="shared" si="240"/>
        <v>0</v>
      </c>
      <c r="S1043" s="30">
        <f t="shared" si="234"/>
        <v>0</v>
      </c>
      <c r="T1043" s="30">
        <f t="shared" si="241"/>
        <v>0</v>
      </c>
      <c r="U1043" s="34"/>
      <c r="V1043" s="34"/>
      <c r="W1043" s="34"/>
      <c r="X1043" s="31">
        <f t="shared" si="235"/>
        <v>9.0359999999999996</v>
      </c>
      <c r="Y1043" s="31">
        <f t="shared" si="236"/>
        <v>-184.49199999999999</v>
      </c>
      <c r="Z1043" s="30">
        <f t="shared" si="237"/>
        <v>0</v>
      </c>
    </row>
    <row r="1044" spans="5:26" x14ac:dyDescent="0.15">
      <c r="E1044" s="46"/>
      <c r="F1044" s="28"/>
      <c r="G1044" s="29"/>
      <c r="H1044" s="29"/>
      <c r="I1044" s="48" t="str">
        <f t="shared" si="238"/>
        <v/>
      </c>
      <c r="J1044" s="48" t="str">
        <f t="shared" si="242"/>
        <v/>
      </c>
      <c r="K1044" s="49" t="str">
        <f t="shared" si="239"/>
        <v/>
      </c>
      <c r="N1044" s="78"/>
      <c r="O1044" s="39" t="str">
        <f t="shared" si="232"/>
        <v>F</v>
      </c>
      <c r="P1044" s="11">
        <f t="shared" si="233"/>
        <v>-23.287315649149274</v>
      </c>
      <c r="Q1044" s="11"/>
      <c r="R1044" s="38">
        <f t="shared" si="240"/>
        <v>0</v>
      </c>
      <c r="S1044" s="30">
        <f t="shared" si="234"/>
        <v>0</v>
      </c>
      <c r="T1044" s="30">
        <f t="shared" si="241"/>
        <v>0</v>
      </c>
      <c r="U1044" s="34"/>
      <c r="V1044" s="34"/>
      <c r="W1044" s="34"/>
      <c r="X1044" s="31">
        <f t="shared" si="235"/>
        <v>9.0359999999999996</v>
      </c>
      <c r="Y1044" s="31">
        <f t="shared" si="236"/>
        <v>-184.49199999999999</v>
      </c>
      <c r="Z1044" s="30">
        <f t="shared" si="237"/>
        <v>0</v>
      </c>
    </row>
    <row r="1045" spans="5:26" x14ac:dyDescent="0.15">
      <c r="E1045" s="46"/>
      <c r="F1045" s="28"/>
      <c r="G1045" s="29"/>
      <c r="H1045" s="29"/>
      <c r="I1045" s="48" t="str">
        <f t="shared" si="238"/>
        <v/>
      </c>
      <c r="J1045" s="48" t="str">
        <f t="shared" si="242"/>
        <v/>
      </c>
      <c r="K1045" s="49" t="str">
        <f t="shared" si="239"/>
        <v/>
      </c>
      <c r="N1045" s="78"/>
      <c r="O1045" s="39" t="str">
        <f t="shared" si="232"/>
        <v>F</v>
      </c>
      <c r="P1045" s="11">
        <f t="shared" si="233"/>
        <v>-23.287315649149274</v>
      </c>
      <c r="Q1045" s="11"/>
      <c r="R1045" s="38">
        <f t="shared" si="240"/>
        <v>0</v>
      </c>
      <c r="S1045" s="30">
        <f t="shared" si="234"/>
        <v>0</v>
      </c>
      <c r="T1045" s="30">
        <f t="shared" si="241"/>
        <v>0</v>
      </c>
      <c r="U1045" s="34"/>
      <c r="V1045" s="34"/>
      <c r="W1045" s="34"/>
      <c r="X1045" s="31">
        <f t="shared" si="235"/>
        <v>9.0359999999999996</v>
      </c>
      <c r="Y1045" s="31">
        <f t="shared" si="236"/>
        <v>-184.49199999999999</v>
      </c>
      <c r="Z1045" s="30">
        <f t="shared" si="237"/>
        <v>0</v>
      </c>
    </row>
    <row r="1046" spans="5:26" x14ac:dyDescent="0.15">
      <c r="E1046" s="46"/>
      <c r="F1046" s="28"/>
      <c r="G1046" s="29"/>
      <c r="H1046" s="29"/>
      <c r="I1046" s="48" t="str">
        <f t="shared" si="238"/>
        <v/>
      </c>
      <c r="J1046" s="48" t="str">
        <f t="shared" si="242"/>
        <v/>
      </c>
      <c r="K1046" s="49" t="str">
        <f t="shared" si="239"/>
        <v/>
      </c>
      <c r="N1046" s="78"/>
      <c r="O1046" s="39" t="str">
        <f t="shared" si="232"/>
        <v>F</v>
      </c>
      <c r="P1046" s="11">
        <f t="shared" si="233"/>
        <v>-23.287315649149274</v>
      </c>
      <c r="Q1046" s="11"/>
      <c r="R1046" s="38">
        <f t="shared" si="240"/>
        <v>0</v>
      </c>
      <c r="S1046" s="30">
        <f t="shared" si="234"/>
        <v>0</v>
      </c>
      <c r="T1046" s="30">
        <f t="shared" si="241"/>
        <v>0</v>
      </c>
      <c r="U1046" s="34"/>
      <c r="V1046" s="34"/>
      <c r="W1046" s="34"/>
      <c r="X1046" s="31">
        <f t="shared" si="235"/>
        <v>9.0359999999999996</v>
      </c>
      <c r="Y1046" s="31">
        <f t="shared" si="236"/>
        <v>-184.49199999999999</v>
      </c>
      <c r="Z1046" s="30">
        <f t="shared" si="237"/>
        <v>0</v>
      </c>
    </row>
    <row r="1047" spans="5:26" x14ac:dyDescent="0.15">
      <c r="E1047" s="46"/>
      <c r="F1047" s="28"/>
      <c r="G1047" s="29"/>
      <c r="H1047" s="29"/>
      <c r="I1047" s="48" t="str">
        <f t="shared" si="238"/>
        <v/>
      </c>
      <c r="J1047" s="48" t="str">
        <f t="shared" si="242"/>
        <v/>
      </c>
      <c r="K1047" s="49" t="str">
        <f t="shared" si="239"/>
        <v/>
      </c>
      <c r="N1047" s="78"/>
      <c r="O1047" s="39" t="str">
        <f t="shared" si="232"/>
        <v>F</v>
      </c>
      <c r="P1047" s="11">
        <f t="shared" si="233"/>
        <v>-23.287315649149274</v>
      </c>
      <c r="Q1047" s="11"/>
      <c r="R1047" s="38">
        <f t="shared" si="240"/>
        <v>0</v>
      </c>
      <c r="S1047" s="30">
        <f t="shared" si="234"/>
        <v>0</v>
      </c>
      <c r="T1047" s="30">
        <f t="shared" si="241"/>
        <v>0</v>
      </c>
      <c r="U1047" s="34"/>
      <c r="V1047" s="34"/>
      <c r="W1047" s="34"/>
      <c r="X1047" s="31">
        <f t="shared" si="235"/>
        <v>9.0359999999999996</v>
      </c>
      <c r="Y1047" s="31">
        <f t="shared" si="236"/>
        <v>-184.49199999999999</v>
      </c>
      <c r="Z1047" s="30">
        <f t="shared" si="237"/>
        <v>0</v>
      </c>
    </row>
    <row r="1048" spans="5:26" x14ac:dyDescent="0.15">
      <c r="E1048" s="46"/>
      <c r="F1048" s="28"/>
      <c r="G1048" s="29"/>
      <c r="H1048" s="29"/>
      <c r="I1048" s="48" t="str">
        <f t="shared" si="238"/>
        <v/>
      </c>
      <c r="J1048" s="48" t="str">
        <f t="shared" si="242"/>
        <v/>
      </c>
      <c r="K1048" s="49" t="str">
        <f t="shared" si="239"/>
        <v/>
      </c>
      <c r="N1048" s="78"/>
      <c r="O1048" s="39" t="str">
        <f t="shared" si="232"/>
        <v>F</v>
      </c>
      <c r="P1048" s="11">
        <f t="shared" si="233"/>
        <v>-23.287315649149274</v>
      </c>
      <c r="Q1048" s="11"/>
      <c r="R1048" s="38">
        <f t="shared" si="240"/>
        <v>0</v>
      </c>
      <c r="S1048" s="30">
        <f t="shared" si="234"/>
        <v>0</v>
      </c>
      <c r="T1048" s="30">
        <f t="shared" si="241"/>
        <v>0</v>
      </c>
      <c r="U1048" s="34"/>
      <c r="V1048" s="34"/>
      <c r="W1048" s="34"/>
      <c r="X1048" s="31">
        <f t="shared" si="235"/>
        <v>9.0359999999999996</v>
      </c>
      <c r="Y1048" s="31">
        <f t="shared" si="236"/>
        <v>-184.49199999999999</v>
      </c>
      <c r="Z1048" s="30">
        <f t="shared" si="237"/>
        <v>0</v>
      </c>
    </row>
    <row r="1049" spans="5:26" x14ac:dyDescent="0.15">
      <c r="E1049" s="46"/>
      <c r="F1049" s="28"/>
      <c r="G1049" s="29"/>
      <c r="H1049" s="29"/>
      <c r="I1049" s="48" t="str">
        <f t="shared" si="238"/>
        <v/>
      </c>
      <c r="J1049" s="48" t="str">
        <f t="shared" si="242"/>
        <v/>
      </c>
      <c r="K1049" s="49" t="str">
        <f t="shared" si="239"/>
        <v/>
      </c>
      <c r="N1049" s="78"/>
      <c r="O1049" s="39" t="str">
        <f t="shared" si="232"/>
        <v>F</v>
      </c>
      <c r="P1049" s="11">
        <f t="shared" si="233"/>
        <v>-23.287315649149274</v>
      </c>
      <c r="Q1049" s="11"/>
      <c r="R1049" s="38">
        <f t="shared" si="240"/>
        <v>0</v>
      </c>
      <c r="S1049" s="30">
        <f t="shared" si="234"/>
        <v>0</v>
      </c>
      <c r="T1049" s="30">
        <f t="shared" si="241"/>
        <v>0</v>
      </c>
      <c r="U1049" s="34"/>
      <c r="V1049" s="34"/>
      <c r="W1049" s="34"/>
      <c r="X1049" s="31">
        <f t="shared" si="235"/>
        <v>9.0359999999999996</v>
      </c>
      <c r="Y1049" s="31">
        <f t="shared" si="236"/>
        <v>-184.49199999999999</v>
      </c>
      <c r="Z1049" s="30">
        <f t="shared" si="237"/>
        <v>0</v>
      </c>
    </row>
    <row r="1050" spans="5:26" x14ac:dyDescent="0.15">
      <c r="E1050" s="46"/>
      <c r="F1050" s="28"/>
      <c r="G1050" s="29"/>
      <c r="H1050" s="29"/>
      <c r="I1050" s="48" t="str">
        <f t="shared" si="238"/>
        <v/>
      </c>
      <c r="J1050" s="48" t="str">
        <f t="shared" si="242"/>
        <v/>
      </c>
      <c r="K1050" s="49" t="str">
        <f t="shared" si="239"/>
        <v/>
      </c>
      <c r="N1050" s="78"/>
      <c r="O1050" s="39" t="str">
        <f t="shared" si="232"/>
        <v>F</v>
      </c>
      <c r="P1050" s="11">
        <f t="shared" si="233"/>
        <v>-23.287315649149274</v>
      </c>
      <c r="Q1050" s="11"/>
      <c r="R1050" s="38">
        <f t="shared" si="240"/>
        <v>0</v>
      </c>
      <c r="S1050" s="30">
        <f t="shared" si="234"/>
        <v>0</v>
      </c>
      <c r="T1050" s="30">
        <f t="shared" si="241"/>
        <v>0</v>
      </c>
      <c r="U1050" s="34"/>
      <c r="V1050" s="34"/>
      <c r="W1050" s="34"/>
      <c r="X1050" s="31">
        <f t="shared" si="235"/>
        <v>9.0359999999999996</v>
      </c>
      <c r="Y1050" s="31">
        <f t="shared" si="236"/>
        <v>-184.49199999999999</v>
      </c>
      <c r="Z1050" s="30">
        <f t="shared" si="237"/>
        <v>0</v>
      </c>
    </row>
    <row r="1051" spans="5:26" x14ac:dyDescent="0.15">
      <c r="E1051" s="46"/>
      <c r="F1051" s="28"/>
      <c r="G1051" s="29"/>
      <c r="H1051" s="29"/>
      <c r="I1051" s="48" t="str">
        <f t="shared" si="238"/>
        <v/>
      </c>
      <c r="J1051" s="48" t="str">
        <f t="shared" si="242"/>
        <v/>
      </c>
      <c r="K1051" s="49" t="str">
        <f t="shared" si="239"/>
        <v/>
      </c>
      <c r="N1051" s="78"/>
      <c r="O1051" s="39" t="str">
        <f t="shared" si="232"/>
        <v>F</v>
      </c>
      <c r="P1051" s="11">
        <f t="shared" si="233"/>
        <v>-23.287315649149274</v>
      </c>
      <c r="Q1051" s="11"/>
      <c r="R1051" s="38">
        <f t="shared" si="240"/>
        <v>0</v>
      </c>
      <c r="S1051" s="30">
        <f t="shared" si="234"/>
        <v>0</v>
      </c>
      <c r="T1051" s="30">
        <f t="shared" si="241"/>
        <v>0</v>
      </c>
      <c r="U1051" s="34"/>
      <c r="V1051" s="34"/>
      <c r="W1051" s="34"/>
      <c r="X1051" s="31">
        <f t="shared" si="235"/>
        <v>9.0359999999999996</v>
      </c>
      <c r="Y1051" s="31">
        <f t="shared" si="236"/>
        <v>-184.49199999999999</v>
      </c>
      <c r="Z1051" s="30">
        <f t="shared" si="237"/>
        <v>0</v>
      </c>
    </row>
    <row r="1052" spans="5:26" x14ac:dyDescent="0.15">
      <c r="E1052" s="46"/>
      <c r="F1052" s="28"/>
      <c r="G1052" s="29"/>
      <c r="H1052" s="29"/>
      <c r="I1052" s="48" t="str">
        <f t="shared" si="238"/>
        <v/>
      </c>
      <c r="J1052" s="48" t="str">
        <f t="shared" si="242"/>
        <v/>
      </c>
      <c r="K1052" s="49" t="str">
        <f t="shared" si="239"/>
        <v/>
      </c>
      <c r="N1052" s="78"/>
      <c r="O1052" s="39" t="str">
        <f t="shared" si="232"/>
        <v>F</v>
      </c>
      <c r="P1052" s="11">
        <f t="shared" si="233"/>
        <v>-23.287315649149274</v>
      </c>
      <c r="Q1052" s="11"/>
      <c r="R1052" s="38">
        <f t="shared" si="240"/>
        <v>0</v>
      </c>
      <c r="S1052" s="30">
        <f t="shared" si="234"/>
        <v>0</v>
      </c>
      <c r="T1052" s="30">
        <f t="shared" si="241"/>
        <v>0</v>
      </c>
      <c r="U1052" s="34"/>
      <c r="V1052" s="34"/>
      <c r="W1052" s="34"/>
      <c r="X1052" s="31">
        <f t="shared" si="235"/>
        <v>9.0359999999999996</v>
      </c>
      <c r="Y1052" s="31">
        <f t="shared" si="236"/>
        <v>-184.49199999999999</v>
      </c>
      <c r="Z1052" s="30">
        <f t="shared" si="237"/>
        <v>0</v>
      </c>
    </row>
    <row r="1053" spans="5:26" x14ac:dyDescent="0.15">
      <c r="E1053" s="46"/>
      <c r="F1053" s="28"/>
      <c r="G1053" s="29"/>
      <c r="H1053" s="29"/>
      <c r="I1053" s="48" t="str">
        <f t="shared" si="238"/>
        <v/>
      </c>
      <c r="J1053" s="48" t="str">
        <f t="shared" si="242"/>
        <v/>
      </c>
      <c r="K1053" s="49" t="str">
        <f t="shared" si="239"/>
        <v/>
      </c>
      <c r="N1053" s="78"/>
      <c r="O1053" s="39" t="str">
        <f t="shared" si="232"/>
        <v>F</v>
      </c>
      <c r="P1053" s="11">
        <f t="shared" si="233"/>
        <v>-23.287315649149274</v>
      </c>
      <c r="Q1053" s="11"/>
      <c r="R1053" s="38">
        <f t="shared" si="240"/>
        <v>0</v>
      </c>
      <c r="S1053" s="30">
        <f t="shared" si="234"/>
        <v>0</v>
      </c>
      <c r="T1053" s="30">
        <f t="shared" si="241"/>
        <v>0</v>
      </c>
      <c r="U1053" s="34"/>
      <c r="V1053" s="34"/>
      <c r="W1053" s="34"/>
      <c r="X1053" s="31">
        <f t="shared" si="235"/>
        <v>9.0359999999999996</v>
      </c>
      <c r="Y1053" s="31">
        <f t="shared" si="236"/>
        <v>-184.49199999999999</v>
      </c>
      <c r="Z1053" s="30">
        <f t="shared" si="237"/>
        <v>0</v>
      </c>
    </row>
    <row r="1054" spans="5:26" x14ac:dyDescent="0.15">
      <c r="E1054" s="46"/>
      <c r="F1054" s="28"/>
      <c r="G1054" s="29"/>
      <c r="H1054" s="29"/>
      <c r="I1054" s="48" t="str">
        <f t="shared" si="238"/>
        <v/>
      </c>
      <c r="J1054" s="48" t="str">
        <f t="shared" si="242"/>
        <v/>
      </c>
      <c r="K1054" s="49" t="str">
        <f t="shared" si="239"/>
        <v/>
      </c>
      <c r="N1054" s="78"/>
      <c r="O1054" s="39" t="str">
        <f t="shared" si="232"/>
        <v>F</v>
      </c>
      <c r="P1054" s="11">
        <f t="shared" si="233"/>
        <v>-23.287315649149274</v>
      </c>
      <c r="Q1054" s="11"/>
      <c r="R1054" s="38">
        <f t="shared" si="240"/>
        <v>0</v>
      </c>
      <c r="S1054" s="30">
        <f t="shared" si="234"/>
        <v>0</v>
      </c>
      <c r="T1054" s="30">
        <f t="shared" si="241"/>
        <v>0</v>
      </c>
      <c r="U1054" s="34"/>
      <c r="V1054" s="34"/>
      <c r="W1054" s="34"/>
      <c r="X1054" s="31">
        <f t="shared" si="235"/>
        <v>9.0359999999999996</v>
      </c>
      <c r="Y1054" s="31">
        <f t="shared" si="236"/>
        <v>-184.49199999999999</v>
      </c>
      <c r="Z1054" s="30">
        <f t="shared" si="237"/>
        <v>0</v>
      </c>
    </row>
    <row r="1055" spans="5:26" x14ac:dyDescent="0.15">
      <c r="E1055" s="46"/>
      <c r="F1055" s="28"/>
      <c r="G1055" s="29"/>
      <c r="H1055" s="29"/>
      <c r="I1055" s="48" t="str">
        <f t="shared" si="238"/>
        <v/>
      </c>
      <c r="J1055" s="48" t="str">
        <f t="shared" si="242"/>
        <v/>
      </c>
      <c r="K1055" s="49" t="str">
        <f t="shared" si="239"/>
        <v/>
      </c>
      <c r="N1055" s="78"/>
      <c r="O1055" s="39" t="str">
        <f t="shared" si="232"/>
        <v>F</v>
      </c>
      <c r="P1055" s="11">
        <f t="shared" si="233"/>
        <v>-23.287315649149274</v>
      </c>
      <c r="Q1055" s="11"/>
      <c r="R1055" s="38">
        <f t="shared" si="240"/>
        <v>0</v>
      </c>
      <c r="S1055" s="30">
        <f t="shared" si="234"/>
        <v>0</v>
      </c>
      <c r="T1055" s="30">
        <f t="shared" si="241"/>
        <v>0</v>
      </c>
      <c r="U1055" s="34"/>
      <c r="V1055" s="34"/>
      <c r="W1055" s="34"/>
      <c r="X1055" s="31">
        <f t="shared" si="235"/>
        <v>9.0359999999999996</v>
      </c>
      <c r="Y1055" s="31">
        <f t="shared" si="236"/>
        <v>-184.49199999999999</v>
      </c>
      <c r="Z1055" s="30">
        <f t="shared" si="237"/>
        <v>0</v>
      </c>
    </row>
    <row r="1056" spans="5:26" x14ac:dyDescent="0.15">
      <c r="E1056" s="46"/>
      <c r="F1056" s="28"/>
      <c r="G1056" s="29"/>
      <c r="H1056" s="29"/>
      <c r="I1056" s="48" t="str">
        <f t="shared" si="238"/>
        <v/>
      </c>
      <c r="J1056" s="48" t="str">
        <f t="shared" si="242"/>
        <v/>
      </c>
      <c r="K1056" s="49" t="str">
        <f t="shared" si="239"/>
        <v/>
      </c>
      <c r="N1056" s="78"/>
      <c r="O1056" s="39" t="str">
        <f t="shared" si="232"/>
        <v>F</v>
      </c>
      <c r="P1056" s="11">
        <f t="shared" si="233"/>
        <v>-23.287315649149274</v>
      </c>
      <c r="Q1056" s="11"/>
      <c r="R1056" s="38">
        <f t="shared" si="240"/>
        <v>0</v>
      </c>
      <c r="S1056" s="30">
        <f t="shared" si="234"/>
        <v>0</v>
      </c>
      <c r="T1056" s="30">
        <f t="shared" si="241"/>
        <v>0</v>
      </c>
      <c r="U1056" s="34"/>
      <c r="V1056" s="34"/>
      <c r="W1056" s="34"/>
      <c r="X1056" s="31">
        <f t="shared" si="235"/>
        <v>9.0359999999999996</v>
      </c>
      <c r="Y1056" s="31">
        <f t="shared" si="236"/>
        <v>-184.49199999999999</v>
      </c>
      <c r="Z1056" s="30">
        <f t="shared" si="237"/>
        <v>0</v>
      </c>
    </row>
    <row r="1057" spans="5:26" x14ac:dyDescent="0.15">
      <c r="E1057" s="46"/>
      <c r="F1057" s="28"/>
      <c r="G1057" s="29"/>
      <c r="H1057" s="29"/>
      <c r="I1057" s="48" t="str">
        <f t="shared" si="238"/>
        <v/>
      </c>
      <c r="J1057" s="48" t="str">
        <f t="shared" si="242"/>
        <v/>
      </c>
      <c r="K1057" s="49" t="str">
        <f t="shared" si="239"/>
        <v/>
      </c>
      <c r="N1057" s="78"/>
      <c r="O1057" s="39" t="str">
        <f t="shared" si="232"/>
        <v>F</v>
      </c>
      <c r="P1057" s="11">
        <f t="shared" si="233"/>
        <v>-23.287315649149274</v>
      </c>
      <c r="Q1057" s="11"/>
      <c r="R1057" s="38">
        <f t="shared" si="240"/>
        <v>0</v>
      </c>
      <c r="S1057" s="30">
        <f t="shared" si="234"/>
        <v>0</v>
      </c>
      <c r="T1057" s="30">
        <f t="shared" si="241"/>
        <v>0</v>
      </c>
      <c r="U1057" s="34"/>
      <c r="V1057" s="34"/>
      <c r="W1057" s="34"/>
      <c r="X1057" s="31">
        <f t="shared" si="235"/>
        <v>9.0359999999999996</v>
      </c>
      <c r="Y1057" s="31">
        <f t="shared" si="236"/>
        <v>-184.49199999999999</v>
      </c>
      <c r="Z1057" s="30">
        <f t="shared" si="237"/>
        <v>0</v>
      </c>
    </row>
    <row r="1058" spans="5:26" x14ac:dyDescent="0.15">
      <c r="E1058" s="46"/>
      <c r="F1058" s="28"/>
      <c r="G1058" s="29"/>
      <c r="H1058" s="29"/>
      <c r="I1058" s="48" t="str">
        <f t="shared" si="238"/>
        <v/>
      </c>
      <c r="J1058" s="48" t="str">
        <f t="shared" si="242"/>
        <v/>
      </c>
      <c r="K1058" s="49" t="str">
        <f t="shared" si="239"/>
        <v/>
      </c>
      <c r="N1058" s="78"/>
      <c r="O1058" s="39" t="str">
        <f t="shared" si="232"/>
        <v>F</v>
      </c>
      <c r="P1058" s="11">
        <f t="shared" si="233"/>
        <v>-23.287315649149274</v>
      </c>
      <c r="Q1058" s="11"/>
      <c r="R1058" s="38">
        <f t="shared" si="240"/>
        <v>0</v>
      </c>
      <c r="S1058" s="30">
        <f t="shared" si="234"/>
        <v>0</v>
      </c>
      <c r="T1058" s="30">
        <f t="shared" si="241"/>
        <v>0</v>
      </c>
      <c r="U1058" s="34"/>
      <c r="V1058" s="34"/>
      <c r="W1058" s="34"/>
      <c r="X1058" s="31">
        <f t="shared" si="235"/>
        <v>9.0359999999999996</v>
      </c>
      <c r="Y1058" s="31">
        <f t="shared" si="236"/>
        <v>-184.49199999999999</v>
      </c>
      <c r="Z1058" s="30">
        <f t="shared" si="237"/>
        <v>0</v>
      </c>
    </row>
    <row r="1059" spans="5:26" x14ac:dyDescent="0.15">
      <c r="E1059" s="46"/>
      <c r="F1059" s="28"/>
      <c r="G1059" s="29"/>
      <c r="H1059" s="29"/>
      <c r="I1059" s="48" t="str">
        <f t="shared" si="238"/>
        <v/>
      </c>
      <c r="J1059" s="48" t="str">
        <f t="shared" si="242"/>
        <v/>
      </c>
      <c r="K1059" s="49" t="str">
        <f t="shared" si="239"/>
        <v/>
      </c>
      <c r="N1059" s="78"/>
      <c r="O1059" s="39" t="str">
        <f t="shared" si="232"/>
        <v>F</v>
      </c>
      <c r="P1059" s="11">
        <f t="shared" si="233"/>
        <v>-23.287315649149274</v>
      </c>
      <c r="Q1059" s="11"/>
      <c r="R1059" s="38">
        <f t="shared" si="240"/>
        <v>0</v>
      </c>
      <c r="S1059" s="30">
        <f t="shared" si="234"/>
        <v>0</v>
      </c>
      <c r="T1059" s="30">
        <f t="shared" si="241"/>
        <v>0</v>
      </c>
      <c r="U1059" s="34"/>
      <c r="V1059" s="34"/>
      <c r="W1059" s="34"/>
      <c r="X1059" s="31">
        <f t="shared" si="235"/>
        <v>9.0359999999999996</v>
      </c>
      <c r="Y1059" s="31">
        <f t="shared" si="236"/>
        <v>-184.49199999999999</v>
      </c>
      <c r="Z1059" s="30">
        <f t="shared" si="237"/>
        <v>0</v>
      </c>
    </row>
    <row r="1060" spans="5:26" x14ac:dyDescent="0.15">
      <c r="E1060" s="46"/>
      <c r="F1060" s="28"/>
      <c r="G1060" s="29"/>
      <c r="H1060" s="29"/>
      <c r="I1060" s="48" t="str">
        <f t="shared" si="238"/>
        <v/>
      </c>
      <c r="J1060" s="48" t="str">
        <f t="shared" si="242"/>
        <v/>
      </c>
      <c r="K1060" s="49" t="str">
        <f t="shared" si="239"/>
        <v/>
      </c>
      <c r="N1060" s="78"/>
      <c r="O1060" s="39" t="str">
        <f t="shared" si="232"/>
        <v>F</v>
      </c>
      <c r="P1060" s="11">
        <f t="shared" si="233"/>
        <v>-23.287315649149274</v>
      </c>
      <c r="Q1060" s="11"/>
      <c r="R1060" s="38">
        <f t="shared" si="240"/>
        <v>0</v>
      </c>
      <c r="S1060" s="30">
        <f t="shared" si="234"/>
        <v>0</v>
      </c>
      <c r="T1060" s="30">
        <f t="shared" si="241"/>
        <v>0</v>
      </c>
      <c r="U1060" s="34"/>
      <c r="V1060" s="34"/>
      <c r="W1060" s="34"/>
      <c r="X1060" s="31">
        <f t="shared" si="235"/>
        <v>9.0359999999999996</v>
      </c>
      <c r="Y1060" s="31">
        <f t="shared" si="236"/>
        <v>-184.49199999999999</v>
      </c>
      <c r="Z1060" s="30">
        <f t="shared" si="237"/>
        <v>0</v>
      </c>
    </row>
    <row r="1061" spans="5:26" x14ac:dyDescent="0.15">
      <c r="E1061" s="46"/>
      <c r="F1061" s="28"/>
      <c r="G1061" s="29"/>
      <c r="H1061" s="29"/>
      <c r="I1061" s="48" t="str">
        <f t="shared" si="238"/>
        <v/>
      </c>
      <c r="J1061" s="48" t="str">
        <f t="shared" ref="J1061:J1092" si="243">IF(COUNTA($F$995,$H$995,F1061:H1061)=5,IF(T1061&lt;6,"*",IF(T1061&gt;=17.583,"*",(H1061-G1061*INDEX(IF(O1061="F",muratafemale,muratamale),R1061-4,1)-INDEX(IF(O1061="F",muratafemale,muratamale),R1061-4,2))/(G1061*INDEX(IF(O1061="F",muratafemale,muratamale),R1061-4,1)+INDEX(IF(O1061="F",muratafemale,muratamale),R1061-4,2))*100)),"")</f>
        <v/>
      </c>
      <c r="K1061" s="49" t="str">
        <f t="shared" si="239"/>
        <v/>
      </c>
      <c r="N1061" s="78"/>
      <c r="O1061" s="39" t="str">
        <f t="shared" si="232"/>
        <v>F</v>
      </c>
      <c r="P1061" s="11">
        <f t="shared" si="233"/>
        <v>-23.287315649149274</v>
      </c>
      <c r="Q1061" s="11"/>
      <c r="R1061" s="38">
        <f t="shared" si="240"/>
        <v>0</v>
      </c>
      <c r="S1061" s="30">
        <f t="shared" si="234"/>
        <v>0</v>
      </c>
      <c r="T1061" s="30">
        <f t="shared" si="241"/>
        <v>0</v>
      </c>
      <c r="U1061" s="34"/>
      <c r="V1061" s="34"/>
      <c r="W1061" s="34"/>
      <c r="X1061" s="31">
        <f t="shared" si="235"/>
        <v>9.0359999999999996</v>
      </c>
      <c r="Y1061" s="31">
        <f t="shared" si="236"/>
        <v>-184.49199999999999</v>
      </c>
      <c r="Z1061" s="30">
        <f t="shared" si="237"/>
        <v>0</v>
      </c>
    </row>
    <row r="1062" spans="5:26" x14ac:dyDescent="0.15">
      <c r="E1062" s="46"/>
      <c r="F1062" s="28"/>
      <c r="G1062" s="29"/>
      <c r="H1062" s="29"/>
      <c r="I1062" s="48" t="str">
        <f t="shared" ref="I1062:I1116" si="244">IF(COUNTA($F$995,$H$995,F1062:H1062)=5,P1062,"")</f>
        <v/>
      </c>
      <c r="J1062" s="48" t="str">
        <f t="shared" si="243"/>
        <v/>
      </c>
      <c r="K1062" s="49" t="str">
        <f t="shared" ref="K1062:K1116" si="245">IF(COUNTA($F$995,$H$995,F1062:H1062)=5,IF(OR(T1062&lt;1,G1062&lt;70),"*",IF(G1062&gt;=IF(O1062="M",181,174),(H1062-Z1062)/Z1062*100,IF(G1062&lt;101,(H1062-X1062)/X1062*100,IF(T1062&lt;6,(H1062-X1062)/X1062*100,IF(T1062&gt;=17.583,(H1062-Z1062)/Z1062*100,(H1062-Y1062)/Y1062*100))))),"")</f>
        <v/>
      </c>
      <c r="N1062" s="78"/>
      <c r="O1062" s="39" t="str">
        <f t="shared" ref="O1062:O1116" si="246">IF(OR(+$H$995="男",+$H$995="M"),"M","F")</f>
        <v>F</v>
      </c>
      <c r="P1062" s="11">
        <f t="shared" ref="P1062:P1116" si="247">IF(T1062&gt;17.583,"*",(G1062-(INDEX(IF(O1062="F",Hfemalemean,Hmalemean),S1062+1,R1062+1)))/(INDEX(IF(O1062="F",Hfemalesd,Hmalesd),S1062+1,R1062+1)))</f>
        <v>-23.287315649149274</v>
      </c>
      <c r="Q1062" s="11"/>
      <c r="R1062" s="38">
        <f t="shared" ref="R1062:R1116" si="248">DATEDIF($F$995,F1062,"Y")</f>
        <v>0</v>
      </c>
      <c r="S1062" s="30">
        <f t="shared" ref="S1062:S1116" si="249">DATEDIF($F$995,F1062,"YM")</f>
        <v>0</v>
      </c>
      <c r="T1062" s="30">
        <f t="shared" ref="T1062:T1116" si="250">DATEDIF($F$995,F1062,"Y")+DATEDIF($F$995,F1062,"YD")/(365+IF(MOD(YEAR(DATE(YEAR(F1062)-1,MONTH($F$995),DAY($F$995))),4)=0,IF(DATE(YEAR(DATE(YEAR(F1062)-1,MONTH($F$995),DAY($F$995))),2,29)&gt;=DATE(YEAR(F1062)-1,MONTH($F$995),DAY($F$995)),1,0),0)+IF(MOD(YEAR(F1062),4)=0,IF(DATE(YEAR(F1062),2,29)&lt;=F1062,1,0),0))</f>
        <v>0</v>
      </c>
      <c r="U1062" s="34"/>
      <c r="V1062" s="34"/>
      <c r="W1062" s="34"/>
      <c r="X1062" s="31">
        <f t="shared" ref="X1062:X1116" si="251">IF(O1062="M",2.06*10^-3*G1062^2-0.1166*G1062+6.5273,2.49*10^-3*G1062^2-0.1858*G1062+9.036)</f>
        <v>9.0359999999999996</v>
      </c>
      <c r="Y1062" s="31">
        <f t="shared" ref="Y1062:Y1116" si="252">((G1062/100)^3*INDEX(itoOI,IF(O1062="M",0,3)+IF(G1062&lt;140,1,IF(G1062&lt;=149,2,3)),1)+(G1062/100)^2*INDEX(itoOI,IF(O1062="M",0,3)+IF(G1062&lt;140,1,IF(G1062&lt;=149,2,3)),2)+(G1062/100)*INDEX(itoOI,IF(O1062="M",0,3)+IF(G1062&lt;140,1,IF(G1062&lt;=149,2,3)),3)+INDEX(itoOI,IF(O1062="M",0,3)+IF(G1062&lt;140,1,IF(G1062&lt;=149,2,3)),4))</f>
        <v>-184.49199999999999</v>
      </c>
      <c r="Z1062" s="30">
        <f t="shared" ref="Z1062:Z1116" si="253">22*G1062^2/10000</f>
        <v>0</v>
      </c>
    </row>
    <row r="1063" spans="5:26" x14ac:dyDescent="0.15">
      <c r="E1063" s="46"/>
      <c r="F1063" s="28"/>
      <c r="G1063" s="29"/>
      <c r="H1063" s="29"/>
      <c r="I1063" s="48" t="str">
        <f t="shared" si="244"/>
        <v/>
      </c>
      <c r="J1063" s="48" t="str">
        <f t="shared" si="243"/>
        <v/>
      </c>
      <c r="K1063" s="49" t="str">
        <f t="shared" si="245"/>
        <v/>
      </c>
      <c r="N1063" s="78"/>
      <c r="O1063" s="39" t="str">
        <f t="shared" si="246"/>
        <v>F</v>
      </c>
      <c r="P1063" s="11">
        <f t="shared" si="247"/>
        <v>-23.287315649149274</v>
      </c>
      <c r="Q1063" s="11"/>
      <c r="R1063" s="38">
        <f t="shared" si="248"/>
        <v>0</v>
      </c>
      <c r="S1063" s="30">
        <f t="shared" si="249"/>
        <v>0</v>
      </c>
      <c r="T1063" s="30">
        <f t="shared" si="250"/>
        <v>0</v>
      </c>
      <c r="U1063" s="34"/>
      <c r="V1063" s="34"/>
      <c r="W1063" s="34"/>
      <c r="X1063" s="31">
        <f t="shared" si="251"/>
        <v>9.0359999999999996</v>
      </c>
      <c r="Y1063" s="31">
        <f t="shared" si="252"/>
        <v>-184.49199999999999</v>
      </c>
      <c r="Z1063" s="30">
        <f t="shared" si="253"/>
        <v>0</v>
      </c>
    </row>
    <row r="1064" spans="5:26" x14ac:dyDescent="0.15">
      <c r="E1064" s="46"/>
      <c r="F1064" s="28"/>
      <c r="G1064" s="29"/>
      <c r="H1064" s="29"/>
      <c r="I1064" s="48" t="str">
        <f t="shared" si="244"/>
        <v/>
      </c>
      <c r="J1064" s="48" t="str">
        <f t="shared" si="243"/>
        <v/>
      </c>
      <c r="K1064" s="49" t="str">
        <f t="shared" si="245"/>
        <v/>
      </c>
      <c r="N1064" s="78"/>
      <c r="O1064" s="39" t="str">
        <f t="shared" si="246"/>
        <v>F</v>
      </c>
      <c r="P1064" s="11">
        <f t="shared" si="247"/>
        <v>-23.287315649149274</v>
      </c>
      <c r="Q1064" s="11"/>
      <c r="R1064" s="38">
        <f t="shared" si="248"/>
        <v>0</v>
      </c>
      <c r="S1064" s="30">
        <f t="shared" si="249"/>
        <v>0</v>
      </c>
      <c r="T1064" s="30">
        <f t="shared" si="250"/>
        <v>0</v>
      </c>
      <c r="U1064" s="34"/>
      <c r="V1064" s="34"/>
      <c r="W1064" s="34"/>
      <c r="X1064" s="31">
        <f t="shared" si="251"/>
        <v>9.0359999999999996</v>
      </c>
      <c r="Y1064" s="31">
        <f t="shared" si="252"/>
        <v>-184.49199999999999</v>
      </c>
      <c r="Z1064" s="30">
        <f t="shared" si="253"/>
        <v>0</v>
      </c>
    </row>
    <row r="1065" spans="5:26" x14ac:dyDescent="0.15">
      <c r="E1065" s="46"/>
      <c r="F1065" s="28"/>
      <c r="G1065" s="29"/>
      <c r="H1065" s="29"/>
      <c r="I1065" s="48" t="str">
        <f t="shared" si="244"/>
        <v/>
      </c>
      <c r="J1065" s="48" t="str">
        <f t="shared" si="243"/>
        <v/>
      </c>
      <c r="K1065" s="49" t="str">
        <f t="shared" si="245"/>
        <v/>
      </c>
      <c r="N1065" s="78"/>
      <c r="O1065" s="39" t="str">
        <f t="shared" si="246"/>
        <v>F</v>
      </c>
      <c r="P1065" s="11">
        <f t="shared" si="247"/>
        <v>-23.287315649149274</v>
      </c>
      <c r="Q1065" s="11"/>
      <c r="R1065" s="38">
        <f t="shared" si="248"/>
        <v>0</v>
      </c>
      <c r="S1065" s="30">
        <f t="shared" si="249"/>
        <v>0</v>
      </c>
      <c r="T1065" s="30">
        <f t="shared" si="250"/>
        <v>0</v>
      </c>
      <c r="U1065" s="34"/>
      <c r="V1065" s="34"/>
      <c r="W1065" s="34"/>
      <c r="X1065" s="31">
        <f t="shared" si="251"/>
        <v>9.0359999999999996</v>
      </c>
      <c r="Y1065" s="31">
        <f t="shared" si="252"/>
        <v>-184.49199999999999</v>
      </c>
      <c r="Z1065" s="30">
        <f t="shared" si="253"/>
        <v>0</v>
      </c>
    </row>
    <row r="1066" spans="5:26" x14ac:dyDescent="0.15">
      <c r="E1066" s="46"/>
      <c r="F1066" s="28"/>
      <c r="G1066" s="29"/>
      <c r="H1066" s="29"/>
      <c r="I1066" s="48" t="str">
        <f t="shared" si="244"/>
        <v/>
      </c>
      <c r="J1066" s="48" t="str">
        <f t="shared" si="243"/>
        <v/>
      </c>
      <c r="K1066" s="49" t="str">
        <f t="shared" si="245"/>
        <v/>
      </c>
      <c r="N1066" s="78"/>
      <c r="O1066" s="39" t="str">
        <f t="shared" si="246"/>
        <v>F</v>
      </c>
      <c r="P1066" s="11">
        <f t="shared" si="247"/>
        <v>-23.287315649149274</v>
      </c>
      <c r="Q1066" s="11"/>
      <c r="R1066" s="38">
        <f t="shared" si="248"/>
        <v>0</v>
      </c>
      <c r="S1066" s="30">
        <f t="shared" si="249"/>
        <v>0</v>
      </c>
      <c r="T1066" s="30">
        <f t="shared" si="250"/>
        <v>0</v>
      </c>
      <c r="U1066" s="34"/>
      <c r="V1066" s="34"/>
      <c r="W1066" s="34"/>
      <c r="X1066" s="31">
        <f t="shared" si="251"/>
        <v>9.0359999999999996</v>
      </c>
      <c r="Y1066" s="31">
        <f t="shared" si="252"/>
        <v>-184.49199999999999</v>
      </c>
      <c r="Z1066" s="30">
        <f t="shared" si="253"/>
        <v>0</v>
      </c>
    </row>
    <row r="1067" spans="5:26" x14ac:dyDescent="0.15">
      <c r="E1067" s="46"/>
      <c r="F1067" s="28"/>
      <c r="G1067" s="29"/>
      <c r="H1067" s="29"/>
      <c r="I1067" s="48" t="str">
        <f t="shared" si="244"/>
        <v/>
      </c>
      <c r="J1067" s="48" t="str">
        <f t="shared" si="243"/>
        <v/>
      </c>
      <c r="K1067" s="49" t="str">
        <f t="shared" si="245"/>
        <v/>
      </c>
      <c r="N1067" s="78"/>
      <c r="O1067" s="39" t="str">
        <f t="shared" si="246"/>
        <v>F</v>
      </c>
      <c r="P1067" s="11">
        <f t="shared" si="247"/>
        <v>-23.287315649149274</v>
      </c>
      <c r="Q1067" s="11"/>
      <c r="R1067" s="38">
        <f t="shared" si="248"/>
        <v>0</v>
      </c>
      <c r="S1067" s="30">
        <f t="shared" si="249"/>
        <v>0</v>
      </c>
      <c r="T1067" s="30">
        <f t="shared" si="250"/>
        <v>0</v>
      </c>
      <c r="U1067" s="34"/>
      <c r="V1067" s="34"/>
      <c r="W1067" s="34"/>
      <c r="X1067" s="31">
        <f t="shared" si="251"/>
        <v>9.0359999999999996</v>
      </c>
      <c r="Y1067" s="31">
        <f t="shared" si="252"/>
        <v>-184.49199999999999</v>
      </c>
      <c r="Z1067" s="30">
        <f t="shared" si="253"/>
        <v>0</v>
      </c>
    </row>
    <row r="1068" spans="5:26" x14ac:dyDescent="0.15">
      <c r="E1068" s="46"/>
      <c r="F1068" s="28"/>
      <c r="G1068" s="29"/>
      <c r="H1068" s="29"/>
      <c r="I1068" s="48" t="str">
        <f t="shared" si="244"/>
        <v/>
      </c>
      <c r="J1068" s="48" t="str">
        <f t="shared" si="243"/>
        <v/>
      </c>
      <c r="K1068" s="49" t="str">
        <f t="shared" si="245"/>
        <v/>
      </c>
      <c r="N1068" s="78"/>
      <c r="O1068" s="39" t="str">
        <f t="shared" si="246"/>
        <v>F</v>
      </c>
      <c r="P1068" s="11">
        <f t="shared" si="247"/>
        <v>-23.287315649149274</v>
      </c>
      <c r="Q1068" s="11"/>
      <c r="R1068" s="38">
        <f t="shared" si="248"/>
        <v>0</v>
      </c>
      <c r="S1068" s="30">
        <f t="shared" si="249"/>
        <v>0</v>
      </c>
      <c r="T1068" s="30">
        <f t="shared" si="250"/>
        <v>0</v>
      </c>
      <c r="U1068" s="34"/>
      <c r="V1068" s="34"/>
      <c r="W1068" s="34"/>
      <c r="X1068" s="31">
        <f t="shared" si="251"/>
        <v>9.0359999999999996</v>
      </c>
      <c r="Y1068" s="31">
        <f t="shared" si="252"/>
        <v>-184.49199999999999</v>
      </c>
      <c r="Z1068" s="30">
        <f t="shared" si="253"/>
        <v>0</v>
      </c>
    </row>
    <row r="1069" spans="5:26" x14ac:dyDescent="0.15">
      <c r="E1069" s="46"/>
      <c r="F1069" s="28"/>
      <c r="G1069" s="29"/>
      <c r="H1069" s="29"/>
      <c r="I1069" s="48" t="str">
        <f t="shared" si="244"/>
        <v/>
      </c>
      <c r="J1069" s="48" t="str">
        <f t="shared" si="243"/>
        <v/>
      </c>
      <c r="K1069" s="49" t="str">
        <f t="shared" si="245"/>
        <v/>
      </c>
      <c r="N1069" s="78"/>
      <c r="O1069" s="39" t="str">
        <f t="shared" si="246"/>
        <v>F</v>
      </c>
      <c r="P1069" s="11">
        <f t="shared" si="247"/>
        <v>-23.287315649149274</v>
      </c>
      <c r="Q1069" s="11"/>
      <c r="R1069" s="38">
        <f t="shared" si="248"/>
        <v>0</v>
      </c>
      <c r="S1069" s="30">
        <f t="shared" si="249"/>
        <v>0</v>
      </c>
      <c r="T1069" s="30">
        <f t="shared" si="250"/>
        <v>0</v>
      </c>
      <c r="U1069" s="34"/>
      <c r="V1069" s="34"/>
      <c r="W1069" s="34"/>
      <c r="X1069" s="31">
        <f t="shared" si="251"/>
        <v>9.0359999999999996</v>
      </c>
      <c r="Y1069" s="31">
        <f t="shared" si="252"/>
        <v>-184.49199999999999</v>
      </c>
      <c r="Z1069" s="30">
        <f t="shared" si="253"/>
        <v>0</v>
      </c>
    </row>
    <row r="1070" spans="5:26" x14ac:dyDescent="0.15">
      <c r="E1070" s="46"/>
      <c r="F1070" s="28"/>
      <c r="G1070" s="29"/>
      <c r="H1070" s="29"/>
      <c r="I1070" s="48" t="str">
        <f t="shared" si="244"/>
        <v/>
      </c>
      <c r="J1070" s="48" t="str">
        <f t="shared" si="243"/>
        <v/>
      </c>
      <c r="K1070" s="49" t="str">
        <f t="shared" si="245"/>
        <v/>
      </c>
      <c r="N1070" s="78"/>
      <c r="O1070" s="39" t="str">
        <f t="shared" si="246"/>
        <v>F</v>
      </c>
      <c r="P1070" s="11">
        <f t="shared" si="247"/>
        <v>-23.287315649149274</v>
      </c>
      <c r="Q1070" s="11"/>
      <c r="R1070" s="38">
        <f t="shared" si="248"/>
        <v>0</v>
      </c>
      <c r="S1070" s="30">
        <f t="shared" si="249"/>
        <v>0</v>
      </c>
      <c r="T1070" s="30">
        <f t="shared" si="250"/>
        <v>0</v>
      </c>
      <c r="U1070" s="34"/>
      <c r="V1070" s="34"/>
      <c r="W1070" s="34"/>
      <c r="X1070" s="31">
        <f t="shared" si="251"/>
        <v>9.0359999999999996</v>
      </c>
      <c r="Y1070" s="31">
        <f t="shared" si="252"/>
        <v>-184.49199999999999</v>
      </c>
      <c r="Z1070" s="30">
        <f t="shared" si="253"/>
        <v>0</v>
      </c>
    </row>
    <row r="1071" spans="5:26" x14ac:dyDescent="0.15">
      <c r="E1071" s="46"/>
      <c r="F1071" s="28"/>
      <c r="G1071" s="29"/>
      <c r="H1071" s="29"/>
      <c r="I1071" s="48" t="str">
        <f t="shared" si="244"/>
        <v/>
      </c>
      <c r="J1071" s="48" t="str">
        <f t="shared" si="243"/>
        <v/>
      </c>
      <c r="K1071" s="49" t="str">
        <f t="shared" si="245"/>
        <v/>
      </c>
      <c r="N1071" s="78"/>
      <c r="O1071" s="39" t="str">
        <f t="shared" si="246"/>
        <v>F</v>
      </c>
      <c r="P1071" s="11">
        <f t="shared" si="247"/>
        <v>-23.287315649149274</v>
      </c>
      <c r="Q1071" s="11"/>
      <c r="R1071" s="38">
        <f t="shared" si="248"/>
        <v>0</v>
      </c>
      <c r="S1071" s="30">
        <f t="shared" si="249"/>
        <v>0</v>
      </c>
      <c r="T1071" s="30">
        <f t="shared" si="250"/>
        <v>0</v>
      </c>
      <c r="U1071" s="34"/>
      <c r="V1071" s="34"/>
      <c r="W1071" s="34"/>
      <c r="X1071" s="31">
        <f t="shared" si="251"/>
        <v>9.0359999999999996</v>
      </c>
      <c r="Y1071" s="31">
        <f t="shared" si="252"/>
        <v>-184.49199999999999</v>
      </c>
      <c r="Z1071" s="30">
        <f t="shared" si="253"/>
        <v>0</v>
      </c>
    </row>
    <row r="1072" spans="5:26" x14ac:dyDescent="0.15">
      <c r="E1072" s="46"/>
      <c r="F1072" s="28"/>
      <c r="G1072" s="29"/>
      <c r="H1072" s="29"/>
      <c r="I1072" s="48" t="str">
        <f t="shared" si="244"/>
        <v/>
      </c>
      <c r="J1072" s="48" t="str">
        <f t="shared" si="243"/>
        <v/>
      </c>
      <c r="K1072" s="49" t="str">
        <f t="shared" si="245"/>
        <v/>
      </c>
      <c r="N1072" s="78"/>
      <c r="O1072" s="39" t="str">
        <f t="shared" si="246"/>
        <v>F</v>
      </c>
      <c r="P1072" s="11">
        <f t="shared" si="247"/>
        <v>-23.287315649149274</v>
      </c>
      <c r="Q1072" s="11"/>
      <c r="R1072" s="38">
        <f t="shared" si="248"/>
        <v>0</v>
      </c>
      <c r="S1072" s="30">
        <f t="shared" si="249"/>
        <v>0</v>
      </c>
      <c r="T1072" s="30">
        <f t="shared" si="250"/>
        <v>0</v>
      </c>
      <c r="U1072" s="34"/>
      <c r="V1072" s="34"/>
      <c r="W1072" s="34"/>
      <c r="X1072" s="31">
        <f t="shared" si="251"/>
        <v>9.0359999999999996</v>
      </c>
      <c r="Y1072" s="31">
        <f t="shared" si="252"/>
        <v>-184.49199999999999</v>
      </c>
      <c r="Z1072" s="30">
        <f t="shared" si="253"/>
        <v>0</v>
      </c>
    </row>
    <row r="1073" spans="5:26" x14ac:dyDescent="0.15">
      <c r="E1073" s="46"/>
      <c r="F1073" s="28"/>
      <c r="G1073" s="29"/>
      <c r="H1073" s="29"/>
      <c r="I1073" s="48" t="str">
        <f t="shared" si="244"/>
        <v/>
      </c>
      <c r="J1073" s="48" t="str">
        <f t="shared" si="243"/>
        <v/>
      </c>
      <c r="K1073" s="49" t="str">
        <f t="shared" si="245"/>
        <v/>
      </c>
      <c r="N1073" s="78"/>
      <c r="O1073" s="39" t="str">
        <f t="shared" si="246"/>
        <v>F</v>
      </c>
      <c r="P1073" s="11">
        <f t="shared" si="247"/>
        <v>-23.287315649149274</v>
      </c>
      <c r="Q1073" s="11"/>
      <c r="R1073" s="38">
        <f t="shared" si="248"/>
        <v>0</v>
      </c>
      <c r="S1073" s="30">
        <f t="shared" si="249"/>
        <v>0</v>
      </c>
      <c r="T1073" s="30">
        <f t="shared" si="250"/>
        <v>0</v>
      </c>
      <c r="U1073" s="34"/>
      <c r="V1073" s="34"/>
      <c r="W1073" s="34"/>
      <c r="X1073" s="31">
        <f t="shared" si="251"/>
        <v>9.0359999999999996</v>
      </c>
      <c r="Y1073" s="31">
        <f t="shared" si="252"/>
        <v>-184.49199999999999</v>
      </c>
      <c r="Z1073" s="30">
        <f t="shared" si="253"/>
        <v>0</v>
      </c>
    </row>
    <row r="1074" spans="5:26" x14ac:dyDescent="0.15">
      <c r="E1074" s="46"/>
      <c r="F1074" s="28"/>
      <c r="G1074" s="29"/>
      <c r="H1074" s="29"/>
      <c r="I1074" s="48" t="str">
        <f t="shared" si="244"/>
        <v/>
      </c>
      <c r="J1074" s="48" t="str">
        <f t="shared" si="243"/>
        <v/>
      </c>
      <c r="K1074" s="49" t="str">
        <f t="shared" si="245"/>
        <v/>
      </c>
      <c r="N1074" s="78"/>
      <c r="O1074" s="39" t="str">
        <f t="shared" si="246"/>
        <v>F</v>
      </c>
      <c r="P1074" s="11">
        <f t="shared" si="247"/>
        <v>-23.287315649149274</v>
      </c>
      <c r="Q1074" s="11"/>
      <c r="R1074" s="38">
        <f t="shared" si="248"/>
        <v>0</v>
      </c>
      <c r="S1074" s="30">
        <f t="shared" si="249"/>
        <v>0</v>
      </c>
      <c r="T1074" s="30">
        <f t="shared" si="250"/>
        <v>0</v>
      </c>
      <c r="U1074" s="34"/>
      <c r="V1074" s="34"/>
      <c r="W1074" s="34"/>
      <c r="X1074" s="31">
        <f t="shared" si="251"/>
        <v>9.0359999999999996</v>
      </c>
      <c r="Y1074" s="31">
        <f t="shared" si="252"/>
        <v>-184.49199999999999</v>
      </c>
      <c r="Z1074" s="30">
        <f t="shared" si="253"/>
        <v>0</v>
      </c>
    </row>
    <row r="1075" spans="5:26" x14ac:dyDescent="0.15">
      <c r="E1075" s="46"/>
      <c r="F1075" s="28"/>
      <c r="G1075" s="29"/>
      <c r="H1075" s="29"/>
      <c r="I1075" s="48" t="str">
        <f t="shared" si="244"/>
        <v/>
      </c>
      <c r="J1075" s="48" t="str">
        <f t="shared" si="243"/>
        <v/>
      </c>
      <c r="K1075" s="49" t="str">
        <f t="shared" si="245"/>
        <v/>
      </c>
      <c r="N1075" s="78"/>
      <c r="O1075" s="39" t="str">
        <f t="shared" si="246"/>
        <v>F</v>
      </c>
      <c r="P1075" s="11">
        <f t="shared" si="247"/>
        <v>-23.287315649149274</v>
      </c>
      <c r="Q1075" s="11"/>
      <c r="R1075" s="38">
        <f t="shared" si="248"/>
        <v>0</v>
      </c>
      <c r="S1075" s="30">
        <f t="shared" si="249"/>
        <v>0</v>
      </c>
      <c r="T1075" s="30">
        <f t="shared" si="250"/>
        <v>0</v>
      </c>
      <c r="U1075" s="34"/>
      <c r="V1075" s="34"/>
      <c r="W1075" s="34"/>
      <c r="X1075" s="31">
        <f t="shared" si="251"/>
        <v>9.0359999999999996</v>
      </c>
      <c r="Y1075" s="31">
        <f t="shared" si="252"/>
        <v>-184.49199999999999</v>
      </c>
      <c r="Z1075" s="30">
        <f t="shared" si="253"/>
        <v>0</v>
      </c>
    </row>
    <row r="1076" spans="5:26" x14ac:dyDescent="0.15">
      <c r="E1076" s="46"/>
      <c r="F1076" s="28"/>
      <c r="G1076" s="29"/>
      <c r="H1076" s="29"/>
      <c r="I1076" s="48" t="str">
        <f t="shared" si="244"/>
        <v/>
      </c>
      <c r="J1076" s="48" t="str">
        <f t="shared" si="243"/>
        <v/>
      </c>
      <c r="K1076" s="49" t="str">
        <f t="shared" si="245"/>
        <v/>
      </c>
      <c r="N1076" s="78"/>
      <c r="O1076" s="39" t="str">
        <f t="shared" si="246"/>
        <v>F</v>
      </c>
      <c r="P1076" s="11">
        <f t="shared" si="247"/>
        <v>-23.287315649149274</v>
      </c>
      <c r="Q1076" s="11"/>
      <c r="R1076" s="38">
        <f t="shared" si="248"/>
        <v>0</v>
      </c>
      <c r="S1076" s="30">
        <f t="shared" si="249"/>
        <v>0</v>
      </c>
      <c r="T1076" s="30">
        <f t="shared" si="250"/>
        <v>0</v>
      </c>
      <c r="U1076" s="34"/>
      <c r="V1076" s="34"/>
      <c r="W1076" s="34"/>
      <c r="X1076" s="31">
        <f t="shared" si="251"/>
        <v>9.0359999999999996</v>
      </c>
      <c r="Y1076" s="31">
        <f t="shared" si="252"/>
        <v>-184.49199999999999</v>
      </c>
      <c r="Z1076" s="30">
        <f t="shared" si="253"/>
        <v>0</v>
      </c>
    </row>
    <row r="1077" spans="5:26" x14ac:dyDescent="0.15">
      <c r="E1077" s="46"/>
      <c r="F1077" s="28"/>
      <c r="G1077" s="29"/>
      <c r="H1077" s="29"/>
      <c r="I1077" s="48" t="str">
        <f t="shared" si="244"/>
        <v/>
      </c>
      <c r="J1077" s="48" t="str">
        <f t="shared" si="243"/>
        <v/>
      </c>
      <c r="K1077" s="49" t="str">
        <f t="shared" si="245"/>
        <v/>
      </c>
      <c r="N1077" s="78"/>
      <c r="O1077" s="39" t="str">
        <f t="shared" si="246"/>
        <v>F</v>
      </c>
      <c r="P1077" s="11">
        <f t="shared" si="247"/>
        <v>-23.287315649149274</v>
      </c>
      <c r="Q1077" s="11"/>
      <c r="R1077" s="38">
        <f t="shared" si="248"/>
        <v>0</v>
      </c>
      <c r="S1077" s="30">
        <f t="shared" si="249"/>
        <v>0</v>
      </c>
      <c r="T1077" s="30">
        <f t="shared" si="250"/>
        <v>0</v>
      </c>
      <c r="U1077" s="34"/>
      <c r="V1077" s="34"/>
      <c r="W1077" s="34"/>
      <c r="X1077" s="31">
        <f t="shared" si="251"/>
        <v>9.0359999999999996</v>
      </c>
      <c r="Y1077" s="31">
        <f t="shared" si="252"/>
        <v>-184.49199999999999</v>
      </c>
      <c r="Z1077" s="30">
        <f t="shared" si="253"/>
        <v>0</v>
      </c>
    </row>
    <row r="1078" spans="5:26" x14ac:dyDescent="0.15">
      <c r="E1078" s="46"/>
      <c r="F1078" s="28"/>
      <c r="G1078" s="29"/>
      <c r="H1078" s="29"/>
      <c r="I1078" s="48" t="str">
        <f t="shared" si="244"/>
        <v/>
      </c>
      <c r="J1078" s="48" t="str">
        <f t="shared" si="243"/>
        <v/>
      </c>
      <c r="K1078" s="49" t="str">
        <f t="shared" si="245"/>
        <v/>
      </c>
      <c r="N1078" s="78"/>
      <c r="O1078" s="39" t="str">
        <f t="shared" si="246"/>
        <v>F</v>
      </c>
      <c r="P1078" s="11">
        <f t="shared" si="247"/>
        <v>-23.287315649149274</v>
      </c>
      <c r="Q1078" s="11"/>
      <c r="R1078" s="38">
        <f t="shared" si="248"/>
        <v>0</v>
      </c>
      <c r="S1078" s="30">
        <f t="shared" si="249"/>
        <v>0</v>
      </c>
      <c r="T1078" s="30">
        <f t="shared" si="250"/>
        <v>0</v>
      </c>
      <c r="U1078" s="34"/>
      <c r="V1078" s="34"/>
      <c r="W1078" s="34"/>
      <c r="X1078" s="31">
        <f t="shared" si="251"/>
        <v>9.0359999999999996</v>
      </c>
      <c r="Y1078" s="31">
        <f t="shared" si="252"/>
        <v>-184.49199999999999</v>
      </c>
      <c r="Z1078" s="30">
        <f t="shared" si="253"/>
        <v>0</v>
      </c>
    </row>
    <row r="1079" spans="5:26" x14ac:dyDescent="0.15">
      <c r="E1079" s="46"/>
      <c r="F1079" s="28"/>
      <c r="G1079" s="29"/>
      <c r="H1079" s="29"/>
      <c r="I1079" s="48" t="str">
        <f t="shared" si="244"/>
        <v/>
      </c>
      <c r="J1079" s="48" t="str">
        <f t="shared" si="243"/>
        <v/>
      </c>
      <c r="K1079" s="49" t="str">
        <f t="shared" si="245"/>
        <v/>
      </c>
      <c r="N1079" s="78"/>
      <c r="O1079" s="39" t="str">
        <f t="shared" si="246"/>
        <v>F</v>
      </c>
      <c r="P1079" s="11">
        <f t="shared" si="247"/>
        <v>-23.287315649149274</v>
      </c>
      <c r="Q1079" s="11"/>
      <c r="R1079" s="38">
        <f t="shared" si="248"/>
        <v>0</v>
      </c>
      <c r="S1079" s="30">
        <f t="shared" si="249"/>
        <v>0</v>
      </c>
      <c r="T1079" s="30">
        <f t="shared" si="250"/>
        <v>0</v>
      </c>
      <c r="U1079" s="34"/>
      <c r="V1079" s="34"/>
      <c r="W1079" s="34"/>
      <c r="X1079" s="31">
        <f t="shared" si="251"/>
        <v>9.0359999999999996</v>
      </c>
      <c r="Y1079" s="31">
        <f t="shared" si="252"/>
        <v>-184.49199999999999</v>
      </c>
      <c r="Z1079" s="30">
        <f t="shared" si="253"/>
        <v>0</v>
      </c>
    </row>
    <row r="1080" spans="5:26" x14ac:dyDescent="0.15">
      <c r="E1080" s="46"/>
      <c r="F1080" s="28"/>
      <c r="G1080" s="29"/>
      <c r="H1080" s="29"/>
      <c r="I1080" s="48" t="str">
        <f t="shared" si="244"/>
        <v/>
      </c>
      <c r="J1080" s="48" t="str">
        <f t="shared" si="243"/>
        <v/>
      </c>
      <c r="K1080" s="49" t="str">
        <f t="shared" si="245"/>
        <v/>
      </c>
      <c r="N1080" s="78"/>
      <c r="O1080" s="39" t="str">
        <f t="shared" si="246"/>
        <v>F</v>
      </c>
      <c r="P1080" s="11">
        <f t="shared" si="247"/>
        <v>-23.287315649149274</v>
      </c>
      <c r="Q1080" s="11"/>
      <c r="R1080" s="38">
        <f t="shared" si="248"/>
        <v>0</v>
      </c>
      <c r="S1080" s="30">
        <f t="shared" si="249"/>
        <v>0</v>
      </c>
      <c r="T1080" s="30">
        <f t="shared" si="250"/>
        <v>0</v>
      </c>
      <c r="U1080" s="34"/>
      <c r="V1080" s="34"/>
      <c r="W1080" s="34"/>
      <c r="X1080" s="31">
        <f t="shared" si="251"/>
        <v>9.0359999999999996</v>
      </c>
      <c r="Y1080" s="31">
        <f t="shared" si="252"/>
        <v>-184.49199999999999</v>
      </c>
      <c r="Z1080" s="30">
        <f t="shared" si="253"/>
        <v>0</v>
      </c>
    </row>
    <row r="1081" spans="5:26" x14ac:dyDescent="0.15">
      <c r="E1081" s="46"/>
      <c r="F1081" s="28"/>
      <c r="G1081" s="29"/>
      <c r="H1081" s="29"/>
      <c r="I1081" s="48" t="str">
        <f t="shared" si="244"/>
        <v/>
      </c>
      <c r="J1081" s="48" t="str">
        <f t="shared" si="243"/>
        <v/>
      </c>
      <c r="K1081" s="49" t="str">
        <f t="shared" si="245"/>
        <v/>
      </c>
      <c r="N1081" s="78"/>
      <c r="O1081" s="39" t="str">
        <f t="shared" si="246"/>
        <v>F</v>
      </c>
      <c r="P1081" s="11">
        <f t="shared" si="247"/>
        <v>-23.287315649149274</v>
      </c>
      <c r="Q1081" s="11"/>
      <c r="R1081" s="38">
        <f t="shared" si="248"/>
        <v>0</v>
      </c>
      <c r="S1081" s="30">
        <f t="shared" si="249"/>
        <v>0</v>
      </c>
      <c r="T1081" s="30">
        <f t="shared" si="250"/>
        <v>0</v>
      </c>
      <c r="U1081" s="34"/>
      <c r="V1081" s="34"/>
      <c r="W1081" s="34"/>
      <c r="X1081" s="31">
        <f t="shared" si="251"/>
        <v>9.0359999999999996</v>
      </c>
      <c r="Y1081" s="31">
        <f t="shared" si="252"/>
        <v>-184.49199999999999</v>
      </c>
      <c r="Z1081" s="30">
        <f t="shared" si="253"/>
        <v>0</v>
      </c>
    </row>
    <row r="1082" spans="5:26" x14ac:dyDescent="0.15">
      <c r="E1082" s="46"/>
      <c r="F1082" s="28"/>
      <c r="G1082" s="29"/>
      <c r="H1082" s="29"/>
      <c r="I1082" s="48" t="str">
        <f t="shared" si="244"/>
        <v/>
      </c>
      <c r="J1082" s="48" t="str">
        <f t="shared" si="243"/>
        <v/>
      </c>
      <c r="K1082" s="49" t="str">
        <f t="shared" si="245"/>
        <v/>
      </c>
      <c r="N1082" s="78"/>
      <c r="O1082" s="39" t="str">
        <f t="shared" si="246"/>
        <v>F</v>
      </c>
      <c r="P1082" s="11">
        <f t="shared" si="247"/>
        <v>-23.287315649149274</v>
      </c>
      <c r="Q1082" s="11"/>
      <c r="R1082" s="38">
        <f t="shared" si="248"/>
        <v>0</v>
      </c>
      <c r="S1082" s="30">
        <f t="shared" si="249"/>
        <v>0</v>
      </c>
      <c r="T1082" s="30">
        <f t="shared" si="250"/>
        <v>0</v>
      </c>
      <c r="U1082" s="34"/>
      <c r="V1082" s="34"/>
      <c r="W1082" s="34"/>
      <c r="X1082" s="31">
        <f t="shared" si="251"/>
        <v>9.0359999999999996</v>
      </c>
      <c r="Y1082" s="31">
        <f t="shared" si="252"/>
        <v>-184.49199999999999</v>
      </c>
      <c r="Z1082" s="30">
        <f t="shared" si="253"/>
        <v>0</v>
      </c>
    </row>
    <row r="1083" spans="5:26" x14ac:dyDescent="0.15">
      <c r="E1083" s="46"/>
      <c r="F1083" s="28"/>
      <c r="G1083" s="29"/>
      <c r="H1083" s="29"/>
      <c r="I1083" s="48" t="str">
        <f t="shared" si="244"/>
        <v/>
      </c>
      <c r="J1083" s="48" t="str">
        <f t="shared" si="243"/>
        <v/>
      </c>
      <c r="K1083" s="49" t="str">
        <f t="shared" si="245"/>
        <v/>
      </c>
      <c r="N1083" s="78"/>
      <c r="O1083" s="39" t="str">
        <f t="shared" si="246"/>
        <v>F</v>
      </c>
      <c r="P1083" s="11">
        <f t="shared" si="247"/>
        <v>-23.287315649149274</v>
      </c>
      <c r="Q1083" s="11"/>
      <c r="R1083" s="38">
        <f t="shared" si="248"/>
        <v>0</v>
      </c>
      <c r="S1083" s="30">
        <f t="shared" si="249"/>
        <v>0</v>
      </c>
      <c r="T1083" s="30">
        <f t="shared" si="250"/>
        <v>0</v>
      </c>
      <c r="U1083" s="34"/>
      <c r="V1083" s="34"/>
      <c r="W1083" s="34"/>
      <c r="X1083" s="31">
        <f t="shared" si="251"/>
        <v>9.0359999999999996</v>
      </c>
      <c r="Y1083" s="31">
        <f t="shared" si="252"/>
        <v>-184.49199999999999</v>
      </c>
      <c r="Z1083" s="30">
        <f t="shared" si="253"/>
        <v>0</v>
      </c>
    </row>
    <row r="1084" spans="5:26" x14ac:dyDescent="0.15">
      <c r="E1084" s="46"/>
      <c r="F1084" s="28"/>
      <c r="G1084" s="29"/>
      <c r="H1084" s="29"/>
      <c r="I1084" s="48" t="str">
        <f t="shared" si="244"/>
        <v/>
      </c>
      <c r="J1084" s="48" t="str">
        <f t="shared" si="243"/>
        <v/>
      </c>
      <c r="K1084" s="49" t="str">
        <f t="shared" si="245"/>
        <v/>
      </c>
      <c r="N1084" s="78"/>
      <c r="O1084" s="39" t="str">
        <f t="shared" si="246"/>
        <v>F</v>
      </c>
      <c r="P1084" s="11">
        <f t="shared" si="247"/>
        <v>-23.287315649149274</v>
      </c>
      <c r="Q1084" s="11"/>
      <c r="R1084" s="38">
        <f t="shared" si="248"/>
        <v>0</v>
      </c>
      <c r="S1084" s="30">
        <f t="shared" si="249"/>
        <v>0</v>
      </c>
      <c r="T1084" s="30">
        <f t="shared" si="250"/>
        <v>0</v>
      </c>
      <c r="U1084" s="34"/>
      <c r="V1084" s="34"/>
      <c r="W1084" s="34"/>
      <c r="X1084" s="31">
        <f t="shared" si="251"/>
        <v>9.0359999999999996</v>
      </c>
      <c r="Y1084" s="31">
        <f t="shared" si="252"/>
        <v>-184.49199999999999</v>
      </c>
      <c r="Z1084" s="30">
        <f t="shared" si="253"/>
        <v>0</v>
      </c>
    </row>
    <row r="1085" spans="5:26" x14ac:dyDescent="0.15">
      <c r="E1085" s="46"/>
      <c r="F1085" s="28"/>
      <c r="G1085" s="29"/>
      <c r="H1085" s="29"/>
      <c r="I1085" s="48" t="str">
        <f t="shared" si="244"/>
        <v/>
      </c>
      <c r="J1085" s="48" t="str">
        <f t="shared" si="243"/>
        <v/>
      </c>
      <c r="K1085" s="49" t="str">
        <f t="shared" si="245"/>
        <v/>
      </c>
      <c r="N1085" s="78"/>
      <c r="O1085" s="39" t="str">
        <f t="shared" si="246"/>
        <v>F</v>
      </c>
      <c r="P1085" s="11">
        <f t="shared" si="247"/>
        <v>-23.287315649149274</v>
      </c>
      <c r="Q1085" s="11"/>
      <c r="R1085" s="38">
        <f t="shared" si="248"/>
        <v>0</v>
      </c>
      <c r="S1085" s="30">
        <f t="shared" si="249"/>
        <v>0</v>
      </c>
      <c r="T1085" s="30">
        <f t="shared" si="250"/>
        <v>0</v>
      </c>
      <c r="U1085" s="34"/>
      <c r="V1085" s="34"/>
      <c r="W1085" s="34"/>
      <c r="X1085" s="31">
        <f t="shared" si="251"/>
        <v>9.0359999999999996</v>
      </c>
      <c r="Y1085" s="31">
        <f t="shared" si="252"/>
        <v>-184.49199999999999</v>
      </c>
      <c r="Z1085" s="30">
        <f t="shared" si="253"/>
        <v>0</v>
      </c>
    </row>
    <row r="1086" spans="5:26" x14ac:dyDescent="0.15">
      <c r="E1086" s="46"/>
      <c r="F1086" s="28"/>
      <c r="G1086" s="29"/>
      <c r="H1086" s="29"/>
      <c r="I1086" s="48" t="str">
        <f t="shared" si="244"/>
        <v/>
      </c>
      <c r="J1086" s="48" t="str">
        <f t="shared" si="243"/>
        <v/>
      </c>
      <c r="K1086" s="49" t="str">
        <f t="shared" si="245"/>
        <v/>
      </c>
      <c r="N1086" s="78"/>
      <c r="O1086" s="39" t="str">
        <f t="shared" si="246"/>
        <v>F</v>
      </c>
      <c r="P1086" s="11">
        <f t="shared" si="247"/>
        <v>-23.287315649149274</v>
      </c>
      <c r="Q1086" s="11"/>
      <c r="R1086" s="38">
        <f t="shared" si="248"/>
        <v>0</v>
      </c>
      <c r="S1086" s="30">
        <f t="shared" si="249"/>
        <v>0</v>
      </c>
      <c r="T1086" s="30">
        <f t="shared" si="250"/>
        <v>0</v>
      </c>
      <c r="U1086" s="34"/>
      <c r="V1086" s="34"/>
      <c r="W1086" s="34"/>
      <c r="X1086" s="31">
        <f t="shared" si="251"/>
        <v>9.0359999999999996</v>
      </c>
      <c r="Y1086" s="31">
        <f t="shared" si="252"/>
        <v>-184.49199999999999</v>
      </c>
      <c r="Z1086" s="30">
        <f t="shared" si="253"/>
        <v>0</v>
      </c>
    </row>
    <row r="1087" spans="5:26" x14ac:dyDescent="0.15">
      <c r="E1087" s="46"/>
      <c r="F1087" s="28"/>
      <c r="G1087" s="29"/>
      <c r="H1087" s="29"/>
      <c r="I1087" s="48" t="str">
        <f t="shared" si="244"/>
        <v/>
      </c>
      <c r="J1087" s="48" t="str">
        <f t="shared" si="243"/>
        <v/>
      </c>
      <c r="K1087" s="49" t="str">
        <f t="shared" si="245"/>
        <v/>
      </c>
      <c r="N1087" s="78"/>
      <c r="O1087" s="39" t="str">
        <f t="shared" si="246"/>
        <v>F</v>
      </c>
      <c r="P1087" s="11">
        <f t="shared" si="247"/>
        <v>-23.287315649149274</v>
      </c>
      <c r="Q1087" s="11"/>
      <c r="R1087" s="38">
        <f t="shared" si="248"/>
        <v>0</v>
      </c>
      <c r="S1087" s="30">
        <f t="shared" si="249"/>
        <v>0</v>
      </c>
      <c r="T1087" s="30">
        <f t="shared" si="250"/>
        <v>0</v>
      </c>
      <c r="U1087" s="34"/>
      <c r="V1087" s="34"/>
      <c r="W1087" s="34"/>
      <c r="X1087" s="31">
        <f t="shared" si="251"/>
        <v>9.0359999999999996</v>
      </c>
      <c r="Y1087" s="31">
        <f t="shared" si="252"/>
        <v>-184.49199999999999</v>
      </c>
      <c r="Z1087" s="30">
        <f t="shared" si="253"/>
        <v>0</v>
      </c>
    </row>
    <row r="1088" spans="5:26" x14ac:dyDescent="0.15">
      <c r="E1088" s="46"/>
      <c r="F1088" s="28"/>
      <c r="G1088" s="29"/>
      <c r="H1088" s="29"/>
      <c r="I1088" s="48" t="str">
        <f t="shared" si="244"/>
        <v/>
      </c>
      <c r="J1088" s="48" t="str">
        <f t="shared" si="243"/>
        <v/>
      </c>
      <c r="K1088" s="49" t="str">
        <f t="shared" si="245"/>
        <v/>
      </c>
      <c r="N1088" s="78"/>
      <c r="O1088" s="39" t="str">
        <f t="shared" si="246"/>
        <v>F</v>
      </c>
      <c r="P1088" s="11">
        <f t="shared" si="247"/>
        <v>-23.287315649149274</v>
      </c>
      <c r="Q1088" s="11"/>
      <c r="R1088" s="38">
        <f t="shared" si="248"/>
        <v>0</v>
      </c>
      <c r="S1088" s="30">
        <f t="shared" si="249"/>
        <v>0</v>
      </c>
      <c r="T1088" s="30">
        <f t="shared" si="250"/>
        <v>0</v>
      </c>
      <c r="U1088" s="34"/>
      <c r="V1088" s="34"/>
      <c r="W1088" s="34"/>
      <c r="X1088" s="31">
        <f t="shared" si="251"/>
        <v>9.0359999999999996</v>
      </c>
      <c r="Y1088" s="31">
        <f t="shared" si="252"/>
        <v>-184.49199999999999</v>
      </c>
      <c r="Z1088" s="30">
        <f t="shared" si="253"/>
        <v>0</v>
      </c>
    </row>
    <row r="1089" spans="5:26" x14ac:dyDescent="0.15">
      <c r="E1089" s="46"/>
      <c r="F1089" s="28"/>
      <c r="G1089" s="29"/>
      <c r="H1089" s="29"/>
      <c r="I1089" s="48" t="str">
        <f t="shared" si="244"/>
        <v/>
      </c>
      <c r="J1089" s="48" t="str">
        <f t="shared" si="243"/>
        <v/>
      </c>
      <c r="K1089" s="49" t="str">
        <f t="shared" si="245"/>
        <v/>
      </c>
      <c r="N1089" s="78"/>
      <c r="O1089" s="39" t="str">
        <f t="shared" si="246"/>
        <v>F</v>
      </c>
      <c r="P1089" s="11">
        <f t="shared" si="247"/>
        <v>-23.287315649149274</v>
      </c>
      <c r="Q1089" s="11"/>
      <c r="R1089" s="38">
        <f t="shared" si="248"/>
        <v>0</v>
      </c>
      <c r="S1089" s="30">
        <f t="shared" si="249"/>
        <v>0</v>
      </c>
      <c r="T1089" s="30">
        <f t="shared" si="250"/>
        <v>0</v>
      </c>
      <c r="U1089" s="34"/>
      <c r="V1089" s="34"/>
      <c r="W1089" s="34"/>
      <c r="X1089" s="31">
        <f t="shared" si="251"/>
        <v>9.0359999999999996</v>
      </c>
      <c r="Y1089" s="31">
        <f t="shared" si="252"/>
        <v>-184.49199999999999</v>
      </c>
      <c r="Z1089" s="30">
        <f t="shared" si="253"/>
        <v>0</v>
      </c>
    </row>
    <row r="1090" spans="5:26" x14ac:dyDescent="0.15">
      <c r="E1090" s="46"/>
      <c r="F1090" s="28"/>
      <c r="G1090" s="29"/>
      <c r="H1090" s="29"/>
      <c r="I1090" s="48" t="str">
        <f t="shared" si="244"/>
        <v/>
      </c>
      <c r="J1090" s="48" t="str">
        <f t="shared" si="243"/>
        <v/>
      </c>
      <c r="K1090" s="49" t="str">
        <f t="shared" si="245"/>
        <v/>
      </c>
      <c r="L1090" s="11"/>
      <c r="M1090" s="11"/>
      <c r="N1090" s="78"/>
      <c r="O1090" s="39" t="str">
        <f t="shared" si="246"/>
        <v>F</v>
      </c>
      <c r="P1090" s="11">
        <f t="shared" si="247"/>
        <v>-23.287315649149274</v>
      </c>
      <c r="Q1090" s="11"/>
      <c r="R1090" s="38">
        <f t="shared" si="248"/>
        <v>0</v>
      </c>
      <c r="S1090" s="30">
        <f t="shared" si="249"/>
        <v>0</v>
      </c>
      <c r="T1090" s="30">
        <f t="shared" si="250"/>
        <v>0</v>
      </c>
      <c r="U1090" s="34"/>
      <c r="V1090" s="34"/>
      <c r="W1090" s="34"/>
      <c r="X1090" s="31">
        <f t="shared" si="251"/>
        <v>9.0359999999999996</v>
      </c>
      <c r="Y1090" s="31">
        <f t="shared" si="252"/>
        <v>-184.49199999999999</v>
      </c>
      <c r="Z1090" s="30">
        <f t="shared" si="253"/>
        <v>0</v>
      </c>
    </row>
    <row r="1091" spans="5:26" x14ac:dyDescent="0.15">
      <c r="E1091" s="46"/>
      <c r="F1091" s="28"/>
      <c r="G1091" s="29"/>
      <c r="H1091" s="29"/>
      <c r="I1091" s="48" t="str">
        <f t="shared" si="244"/>
        <v/>
      </c>
      <c r="J1091" s="48" t="str">
        <f t="shared" si="243"/>
        <v/>
      </c>
      <c r="K1091" s="49" t="str">
        <f t="shared" si="245"/>
        <v/>
      </c>
      <c r="L1091" s="11"/>
      <c r="M1091" s="11"/>
      <c r="N1091" s="78"/>
      <c r="O1091" s="39" t="str">
        <f t="shared" si="246"/>
        <v>F</v>
      </c>
      <c r="P1091" s="11">
        <f t="shared" si="247"/>
        <v>-23.287315649149274</v>
      </c>
      <c r="Q1091" s="11"/>
      <c r="R1091" s="38">
        <f t="shared" si="248"/>
        <v>0</v>
      </c>
      <c r="S1091" s="30">
        <f t="shared" si="249"/>
        <v>0</v>
      </c>
      <c r="T1091" s="30">
        <f t="shared" si="250"/>
        <v>0</v>
      </c>
      <c r="U1091" s="34"/>
      <c r="V1091" s="34"/>
      <c r="W1091" s="34"/>
      <c r="X1091" s="31">
        <f t="shared" si="251"/>
        <v>9.0359999999999996</v>
      </c>
      <c r="Y1091" s="31">
        <f t="shared" si="252"/>
        <v>-184.49199999999999</v>
      </c>
      <c r="Z1091" s="30">
        <f t="shared" si="253"/>
        <v>0</v>
      </c>
    </row>
    <row r="1092" spans="5:26" x14ac:dyDescent="0.15">
      <c r="E1092" s="46"/>
      <c r="F1092" s="28"/>
      <c r="G1092" s="29"/>
      <c r="H1092" s="29"/>
      <c r="I1092" s="48" t="str">
        <f t="shared" si="244"/>
        <v/>
      </c>
      <c r="J1092" s="48" t="str">
        <f t="shared" si="243"/>
        <v/>
      </c>
      <c r="K1092" s="49" t="str">
        <f t="shared" si="245"/>
        <v/>
      </c>
      <c r="L1092" s="11"/>
      <c r="M1092" s="11"/>
      <c r="N1092" s="78"/>
      <c r="O1092" s="39" t="str">
        <f t="shared" si="246"/>
        <v>F</v>
      </c>
      <c r="P1092" s="11">
        <f t="shared" si="247"/>
        <v>-23.287315649149274</v>
      </c>
      <c r="Q1092" s="11"/>
      <c r="R1092" s="38">
        <f t="shared" si="248"/>
        <v>0</v>
      </c>
      <c r="S1092" s="30">
        <f t="shared" si="249"/>
        <v>0</v>
      </c>
      <c r="T1092" s="30">
        <f t="shared" si="250"/>
        <v>0</v>
      </c>
      <c r="U1092" s="34"/>
      <c r="V1092" s="34"/>
      <c r="W1092" s="34"/>
      <c r="X1092" s="31">
        <f t="shared" si="251"/>
        <v>9.0359999999999996</v>
      </c>
      <c r="Y1092" s="31">
        <f t="shared" si="252"/>
        <v>-184.49199999999999</v>
      </c>
      <c r="Z1092" s="30">
        <f t="shared" si="253"/>
        <v>0</v>
      </c>
    </row>
    <row r="1093" spans="5:26" x14ac:dyDescent="0.15">
      <c r="E1093" s="46"/>
      <c r="F1093" s="28"/>
      <c r="G1093" s="29"/>
      <c r="H1093" s="29"/>
      <c r="I1093" s="48" t="str">
        <f t="shared" si="244"/>
        <v/>
      </c>
      <c r="J1093" s="48" t="str">
        <f t="shared" ref="J1093:J1116" si="254">IF(COUNTA($F$995,$H$995,F1093:H1093)=5,IF(T1093&lt;6,"*",IF(T1093&gt;=17.583,"*",(H1093-G1093*INDEX(IF(O1093="F",muratafemale,muratamale),R1093-4,1)-INDEX(IF(O1093="F",muratafemale,muratamale),R1093-4,2))/(G1093*INDEX(IF(O1093="F",muratafemale,muratamale),R1093-4,1)+INDEX(IF(O1093="F",muratafemale,muratamale),R1093-4,2))*100)),"")</f>
        <v/>
      </c>
      <c r="K1093" s="49" t="str">
        <f t="shared" si="245"/>
        <v/>
      </c>
      <c r="L1093" s="11"/>
      <c r="M1093" s="11"/>
      <c r="N1093" s="78"/>
      <c r="O1093" s="39" t="str">
        <f t="shared" si="246"/>
        <v>F</v>
      </c>
      <c r="P1093" s="11">
        <f t="shared" si="247"/>
        <v>-23.287315649149274</v>
      </c>
      <c r="Q1093" s="11"/>
      <c r="R1093" s="38">
        <f t="shared" si="248"/>
        <v>0</v>
      </c>
      <c r="S1093" s="30">
        <f t="shared" si="249"/>
        <v>0</v>
      </c>
      <c r="T1093" s="30">
        <f t="shared" si="250"/>
        <v>0</v>
      </c>
      <c r="U1093" s="34"/>
      <c r="V1093" s="34"/>
      <c r="W1093" s="34"/>
      <c r="X1093" s="31">
        <f t="shared" si="251"/>
        <v>9.0359999999999996</v>
      </c>
      <c r="Y1093" s="31">
        <f t="shared" si="252"/>
        <v>-184.49199999999999</v>
      </c>
      <c r="Z1093" s="30">
        <f t="shared" si="253"/>
        <v>0</v>
      </c>
    </row>
    <row r="1094" spans="5:26" x14ac:dyDescent="0.15">
      <c r="E1094" s="46"/>
      <c r="F1094" s="28"/>
      <c r="G1094" s="29"/>
      <c r="H1094" s="29"/>
      <c r="I1094" s="48" t="str">
        <f t="shared" si="244"/>
        <v/>
      </c>
      <c r="J1094" s="48" t="str">
        <f t="shared" si="254"/>
        <v/>
      </c>
      <c r="K1094" s="49" t="str">
        <f t="shared" si="245"/>
        <v/>
      </c>
      <c r="L1094" s="11"/>
      <c r="M1094" s="11"/>
      <c r="N1094" s="78"/>
      <c r="O1094" s="39" t="str">
        <f t="shared" si="246"/>
        <v>F</v>
      </c>
      <c r="P1094" s="11">
        <f t="shared" si="247"/>
        <v>-23.287315649149274</v>
      </c>
      <c r="Q1094" s="11"/>
      <c r="R1094" s="38">
        <f t="shared" si="248"/>
        <v>0</v>
      </c>
      <c r="S1094" s="30">
        <f t="shared" si="249"/>
        <v>0</v>
      </c>
      <c r="T1094" s="30">
        <f t="shared" si="250"/>
        <v>0</v>
      </c>
      <c r="U1094" s="34"/>
      <c r="V1094" s="34"/>
      <c r="W1094" s="34"/>
      <c r="X1094" s="31">
        <f t="shared" si="251"/>
        <v>9.0359999999999996</v>
      </c>
      <c r="Y1094" s="31">
        <f t="shared" si="252"/>
        <v>-184.49199999999999</v>
      </c>
      <c r="Z1094" s="30">
        <f t="shared" si="253"/>
        <v>0</v>
      </c>
    </row>
    <row r="1095" spans="5:26" x14ac:dyDescent="0.15">
      <c r="E1095" s="46"/>
      <c r="F1095" s="28"/>
      <c r="G1095" s="29"/>
      <c r="H1095" s="29"/>
      <c r="I1095" s="48" t="str">
        <f t="shared" si="244"/>
        <v/>
      </c>
      <c r="J1095" s="48" t="str">
        <f t="shared" si="254"/>
        <v/>
      </c>
      <c r="K1095" s="49" t="str">
        <f t="shared" si="245"/>
        <v/>
      </c>
      <c r="L1095" s="11"/>
      <c r="M1095" s="11"/>
      <c r="N1095" s="78"/>
      <c r="O1095" s="39" t="str">
        <f t="shared" si="246"/>
        <v>F</v>
      </c>
      <c r="P1095" s="11">
        <f t="shared" si="247"/>
        <v>-23.287315649149274</v>
      </c>
      <c r="Q1095" s="11"/>
      <c r="R1095" s="38">
        <f t="shared" si="248"/>
        <v>0</v>
      </c>
      <c r="S1095" s="30">
        <f t="shared" si="249"/>
        <v>0</v>
      </c>
      <c r="T1095" s="30">
        <f t="shared" si="250"/>
        <v>0</v>
      </c>
      <c r="U1095" s="34"/>
      <c r="V1095" s="34"/>
      <c r="W1095" s="34"/>
      <c r="X1095" s="31">
        <f t="shared" si="251"/>
        <v>9.0359999999999996</v>
      </c>
      <c r="Y1095" s="31">
        <f t="shared" si="252"/>
        <v>-184.49199999999999</v>
      </c>
      <c r="Z1095" s="30">
        <f t="shared" si="253"/>
        <v>0</v>
      </c>
    </row>
    <row r="1096" spans="5:26" x14ac:dyDescent="0.15">
      <c r="E1096" s="46"/>
      <c r="F1096" s="28"/>
      <c r="G1096" s="29"/>
      <c r="H1096" s="29"/>
      <c r="I1096" s="48" t="str">
        <f t="shared" si="244"/>
        <v/>
      </c>
      <c r="J1096" s="48" t="str">
        <f t="shared" si="254"/>
        <v/>
      </c>
      <c r="K1096" s="49" t="str">
        <f t="shared" si="245"/>
        <v/>
      </c>
      <c r="L1096" s="11"/>
      <c r="M1096" s="11"/>
      <c r="N1096" s="78"/>
      <c r="O1096" s="39" t="str">
        <f t="shared" si="246"/>
        <v>F</v>
      </c>
      <c r="P1096" s="11">
        <f t="shared" si="247"/>
        <v>-23.287315649149274</v>
      </c>
      <c r="Q1096" s="11"/>
      <c r="R1096" s="38">
        <f t="shared" si="248"/>
        <v>0</v>
      </c>
      <c r="S1096" s="30">
        <f t="shared" si="249"/>
        <v>0</v>
      </c>
      <c r="T1096" s="30">
        <f t="shared" si="250"/>
        <v>0</v>
      </c>
      <c r="U1096" s="34"/>
      <c r="V1096" s="34"/>
      <c r="W1096" s="34"/>
      <c r="X1096" s="31">
        <f t="shared" si="251"/>
        <v>9.0359999999999996</v>
      </c>
      <c r="Y1096" s="31">
        <f t="shared" si="252"/>
        <v>-184.49199999999999</v>
      </c>
      <c r="Z1096" s="30">
        <f t="shared" si="253"/>
        <v>0</v>
      </c>
    </row>
    <row r="1097" spans="5:26" x14ac:dyDescent="0.15">
      <c r="E1097" s="46"/>
      <c r="F1097" s="28"/>
      <c r="G1097" s="29"/>
      <c r="H1097" s="29"/>
      <c r="I1097" s="48" t="str">
        <f t="shared" si="244"/>
        <v/>
      </c>
      <c r="J1097" s="48" t="str">
        <f t="shared" si="254"/>
        <v/>
      </c>
      <c r="K1097" s="49" t="str">
        <f t="shared" si="245"/>
        <v/>
      </c>
      <c r="L1097" s="11"/>
      <c r="M1097" s="11"/>
      <c r="N1097" s="78"/>
      <c r="O1097" s="39" t="str">
        <f t="shared" si="246"/>
        <v>F</v>
      </c>
      <c r="P1097" s="11">
        <f t="shared" si="247"/>
        <v>-23.287315649149274</v>
      </c>
      <c r="Q1097" s="11"/>
      <c r="R1097" s="38">
        <f t="shared" si="248"/>
        <v>0</v>
      </c>
      <c r="S1097" s="30">
        <f t="shared" si="249"/>
        <v>0</v>
      </c>
      <c r="T1097" s="30">
        <f t="shared" si="250"/>
        <v>0</v>
      </c>
      <c r="U1097" s="34"/>
      <c r="V1097" s="34"/>
      <c r="W1097" s="34"/>
      <c r="X1097" s="31">
        <f t="shared" si="251"/>
        <v>9.0359999999999996</v>
      </c>
      <c r="Y1097" s="31">
        <f t="shared" si="252"/>
        <v>-184.49199999999999</v>
      </c>
      <c r="Z1097" s="30">
        <f t="shared" si="253"/>
        <v>0</v>
      </c>
    </row>
    <row r="1098" spans="5:26" x14ac:dyDescent="0.15">
      <c r="E1098" s="46"/>
      <c r="F1098" s="28"/>
      <c r="G1098" s="29"/>
      <c r="H1098" s="29"/>
      <c r="I1098" s="48" t="str">
        <f t="shared" si="244"/>
        <v/>
      </c>
      <c r="J1098" s="48" t="str">
        <f t="shared" si="254"/>
        <v/>
      </c>
      <c r="K1098" s="49" t="str">
        <f t="shared" si="245"/>
        <v/>
      </c>
      <c r="L1098" s="11"/>
      <c r="M1098" s="11"/>
      <c r="N1098" s="78"/>
      <c r="O1098" s="39" t="str">
        <f t="shared" si="246"/>
        <v>F</v>
      </c>
      <c r="P1098" s="11">
        <f t="shared" si="247"/>
        <v>-23.287315649149274</v>
      </c>
      <c r="Q1098" s="11"/>
      <c r="R1098" s="38">
        <f t="shared" si="248"/>
        <v>0</v>
      </c>
      <c r="S1098" s="30">
        <f t="shared" si="249"/>
        <v>0</v>
      </c>
      <c r="T1098" s="30">
        <f t="shared" si="250"/>
        <v>0</v>
      </c>
      <c r="U1098" s="34"/>
      <c r="V1098" s="34"/>
      <c r="W1098" s="34"/>
      <c r="X1098" s="31">
        <f t="shared" si="251"/>
        <v>9.0359999999999996</v>
      </c>
      <c r="Y1098" s="31">
        <f t="shared" si="252"/>
        <v>-184.49199999999999</v>
      </c>
      <c r="Z1098" s="30">
        <f t="shared" si="253"/>
        <v>0</v>
      </c>
    </row>
    <row r="1099" spans="5:26" x14ac:dyDescent="0.15">
      <c r="E1099" s="46"/>
      <c r="F1099" s="28"/>
      <c r="G1099" s="29"/>
      <c r="H1099" s="29"/>
      <c r="I1099" s="48" t="str">
        <f t="shared" si="244"/>
        <v/>
      </c>
      <c r="J1099" s="48" t="str">
        <f t="shared" si="254"/>
        <v/>
      </c>
      <c r="K1099" s="49" t="str">
        <f t="shared" si="245"/>
        <v/>
      </c>
      <c r="L1099" s="11"/>
      <c r="M1099" s="11"/>
      <c r="N1099" s="78"/>
      <c r="O1099" s="39" t="str">
        <f t="shared" si="246"/>
        <v>F</v>
      </c>
      <c r="P1099" s="11">
        <f t="shared" si="247"/>
        <v>-23.287315649149274</v>
      </c>
      <c r="Q1099" s="11"/>
      <c r="R1099" s="38">
        <f t="shared" si="248"/>
        <v>0</v>
      </c>
      <c r="S1099" s="30">
        <f t="shared" si="249"/>
        <v>0</v>
      </c>
      <c r="T1099" s="30">
        <f t="shared" si="250"/>
        <v>0</v>
      </c>
      <c r="U1099" s="34"/>
      <c r="V1099" s="34"/>
      <c r="W1099" s="34"/>
      <c r="X1099" s="31">
        <f t="shared" si="251"/>
        <v>9.0359999999999996</v>
      </c>
      <c r="Y1099" s="31">
        <f t="shared" si="252"/>
        <v>-184.49199999999999</v>
      </c>
      <c r="Z1099" s="30">
        <f t="shared" si="253"/>
        <v>0</v>
      </c>
    </row>
    <row r="1100" spans="5:26" x14ac:dyDescent="0.15">
      <c r="E1100" s="46"/>
      <c r="F1100" s="28"/>
      <c r="G1100" s="29"/>
      <c r="H1100" s="29"/>
      <c r="I1100" s="48" t="str">
        <f t="shared" si="244"/>
        <v/>
      </c>
      <c r="J1100" s="48" t="str">
        <f t="shared" si="254"/>
        <v/>
      </c>
      <c r="K1100" s="49" t="str">
        <f t="shared" si="245"/>
        <v/>
      </c>
      <c r="L1100" s="11"/>
      <c r="M1100" s="11"/>
      <c r="N1100" s="78"/>
      <c r="O1100" s="39" t="str">
        <f t="shared" si="246"/>
        <v>F</v>
      </c>
      <c r="P1100" s="11">
        <f t="shared" si="247"/>
        <v>-23.287315649149274</v>
      </c>
      <c r="Q1100" s="11"/>
      <c r="R1100" s="38">
        <f t="shared" si="248"/>
        <v>0</v>
      </c>
      <c r="S1100" s="30">
        <f t="shared" si="249"/>
        <v>0</v>
      </c>
      <c r="T1100" s="30">
        <f t="shared" si="250"/>
        <v>0</v>
      </c>
      <c r="U1100" s="34"/>
      <c r="V1100" s="34"/>
      <c r="W1100" s="34"/>
      <c r="X1100" s="31">
        <f t="shared" si="251"/>
        <v>9.0359999999999996</v>
      </c>
      <c r="Y1100" s="31">
        <f t="shared" si="252"/>
        <v>-184.49199999999999</v>
      </c>
      <c r="Z1100" s="30">
        <f t="shared" si="253"/>
        <v>0</v>
      </c>
    </row>
    <row r="1101" spans="5:26" x14ac:dyDescent="0.15">
      <c r="E1101" s="46"/>
      <c r="F1101" s="28"/>
      <c r="G1101" s="29"/>
      <c r="H1101" s="29"/>
      <c r="I1101" s="48" t="str">
        <f t="shared" si="244"/>
        <v/>
      </c>
      <c r="J1101" s="48" t="str">
        <f t="shared" si="254"/>
        <v/>
      </c>
      <c r="K1101" s="49" t="str">
        <f t="shared" si="245"/>
        <v/>
      </c>
      <c r="L1101" s="11"/>
      <c r="M1101" s="11"/>
      <c r="N1101" s="78"/>
      <c r="O1101" s="39" t="str">
        <f t="shared" si="246"/>
        <v>F</v>
      </c>
      <c r="P1101" s="11">
        <f t="shared" si="247"/>
        <v>-23.287315649149274</v>
      </c>
      <c r="Q1101" s="11"/>
      <c r="R1101" s="38">
        <f t="shared" si="248"/>
        <v>0</v>
      </c>
      <c r="S1101" s="30">
        <f t="shared" si="249"/>
        <v>0</v>
      </c>
      <c r="T1101" s="30">
        <f t="shared" si="250"/>
        <v>0</v>
      </c>
      <c r="U1101" s="34"/>
      <c r="V1101" s="34"/>
      <c r="W1101" s="34"/>
      <c r="X1101" s="31">
        <f t="shared" si="251"/>
        <v>9.0359999999999996</v>
      </c>
      <c r="Y1101" s="31">
        <f t="shared" si="252"/>
        <v>-184.49199999999999</v>
      </c>
      <c r="Z1101" s="30">
        <f t="shared" si="253"/>
        <v>0</v>
      </c>
    </row>
    <row r="1102" spans="5:26" x14ac:dyDescent="0.15">
      <c r="E1102" s="46"/>
      <c r="F1102" s="28"/>
      <c r="G1102" s="29"/>
      <c r="H1102" s="29"/>
      <c r="I1102" s="48" t="str">
        <f t="shared" si="244"/>
        <v/>
      </c>
      <c r="J1102" s="48" t="str">
        <f t="shared" si="254"/>
        <v/>
      </c>
      <c r="K1102" s="49" t="str">
        <f t="shared" si="245"/>
        <v/>
      </c>
      <c r="L1102" s="11"/>
      <c r="M1102" s="11"/>
      <c r="N1102" s="78"/>
      <c r="O1102" s="39" t="str">
        <f t="shared" si="246"/>
        <v>F</v>
      </c>
      <c r="P1102" s="11">
        <f t="shared" si="247"/>
        <v>-23.287315649149274</v>
      </c>
      <c r="Q1102" s="11"/>
      <c r="R1102" s="38">
        <f t="shared" si="248"/>
        <v>0</v>
      </c>
      <c r="S1102" s="30">
        <f t="shared" si="249"/>
        <v>0</v>
      </c>
      <c r="T1102" s="30">
        <f t="shared" si="250"/>
        <v>0</v>
      </c>
      <c r="U1102" s="34"/>
      <c r="V1102" s="34"/>
      <c r="W1102" s="34"/>
      <c r="X1102" s="31">
        <f t="shared" si="251"/>
        <v>9.0359999999999996</v>
      </c>
      <c r="Y1102" s="31">
        <f t="shared" si="252"/>
        <v>-184.49199999999999</v>
      </c>
      <c r="Z1102" s="30">
        <f t="shared" si="253"/>
        <v>0</v>
      </c>
    </row>
    <row r="1103" spans="5:26" x14ac:dyDescent="0.15">
      <c r="E1103" s="46"/>
      <c r="F1103" s="28"/>
      <c r="G1103" s="29"/>
      <c r="H1103" s="29"/>
      <c r="I1103" s="48" t="str">
        <f t="shared" si="244"/>
        <v/>
      </c>
      <c r="J1103" s="48" t="str">
        <f t="shared" si="254"/>
        <v/>
      </c>
      <c r="K1103" s="49" t="str">
        <f t="shared" si="245"/>
        <v/>
      </c>
      <c r="L1103" s="11"/>
      <c r="M1103" s="11"/>
      <c r="N1103" s="78"/>
      <c r="O1103" s="39" t="str">
        <f t="shared" si="246"/>
        <v>F</v>
      </c>
      <c r="P1103" s="11">
        <f t="shared" si="247"/>
        <v>-23.287315649149274</v>
      </c>
      <c r="Q1103" s="11"/>
      <c r="R1103" s="38">
        <f t="shared" si="248"/>
        <v>0</v>
      </c>
      <c r="S1103" s="30">
        <f t="shared" si="249"/>
        <v>0</v>
      </c>
      <c r="T1103" s="30">
        <f t="shared" si="250"/>
        <v>0</v>
      </c>
      <c r="U1103" s="34"/>
      <c r="V1103" s="34"/>
      <c r="W1103" s="34"/>
      <c r="X1103" s="31">
        <f t="shared" si="251"/>
        <v>9.0359999999999996</v>
      </c>
      <c r="Y1103" s="31">
        <f t="shared" si="252"/>
        <v>-184.49199999999999</v>
      </c>
      <c r="Z1103" s="30">
        <f t="shared" si="253"/>
        <v>0</v>
      </c>
    </row>
    <row r="1104" spans="5:26" x14ac:dyDescent="0.15">
      <c r="E1104" s="46"/>
      <c r="F1104" s="28"/>
      <c r="G1104" s="29"/>
      <c r="H1104" s="29"/>
      <c r="I1104" s="48" t="str">
        <f t="shared" si="244"/>
        <v/>
      </c>
      <c r="J1104" s="48" t="str">
        <f t="shared" si="254"/>
        <v/>
      </c>
      <c r="K1104" s="49" t="str">
        <f t="shared" si="245"/>
        <v/>
      </c>
      <c r="L1104" s="11"/>
      <c r="M1104" s="11"/>
      <c r="N1104" s="78"/>
      <c r="O1104" s="39" t="str">
        <f t="shared" si="246"/>
        <v>F</v>
      </c>
      <c r="P1104" s="11">
        <f t="shared" si="247"/>
        <v>-23.287315649149274</v>
      </c>
      <c r="Q1104" s="11"/>
      <c r="R1104" s="38">
        <f t="shared" si="248"/>
        <v>0</v>
      </c>
      <c r="S1104" s="30">
        <f t="shared" si="249"/>
        <v>0</v>
      </c>
      <c r="T1104" s="30">
        <f t="shared" si="250"/>
        <v>0</v>
      </c>
      <c r="U1104" s="34"/>
      <c r="V1104" s="34"/>
      <c r="W1104" s="34"/>
      <c r="X1104" s="31">
        <f t="shared" si="251"/>
        <v>9.0359999999999996</v>
      </c>
      <c r="Y1104" s="31">
        <f t="shared" si="252"/>
        <v>-184.49199999999999</v>
      </c>
      <c r="Z1104" s="30">
        <f t="shared" si="253"/>
        <v>0</v>
      </c>
    </row>
    <row r="1105" spans="4:26" x14ac:dyDescent="0.15">
      <c r="E1105" s="46"/>
      <c r="F1105" s="28"/>
      <c r="G1105" s="29"/>
      <c r="H1105" s="29"/>
      <c r="I1105" s="48" t="str">
        <f t="shared" si="244"/>
        <v/>
      </c>
      <c r="J1105" s="48" t="str">
        <f t="shared" si="254"/>
        <v/>
      </c>
      <c r="K1105" s="49" t="str">
        <f t="shared" si="245"/>
        <v/>
      </c>
      <c r="L1105" s="11"/>
      <c r="M1105" s="11"/>
      <c r="N1105" s="78"/>
      <c r="O1105" s="39" t="str">
        <f t="shared" si="246"/>
        <v>F</v>
      </c>
      <c r="P1105" s="11">
        <f t="shared" si="247"/>
        <v>-23.287315649149274</v>
      </c>
      <c r="Q1105" s="11"/>
      <c r="R1105" s="38">
        <f t="shared" si="248"/>
        <v>0</v>
      </c>
      <c r="S1105" s="30">
        <f t="shared" si="249"/>
        <v>0</v>
      </c>
      <c r="T1105" s="30">
        <f t="shared" si="250"/>
        <v>0</v>
      </c>
      <c r="U1105" s="34"/>
      <c r="V1105" s="34"/>
      <c r="W1105" s="34"/>
      <c r="X1105" s="31">
        <f t="shared" si="251"/>
        <v>9.0359999999999996</v>
      </c>
      <c r="Y1105" s="31">
        <f t="shared" si="252"/>
        <v>-184.49199999999999</v>
      </c>
      <c r="Z1105" s="30">
        <f t="shared" si="253"/>
        <v>0</v>
      </c>
    </row>
    <row r="1106" spans="4:26" x14ac:dyDescent="0.15">
      <c r="E1106" s="46"/>
      <c r="F1106" s="28"/>
      <c r="G1106" s="29"/>
      <c r="H1106" s="29"/>
      <c r="I1106" s="48" t="str">
        <f t="shared" si="244"/>
        <v/>
      </c>
      <c r="J1106" s="48" t="str">
        <f t="shared" si="254"/>
        <v/>
      </c>
      <c r="K1106" s="49" t="str">
        <f t="shared" si="245"/>
        <v/>
      </c>
      <c r="L1106" s="11"/>
      <c r="M1106" s="11"/>
      <c r="N1106" s="78"/>
      <c r="O1106" s="39" t="str">
        <f t="shared" si="246"/>
        <v>F</v>
      </c>
      <c r="P1106" s="11">
        <f t="shared" si="247"/>
        <v>-23.287315649149274</v>
      </c>
      <c r="Q1106" s="11"/>
      <c r="R1106" s="38">
        <f t="shared" si="248"/>
        <v>0</v>
      </c>
      <c r="S1106" s="30">
        <f t="shared" si="249"/>
        <v>0</v>
      </c>
      <c r="T1106" s="30">
        <f t="shared" si="250"/>
        <v>0</v>
      </c>
      <c r="U1106" s="34"/>
      <c r="V1106" s="34"/>
      <c r="W1106" s="34"/>
      <c r="X1106" s="31">
        <f t="shared" si="251"/>
        <v>9.0359999999999996</v>
      </c>
      <c r="Y1106" s="31">
        <f t="shared" si="252"/>
        <v>-184.49199999999999</v>
      </c>
      <c r="Z1106" s="30">
        <f t="shared" si="253"/>
        <v>0</v>
      </c>
    </row>
    <row r="1107" spans="4:26" x14ac:dyDescent="0.15">
      <c r="E1107" s="46"/>
      <c r="F1107" s="28"/>
      <c r="G1107" s="29"/>
      <c r="H1107" s="29"/>
      <c r="I1107" s="48" t="str">
        <f t="shared" si="244"/>
        <v/>
      </c>
      <c r="J1107" s="48" t="str">
        <f t="shared" si="254"/>
        <v/>
      </c>
      <c r="K1107" s="49" t="str">
        <f t="shared" si="245"/>
        <v/>
      </c>
      <c r="L1107" s="11"/>
      <c r="M1107" s="11"/>
      <c r="N1107" s="78"/>
      <c r="O1107" s="39" t="str">
        <f t="shared" si="246"/>
        <v>F</v>
      </c>
      <c r="P1107" s="11">
        <f t="shared" si="247"/>
        <v>-23.287315649149274</v>
      </c>
      <c r="Q1107" s="11"/>
      <c r="R1107" s="38">
        <f t="shared" si="248"/>
        <v>0</v>
      </c>
      <c r="S1107" s="30">
        <f t="shared" si="249"/>
        <v>0</v>
      </c>
      <c r="T1107" s="30">
        <f t="shared" si="250"/>
        <v>0</v>
      </c>
      <c r="U1107" s="34"/>
      <c r="V1107" s="34"/>
      <c r="W1107" s="34"/>
      <c r="X1107" s="31">
        <f t="shared" si="251"/>
        <v>9.0359999999999996</v>
      </c>
      <c r="Y1107" s="31">
        <f t="shared" si="252"/>
        <v>-184.49199999999999</v>
      </c>
      <c r="Z1107" s="30">
        <f t="shared" si="253"/>
        <v>0</v>
      </c>
    </row>
    <row r="1108" spans="4:26" x14ac:dyDescent="0.15">
      <c r="E1108" s="46"/>
      <c r="F1108" s="28"/>
      <c r="G1108" s="29"/>
      <c r="H1108" s="29"/>
      <c r="I1108" s="48" t="str">
        <f t="shared" si="244"/>
        <v/>
      </c>
      <c r="J1108" s="48" t="str">
        <f t="shared" si="254"/>
        <v/>
      </c>
      <c r="K1108" s="49" t="str">
        <f t="shared" si="245"/>
        <v/>
      </c>
      <c r="L1108" s="11"/>
      <c r="M1108" s="11"/>
      <c r="N1108" s="78"/>
      <c r="O1108" s="39" t="str">
        <f t="shared" si="246"/>
        <v>F</v>
      </c>
      <c r="P1108" s="11">
        <f t="shared" si="247"/>
        <v>-23.287315649149274</v>
      </c>
      <c r="Q1108" s="11"/>
      <c r="R1108" s="38">
        <f t="shared" si="248"/>
        <v>0</v>
      </c>
      <c r="S1108" s="30">
        <f t="shared" si="249"/>
        <v>0</v>
      </c>
      <c r="T1108" s="30">
        <f t="shared" si="250"/>
        <v>0</v>
      </c>
      <c r="U1108" s="34"/>
      <c r="V1108" s="34"/>
      <c r="W1108" s="34"/>
      <c r="X1108" s="31">
        <f t="shared" si="251"/>
        <v>9.0359999999999996</v>
      </c>
      <c r="Y1108" s="31">
        <f t="shared" si="252"/>
        <v>-184.49199999999999</v>
      </c>
      <c r="Z1108" s="30">
        <f t="shared" si="253"/>
        <v>0</v>
      </c>
    </row>
    <row r="1109" spans="4:26" x14ac:dyDescent="0.15">
      <c r="E1109" s="46"/>
      <c r="F1109" s="28"/>
      <c r="G1109" s="29"/>
      <c r="H1109" s="29"/>
      <c r="I1109" s="48" t="str">
        <f t="shared" si="244"/>
        <v/>
      </c>
      <c r="J1109" s="48" t="str">
        <f t="shared" si="254"/>
        <v/>
      </c>
      <c r="K1109" s="49" t="str">
        <f t="shared" si="245"/>
        <v/>
      </c>
      <c r="L1109" s="11"/>
      <c r="M1109" s="11"/>
      <c r="N1109" s="78"/>
      <c r="O1109" s="39" t="str">
        <f t="shared" si="246"/>
        <v>F</v>
      </c>
      <c r="P1109" s="11">
        <f t="shared" si="247"/>
        <v>-23.287315649149274</v>
      </c>
      <c r="Q1109" s="11"/>
      <c r="R1109" s="38">
        <f t="shared" si="248"/>
        <v>0</v>
      </c>
      <c r="S1109" s="30">
        <f t="shared" si="249"/>
        <v>0</v>
      </c>
      <c r="T1109" s="30">
        <f t="shared" si="250"/>
        <v>0</v>
      </c>
      <c r="U1109" s="34"/>
      <c r="V1109" s="34"/>
      <c r="W1109" s="34"/>
      <c r="X1109" s="31">
        <f t="shared" si="251"/>
        <v>9.0359999999999996</v>
      </c>
      <c r="Y1109" s="31">
        <f t="shared" si="252"/>
        <v>-184.49199999999999</v>
      </c>
      <c r="Z1109" s="30">
        <f t="shared" si="253"/>
        <v>0</v>
      </c>
    </row>
    <row r="1110" spans="4:26" x14ac:dyDescent="0.15">
      <c r="E1110" s="46"/>
      <c r="F1110" s="28"/>
      <c r="G1110" s="29"/>
      <c r="H1110" s="29"/>
      <c r="I1110" s="48" t="str">
        <f t="shared" si="244"/>
        <v/>
      </c>
      <c r="J1110" s="48" t="str">
        <f t="shared" si="254"/>
        <v/>
      </c>
      <c r="K1110" s="49" t="str">
        <f t="shared" si="245"/>
        <v/>
      </c>
      <c r="L1110" s="11"/>
      <c r="M1110" s="11"/>
      <c r="N1110" s="78"/>
      <c r="O1110" s="39" t="str">
        <f t="shared" si="246"/>
        <v>F</v>
      </c>
      <c r="P1110" s="11">
        <f t="shared" si="247"/>
        <v>-23.287315649149274</v>
      </c>
      <c r="Q1110" s="11"/>
      <c r="R1110" s="38">
        <f t="shared" si="248"/>
        <v>0</v>
      </c>
      <c r="S1110" s="30">
        <f t="shared" si="249"/>
        <v>0</v>
      </c>
      <c r="T1110" s="30">
        <f t="shared" si="250"/>
        <v>0</v>
      </c>
      <c r="U1110" s="34"/>
      <c r="V1110" s="34"/>
      <c r="W1110" s="34"/>
      <c r="X1110" s="31">
        <f t="shared" si="251"/>
        <v>9.0359999999999996</v>
      </c>
      <c r="Y1110" s="31">
        <f t="shared" si="252"/>
        <v>-184.49199999999999</v>
      </c>
      <c r="Z1110" s="30">
        <f t="shared" si="253"/>
        <v>0</v>
      </c>
    </row>
    <row r="1111" spans="4:26" x14ac:dyDescent="0.15">
      <c r="E1111" s="46"/>
      <c r="F1111" s="28"/>
      <c r="G1111" s="29"/>
      <c r="H1111" s="29"/>
      <c r="I1111" s="48" t="str">
        <f t="shared" si="244"/>
        <v/>
      </c>
      <c r="J1111" s="48" t="str">
        <f t="shared" si="254"/>
        <v/>
      </c>
      <c r="K1111" s="49" t="str">
        <f t="shared" si="245"/>
        <v/>
      </c>
      <c r="L1111" s="11"/>
      <c r="M1111" s="11"/>
      <c r="N1111" s="78"/>
      <c r="O1111" s="39" t="str">
        <f t="shared" si="246"/>
        <v>F</v>
      </c>
      <c r="P1111" s="11">
        <f t="shared" si="247"/>
        <v>-23.287315649149274</v>
      </c>
      <c r="Q1111" s="11"/>
      <c r="R1111" s="38">
        <f t="shared" si="248"/>
        <v>0</v>
      </c>
      <c r="S1111" s="30">
        <f t="shared" si="249"/>
        <v>0</v>
      </c>
      <c r="T1111" s="30">
        <f t="shared" si="250"/>
        <v>0</v>
      </c>
      <c r="U1111" s="34"/>
      <c r="V1111" s="34"/>
      <c r="W1111" s="34"/>
      <c r="X1111" s="31">
        <f t="shared" si="251"/>
        <v>9.0359999999999996</v>
      </c>
      <c r="Y1111" s="31">
        <f t="shared" si="252"/>
        <v>-184.49199999999999</v>
      </c>
      <c r="Z1111" s="30">
        <f t="shared" si="253"/>
        <v>0</v>
      </c>
    </row>
    <row r="1112" spans="4:26" x14ac:dyDescent="0.15">
      <c r="E1112" s="46"/>
      <c r="F1112" s="28"/>
      <c r="G1112" s="29"/>
      <c r="H1112" s="29"/>
      <c r="I1112" s="48" t="str">
        <f t="shared" si="244"/>
        <v/>
      </c>
      <c r="J1112" s="48" t="str">
        <f t="shared" si="254"/>
        <v/>
      </c>
      <c r="K1112" s="49" t="str">
        <f t="shared" si="245"/>
        <v/>
      </c>
      <c r="L1112" s="11"/>
      <c r="M1112" s="11"/>
      <c r="N1112" s="78"/>
      <c r="O1112" s="39" t="str">
        <f t="shared" si="246"/>
        <v>F</v>
      </c>
      <c r="P1112" s="11">
        <f t="shared" si="247"/>
        <v>-23.287315649149274</v>
      </c>
      <c r="Q1112" s="11"/>
      <c r="R1112" s="38">
        <f t="shared" si="248"/>
        <v>0</v>
      </c>
      <c r="S1112" s="30">
        <f t="shared" si="249"/>
        <v>0</v>
      </c>
      <c r="T1112" s="30">
        <f t="shared" si="250"/>
        <v>0</v>
      </c>
      <c r="U1112" s="34"/>
      <c r="V1112" s="34"/>
      <c r="W1112" s="34"/>
      <c r="X1112" s="31">
        <f t="shared" si="251"/>
        <v>9.0359999999999996</v>
      </c>
      <c r="Y1112" s="31">
        <f t="shared" si="252"/>
        <v>-184.49199999999999</v>
      </c>
      <c r="Z1112" s="30">
        <f t="shared" si="253"/>
        <v>0</v>
      </c>
    </row>
    <row r="1113" spans="4:26" x14ac:dyDescent="0.15">
      <c r="E1113" s="46"/>
      <c r="F1113" s="28"/>
      <c r="G1113" s="29"/>
      <c r="H1113" s="29"/>
      <c r="I1113" s="48" t="str">
        <f t="shared" si="244"/>
        <v/>
      </c>
      <c r="J1113" s="48" t="str">
        <f t="shared" si="254"/>
        <v/>
      </c>
      <c r="K1113" s="49" t="str">
        <f t="shared" si="245"/>
        <v/>
      </c>
      <c r="L1113" s="11"/>
      <c r="M1113" s="11"/>
      <c r="N1113" s="78"/>
      <c r="O1113" s="39" t="str">
        <f t="shared" si="246"/>
        <v>F</v>
      </c>
      <c r="P1113" s="11">
        <f t="shared" si="247"/>
        <v>-23.287315649149274</v>
      </c>
      <c r="Q1113" s="11"/>
      <c r="R1113" s="38">
        <f t="shared" si="248"/>
        <v>0</v>
      </c>
      <c r="S1113" s="30">
        <f t="shared" si="249"/>
        <v>0</v>
      </c>
      <c r="T1113" s="30">
        <f t="shared" si="250"/>
        <v>0</v>
      </c>
      <c r="U1113" s="34"/>
      <c r="V1113" s="34"/>
      <c r="W1113" s="34"/>
      <c r="X1113" s="31">
        <f t="shared" si="251"/>
        <v>9.0359999999999996</v>
      </c>
      <c r="Y1113" s="31">
        <f t="shared" si="252"/>
        <v>-184.49199999999999</v>
      </c>
      <c r="Z1113" s="30">
        <f t="shared" si="253"/>
        <v>0</v>
      </c>
    </row>
    <row r="1114" spans="4:26" x14ac:dyDescent="0.15">
      <c r="E1114" s="46"/>
      <c r="F1114" s="28"/>
      <c r="G1114" s="29"/>
      <c r="H1114" s="29"/>
      <c r="I1114" s="48" t="str">
        <f t="shared" si="244"/>
        <v/>
      </c>
      <c r="J1114" s="48" t="str">
        <f t="shared" si="254"/>
        <v/>
      </c>
      <c r="K1114" s="49" t="str">
        <f t="shared" si="245"/>
        <v/>
      </c>
      <c r="L1114" s="11"/>
      <c r="M1114" s="11"/>
      <c r="N1114" s="78"/>
      <c r="O1114" s="39" t="str">
        <f t="shared" si="246"/>
        <v>F</v>
      </c>
      <c r="P1114" s="11">
        <f t="shared" si="247"/>
        <v>-23.287315649149274</v>
      </c>
      <c r="Q1114" s="11"/>
      <c r="R1114" s="38">
        <f t="shared" si="248"/>
        <v>0</v>
      </c>
      <c r="S1114" s="30">
        <f t="shared" si="249"/>
        <v>0</v>
      </c>
      <c r="T1114" s="30">
        <f t="shared" si="250"/>
        <v>0</v>
      </c>
      <c r="U1114" s="34"/>
      <c r="V1114" s="34"/>
      <c r="W1114" s="34"/>
      <c r="X1114" s="31">
        <f t="shared" si="251"/>
        <v>9.0359999999999996</v>
      </c>
      <c r="Y1114" s="31">
        <f t="shared" si="252"/>
        <v>-184.49199999999999</v>
      </c>
      <c r="Z1114" s="30">
        <f t="shared" si="253"/>
        <v>0</v>
      </c>
    </row>
    <row r="1115" spans="4:26" x14ac:dyDescent="0.15">
      <c r="E1115" s="46"/>
      <c r="F1115" s="28"/>
      <c r="G1115" s="29"/>
      <c r="H1115" s="29"/>
      <c r="I1115" s="48" t="str">
        <f t="shared" si="244"/>
        <v/>
      </c>
      <c r="J1115" s="48" t="str">
        <f t="shared" si="254"/>
        <v/>
      </c>
      <c r="K1115" s="49" t="str">
        <f t="shared" si="245"/>
        <v/>
      </c>
      <c r="L1115" s="11"/>
      <c r="M1115" s="11"/>
      <c r="N1115" s="78"/>
      <c r="O1115" s="39" t="str">
        <f t="shared" si="246"/>
        <v>F</v>
      </c>
      <c r="P1115" s="11">
        <f t="shared" si="247"/>
        <v>-23.287315649149274</v>
      </c>
      <c r="Q1115" s="11"/>
      <c r="R1115" s="38">
        <f t="shared" si="248"/>
        <v>0</v>
      </c>
      <c r="S1115" s="30">
        <f t="shared" si="249"/>
        <v>0</v>
      </c>
      <c r="T1115" s="30">
        <f t="shared" si="250"/>
        <v>0</v>
      </c>
      <c r="U1115" s="34"/>
      <c r="V1115" s="34"/>
      <c r="W1115" s="34"/>
      <c r="X1115" s="31">
        <f t="shared" si="251"/>
        <v>9.0359999999999996</v>
      </c>
      <c r="Y1115" s="31">
        <f t="shared" si="252"/>
        <v>-184.49199999999999</v>
      </c>
      <c r="Z1115" s="30">
        <f t="shared" si="253"/>
        <v>0</v>
      </c>
    </row>
    <row r="1116" spans="4:26" ht="14.25" thickBot="1" x14ac:dyDescent="0.2">
      <c r="E1116" s="50"/>
      <c r="F1116" s="64"/>
      <c r="G1116" s="51"/>
      <c r="H1116" s="51"/>
      <c r="I1116" s="52" t="str">
        <f t="shared" si="244"/>
        <v/>
      </c>
      <c r="J1116" s="52" t="str">
        <f t="shared" si="254"/>
        <v/>
      </c>
      <c r="K1116" s="53" t="str">
        <f t="shared" si="245"/>
        <v/>
      </c>
      <c r="L1116" s="11"/>
      <c r="M1116" s="11"/>
      <c r="N1116" s="78"/>
      <c r="O1116" s="39" t="str">
        <f t="shared" si="246"/>
        <v>F</v>
      </c>
      <c r="P1116" s="11">
        <f t="shared" si="247"/>
        <v>-23.287315649149274</v>
      </c>
      <c r="Q1116" s="11"/>
      <c r="R1116" s="38">
        <f t="shared" si="248"/>
        <v>0</v>
      </c>
      <c r="S1116" s="30">
        <f t="shared" si="249"/>
        <v>0</v>
      </c>
      <c r="T1116" s="30">
        <f t="shared" si="250"/>
        <v>0</v>
      </c>
      <c r="U1116" s="34"/>
      <c r="V1116" s="34"/>
      <c r="W1116" s="34"/>
      <c r="X1116" s="31">
        <f t="shared" si="251"/>
        <v>9.0359999999999996</v>
      </c>
      <c r="Y1116" s="31">
        <f t="shared" si="252"/>
        <v>-184.49199999999999</v>
      </c>
      <c r="Z1116" s="30">
        <f t="shared" si="253"/>
        <v>0</v>
      </c>
    </row>
    <row r="1117" spans="4:26" ht="14.25" thickBot="1" x14ac:dyDescent="0.2"/>
    <row r="1118" spans="4:26" ht="23.25" customHeight="1" x14ac:dyDescent="0.15">
      <c r="D1118" s="72">
        <v>10</v>
      </c>
      <c r="E1118" s="42" t="s">
        <v>20</v>
      </c>
      <c r="F1118" s="65"/>
      <c r="G1118" s="66" t="s">
        <v>115</v>
      </c>
      <c r="H1118" s="90"/>
      <c r="I1118" s="90"/>
      <c r="J1118" s="66"/>
      <c r="K1118" s="67"/>
    </row>
    <row r="1119" spans="4:26" ht="27.75" customHeight="1" x14ac:dyDescent="0.15">
      <c r="E1119" s="43" t="s">
        <v>54</v>
      </c>
      <c r="F1119" s="63"/>
      <c r="G1119" s="44" t="s">
        <v>75</v>
      </c>
      <c r="H1119" s="59"/>
      <c r="I1119" s="41"/>
      <c r="J1119" s="41"/>
      <c r="K1119" s="68"/>
    </row>
    <row r="1120" spans="4:26" ht="42" customHeight="1" x14ac:dyDescent="0.15">
      <c r="E1120" s="46"/>
      <c r="F1120" s="7" t="s">
        <v>30</v>
      </c>
      <c r="G1120" s="8" t="s">
        <v>29</v>
      </c>
      <c r="H1120" s="8" t="s">
        <v>28</v>
      </c>
      <c r="I1120" s="7" t="s">
        <v>123</v>
      </c>
      <c r="J1120" s="7" t="s">
        <v>124</v>
      </c>
      <c r="K1120" s="47" t="s">
        <v>125</v>
      </c>
      <c r="L1120" s="10"/>
      <c r="M1120" s="10"/>
      <c r="N1120" s="7"/>
      <c r="O1120" s="7" t="s">
        <v>31</v>
      </c>
      <c r="P1120" s="9" t="s">
        <v>23</v>
      </c>
      <c r="Q1120" s="9"/>
      <c r="R1120" s="36" t="s">
        <v>21</v>
      </c>
      <c r="S1120" s="35" t="s">
        <v>22</v>
      </c>
      <c r="T1120" s="35" t="s">
        <v>47</v>
      </c>
      <c r="U1120" s="35"/>
      <c r="V1120" s="35"/>
      <c r="W1120" s="35"/>
      <c r="X1120" s="37" t="s">
        <v>45</v>
      </c>
      <c r="Y1120" s="37" t="s">
        <v>46</v>
      </c>
      <c r="Z1120" s="30" t="s">
        <v>78</v>
      </c>
    </row>
    <row r="1121" spans="5:26" x14ac:dyDescent="0.15">
      <c r="E1121" s="46"/>
      <c r="F1121" s="28"/>
      <c r="G1121" s="29"/>
      <c r="H1121" s="29"/>
      <c r="I1121" s="48" t="str">
        <f>IF(COUNTA($F$1119,$H$1119,F1121:H1121)=5,P1121,"")</f>
        <v/>
      </c>
      <c r="J1121" s="48" t="str">
        <f t="shared" ref="J1121:J1152" si="255">IF(COUNTA($F$1119,$H$1119,F1121:H1121)=5,IF(T1121&lt;6,"*",IF(T1121&gt;=17.583,"*",(H1121-G1121*INDEX(IF(O1121="F",muratafemale,muratamale),R1121-4,1)-INDEX(IF(O1121="F",muratafemale,muratamale),R1121-4,2))/(G1121*INDEX(IF(O1121="F",muratafemale,muratamale),R1121-4,1)+INDEX(IF(O1121="F",muratafemale,muratamale),R1121-4,2))*100)),"")</f>
        <v/>
      </c>
      <c r="K1121" s="49" t="str">
        <f>IF(COUNTA($F$1119,$H$1119,F1121:H1121)=5,IF(OR(T1121&lt;1,G1121&lt;70),"*",IF(G1121&gt;=IF(O1121="M",181,174),(H1121-Z1121)/Z1121*100,IF(G1121&lt;101,(H1121-X1121)/X1121*100,IF(T1121&lt;6,(H1121-X1121)/X1121*100,IF(T1121&gt;=17.583,(H1121-Z1121)/Z1121*100,(H1121-Y1121)/Y1121*100))))),"")</f>
        <v/>
      </c>
      <c r="L1121" s="11"/>
      <c r="M1121" s="11"/>
      <c r="N1121" s="78"/>
      <c r="O1121" s="39" t="str">
        <f>IF(OR(+$H$1119="男",+$H$1119="M"),"M","F")</f>
        <v>F</v>
      </c>
      <c r="P1121" s="11">
        <f t="shared" ref="P1121" si="256">IF(T1121&gt;17.583,"*",(G1121-(INDEX(IF(O1121="F",Hfemalemean,Hmalemean),S1121+1,R1121+1)))/(INDEX(IF(O1121="F",Hfemalesd,Hmalesd),S1121+1,R1121+1)))</f>
        <v>-23.287315649149274</v>
      </c>
      <c r="Q1121" s="11"/>
      <c r="R1121" s="38">
        <f>DATEDIF($F$1119,F1121,"Y")</f>
        <v>0</v>
      </c>
      <c r="S1121" s="30">
        <f>DATEDIF($F$1119,F1121,"YM")</f>
        <v>0</v>
      </c>
      <c r="T1121" s="30">
        <f>DATEDIF($F$1119,F1121,"Y")+DATEDIF($F$1119,F1121,"YD")/(365+IF(MOD(YEAR(DATE(YEAR(F1121)-1,MONTH($F$1119),DAY($F$1119))),4)=0,IF(DATE(YEAR(DATE(YEAR(F1121)-1,MONTH($F$1119),DAY($F$1119))),2,29)&gt;=DATE(YEAR(F1121)-1,MONTH($F$1119),DAY($F$1119)),1,0),0)+IF(MOD(YEAR(F1121),4)=0,IF(DATE(YEAR(F1121),2,29)&lt;=F1121,1,0),0))</f>
        <v>0</v>
      </c>
      <c r="U1121" s="34"/>
      <c r="V1121" s="34"/>
      <c r="W1121" s="34"/>
      <c r="X1121" s="31">
        <f t="shared" ref="X1121" si="257">IF(O1121="M",2.06*10^-3*G1121^2-0.1166*G1121+6.5273,2.49*10^-3*G1121^2-0.1858*G1121+9.036)</f>
        <v>9.0359999999999996</v>
      </c>
      <c r="Y1121" s="31">
        <f t="shared" ref="Y1121" si="258">((G1121/100)^3*INDEX(itoOI,IF(O1121="M",0,3)+IF(G1121&lt;140,1,IF(G1121&lt;=149,2,3)),1)+(G1121/100)^2*INDEX(itoOI,IF(O1121="M",0,3)+IF(G1121&lt;140,1,IF(G1121&lt;=149,2,3)),2)+(G1121/100)*INDEX(itoOI,IF(O1121="M",0,3)+IF(G1121&lt;140,1,IF(G1121&lt;=149,2,3)),3)+INDEX(itoOI,IF(O1121="M",0,3)+IF(G1121&lt;140,1,IF(G1121&lt;=149,2,3)),4))</f>
        <v>-184.49199999999999</v>
      </c>
      <c r="Z1121" s="30">
        <f t="shared" ref="Z1121" si="259">22*G1121^2/10000</f>
        <v>0</v>
      </c>
    </row>
    <row r="1122" spans="5:26" x14ac:dyDescent="0.15">
      <c r="E1122" s="46"/>
      <c r="F1122" s="28"/>
      <c r="G1122" s="29"/>
      <c r="H1122" s="29"/>
      <c r="I1122" s="48" t="str">
        <f>IF(COUNTA($F$1119,$H$1119,F1122:H1122)=5,P1122,"")</f>
        <v/>
      </c>
      <c r="J1122" s="48" t="str">
        <f t="shared" si="255"/>
        <v/>
      </c>
      <c r="K1122" s="49" t="str">
        <f>IF(COUNTA($F$1119,$H$1119,F1122:H1122)=5,IF(OR(T1122&lt;1,G1122&lt;70),"*",IF(G1122&gt;=IF(O1122="M",181,174),(H1122-Z1122)/Z1122*100,IF(G1122&lt;101,(H1122-X1122)/X1122*100,IF(T1122&lt;6,(H1122-X1122)/X1122*100,IF(T1122&gt;=17.583,(H1122-Z1122)/Z1122*100,(H1122-Y1122)/Y1122*100))))),"")</f>
        <v/>
      </c>
      <c r="L1122" s="11"/>
      <c r="M1122" s="11"/>
      <c r="N1122" s="78"/>
      <c r="O1122" s="39" t="str">
        <f t="shared" ref="O1122:O1185" si="260">IF(OR(+$H$1119="男",+$H$1119="M"),"M","F")</f>
        <v>F</v>
      </c>
      <c r="P1122" s="11">
        <f t="shared" ref="P1122:P1185" si="261">IF(T1122&gt;17.583,"*",(G1122-(INDEX(IF(O1122="F",Hfemalemean,Hmalemean),S1122+1,R1122+1)))/(INDEX(IF(O1122="F",Hfemalesd,Hmalesd),S1122+1,R1122+1)))</f>
        <v>-23.287315649149274</v>
      </c>
      <c r="Q1122" s="11"/>
      <c r="R1122" s="38">
        <f>DATEDIF($F$1119,F1122,"Y")</f>
        <v>0</v>
      </c>
      <c r="S1122" s="30">
        <f t="shared" ref="S1122:S1185" si="262">DATEDIF($F$1119,F1122,"YM")</f>
        <v>0</v>
      </c>
      <c r="T1122" s="30">
        <f t="shared" ref="T1122:T1185" si="263">DATEDIF($F$1119,F1122,"Y")+DATEDIF($F$1119,F1122,"YD")/(365+IF(MOD(YEAR(DATE(YEAR(F1122)-1,MONTH($F$1119),DAY($F$1119))),4)=0,IF(DATE(YEAR(DATE(YEAR(F1122)-1,MONTH($F$1119),DAY($F$1119))),2,29)&gt;=DATE(YEAR(F1122)-1,MONTH($F$1119),DAY($F$1119)),1,0),0)+IF(MOD(YEAR(F1122),4)=0,IF(DATE(YEAR(F1122),2,29)&lt;=F1122,1,0),0))</f>
        <v>0</v>
      </c>
      <c r="U1122" s="34"/>
      <c r="V1122" s="34"/>
      <c r="W1122" s="34"/>
      <c r="X1122" s="31">
        <f t="shared" ref="X1122:X1185" si="264">IF(O1122="M",2.06*10^-3*G1122^2-0.1166*G1122+6.5273,2.49*10^-3*G1122^2-0.1858*G1122+9.036)</f>
        <v>9.0359999999999996</v>
      </c>
      <c r="Y1122" s="31">
        <f t="shared" ref="Y1122:Y1185" si="265">((G1122/100)^3*INDEX(itoOI,IF(O1122="M",0,3)+IF(G1122&lt;140,1,IF(G1122&lt;=149,2,3)),1)+(G1122/100)^2*INDEX(itoOI,IF(O1122="M",0,3)+IF(G1122&lt;140,1,IF(G1122&lt;=149,2,3)),2)+(G1122/100)*INDEX(itoOI,IF(O1122="M",0,3)+IF(G1122&lt;140,1,IF(G1122&lt;=149,2,3)),3)+INDEX(itoOI,IF(O1122="M",0,3)+IF(G1122&lt;140,1,IF(G1122&lt;=149,2,3)),4))</f>
        <v>-184.49199999999999</v>
      </c>
      <c r="Z1122" s="30">
        <f t="shared" ref="Z1122:Z1185" si="266">22*G1122^2/10000</f>
        <v>0</v>
      </c>
    </row>
    <row r="1123" spans="5:26" x14ac:dyDescent="0.15">
      <c r="E1123" s="46"/>
      <c r="F1123" s="28"/>
      <c r="G1123" s="29"/>
      <c r="H1123" s="29"/>
      <c r="I1123" s="48" t="str">
        <f>IF(COUNTA($F$1119,$H$1119,F1123:H1123)=5,P1123,"")</f>
        <v/>
      </c>
      <c r="J1123" s="48" t="str">
        <f t="shared" si="255"/>
        <v/>
      </c>
      <c r="K1123" s="49" t="str">
        <f>IF(COUNTA($F$1119,$H$1119,F1123:H1123)=5,IF(OR(T1123&lt;1,G1123&lt;70),"*",IF(G1123&gt;=IF(O1123="M",181,174),(H1123-Z1123)/Z1123*100,IF(G1123&lt;101,(H1123-X1123)/X1123*100,IF(T1123&lt;6,(H1123-X1123)/X1123*100,IF(T1123&gt;=17.583,(H1123-Z1123)/Z1123*100,(H1123-Y1123)/Y1123*100))))),"")</f>
        <v/>
      </c>
      <c r="N1123" s="78"/>
      <c r="O1123" s="39" t="str">
        <f t="shared" si="260"/>
        <v>F</v>
      </c>
      <c r="P1123" s="11">
        <f t="shared" si="261"/>
        <v>-23.287315649149274</v>
      </c>
      <c r="Q1123" s="11"/>
      <c r="R1123" s="38">
        <f t="shared" ref="R1123:R1185" si="267">DATEDIF($F$1119,F1123,"Y")</f>
        <v>0</v>
      </c>
      <c r="S1123" s="30">
        <f>DATEDIF($F$1119,F1123,"YM")</f>
        <v>0</v>
      </c>
      <c r="T1123" s="30">
        <f t="shared" si="263"/>
        <v>0</v>
      </c>
      <c r="U1123" s="34"/>
      <c r="V1123" s="34"/>
      <c r="W1123" s="34"/>
      <c r="X1123" s="31">
        <f t="shared" si="264"/>
        <v>9.0359999999999996</v>
      </c>
      <c r="Y1123" s="31">
        <f t="shared" si="265"/>
        <v>-184.49199999999999</v>
      </c>
      <c r="Z1123" s="30">
        <f t="shared" si="266"/>
        <v>0</v>
      </c>
    </row>
    <row r="1124" spans="5:26" x14ac:dyDescent="0.15">
      <c r="E1124" s="46"/>
      <c r="F1124" s="28"/>
      <c r="G1124" s="29"/>
      <c r="H1124" s="29"/>
      <c r="I1124" s="48" t="str">
        <f t="shared" ref="I1124:I1185" si="268">IF(COUNTA($F$1119,$H$1119,F1124:H1124)=5,P1124,"")</f>
        <v/>
      </c>
      <c r="J1124" s="48" t="str">
        <f t="shared" si="255"/>
        <v/>
      </c>
      <c r="K1124" s="49" t="str">
        <f>IF(COUNTA($F$1119,$H$1119,F1124:H1124)=5,IF(OR(T1124&lt;1,G1124&lt;70),"*",IF(G1124&gt;=IF(O1124="M",181,174),(H1124-Z1124)/Z1124*100,IF(G1124&lt;101,(H1124-X1124)/X1124*100,IF(T1124&lt;6,(H1124-X1124)/X1124*100,IF(T1124&gt;=17.583,(H1124-Z1124)/Z1124*100,(H1124-Y1124)/Y1124*100))))),"")</f>
        <v/>
      </c>
      <c r="L1124" s="11"/>
      <c r="M1124" s="11"/>
      <c r="N1124" s="78"/>
      <c r="O1124" s="39" t="str">
        <f t="shared" si="260"/>
        <v>F</v>
      </c>
      <c r="P1124" s="11">
        <f t="shared" si="261"/>
        <v>-23.287315649149274</v>
      </c>
      <c r="Q1124" s="11"/>
      <c r="R1124" s="38">
        <f t="shared" si="267"/>
        <v>0</v>
      </c>
      <c r="S1124" s="30">
        <f>DATEDIF($F$1119,F1124,"YM")</f>
        <v>0</v>
      </c>
      <c r="T1124" s="30">
        <f t="shared" si="263"/>
        <v>0</v>
      </c>
      <c r="U1124" s="34"/>
      <c r="V1124" s="34"/>
      <c r="W1124" s="34"/>
      <c r="X1124" s="31">
        <f t="shared" si="264"/>
        <v>9.0359999999999996</v>
      </c>
      <c r="Y1124" s="31">
        <f t="shared" si="265"/>
        <v>-184.49199999999999</v>
      </c>
      <c r="Z1124" s="30">
        <f t="shared" si="266"/>
        <v>0</v>
      </c>
    </row>
    <row r="1125" spans="5:26" x14ac:dyDescent="0.15">
      <c r="E1125" s="46"/>
      <c r="F1125" s="28"/>
      <c r="G1125" s="29"/>
      <c r="H1125" s="29"/>
      <c r="I1125" s="48" t="str">
        <f t="shared" si="268"/>
        <v/>
      </c>
      <c r="J1125" s="48" t="str">
        <f t="shared" si="255"/>
        <v/>
      </c>
      <c r="K1125" s="49" t="str">
        <f t="shared" ref="K1125:K1185" si="269">IF(COUNTA($F$1119,$H$1119,F1125:H1125)=5,IF(OR(T1125&lt;1,G1125&lt;70),"*",IF(G1125&gt;=IF(O1125="M",181,174),(H1125-Z1125)/Z1125*100,IF(G1125&lt;101,(H1125-X1125)/X1125*100,IF(T1125&lt;6,(H1125-X1125)/X1125*100,IF(T1125&gt;=17.583,(H1125-Z1125)/Z1125*100,(H1125-Y1125)/Y1125*100))))),"")</f>
        <v/>
      </c>
      <c r="L1125" s="11"/>
      <c r="M1125" s="11"/>
      <c r="N1125" s="78"/>
      <c r="O1125" s="39" t="str">
        <f t="shared" si="260"/>
        <v>F</v>
      </c>
      <c r="P1125" s="11">
        <f t="shared" si="261"/>
        <v>-23.287315649149274</v>
      </c>
      <c r="Q1125" s="11"/>
      <c r="R1125" s="38">
        <f t="shared" si="267"/>
        <v>0</v>
      </c>
      <c r="S1125" s="30">
        <f t="shared" si="262"/>
        <v>0</v>
      </c>
      <c r="T1125" s="30">
        <f>DATEDIF($F$1119,F1125,"Y")+DATEDIF($F$1119,F1125,"YD")/(365+IF(MOD(YEAR(DATE(YEAR(F1125)-1,MONTH($F$1119),DAY($F$1119))),4)=0,IF(DATE(YEAR(DATE(YEAR(F1125)-1,MONTH($F$1119),DAY($F$1119))),2,29)&gt;=DATE(YEAR(F1125)-1,MONTH($F$1119),DAY($F$1119)),1,0),0)+IF(MOD(YEAR(F1125),4)=0,IF(DATE(YEAR(F1125),2,29)&lt;=F1125,1,0),0))</f>
        <v>0</v>
      </c>
      <c r="U1125" s="34"/>
      <c r="V1125" s="34"/>
      <c r="W1125" s="34"/>
      <c r="X1125" s="31">
        <f t="shared" si="264"/>
        <v>9.0359999999999996</v>
      </c>
      <c r="Y1125" s="31">
        <f t="shared" si="265"/>
        <v>-184.49199999999999</v>
      </c>
      <c r="Z1125" s="30">
        <f t="shared" si="266"/>
        <v>0</v>
      </c>
    </row>
    <row r="1126" spans="5:26" x14ac:dyDescent="0.15">
      <c r="E1126" s="46"/>
      <c r="F1126" s="28"/>
      <c r="G1126" s="29"/>
      <c r="H1126" s="29"/>
      <c r="I1126" s="48" t="str">
        <f t="shared" si="268"/>
        <v/>
      </c>
      <c r="J1126" s="48" t="str">
        <f t="shared" si="255"/>
        <v/>
      </c>
      <c r="K1126" s="49" t="str">
        <f t="shared" si="269"/>
        <v/>
      </c>
      <c r="L1126" s="11"/>
      <c r="M1126" s="11"/>
      <c r="N1126" s="78"/>
      <c r="O1126" s="39" t="str">
        <f t="shared" si="260"/>
        <v>F</v>
      </c>
      <c r="P1126" s="11">
        <f t="shared" si="261"/>
        <v>-23.287315649149274</v>
      </c>
      <c r="Q1126" s="11"/>
      <c r="R1126" s="38">
        <f t="shared" si="267"/>
        <v>0</v>
      </c>
      <c r="S1126" s="30">
        <f t="shared" si="262"/>
        <v>0</v>
      </c>
      <c r="T1126" s="30">
        <f>DATEDIF($F$1119,F1126,"Y")+DATEDIF($F$1119,F1126,"YD")/(365+IF(MOD(YEAR(DATE(YEAR(F1126)-1,MONTH($F$1119),DAY($F$1119))),4)=0,IF(DATE(YEAR(DATE(YEAR(F1126)-1,MONTH($F$1119),DAY($F$1119))),2,29)&gt;=DATE(YEAR(F1126)-1,MONTH($F$1119),DAY($F$1119)),1,0),0)+IF(MOD(YEAR(F1126),4)=0,IF(DATE(YEAR(F1126),2,29)&lt;=F1126,1,0),0))</f>
        <v>0</v>
      </c>
      <c r="U1126" s="34"/>
      <c r="V1126" s="34"/>
      <c r="W1126" s="34"/>
      <c r="X1126" s="31">
        <f t="shared" si="264"/>
        <v>9.0359999999999996</v>
      </c>
      <c r="Y1126" s="31">
        <f t="shared" si="265"/>
        <v>-184.49199999999999</v>
      </c>
      <c r="Z1126" s="30">
        <f t="shared" si="266"/>
        <v>0</v>
      </c>
    </row>
    <row r="1127" spans="5:26" x14ac:dyDescent="0.15">
      <c r="E1127" s="46"/>
      <c r="F1127" s="28"/>
      <c r="G1127" s="29"/>
      <c r="H1127" s="29"/>
      <c r="I1127" s="48" t="str">
        <f t="shared" si="268"/>
        <v/>
      </c>
      <c r="J1127" s="48" t="str">
        <f t="shared" si="255"/>
        <v/>
      </c>
      <c r="K1127" s="49" t="str">
        <f t="shared" si="269"/>
        <v/>
      </c>
      <c r="L1127" s="11"/>
      <c r="M1127" s="11"/>
      <c r="N1127" s="78"/>
      <c r="O1127" s="39" t="str">
        <f t="shared" si="260"/>
        <v>F</v>
      </c>
      <c r="P1127" s="11">
        <f t="shared" si="261"/>
        <v>-23.287315649149274</v>
      </c>
      <c r="Q1127" s="11"/>
      <c r="R1127" s="38">
        <f t="shared" si="267"/>
        <v>0</v>
      </c>
      <c r="S1127" s="30">
        <f t="shared" si="262"/>
        <v>0</v>
      </c>
      <c r="T1127" s="30">
        <f t="shared" si="263"/>
        <v>0</v>
      </c>
      <c r="U1127" s="34"/>
      <c r="V1127" s="34"/>
      <c r="W1127" s="34"/>
      <c r="X1127" s="31">
        <f t="shared" si="264"/>
        <v>9.0359999999999996</v>
      </c>
      <c r="Y1127" s="31">
        <f t="shared" si="265"/>
        <v>-184.49199999999999</v>
      </c>
      <c r="Z1127" s="30">
        <f t="shared" si="266"/>
        <v>0</v>
      </c>
    </row>
    <row r="1128" spans="5:26" x14ac:dyDescent="0.15">
      <c r="E1128" s="46"/>
      <c r="F1128" s="28"/>
      <c r="G1128" s="29"/>
      <c r="H1128" s="29"/>
      <c r="I1128" s="48" t="str">
        <f t="shared" si="268"/>
        <v/>
      </c>
      <c r="J1128" s="48" t="str">
        <f t="shared" si="255"/>
        <v/>
      </c>
      <c r="K1128" s="49" t="str">
        <f t="shared" si="269"/>
        <v/>
      </c>
      <c r="L1128" s="11"/>
      <c r="M1128" s="11"/>
      <c r="N1128" s="78"/>
      <c r="O1128" s="39" t="str">
        <f t="shared" si="260"/>
        <v>F</v>
      </c>
      <c r="P1128" s="11">
        <f t="shared" si="261"/>
        <v>-23.287315649149274</v>
      </c>
      <c r="Q1128" s="11"/>
      <c r="R1128" s="38">
        <f t="shared" si="267"/>
        <v>0</v>
      </c>
      <c r="S1128" s="30">
        <f t="shared" si="262"/>
        <v>0</v>
      </c>
      <c r="T1128" s="30">
        <f t="shared" si="263"/>
        <v>0</v>
      </c>
      <c r="U1128" s="34"/>
      <c r="V1128" s="34"/>
      <c r="W1128" s="34"/>
      <c r="X1128" s="31">
        <f t="shared" si="264"/>
        <v>9.0359999999999996</v>
      </c>
      <c r="Y1128" s="31">
        <f t="shared" si="265"/>
        <v>-184.49199999999999</v>
      </c>
      <c r="Z1128" s="30">
        <f t="shared" si="266"/>
        <v>0</v>
      </c>
    </row>
    <row r="1129" spans="5:26" x14ac:dyDescent="0.15">
      <c r="E1129" s="46"/>
      <c r="F1129" s="28"/>
      <c r="G1129" s="29"/>
      <c r="H1129" s="29"/>
      <c r="I1129" s="48" t="str">
        <f t="shared" si="268"/>
        <v/>
      </c>
      <c r="J1129" s="48" t="str">
        <f t="shared" si="255"/>
        <v/>
      </c>
      <c r="K1129" s="49" t="str">
        <f t="shared" si="269"/>
        <v/>
      </c>
      <c r="L1129" s="11"/>
      <c r="M1129" s="11"/>
      <c r="N1129" s="78"/>
      <c r="O1129" s="39" t="str">
        <f t="shared" si="260"/>
        <v>F</v>
      </c>
      <c r="P1129" s="11">
        <f t="shared" si="261"/>
        <v>-23.287315649149274</v>
      </c>
      <c r="Q1129" s="11"/>
      <c r="R1129" s="38">
        <f t="shared" si="267"/>
        <v>0</v>
      </c>
      <c r="S1129" s="30">
        <f t="shared" si="262"/>
        <v>0</v>
      </c>
      <c r="T1129" s="30">
        <f t="shared" si="263"/>
        <v>0</v>
      </c>
      <c r="U1129" s="34"/>
      <c r="V1129" s="34"/>
      <c r="W1129" s="34"/>
      <c r="X1129" s="31">
        <f t="shared" si="264"/>
        <v>9.0359999999999996</v>
      </c>
      <c r="Y1129" s="31">
        <f t="shared" si="265"/>
        <v>-184.49199999999999</v>
      </c>
      <c r="Z1129" s="30">
        <f t="shared" si="266"/>
        <v>0</v>
      </c>
    </row>
    <row r="1130" spans="5:26" x14ac:dyDescent="0.15">
      <c r="E1130" s="46"/>
      <c r="F1130" s="28"/>
      <c r="G1130" s="29"/>
      <c r="H1130" s="29"/>
      <c r="I1130" s="48" t="str">
        <f t="shared" si="268"/>
        <v/>
      </c>
      <c r="J1130" s="48" t="str">
        <f t="shared" si="255"/>
        <v/>
      </c>
      <c r="K1130" s="49" t="str">
        <f t="shared" si="269"/>
        <v/>
      </c>
      <c r="L1130" s="11"/>
      <c r="M1130" s="11"/>
      <c r="N1130" s="78"/>
      <c r="O1130" s="39" t="str">
        <f t="shared" si="260"/>
        <v>F</v>
      </c>
      <c r="P1130" s="11">
        <f t="shared" si="261"/>
        <v>-23.287315649149274</v>
      </c>
      <c r="Q1130" s="11"/>
      <c r="R1130" s="38">
        <f t="shared" si="267"/>
        <v>0</v>
      </c>
      <c r="S1130" s="30">
        <f t="shared" si="262"/>
        <v>0</v>
      </c>
      <c r="T1130" s="30">
        <f t="shared" si="263"/>
        <v>0</v>
      </c>
      <c r="U1130" s="34"/>
      <c r="V1130" s="34"/>
      <c r="W1130" s="34"/>
      <c r="X1130" s="31">
        <f t="shared" si="264"/>
        <v>9.0359999999999996</v>
      </c>
      <c r="Y1130" s="31">
        <f t="shared" si="265"/>
        <v>-184.49199999999999</v>
      </c>
      <c r="Z1130" s="30">
        <f t="shared" si="266"/>
        <v>0</v>
      </c>
    </row>
    <row r="1131" spans="5:26" x14ac:dyDescent="0.15">
      <c r="E1131" s="46"/>
      <c r="F1131" s="28"/>
      <c r="G1131" s="29"/>
      <c r="H1131" s="29"/>
      <c r="I1131" s="48" t="str">
        <f t="shared" si="268"/>
        <v/>
      </c>
      <c r="J1131" s="48" t="str">
        <f t="shared" si="255"/>
        <v/>
      </c>
      <c r="K1131" s="49" t="str">
        <f t="shared" si="269"/>
        <v/>
      </c>
      <c r="L1131" s="11"/>
      <c r="M1131" s="11"/>
      <c r="N1131" s="78"/>
      <c r="O1131" s="39" t="str">
        <f t="shared" si="260"/>
        <v>F</v>
      </c>
      <c r="P1131" s="11">
        <f t="shared" si="261"/>
        <v>-23.287315649149274</v>
      </c>
      <c r="Q1131" s="11"/>
      <c r="R1131" s="38">
        <f t="shared" si="267"/>
        <v>0</v>
      </c>
      <c r="S1131" s="30">
        <f t="shared" si="262"/>
        <v>0</v>
      </c>
      <c r="T1131" s="30">
        <f t="shared" si="263"/>
        <v>0</v>
      </c>
      <c r="U1131" s="34"/>
      <c r="V1131" s="34"/>
      <c r="W1131" s="34"/>
      <c r="X1131" s="31">
        <f t="shared" si="264"/>
        <v>9.0359999999999996</v>
      </c>
      <c r="Y1131" s="31">
        <f t="shared" si="265"/>
        <v>-184.49199999999999</v>
      </c>
      <c r="Z1131" s="30">
        <f t="shared" si="266"/>
        <v>0</v>
      </c>
    </row>
    <row r="1132" spans="5:26" x14ac:dyDescent="0.15">
      <c r="E1132" s="46"/>
      <c r="F1132" s="28"/>
      <c r="G1132" s="29"/>
      <c r="H1132" s="29"/>
      <c r="I1132" s="48" t="str">
        <f t="shared" si="268"/>
        <v/>
      </c>
      <c r="J1132" s="48" t="str">
        <f t="shared" si="255"/>
        <v/>
      </c>
      <c r="K1132" s="49" t="str">
        <f t="shared" si="269"/>
        <v/>
      </c>
      <c r="L1132" s="11"/>
      <c r="M1132" s="11"/>
      <c r="N1132" s="78"/>
      <c r="O1132" s="39" t="str">
        <f t="shared" si="260"/>
        <v>F</v>
      </c>
      <c r="P1132" s="11">
        <f t="shared" si="261"/>
        <v>-23.287315649149274</v>
      </c>
      <c r="Q1132" s="11"/>
      <c r="R1132" s="38">
        <f t="shared" si="267"/>
        <v>0</v>
      </c>
      <c r="S1132" s="30">
        <f t="shared" si="262"/>
        <v>0</v>
      </c>
      <c r="T1132" s="30">
        <f t="shared" si="263"/>
        <v>0</v>
      </c>
      <c r="U1132" s="34"/>
      <c r="V1132" s="34"/>
      <c r="W1132" s="34"/>
      <c r="X1132" s="31">
        <f t="shared" si="264"/>
        <v>9.0359999999999996</v>
      </c>
      <c r="Y1132" s="31">
        <f t="shared" si="265"/>
        <v>-184.49199999999999</v>
      </c>
      <c r="Z1132" s="30">
        <f t="shared" si="266"/>
        <v>0</v>
      </c>
    </row>
    <row r="1133" spans="5:26" x14ac:dyDescent="0.15">
      <c r="E1133" s="46"/>
      <c r="F1133" s="28"/>
      <c r="G1133" s="29"/>
      <c r="H1133" s="29"/>
      <c r="I1133" s="48" t="str">
        <f t="shared" si="268"/>
        <v/>
      </c>
      <c r="J1133" s="48" t="str">
        <f t="shared" si="255"/>
        <v/>
      </c>
      <c r="K1133" s="49" t="str">
        <f t="shared" si="269"/>
        <v/>
      </c>
      <c r="L1133" s="11"/>
      <c r="M1133" s="11"/>
      <c r="N1133" s="78"/>
      <c r="O1133" s="39" t="str">
        <f t="shared" si="260"/>
        <v>F</v>
      </c>
      <c r="P1133" s="11">
        <f t="shared" si="261"/>
        <v>-23.287315649149274</v>
      </c>
      <c r="Q1133" s="11"/>
      <c r="R1133" s="38">
        <f t="shared" si="267"/>
        <v>0</v>
      </c>
      <c r="S1133" s="30">
        <f t="shared" si="262"/>
        <v>0</v>
      </c>
      <c r="T1133" s="30">
        <f t="shared" si="263"/>
        <v>0</v>
      </c>
      <c r="U1133" s="34"/>
      <c r="V1133" s="34"/>
      <c r="W1133" s="34"/>
      <c r="X1133" s="31">
        <f t="shared" si="264"/>
        <v>9.0359999999999996</v>
      </c>
      <c r="Y1133" s="31">
        <f t="shared" si="265"/>
        <v>-184.49199999999999</v>
      </c>
      <c r="Z1133" s="30">
        <f t="shared" si="266"/>
        <v>0</v>
      </c>
    </row>
    <row r="1134" spans="5:26" x14ac:dyDescent="0.15">
      <c r="E1134" s="46"/>
      <c r="F1134" s="28"/>
      <c r="G1134" s="29"/>
      <c r="H1134" s="29"/>
      <c r="I1134" s="48" t="str">
        <f t="shared" si="268"/>
        <v/>
      </c>
      <c r="J1134" s="48" t="str">
        <f t="shared" si="255"/>
        <v/>
      </c>
      <c r="K1134" s="49" t="str">
        <f t="shared" si="269"/>
        <v/>
      </c>
      <c r="L1134" s="11"/>
      <c r="M1134" s="11"/>
      <c r="N1134" s="78"/>
      <c r="O1134" s="39" t="str">
        <f t="shared" si="260"/>
        <v>F</v>
      </c>
      <c r="P1134" s="11">
        <f t="shared" si="261"/>
        <v>-23.287315649149274</v>
      </c>
      <c r="Q1134" s="11"/>
      <c r="R1134" s="38">
        <f t="shared" si="267"/>
        <v>0</v>
      </c>
      <c r="S1134" s="30">
        <f t="shared" si="262"/>
        <v>0</v>
      </c>
      <c r="T1134" s="30">
        <f t="shared" si="263"/>
        <v>0</v>
      </c>
      <c r="U1134" s="34"/>
      <c r="V1134" s="34"/>
      <c r="W1134" s="34"/>
      <c r="X1134" s="31">
        <f t="shared" si="264"/>
        <v>9.0359999999999996</v>
      </c>
      <c r="Y1134" s="31">
        <f t="shared" si="265"/>
        <v>-184.49199999999999</v>
      </c>
      <c r="Z1134" s="30">
        <f t="shared" si="266"/>
        <v>0</v>
      </c>
    </row>
    <row r="1135" spans="5:26" x14ac:dyDescent="0.15">
      <c r="E1135" s="46"/>
      <c r="F1135" s="28"/>
      <c r="G1135" s="29"/>
      <c r="H1135" s="29"/>
      <c r="I1135" s="48" t="str">
        <f t="shared" si="268"/>
        <v/>
      </c>
      <c r="J1135" s="48" t="str">
        <f t="shared" si="255"/>
        <v/>
      </c>
      <c r="K1135" s="49" t="str">
        <f t="shared" si="269"/>
        <v/>
      </c>
      <c r="L1135" s="11"/>
      <c r="M1135" s="11"/>
      <c r="N1135" s="78"/>
      <c r="O1135" s="39" t="str">
        <f t="shared" si="260"/>
        <v>F</v>
      </c>
      <c r="P1135" s="11">
        <f t="shared" si="261"/>
        <v>-23.287315649149274</v>
      </c>
      <c r="Q1135" s="11"/>
      <c r="R1135" s="38">
        <f t="shared" si="267"/>
        <v>0</v>
      </c>
      <c r="S1135" s="30">
        <f t="shared" si="262"/>
        <v>0</v>
      </c>
      <c r="T1135" s="30">
        <f t="shared" si="263"/>
        <v>0</v>
      </c>
      <c r="U1135" s="34"/>
      <c r="V1135" s="34"/>
      <c r="W1135" s="34"/>
      <c r="X1135" s="31">
        <f t="shared" si="264"/>
        <v>9.0359999999999996</v>
      </c>
      <c r="Y1135" s="31">
        <f t="shared" si="265"/>
        <v>-184.49199999999999</v>
      </c>
      <c r="Z1135" s="30">
        <f t="shared" si="266"/>
        <v>0</v>
      </c>
    </row>
    <row r="1136" spans="5:26" x14ac:dyDescent="0.15">
      <c r="E1136" s="46"/>
      <c r="F1136" s="28"/>
      <c r="G1136" s="29"/>
      <c r="H1136" s="29"/>
      <c r="I1136" s="48" t="str">
        <f t="shared" si="268"/>
        <v/>
      </c>
      <c r="J1136" s="48" t="str">
        <f t="shared" si="255"/>
        <v/>
      </c>
      <c r="K1136" s="49" t="str">
        <f t="shared" si="269"/>
        <v/>
      </c>
      <c r="L1136" s="11"/>
      <c r="M1136" s="11"/>
      <c r="N1136" s="78"/>
      <c r="O1136" s="39" t="str">
        <f t="shared" si="260"/>
        <v>F</v>
      </c>
      <c r="P1136" s="11">
        <f t="shared" si="261"/>
        <v>-23.287315649149274</v>
      </c>
      <c r="Q1136" s="11"/>
      <c r="R1136" s="38">
        <f t="shared" si="267"/>
        <v>0</v>
      </c>
      <c r="S1136" s="30">
        <f t="shared" si="262"/>
        <v>0</v>
      </c>
      <c r="T1136" s="30">
        <f t="shared" si="263"/>
        <v>0</v>
      </c>
      <c r="U1136" s="34"/>
      <c r="V1136" s="34"/>
      <c r="W1136" s="34"/>
      <c r="X1136" s="31">
        <f t="shared" si="264"/>
        <v>9.0359999999999996</v>
      </c>
      <c r="Y1136" s="31">
        <f t="shared" si="265"/>
        <v>-184.49199999999999</v>
      </c>
      <c r="Z1136" s="30">
        <f t="shared" si="266"/>
        <v>0</v>
      </c>
    </row>
    <row r="1137" spans="5:26" x14ac:dyDescent="0.15">
      <c r="E1137" s="46"/>
      <c r="F1137" s="28"/>
      <c r="G1137" s="29"/>
      <c r="H1137" s="29"/>
      <c r="I1137" s="48" t="str">
        <f t="shared" si="268"/>
        <v/>
      </c>
      <c r="J1137" s="48" t="str">
        <f t="shared" si="255"/>
        <v/>
      </c>
      <c r="K1137" s="49" t="str">
        <f t="shared" si="269"/>
        <v/>
      </c>
      <c r="L1137" s="11"/>
      <c r="M1137" s="11"/>
      <c r="N1137" s="78"/>
      <c r="O1137" s="39" t="str">
        <f t="shared" si="260"/>
        <v>F</v>
      </c>
      <c r="P1137" s="11">
        <f t="shared" si="261"/>
        <v>-23.287315649149274</v>
      </c>
      <c r="Q1137" s="11"/>
      <c r="R1137" s="38">
        <f t="shared" si="267"/>
        <v>0</v>
      </c>
      <c r="S1137" s="30">
        <f t="shared" si="262"/>
        <v>0</v>
      </c>
      <c r="T1137" s="30">
        <f t="shared" si="263"/>
        <v>0</v>
      </c>
      <c r="U1137" s="34"/>
      <c r="V1137" s="34"/>
      <c r="W1137" s="34"/>
      <c r="X1137" s="31">
        <f t="shared" si="264"/>
        <v>9.0359999999999996</v>
      </c>
      <c r="Y1137" s="31">
        <f t="shared" si="265"/>
        <v>-184.49199999999999</v>
      </c>
      <c r="Z1137" s="30">
        <f t="shared" si="266"/>
        <v>0</v>
      </c>
    </row>
    <row r="1138" spans="5:26" x14ac:dyDescent="0.15">
      <c r="E1138" s="46"/>
      <c r="F1138" s="28"/>
      <c r="G1138" s="29"/>
      <c r="H1138" s="29"/>
      <c r="I1138" s="48" t="str">
        <f t="shared" si="268"/>
        <v/>
      </c>
      <c r="J1138" s="48" t="str">
        <f t="shared" si="255"/>
        <v/>
      </c>
      <c r="K1138" s="49" t="str">
        <f t="shared" si="269"/>
        <v/>
      </c>
      <c r="L1138" s="11"/>
      <c r="M1138" s="11"/>
      <c r="N1138" s="78"/>
      <c r="O1138" s="39" t="str">
        <f t="shared" si="260"/>
        <v>F</v>
      </c>
      <c r="P1138" s="11">
        <f t="shared" si="261"/>
        <v>-23.287315649149274</v>
      </c>
      <c r="Q1138" s="11"/>
      <c r="R1138" s="38">
        <f t="shared" si="267"/>
        <v>0</v>
      </c>
      <c r="S1138" s="30">
        <f t="shared" si="262"/>
        <v>0</v>
      </c>
      <c r="T1138" s="30">
        <f t="shared" si="263"/>
        <v>0</v>
      </c>
      <c r="U1138" s="34"/>
      <c r="V1138" s="34"/>
      <c r="W1138" s="34"/>
      <c r="X1138" s="31">
        <f t="shared" si="264"/>
        <v>9.0359999999999996</v>
      </c>
      <c r="Y1138" s="31">
        <f t="shared" si="265"/>
        <v>-184.49199999999999</v>
      </c>
      <c r="Z1138" s="30">
        <f t="shared" si="266"/>
        <v>0</v>
      </c>
    </row>
    <row r="1139" spans="5:26" x14ac:dyDescent="0.15">
      <c r="E1139" s="46"/>
      <c r="F1139" s="28"/>
      <c r="G1139" s="29"/>
      <c r="H1139" s="29"/>
      <c r="I1139" s="48" t="str">
        <f t="shared" si="268"/>
        <v/>
      </c>
      <c r="J1139" s="48" t="str">
        <f t="shared" si="255"/>
        <v/>
      </c>
      <c r="K1139" s="49" t="str">
        <f t="shared" si="269"/>
        <v/>
      </c>
      <c r="L1139" s="11"/>
      <c r="M1139" s="11"/>
      <c r="N1139" s="78"/>
      <c r="O1139" s="39" t="str">
        <f t="shared" si="260"/>
        <v>F</v>
      </c>
      <c r="P1139" s="11">
        <f t="shared" si="261"/>
        <v>-23.287315649149274</v>
      </c>
      <c r="Q1139" s="11"/>
      <c r="R1139" s="38">
        <f t="shared" si="267"/>
        <v>0</v>
      </c>
      <c r="S1139" s="30">
        <f t="shared" si="262"/>
        <v>0</v>
      </c>
      <c r="T1139" s="30">
        <f t="shared" si="263"/>
        <v>0</v>
      </c>
      <c r="U1139" s="34"/>
      <c r="V1139" s="34"/>
      <c r="W1139" s="34"/>
      <c r="X1139" s="31">
        <f t="shared" si="264"/>
        <v>9.0359999999999996</v>
      </c>
      <c r="Y1139" s="31">
        <f t="shared" si="265"/>
        <v>-184.49199999999999</v>
      </c>
      <c r="Z1139" s="30">
        <f t="shared" si="266"/>
        <v>0</v>
      </c>
    </row>
    <row r="1140" spans="5:26" x14ac:dyDescent="0.15">
      <c r="E1140" s="46"/>
      <c r="F1140" s="28"/>
      <c r="G1140" s="29"/>
      <c r="H1140" s="29"/>
      <c r="I1140" s="48" t="str">
        <f t="shared" si="268"/>
        <v/>
      </c>
      <c r="J1140" s="48" t="str">
        <f t="shared" si="255"/>
        <v/>
      </c>
      <c r="K1140" s="49" t="str">
        <f t="shared" si="269"/>
        <v/>
      </c>
      <c r="L1140" s="11"/>
      <c r="M1140" s="11"/>
      <c r="N1140" s="78"/>
      <c r="O1140" s="39" t="str">
        <f t="shared" si="260"/>
        <v>F</v>
      </c>
      <c r="P1140" s="11">
        <f t="shared" si="261"/>
        <v>-23.287315649149274</v>
      </c>
      <c r="Q1140" s="11"/>
      <c r="R1140" s="38">
        <f t="shared" si="267"/>
        <v>0</v>
      </c>
      <c r="S1140" s="30">
        <f t="shared" si="262"/>
        <v>0</v>
      </c>
      <c r="T1140" s="30">
        <f t="shared" si="263"/>
        <v>0</v>
      </c>
      <c r="U1140" s="34"/>
      <c r="V1140" s="34"/>
      <c r="W1140" s="34"/>
      <c r="X1140" s="31">
        <f t="shared" si="264"/>
        <v>9.0359999999999996</v>
      </c>
      <c r="Y1140" s="31">
        <f t="shared" si="265"/>
        <v>-184.49199999999999</v>
      </c>
      <c r="Z1140" s="30">
        <f t="shared" si="266"/>
        <v>0</v>
      </c>
    </row>
    <row r="1141" spans="5:26" x14ac:dyDescent="0.15">
      <c r="E1141" s="46"/>
      <c r="F1141" s="28"/>
      <c r="G1141" s="29"/>
      <c r="H1141" s="29"/>
      <c r="I1141" s="48" t="str">
        <f t="shared" si="268"/>
        <v/>
      </c>
      <c r="J1141" s="48" t="str">
        <f t="shared" si="255"/>
        <v/>
      </c>
      <c r="K1141" s="49" t="str">
        <f t="shared" si="269"/>
        <v/>
      </c>
      <c r="L1141" s="11"/>
      <c r="M1141" s="11"/>
      <c r="N1141" s="78"/>
      <c r="O1141" s="39" t="str">
        <f t="shared" si="260"/>
        <v>F</v>
      </c>
      <c r="P1141" s="11">
        <f t="shared" si="261"/>
        <v>-23.287315649149274</v>
      </c>
      <c r="Q1141" s="11"/>
      <c r="R1141" s="38">
        <f t="shared" si="267"/>
        <v>0</v>
      </c>
      <c r="S1141" s="30">
        <f t="shared" si="262"/>
        <v>0</v>
      </c>
      <c r="T1141" s="30">
        <f t="shared" si="263"/>
        <v>0</v>
      </c>
      <c r="U1141" s="34"/>
      <c r="V1141" s="34"/>
      <c r="W1141" s="34"/>
      <c r="X1141" s="31">
        <f t="shared" si="264"/>
        <v>9.0359999999999996</v>
      </c>
      <c r="Y1141" s="31">
        <f t="shared" si="265"/>
        <v>-184.49199999999999</v>
      </c>
      <c r="Z1141" s="30">
        <f t="shared" si="266"/>
        <v>0</v>
      </c>
    </row>
    <row r="1142" spans="5:26" x14ac:dyDescent="0.15">
      <c r="E1142" s="46"/>
      <c r="F1142" s="28"/>
      <c r="G1142" s="29"/>
      <c r="H1142" s="29"/>
      <c r="I1142" s="48" t="str">
        <f t="shared" si="268"/>
        <v/>
      </c>
      <c r="J1142" s="48" t="str">
        <f t="shared" si="255"/>
        <v/>
      </c>
      <c r="K1142" s="49" t="str">
        <f t="shared" si="269"/>
        <v/>
      </c>
      <c r="L1142" s="11"/>
      <c r="M1142" s="11"/>
      <c r="N1142" s="78"/>
      <c r="O1142" s="39" t="str">
        <f t="shared" si="260"/>
        <v>F</v>
      </c>
      <c r="P1142" s="11">
        <f t="shared" si="261"/>
        <v>-23.287315649149274</v>
      </c>
      <c r="Q1142" s="11"/>
      <c r="R1142" s="38">
        <f t="shared" si="267"/>
        <v>0</v>
      </c>
      <c r="S1142" s="30">
        <f t="shared" si="262"/>
        <v>0</v>
      </c>
      <c r="T1142" s="30">
        <f t="shared" si="263"/>
        <v>0</v>
      </c>
      <c r="U1142" s="34"/>
      <c r="V1142" s="34"/>
      <c r="W1142" s="34"/>
      <c r="X1142" s="31">
        <f t="shared" si="264"/>
        <v>9.0359999999999996</v>
      </c>
      <c r="Y1142" s="31">
        <f t="shared" si="265"/>
        <v>-184.49199999999999</v>
      </c>
      <c r="Z1142" s="30">
        <f t="shared" si="266"/>
        <v>0</v>
      </c>
    </row>
    <row r="1143" spans="5:26" x14ac:dyDescent="0.15">
      <c r="E1143" s="46"/>
      <c r="F1143" s="28"/>
      <c r="G1143" s="29"/>
      <c r="H1143" s="29"/>
      <c r="I1143" s="48" t="str">
        <f t="shared" si="268"/>
        <v/>
      </c>
      <c r="J1143" s="48" t="str">
        <f t="shared" si="255"/>
        <v/>
      </c>
      <c r="K1143" s="49" t="str">
        <f t="shared" si="269"/>
        <v/>
      </c>
      <c r="L1143" s="11"/>
      <c r="M1143" s="11"/>
      <c r="N1143" s="78"/>
      <c r="O1143" s="39" t="str">
        <f t="shared" si="260"/>
        <v>F</v>
      </c>
      <c r="P1143" s="11">
        <f t="shared" si="261"/>
        <v>-23.287315649149274</v>
      </c>
      <c r="Q1143" s="11"/>
      <c r="R1143" s="38">
        <f t="shared" si="267"/>
        <v>0</v>
      </c>
      <c r="S1143" s="30">
        <f t="shared" si="262"/>
        <v>0</v>
      </c>
      <c r="T1143" s="30">
        <f t="shared" si="263"/>
        <v>0</v>
      </c>
      <c r="U1143" s="34"/>
      <c r="V1143" s="34"/>
      <c r="W1143" s="34"/>
      <c r="X1143" s="31">
        <f t="shared" si="264"/>
        <v>9.0359999999999996</v>
      </c>
      <c r="Y1143" s="31">
        <f t="shared" si="265"/>
        <v>-184.49199999999999</v>
      </c>
      <c r="Z1143" s="30">
        <f t="shared" si="266"/>
        <v>0</v>
      </c>
    </row>
    <row r="1144" spans="5:26" x14ac:dyDescent="0.15">
      <c r="E1144" s="46"/>
      <c r="F1144" s="28"/>
      <c r="G1144" s="29"/>
      <c r="H1144" s="29"/>
      <c r="I1144" s="48" t="str">
        <f t="shared" si="268"/>
        <v/>
      </c>
      <c r="J1144" s="48" t="str">
        <f t="shared" si="255"/>
        <v/>
      </c>
      <c r="K1144" s="49" t="str">
        <f t="shared" si="269"/>
        <v/>
      </c>
      <c r="L1144" s="11"/>
      <c r="M1144" s="11"/>
      <c r="N1144" s="78"/>
      <c r="O1144" s="39" t="str">
        <f t="shared" si="260"/>
        <v>F</v>
      </c>
      <c r="P1144" s="11">
        <f t="shared" si="261"/>
        <v>-23.287315649149274</v>
      </c>
      <c r="Q1144" s="11"/>
      <c r="R1144" s="38">
        <f t="shared" si="267"/>
        <v>0</v>
      </c>
      <c r="S1144" s="30">
        <f t="shared" si="262"/>
        <v>0</v>
      </c>
      <c r="T1144" s="30">
        <f t="shared" si="263"/>
        <v>0</v>
      </c>
      <c r="U1144" s="34"/>
      <c r="V1144" s="34"/>
      <c r="W1144" s="34"/>
      <c r="X1144" s="31">
        <f t="shared" si="264"/>
        <v>9.0359999999999996</v>
      </c>
      <c r="Y1144" s="31">
        <f t="shared" si="265"/>
        <v>-184.49199999999999</v>
      </c>
      <c r="Z1144" s="30">
        <f t="shared" si="266"/>
        <v>0</v>
      </c>
    </row>
    <row r="1145" spans="5:26" x14ac:dyDescent="0.15">
      <c r="E1145" s="46"/>
      <c r="F1145" s="28"/>
      <c r="G1145" s="29"/>
      <c r="H1145" s="29"/>
      <c r="I1145" s="48" t="str">
        <f t="shared" si="268"/>
        <v/>
      </c>
      <c r="J1145" s="48" t="str">
        <f t="shared" si="255"/>
        <v/>
      </c>
      <c r="K1145" s="49" t="str">
        <f t="shared" si="269"/>
        <v/>
      </c>
      <c r="L1145" s="11"/>
      <c r="M1145" s="11"/>
      <c r="N1145" s="78"/>
      <c r="O1145" s="39" t="str">
        <f t="shared" si="260"/>
        <v>F</v>
      </c>
      <c r="P1145" s="11">
        <f t="shared" si="261"/>
        <v>-23.287315649149274</v>
      </c>
      <c r="Q1145" s="11"/>
      <c r="R1145" s="38">
        <f t="shared" si="267"/>
        <v>0</v>
      </c>
      <c r="S1145" s="30">
        <f t="shared" si="262"/>
        <v>0</v>
      </c>
      <c r="T1145" s="30">
        <f t="shared" si="263"/>
        <v>0</v>
      </c>
      <c r="U1145" s="34"/>
      <c r="V1145" s="34"/>
      <c r="W1145" s="34"/>
      <c r="X1145" s="31">
        <f t="shared" si="264"/>
        <v>9.0359999999999996</v>
      </c>
      <c r="Y1145" s="31">
        <f t="shared" si="265"/>
        <v>-184.49199999999999</v>
      </c>
      <c r="Z1145" s="30">
        <f t="shared" si="266"/>
        <v>0</v>
      </c>
    </row>
    <row r="1146" spans="5:26" x14ac:dyDescent="0.15">
      <c r="E1146" s="46"/>
      <c r="F1146" s="28"/>
      <c r="G1146" s="29"/>
      <c r="H1146" s="29"/>
      <c r="I1146" s="48" t="str">
        <f t="shared" si="268"/>
        <v/>
      </c>
      <c r="J1146" s="48" t="str">
        <f t="shared" si="255"/>
        <v/>
      </c>
      <c r="K1146" s="49" t="str">
        <f t="shared" si="269"/>
        <v/>
      </c>
      <c r="L1146" s="11"/>
      <c r="M1146" s="11"/>
      <c r="N1146" s="78"/>
      <c r="O1146" s="39" t="str">
        <f t="shared" si="260"/>
        <v>F</v>
      </c>
      <c r="P1146" s="11">
        <f t="shared" si="261"/>
        <v>-23.287315649149274</v>
      </c>
      <c r="Q1146" s="11"/>
      <c r="R1146" s="38">
        <f t="shared" si="267"/>
        <v>0</v>
      </c>
      <c r="S1146" s="30">
        <f t="shared" si="262"/>
        <v>0</v>
      </c>
      <c r="T1146" s="30">
        <f t="shared" si="263"/>
        <v>0</v>
      </c>
      <c r="U1146" s="34"/>
      <c r="V1146" s="34"/>
      <c r="W1146" s="34"/>
      <c r="X1146" s="31">
        <f t="shared" si="264"/>
        <v>9.0359999999999996</v>
      </c>
      <c r="Y1146" s="31">
        <f t="shared" si="265"/>
        <v>-184.49199999999999</v>
      </c>
      <c r="Z1146" s="30">
        <f t="shared" si="266"/>
        <v>0</v>
      </c>
    </row>
    <row r="1147" spans="5:26" x14ac:dyDescent="0.15">
      <c r="E1147" s="46"/>
      <c r="F1147" s="28"/>
      <c r="G1147" s="29"/>
      <c r="H1147" s="29"/>
      <c r="I1147" s="48" t="str">
        <f t="shared" si="268"/>
        <v/>
      </c>
      <c r="J1147" s="48" t="str">
        <f t="shared" si="255"/>
        <v/>
      </c>
      <c r="K1147" s="49" t="str">
        <f t="shared" si="269"/>
        <v/>
      </c>
      <c r="L1147" s="11"/>
      <c r="M1147" s="11"/>
      <c r="N1147" s="78"/>
      <c r="O1147" s="39" t="str">
        <f t="shared" si="260"/>
        <v>F</v>
      </c>
      <c r="P1147" s="11">
        <f t="shared" si="261"/>
        <v>-23.287315649149274</v>
      </c>
      <c r="Q1147" s="11"/>
      <c r="R1147" s="38">
        <f t="shared" si="267"/>
        <v>0</v>
      </c>
      <c r="S1147" s="30">
        <f t="shared" si="262"/>
        <v>0</v>
      </c>
      <c r="T1147" s="30">
        <f t="shared" si="263"/>
        <v>0</v>
      </c>
      <c r="U1147" s="34"/>
      <c r="V1147" s="34"/>
      <c r="W1147" s="34"/>
      <c r="X1147" s="31">
        <f t="shared" si="264"/>
        <v>9.0359999999999996</v>
      </c>
      <c r="Y1147" s="31">
        <f t="shared" si="265"/>
        <v>-184.49199999999999</v>
      </c>
      <c r="Z1147" s="30">
        <f t="shared" si="266"/>
        <v>0</v>
      </c>
    </row>
    <row r="1148" spans="5:26" x14ac:dyDescent="0.15">
      <c r="E1148" s="46"/>
      <c r="F1148" s="28"/>
      <c r="G1148" s="29"/>
      <c r="H1148" s="29"/>
      <c r="I1148" s="48" t="str">
        <f t="shared" si="268"/>
        <v/>
      </c>
      <c r="J1148" s="48" t="str">
        <f t="shared" si="255"/>
        <v/>
      </c>
      <c r="K1148" s="49" t="str">
        <f t="shared" si="269"/>
        <v/>
      </c>
      <c r="L1148" s="11"/>
      <c r="M1148" s="11"/>
      <c r="N1148" s="78"/>
      <c r="O1148" s="39" t="str">
        <f t="shared" si="260"/>
        <v>F</v>
      </c>
      <c r="P1148" s="11">
        <f t="shared" si="261"/>
        <v>-23.287315649149274</v>
      </c>
      <c r="Q1148" s="11"/>
      <c r="R1148" s="38">
        <f t="shared" si="267"/>
        <v>0</v>
      </c>
      <c r="S1148" s="30">
        <f t="shared" si="262"/>
        <v>0</v>
      </c>
      <c r="T1148" s="30">
        <f t="shared" si="263"/>
        <v>0</v>
      </c>
      <c r="U1148" s="34"/>
      <c r="V1148" s="34"/>
      <c r="W1148" s="34"/>
      <c r="X1148" s="31">
        <f t="shared" si="264"/>
        <v>9.0359999999999996</v>
      </c>
      <c r="Y1148" s="31">
        <f t="shared" si="265"/>
        <v>-184.49199999999999</v>
      </c>
      <c r="Z1148" s="30">
        <f t="shared" si="266"/>
        <v>0</v>
      </c>
    </row>
    <row r="1149" spans="5:26" x14ac:dyDescent="0.15">
      <c r="E1149" s="46"/>
      <c r="F1149" s="28"/>
      <c r="G1149" s="29"/>
      <c r="H1149" s="29"/>
      <c r="I1149" s="48" t="str">
        <f t="shared" si="268"/>
        <v/>
      </c>
      <c r="J1149" s="48" t="str">
        <f t="shared" si="255"/>
        <v/>
      </c>
      <c r="K1149" s="49" t="str">
        <f t="shared" si="269"/>
        <v/>
      </c>
      <c r="L1149" s="11"/>
      <c r="M1149" s="11"/>
      <c r="N1149" s="78"/>
      <c r="O1149" s="39" t="str">
        <f t="shared" si="260"/>
        <v>F</v>
      </c>
      <c r="P1149" s="11">
        <f t="shared" si="261"/>
        <v>-23.287315649149274</v>
      </c>
      <c r="Q1149" s="11"/>
      <c r="R1149" s="38">
        <f t="shared" si="267"/>
        <v>0</v>
      </c>
      <c r="S1149" s="30">
        <f t="shared" si="262"/>
        <v>0</v>
      </c>
      <c r="T1149" s="30">
        <f t="shared" si="263"/>
        <v>0</v>
      </c>
      <c r="U1149" s="34"/>
      <c r="V1149" s="34"/>
      <c r="W1149" s="34"/>
      <c r="X1149" s="31">
        <f t="shared" si="264"/>
        <v>9.0359999999999996</v>
      </c>
      <c r="Y1149" s="31">
        <f t="shared" si="265"/>
        <v>-184.49199999999999</v>
      </c>
      <c r="Z1149" s="30">
        <f t="shared" si="266"/>
        <v>0</v>
      </c>
    </row>
    <row r="1150" spans="5:26" x14ac:dyDescent="0.15">
      <c r="E1150" s="46"/>
      <c r="F1150" s="28"/>
      <c r="G1150" s="29"/>
      <c r="H1150" s="29"/>
      <c r="I1150" s="48" t="str">
        <f t="shared" si="268"/>
        <v/>
      </c>
      <c r="J1150" s="48" t="str">
        <f t="shared" si="255"/>
        <v/>
      </c>
      <c r="K1150" s="49" t="str">
        <f t="shared" si="269"/>
        <v/>
      </c>
      <c r="L1150" s="11"/>
      <c r="M1150" s="11"/>
      <c r="N1150" s="78"/>
      <c r="O1150" s="39" t="str">
        <f t="shared" si="260"/>
        <v>F</v>
      </c>
      <c r="P1150" s="11">
        <f t="shared" si="261"/>
        <v>-23.287315649149274</v>
      </c>
      <c r="Q1150" s="11"/>
      <c r="R1150" s="38">
        <f t="shared" si="267"/>
        <v>0</v>
      </c>
      <c r="S1150" s="30">
        <f t="shared" si="262"/>
        <v>0</v>
      </c>
      <c r="T1150" s="30">
        <f t="shared" si="263"/>
        <v>0</v>
      </c>
      <c r="U1150" s="34"/>
      <c r="V1150" s="34"/>
      <c r="W1150" s="34"/>
      <c r="X1150" s="31">
        <f t="shared" si="264"/>
        <v>9.0359999999999996</v>
      </c>
      <c r="Y1150" s="31">
        <f t="shared" si="265"/>
        <v>-184.49199999999999</v>
      </c>
      <c r="Z1150" s="30">
        <f t="shared" si="266"/>
        <v>0</v>
      </c>
    </row>
    <row r="1151" spans="5:26" x14ac:dyDescent="0.15">
      <c r="E1151" s="46"/>
      <c r="F1151" s="28"/>
      <c r="G1151" s="29"/>
      <c r="H1151" s="29"/>
      <c r="I1151" s="48" t="str">
        <f t="shared" si="268"/>
        <v/>
      </c>
      <c r="J1151" s="48" t="str">
        <f t="shared" si="255"/>
        <v/>
      </c>
      <c r="K1151" s="49" t="str">
        <f t="shared" si="269"/>
        <v/>
      </c>
      <c r="L1151" s="11"/>
      <c r="M1151" s="11"/>
      <c r="N1151" s="78"/>
      <c r="O1151" s="39" t="str">
        <f t="shared" si="260"/>
        <v>F</v>
      </c>
      <c r="P1151" s="11">
        <f t="shared" si="261"/>
        <v>-23.287315649149274</v>
      </c>
      <c r="Q1151" s="11"/>
      <c r="R1151" s="38">
        <f t="shared" si="267"/>
        <v>0</v>
      </c>
      <c r="S1151" s="30">
        <f t="shared" si="262"/>
        <v>0</v>
      </c>
      <c r="T1151" s="30">
        <f t="shared" si="263"/>
        <v>0</v>
      </c>
      <c r="U1151" s="34"/>
      <c r="V1151" s="34"/>
      <c r="W1151" s="34"/>
      <c r="X1151" s="31">
        <f t="shared" si="264"/>
        <v>9.0359999999999996</v>
      </c>
      <c r="Y1151" s="31">
        <f t="shared" si="265"/>
        <v>-184.49199999999999</v>
      </c>
      <c r="Z1151" s="30">
        <f t="shared" si="266"/>
        <v>0</v>
      </c>
    </row>
    <row r="1152" spans="5:26" x14ac:dyDescent="0.15">
      <c r="E1152" s="46"/>
      <c r="F1152" s="28"/>
      <c r="G1152" s="29"/>
      <c r="H1152" s="29"/>
      <c r="I1152" s="48" t="str">
        <f t="shared" si="268"/>
        <v/>
      </c>
      <c r="J1152" s="48" t="str">
        <f t="shared" si="255"/>
        <v/>
      </c>
      <c r="K1152" s="49" t="str">
        <f t="shared" si="269"/>
        <v/>
      </c>
      <c r="L1152" s="11"/>
      <c r="M1152" s="11"/>
      <c r="N1152" s="78"/>
      <c r="O1152" s="39" t="str">
        <f t="shared" si="260"/>
        <v>F</v>
      </c>
      <c r="P1152" s="11">
        <f t="shared" si="261"/>
        <v>-23.287315649149274</v>
      </c>
      <c r="Q1152" s="11"/>
      <c r="R1152" s="38">
        <f t="shared" si="267"/>
        <v>0</v>
      </c>
      <c r="S1152" s="30">
        <f t="shared" si="262"/>
        <v>0</v>
      </c>
      <c r="T1152" s="30">
        <f t="shared" si="263"/>
        <v>0</v>
      </c>
      <c r="U1152" s="34"/>
      <c r="V1152" s="34"/>
      <c r="W1152" s="34"/>
      <c r="X1152" s="31">
        <f t="shared" si="264"/>
        <v>9.0359999999999996</v>
      </c>
      <c r="Y1152" s="31">
        <f t="shared" si="265"/>
        <v>-184.49199999999999</v>
      </c>
      <c r="Z1152" s="30">
        <f t="shared" si="266"/>
        <v>0</v>
      </c>
    </row>
    <row r="1153" spans="5:26" x14ac:dyDescent="0.15">
      <c r="E1153" s="46"/>
      <c r="F1153" s="28"/>
      <c r="G1153" s="29"/>
      <c r="H1153" s="29"/>
      <c r="I1153" s="48" t="str">
        <f t="shared" si="268"/>
        <v/>
      </c>
      <c r="J1153" s="48" t="str">
        <f t="shared" ref="J1153:J1184" si="270">IF(COUNTA($F$1119,$H$1119,F1153:H1153)=5,IF(T1153&lt;6,"*",IF(T1153&gt;=17.583,"*",(H1153-G1153*INDEX(IF(O1153="F",muratafemale,muratamale),R1153-4,1)-INDEX(IF(O1153="F",muratafemale,muratamale),R1153-4,2))/(G1153*INDEX(IF(O1153="F",muratafemale,muratamale),R1153-4,1)+INDEX(IF(O1153="F",muratafemale,muratamale),R1153-4,2))*100)),"")</f>
        <v/>
      </c>
      <c r="K1153" s="49" t="str">
        <f t="shared" si="269"/>
        <v/>
      </c>
      <c r="L1153" s="11"/>
      <c r="M1153" s="11"/>
      <c r="N1153" s="78"/>
      <c r="O1153" s="39" t="str">
        <f t="shared" si="260"/>
        <v>F</v>
      </c>
      <c r="P1153" s="11">
        <f t="shared" si="261"/>
        <v>-23.287315649149274</v>
      </c>
      <c r="Q1153" s="11"/>
      <c r="R1153" s="38">
        <f t="shared" si="267"/>
        <v>0</v>
      </c>
      <c r="S1153" s="30">
        <f t="shared" si="262"/>
        <v>0</v>
      </c>
      <c r="T1153" s="30">
        <f t="shared" si="263"/>
        <v>0</v>
      </c>
      <c r="U1153" s="34"/>
      <c r="V1153" s="34"/>
      <c r="W1153" s="34"/>
      <c r="X1153" s="31">
        <f t="shared" si="264"/>
        <v>9.0359999999999996</v>
      </c>
      <c r="Y1153" s="31">
        <f t="shared" si="265"/>
        <v>-184.49199999999999</v>
      </c>
      <c r="Z1153" s="30">
        <f t="shared" si="266"/>
        <v>0</v>
      </c>
    </row>
    <row r="1154" spans="5:26" x14ac:dyDescent="0.15">
      <c r="E1154" s="46"/>
      <c r="F1154" s="28"/>
      <c r="G1154" s="29"/>
      <c r="H1154" s="29"/>
      <c r="I1154" s="48" t="str">
        <f t="shared" si="268"/>
        <v/>
      </c>
      <c r="J1154" s="48" t="str">
        <f t="shared" si="270"/>
        <v/>
      </c>
      <c r="K1154" s="49" t="str">
        <f t="shared" si="269"/>
        <v/>
      </c>
      <c r="L1154" s="11"/>
      <c r="M1154" s="11"/>
      <c r="N1154" s="78"/>
      <c r="O1154" s="39" t="str">
        <f t="shared" si="260"/>
        <v>F</v>
      </c>
      <c r="P1154" s="11">
        <f t="shared" si="261"/>
        <v>-23.287315649149274</v>
      </c>
      <c r="Q1154" s="11"/>
      <c r="R1154" s="38">
        <f t="shared" si="267"/>
        <v>0</v>
      </c>
      <c r="S1154" s="30">
        <f t="shared" si="262"/>
        <v>0</v>
      </c>
      <c r="T1154" s="30">
        <f t="shared" si="263"/>
        <v>0</v>
      </c>
      <c r="U1154" s="34"/>
      <c r="V1154" s="34"/>
      <c r="W1154" s="34"/>
      <c r="X1154" s="31">
        <f t="shared" si="264"/>
        <v>9.0359999999999996</v>
      </c>
      <c r="Y1154" s="31">
        <f t="shared" si="265"/>
        <v>-184.49199999999999</v>
      </c>
      <c r="Z1154" s="30">
        <f t="shared" si="266"/>
        <v>0</v>
      </c>
    </row>
    <row r="1155" spans="5:26" x14ac:dyDescent="0.15">
      <c r="E1155" s="46"/>
      <c r="F1155" s="28"/>
      <c r="G1155" s="29"/>
      <c r="H1155" s="29"/>
      <c r="I1155" s="48" t="str">
        <f t="shared" si="268"/>
        <v/>
      </c>
      <c r="J1155" s="48" t="str">
        <f t="shared" si="270"/>
        <v/>
      </c>
      <c r="K1155" s="49" t="str">
        <f t="shared" si="269"/>
        <v/>
      </c>
      <c r="L1155" s="11"/>
      <c r="M1155" s="11"/>
      <c r="N1155" s="78"/>
      <c r="O1155" s="39" t="str">
        <f t="shared" si="260"/>
        <v>F</v>
      </c>
      <c r="P1155" s="11">
        <f t="shared" si="261"/>
        <v>-23.287315649149274</v>
      </c>
      <c r="Q1155" s="11"/>
      <c r="R1155" s="38">
        <f t="shared" si="267"/>
        <v>0</v>
      </c>
      <c r="S1155" s="30">
        <f t="shared" si="262"/>
        <v>0</v>
      </c>
      <c r="T1155" s="30">
        <f t="shared" si="263"/>
        <v>0</v>
      </c>
      <c r="U1155" s="34"/>
      <c r="V1155" s="34"/>
      <c r="W1155" s="34"/>
      <c r="X1155" s="31">
        <f t="shared" si="264"/>
        <v>9.0359999999999996</v>
      </c>
      <c r="Y1155" s="31">
        <f t="shared" si="265"/>
        <v>-184.49199999999999</v>
      </c>
      <c r="Z1155" s="30">
        <f t="shared" si="266"/>
        <v>0</v>
      </c>
    </row>
    <row r="1156" spans="5:26" x14ac:dyDescent="0.15">
      <c r="E1156" s="46"/>
      <c r="F1156" s="28"/>
      <c r="G1156" s="29"/>
      <c r="H1156" s="29"/>
      <c r="I1156" s="48" t="str">
        <f t="shared" si="268"/>
        <v/>
      </c>
      <c r="J1156" s="48" t="str">
        <f t="shared" si="270"/>
        <v/>
      </c>
      <c r="K1156" s="49" t="str">
        <f t="shared" si="269"/>
        <v/>
      </c>
      <c r="L1156" s="11"/>
      <c r="M1156" s="11"/>
      <c r="N1156" s="78"/>
      <c r="O1156" s="39" t="str">
        <f t="shared" si="260"/>
        <v>F</v>
      </c>
      <c r="P1156" s="11">
        <f t="shared" si="261"/>
        <v>-23.287315649149274</v>
      </c>
      <c r="Q1156" s="11"/>
      <c r="R1156" s="38">
        <f t="shared" si="267"/>
        <v>0</v>
      </c>
      <c r="S1156" s="30">
        <f t="shared" si="262"/>
        <v>0</v>
      </c>
      <c r="T1156" s="30">
        <f t="shared" si="263"/>
        <v>0</v>
      </c>
      <c r="U1156" s="34"/>
      <c r="V1156" s="34"/>
      <c r="W1156" s="34"/>
      <c r="X1156" s="31">
        <f t="shared" si="264"/>
        <v>9.0359999999999996</v>
      </c>
      <c r="Y1156" s="31">
        <f t="shared" si="265"/>
        <v>-184.49199999999999</v>
      </c>
      <c r="Z1156" s="30">
        <f t="shared" si="266"/>
        <v>0</v>
      </c>
    </row>
    <row r="1157" spans="5:26" x14ac:dyDescent="0.15">
      <c r="E1157" s="46"/>
      <c r="F1157" s="28"/>
      <c r="G1157" s="29"/>
      <c r="H1157" s="29"/>
      <c r="I1157" s="48" t="str">
        <f t="shared" si="268"/>
        <v/>
      </c>
      <c r="J1157" s="48" t="str">
        <f t="shared" si="270"/>
        <v/>
      </c>
      <c r="K1157" s="49" t="str">
        <f t="shared" si="269"/>
        <v/>
      </c>
      <c r="L1157" s="11"/>
      <c r="M1157" s="11"/>
      <c r="N1157" s="78"/>
      <c r="O1157" s="39" t="str">
        <f t="shared" si="260"/>
        <v>F</v>
      </c>
      <c r="P1157" s="11">
        <f t="shared" si="261"/>
        <v>-23.287315649149274</v>
      </c>
      <c r="Q1157" s="11"/>
      <c r="R1157" s="38">
        <f t="shared" si="267"/>
        <v>0</v>
      </c>
      <c r="S1157" s="30">
        <f t="shared" si="262"/>
        <v>0</v>
      </c>
      <c r="T1157" s="30">
        <f t="shared" si="263"/>
        <v>0</v>
      </c>
      <c r="U1157" s="34"/>
      <c r="V1157" s="34"/>
      <c r="W1157" s="34"/>
      <c r="X1157" s="31">
        <f t="shared" si="264"/>
        <v>9.0359999999999996</v>
      </c>
      <c r="Y1157" s="31">
        <f t="shared" si="265"/>
        <v>-184.49199999999999</v>
      </c>
      <c r="Z1157" s="30">
        <f t="shared" si="266"/>
        <v>0</v>
      </c>
    </row>
    <row r="1158" spans="5:26" x14ac:dyDescent="0.15">
      <c r="E1158" s="46"/>
      <c r="F1158" s="28"/>
      <c r="G1158" s="29"/>
      <c r="H1158" s="29"/>
      <c r="I1158" s="48" t="str">
        <f t="shared" si="268"/>
        <v/>
      </c>
      <c r="J1158" s="48" t="str">
        <f t="shared" si="270"/>
        <v/>
      </c>
      <c r="K1158" s="49" t="str">
        <f t="shared" si="269"/>
        <v/>
      </c>
      <c r="L1158" s="11"/>
      <c r="M1158" s="11"/>
      <c r="N1158" s="78"/>
      <c r="O1158" s="39" t="str">
        <f t="shared" si="260"/>
        <v>F</v>
      </c>
      <c r="P1158" s="11">
        <f t="shared" si="261"/>
        <v>-23.287315649149274</v>
      </c>
      <c r="Q1158" s="11"/>
      <c r="R1158" s="38">
        <f t="shared" si="267"/>
        <v>0</v>
      </c>
      <c r="S1158" s="30">
        <f t="shared" si="262"/>
        <v>0</v>
      </c>
      <c r="T1158" s="30">
        <f t="shared" si="263"/>
        <v>0</v>
      </c>
      <c r="U1158" s="34"/>
      <c r="V1158" s="34"/>
      <c r="W1158" s="34"/>
      <c r="X1158" s="31">
        <f t="shared" si="264"/>
        <v>9.0359999999999996</v>
      </c>
      <c r="Y1158" s="31">
        <f t="shared" si="265"/>
        <v>-184.49199999999999</v>
      </c>
      <c r="Z1158" s="30">
        <f t="shared" si="266"/>
        <v>0</v>
      </c>
    </row>
    <row r="1159" spans="5:26" x14ac:dyDescent="0.15">
      <c r="E1159" s="46"/>
      <c r="F1159" s="28"/>
      <c r="G1159" s="29"/>
      <c r="H1159" s="29"/>
      <c r="I1159" s="48" t="str">
        <f t="shared" si="268"/>
        <v/>
      </c>
      <c r="J1159" s="48" t="str">
        <f t="shared" si="270"/>
        <v/>
      </c>
      <c r="K1159" s="49" t="str">
        <f t="shared" si="269"/>
        <v/>
      </c>
      <c r="L1159" s="11"/>
      <c r="M1159" s="11"/>
      <c r="N1159" s="78"/>
      <c r="O1159" s="39" t="str">
        <f t="shared" si="260"/>
        <v>F</v>
      </c>
      <c r="P1159" s="11">
        <f t="shared" si="261"/>
        <v>-23.287315649149274</v>
      </c>
      <c r="Q1159" s="11"/>
      <c r="R1159" s="38">
        <f t="shared" si="267"/>
        <v>0</v>
      </c>
      <c r="S1159" s="30">
        <f t="shared" si="262"/>
        <v>0</v>
      </c>
      <c r="T1159" s="30">
        <f t="shared" si="263"/>
        <v>0</v>
      </c>
      <c r="U1159" s="34"/>
      <c r="V1159" s="34"/>
      <c r="W1159" s="34"/>
      <c r="X1159" s="31">
        <f t="shared" si="264"/>
        <v>9.0359999999999996</v>
      </c>
      <c r="Y1159" s="31">
        <f t="shared" si="265"/>
        <v>-184.49199999999999</v>
      </c>
      <c r="Z1159" s="30">
        <f t="shared" si="266"/>
        <v>0</v>
      </c>
    </row>
    <row r="1160" spans="5:26" x14ac:dyDescent="0.15">
      <c r="E1160" s="46"/>
      <c r="F1160" s="28"/>
      <c r="G1160" s="29"/>
      <c r="H1160" s="29"/>
      <c r="I1160" s="48" t="str">
        <f t="shared" si="268"/>
        <v/>
      </c>
      <c r="J1160" s="48" t="str">
        <f t="shared" si="270"/>
        <v/>
      </c>
      <c r="K1160" s="49" t="str">
        <f t="shared" si="269"/>
        <v/>
      </c>
      <c r="L1160" s="11"/>
      <c r="M1160" s="11"/>
      <c r="N1160" s="78"/>
      <c r="O1160" s="39" t="str">
        <f t="shared" si="260"/>
        <v>F</v>
      </c>
      <c r="P1160" s="11">
        <f t="shared" si="261"/>
        <v>-23.287315649149274</v>
      </c>
      <c r="Q1160" s="11"/>
      <c r="R1160" s="38">
        <f t="shared" si="267"/>
        <v>0</v>
      </c>
      <c r="S1160" s="30">
        <f t="shared" si="262"/>
        <v>0</v>
      </c>
      <c r="T1160" s="30">
        <f t="shared" si="263"/>
        <v>0</v>
      </c>
      <c r="U1160" s="34"/>
      <c r="V1160" s="34"/>
      <c r="W1160" s="34"/>
      <c r="X1160" s="31">
        <f t="shared" si="264"/>
        <v>9.0359999999999996</v>
      </c>
      <c r="Y1160" s="31">
        <f t="shared" si="265"/>
        <v>-184.49199999999999</v>
      </c>
      <c r="Z1160" s="30">
        <f t="shared" si="266"/>
        <v>0</v>
      </c>
    </row>
    <row r="1161" spans="5:26" x14ac:dyDescent="0.15">
      <c r="E1161" s="46"/>
      <c r="F1161" s="28"/>
      <c r="G1161" s="29"/>
      <c r="H1161" s="29"/>
      <c r="I1161" s="48" t="str">
        <f t="shared" si="268"/>
        <v/>
      </c>
      <c r="J1161" s="48" t="str">
        <f t="shared" si="270"/>
        <v/>
      </c>
      <c r="K1161" s="49" t="str">
        <f t="shared" si="269"/>
        <v/>
      </c>
      <c r="L1161" s="11"/>
      <c r="M1161" s="11"/>
      <c r="N1161" s="78"/>
      <c r="O1161" s="39" t="str">
        <f t="shared" si="260"/>
        <v>F</v>
      </c>
      <c r="P1161" s="11">
        <f t="shared" si="261"/>
        <v>-23.287315649149274</v>
      </c>
      <c r="Q1161" s="11"/>
      <c r="R1161" s="38">
        <f t="shared" si="267"/>
        <v>0</v>
      </c>
      <c r="S1161" s="30">
        <f t="shared" si="262"/>
        <v>0</v>
      </c>
      <c r="T1161" s="30">
        <f t="shared" si="263"/>
        <v>0</v>
      </c>
      <c r="U1161" s="34"/>
      <c r="V1161" s="34"/>
      <c r="W1161" s="34"/>
      <c r="X1161" s="31">
        <f t="shared" si="264"/>
        <v>9.0359999999999996</v>
      </c>
      <c r="Y1161" s="31">
        <f t="shared" si="265"/>
        <v>-184.49199999999999</v>
      </c>
      <c r="Z1161" s="30">
        <f t="shared" si="266"/>
        <v>0</v>
      </c>
    </row>
    <row r="1162" spans="5:26" x14ac:dyDescent="0.15">
      <c r="E1162" s="46"/>
      <c r="F1162" s="28"/>
      <c r="G1162" s="29"/>
      <c r="H1162" s="29"/>
      <c r="I1162" s="48" t="str">
        <f t="shared" si="268"/>
        <v/>
      </c>
      <c r="J1162" s="48" t="str">
        <f t="shared" si="270"/>
        <v/>
      </c>
      <c r="K1162" s="49" t="str">
        <f t="shared" si="269"/>
        <v/>
      </c>
      <c r="L1162" s="11"/>
      <c r="M1162" s="11"/>
      <c r="N1162" s="78"/>
      <c r="O1162" s="39" t="str">
        <f t="shared" si="260"/>
        <v>F</v>
      </c>
      <c r="P1162" s="11">
        <f t="shared" si="261"/>
        <v>-23.287315649149274</v>
      </c>
      <c r="Q1162" s="11"/>
      <c r="R1162" s="38">
        <f t="shared" si="267"/>
        <v>0</v>
      </c>
      <c r="S1162" s="30">
        <f t="shared" si="262"/>
        <v>0</v>
      </c>
      <c r="T1162" s="30">
        <f t="shared" si="263"/>
        <v>0</v>
      </c>
      <c r="U1162" s="34"/>
      <c r="V1162" s="34"/>
      <c r="W1162" s="34"/>
      <c r="X1162" s="31">
        <f t="shared" si="264"/>
        <v>9.0359999999999996</v>
      </c>
      <c r="Y1162" s="31">
        <f t="shared" si="265"/>
        <v>-184.49199999999999</v>
      </c>
      <c r="Z1162" s="30">
        <f t="shared" si="266"/>
        <v>0</v>
      </c>
    </row>
    <row r="1163" spans="5:26" x14ac:dyDescent="0.15">
      <c r="E1163" s="46"/>
      <c r="F1163" s="28"/>
      <c r="G1163" s="29"/>
      <c r="H1163" s="29"/>
      <c r="I1163" s="48" t="str">
        <f t="shared" si="268"/>
        <v/>
      </c>
      <c r="J1163" s="48" t="str">
        <f t="shared" si="270"/>
        <v/>
      </c>
      <c r="K1163" s="49" t="str">
        <f t="shared" si="269"/>
        <v/>
      </c>
      <c r="L1163" s="11"/>
      <c r="M1163" s="11"/>
      <c r="N1163" s="78"/>
      <c r="O1163" s="39" t="str">
        <f t="shared" si="260"/>
        <v>F</v>
      </c>
      <c r="P1163" s="11">
        <f t="shared" si="261"/>
        <v>-23.287315649149274</v>
      </c>
      <c r="Q1163" s="11"/>
      <c r="R1163" s="38">
        <f t="shared" si="267"/>
        <v>0</v>
      </c>
      <c r="S1163" s="30">
        <f t="shared" si="262"/>
        <v>0</v>
      </c>
      <c r="T1163" s="30">
        <f t="shared" si="263"/>
        <v>0</v>
      </c>
      <c r="U1163" s="34"/>
      <c r="V1163" s="34"/>
      <c r="W1163" s="34"/>
      <c r="X1163" s="31">
        <f t="shared" si="264"/>
        <v>9.0359999999999996</v>
      </c>
      <c r="Y1163" s="31">
        <f t="shared" si="265"/>
        <v>-184.49199999999999</v>
      </c>
      <c r="Z1163" s="30">
        <f t="shared" si="266"/>
        <v>0</v>
      </c>
    </row>
    <row r="1164" spans="5:26" x14ac:dyDescent="0.15">
      <c r="E1164" s="46"/>
      <c r="F1164" s="28"/>
      <c r="G1164" s="29"/>
      <c r="H1164" s="29"/>
      <c r="I1164" s="48" t="str">
        <f t="shared" si="268"/>
        <v/>
      </c>
      <c r="J1164" s="48" t="str">
        <f t="shared" si="270"/>
        <v/>
      </c>
      <c r="K1164" s="49" t="str">
        <f t="shared" si="269"/>
        <v/>
      </c>
      <c r="L1164" s="11"/>
      <c r="M1164" s="11"/>
      <c r="N1164" s="78"/>
      <c r="O1164" s="39" t="str">
        <f t="shared" si="260"/>
        <v>F</v>
      </c>
      <c r="P1164" s="11">
        <f t="shared" si="261"/>
        <v>-23.287315649149274</v>
      </c>
      <c r="Q1164" s="11"/>
      <c r="R1164" s="38">
        <f t="shared" si="267"/>
        <v>0</v>
      </c>
      <c r="S1164" s="30">
        <f t="shared" si="262"/>
        <v>0</v>
      </c>
      <c r="T1164" s="30">
        <f t="shared" si="263"/>
        <v>0</v>
      </c>
      <c r="U1164" s="34"/>
      <c r="V1164" s="34"/>
      <c r="W1164" s="34"/>
      <c r="X1164" s="31">
        <f t="shared" si="264"/>
        <v>9.0359999999999996</v>
      </c>
      <c r="Y1164" s="31">
        <f t="shared" si="265"/>
        <v>-184.49199999999999</v>
      </c>
      <c r="Z1164" s="30">
        <f t="shared" si="266"/>
        <v>0</v>
      </c>
    </row>
    <row r="1165" spans="5:26" x14ac:dyDescent="0.15">
      <c r="E1165" s="46"/>
      <c r="F1165" s="28"/>
      <c r="G1165" s="29"/>
      <c r="H1165" s="29"/>
      <c r="I1165" s="48" t="str">
        <f t="shared" si="268"/>
        <v/>
      </c>
      <c r="J1165" s="48" t="str">
        <f t="shared" si="270"/>
        <v/>
      </c>
      <c r="K1165" s="49" t="str">
        <f t="shared" si="269"/>
        <v/>
      </c>
      <c r="L1165" s="11"/>
      <c r="M1165" s="11"/>
      <c r="N1165" s="78"/>
      <c r="O1165" s="39" t="str">
        <f t="shared" si="260"/>
        <v>F</v>
      </c>
      <c r="P1165" s="11">
        <f t="shared" si="261"/>
        <v>-23.287315649149274</v>
      </c>
      <c r="Q1165" s="11"/>
      <c r="R1165" s="38">
        <f t="shared" si="267"/>
        <v>0</v>
      </c>
      <c r="S1165" s="30">
        <f t="shared" si="262"/>
        <v>0</v>
      </c>
      <c r="T1165" s="30">
        <f t="shared" si="263"/>
        <v>0</v>
      </c>
      <c r="U1165" s="34"/>
      <c r="V1165" s="34"/>
      <c r="W1165" s="34"/>
      <c r="X1165" s="31">
        <f t="shared" si="264"/>
        <v>9.0359999999999996</v>
      </c>
      <c r="Y1165" s="31">
        <f t="shared" si="265"/>
        <v>-184.49199999999999</v>
      </c>
      <c r="Z1165" s="30">
        <f t="shared" si="266"/>
        <v>0</v>
      </c>
    </row>
    <row r="1166" spans="5:26" x14ac:dyDescent="0.15">
      <c r="E1166" s="46"/>
      <c r="F1166" s="28"/>
      <c r="G1166" s="29"/>
      <c r="H1166" s="29"/>
      <c r="I1166" s="48" t="str">
        <f t="shared" si="268"/>
        <v/>
      </c>
      <c r="J1166" s="48" t="str">
        <f t="shared" si="270"/>
        <v/>
      </c>
      <c r="K1166" s="49" t="str">
        <f t="shared" si="269"/>
        <v/>
      </c>
      <c r="L1166" s="11"/>
      <c r="M1166" s="11"/>
      <c r="N1166" s="78"/>
      <c r="O1166" s="39" t="str">
        <f t="shared" si="260"/>
        <v>F</v>
      </c>
      <c r="P1166" s="11">
        <f t="shared" si="261"/>
        <v>-23.287315649149274</v>
      </c>
      <c r="Q1166" s="11"/>
      <c r="R1166" s="38">
        <f t="shared" si="267"/>
        <v>0</v>
      </c>
      <c r="S1166" s="30">
        <f t="shared" si="262"/>
        <v>0</v>
      </c>
      <c r="T1166" s="30">
        <f t="shared" si="263"/>
        <v>0</v>
      </c>
      <c r="U1166" s="34"/>
      <c r="V1166" s="34"/>
      <c r="W1166" s="34"/>
      <c r="X1166" s="31">
        <f t="shared" si="264"/>
        <v>9.0359999999999996</v>
      </c>
      <c r="Y1166" s="31">
        <f t="shared" si="265"/>
        <v>-184.49199999999999</v>
      </c>
      <c r="Z1166" s="30">
        <f t="shared" si="266"/>
        <v>0</v>
      </c>
    </row>
    <row r="1167" spans="5:26" x14ac:dyDescent="0.15">
      <c r="E1167" s="46"/>
      <c r="F1167" s="28"/>
      <c r="G1167" s="29"/>
      <c r="H1167" s="29"/>
      <c r="I1167" s="48" t="str">
        <f t="shared" si="268"/>
        <v/>
      </c>
      <c r="J1167" s="48" t="str">
        <f t="shared" si="270"/>
        <v/>
      </c>
      <c r="K1167" s="49" t="str">
        <f t="shared" si="269"/>
        <v/>
      </c>
      <c r="L1167" s="11"/>
      <c r="M1167" s="11"/>
      <c r="N1167" s="78"/>
      <c r="O1167" s="39" t="str">
        <f t="shared" si="260"/>
        <v>F</v>
      </c>
      <c r="P1167" s="11">
        <f t="shared" si="261"/>
        <v>-23.287315649149274</v>
      </c>
      <c r="Q1167" s="11"/>
      <c r="R1167" s="38">
        <f t="shared" si="267"/>
        <v>0</v>
      </c>
      <c r="S1167" s="30">
        <f t="shared" si="262"/>
        <v>0</v>
      </c>
      <c r="T1167" s="30">
        <f t="shared" si="263"/>
        <v>0</v>
      </c>
      <c r="U1167" s="34"/>
      <c r="V1167" s="34"/>
      <c r="W1167" s="34"/>
      <c r="X1167" s="31">
        <f t="shared" si="264"/>
        <v>9.0359999999999996</v>
      </c>
      <c r="Y1167" s="31">
        <f t="shared" si="265"/>
        <v>-184.49199999999999</v>
      </c>
      <c r="Z1167" s="30">
        <f t="shared" si="266"/>
        <v>0</v>
      </c>
    </row>
    <row r="1168" spans="5:26" x14ac:dyDescent="0.15">
      <c r="E1168" s="46"/>
      <c r="F1168" s="28"/>
      <c r="G1168" s="29"/>
      <c r="H1168" s="29"/>
      <c r="I1168" s="48" t="str">
        <f t="shared" si="268"/>
        <v/>
      </c>
      <c r="J1168" s="48" t="str">
        <f t="shared" si="270"/>
        <v/>
      </c>
      <c r="K1168" s="49" t="str">
        <f t="shared" si="269"/>
        <v/>
      </c>
      <c r="L1168" s="11"/>
      <c r="M1168" s="11"/>
      <c r="N1168" s="78"/>
      <c r="O1168" s="39" t="str">
        <f t="shared" si="260"/>
        <v>F</v>
      </c>
      <c r="P1168" s="11">
        <f t="shared" si="261"/>
        <v>-23.287315649149274</v>
      </c>
      <c r="Q1168" s="11"/>
      <c r="R1168" s="38">
        <f t="shared" si="267"/>
        <v>0</v>
      </c>
      <c r="S1168" s="30">
        <f t="shared" si="262"/>
        <v>0</v>
      </c>
      <c r="T1168" s="30">
        <f t="shared" si="263"/>
        <v>0</v>
      </c>
      <c r="U1168" s="34"/>
      <c r="V1168" s="34"/>
      <c r="W1168" s="34"/>
      <c r="X1168" s="31">
        <f t="shared" si="264"/>
        <v>9.0359999999999996</v>
      </c>
      <c r="Y1168" s="31">
        <f t="shared" si="265"/>
        <v>-184.49199999999999</v>
      </c>
      <c r="Z1168" s="30">
        <f t="shared" si="266"/>
        <v>0</v>
      </c>
    </row>
    <row r="1169" spans="5:26" x14ac:dyDescent="0.15">
      <c r="E1169" s="46"/>
      <c r="F1169" s="28"/>
      <c r="G1169" s="29"/>
      <c r="H1169" s="29"/>
      <c r="I1169" s="48" t="str">
        <f t="shared" si="268"/>
        <v/>
      </c>
      <c r="J1169" s="48" t="str">
        <f t="shared" si="270"/>
        <v/>
      </c>
      <c r="K1169" s="49" t="str">
        <f t="shared" si="269"/>
        <v/>
      </c>
      <c r="L1169" s="11"/>
      <c r="M1169" s="11"/>
      <c r="N1169" s="78"/>
      <c r="O1169" s="39" t="str">
        <f t="shared" si="260"/>
        <v>F</v>
      </c>
      <c r="P1169" s="11">
        <f t="shared" si="261"/>
        <v>-23.287315649149274</v>
      </c>
      <c r="Q1169" s="11"/>
      <c r="R1169" s="38">
        <f t="shared" si="267"/>
        <v>0</v>
      </c>
      <c r="S1169" s="30">
        <f t="shared" si="262"/>
        <v>0</v>
      </c>
      <c r="T1169" s="30">
        <f t="shared" si="263"/>
        <v>0</v>
      </c>
      <c r="U1169" s="34"/>
      <c r="V1169" s="34"/>
      <c r="W1169" s="34"/>
      <c r="X1169" s="31">
        <f t="shared" si="264"/>
        <v>9.0359999999999996</v>
      </c>
      <c r="Y1169" s="31">
        <f t="shared" si="265"/>
        <v>-184.49199999999999</v>
      </c>
      <c r="Z1169" s="30">
        <f t="shared" si="266"/>
        <v>0</v>
      </c>
    </row>
    <row r="1170" spans="5:26" x14ac:dyDescent="0.15">
      <c r="E1170" s="46"/>
      <c r="F1170" s="28"/>
      <c r="G1170" s="29"/>
      <c r="H1170" s="29"/>
      <c r="I1170" s="48" t="str">
        <f t="shared" si="268"/>
        <v/>
      </c>
      <c r="J1170" s="48" t="str">
        <f t="shared" si="270"/>
        <v/>
      </c>
      <c r="K1170" s="49" t="str">
        <f t="shared" si="269"/>
        <v/>
      </c>
      <c r="L1170" s="11"/>
      <c r="M1170" s="11"/>
      <c r="N1170" s="78"/>
      <c r="O1170" s="39" t="str">
        <f t="shared" si="260"/>
        <v>F</v>
      </c>
      <c r="P1170" s="11">
        <f t="shared" si="261"/>
        <v>-23.287315649149274</v>
      </c>
      <c r="Q1170" s="11"/>
      <c r="R1170" s="38">
        <f t="shared" si="267"/>
        <v>0</v>
      </c>
      <c r="S1170" s="30">
        <f t="shared" si="262"/>
        <v>0</v>
      </c>
      <c r="T1170" s="30">
        <f t="shared" si="263"/>
        <v>0</v>
      </c>
      <c r="U1170" s="34"/>
      <c r="V1170" s="34"/>
      <c r="W1170" s="34"/>
      <c r="X1170" s="31">
        <f t="shared" si="264"/>
        <v>9.0359999999999996</v>
      </c>
      <c r="Y1170" s="31">
        <f t="shared" si="265"/>
        <v>-184.49199999999999</v>
      </c>
      <c r="Z1170" s="30">
        <f t="shared" si="266"/>
        <v>0</v>
      </c>
    </row>
    <row r="1171" spans="5:26" x14ac:dyDescent="0.15">
      <c r="E1171" s="46"/>
      <c r="F1171" s="28"/>
      <c r="G1171" s="29"/>
      <c r="H1171" s="29"/>
      <c r="I1171" s="48" t="str">
        <f t="shared" si="268"/>
        <v/>
      </c>
      <c r="J1171" s="48" t="str">
        <f t="shared" si="270"/>
        <v/>
      </c>
      <c r="K1171" s="49" t="str">
        <f t="shared" si="269"/>
        <v/>
      </c>
      <c r="L1171" s="11"/>
      <c r="M1171" s="11"/>
      <c r="N1171" s="78"/>
      <c r="O1171" s="39" t="str">
        <f t="shared" si="260"/>
        <v>F</v>
      </c>
      <c r="P1171" s="11">
        <f t="shared" si="261"/>
        <v>-23.287315649149274</v>
      </c>
      <c r="Q1171" s="11"/>
      <c r="R1171" s="38">
        <f t="shared" si="267"/>
        <v>0</v>
      </c>
      <c r="S1171" s="30">
        <f t="shared" si="262"/>
        <v>0</v>
      </c>
      <c r="T1171" s="30">
        <f t="shared" si="263"/>
        <v>0</v>
      </c>
      <c r="U1171" s="34"/>
      <c r="V1171" s="34"/>
      <c r="W1171" s="34"/>
      <c r="X1171" s="31">
        <f t="shared" si="264"/>
        <v>9.0359999999999996</v>
      </c>
      <c r="Y1171" s="31">
        <f t="shared" si="265"/>
        <v>-184.49199999999999</v>
      </c>
      <c r="Z1171" s="30">
        <f t="shared" si="266"/>
        <v>0</v>
      </c>
    </row>
    <row r="1172" spans="5:26" x14ac:dyDescent="0.15">
      <c r="E1172" s="46"/>
      <c r="F1172" s="28"/>
      <c r="G1172" s="29"/>
      <c r="H1172" s="29"/>
      <c r="I1172" s="48" t="str">
        <f t="shared" si="268"/>
        <v/>
      </c>
      <c r="J1172" s="48" t="str">
        <f t="shared" si="270"/>
        <v/>
      </c>
      <c r="K1172" s="49" t="str">
        <f t="shared" si="269"/>
        <v/>
      </c>
      <c r="L1172" s="11"/>
      <c r="M1172" s="11"/>
      <c r="N1172" s="78"/>
      <c r="O1172" s="39" t="str">
        <f t="shared" si="260"/>
        <v>F</v>
      </c>
      <c r="P1172" s="11">
        <f t="shared" si="261"/>
        <v>-23.287315649149274</v>
      </c>
      <c r="Q1172" s="11"/>
      <c r="R1172" s="38">
        <f t="shared" si="267"/>
        <v>0</v>
      </c>
      <c r="S1172" s="30">
        <f t="shared" si="262"/>
        <v>0</v>
      </c>
      <c r="T1172" s="30">
        <f t="shared" si="263"/>
        <v>0</v>
      </c>
      <c r="U1172" s="34"/>
      <c r="V1172" s="34"/>
      <c r="W1172" s="34"/>
      <c r="X1172" s="31">
        <f t="shared" si="264"/>
        <v>9.0359999999999996</v>
      </c>
      <c r="Y1172" s="31">
        <f t="shared" si="265"/>
        <v>-184.49199999999999</v>
      </c>
      <c r="Z1172" s="30">
        <f t="shared" si="266"/>
        <v>0</v>
      </c>
    </row>
    <row r="1173" spans="5:26" x14ac:dyDescent="0.15">
      <c r="E1173" s="46"/>
      <c r="F1173" s="28"/>
      <c r="G1173" s="29"/>
      <c r="H1173" s="29"/>
      <c r="I1173" s="48" t="str">
        <f t="shared" si="268"/>
        <v/>
      </c>
      <c r="J1173" s="48" t="str">
        <f t="shared" si="270"/>
        <v/>
      </c>
      <c r="K1173" s="49" t="str">
        <f t="shared" si="269"/>
        <v/>
      </c>
      <c r="L1173" s="11"/>
      <c r="M1173" s="11"/>
      <c r="N1173" s="78"/>
      <c r="O1173" s="39" t="str">
        <f t="shared" si="260"/>
        <v>F</v>
      </c>
      <c r="P1173" s="11">
        <f t="shared" si="261"/>
        <v>-23.287315649149274</v>
      </c>
      <c r="Q1173" s="11"/>
      <c r="R1173" s="38">
        <f t="shared" si="267"/>
        <v>0</v>
      </c>
      <c r="S1173" s="30">
        <f t="shared" si="262"/>
        <v>0</v>
      </c>
      <c r="T1173" s="30">
        <f t="shared" si="263"/>
        <v>0</v>
      </c>
      <c r="U1173" s="34"/>
      <c r="V1173" s="34"/>
      <c r="W1173" s="34"/>
      <c r="X1173" s="31">
        <f t="shared" si="264"/>
        <v>9.0359999999999996</v>
      </c>
      <c r="Y1173" s="31">
        <f t="shared" si="265"/>
        <v>-184.49199999999999</v>
      </c>
      <c r="Z1173" s="30">
        <f t="shared" si="266"/>
        <v>0</v>
      </c>
    </row>
    <row r="1174" spans="5:26" x14ac:dyDescent="0.15">
      <c r="E1174" s="46"/>
      <c r="F1174" s="28"/>
      <c r="G1174" s="29"/>
      <c r="H1174" s="29"/>
      <c r="I1174" s="48" t="str">
        <f t="shared" si="268"/>
        <v/>
      </c>
      <c r="J1174" s="48" t="str">
        <f t="shared" si="270"/>
        <v/>
      </c>
      <c r="K1174" s="49" t="str">
        <f t="shared" si="269"/>
        <v/>
      </c>
      <c r="L1174" s="11"/>
      <c r="M1174" s="11"/>
      <c r="N1174" s="78"/>
      <c r="O1174" s="39" t="str">
        <f t="shared" si="260"/>
        <v>F</v>
      </c>
      <c r="P1174" s="11">
        <f t="shared" si="261"/>
        <v>-23.287315649149274</v>
      </c>
      <c r="Q1174" s="11"/>
      <c r="R1174" s="38">
        <f t="shared" si="267"/>
        <v>0</v>
      </c>
      <c r="S1174" s="30">
        <f t="shared" si="262"/>
        <v>0</v>
      </c>
      <c r="T1174" s="30">
        <f t="shared" si="263"/>
        <v>0</v>
      </c>
      <c r="U1174" s="34"/>
      <c r="V1174" s="34"/>
      <c r="W1174" s="34"/>
      <c r="X1174" s="31">
        <f t="shared" si="264"/>
        <v>9.0359999999999996</v>
      </c>
      <c r="Y1174" s="31">
        <f t="shared" si="265"/>
        <v>-184.49199999999999</v>
      </c>
      <c r="Z1174" s="30">
        <f t="shared" si="266"/>
        <v>0</v>
      </c>
    </row>
    <row r="1175" spans="5:26" x14ac:dyDescent="0.15">
      <c r="E1175" s="46"/>
      <c r="F1175" s="28"/>
      <c r="G1175" s="29"/>
      <c r="H1175" s="29"/>
      <c r="I1175" s="48" t="str">
        <f t="shared" si="268"/>
        <v/>
      </c>
      <c r="J1175" s="48" t="str">
        <f t="shared" si="270"/>
        <v/>
      </c>
      <c r="K1175" s="49" t="str">
        <f t="shared" si="269"/>
        <v/>
      </c>
      <c r="L1175" s="11"/>
      <c r="M1175" s="11"/>
      <c r="N1175" s="78"/>
      <c r="O1175" s="39" t="str">
        <f t="shared" si="260"/>
        <v>F</v>
      </c>
      <c r="P1175" s="11">
        <f t="shared" si="261"/>
        <v>-23.287315649149274</v>
      </c>
      <c r="Q1175" s="11"/>
      <c r="R1175" s="38">
        <f t="shared" si="267"/>
        <v>0</v>
      </c>
      <c r="S1175" s="30">
        <f t="shared" si="262"/>
        <v>0</v>
      </c>
      <c r="T1175" s="30">
        <f t="shared" si="263"/>
        <v>0</v>
      </c>
      <c r="U1175" s="34"/>
      <c r="V1175" s="34"/>
      <c r="W1175" s="34"/>
      <c r="X1175" s="31">
        <f t="shared" si="264"/>
        <v>9.0359999999999996</v>
      </c>
      <c r="Y1175" s="31">
        <f t="shared" si="265"/>
        <v>-184.49199999999999</v>
      </c>
      <c r="Z1175" s="30">
        <f t="shared" si="266"/>
        <v>0</v>
      </c>
    </row>
    <row r="1176" spans="5:26" x14ac:dyDescent="0.15">
      <c r="E1176" s="46"/>
      <c r="F1176" s="28"/>
      <c r="G1176" s="29"/>
      <c r="H1176" s="29"/>
      <c r="I1176" s="48" t="str">
        <f t="shared" si="268"/>
        <v/>
      </c>
      <c r="J1176" s="48" t="str">
        <f t="shared" si="270"/>
        <v/>
      </c>
      <c r="K1176" s="49" t="str">
        <f t="shared" si="269"/>
        <v/>
      </c>
      <c r="L1176" s="11"/>
      <c r="M1176" s="11"/>
      <c r="N1176" s="78"/>
      <c r="O1176" s="39" t="str">
        <f t="shared" si="260"/>
        <v>F</v>
      </c>
      <c r="P1176" s="11">
        <f t="shared" si="261"/>
        <v>-23.287315649149274</v>
      </c>
      <c r="Q1176" s="11"/>
      <c r="R1176" s="38">
        <f t="shared" si="267"/>
        <v>0</v>
      </c>
      <c r="S1176" s="30">
        <f t="shared" si="262"/>
        <v>0</v>
      </c>
      <c r="T1176" s="30">
        <f t="shared" si="263"/>
        <v>0</v>
      </c>
      <c r="U1176" s="34"/>
      <c r="V1176" s="34"/>
      <c r="W1176" s="34"/>
      <c r="X1176" s="31">
        <f t="shared" si="264"/>
        <v>9.0359999999999996</v>
      </c>
      <c r="Y1176" s="31">
        <f t="shared" si="265"/>
        <v>-184.49199999999999</v>
      </c>
      <c r="Z1176" s="30">
        <f t="shared" si="266"/>
        <v>0</v>
      </c>
    </row>
    <row r="1177" spans="5:26" x14ac:dyDescent="0.15">
      <c r="E1177" s="46"/>
      <c r="F1177" s="28"/>
      <c r="G1177" s="29"/>
      <c r="H1177" s="29"/>
      <c r="I1177" s="48" t="str">
        <f t="shared" si="268"/>
        <v/>
      </c>
      <c r="J1177" s="48" t="str">
        <f t="shared" si="270"/>
        <v/>
      </c>
      <c r="K1177" s="49" t="str">
        <f t="shared" si="269"/>
        <v/>
      </c>
      <c r="L1177" s="11"/>
      <c r="M1177" s="11"/>
      <c r="N1177" s="78"/>
      <c r="O1177" s="39" t="str">
        <f t="shared" si="260"/>
        <v>F</v>
      </c>
      <c r="P1177" s="11">
        <f t="shared" si="261"/>
        <v>-23.287315649149274</v>
      </c>
      <c r="Q1177" s="11"/>
      <c r="R1177" s="38">
        <f t="shared" si="267"/>
        <v>0</v>
      </c>
      <c r="S1177" s="30">
        <f t="shared" si="262"/>
        <v>0</v>
      </c>
      <c r="T1177" s="30">
        <f t="shared" si="263"/>
        <v>0</v>
      </c>
      <c r="U1177" s="34"/>
      <c r="V1177" s="34"/>
      <c r="W1177" s="34"/>
      <c r="X1177" s="31">
        <f t="shared" si="264"/>
        <v>9.0359999999999996</v>
      </c>
      <c r="Y1177" s="31">
        <f t="shared" si="265"/>
        <v>-184.49199999999999</v>
      </c>
      <c r="Z1177" s="30">
        <f t="shared" si="266"/>
        <v>0</v>
      </c>
    </row>
    <row r="1178" spans="5:26" x14ac:dyDescent="0.15">
      <c r="E1178" s="46"/>
      <c r="F1178" s="28"/>
      <c r="G1178" s="29"/>
      <c r="H1178" s="29"/>
      <c r="I1178" s="48" t="str">
        <f t="shared" si="268"/>
        <v/>
      </c>
      <c r="J1178" s="48" t="str">
        <f t="shared" si="270"/>
        <v/>
      </c>
      <c r="K1178" s="49" t="str">
        <f t="shared" si="269"/>
        <v/>
      </c>
      <c r="L1178" s="11"/>
      <c r="M1178" s="11"/>
      <c r="N1178" s="78"/>
      <c r="O1178" s="39" t="str">
        <f t="shared" si="260"/>
        <v>F</v>
      </c>
      <c r="P1178" s="11">
        <f t="shared" si="261"/>
        <v>-23.287315649149274</v>
      </c>
      <c r="Q1178" s="11"/>
      <c r="R1178" s="38">
        <f t="shared" si="267"/>
        <v>0</v>
      </c>
      <c r="S1178" s="30">
        <f t="shared" si="262"/>
        <v>0</v>
      </c>
      <c r="T1178" s="30">
        <f t="shared" si="263"/>
        <v>0</v>
      </c>
      <c r="U1178" s="34"/>
      <c r="V1178" s="34"/>
      <c r="W1178" s="34"/>
      <c r="X1178" s="31">
        <f t="shared" si="264"/>
        <v>9.0359999999999996</v>
      </c>
      <c r="Y1178" s="31">
        <f t="shared" si="265"/>
        <v>-184.49199999999999</v>
      </c>
      <c r="Z1178" s="30">
        <f t="shared" si="266"/>
        <v>0</v>
      </c>
    </row>
    <row r="1179" spans="5:26" x14ac:dyDescent="0.15">
      <c r="E1179" s="46"/>
      <c r="F1179" s="28"/>
      <c r="G1179" s="29"/>
      <c r="H1179" s="29"/>
      <c r="I1179" s="48" t="str">
        <f t="shared" si="268"/>
        <v/>
      </c>
      <c r="J1179" s="48" t="str">
        <f t="shared" si="270"/>
        <v/>
      </c>
      <c r="K1179" s="49" t="str">
        <f t="shared" si="269"/>
        <v/>
      </c>
      <c r="L1179" s="11"/>
      <c r="M1179" s="11"/>
      <c r="N1179" s="78"/>
      <c r="O1179" s="39" t="str">
        <f t="shared" si="260"/>
        <v>F</v>
      </c>
      <c r="P1179" s="11">
        <f t="shared" si="261"/>
        <v>-23.287315649149274</v>
      </c>
      <c r="Q1179" s="11"/>
      <c r="R1179" s="38">
        <f t="shared" si="267"/>
        <v>0</v>
      </c>
      <c r="S1179" s="30">
        <f t="shared" si="262"/>
        <v>0</v>
      </c>
      <c r="T1179" s="30">
        <f t="shared" si="263"/>
        <v>0</v>
      </c>
      <c r="U1179" s="34"/>
      <c r="V1179" s="34"/>
      <c r="W1179" s="34"/>
      <c r="X1179" s="31">
        <f t="shared" si="264"/>
        <v>9.0359999999999996</v>
      </c>
      <c r="Y1179" s="31">
        <f t="shared" si="265"/>
        <v>-184.49199999999999</v>
      </c>
      <c r="Z1179" s="30">
        <f t="shared" si="266"/>
        <v>0</v>
      </c>
    </row>
    <row r="1180" spans="5:26" x14ac:dyDescent="0.15">
      <c r="E1180" s="46"/>
      <c r="F1180" s="28"/>
      <c r="G1180" s="29"/>
      <c r="H1180" s="29"/>
      <c r="I1180" s="48" t="str">
        <f t="shared" si="268"/>
        <v/>
      </c>
      <c r="J1180" s="48" t="str">
        <f t="shared" si="270"/>
        <v/>
      </c>
      <c r="K1180" s="49" t="str">
        <f t="shared" si="269"/>
        <v/>
      </c>
      <c r="L1180" s="11"/>
      <c r="M1180" s="11"/>
      <c r="N1180" s="78"/>
      <c r="O1180" s="39" t="str">
        <f t="shared" si="260"/>
        <v>F</v>
      </c>
      <c r="P1180" s="11">
        <f t="shared" si="261"/>
        <v>-23.287315649149274</v>
      </c>
      <c r="Q1180" s="11"/>
      <c r="R1180" s="38">
        <f t="shared" si="267"/>
        <v>0</v>
      </c>
      <c r="S1180" s="30">
        <f t="shared" si="262"/>
        <v>0</v>
      </c>
      <c r="T1180" s="30">
        <f t="shared" si="263"/>
        <v>0</v>
      </c>
      <c r="U1180" s="34"/>
      <c r="V1180" s="34"/>
      <c r="W1180" s="34"/>
      <c r="X1180" s="31">
        <f t="shared" si="264"/>
        <v>9.0359999999999996</v>
      </c>
      <c r="Y1180" s="31">
        <f t="shared" si="265"/>
        <v>-184.49199999999999</v>
      </c>
      <c r="Z1180" s="30">
        <f t="shared" si="266"/>
        <v>0</v>
      </c>
    </row>
    <row r="1181" spans="5:26" x14ac:dyDescent="0.15">
      <c r="E1181" s="46"/>
      <c r="F1181" s="28"/>
      <c r="G1181" s="29"/>
      <c r="H1181" s="29"/>
      <c r="I1181" s="48" t="str">
        <f t="shared" si="268"/>
        <v/>
      </c>
      <c r="J1181" s="48" t="str">
        <f t="shared" si="270"/>
        <v/>
      </c>
      <c r="K1181" s="49" t="str">
        <f t="shared" si="269"/>
        <v/>
      </c>
      <c r="L1181" s="11"/>
      <c r="M1181" s="11"/>
      <c r="N1181" s="78"/>
      <c r="O1181" s="39" t="str">
        <f t="shared" si="260"/>
        <v>F</v>
      </c>
      <c r="P1181" s="11">
        <f t="shared" si="261"/>
        <v>-23.287315649149274</v>
      </c>
      <c r="Q1181" s="11"/>
      <c r="R1181" s="38">
        <f t="shared" si="267"/>
        <v>0</v>
      </c>
      <c r="S1181" s="30">
        <f t="shared" si="262"/>
        <v>0</v>
      </c>
      <c r="T1181" s="30">
        <f t="shared" si="263"/>
        <v>0</v>
      </c>
      <c r="U1181" s="34"/>
      <c r="V1181" s="34"/>
      <c r="W1181" s="34"/>
      <c r="X1181" s="31">
        <f t="shared" si="264"/>
        <v>9.0359999999999996</v>
      </c>
      <c r="Y1181" s="31">
        <f t="shared" si="265"/>
        <v>-184.49199999999999</v>
      </c>
      <c r="Z1181" s="30">
        <f t="shared" si="266"/>
        <v>0</v>
      </c>
    </row>
    <row r="1182" spans="5:26" x14ac:dyDescent="0.15">
      <c r="E1182" s="46"/>
      <c r="F1182" s="28"/>
      <c r="G1182" s="29"/>
      <c r="H1182" s="29"/>
      <c r="I1182" s="48" t="str">
        <f t="shared" si="268"/>
        <v/>
      </c>
      <c r="J1182" s="48" t="str">
        <f t="shared" si="270"/>
        <v/>
      </c>
      <c r="K1182" s="49" t="str">
        <f t="shared" si="269"/>
        <v/>
      </c>
      <c r="L1182" s="11"/>
      <c r="M1182" s="11"/>
      <c r="N1182" s="78"/>
      <c r="O1182" s="39" t="str">
        <f t="shared" si="260"/>
        <v>F</v>
      </c>
      <c r="P1182" s="11">
        <f t="shared" si="261"/>
        <v>-23.287315649149274</v>
      </c>
      <c r="Q1182" s="11"/>
      <c r="R1182" s="38">
        <f t="shared" si="267"/>
        <v>0</v>
      </c>
      <c r="S1182" s="30">
        <f t="shared" si="262"/>
        <v>0</v>
      </c>
      <c r="T1182" s="30">
        <f t="shared" si="263"/>
        <v>0</v>
      </c>
      <c r="U1182" s="34"/>
      <c r="V1182" s="34"/>
      <c r="W1182" s="34"/>
      <c r="X1182" s="31">
        <f t="shared" si="264"/>
        <v>9.0359999999999996</v>
      </c>
      <c r="Y1182" s="31">
        <f t="shared" si="265"/>
        <v>-184.49199999999999</v>
      </c>
      <c r="Z1182" s="30">
        <f t="shared" si="266"/>
        <v>0</v>
      </c>
    </row>
    <row r="1183" spans="5:26" x14ac:dyDescent="0.15">
      <c r="E1183" s="46"/>
      <c r="F1183" s="28"/>
      <c r="G1183" s="29"/>
      <c r="H1183" s="29"/>
      <c r="I1183" s="48" t="str">
        <f t="shared" si="268"/>
        <v/>
      </c>
      <c r="J1183" s="48" t="str">
        <f t="shared" si="270"/>
        <v/>
      </c>
      <c r="K1183" s="49" t="str">
        <f t="shared" si="269"/>
        <v/>
      </c>
      <c r="L1183" s="11"/>
      <c r="M1183" s="11"/>
      <c r="N1183" s="78"/>
      <c r="O1183" s="39" t="str">
        <f t="shared" si="260"/>
        <v>F</v>
      </c>
      <c r="P1183" s="11">
        <f t="shared" si="261"/>
        <v>-23.287315649149274</v>
      </c>
      <c r="Q1183" s="11"/>
      <c r="R1183" s="38">
        <f t="shared" si="267"/>
        <v>0</v>
      </c>
      <c r="S1183" s="30">
        <f t="shared" si="262"/>
        <v>0</v>
      </c>
      <c r="T1183" s="30">
        <f t="shared" si="263"/>
        <v>0</v>
      </c>
      <c r="U1183" s="34"/>
      <c r="V1183" s="34"/>
      <c r="W1183" s="34"/>
      <c r="X1183" s="31">
        <f t="shared" si="264"/>
        <v>9.0359999999999996</v>
      </c>
      <c r="Y1183" s="31">
        <f t="shared" si="265"/>
        <v>-184.49199999999999</v>
      </c>
      <c r="Z1183" s="30">
        <f t="shared" si="266"/>
        <v>0</v>
      </c>
    </row>
    <row r="1184" spans="5:26" x14ac:dyDescent="0.15">
      <c r="E1184" s="46"/>
      <c r="F1184" s="28"/>
      <c r="G1184" s="29"/>
      <c r="H1184" s="29"/>
      <c r="I1184" s="48" t="str">
        <f t="shared" si="268"/>
        <v/>
      </c>
      <c r="J1184" s="48" t="str">
        <f t="shared" si="270"/>
        <v/>
      </c>
      <c r="K1184" s="49" t="str">
        <f t="shared" si="269"/>
        <v/>
      </c>
      <c r="L1184" s="11"/>
      <c r="M1184" s="11"/>
      <c r="N1184" s="78"/>
      <c r="O1184" s="39" t="str">
        <f t="shared" si="260"/>
        <v>F</v>
      </c>
      <c r="P1184" s="11">
        <f t="shared" si="261"/>
        <v>-23.287315649149274</v>
      </c>
      <c r="Q1184" s="11"/>
      <c r="R1184" s="38">
        <f t="shared" si="267"/>
        <v>0</v>
      </c>
      <c r="S1184" s="30">
        <f t="shared" si="262"/>
        <v>0</v>
      </c>
      <c r="T1184" s="30">
        <f t="shared" si="263"/>
        <v>0</v>
      </c>
      <c r="U1184" s="34"/>
      <c r="V1184" s="34"/>
      <c r="W1184" s="34"/>
      <c r="X1184" s="31">
        <f t="shared" si="264"/>
        <v>9.0359999999999996</v>
      </c>
      <c r="Y1184" s="31">
        <f t="shared" si="265"/>
        <v>-184.49199999999999</v>
      </c>
      <c r="Z1184" s="30">
        <f t="shared" si="266"/>
        <v>0</v>
      </c>
    </row>
    <row r="1185" spans="5:26" x14ac:dyDescent="0.15">
      <c r="E1185" s="46"/>
      <c r="F1185" s="28"/>
      <c r="G1185" s="29"/>
      <c r="H1185" s="29"/>
      <c r="I1185" s="48" t="str">
        <f t="shared" si="268"/>
        <v/>
      </c>
      <c r="J1185" s="48" t="str">
        <f t="shared" ref="J1185:J1216" si="271">IF(COUNTA($F$1119,$H$1119,F1185:H1185)=5,IF(T1185&lt;6,"*",IF(T1185&gt;=17.583,"*",(H1185-G1185*INDEX(IF(O1185="F",muratafemale,muratamale),R1185-4,1)-INDEX(IF(O1185="F",muratafemale,muratamale),R1185-4,2))/(G1185*INDEX(IF(O1185="F",muratafemale,muratamale),R1185-4,1)+INDEX(IF(O1185="F",muratafemale,muratamale),R1185-4,2))*100)),"")</f>
        <v/>
      </c>
      <c r="K1185" s="49" t="str">
        <f t="shared" si="269"/>
        <v/>
      </c>
      <c r="L1185" s="11"/>
      <c r="M1185" s="11"/>
      <c r="N1185" s="78"/>
      <c r="O1185" s="39" t="str">
        <f t="shared" si="260"/>
        <v>F</v>
      </c>
      <c r="P1185" s="11">
        <f t="shared" si="261"/>
        <v>-23.287315649149274</v>
      </c>
      <c r="Q1185" s="11"/>
      <c r="R1185" s="38">
        <f t="shared" si="267"/>
        <v>0</v>
      </c>
      <c r="S1185" s="30">
        <f t="shared" si="262"/>
        <v>0</v>
      </c>
      <c r="T1185" s="30">
        <f t="shared" si="263"/>
        <v>0</v>
      </c>
      <c r="U1185" s="34"/>
      <c r="V1185" s="34"/>
      <c r="W1185" s="34"/>
      <c r="X1185" s="31">
        <f t="shared" si="264"/>
        <v>9.0359999999999996</v>
      </c>
      <c r="Y1185" s="31">
        <f t="shared" si="265"/>
        <v>-184.49199999999999</v>
      </c>
      <c r="Z1185" s="30">
        <f t="shared" si="266"/>
        <v>0</v>
      </c>
    </row>
    <row r="1186" spans="5:26" x14ac:dyDescent="0.15">
      <c r="E1186" s="46"/>
      <c r="F1186" s="28"/>
      <c r="G1186" s="29"/>
      <c r="H1186" s="29"/>
      <c r="I1186" s="48" t="str">
        <f t="shared" ref="I1186:I1240" si="272">IF(COUNTA($F$1119,$H$1119,F1186:H1186)=5,P1186,"")</f>
        <v/>
      </c>
      <c r="J1186" s="48" t="str">
        <f t="shared" si="271"/>
        <v/>
      </c>
      <c r="K1186" s="49" t="str">
        <f t="shared" ref="K1186:K1240" si="273">IF(COUNTA($F$1119,$H$1119,F1186:H1186)=5,IF(OR(T1186&lt;1,G1186&lt;70),"*",IF(G1186&gt;=IF(O1186="M",181,174),(H1186-Z1186)/Z1186*100,IF(G1186&lt;101,(H1186-X1186)/X1186*100,IF(T1186&lt;6,(H1186-X1186)/X1186*100,IF(T1186&gt;=17.583,(H1186-Z1186)/Z1186*100,(H1186-Y1186)/Y1186*100))))),"")</f>
        <v/>
      </c>
      <c r="L1186" s="11"/>
      <c r="M1186" s="11"/>
      <c r="N1186" s="78"/>
      <c r="O1186" s="39" t="str">
        <f t="shared" ref="O1186:O1240" si="274">IF(OR(+$H$1119="男",+$H$1119="M"),"M","F")</f>
        <v>F</v>
      </c>
      <c r="P1186" s="11">
        <f t="shared" ref="P1186:P1240" si="275">IF(T1186&gt;17.583,"*",(G1186-(INDEX(IF(O1186="F",Hfemalemean,Hmalemean),S1186+1,R1186+1)))/(INDEX(IF(O1186="F",Hfemalesd,Hmalesd),S1186+1,R1186+1)))</f>
        <v>-23.287315649149274</v>
      </c>
      <c r="Q1186" s="11"/>
      <c r="R1186" s="38">
        <f t="shared" ref="R1186:R1240" si="276">DATEDIF($F$1119,F1186,"Y")</f>
        <v>0</v>
      </c>
      <c r="S1186" s="30">
        <f t="shared" ref="S1186:S1240" si="277">DATEDIF($F$1119,F1186,"YM")</f>
        <v>0</v>
      </c>
      <c r="T1186" s="30">
        <f t="shared" ref="T1186:T1240" si="278">DATEDIF($F$1119,F1186,"Y")+DATEDIF($F$1119,F1186,"YD")/(365+IF(MOD(YEAR(DATE(YEAR(F1186)-1,MONTH($F$1119),DAY($F$1119))),4)=0,IF(DATE(YEAR(DATE(YEAR(F1186)-1,MONTH($F$1119),DAY($F$1119))),2,29)&gt;=DATE(YEAR(F1186)-1,MONTH($F$1119),DAY($F$1119)),1,0),0)+IF(MOD(YEAR(F1186),4)=0,IF(DATE(YEAR(F1186),2,29)&lt;=F1186,1,0),0))</f>
        <v>0</v>
      </c>
      <c r="U1186" s="34"/>
      <c r="V1186" s="34"/>
      <c r="W1186" s="34"/>
      <c r="X1186" s="31">
        <f t="shared" ref="X1186:X1240" si="279">IF(O1186="M",2.06*10^-3*G1186^2-0.1166*G1186+6.5273,2.49*10^-3*G1186^2-0.1858*G1186+9.036)</f>
        <v>9.0359999999999996</v>
      </c>
      <c r="Y1186" s="31">
        <f t="shared" ref="Y1186:Y1240" si="280">((G1186/100)^3*INDEX(itoOI,IF(O1186="M",0,3)+IF(G1186&lt;140,1,IF(G1186&lt;=149,2,3)),1)+(G1186/100)^2*INDEX(itoOI,IF(O1186="M",0,3)+IF(G1186&lt;140,1,IF(G1186&lt;=149,2,3)),2)+(G1186/100)*INDEX(itoOI,IF(O1186="M",0,3)+IF(G1186&lt;140,1,IF(G1186&lt;=149,2,3)),3)+INDEX(itoOI,IF(O1186="M",0,3)+IF(G1186&lt;140,1,IF(G1186&lt;=149,2,3)),4))</f>
        <v>-184.49199999999999</v>
      </c>
      <c r="Z1186" s="30">
        <f t="shared" ref="Z1186:Z1240" si="281">22*G1186^2/10000</f>
        <v>0</v>
      </c>
    </row>
    <row r="1187" spans="5:26" x14ac:dyDescent="0.15">
      <c r="E1187" s="46"/>
      <c r="F1187" s="28"/>
      <c r="G1187" s="29"/>
      <c r="H1187" s="29"/>
      <c r="I1187" s="48" t="str">
        <f t="shared" si="272"/>
        <v/>
      </c>
      <c r="J1187" s="48" t="str">
        <f t="shared" si="271"/>
        <v/>
      </c>
      <c r="K1187" s="49" t="str">
        <f t="shared" si="273"/>
        <v/>
      </c>
      <c r="L1187" s="11"/>
      <c r="M1187" s="11"/>
      <c r="N1187" s="78"/>
      <c r="O1187" s="39" t="str">
        <f t="shared" si="274"/>
        <v>F</v>
      </c>
      <c r="P1187" s="11">
        <f t="shared" si="275"/>
        <v>-23.287315649149274</v>
      </c>
      <c r="Q1187" s="11"/>
      <c r="R1187" s="38">
        <f t="shared" si="276"/>
        <v>0</v>
      </c>
      <c r="S1187" s="30">
        <f t="shared" si="277"/>
        <v>0</v>
      </c>
      <c r="T1187" s="30">
        <f t="shared" si="278"/>
        <v>0</v>
      </c>
      <c r="U1187" s="34"/>
      <c r="V1187" s="34"/>
      <c r="W1187" s="34"/>
      <c r="X1187" s="31">
        <f t="shared" si="279"/>
        <v>9.0359999999999996</v>
      </c>
      <c r="Y1187" s="31">
        <f t="shared" si="280"/>
        <v>-184.49199999999999</v>
      </c>
      <c r="Z1187" s="30">
        <f t="shared" si="281"/>
        <v>0</v>
      </c>
    </row>
    <row r="1188" spans="5:26" x14ac:dyDescent="0.15">
      <c r="E1188" s="46"/>
      <c r="F1188" s="28"/>
      <c r="G1188" s="29"/>
      <c r="H1188" s="29"/>
      <c r="I1188" s="48" t="str">
        <f t="shared" si="272"/>
        <v/>
      </c>
      <c r="J1188" s="48" t="str">
        <f t="shared" si="271"/>
        <v/>
      </c>
      <c r="K1188" s="49" t="str">
        <f t="shared" si="273"/>
        <v/>
      </c>
      <c r="L1188" s="11"/>
      <c r="M1188" s="11"/>
      <c r="N1188" s="78"/>
      <c r="O1188" s="39" t="str">
        <f t="shared" si="274"/>
        <v>F</v>
      </c>
      <c r="P1188" s="11">
        <f t="shared" si="275"/>
        <v>-23.287315649149274</v>
      </c>
      <c r="Q1188" s="11"/>
      <c r="R1188" s="38">
        <f t="shared" si="276"/>
        <v>0</v>
      </c>
      <c r="S1188" s="30">
        <f t="shared" si="277"/>
        <v>0</v>
      </c>
      <c r="T1188" s="30">
        <f t="shared" si="278"/>
        <v>0</v>
      </c>
      <c r="U1188" s="34"/>
      <c r="V1188" s="34"/>
      <c r="W1188" s="34"/>
      <c r="X1188" s="31">
        <f t="shared" si="279"/>
        <v>9.0359999999999996</v>
      </c>
      <c r="Y1188" s="31">
        <f t="shared" si="280"/>
        <v>-184.49199999999999</v>
      </c>
      <c r="Z1188" s="30">
        <f t="shared" si="281"/>
        <v>0</v>
      </c>
    </row>
    <row r="1189" spans="5:26" x14ac:dyDescent="0.15">
      <c r="E1189" s="46"/>
      <c r="F1189" s="28"/>
      <c r="G1189" s="29"/>
      <c r="H1189" s="29"/>
      <c r="I1189" s="48" t="str">
        <f t="shared" si="272"/>
        <v/>
      </c>
      <c r="J1189" s="48" t="str">
        <f t="shared" si="271"/>
        <v/>
      </c>
      <c r="K1189" s="49" t="str">
        <f t="shared" si="273"/>
        <v/>
      </c>
      <c r="L1189" s="11"/>
      <c r="M1189" s="11"/>
      <c r="N1189" s="78"/>
      <c r="O1189" s="39" t="str">
        <f t="shared" si="274"/>
        <v>F</v>
      </c>
      <c r="P1189" s="11">
        <f t="shared" si="275"/>
        <v>-23.287315649149274</v>
      </c>
      <c r="Q1189" s="11"/>
      <c r="R1189" s="38">
        <f t="shared" si="276"/>
        <v>0</v>
      </c>
      <c r="S1189" s="30">
        <f t="shared" si="277"/>
        <v>0</v>
      </c>
      <c r="T1189" s="30">
        <f t="shared" si="278"/>
        <v>0</v>
      </c>
      <c r="U1189" s="34"/>
      <c r="V1189" s="34"/>
      <c r="W1189" s="34"/>
      <c r="X1189" s="31">
        <f t="shared" si="279"/>
        <v>9.0359999999999996</v>
      </c>
      <c r="Y1189" s="31">
        <f t="shared" si="280"/>
        <v>-184.49199999999999</v>
      </c>
      <c r="Z1189" s="30">
        <f t="shared" si="281"/>
        <v>0</v>
      </c>
    </row>
    <row r="1190" spans="5:26" x14ac:dyDescent="0.15">
      <c r="E1190" s="46"/>
      <c r="F1190" s="28"/>
      <c r="G1190" s="29"/>
      <c r="H1190" s="29"/>
      <c r="I1190" s="48" t="str">
        <f t="shared" si="272"/>
        <v/>
      </c>
      <c r="J1190" s="48" t="str">
        <f t="shared" si="271"/>
        <v/>
      </c>
      <c r="K1190" s="49" t="str">
        <f t="shared" si="273"/>
        <v/>
      </c>
      <c r="L1190" s="11"/>
      <c r="M1190" s="11"/>
      <c r="N1190" s="78"/>
      <c r="O1190" s="39" t="str">
        <f t="shared" si="274"/>
        <v>F</v>
      </c>
      <c r="P1190" s="11">
        <f t="shared" si="275"/>
        <v>-23.287315649149274</v>
      </c>
      <c r="Q1190" s="11"/>
      <c r="R1190" s="38">
        <f t="shared" si="276"/>
        <v>0</v>
      </c>
      <c r="S1190" s="30">
        <f t="shared" si="277"/>
        <v>0</v>
      </c>
      <c r="T1190" s="30">
        <f t="shared" si="278"/>
        <v>0</v>
      </c>
      <c r="U1190" s="34"/>
      <c r="V1190" s="34"/>
      <c r="W1190" s="34"/>
      <c r="X1190" s="31">
        <f t="shared" si="279"/>
        <v>9.0359999999999996</v>
      </c>
      <c r="Y1190" s="31">
        <f t="shared" si="280"/>
        <v>-184.49199999999999</v>
      </c>
      <c r="Z1190" s="30">
        <f t="shared" si="281"/>
        <v>0</v>
      </c>
    </row>
    <row r="1191" spans="5:26" x14ac:dyDescent="0.15">
      <c r="E1191" s="46"/>
      <c r="F1191" s="28"/>
      <c r="G1191" s="29"/>
      <c r="H1191" s="29"/>
      <c r="I1191" s="48" t="str">
        <f t="shared" si="272"/>
        <v/>
      </c>
      <c r="J1191" s="48" t="str">
        <f t="shared" si="271"/>
        <v/>
      </c>
      <c r="K1191" s="49" t="str">
        <f t="shared" si="273"/>
        <v/>
      </c>
      <c r="L1191" s="11"/>
      <c r="M1191" s="11"/>
      <c r="N1191" s="78"/>
      <c r="O1191" s="39" t="str">
        <f t="shared" si="274"/>
        <v>F</v>
      </c>
      <c r="P1191" s="11">
        <f t="shared" si="275"/>
        <v>-23.287315649149274</v>
      </c>
      <c r="Q1191" s="11"/>
      <c r="R1191" s="38">
        <f t="shared" si="276"/>
        <v>0</v>
      </c>
      <c r="S1191" s="30">
        <f t="shared" si="277"/>
        <v>0</v>
      </c>
      <c r="T1191" s="30">
        <f t="shared" si="278"/>
        <v>0</v>
      </c>
      <c r="U1191" s="34"/>
      <c r="V1191" s="34"/>
      <c r="W1191" s="34"/>
      <c r="X1191" s="31">
        <f t="shared" si="279"/>
        <v>9.0359999999999996</v>
      </c>
      <c r="Y1191" s="31">
        <f t="shared" si="280"/>
        <v>-184.49199999999999</v>
      </c>
      <c r="Z1191" s="30">
        <f t="shared" si="281"/>
        <v>0</v>
      </c>
    </row>
    <row r="1192" spans="5:26" x14ac:dyDescent="0.15">
      <c r="E1192" s="46"/>
      <c r="F1192" s="28"/>
      <c r="G1192" s="29"/>
      <c r="H1192" s="29"/>
      <c r="I1192" s="48" t="str">
        <f t="shared" si="272"/>
        <v/>
      </c>
      <c r="J1192" s="48" t="str">
        <f t="shared" si="271"/>
        <v/>
      </c>
      <c r="K1192" s="49" t="str">
        <f t="shared" si="273"/>
        <v/>
      </c>
      <c r="L1192" s="11"/>
      <c r="M1192" s="11"/>
      <c r="N1192" s="78"/>
      <c r="O1192" s="39" t="str">
        <f t="shared" si="274"/>
        <v>F</v>
      </c>
      <c r="P1192" s="11">
        <f t="shared" si="275"/>
        <v>-23.287315649149274</v>
      </c>
      <c r="Q1192" s="11"/>
      <c r="R1192" s="38">
        <f t="shared" si="276"/>
        <v>0</v>
      </c>
      <c r="S1192" s="30">
        <f t="shared" si="277"/>
        <v>0</v>
      </c>
      <c r="T1192" s="30">
        <f t="shared" si="278"/>
        <v>0</v>
      </c>
      <c r="U1192" s="34"/>
      <c r="V1192" s="34"/>
      <c r="W1192" s="34"/>
      <c r="X1192" s="31">
        <f t="shared" si="279"/>
        <v>9.0359999999999996</v>
      </c>
      <c r="Y1192" s="31">
        <f t="shared" si="280"/>
        <v>-184.49199999999999</v>
      </c>
      <c r="Z1192" s="30">
        <f t="shared" si="281"/>
        <v>0</v>
      </c>
    </row>
    <row r="1193" spans="5:26" x14ac:dyDescent="0.15">
      <c r="E1193" s="46"/>
      <c r="F1193" s="28"/>
      <c r="G1193" s="29"/>
      <c r="H1193" s="29"/>
      <c r="I1193" s="48" t="str">
        <f t="shared" si="272"/>
        <v/>
      </c>
      <c r="J1193" s="48" t="str">
        <f t="shared" si="271"/>
        <v/>
      </c>
      <c r="K1193" s="49" t="str">
        <f t="shared" si="273"/>
        <v/>
      </c>
      <c r="L1193" s="11"/>
      <c r="M1193" s="11"/>
      <c r="N1193" s="78"/>
      <c r="O1193" s="39" t="str">
        <f t="shared" si="274"/>
        <v>F</v>
      </c>
      <c r="P1193" s="11">
        <f t="shared" si="275"/>
        <v>-23.287315649149274</v>
      </c>
      <c r="Q1193" s="11"/>
      <c r="R1193" s="38">
        <f t="shared" si="276"/>
        <v>0</v>
      </c>
      <c r="S1193" s="30">
        <f t="shared" si="277"/>
        <v>0</v>
      </c>
      <c r="T1193" s="30">
        <f t="shared" si="278"/>
        <v>0</v>
      </c>
      <c r="U1193" s="34"/>
      <c r="V1193" s="34"/>
      <c r="W1193" s="34"/>
      <c r="X1193" s="31">
        <f t="shared" si="279"/>
        <v>9.0359999999999996</v>
      </c>
      <c r="Y1193" s="31">
        <f t="shared" si="280"/>
        <v>-184.49199999999999</v>
      </c>
      <c r="Z1193" s="30">
        <f t="shared" si="281"/>
        <v>0</v>
      </c>
    </row>
    <row r="1194" spans="5:26" x14ac:dyDescent="0.15">
      <c r="E1194" s="46"/>
      <c r="F1194" s="28"/>
      <c r="G1194" s="29"/>
      <c r="H1194" s="29"/>
      <c r="I1194" s="48" t="str">
        <f t="shared" si="272"/>
        <v/>
      </c>
      <c r="J1194" s="48" t="str">
        <f t="shared" si="271"/>
        <v/>
      </c>
      <c r="K1194" s="49" t="str">
        <f t="shared" si="273"/>
        <v/>
      </c>
      <c r="L1194" s="11"/>
      <c r="M1194" s="11"/>
      <c r="N1194" s="78"/>
      <c r="O1194" s="39" t="str">
        <f t="shared" si="274"/>
        <v>F</v>
      </c>
      <c r="P1194" s="11">
        <f t="shared" si="275"/>
        <v>-23.287315649149274</v>
      </c>
      <c r="Q1194" s="11"/>
      <c r="R1194" s="38">
        <f t="shared" si="276"/>
        <v>0</v>
      </c>
      <c r="S1194" s="30">
        <f t="shared" si="277"/>
        <v>0</v>
      </c>
      <c r="T1194" s="30">
        <f t="shared" si="278"/>
        <v>0</v>
      </c>
      <c r="U1194" s="34"/>
      <c r="V1194" s="34"/>
      <c r="W1194" s="34"/>
      <c r="X1194" s="31">
        <f t="shared" si="279"/>
        <v>9.0359999999999996</v>
      </c>
      <c r="Y1194" s="31">
        <f t="shared" si="280"/>
        <v>-184.49199999999999</v>
      </c>
      <c r="Z1194" s="30">
        <f t="shared" si="281"/>
        <v>0</v>
      </c>
    </row>
    <row r="1195" spans="5:26" x14ac:dyDescent="0.15">
      <c r="E1195" s="46"/>
      <c r="F1195" s="28"/>
      <c r="G1195" s="29"/>
      <c r="H1195" s="29"/>
      <c r="I1195" s="48" t="str">
        <f t="shared" si="272"/>
        <v/>
      </c>
      <c r="J1195" s="48" t="str">
        <f t="shared" si="271"/>
        <v/>
      </c>
      <c r="K1195" s="49" t="str">
        <f t="shared" si="273"/>
        <v/>
      </c>
      <c r="L1195" s="11"/>
      <c r="M1195" s="11"/>
      <c r="N1195" s="78"/>
      <c r="O1195" s="39" t="str">
        <f t="shared" si="274"/>
        <v>F</v>
      </c>
      <c r="P1195" s="11">
        <f t="shared" si="275"/>
        <v>-23.287315649149274</v>
      </c>
      <c r="Q1195" s="11"/>
      <c r="R1195" s="38">
        <f t="shared" si="276"/>
        <v>0</v>
      </c>
      <c r="S1195" s="30">
        <f t="shared" si="277"/>
        <v>0</v>
      </c>
      <c r="T1195" s="30">
        <f t="shared" si="278"/>
        <v>0</v>
      </c>
      <c r="U1195" s="34"/>
      <c r="V1195" s="34"/>
      <c r="W1195" s="34"/>
      <c r="X1195" s="31">
        <f t="shared" si="279"/>
        <v>9.0359999999999996</v>
      </c>
      <c r="Y1195" s="31">
        <f t="shared" si="280"/>
        <v>-184.49199999999999</v>
      </c>
      <c r="Z1195" s="30">
        <f t="shared" si="281"/>
        <v>0</v>
      </c>
    </row>
    <row r="1196" spans="5:26" x14ac:dyDescent="0.15">
      <c r="E1196" s="46"/>
      <c r="F1196" s="28"/>
      <c r="G1196" s="29"/>
      <c r="H1196" s="29"/>
      <c r="I1196" s="48" t="str">
        <f t="shared" si="272"/>
        <v/>
      </c>
      <c r="J1196" s="48" t="str">
        <f t="shared" si="271"/>
        <v/>
      </c>
      <c r="K1196" s="49" t="str">
        <f t="shared" si="273"/>
        <v/>
      </c>
      <c r="L1196" s="11"/>
      <c r="M1196" s="11"/>
      <c r="N1196" s="78"/>
      <c r="O1196" s="39" t="str">
        <f t="shared" si="274"/>
        <v>F</v>
      </c>
      <c r="P1196" s="11">
        <f t="shared" si="275"/>
        <v>-23.287315649149274</v>
      </c>
      <c r="Q1196" s="11"/>
      <c r="R1196" s="38">
        <f t="shared" si="276"/>
        <v>0</v>
      </c>
      <c r="S1196" s="30">
        <f t="shared" si="277"/>
        <v>0</v>
      </c>
      <c r="T1196" s="30">
        <f t="shared" si="278"/>
        <v>0</v>
      </c>
      <c r="U1196" s="34"/>
      <c r="V1196" s="34"/>
      <c r="W1196" s="34"/>
      <c r="X1196" s="31">
        <f t="shared" si="279"/>
        <v>9.0359999999999996</v>
      </c>
      <c r="Y1196" s="31">
        <f t="shared" si="280"/>
        <v>-184.49199999999999</v>
      </c>
      <c r="Z1196" s="30">
        <f t="shared" si="281"/>
        <v>0</v>
      </c>
    </row>
    <row r="1197" spans="5:26" x14ac:dyDescent="0.15">
      <c r="E1197" s="46"/>
      <c r="F1197" s="28"/>
      <c r="G1197" s="29"/>
      <c r="H1197" s="29"/>
      <c r="I1197" s="48" t="str">
        <f t="shared" si="272"/>
        <v/>
      </c>
      <c r="J1197" s="48" t="str">
        <f t="shared" si="271"/>
        <v/>
      </c>
      <c r="K1197" s="49" t="str">
        <f t="shared" si="273"/>
        <v/>
      </c>
      <c r="L1197" s="11"/>
      <c r="M1197" s="11"/>
      <c r="N1197" s="78"/>
      <c r="O1197" s="39" t="str">
        <f t="shared" si="274"/>
        <v>F</v>
      </c>
      <c r="P1197" s="11">
        <f t="shared" si="275"/>
        <v>-23.287315649149274</v>
      </c>
      <c r="Q1197" s="11"/>
      <c r="R1197" s="38">
        <f t="shared" si="276"/>
        <v>0</v>
      </c>
      <c r="S1197" s="30">
        <f t="shared" si="277"/>
        <v>0</v>
      </c>
      <c r="T1197" s="30">
        <f t="shared" si="278"/>
        <v>0</v>
      </c>
      <c r="U1197" s="34"/>
      <c r="V1197" s="34"/>
      <c r="W1197" s="34"/>
      <c r="X1197" s="31">
        <f t="shared" si="279"/>
        <v>9.0359999999999996</v>
      </c>
      <c r="Y1197" s="31">
        <f t="shared" si="280"/>
        <v>-184.49199999999999</v>
      </c>
      <c r="Z1197" s="30">
        <f t="shared" si="281"/>
        <v>0</v>
      </c>
    </row>
    <row r="1198" spans="5:26" x14ac:dyDescent="0.15">
      <c r="E1198" s="46"/>
      <c r="F1198" s="28"/>
      <c r="G1198" s="29"/>
      <c r="H1198" s="29"/>
      <c r="I1198" s="48" t="str">
        <f t="shared" si="272"/>
        <v/>
      </c>
      <c r="J1198" s="48" t="str">
        <f t="shared" si="271"/>
        <v/>
      </c>
      <c r="K1198" s="49" t="str">
        <f t="shared" si="273"/>
        <v/>
      </c>
      <c r="L1198" s="11"/>
      <c r="M1198" s="11"/>
      <c r="N1198" s="78"/>
      <c r="O1198" s="39" t="str">
        <f t="shared" si="274"/>
        <v>F</v>
      </c>
      <c r="P1198" s="11">
        <f t="shared" si="275"/>
        <v>-23.287315649149274</v>
      </c>
      <c r="Q1198" s="11"/>
      <c r="R1198" s="38">
        <f t="shared" si="276"/>
        <v>0</v>
      </c>
      <c r="S1198" s="30">
        <f t="shared" si="277"/>
        <v>0</v>
      </c>
      <c r="T1198" s="30">
        <f t="shared" si="278"/>
        <v>0</v>
      </c>
      <c r="U1198" s="34"/>
      <c r="V1198" s="34"/>
      <c r="W1198" s="34"/>
      <c r="X1198" s="31">
        <f t="shared" si="279"/>
        <v>9.0359999999999996</v>
      </c>
      <c r="Y1198" s="31">
        <f t="shared" si="280"/>
        <v>-184.49199999999999</v>
      </c>
      <c r="Z1198" s="30">
        <f t="shared" si="281"/>
        <v>0</v>
      </c>
    </row>
    <row r="1199" spans="5:26" x14ac:dyDescent="0.15">
      <c r="E1199" s="46"/>
      <c r="F1199" s="28"/>
      <c r="G1199" s="29"/>
      <c r="H1199" s="29"/>
      <c r="I1199" s="48" t="str">
        <f t="shared" si="272"/>
        <v/>
      </c>
      <c r="J1199" s="48" t="str">
        <f t="shared" si="271"/>
        <v/>
      </c>
      <c r="K1199" s="49" t="str">
        <f t="shared" si="273"/>
        <v/>
      </c>
      <c r="L1199" s="11"/>
      <c r="M1199" s="11"/>
      <c r="N1199" s="78"/>
      <c r="O1199" s="39" t="str">
        <f t="shared" si="274"/>
        <v>F</v>
      </c>
      <c r="P1199" s="11">
        <f t="shared" si="275"/>
        <v>-23.287315649149274</v>
      </c>
      <c r="Q1199" s="11"/>
      <c r="R1199" s="38">
        <f t="shared" si="276"/>
        <v>0</v>
      </c>
      <c r="S1199" s="30">
        <f t="shared" si="277"/>
        <v>0</v>
      </c>
      <c r="T1199" s="30">
        <f t="shared" si="278"/>
        <v>0</v>
      </c>
      <c r="U1199" s="34"/>
      <c r="V1199" s="34"/>
      <c r="W1199" s="34"/>
      <c r="X1199" s="31">
        <f t="shared" si="279"/>
        <v>9.0359999999999996</v>
      </c>
      <c r="Y1199" s="31">
        <f t="shared" si="280"/>
        <v>-184.49199999999999</v>
      </c>
      <c r="Z1199" s="30">
        <f t="shared" si="281"/>
        <v>0</v>
      </c>
    </row>
    <row r="1200" spans="5:26" x14ac:dyDescent="0.15">
      <c r="E1200" s="46"/>
      <c r="F1200" s="28"/>
      <c r="G1200" s="29"/>
      <c r="H1200" s="29"/>
      <c r="I1200" s="48" t="str">
        <f t="shared" si="272"/>
        <v/>
      </c>
      <c r="J1200" s="48" t="str">
        <f t="shared" si="271"/>
        <v/>
      </c>
      <c r="K1200" s="49" t="str">
        <f t="shared" si="273"/>
        <v/>
      </c>
      <c r="L1200" s="11"/>
      <c r="M1200" s="11"/>
      <c r="N1200" s="78"/>
      <c r="O1200" s="39" t="str">
        <f t="shared" si="274"/>
        <v>F</v>
      </c>
      <c r="P1200" s="11">
        <f t="shared" si="275"/>
        <v>-23.287315649149274</v>
      </c>
      <c r="Q1200" s="11"/>
      <c r="R1200" s="38">
        <f t="shared" si="276"/>
        <v>0</v>
      </c>
      <c r="S1200" s="30">
        <f t="shared" si="277"/>
        <v>0</v>
      </c>
      <c r="T1200" s="30">
        <f t="shared" si="278"/>
        <v>0</v>
      </c>
      <c r="U1200" s="34"/>
      <c r="V1200" s="34"/>
      <c r="W1200" s="34"/>
      <c r="X1200" s="31">
        <f t="shared" si="279"/>
        <v>9.0359999999999996</v>
      </c>
      <c r="Y1200" s="31">
        <f t="shared" si="280"/>
        <v>-184.49199999999999</v>
      </c>
      <c r="Z1200" s="30">
        <f t="shared" si="281"/>
        <v>0</v>
      </c>
    </row>
    <row r="1201" spans="5:26" x14ac:dyDescent="0.15">
      <c r="E1201" s="46"/>
      <c r="F1201" s="28"/>
      <c r="G1201" s="29"/>
      <c r="H1201" s="29"/>
      <c r="I1201" s="48" t="str">
        <f t="shared" si="272"/>
        <v/>
      </c>
      <c r="J1201" s="48" t="str">
        <f t="shared" si="271"/>
        <v/>
      </c>
      <c r="K1201" s="49" t="str">
        <f t="shared" si="273"/>
        <v/>
      </c>
      <c r="L1201" s="11"/>
      <c r="M1201" s="11"/>
      <c r="N1201" s="78"/>
      <c r="O1201" s="39" t="str">
        <f t="shared" si="274"/>
        <v>F</v>
      </c>
      <c r="P1201" s="11">
        <f t="shared" si="275"/>
        <v>-23.287315649149274</v>
      </c>
      <c r="Q1201" s="11"/>
      <c r="R1201" s="38">
        <f t="shared" si="276"/>
        <v>0</v>
      </c>
      <c r="S1201" s="30">
        <f t="shared" si="277"/>
        <v>0</v>
      </c>
      <c r="T1201" s="30">
        <f t="shared" si="278"/>
        <v>0</v>
      </c>
      <c r="U1201" s="34"/>
      <c r="V1201" s="34"/>
      <c r="W1201" s="34"/>
      <c r="X1201" s="31">
        <f t="shared" si="279"/>
        <v>9.0359999999999996</v>
      </c>
      <c r="Y1201" s="31">
        <f t="shared" si="280"/>
        <v>-184.49199999999999</v>
      </c>
      <c r="Z1201" s="30">
        <f t="shared" si="281"/>
        <v>0</v>
      </c>
    </row>
    <row r="1202" spans="5:26" x14ac:dyDescent="0.15">
      <c r="E1202" s="46"/>
      <c r="F1202" s="28"/>
      <c r="G1202" s="29"/>
      <c r="H1202" s="29"/>
      <c r="I1202" s="48" t="str">
        <f t="shared" si="272"/>
        <v/>
      </c>
      <c r="J1202" s="48" t="str">
        <f t="shared" si="271"/>
        <v/>
      </c>
      <c r="K1202" s="49" t="str">
        <f t="shared" si="273"/>
        <v/>
      </c>
      <c r="L1202" s="11"/>
      <c r="M1202" s="11"/>
      <c r="N1202" s="78"/>
      <c r="O1202" s="39" t="str">
        <f t="shared" si="274"/>
        <v>F</v>
      </c>
      <c r="P1202" s="11">
        <f t="shared" si="275"/>
        <v>-23.287315649149274</v>
      </c>
      <c r="Q1202" s="11"/>
      <c r="R1202" s="38">
        <f t="shared" si="276"/>
        <v>0</v>
      </c>
      <c r="S1202" s="30">
        <f t="shared" si="277"/>
        <v>0</v>
      </c>
      <c r="T1202" s="30">
        <f t="shared" si="278"/>
        <v>0</v>
      </c>
      <c r="U1202" s="34"/>
      <c r="V1202" s="34"/>
      <c r="W1202" s="34"/>
      <c r="X1202" s="31">
        <f t="shared" si="279"/>
        <v>9.0359999999999996</v>
      </c>
      <c r="Y1202" s="31">
        <f t="shared" si="280"/>
        <v>-184.49199999999999</v>
      </c>
      <c r="Z1202" s="30">
        <f t="shared" si="281"/>
        <v>0</v>
      </c>
    </row>
    <row r="1203" spans="5:26" x14ac:dyDescent="0.15">
      <c r="E1203" s="46"/>
      <c r="F1203" s="28"/>
      <c r="G1203" s="29"/>
      <c r="H1203" s="29"/>
      <c r="I1203" s="48" t="str">
        <f t="shared" si="272"/>
        <v/>
      </c>
      <c r="J1203" s="48" t="str">
        <f t="shared" si="271"/>
        <v/>
      </c>
      <c r="K1203" s="49" t="str">
        <f t="shared" si="273"/>
        <v/>
      </c>
      <c r="L1203" s="11"/>
      <c r="M1203" s="11"/>
      <c r="N1203" s="78"/>
      <c r="O1203" s="39" t="str">
        <f t="shared" si="274"/>
        <v>F</v>
      </c>
      <c r="P1203" s="11">
        <f t="shared" si="275"/>
        <v>-23.287315649149274</v>
      </c>
      <c r="Q1203" s="11"/>
      <c r="R1203" s="38">
        <f t="shared" si="276"/>
        <v>0</v>
      </c>
      <c r="S1203" s="30">
        <f t="shared" si="277"/>
        <v>0</v>
      </c>
      <c r="T1203" s="30">
        <f t="shared" si="278"/>
        <v>0</v>
      </c>
      <c r="U1203" s="34"/>
      <c r="V1203" s="34"/>
      <c r="W1203" s="34"/>
      <c r="X1203" s="31">
        <f t="shared" si="279"/>
        <v>9.0359999999999996</v>
      </c>
      <c r="Y1203" s="31">
        <f t="shared" si="280"/>
        <v>-184.49199999999999</v>
      </c>
      <c r="Z1203" s="30">
        <f t="shared" si="281"/>
        <v>0</v>
      </c>
    </row>
    <row r="1204" spans="5:26" x14ac:dyDescent="0.15">
      <c r="E1204" s="46"/>
      <c r="F1204" s="28"/>
      <c r="G1204" s="29"/>
      <c r="H1204" s="29"/>
      <c r="I1204" s="48" t="str">
        <f t="shared" si="272"/>
        <v/>
      </c>
      <c r="J1204" s="48" t="str">
        <f t="shared" si="271"/>
        <v/>
      </c>
      <c r="K1204" s="49" t="str">
        <f t="shared" si="273"/>
        <v/>
      </c>
      <c r="L1204" s="11"/>
      <c r="M1204" s="11"/>
      <c r="N1204" s="78"/>
      <c r="O1204" s="39" t="str">
        <f t="shared" si="274"/>
        <v>F</v>
      </c>
      <c r="P1204" s="11">
        <f t="shared" si="275"/>
        <v>-23.287315649149274</v>
      </c>
      <c r="Q1204" s="11"/>
      <c r="R1204" s="38">
        <f t="shared" si="276"/>
        <v>0</v>
      </c>
      <c r="S1204" s="30">
        <f t="shared" si="277"/>
        <v>0</v>
      </c>
      <c r="T1204" s="30">
        <f t="shared" si="278"/>
        <v>0</v>
      </c>
      <c r="U1204" s="34"/>
      <c r="V1204" s="34"/>
      <c r="W1204" s="34"/>
      <c r="X1204" s="31">
        <f t="shared" si="279"/>
        <v>9.0359999999999996</v>
      </c>
      <c r="Y1204" s="31">
        <f t="shared" si="280"/>
        <v>-184.49199999999999</v>
      </c>
      <c r="Z1204" s="30">
        <f t="shared" si="281"/>
        <v>0</v>
      </c>
    </row>
    <row r="1205" spans="5:26" x14ac:dyDescent="0.15">
      <c r="E1205" s="46"/>
      <c r="F1205" s="28"/>
      <c r="G1205" s="29"/>
      <c r="H1205" s="29"/>
      <c r="I1205" s="48" t="str">
        <f t="shared" si="272"/>
        <v/>
      </c>
      <c r="J1205" s="48" t="str">
        <f t="shared" si="271"/>
        <v/>
      </c>
      <c r="K1205" s="49" t="str">
        <f t="shared" si="273"/>
        <v/>
      </c>
      <c r="L1205" s="11"/>
      <c r="M1205" s="11"/>
      <c r="N1205" s="78"/>
      <c r="O1205" s="39" t="str">
        <f t="shared" si="274"/>
        <v>F</v>
      </c>
      <c r="P1205" s="11">
        <f t="shared" si="275"/>
        <v>-23.287315649149274</v>
      </c>
      <c r="Q1205" s="11"/>
      <c r="R1205" s="38">
        <f t="shared" si="276"/>
        <v>0</v>
      </c>
      <c r="S1205" s="30">
        <f t="shared" si="277"/>
        <v>0</v>
      </c>
      <c r="T1205" s="30">
        <f t="shared" si="278"/>
        <v>0</v>
      </c>
      <c r="U1205" s="34"/>
      <c r="V1205" s="34"/>
      <c r="W1205" s="34"/>
      <c r="X1205" s="31">
        <f t="shared" si="279"/>
        <v>9.0359999999999996</v>
      </c>
      <c r="Y1205" s="31">
        <f t="shared" si="280"/>
        <v>-184.49199999999999</v>
      </c>
      <c r="Z1205" s="30">
        <f t="shared" si="281"/>
        <v>0</v>
      </c>
    </row>
    <row r="1206" spans="5:26" x14ac:dyDescent="0.15">
      <c r="E1206" s="46"/>
      <c r="F1206" s="28"/>
      <c r="G1206" s="29"/>
      <c r="H1206" s="29"/>
      <c r="I1206" s="48" t="str">
        <f t="shared" si="272"/>
        <v/>
      </c>
      <c r="J1206" s="48" t="str">
        <f t="shared" si="271"/>
        <v/>
      </c>
      <c r="K1206" s="49" t="str">
        <f t="shared" si="273"/>
        <v/>
      </c>
      <c r="L1206" s="11"/>
      <c r="M1206" s="11"/>
      <c r="N1206" s="78"/>
      <c r="O1206" s="39" t="str">
        <f t="shared" si="274"/>
        <v>F</v>
      </c>
      <c r="P1206" s="11">
        <f t="shared" si="275"/>
        <v>-23.287315649149274</v>
      </c>
      <c r="Q1206" s="11"/>
      <c r="R1206" s="38">
        <f t="shared" si="276"/>
        <v>0</v>
      </c>
      <c r="S1206" s="30">
        <f t="shared" si="277"/>
        <v>0</v>
      </c>
      <c r="T1206" s="30">
        <f t="shared" si="278"/>
        <v>0</v>
      </c>
      <c r="U1206" s="34"/>
      <c r="V1206" s="34"/>
      <c r="W1206" s="34"/>
      <c r="X1206" s="31">
        <f t="shared" si="279"/>
        <v>9.0359999999999996</v>
      </c>
      <c r="Y1206" s="31">
        <f t="shared" si="280"/>
        <v>-184.49199999999999</v>
      </c>
      <c r="Z1206" s="30">
        <f t="shared" si="281"/>
        <v>0</v>
      </c>
    </row>
    <row r="1207" spans="5:26" x14ac:dyDescent="0.15">
      <c r="E1207" s="46"/>
      <c r="F1207" s="28"/>
      <c r="G1207" s="29"/>
      <c r="H1207" s="29"/>
      <c r="I1207" s="48" t="str">
        <f t="shared" si="272"/>
        <v/>
      </c>
      <c r="J1207" s="48" t="str">
        <f t="shared" si="271"/>
        <v/>
      </c>
      <c r="K1207" s="49" t="str">
        <f t="shared" si="273"/>
        <v/>
      </c>
      <c r="L1207" s="11"/>
      <c r="M1207" s="11"/>
      <c r="N1207" s="78"/>
      <c r="O1207" s="39" t="str">
        <f t="shared" si="274"/>
        <v>F</v>
      </c>
      <c r="P1207" s="11">
        <f t="shared" si="275"/>
        <v>-23.287315649149274</v>
      </c>
      <c r="Q1207" s="11"/>
      <c r="R1207" s="38">
        <f t="shared" si="276"/>
        <v>0</v>
      </c>
      <c r="S1207" s="30">
        <f t="shared" si="277"/>
        <v>0</v>
      </c>
      <c r="T1207" s="30">
        <f t="shared" si="278"/>
        <v>0</v>
      </c>
      <c r="U1207" s="34"/>
      <c r="V1207" s="34"/>
      <c r="W1207" s="34"/>
      <c r="X1207" s="31">
        <f t="shared" si="279"/>
        <v>9.0359999999999996</v>
      </c>
      <c r="Y1207" s="31">
        <f t="shared" si="280"/>
        <v>-184.49199999999999</v>
      </c>
      <c r="Z1207" s="30">
        <f t="shared" si="281"/>
        <v>0</v>
      </c>
    </row>
    <row r="1208" spans="5:26" x14ac:dyDescent="0.15">
      <c r="E1208" s="46"/>
      <c r="F1208" s="28"/>
      <c r="G1208" s="29"/>
      <c r="H1208" s="29"/>
      <c r="I1208" s="48" t="str">
        <f t="shared" si="272"/>
        <v/>
      </c>
      <c r="J1208" s="48" t="str">
        <f t="shared" si="271"/>
        <v/>
      </c>
      <c r="K1208" s="49" t="str">
        <f t="shared" si="273"/>
        <v/>
      </c>
      <c r="L1208" s="11"/>
      <c r="M1208" s="11"/>
      <c r="N1208" s="78"/>
      <c r="O1208" s="39" t="str">
        <f t="shared" si="274"/>
        <v>F</v>
      </c>
      <c r="P1208" s="11">
        <f t="shared" si="275"/>
        <v>-23.287315649149274</v>
      </c>
      <c r="Q1208" s="11"/>
      <c r="R1208" s="38">
        <f t="shared" si="276"/>
        <v>0</v>
      </c>
      <c r="S1208" s="30">
        <f t="shared" si="277"/>
        <v>0</v>
      </c>
      <c r="T1208" s="30">
        <f t="shared" si="278"/>
        <v>0</v>
      </c>
      <c r="U1208" s="34"/>
      <c r="V1208" s="34"/>
      <c r="W1208" s="34"/>
      <c r="X1208" s="31">
        <f t="shared" si="279"/>
        <v>9.0359999999999996</v>
      </c>
      <c r="Y1208" s="31">
        <f t="shared" si="280"/>
        <v>-184.49199999999999</v>
      </c>
      <c r="Z1208" s="30">
        <f t="shared" si="281"/>
        <v>0</v>
      </c>
    </row>
    <row r="1209" spans="5:26" x14ac:dyDescent="0.15">
      <c r="E1209" s="46"/>
      <c r="F1209" s="28"/>
      <c r="G1209" s="29"/>
      <c r="H1209" s="29"/>
      <c r="I1209" s="48" t="str">
        <f t="shared" si="272"/>
        <v/>
      </c>
      <c r="J1209" s="48" t="str">
        <f t="shared" si="271"/>
        <v/>
      </c>
      <c r="K1209" s="49" t="str">
        <f t="shared" si="273"/>
        <v/>
      </c>
      <c r="L1209" s="11"/>
      <c r="M1209" s="11"/>
      <c r="N1209" s="78"/>
      <c r="O1209" s="39" t="str">
        <f t="shared" si="274"/>
        <v>F</v>
      </c>
      <c r="P1209" s="11">
        <f t="shared" si="275"/>
        <v>-23.287315649149274</v>
      </c>
      <c r="Q1209" s="11"/>
      <c r="R1209" s="38">
        <f t="shared" si="276"/>
        <v>0</v>
      </c>
      <c r="S1209" s="30">
        <f t="shared" si="277"/>
        <v>0</v>
      </c>
      <c r="T1209" s="30">
        <f t="shared" si="278"/>
        <v>0</v>
      </c>
      <c r="U1209" s="34"/>
      <c r="V1209" s="34"/>
      <c r="W1209" s="34"/>
      <c r="X1209" s="31">
        <f t="shared" si="279"/>
        <v>9.0359999999999996</v>
      </c>
      <c r="Y1209" s="31">
        <f t="shared" si="280"/>
        <v>-184.49199999999999</v>
      </c>
      <c r="Z1209" s="30">
        <f t="shared" si="281"/>
        <v>0</v>
      </c>
    </row>
    <row r="1210" spans="5:26" x14ac:dyDescent="0.15">
      <c r="E1210" s="46"/>
      <c r="F1210" s="28"/>
      <c r="G1210" s="29"/>
      <c r="H1210" s="29"/>
      <c r="I1210" s="48" t="str">
        <f t="shared" si="272"/>
        <v/>
      </c>
      <c r="J1210" s="48" t="str">
        <f t="shared" si="271"/>
        <v/>
      </c>
      <c r="K1210" s="49" t="str">
        <f t="shared" si="273"/>
        <v/>
      </c>
      <c r="L1210" s="11"/>
      <c r="M1210" s="11"/>
      <c r="N1210" s="78"/>
      <c r="O1210" s="39" t="str">
        <f t="shared" si="274"/>
        <v>F</v>
      </c>
      <c r="P1210" s="11">
        <f t="shared" si="275"/>
        <v>-23.287315649149274</v>
      </c>
      <c r="Q1210" s="11"/>
      <c r="R1210" s="38">
        <f t="shared" si="276"/>
        <v>0</v>
      </c>
      <c r="S1210" s="30">
        <f t="shared" si="277"/>
        <v>0</v>
      </c>
      <c r="T1210" s="30">
        <f t="shared" si="278"/>
        <v>0</v>
      </c>
      <c r="U1210" s="34"/>
      <c r="V1210" s="34"/>
      <c r="W1210" s="34"/>
      <c r="X1210" s="31">
        <f t="shared" si="279"/>
        <v>9.0359999999999996</v>
      </c>
      <c r="Y1210" s="31">
        <f t="shared" si="280"/>
        <v>-184.49199999999999</v>
      </c>
      <c r="Z1210" s="30">
        <f t="shared" si="281"/>
        <v>0</v>
      </c>
    </row>
    <row r="1211" spans="5:26" x14ac:dyDescent="0.15">
      <c r="E1211" s="46"/>
      <c r="F1211" s="28"/>
      <c r="G1211" s="29"/>
      <c r="H1211" s="29"/>
      <c r="I1211" s="48" t="str">
        <f t="shared" si="272"/>
        <v/>
      </c>
      <c r="J1211" s="48" t="str">
        <f t="shared" si="271"/>
        <v/>
      </c>
      <c r="K1211" s="49" t="str">
        <f t="shared" si="273"/>
        <v/>
      </c>
      <c r="L1211" s="11"/>
      <c r="M1211" s="11"/>
      <c r="N1211" s="78"/>
      <c r="O1211" s="39" t="str">
        <f t="shared" si="274"/>
        <v>F</v>
      </c>
      <c r="P1211" s="11">
        <f t="shared" si="275"/>
        <v>-23.287315649149274</v>
      </c>
      <c r="Q1211" s="11"/>
      <c r="R1211" s="38">
        <f t="shared" si="276"/>
        <v>0</v>
      </c>
      <c r="S1211" s="30">
        <f t="shared" si="277"/>
        <v>0</v>
      </c>
      <c r="T1211" s="30">
        <f t="shared" si="278"/>
        <v>0</v>
      </c>
      <c r="U1211" s="34"/>
      <c r="V1211" s="34"/>
      <c r="W1211" s="34"/>
      <c r="X1211" s="31">
        <f t="shared" si="279"/>
        <v>9.0359999999999996</v>
      </c>
      <c r="Y1211" s="31">
        <f t="shared" si="280"/>
        <v>-184.49199999999999</v>
      </c>
      <c r="Z1211" s="30">
        <f t="shared" si="281"/>
        <v>0</v>
      </c>
    </row>
    <row r="1212" spans="5:26" x14ac:dyDescent="0.15">
      <c r="E1212" s="46"/>
      <c r="F1212" s="28"/>
      <c r="G1212" s="29"/>
      <c r="H1212" s="29"/>
      <c r="I1212" s="48" t="str">
        <f t="shared" si="272"/>
        <v/>
      </c>
      <c r="J1212" s="48" t="str">
        <f t="shared" si="271"/>
        <v/>
      </c>
      <c r="K1212" s="49" t="str">
        <f t="shared" si="273"/>
        <v/>
      </c>
      <c r="L1212" s="11"/>
      <c r="M1212" s="11"/>
      <c r="N1212" s="78"/>
      <c r="O1212" s="39" t="str">
        <f t="shared" si="274"/>
        <v>F</v>
      </c>
      <c r="P1212" s="11">
        <f t="shared" si="275"/>
        <v>-23.287315649149274</v>
      </c>
      <c r="Q1212" s="11"/>
      <c r="R1212" s="38">
        <f t="shared" si="276"/>
        <v>0</v>
      </c>
      <c r="S1212" s="30">
        <f t="shared" si="277"/>
        <v>0</v>
      </c>
      <c r="T1212" s="30">
        <f t="shared" si="278"/>
        <v>0</v>
      </c>
      <c r="U1212" s="34"/>
      <c r="V1212" s="34"/>
      <c r="W1212" s="34"/>
      <c r="X1212" s="31">
        <f t="shared" si="279"/>
        <v>9.0359999999999996</v>
      </c>
      <c r="Y1212" s="31">
        <f t="shared" si="280"/>
        <v>-184.49199999999999</v>
      </c>
      <c r="Z1212" s="30">
        <f t="shared" si="281"/>
        <v>0</v>
      </c>
    </row>
    <row r="1213" spans="5:26" x14ac:dyDescent="0.15">
      <c r="E1213" s="46"/>
      <c r="F1213" s="28"/>
      <c r="G1213" s="29"/>
      <c r="H1213" s="29"/>
      <c r="I1213" s="48" t="str">
        <f t="shared" si="272"/>
        <v/>
      </c>
      <c r="J1213" s="48" t="str">
        <f t="shared" si="271"/>
        <v/>
      </c>
      <c r="K1213" s="49" t="str">
        <f t="shared" si="273"/>
        <v/>
      </c>
      <c r="L1213" s="11"/>
      <c r="M1213" s="11"/>
      <c r="N1213" s="78"/>
      <c r="O1213" s="39" t="str">
        <f t="shared" si="274"/>
        <v>F</v>
      </c>
      <c r="P1213" s="11">
        <f t="shared" si="275"/>
        <v>-23.287315649149274</v>
      </c>
      <c r="Q1213" s="11"/>
      <c r="R1213" s="38">
        <f t="shared" si="276"/>
        <v>0</v>
      </c>
      <c r="S1213" s="30">
        <f t="shared" si="277"/>
        <v>0</v>
      </c>
      <c r="T1213" s="30">
        <f t="shared" si="278"/>
        <v>0</v>
      </c>
      <c r="U1213" s="34"/>
      <c r="V1213" s="34"/>
      <c r="W1213" s="34"/>
      <c r="X1213" s="31">
        <f t="shared" si="279"/>
        <v>9.0359999999999996</v>
      </c>
      <c r="Y1213" s="31">
        <f t="shared" si="280"/>
        <v>-184.49199999999999</v>
      </c>
      <c r="Z1213" s="30">
        <f t="shared" si="281"/>
        <v>0</v>
      </c>
    </row>
    <row r="1214" spans="5:26" x14ac:dyDescent="0.15">
      <c r="E1214" s="46"/>
      <c r="F1214" s="28"/>
      <c r="G1214" s="29"/>
      <c r="H1214" s="29"/>
      <c r="I1214" s="48" t="str">
        <f t="shared" si="272"/>
        <v/>
      </c>
      <c r="J1214" s="48" t="str">
        <f t="shared" si="271"/>
        <v/>
      </c>
      <c r="K1214" s="49" t="str">
        <f t="shared" si="273"/>
        <v/>
      </c>
      <c r="L1214" s="11"/>
      <c r="M1214" s="11"/>
      <c r="N1214" s="78"/>
      <c r="O1214" s="39" t="str">
        <f t="shared" si="274"/>
        <v>F</v>
      </c>
      <c r="P1214" s="11">
        <f t="shared" si="275"/>
        <v>-23.287315649149274</v>
      </c>
      <c r="Q1214" s="11"/>
      <c r="R1214" s="38">
        <f t="shared" si="276"/>
        <v>0</v>
      </c>
      <c r="S1214" s="30">
        <f t="shared" si="277"/>
        <v>0</v>
      </c>
      <c r="T1214" s="30">
        <f t="shared" si="278"/>
        <v>0</v>
      </c>
      <c r="U1214" s="34"/>
      <c r="V1214" s="34"/>
      <c r="W1214" s="34"/>
      <c r="X1214" s="31">
        <f t="shared" si="279"/>
        <v>9.0359999999999996</v>
      </c>
      <c r="Y1214" s="31">
        <f t="shared" si="280"/>
        <v>-184.49199999999999</v>
      </c>
      <c r="Z1214" s="30">
        <f t="shared" si="281"/>
        <v>0</v>
      </c>
    </row>
    <row r="1215" spans="5:26" x14ac:dyDescent="0.15">
      <c r="E1215" s="46"/>
      <c r="F1215" s="28"/>
      <c r="G1215" s="29"/>
      <c r="H1215" s="29"/>
      <c r="I1215" s="48" t="str">
        <f t="shared" si="272"/>
        <v/>
      </c>
      <c r="J1215" s="48" t="str">
        <f t="shared" si="271"/>
        <v/>
      </c>
      <c r="K1215" s="49" t="str">
        <f t="shared" si="273"/>
        <v/>
      </c>
      <c r="L1215" s="11"/>
      <c r="M1215" s="11"/>
      <c r="N1215" s="78"/>
      <c r="O1215" s="39" t="str">
        <f t="shared" si="274"/>
        <v>F</v>
      </c>
      <c r="P1215" s="11">
        <f t="shared" si="275"/>
        <v>-23.287315649149274</v>
      </c>
      <c r="Q1215" s="11"/>
      <c r="R1215" s="38">
        <f t="shared" si="276"/>
        <v>0</v>
      </c>
      <c r="S1215" s="30">
        <f t="shared" si="277"/>
        <v>0</v>
      </c>
      <c r="T1215" s="30">
        <f t="shared" si="278"/>
        <v>0</v>
      </c>
      <c r="U1215" s="34"/>
      <c r="V1215" s="34"/>
      <c r="W1215" s="34"/>
      <c r="X1215" s="31">
        <f t="shared" si="279"/>
        <v>9.0359999999999996</v>
      </c>
      <c r="Y1215" s="31">
        <f t="shared" si="280"/>
        <v>-184.49199999999999</v>
      </c>
      <c r="Z1215" s="30">
        <f t="shared" si="281"/>
        <v>0</v>
      </c>
    </row>
    <row r="1216" spans="5:26" x14ac:dyDescent="0.15">
      <c r="E1216" s="46"/>
      <c r="F1216" s="28"/>
      <c r="G1216" s="29"/>
      <c r="H1216" s="29"/>
      <c r="I1216" s="48" t="str">
        <f t="shared" si="272"/>
        <v/>
      </c>
      <c r="J1216" s="48" t="str">
        <f t="shared" si="271"/>
        <v/>
      </c>
      <c r="K1216" s="49" t="str">
        <f t="shared" si="273"/>
        <v/>
      </c>
      <c r="L1216" s="11"/>
      <c r="M1216" s="11"/>
      <c r="N1216" s="78"/>
      <c r="O1216" s="39" t="str">
        <f t="shared" si="274"/>
        <v>F</v>
      </c>
      <c r="P1216" s="11">
        <f t="shared" si="275"/>
        <v>-23.287315649149274</v>
      </c>
      <c r="Q1216" s="11"/>
      <c r="R1216" s="38">
        <f t="shared" si="276"/>
        <v>0</v>
      </c>
      <c r="S1216" s="30">
        <f t="shared" si="277"/>
        <v>0</v>
      </c>
      <c r="T1216" s="30">
        <f t="shared" si="278"/>
        <v>0</v>
      </c>
      <c r="U1216" s="34"/>
      <c r="V1216" s="34"/>
      <c r="W1216" s="34"/>
      <c r="X1216" s="31">
        <f t="shared" si="279"/>
        <v>9.0359999999999996</v>
      </c>
      <c r="Y1216" s="31">
        <f t="shared" si="280"/>
        <v>-184.49199999999999</v>
      </c>
      <c r="Z1216" s="30">
        <f t="shared" si="281"/>
        <v>0</v>
      </c>
    </row>
    <row r="1217" spans="5:26" x14ac:dyDescent="0.15">
      <c r="E1217" s="46"/>
      <c r="F1217" s="28"/>
      <c r="G1217" s="29"/>
      <c r="H1217" s="29"/>
      <c r="I1217" s="48" t="str">
        <f t="shared" si="272"/>
        <v/>
      </c>
      <c r="J1217" s="48" t="str">
        <f t="shared" ref="J1217:J1240" si="282">IF(COUNTA($F$1119,$H$1119,F1217:H1217)=5,IF(T1217&lt;6,"*",IF(T1217&gt;=17.583,"*",(H1217-G1217*INDEX(IF(O1217="F",muratafemale,muratamale),R1217-4,1)-INDEX(IF(O1217="F",muratafemale,muratamale),R1217-4,2))/(G1217*INDEX(IF(O1217="F",muratafemale,muratamale),R1217-4,1)+INDEX(IF(O1217="F",muratafemale,muratamale),R1217-4,2))*100)),"")</f>
        <v/>
      </c>
      <c r="K1217" s="49" t="str">
        <f t="shared" si="273"/>
        <v/>
      </c>
      <c r="L1217" s="11"/>
      <c r="M1217" s="11"/>
      <c r="N1217" s="78"/>
      <c r="O1217" s="39" t="str">
        <f t="shared" si="274"/>
        <v>F</v>
      </c>
      <c r="P1217" s="11">
        <f t="shared" si="275"/>
        <v>-23.287315649149274</v>
      </c>
      <c r="Q1217" s="11"/>
      <c r="R1217" s="38">
        <f t="shared" si="276"/>
        <v>0</v>
      </c>
      <c r="S1217" s="30">
        <f t="shared" si="277"/>
        <v>0</v>
      </c>
      <c r="T1217" s="30">
        <f t="shared" si="278"/>
        <v>0</v>
      </c>
      <c r="U1217" s="34"/>
      <c r="V1217" s="34"/>
      <c r="W1217" s="34"/>
      <c r="X1217" s="31">
        <f t="shared" si="279"/>
        <v>9.0359999999999996</v>
      </c>
      <c r="Y1217" s="31">
        <f t="shared" si="280"/>
        <v>-184.49199999999999</v>
      </c>
      <c r="Z1217" s="30">
        <f t="shared" si="281"/>
        <v>0</v>
      </c>
    </row>
    <row r="1218" spans="5:26" x14ac:dyDescent="0.15">
      <c r="E1218" s="46"/>
      <c r="F1218" s="28"/>
      <c r="G1218" s="29"/>
      <c r="H1218" s="29"/>
      <c r="I1218" s="48" t="str">
        <f t="shared" si="272"/>
        <v/>
      </c>
      <c r="J1218" s="48" t="str">
        <f t="shared" si="282"/>
        <v/>
      </c>
      <c r="K1218" s="49" t="str">
        <f t="shared" si="273"/>
        <v/>
      </c>
      <c r="L1218" s="11"/>
      <c r="M1218" s="11"/>
      <c r="N1218" s="78"/>
      <c r="O1218" s="39" t="str">
        <f t="shared" si="274"/>
        <v>F</v>
      </c>
      <c r="P1218" s="11">
        <f t="shared" si="275"/>
        <v>-23.287315649149274</v>
      </c>
      <c r="Q1218" s="11"/>
      <c r="R1218" s="38">
        <f t="shared" si="276"/>
        <v>0</v>
      </c>
      <c r="S1218" s="30">
        <f t="shared" si="277"/>
        <v>0</v>
      </c>
      <c r="T1218" s="30">
        <f t="shared" si="278"/>
        <v>0</v>
      </c>
      <c r="U1218" s="34"/>
      <c r="V1218" s="34"/>
      <c r="W1218" s="34"/>
      <c r="X1218" s="31">
        <f t="shared" si="279"/>
        <v>9.0359999999999996</v>
      </c>
      <c r="Y1218" s="31">
        <f t="shared" si="280"/>
        <v>-184.49199999999999</v>
      </c>
      <c r="Z1218" s="30">
        <f t="shared" si="281"/>
        <v>0</v>
      </c>
    </row>
    <row r="1219" spans="5:26" x14ac:dyDescent="0.15">
      <c r="E1219" s="46"/>
      <c r="F1219" s="28"/>
      <c r="G1219" s="29"/>
      <c r="H1219" s="29"/>
      <c r="I1219" s="48" t="str">
        <f t="shared" si="272"/>
        <v/>
      </c>
      <c r="J1219" s="48" t="str">
        <f t="shared" si="282"/>
        <v/>
      </c>
      <c r="K1219" s="49" t="str">
        <f t="shared" si="273"/>
        <v/>
      </c>
      <c r="L1219" s="11"/>
      <c r="M1219" s="11"/>
      <c r="N1219" s="78"/>
      <c r="O1219" s="39" t="str">
        <f t="shared" si="274"/>
        <v>F</v>
      </c>
      <c r="P1219" s="11">
        <f t="shared" si="275"/>
        <v>-23.287315649149274</v>
      </c>
      <c r="Q1219" s="11"/>
      <c r="R1219" s="38">
        <f t="shared" si="276"/>
        <v>0</v>
      </c>
      <c r="S1219" s="30">
        <f t="shared" si="277"/>
        <v>0</v>
      </c>
      <c r="T1219" s="30">
        <f t="shared" si="278"/>
        <v>0</v>
      </c>
      <c r="U1219" s="34"/>
      <c r="V1219" s="34"/>
      <c r="W1219" s="34"/>
      <c r="X1219" s="31">
        <f t="shared" si="279"/>
        <v>9.0359999999999996</v>
      </c>
      <c r="Y1219" s="31">
        <f t="shared" si="280"/>
        <v>-184.49199999999999</v>
      </c>
      <c r="Z1219" s="30">
        <f t="shared" si="281"/>
        <v>0</v>
      </c>
    </row>
    <row r="1220" spans="5:26" x14ac:dyDescent="0.15">
      <c r="E1220" s="46"/>
      <c r="F1220" s="28"/>
      <c r="G1220" s="29"/>
      <c r="H1220" s="29"/>
      <c r="I1220" s="48" t="str">
        <f t="shared" si="272"/>
        <v/>
      </c>
      <c r="J1220" s="48" t="str">
        <f t="shared" si="282"/>
        <v/>
      </c>
      <c r="K1220" s="49" t="str">
        <f t="shared" si="273"/>
        <v/>
      </c>
      <c r="L1220" s="11"/>
      <c r="M1220" s="11"/>
      <c r="N1220" s="78"/>
      <c r="O1220" s="39" t="str">
        <f t="shared" si="274"/>
        <v>F</v>
      </c>
      <c r="P1220" s="11">
        <f t="shared" si="275"/>
        <v>-23.287315649149274</v>
      </c>
      <c r="Q1220" s="11"/>
      <c r="R1220" s="38">
        <f t="shared" si="276"/>
        <v>0</v>
      </c>
      <c r="S1220" s="30">
        <f t="shared" si="277"/>
        <v>0</v>
      </c>
      <c r="T1220" s="30">
        <f t="shared" si="278"/>
        <v>0</v>
      </c>
      <c r="U1220" s="34"/>
      <c r="V1220" s="34"/>
      <c r="W1220" s="34"/>
      <c r="X1220" s="31">
        <f t="shared" si="279"/>
        <v>9.0359999999999996</v>
      </c>
      <c r="Y1220" s="31">
        <f t="shared" si="280"/>
        <v>-184.49199999999999</v>
      </c>
      <c r="Z1220" s="30">
        <f t="shared" si="281"/>
        <v>0</v>
      </c>
    </row>
    <row r="1221" spans="5:26" x14ac:dyDescent="0.15">
      <c r="E1221" s="46"/>
      <c r="F1221" s="28"/>
      <c r="G1221" s="29"/>
      <c r="H1221" s="29"/>
      <c r="I1221" s="48" t="str">
        <f t="shared" si="272"/>
        <v/>
      </c>
      <c r="J1221" s="48" t="str">
        <f t="shared" si="282"/>
        <v/>
      </c>
      <c r="K1221" s="49" t="str">
        <f t="shared" si="273"/>
        <v/>
      </c>
      <c r="L1221" s="11"/>
      <c r="M1221" s="11"/>
      <c r="N1221" s="78"/>
      <c r="O1221" s="39" t="str">
        <f t="shared" si="274"/>
        <v>F</v>
      </c>
      <c r="P1221" s="11">
        <f t="shared" si="275"/>
        <v>-23.287315649149274</v>
      </c>
      <c r="Q1221" s="11"/>
      <c r="R1221" s="38">
        <f t="shared" si="276"/>
        <v>0</v>
      </c>
      <c r="S1221" s="30">
        <f t="shared" si="277"/>
        <v>0</v>
      </c>
      <c r="T1221" s="30">
        <f t="shared" si="278"/>
        <v>0</v>
      </c>
      <c r="U1221" s="34"/>
      <c r="V1221" s="34"/>
      <c r="W1221" s="34"/>
      <c r="X1221" s="31">
        <f t="shared" si="279"/>
        <v>9.0359999999999996</v>
      </c>
      <c r="Y1221" s="31">
        <f t="shared" si="280"/>
        <v>-184.49199999999999</v>
      </c>
      <c r="Z1221" s="30">
        <f t="shared" si="281"/>
        <v>0</v>
      </c>
    </row>
    <row r="1222" spans="5:26" x14ac:dyDescent="0.15">
      <c r="E1222" s="46"/>
      <c r="F1222" s="28"/>
      <c r="G1222" s="29"/>
      <c r="H1222" s="29"/>
      <c r="I1222" s="48" t="str">
        <f t="shared" si="272"/>
        <v/>
      </c>
      <c r="J1222" s="48" t="str">
        <f t="shared" si="282"/>
        <v/>
      </c>
      <c r="K1222" s="49" t="str">
        <f t="shared" si="273"/>
        <v/>
      </c>
      <c r="L1222" s="11"/>
      <c r="M1222" s="11"/>
      <c r="N1222" s="78"/>
      <c r="O1222" s="39" t="str">
        <f t="shared" si="274"/>
        <v>F</v>
      </c>
      <c r="P1222" s="11">
        <f t="shared" si="275"/>
        <v>-23.287315649149274</v>
      </c>
      <c r="Q1222" s="11"/>
      <c r="R1222" s="38">
        <f t="shared" si="276"/>
        <v>0</v>
      </c>
      <c r="S1222" s="30">
        <f t="shared" si="277"/>
        <v>0</v>
      </c>
      <c r="T1222" s="30">
        <f t="shared" si="278"/>
        <v>0</v>
      </c>
      <c r="U1222" s="34"/>
      <c r="V1222" s="34"/>
      <c r="W1222" s="34"/>
      <c r="X1222" s="31">
        <f t="shared" si="279"/>
        <v>9.0359999999999996</v>
      </c>
      <c r="Y1222" s="31">
        <f t="shared" si="280"/>
        <v>-184.49199999999999</v>
      </c>
      <c r="Z1222" s="30">
        <f t="shared" si="281"/>
        <v>0</v>
      </c>
    </row>
    <row r="1223" spans="5:26" x14ac:dyDescent="0.15">
      <c r="E1223" s="46"/>
      <c r="F1223" s="28"/>
      <c r="G1223" s="29"/>
      <c r="H1223" s="29"/>
      <c r="I1223" s="48" t="str">
        <f t="shared" si="272"/>
        <v/>
      </c>
      <c r="J1223" s="48" t="str">
        <f t="shared" si="282"/>
        <v/>
      </c>
      <c r="K1223" s="49" t="str">
        <f t="shared" si="273"/>
        <v/>
      </c>
      <c r="L1223" s="11"/>
      <c r="M1223" s="11"/>
      <c r="N1223" s="78"/>
      <c r="O1223" s="39" t="str">
        <f t="shared" si="274"/>
        <v>F</v>
      </c>
      <c r="P1223" s="11">
        <f t="shared" si="275"/>
        <v>-23.287315649149274</v>
      </c>
      <c r="Q1223" s="11"/>
      <c r="R1223" s="38">
        <f t="shared" si="276"/>
        <v>0</v>
      </c>
      <c r="S1223" s="30">
        <f t="shared" si="277"/>
        <v>0</v>
      </c>
      <c r="T1223" s="30">
        <f t="shared" si="278"/>
        <v>0</v>
      </c>
      <c r="U1223" s="34"/>
      <c r="V1223" s="34"/>
      <c r="W1223" s="34"/>
      <c r="X1223" s="31">
        <f t="shared" si="279"/>
        <v>9.0359999999999996</v>
      </c>
      <c r="Y1223" s="31">
        <f t="shared" si="280"/>
        <v>-184.49199999999999</v>
      </c>
      <c r="Z1223" s="30">
        <f t="shared" si="281"/>
        <v>0</v>
      </c>
    </row>
    <row r="1224" spans="5:26" x14ac:dyDescent="0.15">
      <c r="E1224" s="46"/>
      <c r="F1224" s="28"/>
      <c r="G1224" s="29"/>
      <c r="H1224" s="29"/>
      <c r="I1224" s="48" t="str">
        <f t="shared" si="272"/>
        <v/>
      </c>
      <c r="J1224" s="48" t="str">
        <f t="shared" si="282"/>
        <v/>
      </c>
      <c r="K1224" s="49" t="str">
        <f t="shared" si="273"/>
        <v/>
      </c>
      <c r="L1224" s="11"/>
      <c r="M1224" s="11"/>
      <c r="N1224" s="78"/>
      <c r="O1224" s="39" t="str">
        <f t="shared" si="274"/>
        <v>F</v>
      </c>
      <c r="P1224" s="11">
        <f t="shared" si="275"/>
        <v>-23.287315649149274</v>
      </c>
      <c r="Q1224" s="11"/>
      <c r="R1224" s="38">
        <f t="shared" si="276"/>
        <v>0</v>
      </c>
      <c r="S1224" s="30">
        <f t="shared" si="277"/>
        <v>0</v>
      </c>
      <c r="T1224" s="30">
        <f t="shared" si="278"/>
        <v>0</v>
      </c>
      <c r="U1224" s="34"/>
      <c r="V1224" s="34"/>
      <c r="W1224" s="34"/>
      <c r="X1224" s="31">
        <f t="shared" si="279"/>
        <v>9.0359999999999996</v>
      </c>
      <c r="Y1224" s="31">
        <f t="shared" si="280"/>
        <v>-184.49199999999999</v>
      </c>
      <c r="Z1224" s="30">
        <f t="shared" si="281"/>
        <v>0</v>
      </c>
    </row>
    <row r="1225" spans="5:26" x14ac:dyDescent="0.15">
      <c r="E1225" s="46"/>
      <c r="F1225" s="28"/>
      <c r="G1225" s="29"/>
      <c r="H1225" s="29"/>
      <c r="I1225" s="48" t="str">
        <f t="shared" si="272"/>
        <v/>
      </c>
      <c r="J1225" s="48" t="str">
        <f t="shared" si="282"/>
        <v/>
      </c>
      <c r="K1225" s="49" t="str">
        <f t="shared" si="273"/>
        <v/>
      </c>
      <c r="L1225" s="11"/>
      <c r="M1225" s="11"/>
      <c r="N1225" s="78"/>
      <c r="O1225" s="39" t="str">
        <f t="shared" si="274"/>
        <v>F</v>
      </c>
      <c r="P1225" s="11">
        <f t="shared" si="275"/>
        <v>-23.287315649149274</v>
      </c>
      <c r="Q1225" s="11"/>
      <c r="R1225" s="38">
        <f t="shared" si="276"/>
        <v>0</v>
      </c>
      <c r="S1225" s="30">
        <f t="shared" si="277"/>
        <v>0</v>
      </c>
      <c r="T1225" s="30">
        <f t="shared" si="278"/>
        <v>0</v>
      </c>
      <c r="U1225" s="34"/>
      <c r="V1225" s="34"/>
      <c r="W1225" s="34"/>
      <c r="X1225" s="31">
        <f t="shared" si="279"/>
        <v>9.0359999999999996</v>
      </c>
      <c r="Y1225" s="31">
        <f t="shared" si="280"/>
        <v>-184.49199999999999</v>
      </c>
      <c r="Z1225" s="30">
        <f t="shared" si="281"/>
        <v>0</v>
      </c>
    </row>
    <row r="1226" spans="5:26" x14ac:dyDescent="0.15">
      <c r="E1226" s="46"/>
      <c r="F1226" s="28"/>
      <c r="G1226" s="29"/>
      <c r="H1226" s="29"/>
      <c r="I1226" s="48" t="str">
        <f t="shared" si="272"/>
        <v/>
      </c>
      <c r="J1226" s="48" t="str">
        <f t="shared" si="282"/>
        <v/>
      </c>
      <c r="K1226" s="49" t="str">
        <f t="shared" si="273"/>
        <v/>
      </c>
      <c r="L1226" s="11"/>
      <c r="M1226" s="11"/>
      <c r="N1226" s="78"/>
      <c r="O1226" s="39" t="str">
        <f t="shared" si="274"/>
        <v>F</v>
      </c>
      <c r="P1226" s="11">
        <f t="shared" si="275"/>
        <v>-23.287315649149274</v>
      </c>
      <c r="Q1226" s="11"/>
      <c r="R1226" s="38">
        <f t="shared" si="276"/>
        <v>0</v>
      </c>
      <c r="S1226" s="30">
        <f t="shared" si="277"/>
        <v>0</v>
      </c>
      <c r="T1226" s="30">
        <f t="shared" si="278"/>
        <v>0</v>
      </c>
      <c r="U1226" s="34"/>
      <c r="V1226" s="34"/>
      <c r="W1226" s="34"/>
      <c r="X1226" s="31">
        <f t="shared" si="279"/>
        <v>9.0359999999999996</v>
      </c>
      <c r="Y1226" s="31">
        <f t="shared" si="280"/>
        <v>-184.49199999999999</v>
      </c>
      <c r="Z1226" s="30">
        <f t="shared" si="281"/>
        <v>0</v>
      </c>
    </row>
    <row r="1227" spans="5:26" x14ac:dyDescent="0.15">
      <c r="E1227" s="46"/>
      <c r="F1227" s="28"/>
      <c r="G1227" s="29"/>
      <c r="H1227" s="29"/>
      <c r="I1227" s="48" t="str">
        <f t="shared" si="272"/>
        <v/>
      </c>
      <c r="J1227" s="48" t="str">
        <f t="shared" si="282"/>
        <v/>
      </c>
      <c r="K1227" s="49" t="str">
        <f t="shared" si="273"/>
        <v/>
      </c>
      <c r="L1227" s="11"/>
      <c r="M1227" s="11"/>
      <c r="N1227" s="78"/>
      <c r="O1227" s="39" t="str">
        <f t="shared" si="274"/>
        <v>F</v>
      </c>
      <c r="P1227" s="11">
        <f t="shared" si="275"/>
        <v>-23.287315649149274</v>
      </c>
      <c r="Q1227" s="11"/>
      <c r="R1227" s="38">
        <f t="shared" si="276"/>
        <v>0</v>
      </c>
      <c r="S1227" s="30">
        <f t="shared" si="277"/>
        <v>0</v>
      </c>
      <c r="T1227" s="30">
        <f t="shared" si="278"/>
        <v>0</v>
      </c>
      <c r="U1227" s="34"/>
      <c r="V1227" s="34"/>
      <c r="W1227" s="34"/>
      <c r="X1227" s="31">
        <f t="shared" si="279"/>
        <v>9.0359999999999996</v>
      </c>
      <c r="Y1227" s="31">
        <f t="shared" si="280"/>
        <v>-184.49199999999999</v>
      </c>
      <c r="Z1227" s="30">
        <f t="shared" si="281"/>
        <v>0</v>
      </c>
    </row>
    <row r="1228" spans="5:26" x14ac:dyDescent="0.15">
      <c r="E1228" s="46"/>
      <c r="F1228" s="28"/>
      <c r="G1228" s="29"/>
      <c r="H1228" s="29"/>
      <c r="I1228" s="48" t="str">
        <f t="shared" si="272"/>
        <v/>
      </c>
      <c r="J1228" s="48" t="str">
        <f t="shared" si="282"/>
        <v/>
      </c>
      <c r="K1228" s="49" t="str">
        <f t="shared" si="273"/>
        <v/>
      </c>
      <c r="L1228" s="11"/>
      <c r="M1228" s="11"/>
      <c r="N1228" s="78"/>
      <c r="O1228" s="39" t="str">
        <f t="shared" si="274"/>
        <v>F</v>
      </c>
      <c r="P1228" s="11">
        <f t="shared" si="275"/>
        <v>-23.287315649149274</v>
      </c>
      <c r="Q1228" s="11"/>
      <c r="R1228" s="38">
        <f t="shared" si="276"/>
        <v>0</v>
      </c>
      <c r="S1228" s="30">
        <f t="shared" si="277"/>
        <v>0</v>
      </c>
      <c r="T1228" s="30">
        <f t="shared" si="278"/>
        <v>0</v>
      </c>
      <c r="U1228" s="34"/>
      <c r="V1228" s="34"/>
      <c r="W1228" s="34"/>
      <c r="X1228" s="31">
        <f t="shared" si="279"/>
        <v>9.0359999999999996</v>
      </c>
      <c r="Y1228" s="31">
        <f t="shared" si="280"/>
        <v>-184.49199999999999</v>
      </c>
      <c r="Z1228" s="30">
        <f t="shared" si="281"/>
        <v>0</v>
      </c>
    </row>
    <row r="1229" spans="5:26" x14ac:dyDescent="0.15">
      <c r="E1229" s="46"/>
      <c r="F1229" s="28"/>
      <c r="G1229" s="29"/>
      <c r="H1229" s="29"/>
      <c r="I1229" s="48" t="str">
        <f t="shared" si="272"/>
        <v/>
      </c>
      <c r="J1229" s="48" t="str">
        <f t="shared" si="282"/>
        <v/>
      </c>
      <c r="K1229" s="49" t="str">
        <f t="shared" si="273"/>
        <v/>
      </c>
      <c r="L1229" s="11"/>
      <c r="M1229" s="11"/>
      <c r="N1229" s="78"/>
      <c r="O1229" s="39" t="str">
        <f t="shared" si="274"/>
        <v>F</v>
      </c>
      <c r="P1229" s="11">
        <f t="shared" si="275"/>
        <v>-23.287315649149274</v>
      </c>
      <c r="Q1229" s="11"/>
      <c r="R1229" s="38">
        <f t="shared" si="276"/>
        <v>0</v>
      </c>
      <c r="S1229" s="30">
        <f t="shared" si="277"/>
        <v>0</v>
      </c>
      <c r="T1229" s="30">
        <f t="shared" si="278"/>
        <v>0</v>
      </c>
      <c r="U1229" s="34"/>
      <c r="V1229" s="34"/>
      <c r="W1229" s="34"/>
      <c r="X1229" s="31">
        <f t="shared" si="279"/>
        <v>9.0359999999999996</v>
      </c>
      <c r="Y1229" s="31">
        <f t="shared" si="280"/>
        <v>-184.49199999999999</v>
      </c>
      <c r="Z1229" s="30">
        <f t="shared" si="281"/>
        <v>0</v>
      </c>
    </row>
    <row r="1230" spans="5:26" x14ac:dyDescent="0.15">
      <c r="E1230" s="46"/>
      <c r="F1230" s="28"/>
      <c r="G1230" s="29"/>
      <c r="H1230" s="29"/>
      <c r="I1230" s="48" t="str">
        <f t="shared" si="272"/>
        <v/>
      </c>
      <c r="J1230" s="48" t="str">
        <f t="shared" si="282"/>
        <v/>
      </c>
      <c r="K1230" s="49" t="str">
        <f t="shared" si="273"/>
        <v/>
      </c>
      <c r="L1230" s="11"/>
      <c r="M1230" s="11"/>
      <c r="N1230" s="78"/>
      <c r="O1230" s="39" t="str">
        <f t="shared" si="274"/>
        <v>F</v>
      </c>
      <c r="P1230" s="11">
        <f t="shared" si="275"/>
        <v>-23.287315649149274</v>
      </c>
      <c r="Q1230" s="11"/>
      <c r="R1230" s="38">
        <f t="shared" si="276"/>
        <v>0</v>
      </c>
      <c r="S1230" s="30">
        <f t="shared" si="277"/>
        <v>0</v>
      </c>
      <c r="T1230" s="30">
        <f t="shared" si="278"/>
        <v>0</v>
      </c>
      <c r="U1230" s="34"/>
      <c r="V1230" s="34"/>
      <c r="W1230" s="34"/>
      <c r="X1230" s="31">
        <f t="shared" si="279"/>
        <v>9.0359999999999996</v>
      </c>
      <c r="Y1230" s="31">
        <f t="shared" si="280"/>
        <v>-184.49199999999999</v>
      </c>
      <c r="Z1230" s="30">
        <f t="shared" si="281"/>
        <v>0</v>
      </c>
    </row>
    <row r="1231" spans="5:26" x14ac:dyDescent="0.15">
      <c r="E1231" s="46"/>
      <c r="F1231" s="28"/>
      <c r="G1231" s="29"/>
      <c r="H1231" s="29"/>
      <c r="I1231" s="48" t="str">
        <f t="shared" si="272"/>
        <v/>
      </c>
      <c r="J1231" s="48" t="str">
        <f t="shared" si="282"/>
        <v/>
      </c>
      <c r="K1231" s="49" t="str">
        <f t="shared" si="273"/>
        <v/>
      </c>
      <c r="L1231" s="11"/>
      <c r="M1231" s="11"/>
      <c r="N1231" s="78"/>
      <c r="O1231" s="39" t="str">
        <f t="shared" si="274"/>
        <v>F</v>
      </c>
      <c r="P1231" s="11">
        <f t="shared" si="275"/>
        <v>-23.287315649149274</v>
      </c>
      <c r="Q1231" s="11"/>
      <c r="R1231" s="38">
        <f t="shared" si="276"/>
        <v>0</v>
      </c>
      <c r="S1231" s="30">
        <f t="shared" si="277"/>
        <v>0</v>
      </c>
      <c r="T1231" s="30">
        <f t="shared" si="278"/>
        <v>0</v>
      </c>
      <c r="U1231" s="34"/>
      <c r="V1231" s="34"/>
      <c r="W1231" s="34"/>
      <c r="X1231" s="31">
        <f t="shared" si="279"/>
        <v>9.0359999999999996</v>
      </c>
      <c r="Y1231" s="31">
        <f t="shared" si="280"/>
        <v>-184.49199999999999</v>
      </c>
      <c r="Z1231" s="30">
        <f t="shared" si="281"/>
        <v>0</v>
      </c>
    </row>
    <row r="1232" spans="5:26" x14ac:dyDescent="0.15">
      <c r="E1232" s="46"/>
      <c r="F1232" s="28"/>
      <c r="G1232" s="29"/>
      <c r="H1232" s="29"/>
      <c r="I1232" s="48" t="str">
        <f t="shared" si="272"/>
        <v/>
      </c>
      <c r="J1232" s="48" t="str">
        <f t="shared" si="282"/>
        <v/>
      </c>
      <c r="K1232" s="49" t="str">
        <f t="shared" si="273"/>
        <v/>
      </c>
      <c r="L1232" s="11"/>
      <c r="M1232" s="11"/>
      <c r="N1232" s="78"/>
      <c r="O1232" s="39" t="str">
        <f t="shared" si="274"/>
        <v>F</v>
      </c>
      <c r="P1232" s="11">
        <f t="shared" si="275"/>
        <v>-23.287315649149274</v>
      </c>
      <c r="Q1232" s="11"/>
      <c r="R1232" s="38">
        <f t="shared" si="276"/>
        <v>0</v>
      </c>
      <c r="S1232" s="30">
        <f t="shared" si="277"/>
        <v>0</v>
      </c>
      <c r="T1232" s="30">
        <f t="shared" si="278"/>
        <v>0</v>
      </c>
      <c r="U1232" s="34"/>
      <c r="V1232" s="34"/>
      <c r="W1232" s="34"/>
      <c r="X1232" s="31">
        <f t="shared" si="279"/>
        <v>9.0359999999999996</v>
      </c>
      <c r="Y1232" s="31">
        <f t="shared" si="280"/>
        <v>-184.49199999999999</v>
      </c>
      <c r="Z1232" s="30">
        <f t="shared" si="281"/>
        <v>0</v>
      </c>
    </row>
    <row r="1233" spans="5:26" x14ac:dyDescent="0.15">
      <c r="E1233" s="46"/>
      <c r="F1233" s="28"/>
      <c r="G1233" s="29"/>
      <c r="H1233" s="29"/>
      <c r="I1233" s="48" t="str">
        <f t="shared" si="272"/>
        <v/>
      </c>
      <c r="J1233" s="48" t="str">
        <f t="shared" si="282"/>
        <v/>
      </c>
      <c r="K1233" s="49" t="str">
        <f t="shared" si="273"/>
        <v/>
      </c>
      <c r="L1233" s="11"/>
      <c r="M1233" s="11"/>
      <c r="N1233" s="78"/>
      <c r="O1233" s="39" t="str">
        <f t="shared" si="274"/>
        <v>F</v>
      </c>
      <c r="P1233" s="11">
        <f t="shared" si="275"/>
        <v>-23.287315649149274</v>
      </c>
      <c r="Q1233" s="11"/>
      <c r="R1233" s="38">
        <f t="shared" si="276"/>
        <v>0</v>
      </c>
      <c r="S1233" s="30">
        <f t="shared" si="277"/>
        <v>0</v>
      </c>
      <c r="T1233" s="30">
        <f t="shared" si="278"/>
        <v>0</v>
      </c>
      <c r="U1233" s="34"/>
      <c r="V1233" s="34"/>
      <c r="W1233" s="34"/>
      <c r="X1233" s="31">
        <f t="shared" si="279"/>
        <v>9.0359999999999996</v>
      </c>
      <c r="Y1233" s="31">
        <f t="shared" si="280"/>
        <v>-184.49199999999999</v>
      </c>
      <c r="Z1233" s="30">
        <f t="shared" si="281"/>
        <v>0</v>
      </c>
    </row>
    <row r="1234" spans="5:26" x14ac:dyDescent="0.15">
      <c r="E1234" s="46"/>
      <c r="F1234" s="28"/>
      <c r="G1234" s="29"/>
      <c r="H1234" s="29"/>
      <c r="I1234" s="48" t="str">
        <f t="shared" si="272"/>
        <v/>
      </c>
      <c r="J1234" s="48" t="str">
        <f t="shared" si="282"/>
        <v/>
      </c>
      <c r="K1234" s="49" t="str">
        <f t="shared" si="273"/>
        <v/>
      </c>
      <c r="L1234" s="11"/>
      <c r="M1234" s="11"/>
      <c r="N1234" s="78"/>
      <c r="O1234" s="39" t="str">
        <f t="shared" si="274"/>
        <v>F</v>
      </c>
      <c r="P1234" s="11">
        <f t="shared" si="275"/>
        <v>-23.287315649149274</v>
      </c>
      <c r="Q1234" s="11"/>
      <c r="R1234" s="38">
        <f t="shared" si="276"/>
        <v>0</v>
      </c>
      <c r="S1234" s="30">
        <f t="shared" si="277"/>
        <v>0</v>
      </c>
      <c r="T1234" s="30">
        <f t="shared" si="278"/>
        <v>0</v>
      </c>
      <c r="U1234" s="34"/>
      <c r="V1234" s="34"/>
      <c r="W1234" s="34"/>
      <c r="X1234" s="31">
        <f t="shared" si="279"/>
        <v>9.0359999999999996</v>
      </c>
      <c r="Y1234" s="31">
        <f t="shared" si="280"/>
        <v>-184.49199999999999</v>
      </c>
      <c r="Z1234" s="30">
        <f t="shared" si="281"/>
        <v>0</v>
      </c>
    </row>
    <row r="1235" spans="5:26" x14ac:dyDescent="0.15">
      <c r="E1235" s="46"/>
      <c r="F1235" s="28"/>
      <c r="G1235" s="29"/>
      <c r="H1235" s="29"/>
      <c r="I1235" s="48" t="str">
        <f t="shared" si="272"/>
        <v/>
      </c>
      <c r="J1235" s="48" t="str">
        <f t="shared" si="282"/>
        <v/>
      </c>
      <c r="K1235" s="49" t="str">
        <f t="shared" si="273"/>
        <v/>
      </c>
      <c r="L1235" s="11"/>
      <c r="M1235" s="11"/>
      <c r="N1235" s="78"/>
      <c r="O1235" s="39" t="str">
        <f t="shared" si="274"/>
        <v>F</v>
      </c>
      <c r="P1235" s="11">
        <f t="shared" si="275"/>
        <v>-23.287315649149274</v>
      </c>
      <c r="Q1235" s="11"/>
      <c r="R1235" s="38">
        <f t="shared" si="276"/>
        <v>0</v>
      </c>
      <c r="S1235" s="30">
        <f t="shared" si="277"/>
        <v>0</v>
      </c>
      <c r="T1235" s="30">
        <f t="shared" si="278"/>
        <v>0</v>
      </c>
      <c r="U1235" s="34"/>
      <c r="V1235" s="34"/>
      <c r="W1235" s="34"/>
      <c r="X1235" s="31">
        <f t="shared" si="279"/>
        <v>9.0359999999999996</v>
      </c>
      <c r="Y1235" s="31">
        <f t="shared" si="280"/>
        <v>-184.49199999999999</v>
      </c>
      <c r="Z1235" s="30">
        <f t="shared" si="281"/>
        <v>0</v>
      </c>
    </row>
    <row r="1236" spans="5:26" x14ac:dyDescent="0.15">
      <c r="E1236" s="46"/>
      <c r="F1236" s="28"/>
      <c r="G1236" s="29"/>
      <c r="H1236" s="29"/>
      <c r="I1236" s="48" t="str">
        <f t="shared" si="272"/>
        <v/>
      </c>
      <c r="J1236" s="48" t="str">
        <f t="shared" si="282"/>
        <v/>
      </c>
      <c r="K1236" s="49" t="str">
        <f t="shared" si="273"/>
        <v/>
      </c>
      <c r="L1236" s="11"/>
      <c r="M1236" s="11"/>
      <c r="N1236" s="78"/>
      <c r="O1236" s="39" t="str">
        <f t="shared" si="274"/>
        <v>F</v>
      </c>
      <c r="P1236" s="11">
        <f t="shared" si="275"/>
        <v>-23.287315649149274</v>
      </c>
      <c r="Q1236" s="11"/>
      <c r="R1236" s="38">
        <f t="shared" si="276"/>
        <v>0</v>
      </c>
      <c r="S1236" s="30">
        <f t="shared" si="277"/>
        <v>0</v>
      </c>
      <c r="T1236" s="30">
        <f t="shared" si="278"/>
        <v>0</v>
      </c>
      <c r="U1236" s="34"/>
      <c r="V1236" s="34"/>
      <c r="W1236" s="34"/>
      <c r="X1236" s="31">
        <f t="shared" si="279"/>
        <v>9.0359999999999996</v>
      </c>
      <c r="Y1236" s="31">
        <f t="shared" si="280"/>
        <v>-184.49199999999999</v>
      </c>
      <c r="Z1236" s="30">
        <f t="shared" si="281"/>
        <v>0</v>
      </c>
    </row>
    <row r="1237" spans="5:26" x14ac:dyDescent="0.15">
      <c r="E1237" s="46"/>
      <c r="F1237" s="28"/>
      <c r="G1237" s="29"/>
      <c r="H1237" s="29"/>
      <c r="I1237" s="48" t="str">
        <f t="shared" si="272"/>
        <v/>
      </c>
      <c r="J1237" s="48" t="str">
        <f t="shared" si="282"/>
        <v/>
      </c>
      <c r="K1237" s="49" t="str">
        <f t="shared" si="273"/>
        <v/>
      </c>
      <c r="L1237" s="11"/>
      <c r="M1237" s="11"/>
      <c r="N1237" s="78"/>
      <c r="O1237" s="39" t="str">
        <f t="shared" si="274"/>
        <v>F</v>
      </c>
      <c r="P1237" s="11">
        <f t="shared" si="275"/>
        <v>-23.287315649149274</v>
      </c>
      <c r="Q1237" s="11"/>
      <c r="R1237" s="38">
        <f t="shared" si="276"/>
        <v>0</v>
      </c>
      <c r="S1237" s="30">
        <f t="shared" si="277"/>
        <v>0</v>
      </c>
      <c r="T1237" s="30">
        <f t="shared" si="278"/>
        <v>0</v>
      </c>
      <c r="U1237" s="34"/>
      <c r="V1237" s="34"/>
      <c r="W1237" s="34"/>
      <c r="X1237" s="31">
        <f t="shared" si="279"/>
        <v>9.0359999999999996</v>
      </c>
      <c r="Y1237" s="31">
        <f t="shared" si="280"/>
        <v>-184.49199999999999</v>
      </c>
      <c r="Z1237" s="30">
        <f t="shared" si="281"/>
        <v>0</v>
      </c>
    </row>
    <row r="1238" spans="5:26" x14ac:dyDescent="0.15">
      <c r="E1238" s="46"/>
      <c r="F1238" s="28"/>
      <c r="G1238" s="29"/>
      <c r="H1238" s="29"/>
      <c r="I1238" s="48" t="str">
        <f t="shared" si="272"/>
        <v/>
      </c>
      <c r="J1238" s="48" t="str">
        <f t="shared" si="282"/>
        <v/>
      </c>
      <c r="K1238" s="49" t="str">
        <f t="shared" si="273"/>
        <v/>
      </c>
      <c r="L1238" s="11"/>
      <c r="M1238" s="11"/>
      <c r="N1238" s="78"/>
      <c r="O1238" s="39" t="str">
        <f t="shared" si="274"/>
        <v>F</v>
      </c>
      <c r="P1238" s="11">
        <f t="shared" si="275"/>
        <v>-23.287315649149274</v>
      </c>
      <c r="Q1238" s="11"/>
      <c r="R1238" s="38">
        <f t="shared" si="276"/>
        <v>0</v>
      </c>
      <c r="S1238" s="30">
        <f t="shared" si="277"/>
        <v>0</v>
      </c>
      <c r="T1238" s="30">
        <f t="shared" si="278"/>
        <v>0</v>
      </c>
      <c r="U1238" s="34"/>
      <c r="V1238" s="34"/>
      <c r="W1238" s="34"/>
      <c r="X1238" s="31">
        <f t="shared" si="279"/>
        <v>9.0359999999999996</v>
      </c>
      <c r="Y1238" s="31">
        <f t="shared" si="280"/>
        <v>-184.49199999999999</v>
      </c>
      <c r="Z1238" s="30">
        <f t="shared" si="281"/>
        <v>0</v>
      </c>
    </row>
    <row r="1239" spans="5:26" x14ac:dyDescent="0.15">
      <c r="E1239" s="46"/>
      <c r="F1239" s="28"/>
      <c r="G1239" s="29"/>
      <c r="H1239" s="29"/>
      <c r="I1239" s="48" t="str">
        <f t="shared" si="272"/>
        <v/>
      </c>
      <c r="J1239" s="48" t="str">
        <f t="shared" si="282"/>
        <v/>
      </c>
      <c r="K1239" s="49" t="str">
        <f t="shared" si="273"/>
        <v/>
      </c>
      <c r="L1239" s="11"/>
      <c r="M1239" s="11"/>
      <c r="N1239" s="78"/>
      <c r="O1239" s="39" t="str">
        <f t="shared" si="274"/>
        <v>F</v>
      </c>
      <c r="P1239" s="11">
        <f t="shared" si="275"/>
        <v>-23.287315649149274</v>
      </c>
      <c r="Q1239" s="11"/>
      <c r="R1239" s="38">
        <f t="shared" si="276"/>
        <v>0</v>
      </c>
      <c r="S1239" s="30">
        <f t="shared" si="277"/>
        <v>0</v>
      </c>
      <c r="T1239" s="30">
        <f t="shared" si="278"/>
        <v>0</v>
      </c>
      <c r="U1239" s="34"/>
      <c r="V1239" s="34"/>
      <c r="W1239" s="34"/>
      <c r="X1239" s="31">
        <f t="shared" si="279"/>
        <v>9.0359999999999996</v>
      </c>
      <c r="Y1239" s="31">
        <f t="shared" si="280"/>
        <v>-184.49199999999999</v>
      </c>
      <c r="Z1239" s="30">
        <f t="shared" si="281"/>
        <v>0</v>
      </c>
    </row>
    <row r="1240" spans="5:26" ht="14.25" thickBot="1" x14ac:dyDescent="0.2">
      <c r="E1240" s="50"/>
      <c r="F1240" s="64"/>
      <c r="G1240" s="51"/>
      <c r="H1240" s="51"/>
      <c r="I1240" s="52" t="str">
        <f t="shared" si="272"/>
        <v/>
      </c>
      <c r="J1240" s="52" t="str">
        <f t="shared" si="282"/>
        <v/>
      </c>
      <c r="K1240" s="53" t="str">
        <f t="shared" si="273"/>
        <v/>
      </c>
      <c r="L1240" s="11"/>
      <c r="M1240" s="11"/>
      <c r="N1240" s="78"/>
      <c r="O1240" s="39" t="str">
        <f t="shared" si="274"/>
        <v>F</v>
      </c>
      <c r="P1240" s="11">
        <f t="shared" si="275"/>
        <v>-23.287315649149274</v>
      </c>
      <c r="Q1240" s="11"/>
      <c r="R1240" s="38">
        <f t="shared" si="276"/>
        <v>0</v>
      </c>
      <c r="S1240" s="30">
        <f t="shared" si="277"/>
        <v>0</v>
      </c>
      <c r="T1240" s="30">
        <f t="shared" si="278"/>
        <v>0</v>
      </c>
      <c r="U1240" s="34"/>
      <c r="V1240" s="34"/>
      <c r="W1240" s="34"/>
      <c r="X1240" s="31">
        <f t="shared" si="279"/>
        <v>9.0359999999999996</v>
      </c>
      <c r="Y1240" s="31">
        <f t="shared" si="280"/>
        <v>-184.49199999999999</v>
      </c>
      <c r="Z1240" s="30">
        <f t="shared" si="281"/>
        <v>0</v>
      </c>
    </row>
  </sheetData>
  <sheetProtection algorithmName="SHA-512" hashValue="6qLHNT/Fum3lN1hJ6mGIZRqU3EC1+WhfYkl1hUfyMPsFC8bIqcVzhhH+nA7mdXjtZtOLBbqP2x7kZrEfwAEusQ==" saltValue="EwplkbOiXeQ0VL5KW6TN1A==" spinCount="100000" sheet="1" objects="1" scenarios="1"/>
  <mergeCells count="10">
    <mergeCell ref="H746:I746"/>
    <mergeCell ref="H870:I870"/>
    <mergeCell ref="H994:I994"/>
    <mergeCell ref="H1118:I1118"/>
    <mergeCell ref="H2:I2"/>
    <mergeCell ref="H126:I126"/>
    <mergeCell ref="H250:I250"/>
    <mergeCell ref="H374:I374"/>
    <mergeCell ref="H498:I498"/>
    <mergeCell ref="H622:I622"/>
  </mergeCells>
  <phoneticPr fontId="1"/>
  <hyperlinks>
    <hyperlink ref="D2" location="入力シート6!A5" display="入力シート6!A5" xr:uid="{D934C4F8-C29F-4A7D-9B34-5B3267A92321}"/>
    <hyperlink ref="D126" location="入力シート6!A5" display="入力シート6!A5" xr:uid="{BE8BFA17-724B-4F96-8312-D3803AD58AF8}"/>
    <hyperlink ref="D250" location="入力シート6!A5" display="入力シート6!A5" xr:uid="{686D8166-F0ED-4461-BE81-F40B84228CAF}"/>
    <hyperlink ref="D374" location="入力シート6!A5" display="入力シート6!A5" xr:uid="{722D811F-DF69-4370-9050-F7D978067F2C}"/>
    <hyperlink ref="D498" location="入力シート6!A5" display="入力シート6!A5" xr:uid="{316E2DFA-0CF3-4E6A-AB06-05A38F83B74F}"/>
    <hyperlink ref="D622" location="入力シート6!A5" display="入力シート6!A5" xr:uid="{DDF20BC7-22C4-456C-A0F3-532D5C1F50BD}"/>
    <hyperlink ref="D746" location="入力シート6!A5" display="入力シート6!A5" xr:uid="{EF494BE8-2845-4F05-A75A-2C1F7CA62431}"/>
    <hyperlink ref="D870" location="入力シート6!A5" display="入力シート6!A5" xr:uid="{3E9EA6AB-2665-4162-8792-FF5061833B01}"/>
    <hyperlink ref="D994" location="入力シート6!A5" display="入力シート6!A5" xr:uid="{FC649A2A-288F-45F1-AFF5-D4340C57AC8F}"/>
    <hyperlink ref="D1118" location="入力シート6!A5" display="入力シート6!A5" xr:uid="{8F1B645B-252E-4096-B012-EE5888C60F63}"/>
    <hyperlink ref="A1" location="グラフを描く!C4" display="グラフを描くシートへ" xr:uid="{4E3267F6-1DCF-46C9-BC96-1187FDC93C90}"/>
    <hyperlink ref="A5" location="入力シート6!D2" display="入力シート6!D2" xr:uid="{924BDD24-0595-435D-B906-64DCA1B95806}"/>
    <hyperlink ref="A6" location="入力シート6!D126" display="入力シート6!D126" xr:uid="{0D7970C0-0490-448C-BDEB-FFD7986AF3C7}"/>
    <hyperlink ref="A7" location="入力シート6!D250" display="入力シート6!D250" xr:uid="{91E9C531-9C25-492A-A846-0CFEF06C2696}"/>
    <hyperlink ref="A8" location="入力シート6!D374" display="入力シート6!D374" xr:uid="{B00397FC-7394-40D3-B51F-618662E59738}"/>
    <hyperlink ref="A9" location="入力シート6!D498" display="入力シート6!D498" xr:uid="{413EFA24-96B7-42ED-A4DB-9E1AC9687DDF}"/>
    <hyperlink ref="A10" location="入力シート6!D622" display="入力シート6!D622" xr:uid="{6FEAF104-4B91-4C71-BCE8-A9E7F543A749}"/>
    <hyperlink ref="A11" location="入力シート6!D746" display="入力シート6!D746" xr:uid="{F8A1AF60-D65D-474D-A043-2210E255E559}"/>
    <hyperlink ref="A12" location="入力シート6!D870" display="入力シート6!D870" xr:uid="{E8E01B34-EA5B-4F0F-AF88-ED261B79E596}"/>
    <hyperlink ref="A13" location="入力シート6!D994" display="入力シート6!D994" xr:uid="{E7FDAC4F-1A0E-4096-83C7-1FE237A72544}"/>
    <hyperlink ref="A14" location="入力シート6!D1118" display="入力シート6!D1118" xr:uid="{268FB75E-C667-4D0D-A0DE-7C759CAAB192}"/>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E59288-96D0-414C-9AC7-7C888C6AA86D}">
          <x14:formula1>
            <xm:f>DropDownList!$B$3:$B$6</xm:f>
          </x14:formula1>
          <xm:sqref>H3 H995 H251 H127 H375 H499 H623 H747 H871 H1119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2:O47"/>
  <sheetViews>
    <sheetView zoomScale="94" workbookViewId="0">
      <selection activeCell="C4" sqref="C4"/>
    </sheetView>
  </sheetViews>
  <sheetFormatPr defaultRowHeight="13.5" x14ac:dyDescent="0.15"/>
  <cols>
    <col min="2" max="2" width="10.625" customWidth="1"/>
    <col min="3" max="3" width="13" customWidth="1"/>
    <col min="4" max="4" width="16.125" customWidth="1"/>
    <col min="5" max="5" width="5.5" customWidth="1"/>
    <col min="7" max="7" width="10.625" customWidth="1"/>
    <col min="8" max="8" width="13" customWidth="1"/>
    <col min="9" max="9" width="16.125" customWidth="1"/>
    <col min="10" max="10" width="4.75" customWidth="1"/>
  </cols>
  <sheetData>
    <row r="2" spans="1:11" x14ac:dyDescent="0.15">
      <c r="B2" t="s">
        <v>139</v>
      </c>
    </row>
    <row r="3" spans="1:11" ht="14.25" thickBot="1" x14ac:dyDescent="0.2"/>
    <row r="4" spans="1:11" ht="24.75" customHeight="1" thickBot="1" x14ac:dyDescent="0.2">
      <c r="B4" s="60" t="s">
        <v>86</v>
      </c>
      <c r="C4" s="80"/>
    </row>
    <row r="5" spans="1:11" ht="24.75" customHeight="1" thickBot="1" x14ac:dyDescent="0.2">
      <c r="B5" s="60" t="s">
        <v>89</v>
      </c>
      <c r="C5" s="80"/>
    </row>
    <row r="6" spans="1:11" ht="34.5" customHeight="1" thickBot="1" x14ac:dyDescent="0.2">
      <c r="B6" s="60" t="s">
        <v>126</v>
      </c>
      <c r="C6" s="91" t="str">
        <f ca="1">IF(OR(C5="",C4=""),"",IF(INDIRECT($C$4&amp;"!"&amp;"F"&amp;2+($C$5-1)*124)=0,"",INDIRECT($C$4&amp;"!"&amp;"F"&amp;2+($C$5-1)*124)))</f>
        <v/>
      </c>
      <c r="D6" s="41" t="s">
        <v>152</v>
      </c>
      <c r="E6" s="92" t="str" cm="1">
        <f t="array" aca="1" ref="E6" ca="1">IF(COUNTA(C4:C5)=2,INDIRECT(IF(MOD(VALUE(RIGHT(C4)),2)=1,"E","J")&amp;CHOOSE(VALUE(RIGHT(C4,1)),10,10,24,24,38,38)-1+C5),"")</f>
        <v/>
      </c>
    </row>
    <row r="8" spans="1:11" x14ac:dyDescent="0.15">
      <c r="A8" s="1"/>
      <c r="B8" s="1" t="s">
        <v>95</v>
      </c>
      <c r="C8" s="1"/>
      <c r="D8" s="1"/>
      <c r="E8" s="1"/>
      <c r="F8" s="1"/>
      <c r="G8" s="1" t="s">
        <v>96</v>
      </c>
      <c r="H8" s="1"/>
      <c r="I8" s="1"/>
      <c r="J8" s="1"/>
      <c r="K8" s="1"/>
    </row>
    <row r="9" spans="1:11" x14ac:dyDescent="0.15">
      <c r="A9" s="1"/>
      <c r="B9" s="57" t="s">
        <v>89</v>
      </c>
      <c r="C9" s="70" t="s">
        <v>103</v>
      </c>
      <c r="D9" s="70" t="s">
        <v>102</v>
      </c>
      <c r="E9" s="58" t="s">
        <v>75</v>
      </c>
      <c r="F9" s="1"/>
      <c r="G9" s="57" t="s">
        <v>89</v>
      </c>
      <c r="H9" s="70" t="s">
        <v>103</v>
      </c>
      <c r="I9" s="70" t="s">
        <v>102</v>
      </c>
      <c r="J9" s="58" t="s">
        <v>75</v>
      </c>
      <c r="K9" s="1"/>
    </row>
    <row r="10" spans="1:11" x14ac:dyDescent="0.15">
      <c r="A10" s="1"/>
      <c r="B10" s="75">
        <v>1</v>
      </c>
      <c r="C10" s="40" t="str">
        <f>+入力シート1!B5</f>
        <v/>
      </c>
      <c r="D10" s="40" t="str">
        <f>+入力シート1!C5</f>
        <v/>
      </c>
      <c r="E10" s="55" t="str">
        <f>IF(COUNTA(入力シート1!H3)=0,"",IF(OR(入力シート1!H3="男",入力シート1!H3="M"),"男","女"))</f>
        <v/>
      </c>
      <c r="F10" s="1"/>
      <c r="G10" s="75">
        <v>1</v>
      </c>
      <c r="H10" s="40" t="str">
        <f>+入力シート2!B5</f>
        <v/>
      </c>
      <c r="I10" s="40" t="str">
        <f>+入力シート2!C5</f>
        <v/>
      </c>
      <c r="J10" s="55" t="str">
        <f>IF(COUNTA(入力シート2!H3)=0,"",IF(OR(入力シート2!H3="男",入力シート2!H3="M"),"男","女"))</f>
        <v/>
      </c>
      <c r="K10" s="1"/>
    </row>
    <row r="11" spans="1:11" x14ac:dyDescent="0.15">
      <c r="A11" s="1"/>
      <c r="B11" s="75">
        <v>2</v>
      </c>
      <c r="C11" s="40" t="str">
        <f>+入力シート1!B6</f>
        <v/>
      </c>
      <c r="D11" s="40" t="str">
        <f>+入力シート1!C6</f>
        <v/>
      </c>
      <c r="E11" s="55" t="str">
        <f>IF(COUNTA(入力シート1!H127)=0,"",IF(OR(入力シート1!H127="男",入力シート1!H127="M"),"男","女"))</f>
        <v/>
      </c>
      <c r="F11" s="1"/>
      <c r="G11" s="75">
        <v>2</v>
      </c>
      <c r="H11" s="40" t="str">
        <f>+入力シート2!B6</f>
        <v/>
      </c>
      <c r="I11" s="40" t="str">
        <f>+入力シート2!C6</f>
        <v/>
      </c>
      <c r="J11" s="55" t="str">
        <f>IF(COUNTA(入力シート2!H127)=0,"",IF(OR(入力シート2!H127="男",入力シート2!H127="M"),"男","女"))</f>
        <v/>
      </c>
      <c r="K11" s="1"/>
    </row>
    <row r="12" spans="1:11" x14ac:dyDescent="0.15">
      <c r="A12" s="1"/>
      <c r="B12" s="75">
        <v>3</v>
      </c>
      <c r="C12" s="40" t="str">
        <f>+入力シート1!B7</f>
        <v/>
      </c>
      <c r="D12" s="40" t="str">
        <f>+入力シート1!C7</f>
        <v/>
      </c>
      <c r="E12" s="55" t="str">
        <f>IF(COUNTA(入力シート1!H251)=0,"",IF(OR(入力シート1!H251="男",入力シート1!H251="M"),"男","女"))</f>
        <v/>
      </c>
      <c r="F12" s="1"/>
      <c r="G12" s="75">
        <v>3</v>
      </c>
      <c r="H12" s="40" t="str">
        <f>+入力シート2!B7</f>
        <v/>
      </c>
      <c r="I12" s="40" t="str">
        <f>+入力シート2!C7</f>
        <v/>
      </c>
      <c r="J12" s="55" t="str">
        <f>IF(COUNTA(入力シート2!H251)=0,"",IF(OR(入力シート2!H251="男",入力シート2!H251="M"),"男","女"))</f>
        <v/>
      </c>
      <c r="K12" s="1"/>
    </row>
    <row r="13" spans="1:11" x14ac:dyDescent="0.15">
      <c r="A13" s="1"/>
      <c r="B13" s="75">
        <v>4</v>
      </c>
      <c r="C13" s="40" t="str">
        <f>+入力シート1!B8</f>
        <v/>
      </c>
      <c r="D13" s="40" t="str">
        <f>+入力シート1!C8</f>
        <v/>
      </c>
      <c r="E13" s="55" t="str">
        <f>IF(COUNTA(入力シート1!H375)=0,"",IF(OR(入力シート1!H375="男",入力シート1!H375="M"),"男","女"))</f>
        <v/>
      </c>
      <c r="F13" s="1"/>
      <c r="G13" s="75">
        <v>4</v>
      </c>
      <c r="H13" s="40" t="str">
        <f>+入力シート2!B8</f>
        <v/>
      </c>
      <c r="I13" s="40" t="str">
        <f>+入力シート2!C8</f>
        <v/>
      </c>
      <c r="J13" s="55" t="str">
        <f>IF(COUNTA(入力シート2!H375)=0,"",IF(OR(入力シート2!H375="男",入力シート2!H375="M"),"男","女"))</f>
        <v/>
      </c>
      <c r="K13" s="1"/>
    </row>
    <row r="14" spans="1:11" x14ac:dyDescent="0.15">
      <c r="A14" s="1"/>
      <c r="B14" s="75">
        <v>5</v>
      </c>
      <c r="C14" s="40" t="str">
        <f>+入力シート1!B9</f>
        <v/>
      </c>
      <c r="D14" s="40" t="str">
        <f>+入力シート1!C9</f>
        <v/>
      </c>
      <c r="E14" s="55" t="str">
        <f>IF(COUNTA(入力シート1!H499)=0,"",IF(OR(入力シート1!H499="男",入力シート1!H499="M"),"男","女"))</f>
        <v/>
      </c>
      <c r="F14" s="1"/>
      <c r="G14" s="75">
        <v>5</v>
      </c>
      <c r="H14" s="40" t="str">
        <f>+入力シート2!B9</f>
        <v/>
      </c>
      <c r="I14" s="40" t="str">
        <f>+入力シート2!C9</f>
        <v/>
      </c>
      <c r="J14" s="55" t="str">
        <f>IF(COUNTA(入力シート2!H499)=0,"",IF(OR(入力シート2!H499="男",入力シート2!H499="M"),"男","女"))</f>
        <v/>
      </c>
      <c r="K14" s="1"/>
    </row>
    <row r="15" spans="1:11" x14ac:dyDescent="0.15">
      <c r="A15" s="1"/>
      <c r="B15" s="75">
        <v>6</v>
      </c>
      <c r="C15" s="40" t="str">
        <f>+入力シート1!B10</f>
        <v/>
      </c>
      <c r="D15" s="40" t="str">
        <f>+入力シート1!C10</f>
        <v/>
      </c>
      <c r="E15" s="55" t="str">
        <f>IF(COUNTA(入力シート1!H623)=0,"",IF(OR(入力シート1!H623="男",入力シート1!H623="M"),"男","女"))</f>
        <v/>
      </c>
      <c r="F15" s="1"/>
      <c r="G15" s="75">
        <v>6</v>
      </c>
      <c r="H15" s="40" t="str">
        <f>+入力シート2!B10</f>
        <v/>
      </c>
      <c r="I15" s="40" t="str">
        <f>+入力シート2!C10</f>
        <v/>
      </c>
      <c r="J15" s="55" t="str">
        <f>IF(COUNTA(入力シート2!H623)=0,"",IF(OR(入力シート2!H623="男",入力シート2!H623="M"),"男","女"))</f>
        <v/>
      </c>
      <c r="K15" s="1"/>
    </row>
    <row r="16" spans="1:11" x14ac:dyDescent="0.15">
      <c r="A16" s="1"/>
      <c r="B16" s="75">
        <v>7</v>
      </c>
      <c r="C16" s="40" t="str">
        <f>+入力シート1!B11</f>
        <v/>
      </c>
      <c r="D16" s="40" t="str">
        <f>+入力シート1!C11</f>
        <v/>
      </c>
      <c r="E16" s="55" t="str">
        <f>IF(COUNTA(入力シート1!H747)=0,"",IF(OR(入力シート1!H747="男",入力シート1!H747="M"),"男","女"))</f>
        <v/>
      </c>
      <c r="F16" s="1"/>
      <c r="G16" s="75">
        <v>7</v>
      </c>
      <c r="H16" s="40" t="str">
        <f>+入力シート2!B11</f>
        <v/>
      </c>
      <c r="I16" s="40" t="str">
        <f>+入力シート2!C11</f>
        <v/>
      </c>
      <c r="J16" s="55" t="str">
        <f>IF(COUNTA(入力シート2!H747)=0,"",IF(OR(入力シート2!H747="男",入力シート2!H747="M"),"男","女"))</f>
        <v/>
      </c>
      <c r="K16" s="1"/>
    </row>
    <row r="17" spans="1:15" x14ac:dyDescent="0.15">
      <c r="A17" s="1"/>
      <c r="B17" s="75">
        <v>8</v>
      </c>
      <c r="C17" s="40" t="str">
        <f>+入力シート1!B12</f>
        <v/>
      </c>
      <c r="D17" s="40" t="str">
        <f>+入力シート1!C12</f>
        <v/>
      </c>
      <c r="E17" s="55" t="str">
        <f>IF(COUNTA(入力シート1!H871)=0,"",IF(OR(入力シート1!H871="男",入力シート1!H871="M"),"男","女"))</f>
        <v/>
      </c>
      <c r="F17" s="1"/>
      <c r="G17" s="75">
        <v>8</v>
      </c>
      <c r="H17" s="40" t="str">
        <f>+入力シート2!B12</f>
        <v/>
      </c>
      <c r="I17" s="40" t="str">
        <f>+入力シート2!C12</f>
        <v/>
      </c>
      <c r="J17" s="55" t="str">
        <f>IF(COUNTA(入力シート2!H871)=0,"",IF(OR(入力シート2!H871="男",入力シート2!H871="M"),"男","女"))</f>
        <v/>
      </c>
      <c r="K17" s="1"/>
    </row>
    <row r="18" spans="1:15" x14ac:dyDescent="0.15">
      <c r="A18" s="1"/>
      <c r="B18" s="75">
        <v>9</v>
      </c>
      <c r="C18" s="40" t="str">
        <f>+入力シート1!B13</f>
        <v/>
      </c>
      <c r="D18" s="40" t="str">
        <f>+入力シート1!C13</f>
        <v/>
      </c>
      <c r="E18" s="55" t="str">
        <f>IF(COUNTA(入力シート1!H995)=0,"",IF(OR(入力シート1!H995="男",入力シート1!H995="M"),"男","女"))</f>
        <v/>
      </c>
      <c r="F18" s="1"/>
      <c r="G18" s="75">
        <v>9</v>
      </c>
      <c r="H18" s="40" t="str">
        <f>+入力シート2!B13</f>
        <v/>
      </c>
      <c r="I18" s="40" t="str">
        <f>+入力シート2!C13</f>
        <v/>
      </c>
      <c r="J18" s="55" t="str">
        <f>IF(COUNTA(入力シート2!H995)=0,"",IF(OR(入力シート2!H995="男",入力シート2!H995="M"),"男","女"))</f>
        <v/>
      </c>
      <c r="K18" s="1"/>
    </row>
    <row r="19" spans="1:15" x14ac:dyDescent="0.15">
      <c r="A19" s="1"/>
      <c r="B19" s="77">
        <v>10</v>
      </c>
      <c r="C19" s="69" t="str">
        <f>+入力シート1!B14</f>
        <v/>
      </c>
      <c r="D19" s="69" t="str">
        <f>+入力シート1!C14</f>
        <v/>
      </c>
      <c r="E19" s="56" t="str">
        <f>IF(COUNTA(入力シート1!H1119)=0,"",IF(OR(入力シート1!H1119="男",入力シート1!H1119="M"),"男","女"))</f>
        <v/>
      </c>
      <c r="F19" s="1"/>
      <c r="G19" s="77">
        <v>10</v>
      </c>
      <c r="H19" s="69" t="str">
        <f>+入力シート2!B14</f>
        <v/>
      </c>
      <c r="I19" s="69" t="str">
        <f>+入力シート2!C14</f>
        <v/>
      </c>
      <c r="J19" s="56" t="str">
        <f>IF(COUNTA(入力シート2!H1119)=0,"",IF(OR(入力シート2!H1119="男",入力シート2!H1119="M"),"男","女"))</f>
        <v/>
      </c>
      <c r="K19" s="1"/>
    </row>
    <row r="20" spans="1:15" x14ac:dyDescent="0.15">
      <c r="A20" s="1"/>
      <c r="B20" s="1"/>
      <c r="C20" s="1"/>
      <c r="D20" s="1"/>
      <c r="E20" s="1"/>
      <c r="F20" s="1"/>
      <c r="G20" s="1"/>
      <c r="H20" s="1"/>
      <c r="I20" s="1"/>
      <c r="J20" s="1"/>
      <c r="K20" s="1"/>
    </row>
    <row r="21" spans="1:15" x14ac:dyDescent="0.15">
      <c r="A21" s="1"/>
      <c r="B21" s="1"/>
      <c r="C21" s="1"/>
      <c r="D21" s="1"/>
      <c r="E21" s="1"/>
      <c r="F21" s="1"/>
      <c r="G21" s="1"/>
      <c r="H21" s="1"/>
      <c r="I21" s="1"/>
      <c r="J21" s="1"/>
      <c r="K21" s="1"/>
    </row>
    <row r="22" spans="1:15" x14ac:dyDescent="0.15">
      <c r="A22" s="1"/>
      <c r="B22" s="1" t="s">
        <v>97</v>
      </c>
      <c r="C22" s="1"/>
      <c r="D22" s="1"/>
      <c r="E22" s="1"/>
      <c r="F22" s="1"/>
      <c r="G22" s="1" t="s">
        <v>98</v>
      </c>
      <c r="H22" s="1"/>
      <c r="I22" s="1"/>
      <c r="J22" s="1"/>
      <c r="K22" s="1"/>
    </row>
    <row r="23" spans="1:15" x14ac:dyDescent="0.15">
      <c r="B23" s="57" t="s">
        <v>89</v>
      </c>
      <c r="C23" s="70" t="s">
        <v>103</v>
      </c>
      <c r="D23" s="70" t="s">
        <v>102</v>
      </c>
      <c r="E23" s="58" t="s">
        <v>75</v>
      </c>
      <c r="F23" s="1"/>
      <c r="G23" s="57" t="s">
        <v>89</v>
      </c>
      <c r="H23" s="70" t="s">
        <v>103</v>
      </c>
      <c r="I23" s="70" t="s">
        <v>102</v>
      </c>
      <c r="J23" s="58" t="s">
        <v>75</v>
      </c>
    </row>
    <row r="24" spans="1:15" x14ac:dyDescent="0.15">
      <c r="B24" s="75">
        <v>1</v>
      </c>
      <c r="C24" s="40" t="str">
        <f>+入力シート3!B5</f>
        <v/>
      </c>
      <c r="D24" s="40" t="str">
        <f>+入力シート3!C5</f>
        <v/>
      </c>
      <c r="E24" s="55" t="str">
        <f>IF(COUNTA(入力シート3!H3)=0,"",IF(OR(入力シート3!H3="男",入力シート3!H3="M"),"男","女"))</f>
        <v/>
      </c>
      <c r="F24" s="1"/>
      <c r="G24" s="75">
        <v>1</v>
      </c>
      <c r="H24" s="40" t="str">
        <f>+入力シート4!B5</f>
        <v/>
      </c>
      <c r="I24" s="40" t="str">
        <f>+入力シート4!C5</f>
        <v/>
      </c>
      <c r="J24" s="55" t="str">
        <f>IF(COUNTA(入力シート4!H3)=0,"",IF(OR(入力シート4!H3="男",入力シート4!H3="M"),"男","女"))</f>
        <v/>
      </c>
    </row>
    <row r="25" spans="1:15" x14ac:dyDescent="0.15">
      <c r="B25" s="75">
        <v>2</v>
      </c>
      <c r="C25" s="40" t="str">
        <f>+入力シート3!B6</f>
        <v/>
      </c>
      <c r="D25" s="40" t="str">
        <f>+入力シート3!C6</f>
        <v/>
      </c>
      <c r="E25" s="55" t="str">
        <f>IF(COUNTA(入力シート3!H127)=0,"",IF(OR(入力シート3!H127="男",入力シート3!H127="M"),"男","女"))</f>
        <v/>
      </c>
      <c r="F25" s="1"/>
      <c r="G25" s="75">
        <v>2</v>
      </c>
      <c r="H25" s="40" t="str">
        <f>+入力シート4!B6</f>
        <v/>
      </c>
      <c r="I25" s="40" t="str">
        <f>+入力シート4!C6</f>
        <v/>
      </c>
      <c r="J25" s="55" t="str">
        <f>IF(COUNTA(入力シート4!H127)=0,"",IF(OR(入力シート4!H127="男",入力シート4!H127="M"),"男","女"))</f>
        <v/>
      </c>
      <c r="O25" s="41"/>
    </row>
    <row r="26" spans="1:15" x14ac:dyDescent="0.15">
      <c r="B26" s="75">
        <v>3</v>
      </c>
      <c r="C26" s="40" t="str">
        <f>+入力シート3!B7</f>
        <v/>
      </c>
      <c r="D26" s="40" t="str">
        <f>+入力シート3!C7</f>
        <v/>
      </c>
      <c r="E26" s="55" t="str">
        <f>IF(COUNTA(入力シート3!H251)=0,"",IF(OR(入力シート3!H251="男",入力シート3!H251="M"),"男","女"))</f>
        <v/>
      </c>
      <c r="F26" s="1"/>
      <c r="G26" s="75">
        <v>3</v>
      </c>
      <c r="H26" s="40" t="str">
        <f>+入力シート4!B7</f>
        <v/>
      </c>
      <c r="I26" s="40" t="str">
        <f>+入力シート4!C7</f>
        <v/>
      </c>
      <c r="J26" s="55" t="str">
        <f>IF(COUNTA(入力シート4!H251)=0,"",IF(OR(入力シート4!H251="男",入力シート4!H251="M"),"男","女"))</f>
        <v/>
      </c>
    </row>
    <row r="27" spans="1:15" x14ac:dyDescent="0.15">
      <c r="B27" s="75">
        <v>4</v>
      </c>
      <c r="C27" s="40" t="str">
        <f>+入力シート3!B8</f>
        <v/>
      </c>
      <c r="D27" s="40" t="str">
        <f>+入力シート3!C8</f>
        <v/>
      </c>
      <c r="E27" s="55" t="str">
        <f>IF(COUNTA(入力シート3!H375)=0,"",IF(OR(入力シート3!H375="男",入力シート3!H375="M"),"男","女"))</f>
        <v/>
      </c>
      <c r="F27" s="1"/>
      <c r="G27" s="75">
        <v>4</v>
      </c>
      <c r="H27" s="40" t="str">
        <f>+入力シート4!B8</f>
        <v/>
      </c>
      <c r="I27" s="40" t="str">
        <f>+入力シート4!C8</f>
        <v/>
      </c>
      <c r="J27" s="55" t="str">
        <f>IF(COUNTA(入力シート4!H375)=0,"",IF(OR(入力シート4!H375="男",入力シート4!H375="M"),"男","女"))</f>
        <v/>
      </c>
    </row>
    <row r="28" spans="1:15" x14ac:dyDescent="0.15">
      <c r="B28" s="75">
        <v>5</v>
      </c>
      <c r="C28" s="40" t="str">
        <f>+入力シート3!B9</f>
        <v/>
      </c>
      <c r="D28" s="40" t="str">
        <f>+入力シート3!C9</f>
        <v/>
      </c>
      <c r="E28" s="55" t="str">
        <f>IF(COUNTA(入力シート3!H499)=0,"",IF(OR(入力シート3!H499="男",入力シート3!H499="M"),"男","女"))</f>
        <v/>
      </c>
      <c r="F28" s="1"/>
      <c r="G28" s="75">
        <v>5</v>
      </c>
      <c r="H28" s="40" t="str">
        <f>+入力シート4!B9</f>
        <v/>
      </c>
      <c r="I28" s="40" t="str">
        <f>+入力シート4!C9</f>
        <v/>
      </c>
      <c r="J28" s="55" t="str">
        <f>IF(COUNTA(入力シート4!H499)=0,"",IF(OR(入力シート4!H499="男",入力シート4!H499="M"),"男","女"))</f>
        <v/>
      </c>
    </row>
    <row r="29" spans="1:15" x14ac:dyDescent="0.15">
      <c r="B29" s="75">
        <v>6</v>
      </c>
      <c r="C29" s="40" t="str">
        <f>+入力シート3!B10</f>
        <v/>
      </c>
      <c r="D29" s="40" t="str">
        <f>+入力シート3!C10</f>
        <v/>
      </c>
      <c r="E29" s="55" t="str">
        <f>IF(COUNTA(入力シート3!H623)=0,"",IF(OR(入力シート3!H623="男",入力シート3!H623="M"),"男","女"))</f>
        <v/>
      </c>
      <c r="F29" s="1"/>
      <c r="G29" s="75">
        <v>6</v>
      </c>
      <c r="H29" s="40" t="str">
        <f>+入力シート4!B10</f>
        <v/>
      </c>
      <c r="I29" s="40" t="str">
        <f>+入力シート4!C10</f>
        <v/>
      </c>
      <c r="J29" s="55" t="str">
        <f>IF(COUNTA(入力シート4!H623)=0,"",IF(OR(入力シート4!H623="男",入力シート4!H623="M"),"男","女"))</f>
        <v/>
      </c>
    </row>
    <row r="30" spans="1:15" x14ac:dyDescent="0.15">
      <c r="B30" s="75">
        <v>7</v>
      </c>
      <c r="C30" s="40" t="str">
        <f>+入力シート3!B11</f>
        <v/>
      </c>
      <c r="D30" s="40" t="str">
        <f>+入力シート3!C11</f>
        <v/>
      </c>
      <c r="E30" s="55" t="str">
        <f>IF(COUNTA(入力シート3!H747)=0,"",IF(OR(入力シート3!H747="男",入力シート3!H747="M"),"男","女"))</f>
        <v/>
      </c>
      <c r="F30" s="1"/>
      <c r="G30" s="75">
        <v>7</v>
      </c>
      <c r="H30" s="40" t="str">
        <f>+入力シート4!B11</f>
        <v/>
      </c>
      <c r="I30" s="40" t="str">
        <f>+入力シート4!C11</f>
        <v/>
      </c>
      <c r="J30" s="55" t="str">
        <f>IF(COUNTA(入力シート4!H747)=0,"",IF(OR(入力シート4!H747="男",入力シート4!H747="M"),"男","女"))</f>
        <v/>
      </c>
    </row>
    <row r="31" spans="1:15" x14ac:dyDescent="0.15">
      <c r="B31" s="75">
        <v>8</v>
      </c>
      <c r="C31" s="40" t="str">
        <f>+入力シート3!B12</f>
        <v/>
      </c>
      <c r="D31" s="40" t="str">
        <f>+入力シート3!C12</f>
        <v/>
      </c>
      <c r="E31" s="55" t="str">
        <f>IF(COUNTA(入力シート3!H871)=0,"",IF(OR(入力シート3!H871="男",入力シート3!H871="M"),"男","女"))</f>
        <v/>
      </c>
      <c r="F31" s="1"/>
      <c r="G31" s="75">
        <v>8</v>
      </c>
      <c r="H31" s="40" t="str">
        <f>+入力シート4!B12</f>
        <v/>
      </c>
      <c r="I31" s="40" t="str">
        <f>+入力シート4!C12</f>
        <v/>
      </c>
      <c r="J31" s="55" t="str">
        <f>IF(COUNTA(入力シート4!H871)=0,"",IF(OR(入力シート4!H871="男",入力シート4!H871="M"),"男","女"))</f>
        <v/>
      </c>
    </row>
    <row r="32" spans="1:15" x14ac:dyDescent="0.15">
      <c r="B32" s="75">
        <v>9</v>
      </c>
      <c r="C32" s="40" t="str">
        <f>+入力シート3!B13</f>
        <v/>
      </c>
      <c r="D32" s="40" t="str">
        <f>+入力シート3!C13</f>
        <v/>
      </c>
      <c r="E32" s="55" t="str">
        <f>IF(COUNTA(入力シート3!H995)=0,"",IF(OR(入力シート3!H995="男",入力シート3!H995="M"),"男","女"))</f>
        <v/>
      </c>
      <c r="F32" s="1"/>
      <c r="G32" s="75">
        <v>9</v>
      </c>
      <c r="H32" s="40" t="str">
        <f>+入力シート4!B13</f>
        <v/>
      </c>
      <c r="I32" s="40" t="str">
        <f>+入力シート4!C13</f>
        <v/>
      </c>
      <c r="J32" s="55" t="str">
        <f>IF(COUNTA(入力シート4!H995)=0,"",IF(OR(入力シート4!H995="男",入力シート4!H995="M"),"男","女"))</f>
        <v/>
      </c>
    </row>
    <row r="33" spans="2:10" x14ac:dyDescent="0.15">
      <c r="B33" s="77">
        <v>10</v>
      </c>
      <c r="C33" s="69" t="str">
        <f>+入力シート3!B14</f>
        <v/>
      </c>
      <c r="D33" s="69" t="str">
        <f>+入力シート3!C14</f>
        <v/>
      </c>
      <c r="E33" s="56" t="str">
        <f>IF(COUNTA(入力シート3!H1119)=0,"",IF(OR(入力シート3!H1119="男",入力シート3!H1119="M"),"男","女"))</f>
        <v/>
      </c>
      <c r="F33" s="1"/>
      <c r="G33" s="77">
        <v>10</v>
      </c>
      <c r="H33" s="69" t="str">
        <f>+入力シート4!B14</f>
        <v/>
      </c>
      <c r="I33" s="69" t="str">
        <f>+入力シート4!C14</f>
        <v/>
      </c>
      <c r="J33" s="56" t="str">
        <f>IF(COUNTA(入力シート4!H1119)=0,"",IF(OR(入力シート4!H1119="男",入力シート4!H1119="M"),"男","女"))</f>
        <v/>
      </c>
    </row>
    <row r="36" spans="2:10" x14ac:dyDescent="0.15">
      <c r="B36" s="1" t="s">
        <v>99</v>
      </c>
      <c r="C36" s="1"/>
      <c r="D36" s="1"/>
      <c r="E36" s="1"/>
      <c r="F36" s="1"/>
      <c r="G36" s="1" t="s">
        <v>133</v>
      </c>
      <c r="H36" s="1"/>
      <c r="I36" s="1"/>
      <c r="J36" s="1"/>
    </row>
    <row r="37" spans="2:10" x14ac:dyDescent="0.15">
      <c r="B37" s="57" t="s">
        <v>89</v>
      </c>
      <c r="C37" s="70" t="s">
        <v>103</v>
      </c>
      <c r="D37" s="70" t="s">
        <v>102</v>
      </c>
      <c r="E37" s="58" t="s">
        <v>75</v>
      </c>
      <c r="F37" s="1"/>
      <c r="G37" s="57" t="s">
        <v>89</v>
      </c>
      <c r="H37" s="70" t="s">
        <v>103</v>
      </c>
      <c r="I37" s="70" t="s">
        <v>20</v>
      </c>
      <c r="J37" s="58" t="s">
        <v>75</v>
      </c>
    </row>
    <row r="38" spans="2:10" x14ac:dyDescent="0.15">
      <c r="B38" s="75">
        <v>1</v>
      </c>
      <c r="C38" s="40" t="str">
        <f>+入力シート5!B5</f>
        <v/>
      </c>
      <c r="D38" s="40" t="str">
        <f>+入力シート5!C5</f>
        <v/>
      </c>
      <c r="E38" s="55" t="str">
        <f>IF(COUNTA(入力シート5!H3)=0,"",IF(OR(入力シート5!H3="男",入力シート5!H3="M"),"男","女"))</f>
        <v/>
      </c>
      <c r="F38" s="1"/>
      <c r="G38" s="75">
        <v>1</v>
      </c>
      <c r="H38" s="40" t="str">
        <f>+入力シート6!B5</f>
        <v/>
      </c>
      <c r="I38" s="40" t="str">
        <f>+入力シート6!C5</f>
        <v/>
      </c>
      <c r="J38" s="55" t="str">
        <f>IF(COUNTA(入力シート6!H3)=0,"",IF(OR(入力シート6!H3="男",入力シート6!H3="M"),"男","女"))</f>
        <v/>
      </c>
    </row>
    <row r="39" spans="2:10" x14ac:dyDescent="0.15">
      <c r="B39" s="75">
        <v>2</v>
      </c>
      <c r="C39" s="40" t="str">
        <f>+入力シート5!B6</f>
        <v/>
      </c>
      <c r="D39" s="40" t="str">
        <f>+入力シート5!C6</f>
        <v/>
      </c>
      <c r="E39" s="55" t="str">
        <f>IF(COUNTA(入力シート5!H127)=0,"",IF(OR(入力シート5!H127="男",入力シート5!H127="M"),"男","女"))</f>
        <v/>
      </c>
      <c r="F39" s="1"/>
      <c r="G39" s="75">
        <v>2</v>
      </c>
      <c r="H39" s="40" t="str">
        <f>+入力シート6!B6</f>
        <v/>
      </c>
      <c r="I39" s="40" t="str">
        <f>+入力シート6!C6</f>
        <v/>
      </c>
      <c r="J39" s="55" t="str">
        <f>IF(COUNTA(入力シート6!H127)=0,"",IF(OR(入力シート6!H127="男",入力シート6!H127="M"),"男","女"))</f>
        <v/>
      </c>
    </row>
    <row r="40" spans="2:10" x14ac:dyDescent="0.15">
      <c r="B40" s="75">
        <v>3</v>
      </c>
      <c r="C40" s="40" t="str">
        <f>+入力シート5!B7</f>
        <v/>
      </c>
      <c r="D40" s="40" t="str">
        <f>+入力シート5!C7</f>
        <v/>
      </c>
      <c r="E40" s="55" t="str">
        <f>IF(COUNTA(入力シート5!H251)=0,"",IF(OR(入力シート5!H251="男",入力シート5!H251="M"),"男","女"))</f>
        <v/>
      </c>
      <c r="F40" s="1"/>
      <c r="G40" s="75">
        <v>3</v>
      </c>
      <c r="H40" s="40" t="str">
        <f>+入力シート6!B7</f>
        <v/>
      </c>
      <c r="I40" s="40" t="str">
        <f>+入力シート6!C7</f>
        <v/>
      </c>
      <c r="J40" s="55" t="str">
        <f>IF(COUNTA(入力シート6!H251)=0,"",IF(OR(入力シート6!H251="男",入力シート6!H251="M"),"男","女"))</f>
        <v/>
      </c>
    </row>
    <row r="41" spans="2:10" x14ac:dyDescent="0.15">
      <c r="B41" s="75">
        <v>4</v>
      </c>
      <c r="C41" s="40" t="str">
        <f>+入力シート5!B8</f>
        <v/>
      </c>
      <c r="D41" s="40" t="str">
        <f>+入力シート5!C8</f>
        <v/>
      </c>
      <c r="E41" s="55" t="str">
        <f>IF(COUNTA(入力シート5!H375)=0,"",IF(OR(入力シート5!H375="男",入力シート5!H375="M"),"男","女"))</f>
        <v/>
      </c>
      <c r="F41" s="1"/>
      <c r="G41" s="75">
        <v>4</v>
      </c>
      <c r="H41" s="40" t="str">
        <f>+入力シート6!B8</f>
        <v/>
      </c>
      <c r="I41" s="40" t="str">
        <f>+入力シート6!C8</f>
        <v/>
      </c>
      <c r="J41" s="55" t="str">
        <f>IF(COUNTA(入力シート6!H375)=0,"",IF(OR(入力シート6!H375="男",入力シート6!H375="M"),"男","女"))</f>
        <v/>
      </c>
    </row>
    <row r="42" spans="2:10" x14ac:dyDescent="0.15">
      <c r="B42" s="75">
        <v>5</v>
      </c>
      <c r="C42" s="40" t="str">
        <f>+入力シート5!B9</f>
        <v/>
      </c>
      <c r="D42" s="40" t="str">
        <f>+入力シート5!C9</f>
        <v/>
      </c>
      <c r="E42" s="55" t="str">
        <f>IF(COUNTA(入力シート5!H499)=0,"",IF(OR(入力シート5!H499="男",入力シート5!H499="M"),"男","女"))</f>
        <v/>
      </c>
      <c r="F42" s="1"/>
      <c r="G42" s="75">
        <v>5</v>
      </c>
      <c r="H42" s="40" t="str">
        <f>+入力シート6!B9</f>
        <v/>
      </c>
      <c r="I42" s="40" t="str">
        <f>+入力シート6!C9</f>
        <v/>
      </c>
      <c r="J42" s="55" t="str">
        <f>IF(COUNTA(入力シート6!H499)=0,"",IF(OR(入力シート6!H499="男",入力シート6!H499="M"),"男","女"))</f>
        <v/>
      </c>
    </row>
    <row r="43" spans="2:10" x14ac:dyDescent="0.15">
      <c r="B43" s="75">
        <v>6</v>
      </c>
      <c r="C43" s="40" t="str">
        <f>+入力シート5!B10</f>
        <v/>
      </c>
      <c r="D43" s="40" t="str">
        <f>+入力シート5!C10</f>
        <v/>
      </c>
      <c r="E43" s="55" t="str">
        <f>IF(COUNTA(入力シート5!H623)=0,"",IF(OR(入力シート5!H623="男",入力シート5!H623="M"),"男","女"))</f>
        <v/>
      </c>
      <c r="F43" s="1"/>
      <c r="G43" s="75">
        <v>6</v>
      </c>
      <c r="H43" s="40" t="str">
        <f>+入力シート6!B10</f>
        <v/>
      </c>
      <c r="I43" s="40" t="str">
        <f>+入力シート6!C10</f>
        <v/>
      </c>
      <c r="J43" s="55" t="str">
        <f>IF(COUNTA(入力シート6!H623)=0,"",IF(OR(入力シート6!H623="男",入力シート6!H623="M"),"男","女"))</f>
        <v/>
      </c>
    </row>
    <row r="44" spans="2:10" x14ac:dyDescent="0.15">
      <c r="B44" s="75">
        <v>7</v>
      </c>
      <c r="C44" s="40" t="str">
        <f>+入力シート5!B11</f>
        <v/>
      </c>
      <c r="D44" s="40" t="str">
        <f>+入力シート5!C11</f>
        <v/>
      </c>
      <c r="E44" s="55" t="str">
        <f>IF(COUNTA(入力シート5!H747)=0,"",IF(OR(入力シート5!H747="男",入力シート5!H747="M"),"男","女"))</f>
        <v/>
      </c>
      <c r="F44" s="1"/>
      <c r="G44" s="75">
        <v>7</v>
      </c>
      <c r="H44" s="40" t="str">
        <f>+入力シート6!B11</f>
        <v/>
      </c>
      <c r="I44" s="40" t="str">
        <f>+入力シート6!C11</f>
        <v/>
      </c>
      <c r="J44" s="55" t="str">
        <f>IF(COUNTA(入力シート6!H747)=0,"",IF(OR(入力シート6!H747="男",入力シート6!H747="M"),"男","女"))</f>
        <v/>
      </c>
    </row>
    <row r="45" spans="2:10" x14ac:dyDescent="0.15">
      <c r="B45" s="75">
        <v>8</v>
      </c>
      <c r="C45" s="40" t="str">
        <f>+入力シート5!B12</f>
        <v/>
      </c>
      <c r="D45" s="40" t="str">
        <f>+入力シート5!C12</f>
        <v/>
      </c>
      <c r="E45" s="55" t="str">
        <f>IF(COUNTA(入力シート5!H871)=0,"",IF(OR(入力シート5!H871="男",入力シート5!H871="M"),"男","女"))</f>
        <v/>
      </c>
      <c r="F45" s="1"/>
      <c r="G45" s="75">
        <v>8</v>
      </c>
      <c r="H45" s="40" t="str">
        <f>+入力シート6!B12</f>
        <v/>
      </c>
      <c r="I45" s="40" t="str">
        <f>+入力シート6!C12</f>
        <v/>
      </c>
      <c r="J45" s="55" t="str">
        <f>IF(COUNTA(入力シート6!H871)=0,"",IF(OR(入力シート6!H871="男",入力シート6!H871="M"),"男","女"))</f>
        <v/>
      </c>
    </row>
    <row r="46" spans="2:10" x14ac:dyDescent="0.15">
      <c r="B46" s="75">
        <v>9</v>
      </c>
      <c r="C46" s="40" t="str">
        <f>+入力シート5!B13</f>
        <v/>
      </c>
      <c r="D46" s="40" t="str">
        <f>+入力シート5!C13</f>
        <v/>
      </c>
      <c r="E46" s="55" t="str">
        <f>IF(COUNTA(入力シート5!H995)=0,"",IF(OR(入力シート5!H995="男",入力シート5!H995="M"),"男","女"))</f>
        <v/>
      </c>
      <c r="F46" s="1"/>
      <c r="G46" s="75">
        <v>9</v>
      </c>
      <c r="H46" s="40" t="str">
        <f>+入力シート6!B13</f>
        <v/>
      </c>
      <c r="I46" s="40" t="str">
        <f>+入力シート6!C13</f>
        <v/>
      </c>
      <c r="J46" s="55" t="str">
        <f>IF(COUNTA(入力シート6!H995)=0,"",IF(OR(入力シート6!H995="男",入力シート6!H995="M"),"男","女"))</f>
        <v/>
      </c>
    </row>
    <row r="47" spans="2:10" x14ac:dyDescent="0.15">
      <c r="B47" s="77">
        <v>10</v>
      </c>
      <c r="C47" s="69" t="str">
        <f>+入力シート5!B14</f>
        <v/>
      </c>
      <c r="D47" s="69" t="str">
        <f>+入力シート5!C14</f>
        <v/>
      </c>
      <c r="E47" s="56" t="str">
        <f>IF(COUNTA(入力シート5!H1119)=0,"",IF(OR(入力シート5!H1119="男",入力シート5!H1119="M"),"男","女"))</f>
        <v/>
      </c>
      <c r="F47" s="1"/>
      <c r="G47" s="77">
        <v>10</v>
      </c>
      <c r="H47" s="69" t="str">
        <f>+入力シート6!B14</f>
        <v/>
      </c>
      <c r="I47" s="69" t="str">
        <f>+入力シート6!C14</f>
        <v/>
      </c>
      <c r="J47" s="56" t="str">
        <f>IF(COUNTA(入力シート6!H1119)=0,"",IF(OR(入力シート6!H1119="男",入力シート6!H1119="M"),"男","女"))</f>
        <v/>
      </c>
    </row>
  </sheetData>
  <sheetProtection algorithmName="SHA-512" hashValue="p72CQZG3UaKB1QE8qHyZbdl3FmofTKAiU53t8CJIzixXHNZ8abUVfwwT49WiOsNJ6tWDLV6/u09JoKFk+8+Gyw==" saltValue="Dxn2Y1aYIqpFT7/Ei1Pmpw==" spinCount="100000" sheet="1" objects="1" scenarios="1"/>
  <phoneticPr fontId="1"/>
  <dataValidations count="2">
    <dataValidation type="list" allowBlank="1" showInputMessage="1" showErrorMessage="1" sqref="C4" xr:uid="{00000000-0002-0000-0500-000000000000}">
      <formula1>シート名</formula1>
    </dataValidation>
    <dataValidation type="list" allowBlank="1" showInputMessage="1" showErrorMessage="1" sqref="C5" xr:uid="{F94DE23F-C87D-4DE4-A520-1413ECBD00DE}">
      <formula1>num</formula1>
    </dataValidation>
  </dataValidations>
  <hyperlinks>
    <hyperlink ref="B10" location="入力シート1!D2" display="入力シート1!D2" xr:uid="{00000000-0004-0000-0500-000000000000}"/>
    <hyperlink ref="B11" location="入力シート1!D126" display="入力シート1!D126" xr:uid="{00000000-0004-0000-0500-000001000000}"/>
    <hyperlink ref="B12" location="入力シート1!D250" display="入力シート1!D250" xr:uid="{00000000-0004-0000-0500-000002000000}"/>
    <hyperlink ref="B13" location="入力シート1!D374" display="入力シート1!D374" xr:uid="{00000000-0004-0000-0500-000003000000}"/>
    <hyperlink ref="B14" location="入力シート1!D498" display="入力シート1!D498" xr:uid="{00000000-0004-0000-0500-000004000000}"/>
    <hyperlink ref="B15" location="入力シート1!D622" display="入力シート1!D622" xr:uid="{00000000-0004-0000-0500-000005000000}"/>
    <hyperlink ref="B16" location="入力シート1!D746" display="入力シート1!D746" xr:uid="{00000000-0004-0000-0500-000006000000}"/>
    <hyperlink ref="B17" location="入力シート1!D870" display="入力シート1!D870" xr:uid="{00000000-0004-0000-0500-000007000000}"/>
    <hyperlink ref="B18" location="入力シート1!D994" display="入力シート1!D994" xr:uid="{00000000-0004-0000-0500-000008000000}"/>
    <hyperlink ref="B19" location="入力シート1!D1118" display="入力シート1!D1118" xr:uid="{00000000-0004-0000-0500-000009000000}"/>
    <hyperlink ref="G10" location="入力シート2!D2" display="入力シート2!D2" xr:uid="{99790BF9-3655-4F31-B21B-8E07A8D96080}"/>
    <hyperlink ref="G11" location="入力シート2!D126" display="入力シート2!D126" xr:uid="{835927CA-8F63-4A03-8B55-C2DEEF4AD514}"/>
    <hyperlink ref="G12" location="入力シート2!D250" display="入力シート2!D250" xr:uid="{83404D99-2931-4483-B6D6-F61B2CC5E4BD}"/>
    <hyperlink ref="G13" location="入力シート2!D374" display="入力シート2!D374" xr:uid="{FD1234C7-7915-4257-955B-B485D72723AD}"/>
    <hyperlink ref="G14" location="入力シート2!D498" display="入力シート2!D498" xr:uid="{19CBB0A8-6157-46F6-AA78-C69FF8A68C2D}"/>
    <hyperlink ref="G15" location="入力シート2!D622" display="入力シート2!D622" xr:uid="{6B025BA4-EB71-4C4B-A4B3-4147CDA6001E}"/>
    <hyperlink ref="G16" location="入力シート2!D746" display="入力シート2!D746" xr:uid="{1498943E-0248-4F14-85D0-AA6370166E15}"/>
    <hyperlink ref="G17" location="入力シート2!D870" display="入力シート2!D870" xr:uid="{2364F875-F9D6-4FC2-8E16-5C5876D0B286}"/>
    <hyperlink ref="G18" location="入力シート2!D994" display="入力シート2!D994" xr:uid="{D9705316-6850-4A9A-B1CD-1C77A7F8F8B4}"/>
    <hyperlink ref="G19" location="入力シート2!D1118" display="入力シート2!D1118" xr:uid="{FC7D7F8F-52DD-49A9-A83E-10ABBB6F4B75}"/>
    <hyperlink ref="B24" location="入力シート3!D2" display="入力シート3!D2" xr:uid="{74370BFC-06F3-4D32-806A-09484978713C}"/>
    <hyperlink ref="B25" location="入力シート3!D126" display="入力シート3!D126" xr:uid="{CBE16279-BCDF-4281-A1D1-ADA36820068F}"/>
    <hyperlink ref="B26" location="入力シート3!D250" display="入力シート3!D250" xr:uid="{25946BCD-F49E-46E4-8BCC-E6AC4C447B7F}"/>
    <hyperlink ref="B27" location="入力シート3!D374" display="入力シート3!D374" xr:uid="{6A0A2E08-5587-41C9-8454-C98C36AA3043}"/>
    <hyperlink ref="B28" location="入力シート3!D498" display="入力シート3!D498" xr:uid="{810EE111-0B1D-463C-A73E-D47749014187}"/>
    <hyperlink ref="B29" location="入力シート3!D622" display="入力シート3!D622" xr:uid="{57F26032-3AFE-478D-9593-8F9BB0EA515B}"/>
    <hyperlink ref="B30" location="入力シート3!D746" display="入力シート3!D746" xr:uid="{D62693E0-1168-4CD6-99BD-8B491DB7CA6D}"/>
    <hyperlink ref="B31" location="入力シート3!D870" display="入力シート3!D870" xr:uid="{5D257018-6773-4058-B01E-1B6E4404756E}"/>
    <hyperlink ref="B32" location="入力シート3!D994" display="入力シート3!D994" xr:uid="{34DE5D4B-9226-4B6F-9BCC-E8D492529E4F}"/>
    <hyperlink ref="B33" location="入力シート3!D1118" display="入力シート3!D1118" xr:uid="{AC232267-DCF8-4172-8622-E43ABDE1705E}"/>
    <hyperlink ref="G24" location="入力シート4!D2" display="入力シート4!D2" xr:uid="{22AA2923-3873-410D-8322-2EADEA00A822}"/>
    <hyperlink ref="G25" location="入力シート4!D126" display="入力シート4!D126" xr:uid="{7AF7AD01-813C-442A-9DAF-0D1D875B08F0}"/>
    <hyperlink ref="G26" location="入力シート4!D250" display="入力シート4!D250" xr:uid="{B43A7EA3-0F5B-44FF-9A19-84A9F28BAEC1}"/>
    <hyperlink ref="G27" location="入力シート4!D374" display="入力シート4!D374" xr:uid="{473D7752-0B4A-429E-B197-0D02B4C4E25A}"/>
    <hyperlink ref="G28" location="入力シート4!D498" display="入力シート4!D498" xr:uid="{6CF722F3-0AAC-4847-80E2-2C21BA5F5205}"/>
    <hyperlink ref="G29" location="入力シート4!D622" display="入力シート4!D622" xr:uid="{9296B4CF-64FA-4AF7-A1EA-0406E54DABC1}"/>
    <hyperlink ref="G30" location="入力シート4!D746" display="入力シート4!D746" xr:uid="{17470E41-B190-435A-B7FB-C3067E9B1771}"/>
    <hyperlink ref="G31" location="入力シート4!D870" display="入力シート4!D870" xr:uid="{9D1B1490-1218-4DE1-9121-091B47597CA8}"/>
    <hyperlink ref="G32" location="入力シート4!D994" display="入力シート4!D994" xr:uid="{161E7BB9-7109-49F8-954D-B3E5007D6448}"/>
    <hyperlink ref="G33" location="入力シート4!D1118" display="入力シート4!D1118" xr:uid="{D444B521-5E0B-435F-882A-FCA40FBCD592}"/>
    <hyperlink ref="B38" location="入力シート5!D2" display="入力シート5!D2" xr:uid="{88BCFA35-4E1D-4E5A-91C0-F33DC35D98E5}"/>
    <hyperlink ref="B39" location="入力シート5!D126" display="入力シート5!D126" xr:uid="{C269F9AE-94E3-499E-A739-2D378802C7C3}"/>
    <hyperlink ref="B40" location="入力シート5!D250" display="入力シート5!D250" xr:uid="{815BDEE1-1394-4356-8ABC-4181CCAA5C48}"/>
    <hyperlink ref="B41" location="入力シート5!D374" display="入力シート5!D374" xr:uid="{9ECADC4B-1B96-405D-93FE-0FE7ECC1CEAB}"/>
    <hyperlink ref="B42" location="入力シート5!D498" display="入力シート5!D498" xr:uid="{D836C267-2255-455B-822F-EC2847D8D4F1}"/>
    <hyperlink ref="B43" location="入力シート5!D622" display="入力シート5!D622" xr:uid="{323EDDF5-13CA-4309-9DCE-2D5B56388356}"/>
    <hyperlink ref="B44" location="入力シート5!D746" display="入力シート5!D746" xr:uid="{AEB6060F-3909-4542-9B12-79A3D1086F99}"/>
    <hyperlink ref="B45" location="入力シート5!D870" display="入力シート5!D870" xr:uid="{C4C2ADC9-E86B-4E64-B386-F136E5C45949}"/>
    <hyperlink ref="B46" location="入力シート5!D994" display="入力シート5!D994" xr:uid="{F6BAB06A-7454-41AC-B8D5-75C10BB71534}"/>
    <hyperlink ref="B47" location="入力シート5!D1118" display="入力シート5!D1118" xr:uid="{37FC1271-518A-4F74-95E5-F98E8C864342}"/>
    <hyperlink ref="G38" location="入力シート6!D2" display="入力シート6!D2" xr:uid="{F897889E-B150-4900-B4BA-C5594D2978FC}"/>
    <hyperlink ref="G39" location="入力シート6!D126" display="入力シート6!D126" xr:uid="{C077240C-385C-445F-817D-29E21B16F1C4}"/>
    <hyperlink ref="G40" location="入力シート6!D250" display="入力シート6!D250" xr:uid="{ED316E41-33BF-4312-9319-94154419E971}"/>
    <hyperlink ref="G41" location="入力シート6!D374" display="入力シート6!D374" xr:uid="{8EF734D2-8004-47AB-BA32-24689FD9B88C}"/>
    <hyperlink ref="G42" location="入力シート6!D498" display="入力シート6!D498" xr:uid="{E095E3AC-7C50-4B58-BC0C-875F88FE028D}"/>
    <hyperlink ref="G43" location="入力シート6!D622" display="入力シート6!D622" xr:uid="{FDC3CBF7-01CA-4230-B742-8CD1EA665AEE}"/>
    <hyperlink ref="G44" location="入力シート6!D746" display="入力シート6!D746" xr:uid="{F72C92E9-CEED-42E9-9D40-34B08FEED32A}"/>
    <hyperlink ref="G45" location="入力シート6!D870" display="入力シート6!D870" xr:uid="{397593E1-2BE0-4AC5-8E13-4C80141B2825}"/>
    <hyperlink ref="G46" location="入力シート6!D994" display="入力シート6!D994" xr:uid="{5738E590-18B9-47EA-B9A6-04A7F67CA265}"/>
    <hyperlink ref="G47" location="入力シート6!D1118" display="入力シート6!D1118" xr:uid="{621DCB46-3C02-47DB-A573-B0621C27337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32"/>
  <sheetViews>
    <sheetView showGridLines="0" workbookViewId="0">
      <selection activeCell="L1" sqref="L1"/>
    </sheetView>
  </sheetViews>
  <sheetFormatPr defaultColWidth="9" defaultRowHeight="13.5" x14ac:dyDescent="0.15"/>
  <cols>
    <col min="1" max="1" width="11.5" customWidth="1"/>
    <col min="2" max="2" width="13.125" customWidth="1"/>
    <col min="6" max="7" width="9.5" bestFit="1" customWidth="1"/>
    <col min="12" max="13" width="9.5" bestFit="1" customWidth="1"/>
  </cols>
  <sheetData>
    <row r="1" spans="1:20" x14ac:dyDescent="0.15">
      <c r="A1" s="79"/>
      <c r="B1" s="79"/>
      <c r="C1" s="79"/>
      <c r="D1" s="79"/>
      <c r="E1" s="79"/>
      <c r="F1" s="79"/>
      <c r="G1" s="79"/>
      <c r="H1" s="79"/>
      <c r="I1" s="79"/>
      <c r="J1" s="79"/>
      <c r="K1" s="79"/>
      <c r="L1" s="79"/>
      <c r="M1" s="79"/>
      <c r="N1" s="79"/>
      <c r="O1" s="79"/>
      <c r="P1" s="79"/>
      <c r="Q1" s="79"/>
      <c r="R1" s="79"/>
      <c r="S1" s="79"/>
      <c r="T1" s="79"/>
    </row>
    <row r="2" spans="1:20" ht="14.25" thickBot="1" x14ac:dyDescent="0.2">
      <c r="A2" s="79">
        <f>グラフを描く!C4</f>
        <v>0</v>
      </c>
      <c r="B2" s="79"/>
      <c r="C2" s="79"/>
      <c r="D2" s="79"/>
      <c r="E2" s="79"/>
      <c r="F2" s="79"/>
      <c r="G2" s="79"/>
      <c r="H2" s="79"/>
      <c r="I2" s="79"/>
      <c r="J2" s="79"/>
      <c r="K2" s="79"/>
      <c r="L2" s="79"/>
      <c r="M2" s="79"/>
      <c r="N2" s="79"/>
      <c r="O2" s="79"/>
      <c r="P2" s="79"/>
      <c r="Q2" s="79"/>
      <c r="R2" s="79"/>
      <c r="S2" s="79"/>
      <c r="T2" s="79"/>
    </row>
    <row r="3" spans="1:20" x14ac:dyDescent="0.15">
      <c r="A3" s="79">
        <f>グラフを描く!C5</f>
        <v>0</v>
      </c>
      <c r="B3" s="79"/>
      <c r="C3" s="79"/>
      <c r="D3" s="42" t="s">
        <v>20</v>
      </c>
      <c r="E3" s="81" t="e">
        <f ca="1">IF(G6=100000,"",IF(COUNTA(INDIRECT($A$2&amp;"!"&amp;"F"&amp;2+($A$3-1)*124))=0,"",INDIRECT($A$2&amp;"!"&amp;"F"&amp;2+($A$3-1)*124)))</f>
        <v>#REF!</v>
      </c>
      <c r="F3" s="82"/>
      <c r="G3" s="82"/>
      <c r="H3" s="83"/>
      <c r="I3" s="79"/>
      <c r="J3" s="42" t="s">
        <v>20</v>
      </c>
      <c r="K3" s="81" t="e">
        <f ca="1">IF(M6=100000,"",IF(COUNTA(INDIRECT($A$2&amp;"!"&amp;"F"&amp;2+($A$3-1)*124))=0,"",INDIRECT($A$2&amp;"!"&amp;"F"&amp;2+($A$3-1)*124)))</f>
        <v>#REF!</v>
      </c>
      <c r="L3" s="82"/>
      <c r="M3" s="82"/>
      <c r="N3" s="83"/>
      <c r="O3" s="79"/>
      <c r="P3" s="79"/>
      <c r="Q3" s="79"/>
      <c r="R3" s="79"/>
      <c r="S3" s="79"/>
      <c r="T3" s="79"/>
    </row>
    <row r="4" spans="1:20" x14ac:dyDescent="0.15">
      <c r="A4" s="79"/>
      <c r="B4" s="79"/>
      <c r="C4" s="79"/>
      <c r="D4" s="43" t="s">
        <v>54</v>
      </c>
      <c r="E4" s="84" t="e">
        <f ca="1">INDIRECT($A$2&amp;"!"&amp;"E"&amp;3+($A$3-1)*34)</f>
        <v>#REF!</v>
      </c>
      <c r="F4" s="44" t="s">
        <v>75</v>
      </c>
      <c r="G4" s="30" t="e">
        <f ca="1">INDIRECT($A$2&amp;"!"&amp;"H"&amp;3+($A$3-1)*124)</f>
        <v>#REF!</v>
      </c>
      <c r="H4" s="85"/>
      <c r="I4" s="79"/>
      <c r="J4" s="43" t="s">
        <v>54</v>
      </c>
      <c r="K4" s="84" t="e">
        <f ca="1">INDIRECT($A$2&amp;"!"&amp;"E"&amp;3+($A$3-1)*34)</f>
        <v>#REF!</v>
      </c>
      <c r="L4" s="44" t="s">
        <v>75</v>
      </c>
      <c r="M4" s="30" t="e">
        <f ca="1">INDIRECT($A$2&amp;"!"&amp;"H"&amp;3+($A$3-1)*124)</f>
        <v>#REF!</v>
      </c>
      <c r="N4" s="85"/>
      <c r="O4" s="79"/>
      <c r="P4" s="79"/>
      <c r="Q4" s="79"/>
      <c r="R4" s="79"/>
      <c r="S4" s="79"/>
      <c r="T4" s="79"/>
    </row>
    <row r="5" spans="1:20" ht="27" x14ac:dyDescent="0.15">
      <c r="A5" s="79"/>
      <c r="B5" s="79"/>
      <c r="C5" s="79"/>
      <c r="D5" s="46"/>
      <c r="E5" s="7" t="s">
        <v>44</v>
      </c>
      <c r="F5" s="8" t="s">
        <v>29</v>
      </c>
      <c r="G5" s="8" t="s">
        <v>28</v>
      </c>
      <c r="H5" s="47"/>
      <c r="I5" s="79"/>
      <c r="J5" s="46"/>
      <c r="K5" s="7" t="s">
        <v>44</v>
      </c>
      <c r="L5" s="8" t="s">
        <v>29</v>
      </c>
      <c r="M5" s="8" t="s">
        <v>28</v>
      </c>
      <c r="N5" s="47"/>
      <c r="O5" s="79"/>
      <c r="P5" s="79"/>
      <c r="Q5" s="79"/>
      <c r="R5" s="79"/>
      <c r="S5" s="79"/>
      <c r="T5" s="79"/>
    </row>
    <row r="6" spans="1:20" x14ac:dyDescent="0.15">
      <c r="A6" s="79"/>
      <c r="B6" s="79"/>
      <c r="C6" s="79"/>
      <c r="D6" s="46"/>
      <c r="E6" s="86">
        <f ca="1">IF(ISERROR(INDIRECT($A$2&amp;"!"&amp;"T"&amp;ROW()-1+($A$3-1)*124)),0,INDIRECT($A$2&amp;"!"&amp;"T"&amp;ROW()-1+($A$3-1)*124))</f>
        <v>0</v>
      </c>
      <c r="F6" s="34" t="e">
        <f ca="1">IF(OR($G$4="男",$G$4="M"),IF(INDIRECT($A$2&amp;"!"&amp;"G"&amp;(ROW()-1)+($A$3-1)*124)=0,#N/A,INDIRECT($A$2&amp;"!"&amp;"G"&amp;(ROW()-1)+($A$3-1)*124)),100000)</f>
        <v>#REF!</v>
      </c>
      <c r="G6" s="34" t="e">
        <f ca="1">IF(OR($G$4="男",$G$4="M"),IF(INDIRECT($A$2&amp;"!"&amp;"H"&amp;(ROW()-1)+($A$3-1)*124)=0,#N/A,INDIRECT($A$2&amp;"!"&amp;"H"&amp;(ROW()-1)+($A$3-1)*124)),100000)</f>
        <v>#REF!</v>
      </c>
      <c r="H6" s="49"/>
      <c r="I6" s="79"/>
      <c r="J6" s="46"/>
      <c r="K6" s="86">
        <f ca="1">IF(ISERROR(INDIRECT($A$2&amp;"!"&amp;"T"&amp;ROW()-1+($A$3-1)*124)),0,INDIRECT($A$2&amp;"!"&amp;"T"&amp;ROW()-1+($A$3-1)*124))</f>
        <v>0</v>
      </c>
      <c r="L6" s="34" t="e">
        <f t="shared" ref="L6:L70" ca="1" si="0">IF(OR($M$4="女",$M$4="F"),IF(INDIRECT($A$2&amp;"!"&amp;"G"&amp;(ROW()-1)+($A$3-1)*124)=0,#N/A,INDIRECT($A$2&amp;"!"&amp;"G"&amp;(ROW()-1)+($A$3-1)*124)),100000)</f>
        <v>#REF!</v>
      </c>
      <c r="M6" s="34" t="e">
        <f ca="1">IF(OR($M$4="女",$M$4="F"),IF(INDIRECT($A$2&amp;"!"&amp;"H"&amp;(ROW()-1)+($A$3-1)*124)=0,#N/A,INDIRECT($A$2&amp;"!"&amp;"H"&amp;(ROW()-1)+($A$3-1)*124)),100000)</f>
        <v>#REF!</v>
      </c>
      <c r="N6" s="49"/>
      <c r="O6" s="79"/>
      <c r="P6" s="79"/>
      <c r="Q6" s="79"/>
      <c r="R6" s="79"/>
      <c r="S6" s="79"/>
      <c r="T6" s="79"/>
    </row>
    <row r="7" spans="1:20" x14ac:dyDescent="0.15">
      <c r="A7" s="79"/>
      <c r="B7" s="79"/>
      <c r="C7" s="79"/>
      <c r="D7" s="46"/>
      <c r="E7" s="86">
        <f t="shared" ref="E7:E70" ca="1" si="1">IF(ISERROR(INDIRECT($A$2&amp;"!"&amp;"T"&amp;ROW()-1+($A$3-1)*124)),0,INDIRECT($A$2&amp;"!"&amp;"T"&amp;ROW()-1+($A$3-1)*124))</f>
        <v>0</v>
      </c>
      <c r="F7" s="34" t="e">
        <f t="shared" ref="F7:F70" ca="1" si="2">IF(OR($G$4="男",$G$4="M"),IF(INDIRECT($A$2&amp;"!"&amp;"G"&amp;(ROW()-1)+($A$3-1)*124)=0,#N/A,INDIRECT($A$2&amp;"!"&amp;"G"&amp;(ROW()-1)+($A$3-1)*124)),100000)</f>
        <v>#REF!</v>
      </c>
      <c r="G7" s="34" t="e">
        <f t="shared" ref="G7" ca="1" si="3">IF(OR($G$4="男",$G$4="M"),IF(INDIRECT($A$2&amp;"!"&amp;"H"&amp;(ROW()-1)+($A$3-1)*124)=0,#N/A,INDIRECT($A$2&amp;"!"&amp;"H"&amp;(ROW()-1)+($A$3-1)*124)),100000)</f>
        <v>#REF!</v>
      </c>
      <c r="H7" s="49"/>
      <c r="I7" s="79"/>
      <c r="J7" s="46"/>
      <c r="K7" s="86">
        <f t="shared" ref="K7:K70" ca="1" si="4">IF(ISERROR(INDIRECT($A$2&amp;"!"&amp;"T"&amp;ROW()-1+($A$3-1)*124)),0,INDIRECT($A$2&amp;"!"&amp;"T"&amp;ROW()-1+($A$3-1)*124))</f>
        <v>0</v>
      </c>
      <c r="L7" s="34" t="e">
        <f t="shared" ca="1" si="0"/>
        <v>#REF!</v>
      </c>
      <c r="M7" s="34" t="e">
        <f t="shared" ref="M7:M70" ca="1" si="5">IF(OR($M$4="女",$M$4="F"),IF(INDIRECT($A$2&amp;"!"&amp;"H"&amp;(ROW()-1)+($A$3-1)*124)=0,#N/A,INDIRECT($A$2&amp;"!"&amp;"H"&amp;(ROW()-1)+($A$3-1)*124)),100000)</f>
        <v>#REF!</v>
      </c>
      <c r="N7" s="49"/>
      <c r="O7" s="79"/>
      <c r="P7" s="79"/>
      <c r="Q7" s="79"/>
      <c r="R7" s="79"/>
      <c r="S7" s="79"/>
      <c r="T7" s="79"/>
    </row>
    <row r="8" spans="1:20" x14ac:dyDescent="0.15">
      <c r="A8" s="79"/>
      <c r="B8" s="79"/>
      <c r="C8" s="79"/>
      <c r="D8" s="46"/>
      <c r="E8" s="86">
        <f t="shared" ca="1" si="1"/>
        <v>0</v>
      </c>
      <c r="F8" s="34" t="e">
        <f t="shared" ca="1" si="2"/>
        <v>#REF!</v>
      </c>
      <c r="G8" s="34" t="e">
        <f ca="1">IF(OR($G$4="男",$G$4="M"),IF(INDIRECT($A$2&amp;"!"&amp;"H"&amp;(ROW()-1)+($A$3-1)*124)=0,#N/A,INDIRECT($A$2&amp;"!"&amp;"H"&amp;(ROW()-1)+($A$3-1)*124)),100000)</f>
        <v>#REF!</v>
      </c>
      <c r="H8" s="49"/>
      <c r="I8" s="79"/>
      <c r="J8" s="46"/>
      <c r="K8" s="86">
        <f t="shared" ca="1" si="4"/>
        <v>0</v>
      </c>
      <c r="L8" s="34" t="e">
        <f t="shared" ca="1" si="0"/>
        <v>#REF!</v>
      </c>
      <c r="M8" s="34" t="e">
        <f t="shared" ca="1" si="5"/>
        <v>#REF!</v>
      </c>
      <c r="N8" s="49"/>
      <c r="O8" s="79"/>
      <c r="P8" s="79"/>
      <c r="Q8" s="79"/>
      <c r="R8" s="79"/>
      <c r="S8" s="79"/>
      <c r="T8" s="79"/>
    </row>
    <row r="9" spans="1:20" x14ac:dyDescent="0.15">
      <c r="A9" s="79"/>
      <c r="B9" s="79"/>
      <c r="C9" s="79"/>
      <c r="D9" s="46"/>
      <c r="E9" s="86">
        <f t="shared" ca="1" si="1"/>
        <v>0</v>
      </c>
      <c r="F9" s="34" t="e">
        <f t="shared" ca="1" si="2"/>
        <v>#REF!</v>
      </c>
      <c r="G9" s="34" t="e">
        <f t="shared" ref="G9:G72" ca="1" si="6">IF(OR($G$4="男",$G$4="M"),IF(INDIRECT($A$2&amp;"!"&amp;"H"&amp;(ROW()-1)+($A$3-1)*124)=0,#N/A,INDIRECT($A$2&amp;"!"&amp;"H"&amp;(ROW()-1)+($A$3-1)*124)),100000)</f>
        <v>#REF!</v>
      </c>
      <c r="H9" s="49"/>
      <c r="I9" s="79"/>
      <c r="J9" s="46"/>
      <c r="K9" s="86">
        <f t="shared" ca="1" si="4"/>
        <v>0</v>
      </c>
      <c r="L9" s="34" t="e">
        <f t="shared" ca="1" si="0"/>
        <v>#REF!</v>
      </c>
      <c r="M9" s="34" t="e">
        <f t="shared" ca="1" si="5"/>
        <v>#REF!</v>
      </c>
      <c r="N9" s="49"/>
      <c r="O9" s="79"/>
      <c r="P9" s="79"/>
      <c r="Q9" s="79"/>
      <c r="R9" s="79"/>
      <c r="S9" s="79"/>
      <c r="T9" s="79"/>
    </row>
    <row r="10" spans="1:20" x14ac:dyDescent="0.15">
      <c r="A10" s="79"/>
      <c r="B10" s="79"/>
      <c r="C10" s="79"/>
      <c r="D10" s="46"/>
      <c r="E10" s="86">
        <f t="shared" ca="1" si="1"/>
        <v>0</v>
      </c>
      <c r="F10" s="34" t="e">
        <f t="shared" ca="1" si="2"/>
        <v>#REF!</v>
      </c>
      <c r="G10" s="34" t="e">
        <f t="shared" ca="1" si="6"/>
        <v>#REF!</v>
      </c>
      <c r="H10" s="49"/>
      <c r="I10" s="79"/>
      <c r="J10" s="46"/>
      <c r="K10" s="86">
        <f t="shared" ca="1" si="4"/>
        <v>0</v>
      </c>
      <c r="L10" s="34" t="e">
        <f t="shared" ca="1" si="0"/>
        <v>#REF!</v>
      </c>
      <c r="M10" s="34" t="e">
        <f t="shared" ca="1" si="5"/>
        <v>#REF!</v>
      </c>
      <c r="N10" s="49"/>
      <c r="O10" s="79"/>
      <c r="P10" s="79"/>
      <c r="Q10" s="79"/>
      <c r="R10" s="79"/>
      <c r="S10" s="79"/>
      <c r="T10" s="79"/>
    </row>
    <row r="11" spans="1:20" x14ac:dyDescent="0.15">
      <c r="A11" s="79"/>
      <c r="B11" s="79"/>
      <c r="C11" s="79"/>
      <c r="D11" s="46"/>
      <c r="E11" s="86">
        <f t="shared" ca="1" si="1"/>
        <v>0</v>
      </c>
      <c r="F11" s="34" t="e">
        <f t="shared" ca="1" si="2"/>
        <v>#REF!</v>
      </c>
      <c r="G11" s="34" t="e">
        <f t="shared" ca="1" si="6"/>
        <v>#REF!</v>
      </c>
      <c r="H11" s="49"/>
      <c r="I11" s="79"/>
      <c r="J11" s="46"/>
      <c r="K11" s="86">
        <f t="shared" ca="1" si="4"/>
        <v>0</v>
      </c>
      <c r="L11" s="34" t="e">
        <f t="shared" ca="1" si="0"/>
        <v>#REF!</v>
      </c>
      <c r="M11" s="34" t="e">
        <f t="shared" ca="1" si="5"/>
        <v>#REF!</v>
      </c>
      <c r="N11" s="49"/>
      <c r="O11" s="79"/>
      <c r="P11" s="79"/>
      <c r="Q11" s="79"/>
      <c r="R11" s="79"/>
      <c r="S11" s="79"/>
      <c r="T11" s="79"/>
    </row>
    <row r="12" spans="1:20" x14ac:dyDescent="0.15">
      <c r="A12" s="79" t="s">
        <v>90</v>
      </c>
      <c r="B12" s="79"/>
      <c r="C12" s="79"/>
      <c r="D12" s="46"/>
      <c r="E12" s="86">
        <f t="shared" ca="1" si="1"/>
        <v>0</v>
      </c>
      <c r="F12" s="34" t="e">
        <f t="shared" ca="1" si="2"/>
        <v>#REF!</v>
      </c>
      <c r="G12" s="34" t="e">
        <f t="shared" ca="1" si="6"/>
        <v>#REF!</v>
      </c>
      <c r="H12" s="49"/>
      <c r="I12" s="79"/>
      <c r="J12" s="46"/>
      <c r="K12" s="86">
        <f t="shared" ca="1" si="4"/>
        <v>0</v>
      </c>
      <c r="L12" s="34" t="e">
        <f t="shared" ca="1" si="0"/>
        <v>#REF!</v>
      </c>
      <c r="M12" s="34" t="e">
        <f t="shared" ca="1" si="5"/>
        <v>#REF!</v>
      </c>
      <c r="N12" s="49"/>
      <c r="O12" s="79"/>
      <c r="P12" s="79"/>
      <c r="Q12" s="79"/>
      <c r="R12" s="79"/>
      <c r="S12" s="79"/>
      <c r="T12" s="79"/>
    </row>
    <row r="13" spans="1:20" x14ac:dyDescent="0.15">
      <c r="A13" s="79" t="s">
        <v>91</v>
      </c>
      <c r="B13" s="79"/>
      <c r="C13" s="79"/>
      <c r="D13" s="46"/>
      <c r="E13" s="86">
        <f t="shared" ca="1" si="1"/>
        <v>0</v>
      </c>
      <c r="F13" s="34" t="e">
        <f t="shared" ca="1" si="2"/>
        <v>#REF!</v>
      </c>
      <c r="G13" s="34" t="e">
        <f t="shared" ca="1" si="6"/>
        <v>#REF!</v>
      </c>
      <c r="H13" s="49"/>
      <c r="I13" s="79"/>
      <c r="J13" s="46"/>
      <c r="K13" s="86">
        <f t="shared" ca="1" si="4"/>
        <v>0</v>
      </c>
      <c r="L13" s="34" t="e">
        <f t="shared" ca="1" si="0"/>
        <v>#REF!</v>
      </c>
      <c r="M13" s="34" t="e">
        <f t="shared" ca="1" si="5"/>
        <v>#REF!</v>
      </c>
      <c r="N13" s="49"/>
      <c r="O13" s="79"/>
      <c r="P13" s="79"/>
      <c r="Q13" s="79"/>
      <c r="R13" s="79"/>
      <c r="S13" s="79"/>
      <c r="T13" s="79"/>
    </row>
    <row r="14" spans="1:20" x14ac:dyDescent="0.15">
      <c r="A14" s="79" t="s">
        <v>92</v>
      </c>
      <c r="B14" s="79"/>
      <c r="C14" s="79"/>
      <c r="D14" s="46"/>
      <c r="E14" s="86">
        <f t="shared" ca="1" si="1"/>
        <v>0</v>
      </c>
      <c r="F14" s="34" t="e">
        <f t="shared" ca="1" si="2"/>
        <v>#REF!</v>
      </c>
      <c r="G14" s="34" t="e">
        <f t="shared" ca="1" si="6"/>
        <v>#REF!</v>
      </c>
      <c r="H14" s="49"/>
      <c r="I14" s="79"/>
      <c r="J14" s="46"/>
      <c r="K14" s="86">
        <f t="shared" ca="1" si="4"/>
        <v>0</v>
      </c>
      <c r="L14" s="34" t="e">
        <f t="shared" ca="1" si="0"/>
        <v>#REF!</v>
      </c>
      <c r="M14" s="34" t="e">
        <f t="shared" ca="1" si="5"/>
        <v>#REF!</v>
      </c>
      <c r="N14" s="49"/>
      <c r="O14" s="79"/>
      <c r="P14" s="79"/>
      <c r="Q14" s="79"/>
      <c r="R14" s="79"/>
      <c r="S14" s="79"/>
      <c r="T14" s="79"/>
    </row>
    <row r="15" spans="1:20" x14ac:dyDescent="0.15">
      <c r="A15" s="79" t="s">
        <v>93</v>
      </c>
      <c r="B15" s="79"/>
      <c r="C15" s="79"/>
      <c r="D15" s="46"/>
      <c r="E15" s="86">
        <f t="shared" ca="1" si="1"/>
        <v>0</v>
      </c>
      <c r="F15" s="34" t="e">
        <f t="shared" ca="1" si="2"/>
        <v>#REF!</v>
      </c>
      <c r="G15" s="34" t="e">
        <f t="shared" ca="1" si="6"/>
        <v>#REF!</v>
      </c>
      <c r="H15" s="49"/>
      <c r="I15" s="79"/>
      <c r="J15" s="46"/>
      <c r="K15" s="86">
        <f t="shared" ca="1" si="4"/>
        <v>0</v>
      </c>
      <c r="L15" s="34" t="e">
        <f t="shared" ca="1" si="0"/>
        <v>#REF!</v>
      </c>
      <c r="M15" s="34" t="e">
        <f t="shared" ca="1" si="5"/>
        <v>#REF!</v>
      </c>
      <c r="N15" s="49"/>
      <c r="O15" s="79"/>
      <c r="P15" s="79"/>
      <c r="Q15" s="79"/>
      <c r="R15" s="79"/>
      <c r="S15" s="79"/>
      <c r="T15" s="79"/>
    </row>
    <row r="16" spans="1:20" x14ac:dyDescent="0.15">
      <c r="A16" s="79" t="s">
        <v>94</v>
      </c>
      <c r="B16" s="79"/>
      <c r="C16" s="79"/>
      <c r="D16" s="46"/>
      <c r="E16" s="86">
        <f t="shared" ca="1" si="1"/>
        <v>0</v>
      </c>
      <c r="F16" s="34" t="e">
        <f t="shared" ca="1" si="2"/>
        <v>#REF!</v>
      </c>
      <c r="G16" s="34" t="e">
        <f t="shared" ca="1" si="6"/>
        <v>#REF!</v>
      </c>
      <c r="H16" s="49"/>
      <c r="I16" s="79"/>
      <c r="J16" s="46"/>
      <c r="K16" s="86">
        <f t="shared" ca="1" si="4"/>
        <v>0</v>
      </c>
      <c r="L16" s="34" t="e">
        <f t="shared" ca="1" si="0"/>
        <v>#REF!</v>
      </c>
      <c r="M16" s="34" t="e">
        <f t="shared" ca="1" si="5"/>
        <v>#REF!</v>
      </c>
      <c r="N16" s="49"/>
      <c r="O16" s="79"/>
      <c r="P16" s="79"/>
      <c r="Q16" s="79"/>
      <c r="R16" s="79"/>
      <c r="S16" s="79"/>
      <c r="T16" s="79"/>
    </row>
    <row r="17" spans="1:20" x14ac:dyDescent="0.15">
      <c r="A17" s="79" t="s">
        <v>134</v>
      </c>
      <c r="B17" s="79"/>
      <c r="C17" s="79"/>
      <c r="D17" s="46"/>
      <c r="E17" s="86">
        <f t="shared" ca="1" si="1"/>
        <v>0</v>
      </c>
      <c r="F17" s="34" t="e">
        <f t="shared" ca="1" si="2"/>
        <v>#REF!</v>
      </c>
      <c r="G17" s="34" t="e">
        <f t="shared" ca="1" si="6"/>
        <v>#REF!</v>
      </c>
      <c r="H17" s="49"/>
      <c r="I17" s="79"/>
      <c r="J17" s="46"/>
      <c r="K17" s="86">
        <f t="shared" ca="1" si="4"/>
        <v>0</v>
      </c>
      <c r="L17" s="34" t="e">
        <f t="shared" ca="1" si="0"/>
        <v>#REF!</v>
      </c>
      <c r="M17" s="34" t="e">
        <f t="shared" ca="1" si="5"/>
        <v>#REF!</v>
      </c>
      <c r="N17" s="49"/>
      <c r="O17" s="79"/>
      <c r="P17" s="79"/>
      <c r="Q17" s="79"/>
      <c r="R17" s="79"/>
      <c r="S17" s="79"/>
      <c r="T17" s="79"/>
    </row>
    <row r="18" spans="1:20" x14ac:dyDescent="0.15">
      <c r="A18" s="79"/>
      <c r="B18" s="79"/>
      <c r="C18" s="79"/>
      <c r="D18" s="46"/>
      <c r="E18" s="86">
        <f t="shared" ca="1" si="1"/>
        <v>0</v>
      </c>
      <c r="F18" s="34" t="e">
        <f t="shared" ca="1" si="2"/>
        <v>#REF!</v>
      </c>
      <c r="G18" s="34" t="e">
        <f t="shared" ca="1" si="6"/>
        <v>#REF!</v>
      </c>
      <c r="H18" s="49"/>
      <c r="I18" s="79"/>
      <c r="J18" s="46"/>
      <c r="K18" s="86">
        <f t="shared" ca="1" si="4"/>
        <v>0</v>
      </c>
      <c r="L18" s="34" t="e">
        <f t="shared" ca="1" si="0"/>
        <v>#REF!</v>
      </c>
      <c r="M18" s="34" t="e">
        <f t="shared" ca="1" si="5"/>
        <v>#REF!</v>
      </c>
      <c r="N18" s="49"/>
      <c r="O18" s="79"/>
      <c r="P18" s="79"/>
      <c r="Q18" s="79"/>
      <c r="R18" s="79"/>
      <c r="S18" s="79"/>
      <c r="T18" s="79"/>
    </row>
    <row r="19" spans="1:20" x14ac:dyDescent="0.15">
      <c r="A19" s="79"/>
      <c r="B19" s="79"/>
      <c r="C19" s="79"/>
      <c r="D19" s="46"/>
      <c r="E19" s="86">
        <f t="shared" ca="1" si="1"/>
        <v>0</v>
      </c>
      <c r="F19" s="34" t="e">
        <f t="shared" ca="1" si="2"/>
        <v>#REF!</v>
      </c>
      <c r="G19" s="34" t="e">
        <f t="shared" ca="1" si="6"/>
        <v>#REF!</v>
      </c>
      <c r="H19" s="49"/>
      <c r="I19" s="79"/>
      <c r="J19" s="46"/>
      <c r="K19" s="86">
        <f t="shared" ca="1" si="4"/>
        <v>0</v>
      </c>
      <c r="L19" s="34" t="e">
        <f t="shared" ca="1" si="0"/>
        <v>#REF!</v>
      </c>
      <c r="M19" s="34" t="e">
        <f t="shared" ca="1" si="5"/>
        <v>#REF!</v>
      </c>
      <c r="N19" s="49"/>
      <c r="O19" s="79"/>
      <c r="P19" s="79"/>
      <c r="Q19" s="79"/>
      <c r="R19" s="79"/>
      <c r="S19" s="79"/>
      <c r="T19" s="79"/>
    </row>
    <row r="20" spans="1:20" x14ac:dyDescent="0.15">
      <c r="A20" s="79"/>
      <c r="B20" s="79"/>
      <c r="C20" s="79"/>
      <c r="D20" s="46"/>
      <c r="E20" s="86">
        <f t="shared" ca="1" si="1"/>
        <v>0</v>
      </c>
      <c r="F20" s="34" t="e">
        <f t="shared" ca="1" si="2"/>
        <v>#REF!</v>
      </c>
      <c r="G20" s="34" t="e">
        <f t="shared" ca="1" si="6"/>
        <v>#REF!</v>
      </c>
      <c r="H20" s="49"/>
      <c r="I20" s="79"/>
      <c r="J20" s="46"/>
      <c r="K20" s="86">
        <f t="shared" ca="1" si="4"/>
        <v>0</v>
      </c>
      <c r="L20" s="34" t="e">
        <f t="shared" ca="1" si="0"/>
        <v>#REF!</v>
      </c>
      <c r="M20" s="34" t="e">
        <f t="shared" ca="1" si="5"/>
        <v>#REF!</v>
      </c>
      <c r="N20" s="49"/>
      <c r="O20" s="79"/>
      <c r="P20" s="79"/>
      <c r="Q20" s="79"/>
      <c r="R20" s="79"/>
      <c r="S20" s="79"/>
      <c r="T20" s="79"/>
    </row>
    <row r="21" spans="1:20" x14ac:dyDescent="0.15">
      <c r="A21" s="79">
        <v>1</v>
      </c>
      <c r="B21" s="79"/>
      <c r="C21" s="79"/>
      <c r="D21" s="46"/>
      <c r="E21" s="86">
        <f t="shared" ca="1" si="1"/>
        <v>0</v>
      </c>
      <c r="F21" s="34" t="e">
        <f t="shared" ca="1" si="2"/>
        <v>#REF!</v>
      </c>
      <c r="G21" s="34" t="e">
        <f t="shared" ca="1" si="6"/>
        <v>#REF!</v>
      </c>
      <c r="H21" s="49"/>
      <c r="I21" s="79"/>
      <c r="J21" s="46"/>
      <c r="K21" s="86">
        <f t="shared" ca="1" si="4"/>
        <v>0</v>
      </c>
      <c r="L21" s="34" t="e">
        <f t="shared" ca="1" si="0"/>
        <v>#REF!</v>
      </c>
      <c r="M21" s="34" t="e">
        <f t="shared" ca="1" si="5"/>
        <v>#REF!</v>
      </c>
      <c r="N21" s="49"/>
      <c r="O21" s="79"/>
      <c r="P21" s="79"/>
      <c r="Q21" s="79"/>
      <c r="R21" s="79"/>
      <c r="S21" s="79"/>
      <c r="T21" s="79"/>
    </row>
    <row r="22" spans="1:20" x14ac:dyDescent="0.15">
      <c r="A22" s="79">
        <v>2</v>
      </c>
      <c r="B22" s="79"/>
      <c r="C22" s="79"/>
      <c r="D22" s="46"/>
      <c r="E22" s="86">
        <f t="shared" ca="1" si="1"/>
        <v>0</v>
      </c>
      <c r="F22" s="34" t="e">
        <f t="shared" ca="1" si="2"/>
        <v>#REF!</v>
      </c>
      <c r="G22" s="34" t="e">
        <f t="shared" ca="1" si="6"/>
        <v>#REF!</v>
      </c>
      <c r="H22" s="49"/>
      <c r="I22" s="79"/>
      <c r="J22" s="46"/>
      <c r="K22" s="86">
        <f t="shared" ca="1" si="4"/>
        <v>0</v>
      </c>
      <c r="L22" s="34" t="e">
        <f t="shared" ca="1" si="0"/>
        <v>#REF!</v>
      </c>
      <c r="M22" s="34" t="e">
        <f t="shared" ca="1" si="5"/>
        <v>#REF!</v>
      </c>
      <c r="N22" s="49"/>
      <c r="O22" s="79"/>
      <c r="P22" s="79"/>
      <c r="Q22" s="79"/>
      <c r="R22" s="79"/>
      <c r="S22" s="79"/>
      <c r="T22" s="79"/>
    </row>
    <row r="23" spans="1:20" x14ac:dyDescent="0.15">
      <c r="A23" s="79">
        <v>3</v>
      </c>
      <c r="B23" s="79"/>
      <c r="C23" s="79"/>
      <c r="D23" s="46"/>
      <c r="E23" s="86">
        <f t="shared" ca="1" si="1"/>
        <v>0</v>
      </c>
      <c r="F23" s="34" t="e">
        <f t="shared" ca="1" si="2"/>
        <v>#REF!</v>
      </c>
      <c r="G23" s="34" t="e">
        <f t="shared" ca="1" si="6"/>
        <v>#REF!</v>
      </c>
      <c r="H23" s="49"/>
      <c r="I23" s="79"/>
      <c r="J23" s="46"/>
      <c r="K23" s="86">
        <f t="shared" ca="1" si="4"/>
        <v>0</v>
      </c>
      <c r="L23" s="34" t="e">
        <f t="shared" ca="1" si="0"/>
        <v>#REF!</v>
      </c>
      <c r="M23" s="34" t="e">
        <f t="shared" ca="1" si="5"/>
        <v>#REF!</v>
      </c>
      <c r="N23" s="49"/>
      <c r="O23" s="79"/>
      <c r="P23" s="79"/>
      <c r="Q23" s="79"/>
      <c r="R23" s="79"/>
      <c r="S23" s="79"/>
      <c r="T23" s="79"/>
    </row>
    <row r="24" spans="1:20" x14ac:dyDescent="0.15">
      <c r="A24" s="79">
        <v>4</v>
      </c>
      <c r="B24" s="79"/>
      <c r="C24" s="79"/>
      <c r="D24" s="46"/>
      <c r="E24" s="86">
        <f t="shared" ca="1" si="1"/>
        <v>0</v>
      </c>
      <c r="F24" s="34" t="e">
        <f t="shared" ca="1" si="2"/>
        <v>#REF!</v>
      </c>
      <c r="G24" s="34" t="e">
        <f t="shared" ca="1" si="6"/>
        <v>#REF!</v>
      </c>
      <c r="H24" s="49"/>
      <c r="I24" s="79"/>
      <c r="J24" s="46"/>
      <c r="K24" s="86">
        <f t="shared" ca="1" si="4"/>
        <v>0</v>
      </c>
      <c r="L24" s="34" t="e">
        <f t="shared" ca="1" si="0"/>
        <v>#REF!</v>
      </c>
      <c r="M24" s="34" t="e">
        <f t="shared" ca="1" si="5"/>
        <v>#REF!</v>
      </c>
      <c r="N24" s="49"/>
      <c r="O24" s="79"/>
      <c r="P24" s="79"/>
      <c r="Q24" s="79"/>
      <c r="R24" s="79"/>
      <c r="S24" s="79"/>
      <c r="T24" s="79"/>
    </row>
    <row r="25" spans="1:20" x14ac:dyDescent="0.15">
      <c r="A25" s="79">
        <v>5</v>
      </c>
      <c r="B25" s="79"/>
      <c r="C25" s="79"/>
      <c r="D25" s="46"/>
      <c r="E25" s="86">
        <f t="shared" ca="1" si="1"/>
        <v>0</v>
      </c>
      <c r="F25" s="34" t="e">
        <f t="shared" ca="1" si="2"/>
        <v>#REF!</v>
      </c>
      <c r="G25" s="34" t="e">
        <f t="shared" ca="1" si="6"/>
        <v>#REF!</v>
      </c>
      <c r="H25" s="49"/>
      <c r="I25" s="79"/>
      <c r="J25" s="46"/>
      <c r="K25" s="86">
        <f t="shared" ca="1" si="4"/>
        <v>0</v>
      </c>
      <c r="L25" s="34" t="e">
        <f t="shared" ca="1" si="0"/>
        <v>#REF!</v>
      </c>
      <c r="M25" s="34" t="e">
        <f t="shared" ca="1" si="5"/>
        <v>#REF!</v>
      </c>
      <c r="N25" s="49"/>
      <c r="O25" s="79"/>
      <c r="P25" s="79"/>
      <c r="Q25" s="79"/>
      <c r="R25" s="79"/>
      <c r="S25" s="79"/>
      <c r="T25" s="79"/>
    </row>
    <row r="26" spans="1:20" x14ac:dyDescent="0.15">
      <c r="A26" s="79">
        <v>6</v>
      </c>
      <c r="B26" s="79"/>
      <c r="C26" s="79"/>
      <c r="D26" s="46"/>
      <c r="E26" s="86">
        <f t="shared" ca="1" si="1"/>
        <v>0</v>
      </c>
      <c r="F26" s="34" t="e">
        <f t="shared" ca="1" si="2"/>
        <v>#REF!</v>
      </c>
      <c r="G26" s="34" t="e">
        <f t="shared" ca="1" si="6"/>
        <v>#REF!</v>
      </c>
      <c r="H26" s="49"/>
      <c r="I26" s="79"/>
      <c r="J26" s="46"/>
      <c r="K26" s="86">
        <f t="shared" ca="1" si="4"/>
        <v>0</v>
      </c>
      <c r="L26" s="34" t="e">
        <f t="shared" ca="1" si="0"/>
        <v>#REF!</v>
      </c>
      <c r="M26" s="34" t="e">
        <f t="shared" ca="1" si="5"/>
        <v>#REF!</v>
      </c>
      <c r="N26" s="49"/>
      <c r="O26" s="79"/>
      <c r="P26" s="79"/>
      <c r="Q26" s="79"/>
      <c r="R26" s="79"/>
      <c r="S26" s="79"/>
      <c r="T26" s="79"/>
    </row>
    <row r="27" spans="1:20" x14ac:dyDescent="0.15">
      <c r="A27" s="79">
        <v>7</v>
      </c>
      <c r="B27" s="79"/>
      <c r="C27" s="79"/>
      <c r="D27" s="46"/>
      <c r="E27" s="86">
        <f t="shared" ca="1" si="1"/>
        <v>0</v>
      </c>
      <c r="F27" s="34" t="e">
        <f t="shared" ca="1" si="2"/>
        <v>#REF!</v>
      </c>
      <c r="G27" s="34" t="e">
        <f t="shared" ca="1" si="6"/>
        <v>#REF!</v>
      </c>
      <c r="H27" s="49"/>
      <c r="I27" s="79"/>
      <c r="J27" s="46"/>
      <c r="K27" s="86">
        <f t="shared" ca="1" si="4"/>
        <v>0</v>
      </c>
      <c r="L27" s="34" t="e">
        <f t="shared" ca="1" si="0"/>
        <v>#REF!</v>
      </c>
      <c r="M27" s="34" t="e">
        <f t="shared" ca="1" si="5"/>
        <v>#REF!</v>
      </c>
      <c r="N27" s="49"/>
      <c r="O27" s="79"/>
      <c r="P27" s="79"/>
      <c r="Q27" s="79"/>
      <c r="R27" s="79"/>
      <c r="S27" s="79"/>
      <c r="T27" s="79"/>
    </row>
    <row r="28" spans="1:20" x14ac:dyDescent="0.15">
      <c r="A28" s="79">
        <v>8</v>
      </c>
      <c r="B28" s="79"/>
      <c r="C28" s="79"/>
      <c r="D28" s="46"/>
      <c r="E28" s="86">
        <f t="shared" ca="1" si="1"/>
        <v>0</v>
      </c>
      <c r="F28" s="34" t="e">
        <f t="shared" ca="1" si="2"/>
        <v>#REF!</v>
      </c>
      <c r="G28" s="34" t="e">
        <f t="shared" ca="1" si="6"/>
        <v>#REF!</v>
      </c>
      <c r="H28" s="49"/>
      <c r="I28" s="79"/>
      <c r="J28" s="46"/>
      <c r="K28" s="86">
        <f t="shared" ca="1" si="4"/>
        <v>0</v>
      </c>
      <c r="L28" s="34" t="e">
        <f t="shared" ca="1" si="0"/>
        <v>#REF!</v>
      </c>
      <c r="M28" s="34" t="e">
        <f t="shared" ca="1" si="5"/>
        <v>#REF!</v>
      </c>
      <c r="N28" s="49"/>
      <c r="O28" s="79"/>
      <c r="P28" s="79"/>
      <c r="Q28" s="79"/>
      <c r="R28" s="79"/>
      <c r="S28" s="79"/>
      <c r="T28" s="79"/>
    </row>
    <row r="29" spans="1:20" x14ac:dyDescent="0.15">
      <c r="A29" s="79">
        <v>9</v>
      </c>
      <c r="B29" s="79"/>
      <c r="C29" s="79"/>
      <c r="D29" s="46"/>
      <c r="E29" s="86">
        <f t="shared" ca="1" si="1"/>
        <v>0</v>
      </c>
      <c r="F29" s="34" t="e">
        <f t="shared" ca="1" si="2"/>
        <v>#REF!</v>
      </c>
      <c r="G29" s="34" t="e">
        <f t="shared" ca="1" si="6"/>
        <v>#REF!</v>
      </c>
      <c r="H29" s="49"/>
      <c r="I29" s="79"/>
      <c r="J29" s="46"/>
      <c r="K29" s="86">
        <f t="shared" ca="1" si="4"/>
        <v>0</v>
      </c>
      <c r="L29" s="34" t="e">
        <f t="shared" ca="1" si="0"/>
        <v>#REF!</v>
      </c>
      <c r="M29" s="34" t="e">
        <f t="shared" ca="1" si="5"/>
        <v>#REF!</v>
      </c>
      <c r="N29" s="49"/>
      <c r="O29" s="79"/>
      <c r="P29" s="79"/>
      <c r="Q29" s="79"/>
      <c r="R29" s="79"/>
      <c r="S29" s="79"/>
      <c r="T29" s="79"/>
    </row>
    <row r="30" spans="1:20" x14ac:dyDescent="0.15">
      <c r="A30" s="79">
        <v>10</v>
      </c>
      <c r="B30" s="79"/>
      <c r="C30" s="79"/>
      <c r="D30" s="46"/>
      <c r="E30" s="86">
        <f t="shared" ca="1" si="1"/>
        <v>0</v>
      </c>
      <c r="F30" s="34" t="e">
        <f t="shared" ca="1" si="2"/>
        <v>#REF!</v>
      </c>
      <c r="G30" s="34" t="e">
        <f t="shared" ca="1" si="6"/>
        <v>#REF!</v>
      </c>
      <c r="H30" s="49"/>
      <c r="I30" s="79"/>
      <c r="J30" s="46"/>
      <c r="K30" s="86">
        <f t="shared" ca="1" si="4"/>
        <v>0</v>
      </c>
      <c r="L30" s="34" t="e">
        <f t="shared" ca="1" si="0"/>
        <v>#REF!</v>
      </c>
      <c r="M30" s="34" t="e">
        <f t="shared" ca="1" si="5"/>
        <v>#REF!</v>
      </c>
      <c r="N30" s="49"/>
      <c r="O30" s="79"/>
      <c r="P30" s="79"/>
      <c r="Q30" s="79"/>
      <c r="R30" s="79"/>
      <c r="S30" s="79"/>
      <c r="T30" s="79"/>
    </row>
    <row r="31" spans="1:20" x14ac:dyDescent="0.15">
      <c r="A31" s="79"/>
      <c r="B31" s="79"/>
      <c r="C31" s="79"/>
      <c r="D31" s="46"/>
      <c r="E31" s="86">
        <f t="shared" ca="1" si="1"/>
        <v>0</v>
      </c>
      <c r="F31" s="34" t="e">
        <f t="shared" ca="1" si="2"/>
        <v>#REF!</v>
      </c>
      <c r="G31" s="34" t="e">
        <f t="shared" ca="1" si="6"/>
        <v>#REF!</v>
      </c>
      <c r="H31" s="49"/>
      <c r="I31" s="79"/>
      <c r="J31" s="46"/>
      <c r="K31" s="86">
        <f t="shared" ca="1" si="4"/>
        <v>0</v>
      </c>
      <c r="L31" s="34" t="e">
        <f t="shared" ca="1" si="0"/>
        <v>#REF!</v>
      </c>
      <c r="M31" s="34" t="e">
        <f t="shared" ca="1" si="5"/>
        <v>#REF!</v>
      </c>
      <c r="N31" s="49"/>
      <c r="O31" s="79"/>
      <c r="P31" s="79"/>
      <c r="Q31" s="79"/>
      <c r="R31" s="79"/>
      <c r="S31" s="79"/>
      <c r="T31" s="79"/>
    </row>
    <row r="32" spans="1:20" x14ac:dyDescent="0.15">
      <c r="A32" s="79"/>
      <c r="B32" s="79"/>
      <c r="C32" s="79"/>
      <c r="D32" s="46"/>
      <c r="E32" s="86">
        <f t="shared" ca="1" si="1"/>
        <v>0</v>
      </c>
      <c r="F32" s="34" t="e">
        <f t="shared" ca="1" si="2"/>
        <v>#REF!</v>
      </c>
      <c r="G32" s="34" t="e">
        <f t="shared" ca="1" si="6"/>
        <v>#REF!</v>
      </c>
      <c r="H32" s="49"/>
      <c r="I32" s="79"/>
      <c r="J32" s="46"/>
      <c r="K32" s="86">
        <f t="shared" ca="1" si="4"/>
        <v>0</v>
      </c>
      <c r="L32" s="34" t="e">
        <f t="shared" ca="1" si="0"/>
        <v>#REF!</v>
      </c>
      <c r="M32" s="34" t="e">
        <f t="shared" ca="1" si="5"/>
        <v>#REF!</v>
      </c>
      <c r="N32" s="49"/>
      <c r="O32" s="79"/>
      <c r="P32" s="79"/>
      <c r="Q32" s="79"/>
      <c r="R32" s="79"/>
      <c r="S32" s="79"/>
      <c r="T32" s="79"/>
    </row>
    <row r="33" spans="1:20" x14ac:dyDescent="0.15">
      <c r="A33" s="79"/>
      <c r="B33" s="79"/>
      <c r="C33" s="79"/>
      <c r="D33" s="46"/>
      <c r="E33" s="86">
        <f t="shared" ca="1" si="1"/>
        <v>0</v>
      </c>
      <c r="F33" s="34" t="e">
        <f t="shared" ca="1" si="2"/>
        <v>#REF!</v>
      </c>
      <c r="G33" s="34" t="e">
        <f t="shared" ca="1" si="6"/>
        <v>#REF!</v>
      </c>
      <c r="H33" s="49"/>
      <c r="I33" s="79"/>
      <c r="J33" s="46"/>
      <c r="K33" s="86">
        <f t="shared" ca="1" si="4"/>
        <v>0</v>
      </c>
      <c r="L33" s="34" t="e">
        <f t="shared" ca="1" si="0"/>
        <v>#REF!</v>
      </c>
      <c r="M33" s="34" t="e">
        <f t="shared" ca="1" si="5"/>
        <v>#REF!</v>
      </c>
      <c r="N33" s="49"/>
      <c r="O33" s="79"/>
      <c r="P33" s="79"/>
      <c r="Q33" s="79"/>
      <c r="R33" s="79"/>
      <c r="S33" s="79"/>
      <c r="T33" s="79"/>
    </row>
    <row r="34" spans="1:20" x14ac:dyDescent="0.15">
      <c r="A34" s="79"/>
      <c r="B34" s="79"/>
      <c r="C34" s="79"/>
      <c r="D34" s="46"/>
      <c r="E34" s="86">
        <f t="shared" ca="1" si="1"/>
        <v>0</v>
      </c>
      <c r="F34" s="34" t="e">
        <f t="shared" ca="1" si="2"/>
        <v>#REF!</v>
      </c>
      <c r="G34" s="34" t="e">
        <f t="shared" ca="1" si="6"/>
        <v>#REF!</v>
      </c>
      <c r="H34" s="49"/>
      <c r="I34" s="79"/>
      <c r="J34" s="46"/>
      <c r="K34" s="86">
        <f t="shared" ca="1" si="4"/>
        <v>0</v>
      </c>
      <c r="L34" s="34" t="e">
        <f t="shared" ca="1" si="0"/>
        <v>#REF!</v>
      </c>
      <c r="M34" s="34" t="e">
        <f t="shared" ca="1" si="5"/>
        <v>#REF!</v>
      </c>
      <c r="N34" s="49"/>
      <c r="O34" s="79"/>
      <c r="P34" s="79"/>
      <c r="Q34" s="79"/>
      <c r="R34" s="79"/>
      <c r="S34" s="79"/>
      <c r="T34" s="79"/>
    </row>
    <row r="35" spans="1:20" x14ac:dyDescent="0.15">
      <c r="A35" s="79"/>
      <c r="B35" s="79"/>
      <c r="C35" s="79"/>
      <c r="D35" s="46"/>
      <c r="E35" s="86">
        <f t="shared" ca="1" si="1"/>
        <v>0</v>
      </c>
      <c r="F35" s="34" t="e">
        <f t="shared" ca="1" si="2"/>
        <v>#REF!</v>
      </c>
      <c r="G35" s="34" t="e">
        <f t="shared" ca="1" si="6"/>
        <v>#REF!</v>
      </c>
      <c r="H35" s="49"/>
      <c r="I35" s="79"/>
      <c r="J35" s="46"/>
      <c r="K35" s="86">
        <f t="shared" ca="1" si="4"/>
        <v>0</v>
      </c>
      <c r="L35" s="34" t="e">
        <f t="shared" ca="1" si="0"/>
        <v>#REF!</v>
      </c>
      <c r="M35" s="34" t="e">
        <f t="shared" ca="1" si="5"/>
        <v>#REF!</v>
      </c>
      <c r="N35" s="49"/>
      <c r="O35" s="79"/>
      <c r="P35" s="79"/>
      <c r="Q35" s="79"/>
      <c r="R35" s="79"/>
      <c r="S35" s="79"/>
      <c r="T35" s="79"/>
    </row>
    <row r="36" spans="1:20" x14ac:dyDescent="0.15">
      <c r="A36" s="79"/>
      <c r="B36" s="79"/>
      <c r="C36" s="79"/>
      <c r="D36" s="46"/>
      <c r="E36" s="86">
        <f t="shared" ca="1" si="1"/>
        <v>0</v>
      </c>
      <c r="F36" s="34" t="e">
        <f t="shared" ca="1" si="2"/>
        <v>#REF!</v>
      </c>
      <c r="G36" s="34" t="e">
        <f t="shared" ca="1" si="6"/>
        <v>#REF!</v>
      </c>
      <c r="H36" s="49"/>
      <c r="I36" s="79"/>
      <c r="J36" s="46"/>
      <c r="K36" s="86">
        <f t="shared" ca="1" si="4"/>
        <v>0</v>
      </c>
      <c r="L36" s="34" t="e">
        <f t="shared" ca="1" si="0"/>
        <v>#REF!</v>
      </c>
      <c r="M36" s="34" t="e">
        <f t="shared" ca="1" si="5"/>
        <v>#REF!</v>
      </c>
      <c r="N36" s="49"/>
      <c r="O36" s="79"/>
      <c r="P36" s="79"/>
      <c r="Q36" s="79"/>
      <c r="R36" s="79"/>
      <c r="S36" s="79"/>
      <c r="T36" s="79"/>
    </row>
    <row r="37" spans="1:20" x14ac:dyDescent="0.15">
      <c r="A37" s="79"/>
      <c r="B37" s="79"/>
      <c r="C37" s="79"/>
      <c r="D37" s="46"/>
      <c r="E37" s="86">
        <f t="shared" ca="1" si="1"/>
        <v>0</v>
      </c>
      <c r="F37" s="34" t="e">
        <f t="shared" ca="1" si="2"/>
        <v>#REF!</v>
      </c>
      <c r="G37" s="34" t="e">
        <f t="shared" ca="1" si="6"/>
        <v>#REF!</v>
      </c>
      <c r="H37" s="49"/>
      <c r="I37" s="79"/>
      <c r="J37" s="46"/>
      <c r="K37" s="86">
        <f t="shared" ca="1" si="4"/>
        <v>0</v>
      </c>
      <c r="L37" s="34" t="e">
        <f t="shared" ca="1" si="0"/>
        <v>#REF!</v>
      </c>
      <c r="M37" s="34" t="e">
        <f t="shared" ca="1" si="5"/>
        <v>#REF!</v>
      </c>
      <c r="N37" s="49"/>
      <c r="O37" s="79"/>
      <c r="P37" s="79"/>
      <c r="Q37" s="79"/>
      <c r="R37" s="79"/>
      <c r="S37" s="79"/>
      <c r="T37" s="79"/>
    </row>
    <row r="38" spans="1:20" x14ac:dyDescent="0.15">
      <c r="A38" s="79"/>
      <c r="B38" s="79"/>
      <c r="C38" s="79"/>
      <c r="D38" s="46"/>
      <c r="E38" s="86">
        <f t="shared" ca="1" si="1"/>
        <v>0</v>
      </c>
      <c r="F38" s="34" t="e">
        <f t="shared" ca="1" si="2"/>
        <v>#REF!</v>
      </c>
      <c r="G38" s="34" t="e">
        <f t="shared" ca="1" si="6"/>
        <v>#REF!</v>
      </c>
      <c r="H38" s="49"/>
      <c r="I38" s="79"/>
      <c r="J38" s="46"/>
      <c r="K38" s="86">
        <f t="shared" ca="1" si="4"/>
        <v>0</v>
      </c>
      <c r="L38" s="34" t="e">
        <f t="shared" ca="1" si="0"/>
        <v>#REF!</v>
      </c>
      <c r="M38" s="34" t="e">
        <f t="shared" ca="1" si="5"/>
        <v>#REF!</v>
      </c>
      <c r="N38" s="49"/>
      <c r="O38" s="79"/>
      <c r="P38" s="79"/>
      <c r="Q38" s="79"/>
      <c r="R38" s="79"/>
      <c r="S38" s="79"/>
      <c r="T38" s="79"/>
    </row>
    <row r="39" spans="1:20" x14ac:dyDescent="0.15">
      <c r="A39" s="79"/>
      <c r="B39" s="79"/>
      <c r="C39" s="79"/>
      <c r="D39" s="46"/>
      <c r="E39" s="86">
        <f t="shared" ca="1" si="1"/>
        <v>0</v>
      </c>
      <c r="F39" s="34" t="e">
        <f t="shared" ca="1" si="2"/>
        <v>#REF!</v>
      </c>
      <c r="G39" s="34" t="e">
        <f t="shared" ca="1" si="6"/>
        <v>#REF!</v>
      </c>
      <c r="H39" s="49"/>
      <c r="I39" s="79"/>
      <c r="J39" s="46"/>
      <c r="K39" s="86">
        <f t="shared" ca="1" si="4"/>
        <v>0</v>
      </c>
      <c r="L39" s="34" t="e">
        <f t="shared" ca="1" si="0"/>
        <v>#REF!</v>
      </c>
      <c r="M39" s="34" t="e">
        <f t="shared" ca="1" si="5"/>
        <v>#REF!</v>
      </c>
      <c r="N39" s="49"/>
      <c r="O39" s="79"/>
      <c r="P39" s="79"/>
      <c r="Q39" s="79"/>
      <c r="R39" s="79"/>
      <c r="S39" s="79"/>
      <c r="T39" s="79"/>
    </row>
    <row r="40" spans="1:20" x14ac:dyDescent="0.15">
      <c r="A40" s="79"/>
      <c r="B40" s="79"/>
      <c r="C40" s="79"/>
      <c r="D40" s="46"/>
      <c r="E40" s="86">
        <f t="shared" ca="1" si="1"/>
        <v>0</v>
      </c>
      <c r="F40" s="34" t="e">
        <f t="shared" ca="1" si="2"/>
        <v>#REF!</v>
      </c>
      <c r="G40" s="34" t="e">
        <f t="shared" ca="1" si="6"/>
        <v>#REF!</v>
      </c>
      <c r="H40" s="49"/>
      <c r="I40" s="79"/>
      <c r="J40" s="46"/>
      <c r="K40" s="86">
        <f t="shared" ca="1" si="4"/>
        <v>0</v>
      </c>
      <c r="L40" s="34" t="e">
        <f t="shared" ca="1" si="0"/>
        <v>#REF!</v>
      </c>
      <c r="M40" s="34" t="e">
        <f t="shared" ca="1" si="5"/>
        <v>#REF!</v>
      </c>
      <c r="N40" s="49"/>
      <c r="O40" s="79"/>
      <c r="P40" s="79"/>
      <c r="Q40" s="79"/>
      <c r="R40" s="79"/>
      <c r="S40" s="79"/>
      <c r="T40" s="79"/>
    </row>
    <row r="41" spans="1:20" x14ac:dyDescent="0.15">
      <c r="A41" s="79"/>
      <c r="B41" s="79"/>
      <c r="C41" s="79"/>
      <c r="D41" s="46"/>
      <c r="E41" s="86">
        <f t="shared" ca="1" si="1"/>
        <v>0</v>
      </c>
      <c r="F41" s="34" t="e">
        <f t="shared" ca="1" si="2"/>
        <v>#REF!</v>
      </c>
      <c r="G41" s="34" t="e">
        <f t="shared" ca="1" si="6"/>
        <v>#REF!</v>
      </c>
      <c r="H41" s="49"/>
      <c r="I41" s="79"/>
      <c r="J41" s="46"/>
      <c r="K41" s="86">
        <f t="shared" ca="1" si="4"/>
        <v>0</v>
      </c>
      <c r="L41" s="34" t="e">
        <f t="shared" ca="1" si="0"/>
        <v>#REF!</v>
      </c>
      <c r="M41" s="34" t="e">
        <f t="shared" ca="1" si="5"/>
        <v>#REF!</v>
      </c>
      <c r="N41" s="49"/>
      <c r="O41" s="79"/>
      <c r="P41" s="79"/>
      <c r="Q41" s="79"/>
      <c r="R41" s="79"/>
      <c r="S41" s="79"/>
      <c r="T41" s="79"/>
    </row>
    <row r="42" spans="1:20" x14ac:dyDescent="0.15">
      <c r="A42" s="79"/>
      <c r="B42" s="79"/>
      <c r="C42" s="79"/>
      <c r="D42" s="46"/>
      <c r="E42" s="86">
        <f t="shared" ca="1" si="1"/>
        <v>0</v>
      </c>
      <c r="F42" s="34" t="e">
        <f t="shared" ca="1" si="2"/>
        <v>#REF!</v>
      </c>
      <c r="G42" s="34" t="e">
        <f t="shared" ca="1" si="6"/>
        <v>#REF!</v>
      </c>
      <c r="H42" s="49"/>
      <c r="I42" s="79"/>
      <c r="J42" s="46"/>
      <c r="K42" s="86">
        <f t="shared" ca="1" si="4"/>
        <v>0</v>
      </c>
      <c r="L42" s="34" t="e">
        <f t="shared" ca="1" si="0"/>
        <v>#REF!</v>
      </c>
      <c r="M42" s="34" t="e">
        <f t="shared" ca="1" si="5"/>
        <v>#REF!</v>
      </c>
      <c r="N42" s="49"/>
      <c r="O42" s="79"/>
      <c r="P42" s="79"/>
      <c r="Q42" s="79"/>
      <c r="R42" s="79"/>
      <c r="S42" s="79"/>
      <c r="T42" s="79"/>
    </row>
    <row r="43" spans="1:20" x14ac:dyDescent="0.15">
      <c r="A43" s="79"/>
      <c r="B43" s="79"/>
      <c r="C43" s="79"/>
      <c r="D43" s="46"/>
      <c r="E43" s="86">
        <f t="shared" ca="1" si="1"/>
        <v>0</v>
      </c>
      <c r="F43" s="34" t="e">
        <f t="shared" ca="1" si="2"/>
        <v>#REF!</v>
      </c>
      <c r="G43" s="34" t="e">
        <f t="shared" ca="1" si="6"/>
        <v>#REF!</v>
      </c>
      <c r="H43" s="49"/>
      <c r="I43" s="79"/>
      <c r="J43" s="46"/>
      <c r="K43" s="86">
        <f t="shared" ca="1" si="4"/>
        <v>0</v>
      </c>
      <c r="L43" s="34" t="e">
        <f t="shared" ca="1" si="0"/>
        <v>#REF!</v>
      </c>
      <c r="M43" s="34" t="e">
        <f t="shared" ca="1" si="5"/>
        <v>#REF!</v>
      </c>
      <c r="N43" s="49"/>
      <c r="O43" s="79"/>
      <c r="P43" s="79"/>
      <c r="Q43" s="79"/>
      <c r="R43" s="79"/>
      <c r="S43" s="79"/>
      <c r="T43" s="79"/>
    </row>
    <row r="44" spans="1:20" x14ac:dyDescent="0.15">
      <c r="A44" s="79"/>
      <c r="B44" s="79"/>
      <c r="C44" s="79"/>
      <c r="D44" s="46"/>
      <c r="E44" s="86">
        <f t="shared" ca="1" si="1"/>
        <v>0</v>
      </c>
      <c r="F44" s="34" t="e">
        <f t="shared" ca="1" si="2"/>
        <v>#REF!</v>
      </c>
      <c r="G44" s="34" t="e">
        <f t="shared" ca="1" si="6"/>
        <v>#REF!</v>
      </c>
      <c r="H44" s="49"/>
      <c r="I44" s="79"/>
      <c r="J44" s="46"/>
      <c r="K44" s="86">
        <f t="shared" ca="1" si="4"/>
        <v>0</v>
      </c>
      <c r="L44" s="34" t="e">
        <f t="shared" ca="1" si="0"/>
        <v>#REF!</v>
      </c>
      <c r="M44" s="34" t="e">
        <f t="shared" ca="1" si="5"/>
        <v>#REF!</v>
      </c>
      <c r="N44" s="49"/>
      <c r="O44" s="79"/>
      <c r="P44" s="79"/>
      <c r="Q44" s="79"/>
      <c r="R44" s="79"/>
      <c r="S44" s="79"/>
      <c r="T44" s="79"/>
    </row>
    <row r="45" spans="1:20" x14ac:dyDescent="0.15">
      <c r="A45" s="79"/>
      <c r="B45" s="79"/>
      <c r="C45" s="79"/>
      <c r="D45" s="46"/>
      <c r="E45" s="86">
        <f t="shared" ca="1" si="1"/>
        <v>0</v>
      </c>
      <c r="F45" s="34" t="e">
        <f t="shared" ca="1" si="2"/>
        <v>#REF!</v>
      </c>
      <c r="G45" s="34" t="e">
        <f t="shared" ca="1" si="6"/>
        <v>#REF!</v>
      </c>
      <c r="H45" s="49"/>
      <c r="I45" s="79"/>
      <c r="J45" s="46"/>
      <c r="K45" s="86">
        <f t="shared" ca="1" si="4"/>
        <v>0</v>
      </c>
      <c r="L45" s="34" t="e">
        <f t="shared" ca="1" si="0"/>
        <v>#REF!</v>
      </c>
      <c r="M45" s="34" t="e">
        <f t="shared" ca="1" si="5"/>
        <v>#REF!</v>
      </c>
      <c r="N45" s="49"/>
      <c r="O45" s="79"/>
      <c r="P45" s="79"/>
      <c r="Q45" s="79"/>
      <c r="R45" s="79"/>
      <c r="S45" s="79"/>
      <c r="T45" s="79"/>
    </row>
    <row r="46" spans="1:20" x14ac:dyDescent="0.15">
      <c r="A46" s="79"/>
      <c r="B46" s="79"/>
      <c r="C46" s="79"/>
      <c r="D46" s="46"/>
      <c r="E46" s="86">
        <f t="shared" ca="1" si="1"/>
        <v>0</v>
      </c>
      <c r="F46" s="34" t="e">
        <f t="shared" ca="1" si="2"/>
        <v>#REF!</v>
      </c>
      <c r="G46" s="34" t="e">
        <f t="shared" ca="1" si="6"/>
        <v>#REF!</v>
      </c>
      <c r="H46" s="49"/>
      <c r="I46" s="79"/>
      <c r="J46" s="46"/>
      <c r="K46" s="86">
        <f t="shared" ca="1" si="4"/>
        <v>0</v>
      </c>
      <c r="L46" s="34" t="e">
        <f t="shared" ca="1" si="0"/>
        <v>#REF!</v>
      </c>
      <c r="M46" s="34" t="e">
        <f t="shared" ca="1" si="5"/>
        <v>#REF!</v>
      </c>
      <c r="N46" s="49"/>
      <c r="O46" s="79"/>
      <c r="P46" s="79"/>
      <c r="Q46" s="79"/>
      <c r="R46" s="79"/>
      <c r="S46" s="79"/>
      <c r="T46" s="79"/>
    </row>
    <row r="47" spans="1:20" x14ac:dyDescent="0.15">
      <c r="A47" s="79"/>
      <c r="B47" s="79"/>
      <c r="C47" s="79"/>
      <c r="D47" s="46"/>
      <c r="E47" s="86">
        <f t="shared" ca="1" si="1"/>
        <v>0</v>
      </c>
      <c r="F47" s="34" t="e">
        <f t="shared" ca="1" si="2"/>
        <v>#REF!</v>
      </c>
      <c r="G47" s="34" t="e">
        <f t="shared" ca="1" si="6"/>
        <v>#REF!</v>
      </c>
      <c r="H47" s="49"/>
      <c r="I47" s="79"/>
      <c r="J47" s="46"/>
      <c r="K47" s="86">
        <f t="shared" ca="1" si="4"/>
        <v>0</v>
      </c>
      <c r="L47" s="34" t="e">
        <f t="shared" ca="1" si="0"/>
        <v>#REF!</v>
      </c>
      <c r="M47" s="34" t="e">
        <f t="shared" ca="1" si="5"/>
        <v>#REF!</v>
      </c>
      <c r="N47" s="49"/>
      <c r="O47" s="79"/>
      <c r="P47" s="79"/>
      <c r="Q47" s="79"/>
      <c r="R47" s="79"/>
      <c r="S47" s="79"/>
      <c r="T47" s="79"/>
    </row>
    <row r="48" spans="1:20" x14ac:dyDescent="0.15">
      <c r="A48" s="79"/>
      <c r="B48" s="79"/>
      <c r="C48" s="79"/>
      <c r="D48" s="46"/>
      <c r="E48" s="86">
        <f t="shared" ca="1" si="1"/>
        <v>0</v>
      </c>
      <c r="F48" s="34" t="e">
        <f t="shared" ca="1" si="2"/>
        <v>#REF!</v>
      </c>
      <c r="G48" s="34" t="e">
        <f t="shared" ca="1" si="6"/>
        <v>#REF!</v>
      </c>
      <c r="H48" s="49"/>
      <c r="I48" s="79"/>
      <c r="J48" s="46"/>
      <c r="K48" s="86">
        <f t="shared" ca="1" si="4"/>
        <v>0</v>
      </c>
      <c r="L48" s="34" t="e">
        <f t="shared" ca="1" si="0"/>
        <v>#REF!</v>
      </c>
      <c r="M48" s="34" t="e">
        <f t="shared" ca="1" si="5"/>
        <v>#REF!</v>
      </c>
      <c r="N48" s="49"/>
      <c r="O48" s="79"/>
      <c r="P48" s="79"/>
      <c r="Q48" s="79"/>
      <c r="R48" s="79"/>
      <c r="S48" s="79"/>
      <c r="T48" s="79"/>
    </row>
    <row r="49" spans="1:20" x14ac:dyDescent="0.15">
      <c r="A49" s="79"/>
      <c r="B49" s="79"/>
      <c r="C49" s="79"/>
      <c r="D49" s="46"/>
      <c r="E49" s="86">
        <f t="shared" ca="1" si="1"/>
        <v>0</v>
      </c>
      <c r="F49" s="34" t="e">
        <f t="shared" ca="1" si="2"/>
        <v>#REF!</v>
      </c>
      <c r="G49" s="34" t="e">
        <f t="shared" ca="1" si="6"/>
        <v>#REF!</v>
      </c>
      <c r="H49" s="49"/>
      <c r="I49" s="79"/>
      <c r="J49" s="46"/>
      <c r="K49" s="86">
        <f t="shared" ca="1" si="4"/>
        <v>0</v>
      </c>
      <c r="L49" s="34" t="e">
        <f t="shared" ca="1" si="0"/>
        <v>#REF!</v>
      </c>
      <c r="M49" s="34" t="e">
        <f t="shared" ca="1" si="5"/>
        <v>#REF!</v>
      </c>
      <c r="N49" s="49"/>
      <c r="O49" s="79"/>
      <c r="P49" s="79"/>
      <c r="Q49" s="79"/>
      <c r="R49" s="79"/>
      <c r="S49" s="79"/>
      <c r="T49" s="79"/>
    </row>
    <row r="50" spans="1:20" x14ac:dyDescent="0.15">
      <c r="A50" s="79"/>
      <c r="B50" s="79"/>
      <c r="C50" s="79"/>
      <c r="D50" s="46"/>
      <c r="E50" s="86">
        <f t="shared" ca="1" si="1"/>
        <v>0</v>
      </c>
      <c r="F50" s="34" t="e">
        <f t="shared" ca="1" si="2"/>
        <v>#REF!</v>
      </c>
      <c r="G50" s="34" t="e">
        <f t="shared" ca="1" si="6"/>
        <v>#REF!</v>
      </c>
      <c r="H50" s="49"/>
      <c r="I50" s="79"/>
      <c r="J50" s="46"/>
      <c r="K50" s="86">
        <f t="shared" ca="1" si="4"/>
        <v>0</v>
      </c>
      <c r="L50" s="34" t="e">
        <f t="shared" ca="1" si="0"/>
        <v>#REF!</v>
      </c>
      <c r="M50" s="34" t="e">
        <f t="shared" ca="1" si="5"/>
        <v>#REF!</v>
      </c>
      <c r="N50" s="49"/>
      <c r="O50" s="79"/>
      <c r="P50" s="79"/>
      <c r="Q50" s="79"/>
      <c r="R50" s="79"/>
      <c r="S50" s="79"/>
      <c r="T50" s="79"/>
    </row>
    <row r="51" spans="1:20" x14ac:dyDescent="0.15">
      <c r="A51" s="79"/>
      <c r="B51" s="79"/>
      <c r="C51" s="79"/>
      <c r="D51" s="46"/>
      <c r="E51" s="86">
        <f t="shared" ca="1" si="1"/>
        <v>0</v>
      </c>
      <c r="F51" s="34" t="e">
        <f t="shared" ca="1" si="2"/>
        <v>#REF!</v>
      </c>
      <c r="G51" s="34" t="e">
        <f t="shared" ca="1" si="6"/>
        <v>#REF!</v>
      </c>
      <c r="H51" s="49"/>
      <c r="I51" s="79"/>
      <c r="J51" s="46"/>
      <c r="K51" s="86">
        <f t="shared" ca="1" si="4"/>
        <v>0</v>
      </c>
      <c r="L51" s="34" t="e">
        <f t="shared" ca="1" si="0"/>
        <v>#REF!</v>
      </c>
      <c r="M51" s="34" t="e">
        <f t="shared" ca="1" si="5"/>
        <v>#REF!</v>
      </c>
      <c r="N51" s="49"/>
      <c r="O51" s="79"/>
      <c r="P51" s="79"/>
      <c r="Q51" s="79"/>
      <c r="R51" s="79"/>
      <c r="S51" s="79"/>
      <c r="T51" s="79"/>
    </row>
    <row r="52" spans="1:20" x14ac:dyDescent="0.15">
      <c r="A52" s="79"/>
      <c r="B52" s="79"/>
      <c r="C52" s="79"/>
      <c r="D52" s="46"/>
      <c r="E52" s="86">
        <f t="shared" ca="1" si="1"/>
        <v>0</v>
      </c>
      <c r="F52" s="34" t="e">
        <f t="shared" ca="1" si="2"/>
        <v>#REF!</v>
      </c>
      <c r="G52" s="34" t="e">
        <f t="shared" ca="1" si="6"/>
        <v>#REF!</v>
      </c>
      <c r="H52" s="49"/>
      <c r="I52" s="79"/>
      <c r="J52" s="46"/>
      <c r="K52" s="86">
        <f t="shared" ca="1" si="4"/>
        <v>0</v>
      </c>
      <c r="L52" s="34" t="e">
        <f t="shared" ca="1" si="0"/>
        <v>#REF!</v>
      </c>
      <c r="M52" s="34" t="e">
        <f t="shared" ca="1" si="5"/>
        <v>#REF!</v>
      </c>
      <c r="N52" s="49"/>
      <c r="O52" s="79"/>
      <c r="P52" s="79"/>
      <c r="Q52" s="79"/>
      <c r="R52" s="79"/>
      <c r="S52" s="79"/>
      <c r="T52" s="79"/>
    </row>
    <row r="53" spans="1:20" x14ac:dyDescent="0.15">
      <c r="A53" s="79"/>
      <c r="B53" s="79"/>
      <c r="C53" s="79"/>
      <c r="D53" s="46"/>
      <c r="E53" s="86">
        <f t="shared" ca="1" si="1"/>
        <v>0</v>
      </c>
      <c r="F53" s="34" t="e">
        <f t="shared" ca="1" si="2"/>
        <v>#REF!</v>
      </c>
      <c r="G53" s="34" t="e">
        <f t="shared" ca="1" si="6"/>
        <v>#REF!</v>
      </c>
      <c r="H53" s="49"/>
      <c r="I53" s="79"/>
      <c r="J53" s="46"/>
      <c r="K53" s="86">
        <f t="shared" ca="1" si="4"/>
        <v>0</v>
      </c>
      <c r="L53" s="34" t="e">
        <f t="shared" ca="1" si="0"/>
        <v>#REF!</v>
      </c>
      <c r="M53" s="34" t="e">
        <f t="shared" ca="1" si="5"/>
        <v>#REF!</v>
      </c>
      <c r="N53" s="49"/>
      <c r="O53" s="79"/>
      <c r="P53" s="79"/>
      <c r="Q53" s="79"/>
      <c r="R53" s="79"/>
      <c r="S53" s="79"/>
      <c r="T53" s="79"/>
    </row>
    <row r="54" spans="1:20" x14ac:dyDescent="0.15">
      <c r="A54" s="79"/>
      <c r="B54" s="79"/>
      <c r="C54" s="79"/>
      <c r="D54" s="46"/>
      <c r="E54" s="86">
        <f t="shared" ca="1" si="1"/>
        <v>0</v>
      </c>
      <c r="F54" s="34" t="e">
        <f t="shared" ca="1" si="2"/>
        <v>#REF!</v>
      </c>
      <c r="G54" s="34" t="e">
        <f t="shared" ca="1" si="6"/>
        <v>#REF!</v>
      </c>
      <c r="H54" s="49"/>
      <c r="I54" s="79"/>
      <c r="J54" s="46"/>
      <c r="K54" s="86">
        <f t="shared" ca="1" si="4"/>
        <v>0</v>
      </c>
      <c r="L54" s="34" t="e">
        <f t="shared" ca="1" si="0"/>
        <v>#REF!</v>
      </c>
      <c r="M54" s="34" t="e">
        <f t="shared" ca="1" si="5"/>
        <v>#REF!</v>
      </c>
      <c r="N54" s="49"/>
      <c r="O54" s="79"/>
      <c r="P54" s="79"/>
      <c r="Q54" s="79"/>
      <c r="R54" s="79"/>
      <c r="S54" s="79"/>
      <c r="T54" s="79"/>
    </row>
    <row r="55" spans="1:20" x14ac:dyDescent="0.15">
      <c r="A55" s="79"/>
      <c r="B55" s="79"/>
      <c r="C55" s="79"/>
      <c r="D55" s="46"/>
      <c r="E55" s="86">
        <f t="shared" ca="1" si="1"/>
        <v>0</v>
      </c>
      <c r="F55" s="34" t="e">
        <f t="shared" ca="1" si="2"/>
        <v>#REF!</v>
      </c>
      <c r="G55" s="34" t="e">
        <f t="shared" ca="1" si="6"/>
        <v>#REF!</v>
      </c>
      <c r="H55" s="49"/>
      <c r="I55" s="79"/>
      <c r="J55" s="46"/>
      <c r="K55" s="86">
        <f t="shared" ca="1" si="4"/>
        <v>0</v>
      </c>
      <c r="L55" s="34" t="e">
        <f t="shared" ca="1" si="0"/>
        <v>#REF!</v>
      </c>
      <c r="M55" s="34" t="e">
        <f t="shared" ca="1" si="5"/>
        <v>#REF!</v>
      </c>
      <c r="N55" s="49"/>
      <c r="O55" s="79"/>
      <c r="P55" s="79"/>
      <c r="Q55" s="79"/>
      <c r="R55" s="79"/>
      <c r="S55" s="79"/>
      <c r="T55" s="79"/>
    </row>
    <row r="56" spans="1:20" x14ac:dyDescent="0.15">
      <c r="A56" s="79"/>
      <c r="B56" s="79"/>
      <c r="C56" s="79"/>
      <c r="D56" s="46"/>
      <c r="E56" s="86">
        <f t="shared" ca="1" si="1"/>
        <v>0</v>
      </c>
      <c r="F56" s="34" t="e">
        <f t="shared" ca="1" si="2"/>
        <v>#REF!</v>
      </c>
      <c r="G56" s="34" t="e">
        <f t="shared" ca="1" si="6"/>
        <v>#REF!</v>
      </c>
      <c r="H56" s="49"/>
      <c r="I56" s="79"/>
      <c r="J56" s="46"/>
      <c r="K56" s="86">
        <f t="shared" ca="1" si="4"/>
        <v>0</v>
      </c>
      <c r="L56" s="34" t="e">
        <f t="shared" ca="1" si="0"/>
        <v>#REF!</v>
      </c>
      <c r="M56" s="34" t="e">
        <f t="shared" ca="1" si="5"/>
        <v>#REF!</v>
      </c>
      <c r="N56" s="49"/>
      <c r="O56" s="79"/>
      <c r="P56" s="79"/>
      <c r="Q56" s="79"/>
      <c r="R56" s="79"/>
      <c r="S56" s="79"/>
      <c r="T56" s="79"/>
    </row>
    <row r="57" spans="1:20" x14ac:dyDescent="0.15">
      <c r="A57" s="79"/>
      <c r="B57" s="79"/>
      <c r="C57" s="79"/>
      <c r="D57" s="46"/>
      <c r="E57" s="86">
        <f t="shared" ca="1" si="1"/>
        <v>0</v>
      </c>
      <c r="F57" s="34" t="e">
        <f t="shared" ca="1" si="2"/>
        <v>#REF!</v>
      </c>
      <c r="G57" s="34" t="e">
        <f t="shared" ca="1" si="6"/>
        <v>#REF!</v>
      </c>
      <c r="H57" s="49"/>
      <c r="I57" s="79"/>
      <c r="J57" s="46"/>
      <c r="K57" s="86">
        <f t="shared" ca="1" si="4"/>
        <v>0</v>
      </c>
      <c r="L57" s="34" t="e">
        <f t="shared" ca="1" si="0"/>
        <v>#REF!</v>
      </c>
      <c r="M57" s="34" t="e">
        <f t="shared" ca="1" si="5"/>
        <v>#REF!</v>
      </c>
      <c r="N57" s="49"/>
      <c r="O57" s="79"/>
      <c r="P57" s="79"/>
      <c r="Q57" s="79"/>
      <c r="R57" s="79"/>
      <c r="S57" s="79"/>
      <c r="T57" s="79"/>
    </row>
    <row r="58" spans="1:20" x14ac:dyDescent="0.15">
      <c r="A58" s="79"/>
      <c r="B58" s="79"/>
      <c r="C58" s="79"/>
      <c r="D58" s="46"/>
      <c r="E58" s="86">
        <f t="shared" ca="1" si="1"/>
        <v>0</v>
      </c>
      <c r="F58" s="34" t="e">
        <f t="shared" ca="1" si="2"/>
        <v>#REF!</v>
      </c>
      <c r="G58" s="34" t="e">
        <f t="shared" ca="1" si="6"/>
        <v>#REF!</v>
      </c>
      <c r="H58" s="49"/>
      <c r="I58" s="79"/>
      <c r="J58" s="46"/>
      <c r="K58" s="86">
        <f t="shared" ca="1" si="4"/>
        <v>0</v>
      </c>
      <c r="L58" s="34" t="e">
        <f t="shared" ca="1" si="0"/>
        <v>#REF!</v>
      </c>
      <c r="M58" s="34" t="e">
        <f t="shared" ca="1" si="5"/>
        <v>#REF!</v>
      </c>
      <c r="N58" s="49"/>
      <c r="O58" s="79"/>
      <c r="P58" s="79"/>
      <c r="Q58" s="79"/>
      <c r="R58" s="79"/>
      <c r="S58" s="79"/>
      <c r="T58" s="79"/>
    </row>
    <row r="59" spans="1:20" x14ac:dyDescent="0.15">
      <c r="A59" s="79"/>
      <c r="B59" s="79"/>
      <c r="C59" s="79"/>
      <c r="D59" s="46"/>
      <c r="E59" s="86">
        <f t="shared" ca="1" si="1"/>
        <v>0</v>
      </c>
      <c r="F59" s="34" t="e">
        <f t="shared" ca="1" si="2"/>
        <v>#REF!</v>
      </c>
      <c r="G59" s="34" t="e">
        <f t="shared" ca="1" si="6"/>
        <v>#REF!</v>
      </c>
      <c r="H59" s="49"/>
      <c r="I59" s="79"/>
      <c r="J59" s="46"/>
      <c r="K59" s="86">
        <f t="shared" ca="1" si="4"/>
        <v>0</v>
      </c>
      <c r="L59" s="34" t="e">
        <f t="shared" ca="1" si="0"/>
        <v>#REF!</v>
      </c>
      <c r="M59" s="34" t="e">
        <f t="shared" ca="1" si="5"/>
        <v>#REF!</v>
      </c>
      <c r="N59" s="49"/>
      <c r="O59" s="79"/>
      <c r="P59" s="79"/>
      <c r="Q59" s="79"/>
      <c r="R59" s="79"/>
      <c r="S59" s="79"/>
      <c r="T59" s="79"/>
    </row>
    <row r="60" spans="1:20" x14ac:dyDescent="0.15">
      <c r="A60" s="79"/>
      <c r="B60" s="79"/>
      <c r="C60" s="79"/>
      <c r="D60" s="46"/>
      <c r="E60" s="86">
        <f t="shared" ca="1" si="1"/>
        <v>0</v>
      </c>
      <c r="F60" s="34" t="e">
        <f t="shared" ca="1" si="2"/>
        <v>#REF!</v>
      </c>
      <c r="G60" s="34" t="e">
        <f t="shared" ca="1" si="6"/>
        <v>#REF!</v>
      </c>
      <c r="H60" s="49"/>
      <c r="I60" s="79"/>
      <c r="J60" s="46"/>
      <c r="K60" s="86">
        <f t="shared" ca="1" si="4"/>
        <v>0</v>
      </c>
      <c r="L60" s="34" t="e">
        <f t="shared" ca="1" si="0"/>
        <v>#REF!</v>
      </c>
      <c r="M60" s="34" t="e">
        <f t="shared" ca="1" si="5"/>
        <v>#REF!</v>
      </c>
      <c r="N60" s="49"/>
      <c r="O60" s="79"/>
      <c r="P60" s="79"/>
      <c r="Q60" s="79"/>
      <c r="R60" s="79"/>
      <c r="S60" s="79"/>
      <c r="T60" s="79"/>
    </row>
    <row r="61" spans="1:20" x14ac:dyDescent="0.15">
      <c r="A61" s="79"/>
      <c r="B61" s="79"/>
      <c r="C61" s="79"/>
      <c r="D61" s="46"/>
      <c r="E61" s="86">
        <f t="shared" ca="1" si="1"/>
        <v>0</v>
      </c>
      <c r="F61" s="34" t="e">
        <f t="shared" ca="1" si="2"/>
        <v>#REF!</v>
      </c>
      <c r="G61" s="34" t="e">
        <f t="shared" ca="1" si="6"/>
        <v>#REF!</v>
      </c>
      <c r="H61" s="49"/>
      <c r="I61" s="79"/>
      <c r="J61" s="46"/>
      <c r="K61" s="86">
        <f t="shared" ca="1" si="4"/>
        <v>0</v>
      </c>
      <c r="L61" s="34" t="e">
        <f t="shared" ca="1" si="0"/>
        <v>#REF!</v>
      </c>
      <c r="M61" s="34" t="e">
        <f t="shared" ca="1" si="5"/>
        <v>#REF!</v>
      </c>
      <c r="N61" s="49"/>
      <c r="O61" s="79"/>
      <c r="P61" s="79"/>
      <c r="Q61" s="79"/>
      <c r="R61" s="79"/>
      <c r="S61" s="79"/>
      <c r="T61" s="79"/>
    </row>
    <row r="62" spans="1:20" x14ac:dyDescent="0.15">
      <c r="A62" s="79"/>
      <c r="B62" s="79"/>
      <c r="C62" s="79"/>
      <c r="D62" s="46"/>
      <c r="E62" s="86">
        <f t="shared" ca="1" si="1"/>
        <v>0</v>
      </c>
      <c r="F62" s="34" t="e">
        <f t="shared" ca="1" si="2"/>
        <v>#REF!</v>
      </c>
      <c r="G62" s="34" t="e">
        <f t="shared" ca="1" si="6"/>
        <v>#REF!</v>
      </c>
      <c r="H62" s="49"/>
      <c r="I62" s="79"/>
      <c r="J62" s="46"/>
      <c r="K62" s="86">
        <f t="shared" ca="1" si="4"/>
        <v>0</v>
      </c>
      <c r="L62" s="34" t="e">
        <f t="shared" ca="1" si="0"/>
        <v>#REF!</v>
      </c>
      <c r="M62" s="34" t="e">
        <f t="shared" ca="1" si="5"/>
        <v>#REF!</v>
      </c>
      <c r="N62" s="49"/>
      <c r="O62" s="79"/>
      <c r="P62" s="79"/>
      <c r="Q62" s="79"/>
      <c r="R62" s="79"/>
      <c r="S62" s="79"/>
      <c r="T62" s="79"/>
    </row>
    <row r="63" spans="1:20" x14ac:dyDescent="0.15">
      <c r="A63" s="79"/>
      <c r="B63" s="79"/>
      <c r="C63" s="79"/>
      <c r="D63" s="46"/>
      <c r="E63" s="86">
        <f t="shared" ca="1" si="1"/>
        <v>0</v>
      </c>
      <c r="F63" s="34" t="e">
        <f t="shared" ca="1" si="2"/>
        <v>#REF!</v>
      </c>
      <c r="G63" s="34" t="e">
        <f t="shared" ca="1" si="6"/>
        <v>#REF!</v>
      </c>
      <c r="H63" s="49"/>
      <c r="I63" s="79"/>
      <c r="J63" s="46"/>
      <c r="K63" s="86">
        <f t="shared" ca="1" si="4"/>
        <v>0</v>
      </c>
      <c r="L63" s="34" t="e">
        <f t="shared" ca="1" si="0"/>
        <v>#REF!</v>
      </c>
      <c r="M63" s="34" t="e">
        <f t="shared" ca="1" si="5"/>
        <v>#REF!</v>
      </c>
      <c r="N63" s="49"/>
      <c r="O63" s="79"/>
      <c r="P63" s="79"/>
      <c r="Q63" s="79"/>
      <c r="R63" s="79"/>
      <c r="S63" s="79"/>
      <c r="T63" s="79"/>
    </row>
    <row r="64" spans="1:20" x14ac:dyDescent="0.15">
      <c r="A64" s="79"/>
      <c r="B64" s="79"/>
      <c r="C64" s="79"/>
      <c r="D64" s="46"/>
      <c r="E64" s="86">
        <f t="shared" ca="1" si="1"/>
        <v>0</v>
      </c>
      <c r="F64" s="34" t="e">
        <f t="shared" ca="1" si="2"/>
        <v>#REF!</v>
      </c>
      <c r="G64" s="34" t="e">
        <f t="shared" ca="1" si="6"/>
        <v>#REF!</v>
      </c>
      <c r="H64" s="49"/>
      <c r="I64" s="79"/>
      <c r="J64" s="46"/>
      <c r="K64" s="86">
        <f t="shared" ca="1" si="4"/>
        <v>0</v>
      </c>
      <c r="L64" s="34" t="e">
        <f t="shared" ca="1" si="0"/>
        <v>#REF!</v>
      </c>
      <c r="M64" s="34" t="e">
        <f t="shared" ca="1" si="5"/>
        <v>#REF!</v>
      </c>
      <c r="N64" s="49"/>
      <c r="O64" s="79"/>
      <c r="P64" s="79"/>
      <c r="Q64" s="79"/>
      <c r="R64" s="79"/>
      <c r="S64" s="79"/>
      <c r="T64" s="79"/>
    </row>
    <row r="65" spans="1:20" x14ac:dyDescent="0.15">
      <c r="A65" s="79"/>
      <c r="B65" s="79"/>
      <c r="C65" s="79"/>
      <c r="D65" s="46"/>
      <c r="E65" s="86">
        <f t="shared" ca="1" si="1"/>
        <v>0</v>
      </c>
      <c r="F65" s="34" t="e">
        <f t="shared" ca="1" si="2"/>
        <v>#REF!</v>
      </c>
      <c r="G65" s="34" t="e">
        <f t="shared" ca="1" si="6"/>
        <v>#REF!</v>
      </c>
      <c r="H65" s="49"/>
      <c r="I65" s="79"/>
      <c r="J65" s="46"/>
      <c r="K65" s="86">
        <f t="shared" ca="1" si="4"/>
        <v>0</v>
      </c>
      <c r="L65" s="34" t="e">
        <f t="shared" ca="1" si="0"/>
        <v>#REF!</v>
      </c>
      <c r="M65" s="34" t="e">
        <f t="shared" ca="1" si="5"/>
        <v>#REF!</v>
      </c>
      <c r="N65" s="49"/>
      <c r="O65" s="79"/>
      <c r="P65" s="79"/>
      <c r="Q65" s="79"/>
      <c r="R65" s="79"/>
      <c r="S65" s="79"/>
      <c r="T65" s="79"/>
    </row>
    <row r="66" spans="1:20" x14ac:dyDescent="0.15">
      <c r="A66" s="79"/>
      <c r="B66" s="79"/>
      <c r="C66" s="79"/>
      <c r="D66" s="46"/>
      <c r="E66" s="86">
        <f t="shared" ca="1" si="1"/>
        <v>0</v>
      </c>
      <c r="F66" s="34" t="e">
        <f t="shared" ca="1" si="2"/>
        <v>#REF!</v>
      </c>
      <c r="G66" s="34" t="e">
        <f t="shared" ca="1" si="6"/>
        <v>#REF!</v>
      </c>
      <c r="H66" s="49"/>
      <c r="I66" s="79"/>
      <c r="J66" s="46"/>
      <c r="K66" s="86">
        <f t="shared" ca="1" si="4"/>
        <v>0</v>
      </c>
      <c r="L66" s="34" t="e">
        <f t="shared" ca="1" si="0"/>
        <v>#REF!</v>
      </c>
      <c r="M66" s="34" t="e">
        <f t="shared" ca="1" si="5"/>
        <v>#REF!</v>
      </c>
      <c r="N66" s="49"/>
      <c r="O66" s="79"/>
      <c r="P66" s="79"/>
      <c r="Q66" s="79"/>
      <c r="R66" s="79"/>
      <c r="S66" s="79"/>
      <c r="T66" s="79"/>
    </row>
    <row r="67" spans="1:20" x14ac:dyDescent="0.15">
      <c r="A67" s="79"/>
      <c r="B67" s="79"/>
      <c r="C67" s="79"/>
      <c r="D67" s="46"/>
      <c r="E67" s="86">
        <f t="shared" ca="1" si="1"/>
        <v>0</v>
      </c>
      <c r="F67" s="34" t="e">
        <f t="shared" ca="1" si="2"/>
        <v>#REF!</v>
      </c>
      <c r="G67" s="34" t="e">
        <f t="shared" ca="1" si="6"/>
        <v>#REF!</v>
      </c>
      <c r="H67" s="49"/>
      <c r="I67" s="79"/>
      <c r="J67" s="46"/>
      <c r="K67" s="86">
        <f t="shared" ca="1" si="4"/>
        <v>0</v>
      </c>
      <c r="L67" s="34" t="e">
        <f t="shared" ca="1" si="0"/>
        <v>#REF!</v>
      </c>
      <c r="M67" s="34" t="e">
        <f t="shared" ca="1" si="5"/>
        <v>#REF!</v>
      </c>
      <c r="N67" s="49"/>
      <c r="O67" s="79"/>
      <c r="P67" s="79"/>
      <c r="Q67" s="79"/>
      <c r="R67" s="79"/>
      <c r="S67" s="79"/>
      <c r="T67" s="79"/>
    </row>
    <row r="68" spans="1:20" x14ac:dyDescent="0.15">
      <c r="A68" s="79"/>
      <c r="B68" s="79"/>
      <c r="C68" s="79"/>
      <c r="D68" s="46"/>
      <c r="E68" s="86">
        <f t="shared" ca="1" si="1"/>
        <v>0</v>
      </c>
      <c r="F68" s="34" t="e">
        <f t="shared" ca="1" si="2"/>
        <v>#REF!</v>
      </c>
      <c r="G68" s="34" t="e">
        <f t="shared" ca="1" si="6"/>
        <v>#REF!</v>
      </c>
      <c r="H68" s="49"/>
      <c r="I68" s="79"/>
      <c r="J68" s="46"/>
      <c r="K68" s="86">
        <f t="shared" ca="1" si="4"/>
        <v>0</v>
      </c>
      <c r="L68" s="34" t="e">
        <f t="shared" ca="1" si="0"/>
        <v>#REF!</v>
      </c>
      <c r="M68" s="34" t="e">
        <f t="shared" ca="1" si="5"/>
        <v>#REF!</v>
      </c>
      <c r="N68" s="49"/>
      <c r="O68" s="79"/>
      <c r="P68" s="79"/>
      <c r="Q68" s="79"/>
      <c r="R68" s="79"/>
      <c r="S68" s="79"/>
      <c r="T68" s="79"/>
    </row>
    <row r="69" spans="1:20" x14ac:dyDescent="0.15">
      <c r="A69" s="79"/>
      <c r="B69" s="79"/>
      <c r="C69" s="79"/>
      <c r="D69" s="46"/>
      <c r="E69" s="86">
        <f t="shared" ca="1" si="1"/>
        <v>0</v>
      </c>
      <c r="F69" s="34" t="e">
        <f t="shared" ca="1" si="2"/>
        <v>#REF!</v>
      </c>
      <c r="G69" s="34" t="e">
        <f t="shared" ca="1" si="6"/>
        <v>#REF!</v>
      </c>
      <c r="H69" s="49"/>
      <c r="I69" s="79"/>
      <c r="J69" s="46"/>
      <c r="K69" s="86">
        <f t="shared" ca="1" si="4"/>
        <v>0</v>
      </c>
      <c r="L69" s="34" t="e">
        <f t="shared" ca="1" si="0"/>
        <v>#REF!</v>
      </c>
      <c r="M69" s="34" t="e">
        <f t="shared" ca="1" si="5"/>
        <v>#REF!</v>
      </c>
      <c r="N69" s="49"/>
      <c r="O69" s="79"/>
      <c r="P69" s="79"/>
      <c r="Q69" s="79"/>
      <c r="R69" s="79"/>
      <c r="S69" s="79"/>
      <c r="T69" s="79"/>
    </row>
    <row r="70" spans="1:20" x14ac:dyDescent="0.15">
      <c r="A70" s="79"/>
      <c r="B70" s="79"/>
      <c r="C70" s="79"/>
      <c r="D70" s="46"/>
      <c r="E70" s="86">
        <f t="shared" ca="1" si="1"/>
        <v>0</v>
      </c>
      <c r="F70" s="34" t="e">
        <f t="shared" ca="1" si="2"/>
        <v>#REF!</v>
      </c>
      <c r="G70" s="34" t="e">
        <f t="shared" ca="1" si="6"/>
        <v>#REF!</v>
      </c>
      <c r="H70" s="49"/>
      <c r="I70" s="79"/>
      <c r="J70" s="46"/>
      <c r="K70" s="86">
        <f t="shared" ca="1" si="4"/>
        <v>0</v>
      </c>
      <c r="L70" s="34" t="e">
        <f t="shared" ca="1" si="0"/>
        <v>#REF!</v>
      </c>
      <c r="M70" s="34" t="e">
        <f t="shared" ca="1" si="5"/>
        <v>#REF!</v>
      </c>
      <c r="N70" s="49"/>
      <c r="O70" s="79"/>
      <c r="P70" s="79"/>
      <c r="Q70" s="79"/>
      <c r="R70" s="79"/>
      <c r="S70" s="79"/>
      <c r="T70" s="79"/>
    </row>
    <row r="71" spans="1:20" x14ac:dyDescent="0.15">
      <c r="A71" s="79"/>
      <c r="B71" s="79"/>
      <c r="C71" s="79"/>
      <c r="D71" s="46"/>
      <c r="E71" s="86">
        <f t="shared" ref="E71:E125" ca="1" si="7">IF(ISERROR(INDIRECT($A$2&amp;"!"&amp;"T"&amp;ROW()-1+($A$3-1)*124)),0,INDIRECT($A$2&amp;"!"&amp;"T"&amp;ROW()-1+($A$3-1)*124))</f>
        <v>0</v>
      </c>
      <c r="F71" s="34" t="e">
        <f t="shared" ref="F71:F125" ca="1" si="8">IF(OR($G$4="男",$G$4="M"),IF(INDIRECT($A$2&amp;"!"&amp;"G"&amp;(ROW()-1)+($A$3-1)*124)=0,#N/A,INDIRECT($A$2&amp;"!"&amp;"G"&amp;(ROW()-1)+($A$3-1)*124)),100000)</f>
        <v>#REF!</v>
      </c>
      <c r="G71" s="34" t="e">
        <f t="shared" ca="1" si="6"/>
        <v>#REF!</v>
      </c>
      <c r="H71" s="49"/>
      <c r="I71" s="79"/>
      <c r="J71" s="46"/>
      <c r="K71" s="86">
        <f t="shared" ref="K71:K125" ca="1" si="9">IF(ISERROR(INDIRECT($A$2&amp;"!"&amp;"T"&amp;ROW()-1+($A$3-1)*124)),0,INDIRECT($A$2&amp;"!"&amp;"T"&amp;ROW()-1+($A$3-1)*124))</f>
        <v>0</v>
      </c>
      <c r="L71" s="34" t="e">
        <f t="shared" ref="L71:L125" ca="1" si="10">IF(OR($M$4="女",$M$4="F"),IF(INDIRECT($A$2&amp;"!"&amp;"G"&amp;(ROW()-1)+($A$3-1)*124)=0,#N/A,INDIRECT($A$2&amp;"!"&amp;"G"&amp;(ROW()-1)+($A$3-1)*124)),100000)</f>
        <v>#REF!</v>
      </c>
      <c r="M71" s="34" t="e">
        <f t="shared" ref="M71:M125" ca="1" si="11">IF(OR($M$4="女",$M$4="F"),IF(INDIRECT($A$2&amp;"!"&amp;"H"&amp;(ROW()-1)+($A$3-1)*124)=0,#N/A,INDIRECT($A$2&amp;"!"&amp;"H"&amp;(ROW()-1)+($A$3-1)*124)),100000)</f>
        <v>#REF!</v>
      </c>
      <c r="N71" s="49"/>
      <c r="O71" s="79"/>
      <c r="P71" s="79"/>
      <c r="Q71" s="79"/>
      <c r="R71" s="79"/>
      <c r="S71" s="79"/>
      <c r="T71" s="79"/>
    </row>
    <row r="72" spans="1:20" x14ac:dyDescent="0.15">
      <c r="A72" s="79"/>
      <c r="B72" s="79"/>
      <c r="C72" s="79"/>
      <c r="D72" s="46"/>
      <c r="E72" s="86">
        <f t="shared" ca="1" si="7"/>
        <v>0</v>
      </c>
      <c r="F72" s="34" t="e">
        <f t="shared" ca="1" si="8"/>
        <v>#REF!</v>
      </c>
      <c r="G72" s="34" t="e">
        <f t="shared" ca="1" si="6"/>
        <v>#REF!</v>
      </c>
      <c r="H72" s="49"/>
      <c r="I72" s="79"/>
      <c r="J72" s="46"/>
      <c r="K72" s="86">
        <f t="shared" ca="1" si="9"/>
        <v>0</v>
      </c>
      <c r="L72" s="34" t="e">
        <f t="shared" ca="1" si="10"/>
        <v>#REF!</v>
      </c>
      <c r="M72" s="34" t="e">
        <f t="shared" ca="1" si="11"/>
        <v>#REF!</v>
      </c>
      <c r="N72" s="49"/>
      <c r="O72" s="79"/>
      <c r="P72" s="79"/>
      <c r="Q72" s="79"/>
      <c r="R72" s="79"/>
      <c r="S72" s="79"/>
      <c r="T72" s="79"/>
    </row>
    <row r="73" spans="1:20" x14ac:dyDescent="0.15">
      <c r="A73" s="79"/>
      <c r="B73" s="79"/>
      <c r="C73" s="79"/>
      <c r="D73" s="46"/>
      <c r="E73" s="86">
        <f t="shared" ca="1" si="7"/>
        <v>0</v>
      </c>
      <c r="F73" s="34" t="e">
        <f t="shared" ca="1" si="8"/>
        <v>#REF!</v>
      </c>
      <c r="G73" s="34" t="e">
        <f t="shared" ref="G73:G125" ca="1" si="12">IF(OR($G$4="男",$G$4="M"),IF(INDIRECT($A$2&amp;"!"&amp;"H"&amp;(ROW()-1)+($A$3-1)*124)=0,#N/A,INDIRECT($A$2&amp;"!"&amp;"H"&amp;(ROW()-1)+($A$3-1)*124)),100000)</f>
        <v>#REF!</v>
      </c>
      <c r="H73" s="49"/>
      <c r="I73" s="79"/>
      <c r="J73" s="46"/>
      <c r="K73" s="86">
        <f t="shared" ca="1" si="9"/>
        <v>0</v>
      </c>
      <c r="L73" s="34" t="e">
        <f t="shared" ca="1" si="10"/>
        <v>#REF!</v>
      </c>
      <c r="M73" s="34" t="e">
        <f t="shared" ca="1" si="11"/>
        <v>#REF!</v>
      </c>
      <c r="N73" s="49"/>
      <c r="O73" s="79"/>
      <c r="P73" s="79"/>
      <c r="Q73" s="79"/>
      <c r="R73" s="79"/>
      <c r="S73" s="79"/>
      <c r="T73" s="79"/>
    </row>
    <row r="74" spans="1:20" x14ac:dyDescent="0.15">
      <c r="A74" s="79"/>
      <c r="B74" s="79"/>
      <c r="C74" s="79"/>
      <c r="D74" s="46"/>
      <c r="E74" s="86">
        <f t="shared" ca="1" si="7"/>
        <v>0</v>
      </c>
      <c r="F74" s="34" t="e">
        <f t="shared" ca="1" si="8"/>
        <v>#REF!</v>
      </c>
      <c r="G74" s="34" t="e">
        <f t="shared" ca="1" si="12"/>
        <v>#REF!</v>
      </c>
      <c r="H74" s="49"/>
      <c r="I74" s="79"/>
      <c r="J74" s="46"/>
      <c r="K74" s="86">
        <f t="shared" ca="1" si="9"/>
        <v>0</v>
      </c>
      <c r="L74" s="34" t="e">
        <f t="shared" ca="1" si="10"/>
        <v>#REF!</v>
      </c>
      <c r="M74" s="34" t="e">
        <f t="shared" ca="1" si="11"/>
        <v>#REF!</v>
      </c>
      <c r="N74" s="49"/>
      <c r="O74" s="79"/>
      <c r="P74" s="79"/>
      <c r="Q74" s="79"/>
      <c r="R74" s="79"/>
      <c r="S74" s="79"/>
      <c r="T74" s="79"/>
    </row>
    <row r="75" spans="1:20" x14ac:dyDescent="0.15">
      <c r="A75" s="79"/>
      <c r="B75" s="79"/>
      <c r="C75" s="79"/>
      <c r="D75" s="46"/>
      <c r="E75" s="86">
        <f t="shared" ca="1" si="7"/>
        <v>0</v>
      </c>
      <c r="F75" s="34" t="e">
        <f t="shared" ca="1" si="8"/>
        <v>#REF!</v>
      </c>
      <c r="G75" s="34" t="e">
        <f t="shared" ca="1" si="12"/>
        <v>#REF!</v>
      </c>
      <c r="H75" s="49"/>
      <c r="I75" s="79"/>
      <c r="J75" s="46"/>
      <c r="K75" s="86">
        <f t="shared" ca="1" si="9"/>
        <v>0</v>
      </c>
      <c r="L75" s="34" t="e">
        <f t="shared" ca="1" si="10"/>
        <v>#REF!</v>
      </c>
      <c r="M75" s="34" t="e">
        <f t="shared" ca="1" si="11"/>
        <v>#REF!</v>
      </c>
      <c r="N75" s="49"/>
      <c r="O75" s="79"/>
      <c r="P75" s="79"/>
      <c r="Q75" s="79"/>
      <c r="R75" s="79"/>
      <c r="S75" s="79"/>
      <c r="T75" s="79"/>
    </row>
    <row r="76" spans="1:20" x14ac:dyDescent="0.15">
      <c r="A76" s="79"/>
      <c r="B76" s="79"/>
      <c r="C76" s="79"/>
      <c r="D76" s="46"/>
      <c r="E76" s="86">
        <f t="shared" ca="1" si="7"/>
        <v>0</v>
      </c>
      <c r="F76" s="34" t="e">
        <f t="shared" ca="1" si="8"/>
        <v>#REF!</v>
      </c>
      <c r="G76" s="34" t="e">
        <f t="shared" ca="1" si="12"/>
        <v>#REF!</v>
      </c>
      <c r="H76" s="49"/>
      <c r="I76" s="79"/>
      <c r="J76" s="46"/>
      <c r="K76" s="86">
        <f t="shared" ca="1" si="9"/>
        <v>0</v>
      </c>
      <c r="L76" s="34" t="e">
        <f t="shared" ca="1" si="10"/>
        <v>#REF!</v>
      </c>
      <c r="M76" s="34" t="e">
        <f t="shared" ca="1" si="11"/>
        <v>#REF!</v>
      </c>
      <c r="N76" s="49"/>
      <c r="O76" s="79"/>
      <c r="P76" s="79"/>
      <c r="Q76" s="79"/>
      <c r="R76" s="79"/>
      <c r="S76" s="79"/>
      <c r="T76" s="79"/>
    </row>
    <row r="77" spans="1:20" x14ac:dyDescent="0.15">
      <c r="A77" s="79"/>
      <c r="B77" s="79"/>
      <c r="C77" s="79"/>
      <c r="D77" s="46"/>
      <c r="E77" s="86">
        <f t="shared" ca="1" si="7"/>
        <v>0</v>
      </c>
      <c r="F77" s="34" t="e">
        <f t="shared" ca="1" si="8"/>
        <v>#REF!</v>
      </c>
      <c r="G77" s="34" t="e">
        <f t="shared" ca="1" si="12"/>
        <v>#REF!</v>
      </c>
      <c r="H77" s="49"/>
      <c r="I77" s="79"/>
      <c r="J77" s="46"/>
      <c r="K77" s="86">
        <f t="shared" ca="1" si="9"/>
        <v>0</v>
      </c>
      <c r="L77" s="34" t="e">
        <f t="shared" ca="1" si="10"/>
        <v>#REF!</v>
      </c>
      <c r="M77" s="34" t="e">
        <f t="shared" ca="1" si="11"/>
        <v>#REF!</v>
      </c>
      <c r="N77" s="49"/>
      <c r="O77" s="79"/>
      <c r="P77" s="79"/>
      <c r="Q77" s="79"/>
      <c r="R77" s="79"/>
      <c r="S77" s="79"/>
      <c r="T77" s="79"/>
    </row>
    <row r="78" spans="1:20" x14ac:dyDescent="0.15">
      <c r="A78" s="79"/>
      <c r="B78" s="79"/>
      <c r="C78" s="79"/>
      <c r="D78" s="46"/>
      <c r="E78" s="86">
        <f t="shared" ca="1" si="7"/>
        <v>0</v>
      </c>
      <c r="F78" s="34" t="e">
        <f t="shared" ca="1" si="8"/>
        <v>#REF!</v>
      </c>
      <c r="G78" s="34" t="e">
        <f t="shared" ca="1" si="12"/>
        <v>#REF!</v>
      </c>
      <c r="H78" s="49"/>
      <c r="I78" s="79"/>
      <c r="J78" s="46"/>
      <c r="K78" s="86">
        <f t="shared" ca="1" si="9"/>
        <v>0</v>
      </c>
      <c r="L78" s="34" t="e">
        <f t="shared" ca="1" si="10"/>
        <v>#REF!</v>
      </c>
      <c r="M78" s="34" t="e">
        <f t="shared" ca="1" si="11"/>
        <v>#REF!</v>
      </c>
      <c r="N78" s="49"/>
      <c r="O78" s="79"/>
      <c r="P78" s="79"/>
      <c r="Q78" s="79"/>
      <c r="R78" s="79"/>
      <c r="S78" s="79"/>
      <c r="T78" s="79"/>
    </row>
    <row r="79" spans="1:20" x14ac:dyDescent="0.15">
      <c r="A79" s="79"/>
      <c r="B79" s="79"/>
      <c r="C79" s="79"/>
      <c r="D79" s="46"/>
      <c r="E79" s="86">
        <f t="shared" ca="1" si="7"/>
        <v>0</v>
      </c>
      <c r="F79" s="34" t="e">
        <f t="shared" ca="1" si="8"/>
        <v>#REF!</v>
      </c>
      <c r="G79" s="34" t="e">
        <f t="shared" ca="1" si="12"/>
        <v>#REF!</v>
      </c>
      <c r="H79" s="49"/>
      <c r="I79" s="79"/>
      <c r="J79" s="46"/>
      <c r="K79" s="86">
        <f t="shared" ca="1" si="9"/>
        <v>0</v>
      </c>
      <c r="L79" s="34" t="e">
        <f t="shared" ca="1" si="10"/>
        <v>#REF!</v>
      </c>
      <c r="M79" s="34" t="e">
        <f t="shared" ca="1" si="11"/>
        <v>#REF!</v>
      </c>
      <c r="N79" s="49"/>
      <c r="O79" s="79"/>
      <c r="P79" s="79"/>
      <c r="Q79" s="79"/>
      <c r="R79" s="79"/>
      <c r="S79" s="79"/>
      <c r="T79" s="79"/>
    </row>
    <row r="80" spans="1:20" x14ac:dyDescent="0.15">
      <c r="A80" s="79"/>
      <c r="B80" s="79"/>
      <c r="C80" s="79"/>
      <c r="D80" s="46"/>
      <c r="E80" s="86">
        <f t="shared" ca="1" si="7"/>
        <v>0</v>
      </c>
      <c r="F80" s="34" t="e">
        <f t="shared" ca="1" si="8"/>
        <v>#REF!</v>
      </c>
      <c r="G80" s="34" t="e">
        <f t="shared" ca="1" si="12"/>
        <v>#REF!</v>
      </c>
      <c r="H80" s="49"/>
      <c r="I80" s="79"/>
      <c r="J80" s="46"/>
      <c r="K80" s="86">
        <f t="shared" ca="1" si="9"/>
        <v>0</v>
      </c>
      <c r="L80" s="34" t="e">
        <f t="shared" ca="1" si="10"/>
        <v>#REF!</v>
      </c>
      <c r="M80" s="34" t="e">
        <f t="shared" ca="1" si="11"/>
        <v>#REF!</v>
      </c>
      <c r="N80" s="49"/>
      <c r="O80" s="79"/>
      <c r="P80" s="79"/>
      <c r="Q80" s="79"/>
      <c r="R80" s="79"/>
      <c r="S80" s="79"/>
      <c r="T80" s="79"/>
    </row>
    <row r="81" spans="1:20" x14ac:dyDescent="0.15">
      <c r="A81" s="79"/>
      <c r="B81" s="79"/>
      <c r="C81" s="79"/>
      <c r="D81" s="46"/>
      <c r="E81" s="86">
        <f t="shared" ca="1" si="7"/>
        <v>0</v>
      </c>
      <c r="F81" s="34" t="e">
        <f t="shared" ca="1" si="8"/>
        <v>#REF!</v>
      </c>
      <c r="G81" s="34" t="e">
        <f t="shared" ca="1" si="12"/>
        <v>#REF!</v>
      </c>
      <c r="H81" s="49"/>
      <c r="I81" s="79"/>
      <c r="J81" s="46"/>
      <c r="K81" s="86">
        <f t="shared" ca="1" si="9"/>
        <v>0</v>
      </c>
      <c r="L81" s="34" t="e">
        <f t="shared" ca="1" si="10"/>
        <v>#REF!</v>
      </c>
      <c r="M81" s="34" t="e">
        <f t="shared" ca="1" si="11"/>
        <v>#REF!</v>
      </c>
      <c r="N81" s="49"/>
      <c r="O81" s="79"/>
      <c r="P81" s="79"/>
      <c r="Q81" s="79"/>
      <c r="R81" s="79"/>
      <c r="S81" s="79"/>
      <c r="T81" s="79"/>
    </row>
    <row r="82" spans="1:20" x14ac:dyDescent="0.15">
      <c r="A82" s="79"/>
      <c r="B82" s="79"/>
      <c r="C82" s="79"/>
      <c r="D82" s="46"/>
      <c r="E82" s="86">
        <f t="shared" ca="1" si="7"/>
        <v>0</v>
      </c>
      <c r="F82" s="34" t="e">
        <f t="shared" ca="1" si="8"/>
        <v>#REF!</v>
      </c>
      <c r="G82" s="34" t="e">
        <f t="shared" ca="1" si="12"/>
        <v>#REF!</v>
      </c>
      <c r="H82" s="49"/>
      <c r="I82" s="79"/>
      <c r="J82" s="46"/>
      <c r="K82" s="86">
        <f t="shared" ca="1" si="9"/>
        <v>0</v>
      </c>
      <c r="L82" s="34" t="e">
        <f t="shared" ca="1" si="10"/>
        <v>#REF!</v>
      </c>
      <c r="M82" s="34" t="e">
        <f t="shared" ca="1" si="11"/>
        <v>#REF!</v>
      </c>
      <c r="N82" s="49"/>
      <c r="O82" s="79"/>
      <c r="P82" s="79"/>
      <c r="Q82" s="79"/>
      <c r="R82" s="79"/>
      <c r="S82" s="79"/>
      <c r="T82" s="79"/>
    </row>
    <row r="83" spans="1:20" x14ac:dyDescent="0.15">
      <c r="A83" s="79"/>
      <c r="B83" s="79"/>
      <c r="C83" s="79"/>
      <c r="D83" s="46"/>
      <c r="E83" s="86">
        <f t="shared" ca="1" si="7"/>
        <v>0</v>
      </c>
      <c r="F83" s="34" t="e">
        <f t="shared" ca="1" si="8"/>
        <v>#REF!</v>
      </c>
      <c r="G83" s="34" t="e">
        <f t="shared" ca="1" si="12"/>
        <v>#REF!</v>
      </c>
      <c r="H83" s="49"/>
      <c r="I83" s="79"/>
      <c r="J83" s="46"/>
      <c r="K83" s="86">
        <f t="shared" ca="1" si="9"/>
        <v>0</v>
      </c>
      <c r="L83" s="34" t="e">
        <f t="shared" ca="1" si="10"/>
        <v>#REF!</v>
      </c>
      <c r="M83" s="34" t="e">
        <f t="shared" ca="1" si="11"/>
        <v>#REF!</v>
      </c>
      <c r="N83" s="49"/>
      <c r="O83" s="79"/>
      <c r="P83" s="79"/>
      <c r="Q83" s="79"/>
      <c r="R83" s="79"/>
      <c r="S83" s="79"/>
      <c r="T83" s="79"/>
    </row>
    <row r="84" spans="1:20" x14ac:dyDescent="0.15">
      <c r="A84" s="79"/>
      <c r="B84" s="79"/>
      <c r="C84" s="79"/>
      <c r="D84" s="46"/>
      <c r="E84" s="86">
        <f t="shared" ca="1" si="7"/>
        <v>0</v>
      </c>
      <c r="F84" s="34" t="e">
        <f t="shared" ca="1" si="8"/>
        <v>#REF!</v>
      </c>
      <c r="G84" s="34" t="e">
        <f t="shared" ca="1" si="12"/>
        <v>#REF!</v>
      </c>
      <c r="H84" s="49"/>
      <c r="I84" s="79"/>
      <c r="J84" s="46"/>
      <c r="K84" s="86">
        <f t="shared" ca="1" si="9"/>
        <v>0</v>
      </c>
      <c r="L84" s="34" t="e">
        <f t="shared" ca="1" si="10"/>
        <v>#REF!</v>
      </c>
      <c r="M84" s="34" t="e">
        <f t="shared" ca="1" si="11"/>
        <v>#REF!</v>
      </c>
      <c r="N84" s="49"/>
      <c r="O84" s="79"/>
      <c r="P84" s="79"/>
      <c r="Q84" s="79"/>
      <c r="R84" s="79"/>
      <c r="S84" s="79"/>
      <c r="T84" s="79"/>
    </row>
    <row r="85" spans="1:20" x14ac:dyDescent="0.15">
      <c r="A85" s="79"/>
      <c r="B85" s="79"/>
      <c r="C85" s="79"/>
      <c r="D85" s="46"/>
      <c r="E85" s="86">
        <f t="shared" ca="1" si="7"/>
        <v>0</v>
      </c>
      <c r="F85" s="34" t="e">
        <f t="shared" ca="1" si="8"/>
        <v>#REF!</v>
      </c>
      <c r="G85" s="34" t="e">
        <f t="shared" ca="1" si="12"/>
        <v>#REF!</v>
      </c>
      <c r="H85" s="49"/>
      <c r="I85" s="79"/>
      <c r="J85" s="46"/>
      <c r="K85" s="86">
        <f t="shared" ca="1" si="9"/>
        <v>0</v>
      </c>
      <c r="L85" s="34" t="e">
        <f t="shared" ca="1" si="10"/>
        <v>#REF!</v>
      </c>
      <c r="M85" s="34" t="e">
        <f t="shared" ca="1" si="11"/>
        <v>#REF!</v>
      </c>
      <c r="N85" s="49"/>
      <c r="O85" s="79"/>
      <c r="P85" s="79"/>
      <c r="Q85" s="79"/>
      <c r="R85" s="79"/>
      <c r="S85" s="79"/>
      <c r="T85" s="79"/>
    </row>
    <row r="86" spans="1:20" x14ac:dyDescent="0.15">
      <c r="A86" s="79"/>
      <c r="B86" s="79"/>
      <c r="C86" s="79"/>
      <c r="D86" s="46"/>
      <c r="E86" s="86">
        <f t="shared" ca="1" si="7"/>
        <v>0</v>
      </c>
      <c r="F86" s="34" t="e">
        <f t="shared" ca="1" si="8"/>
        <v>#REF!</v>
      </c>
      <c r="G86" s="34" t="e">
        <f t="shared" ca="1" si="12"/>
        <v>#REF!</v>
      </c>
      <c r="H86" s="49"/>
      <c r="I86" s="79"/>
      <c r="J86" s="46"/>
      <c r="K86" s="86">
        <f t="shared" ca="1" si="9"/>
        <v>0</v>
      </c>
      <c r="L86" s="34" t="e">
        <f t="shared" ca="1" si="10"/>
        <v>#REF!</v>
      </c>
      <c r="M86" s="34" t="e">
        <f t="shared" ca="1" si="11"/>
        <v>#REF!</v>
      </c>
      <c r="N86" s="49"/>
      <c r="O86" s="79"/>
      <c r="P86" s="79"/>
      <c r="Q86" s="79"/>
      <c r="R86" s="79"/>
      <c r="S86" s="79"/>
      <c r="T86" s="79"/>
    </row>
    <row r="87" spans="1:20" x14ac:dyDescent="0.15">
      <c r="A87" s="79"/>
      <c r="B87" s="79"/>
      <c r="C87" s="79"/>
      <c r="D87" s="46"/>
      <c r="E87" s="86">
        <f t="shared" ca="1" si="7"/>
        <v>0</v>
      </c>
      <c r="F87" s="34" t="e">
        <f t="shared" ca="1" si="8"/>
        <v>#REF!</v>
      </c>
      <c r="G87" s="34" t="e">
        <f t="shared" ca="1" si="12"/>
        <v>#REF!</v>
      </c>
      <c r="H87" s="49"/>
      <c r="I87" s="79"/>
      <c r="J87" s="46"/>
      <c r="K87" s="86">
        <f t="shared" ca="1" si="9"/>
        <v>0</v>
      </c>
      <c r="L87" s="34" t="e">
        <f t="shared" ca="1" si="10"/>
        <v>#REF!</v>
      </c>
      <c r="M87" s="34" t="e">
        <f t="shared" ca="1" si="11"/>
        <v>#REF!</v>
      </c>
      <c r="N87" s="49"/>
      <c r="O87" s="79"/>
      <c r="P87" s="79"/>
      <c r="Q87" s="79"/>
      <c r="R87" s="79"/>
      <c r="S87" s="79"/>
      <c r="T87" s="79"/>
    </row>
    <row r="88" spans="1:20" x14ac:dyDescent="0.15">
      <c r="A88" s="79"/>
      <c r="B88" s="79"/>
      <c r="C88" s="79"/>
      <c r="D88" s="46"/>
      <c r="E88" s="86">
        <f t="shared" ca="1" si="7"/>
        <v>0</v>
      </c>
      <c r="F88" s="34" t="e">
        <f t="shared" ca="1" si="8"/>
        <v>#REF!</v>
      </c>
      <c r="G88" s="34" t="e">
        <f t="shared" ca="1" si="12"/>
        <v>#REF!</v>
      </c>
      <c r="H88" s="49"/>
      <c r="I88" s="79"/>
      <c r="J88" s="46"/>
      <c r="K88" s="86">
        <f t="shared" ca="1" si="9"/>
        <v>0</v>
      </c>
      <c r="L88" s="34" t="e">
        <f t="shared" ca="1" si="10"/>
        <v>#REF!</v>
      </c>
      <c r="M88" s="34" t="e">
        <f t="shared" ca="1" si="11"/>
        <v>#REF!</v>
      </c>
      <c r="N88" s="49"/>
      <c r="O88" s="79"/>
      <c r="P88" s="79"/>
      <c r="Q88" s="79"/>
      <c r="R88" s="79"/>
      <c r="S88" s="79"/>
      <c r="T88" s="79"/>
    </row>
    <row r="89" spans="1:20" x14ac:dyDescent="0.15">
      <c r="A89" s="79"/>
      <c r="B89" s="79"/>
      <c r="C89" s="79"/>
      <c r="D89" s="46"/>
      <c r="E89" s="86">
        <f t="shared" ca="1" si="7"/>
        <v>0</v>
      </c>
      <c r="F89" s="34" t="e">
        <f t="shared" ca="1" si="8"/>
        <v>#REF!</v>
      </c>
      <c r="G89" s="34" t="e">
        <f t="shared" ca="1" si="12"/>
        <v>#REF!</v>
      </c>
      <c r="H89" s="49"/>
      <c r="I89" s="79"/>
      <c r="J89" s="46"/>
      <c r="K89" s="86">
        <f t="shared" ca="1" si="9"/>
        <v>0</v>
      </c>
      <c r="L89" s="34" t="e">
        <f t="shared" ca="1" si="10"/>
        <v>#REF!</v>
      </c>
      <c r="M89" s="34" t="e">
        <f t="shared" ca="1" si="11"/>
        <v>#REF!</v>
      </c>
      <c r="N89" s="49"/>
      <c r="O89" s="79"/>
      <c r="P89" s="79"/>
      <c r="Q89" s="79"/>
      <c r="R89" s="79"/>
      <c r="S89" s="79"/>
      <c r="T89" s="79"/>
    </row>
    <row r="90" spans="1:20" x14ac:dyDescent="0.15">
      <c r="A90" s="79"/>
      <c r="B90" s="79"/>
      <c r="C90" s="79"/>
      <c r="D90" s="46"/>
      <c r="E90" s="86">
        <f t="shared" ca="1" si="7"/>
        <v>0</v>
      </c>
      <c r="F90" s="34" t="e">
        <f t="shared" ca="1" si="8"/>
        <v>#REF!</v>
      </c>
      <c r="G90" s="34" t="e">
        <f t="shared" ca="1" si="12"/>
        <v>#REF!</v>
      </c>
      <c r="H90" s="49"/>
      <c r="I90" s="79"/>
      <c r="J90" s="46"/>
      <c r="K90" s="86">
        <f t="shared" ca="1" si="9"/>
        <v>0</v>
      </c>
      <c r="L90" s="34" t="e">
        <f t="shared" ca="1" si="10"/>
        <v>#REF!</v>
      </c>
      <c r="M90" s="34" t="e">
        <f t="shared" ca="1" si="11"/>
        <v>#REF!</v>
      </c>
      <c r="N90" s="49"/>
      <c r="O90" s="79"/>
      <c r="P90" s="79"/>
      <c r="Q90" s="79"/>
      <c r="R90" s="79"/>
      <c r="S90" s="79"/>
      <c r="T90" s="79"/>
    </row>
    <row r="91" spans="1:20" x14ac:dyDescent="0.15">
      <c r="A91" s="79"/>
      <c r="B91" s="79"/>
      <c r="C91" s="79"/>
      <c r="D91" s="46"/>
      <c r="E91" s="86">
        <f t="shared" ca="1" si="7"/>
        <v>0</v>
      </c>
      <c r="F91" s="34" t="e">
        <f t="shared" ca="1" si="8"/>
        <v>#REF!</v>
      </c>
      <c r="G91" s="34" t="e">
        <f t="shared" ca="1" si="12"/>
        <v>#REF!</v>
      </c>
      <c r="H91" s="49"/>
      <c r="I91" s="79"/>
      <c r="J91" s="46"/>
      <c r="K91" s="86">
        <f t="shared" ca="1" si="9"/>
        <v>0</v>
      </c>
      <c r="L91" s="34" t="e">
        <f t="shared" ca="1" si="10"/>
        <v>#REF!</v>
      </c>
      <c r="M91" s="34" t="e">
        <f t="shared" ca="1" si="11"/>
        <v>#REF!</v>
      </c>
      <c r="N91" s="49"/>
      <c r="O91" s="79"/>
      <c r="P91" s="79"/>
      <c r="Q91" s="79"/>
      <c r="R91" s="79"/>
      <c r="S91" s="79"/>
      <c r="T91" s="79"/>
    </row>
    <row r="92" spans="1:20" x14ac:dyDescent="0.15">
      <c r="A92" s="79"/>
      <c r="B92" s="79"/>
      <c r="C92" s="79"/>
      <c r="D92" s="46"/>
      <c r="E92" s="86">
        <f t="shared" ca="1" si="7"/>
        <v>0</v>
      </c>
      <c r="F92" s="34" t="e">
        <f t="shared" ca="1" si="8"/>
        <v>#REF!</v>
      </c>
      <c r="G92" s="34" t="e">
        <f t="shared" ca="1" si="12"/>
        <v>#REF!</v>
      </c>
      <c r="H92" s="49"/>
      <c r="I92" s="79"/>
      <c r="J92" s="46"/>
      <c r="K92" s="86">
        <f t="shared" ca="1" si="9"/>
        <v>0</v>
      </c>
      <c r="L92" s="34" t="e">
        <f t="shared" ca="1" si="10"/>
        <v>#REF!</v>
      </c>
      <c r="M92" s="34" t="e">
        <f t="shared" ca="1" si="11"/>
        <v>#REF!</v>
      </c>
      <c r="N92" s="49"/>
      <c r="O92" s="79"/>
      <c r="P92" s="79"/>
      <c r="Q92" s="79"/>
      <c r="R92" s="79"/>
      <c r="S92" s="79"/>
      <c r="T92" s="79"/>
    </row>
    <row r="93" spans="1:20" x14ac:dyDescent="0.15">
      <c r="A93" s="79"/>
      <c r="B93" s="79"/>
      <c r="C93" s="79"/>
      <c r="D93" s="46"/>
      <c r="E93" s="86">
        <f t="shared" ca="1" si="7"/>
        <v>0</v>
      </c>
      <c r="F93" s="34" t="e">
        <f t="shared" ca="1" si="8"/>
        <v>#REF!</v>
      </c>
      <c r="G93" s="34" t="e">
        <f t="shared" ca="1" si="12"/>
        <v>#REF!</v>
      </c>
      <c r="H93" s="49"/>
      <c r="I93" s="79"/>
      <c r="J93" s="46"/>
      <c r="K93" s="86">
        <f t="shared" ca="1" si="9"/>
        <v>0</v>
      </c>
      <c r="L93" s="34" t="e">
        <f t="shared" ca="1" si="10"/>
        <v>#REF!</v>
      </c>
      <c r="M93" s="34" t="e">
        <f t="shared" ca="1" si="11"/>
        <v>#REF!</v>
      </c>
      <c r="N93" s="49"/>
      <c r="O93" s="79"/>
      <c r="P93" s="79"/>
      <c r="Q93" s="79"/>
      <c r="R93" s="79"/>
      <c r="S93" s="79"/>
      <c r="T93" s="79"/>
    </row>
    <row r="94" spans="1:20" x14ac:dyDescent="0.15">
      <c r="A94" s="79"/>
      <c r="B94" s="79"/>
      <c r="C94" s="79"/>
      <c r="D94" s="46"/>
      <c r="E94" s="86">
        <f t="shared" ca="1" si="7"/>
        <v>0</v>
      </c>
      <c r="F94" s="34" t="e">
        <f t="shared" ca="1" si="8"/>
        <v>#REF!</v>
      </c>
      <c r="G94" s="34" t="e">
        <f t="shared" ca="1" si="12"/>
        <v>#REF!</v>
      </c>
      <c r="H94" s="49"/>
      <c r="I94" s="79"/>
      <c r="J94" s="46"/>
      <c r="K94" s="86">
        <f t="shared" ca="1" si="9"/>
        <v>0</v>
      </c>
      <c r="L94" s="34" t="e">
        <f t="shared" ca="1" si="10"/>
        <v>#REF!</v>
      </c>
      <c r="M94" s="34" t="e">
        <f t="shared" ca="1" si="11"/>
        <v>#REF!</v>
      </c>
      <c r="N94" s="49"/>
      <c r="O94" s="79"/>
      <c r="P94" s="79"/>
      <c r="Q94" s="79"/>
      <c r="R94" s="79"/>
      <c r="S94" s="79"/>
      <c r="T94" s="79"/>
    </row>
    <row r="95" spans="1:20" x14ac:dyDescent="0.15">
      <c r="A95" s="79"/>
      <c r="B95" s="79"/>
      <c r="C95" s="79"/>
      <c r="D95" s="46"/>
      <c r="E95" s="86">
        <f t="shared" ca="1" si="7"/>
        <v>0</v>
      </c>
      <c r="F95" s="34" t="e">
        <f t="shared" ca="1" si="8"/>
        <v>#REF!</v>
      </c>
      <c r="G95" s="34" t="e">
        <f t="shared" ca="1" si="12"/>
        <v>#REF!</v>
      </c>
      <c r="H95" s="49"/>
      <c r="I95" s="79"/>
      <c r="J95" s="46"/>
      <c r="K95" s="86">
        <f t="shared" ca="1" si="9"/>
        <v>0</v>
      </c>
      <c r="L95" s="34" t="e">
        <f t="shared" ca="1" si="10"/>
        <v>#REF!</v>
      </c>
      <c r="M95" s="34" t="e">
        <f t="shared" ca="1" si="11"/>
        <v>#REF!</v>
      </c>
      <c r="N95" s="49"/>
      <c r="O95" s="79"/>
      <c r="P95" s="79"/>
      <c r="Q95" s="79"/>
      <c r="R95" s="79"/>
      <c r="S95" s="79"/>
      <c r="T95" s="79"/>
    </row>
    <row r="96" spans="1:20" x14ac:dyDescent="0.15">
      <c r="A96" s="79"/>
      <c r="B96" s="79"/>
      <c r="C96" s="79"/>
      <c r="D96" s="46"/>
      <c r="E96" s="86">
        <f t="shared" ca="1" si="7"/>
        <v>0</v>
      </c>
      <c r="F96" s="34" t="e">
        <f t="shared" ca="1" si="8"/>
        <v>#REF!</v>
      </c>
      <c r="G96" s="34" t="e">
        <f t="shared" ca="1" si="12"/>
        <v>#REF!</v>
      </c>
      <c r="H96" s="49"/>
      <c r="I96" s="79"/>
      <c r="J96" s="46"/>
      <c r="K96" s="86">
        <f t="shared" ca="1" si="9"/>
        <v>0</v>
      </c>
      <c r="L96" s="34" t="e">
        <f t="shared" ca="1" si="10"/>
        <v>#REF!</v>
      </c>
      <c r="M96" s="34" t="e">
        <f t="shared" ca="1" si="11"/>
        <v>#REF!</v>
      </c>
      <c r="N96" s="49"/>
      <c r="O96" s="79"/>
      <c r="P96" s="79"/>
      <c r="Q96" s="79"/>
      <c r="R96" s="79"/>
      <c r="S96" s="79"/>
      <c r="T96" s="79"/>
    </row>
    <row r="97" spans="1:20" x14ac:dyDescent="0.15">
      <c r="A97" s="79"/>
      <c r="B97" s="79"/>
      <c r="C97" s="79"/>
      <c r="D97" s="46"/>
      <c r="E97" s="86">
        <f t="shared" ca="1" si="7"/>
        <v>0</v>
      </c>
      <c r="F97" s="34" t="e">
        <f t="shared" ca="1" si="8"/>
        <v>#REF!</v>
      </c>
      <c r="G97" s="34" t="e">
        <f t="shared" ca="1" si="12"/>
        <v>#REF!</v>
      </c>
      <c r="H97" s="49"/>
      <c r="I97" s="79"/>
      <c r="J97" s="46"/>
      <c r="K97" s="86">
        <f t="shared" ca="1" si="9"/>
        <v>0</v>
      </c>
      <c r="L97" s="34" t="e">
        <f t="shared" ca="1" si="10"/>
        <v>#REF!</v>
      </c>
      <c r="M97" s="34" t="e">
        <f t="shared" ca="1" si="11"/>
        <v>#REF!</v>
      </c>
      <c r="N97" s="49"/>
      <c r="O97" s="79"/>
      <c r="P97" s="79"/>
      <c r="Q97" s="79"/>
      <c r="R97" s="79"/>
      <c r="S97" s="79"/>
      <c r="T97" s="79"/>
    </row>
    <row r="98" spans="1:20" x14ac:dyDescent="0.15">
      <c r="A98" s="79"/>
      <c r="B98" s="79"/>
      <c r="C98" s="79"/>
      <c r="D98" s="46"/>
      <c r="E98" s="86">
        <f t="shared" ca="1" si="7"/>
        <v>0</v>
      </c>
      <c r="F98" s="34" t="e">
        <f t="shared" ca="1" si="8"/>
        <v>#REF!</v>
      </c>
      <c r="G98" s="34" t="e">
        <f t="shared" ca="1" si="12"/>
        <v>#REF!</v>
      </c>
      <c r="H98" s="49"/>
      <c r="I98" s="79"/>
      <c r="J98" s="46"/>
      <c r="K98" s="86">
        <f t="shared" ca="1" si="9"/>
        <v>0</v>
      </c>
      <c r="L98" s="34" t="e">
        <f t="shared" ca="1" si="10"/>
        <v>#REF!</v>
      </c>
      <c r="M98" s="34" t="e">
        <f t="shared" ca="1" si="11"/>
        <v>#REF!</v>
      </c>
      <c r="N98" s="49"/>
      <c r="O98" s="79"/>
      <c r="P98" s="79"/>
      <c r="Q98" s="79"/>
      <c r="R98" s="79"/>
      <c r="S98" s="79"/>
      <c r="T98" s="79"/>
    </row>
    <row r="99" spans="1:20" x14ac:dyDescent="0.15">
      <c r="A99" s="79"/>
      <c r="B99" s="79"/>
      <c r="C99" s="79"/>
      <c r="D99" s="46"/>
      <c r="E99" s="86">
        <f t="shared" ca="1" si="7"/>
        <v>0</v>
      </c>
      <c r="F99" s="34" t="e">
        <f t="shared" ca="1" si="8"/>
        <v>#REF!</v>
      </c>
      <c r="G99" s="34" t="e">
        <f t="shared" ca="1" si="12"/>
        <v>#REF!</v>
      </c>
      <c r="H99" s="49"/>
      <c r="I99" s="79"/>
      <c r="J99" s="46"/>
      <c r="K99" s="86">
        <f t="shared" ca="1" si="9"/>
        <v>0</v>
      </c>
      <c r="L99" s="34" t="e">
        <f t="shared" ca="1" si="10"/>
        <v>#REF!</v>
      </c>
      <c r="M99" s="34" t="e">
        <f t="shared" ca="1" si="11"/>
        <v>#REF!</v>
      </c>
      <c r="N99" s="49"/>
      <c r="O99" s="79"/>
      <c r="P99" s="79"/>
      <c r="Q99" s="79"/>
      <c r="R99" s="79"/>
      <c r="S99" s="79"/>
      <c r="T99" s="79"/>
    </row>
    <row r="100" spans="1:20" x14ac:dyDescent="0.15">
      <c r="A100" s="79"/>
      <c r="B100" s="79"/>
      <c r="C100" s="79"/>
      <c r="D100" s="46"/>
      <c r="E100" s="86">
        <f t="shared" ca="1" si="7"/>
        <v>0</v>
      </c>
      <c r="F100" s="34" t="e">
        <f t="shared" ca="1" si="8"/>
        <v>#REF!</v>
      </c>
      <c r="G100" s="34" t="e">
        <f t="shared" ca="1" si="12"/>
        <v>#REF!</v>
      </c>
      <c r="H100" s="49"/>
      <c r="I100" s="79"/>
      <c r="J100" s="46"/>
      <c r="K100" s="86">
        <f t="shared" ca="1" si="9"/>
        <v>0</v>
      </c>
      <c r="L100" s="34" t="e">
        <f t="shared" ca="1" si="10"/>
        <v>#REF!</v>
      </c>
      <c r="M100" s="34" t="e">
        <f t="shared" ca="1" si="11"/>
        <v>#REF!</v>
      </c>
      <c r="N100" s="49"/>
      <c r="O100" s="79"/>
      <c r="P100" s="79"/>
      <c r="Q100" s="79"/>
      <c r="R100" s="79"/>
      <c r="S100" s="79"/>
      <c r="T100" s="79"/>
    </row>
    <row r="101" spans="1:20" x14ac:dyDescent="0.15">
      <c r="A101" s="79"/>
      <c r="B101" s="79"/>
      <c r="C101" s="79"/>
      <c r="D101" s="46"/>
      <c r="E101" s="86">
        <f t="shared" ca="1" si="7"/>
        <v>0</v>
      </c>
      <c r="F101" s="34" t="e">
        <f t="shared" ca="1" si="8"/>
        <v>#REF!</v>
      </c>
      <c r="G101" s="34" t="e">
        <f t="shared" ca="1" si="12"/>
        <v>#REF!</v>
      </c>
      <c r="H101" s="49"/>
      <c r="I101" s="79"/>
      <c r="J101" s="46"/>
      <c r="K101" s="86">
        <f t="shared" ca="1" si="9"/>
        <v>0</v>
      </c>
      <c r="L101" s="34" t="e">
        <f t="shared" ca="1" si="10"/>
        <v>#REF!</v>
      </c>
      <c r="M101" s="34" t="e">
        <f t="shared" ca="1" si="11"/>
        <v>#REF!</v>
      </c>
      <c r="N101" s="49"/>
      <c r="O101" s="79"/>
      <c r="P101" s="79"/>
      <c r="Q101" s="79"/>
      <c r="R101" s="79"/>
      <c r="S101" s="79"/>
      <c r="T101" s="79"/>
    </row>
    <row r="102" spans="1:20" x14ac:dyDescent="0.15">
      <c r="A102" s="79"/>
      <c r="B102" s="79"/>
      <c r="C102" s="79"/>
      <c r="D102" s="46"/>
      <c r="E102" s="86">
        <f t="shared" ca="1" si="7"/>
        <v>0</v>
      </c>
      <c r="F102" s="34" t="e">
        <f t="shared" ca="1" si="8"/>
        <v>#REF!</v>
      </c>
      <c r="G102" s="34" t="e">
        <f t="shared" ca="1" si="12"/>
        <v>#REF!</v>
      </c>
      <c r="H102" s="49"/>
      <c r="I102" s="79"/>
      <c r="J102" s="46"/>
      <c r="K102" s="86">
        <f t="shared" ca="1" si="9"/>
        <v>0</v>
      </c>
      <c r="L102" s="34" t="e">
        <f t="shared" ca="1" si="10"/>
        <v>#REF!</v>
      </c>
      <c r="M102" s="34" t="e">
        <f t="shared" ca="1" si="11"/>
        <v>#REF!</v>
      </c>
      <c r="N102" s="49"/>
      <c r="O102" s="79"/>
      <c r="P102" s="79"/>
      <c r="Q102" s="79"/>
      <c r="R102" s="79"/>
      <c r="S102" s="79"/>
      <c r="T102" s="79"/>
    </row>
    <row r="103" spans="1:20" x14ac:dyDescent="0.15">
      <c r="A103" s="79"/>
      <c r="B103" s="79"/>
      <c r="C103" s="79"/>
      <c r="D103" s="46"/>
      <c r="E103" s="86">
        <f t="shared" ca="1" si="7"/>
        <v>0</v>
      </c>
      <c r="F103" s="34" t="e">
        <f t="shared" ca="1" si="8"/>
        <v>#REF!</v>
      </c>
      <c r="G103" s="34" t="e">
        <f t="shared" ca="1" si="12"/>
        <v>#REF!</v>
      </c>
      <c r="H103" s="49"/>
      <c r="I103" s="79"/>
      <c r="J103" s="46"/>
      <c r="K103" s="86">
        <f t="shared" ca="1" si="9"/>
        <v>0</v>
      </c>
      <c r="L103" s="34" t="e">
        <f t="shared" ca="1" si="10"/>
        <v>#REF!</v>
      </c>
      <c r="M103" s="34" t="e">
        <f t="shared" ca="1" si="11"/>
        <v>#REF!</v>
      </c>
      <c r="N103" s="49"/>
      <c r="O103" s="79"/>
      <c r="P103" s="79"/>
      <c r="Q103" s="79"/>
      <c r="R103" s="79"/>
      <c r="S103" s="79"/>
      <c r="T103" s="79"/>
    </row>
    <row r="104" spans="1:20" x14ac:dyDescent="0.15">
      <c r="A104" s="79"/>
      <c r="B104" s="79"/>
      <c r="C104" s="79"/>
      <c r="D104" s="46"/>
      <c r="E104" s="86">
        <f t="shared" ca="1" si="7"/>
        <v>0</v>
      </c>
      <c r="F104" s="34" t="e">
        <f t="shared" ca="1" si="8"/>
        <v>#REF!</v>
      </c>
      <c r="G104" s="34" t="e">
        <f t="shared" ca="1" si="12"/>
        <v>#REF!</v>
      </c>
      <c r="H104" s="49"/>
      <c r="I104" s="79"/>
      <c r="J104" s="46"/>
      <c r="K104" s="86">
        <f t="shared" ca="1" si="9"/>
        <v>0</v>
      </c>
      <c r="L104" s="34" t="e">
        <f t="shared" ca="1" si="10"/>
        <v>#REF!</v>
      </c>
      <c r="M104" s="34" t="e">
        <f t="shared" ca="1" si="11"/>
        <v>#REF!</v>
      </c>
      <c r="N104" s="49"/>
      <c r="O104" s="79"/>
      <c r="P104" s="79"/>
      <c r="Q104" s="79"/>
      <c r="R104" s="79"/>
      <c r="S104" s="79"/>
      <c r="T104" s="79"/>
    </row>
    <row r="105" spans="1:20" x14ac:dyDescent="0.15">
      <c r="A105" s="79"/>
      <c r="B105" s="79"/>
      <c r="C105" s="79"/>
      <c r="D105" s="46"/>
      <c r="E105" s="86">
        <f t="shared" ca="1" si="7"/>
        <v>0</v>
      </c>
      <c r="F105" s="34" t="e">
        <f t="shared" ca="1" si="8"/>
        <v>#REF!</v>
      </c>
      <c r="G105" s="34" t="e">
        <f t="shared" ca="1" si="12"/>
        <v>#REF!</v>
      </c>
      <c r="H105" s="49"/>
      <c r="I105" s="79"/>
      <c r="J105" s="46"/>
      <c r="K105" s="86">
        <f t="shared" ca="1" si="9"/>
        <v>0</v>
      </c>
      <c r="L105" s="34" t="e">
        <f t="shared" ca="1" si="10"/>
        <v>#REF!</v>
      </c>
      <c r="M105" s="34" t="e">
        <f t="shared" ca="1" si="11"/>
        <v>#REF!</v>
      </c>
      <c r="N105" s="49"/>
      <c r="O105" s="79"/>
      <c r="P105" s="79"/>
      <c r="Q105" s="79"/>
      <c r="R105" s="79"/>
      <c r="S105" s="79"/>
      <c r="T105" s="79"/>
    </row>
    <row r="106" spans="1:20" x14ac:dyDescent="0.15">
      <c r="A106" s="79"/>
      <c r="B106" s="79"/>
      <c r="C106" s="79"/>
      <c r="D106" s="46"/>
      <c r="E106" s="86">
        <f t="shared" ca="1" si="7"/>
        <v>0</v>
      </c>
      <c r="F106" s="34" t="e">
        <f t="shared" ca="1" si="8"/>
        <v>#REF!</v>
      </c>
      <c r="G106" s="34" t="e">
        <f t="shared" ca="1" si="12"/>
        <v>#REF!</v>
      </c>
      <c r="H106" s="49"/>
      <c r="I106" s="79"/>
      <c r="J106" s="46"/>
      <c r="K106" s="86">
        <f t="shared" ca="1" si="9"/>
        <v>0</v>
      </c>
      <c r="L106" s="34" t="e">
        <f t="shared" ca="1" si="10"/>
        <v>#REF!</v>
      </c>
      <c r="M106" s="34" t="e">
        <f t="shared" ca="1" si="11"/>
        <v>#REF!</v>
      </c>
      <c r="N106" s="49"/>
      <c r="O106" s="79"/>
      <c r="P106" s="79"/>
      <c r="Q106" s="79"/>
      <c r="R106" s="79"/>
      <c r="S106" s="79"/>
      <c r="T106" s="79"/>
    </row>
    <row r="107" spans="1:20" x14ac:dyDescent="0.15">
      <c r="A107" s="79"/>
      <c r="B107" s="79"/>
      <c r="C107" s="79"/>
      <c r="D107" s="46"/>
      <c r="E107" s="86">
        <f t="shared" ca="1" si="7"/>
        <v>0</v>
      </c>
      <c r="F107" s="34" t="e">
        <f t="shared" ca="1" si="8"/>
        <v>#REF!</v>
      </c>
      <c r="G107" s="34" t="e">
        <f t="shared" ca="1" si="12"/>
        <v>#REF!</v>
      </c>
      <c r="H107" s="49"/>
      <c r="I107" s="79"/>
      <c r="J107" s="46"/>
      <c r="K107" s="86">
        <f t="shared" ca="1" si="9"/>
        <v>0</v>
      </c>
      <c r="L107" s="34" t="e">
        <f t="shared" ca="1" si="10"/>
        <v>#REF!</v>
      </c>
      <c r="M107" s="34" t="e">
        <f t="shared" ca="1" si="11"/>
        <v>#REF!</v>
      </c>
      <c r="N107" s="49"/>
      <c r="O107" s="79"/>
      <c r="P107" s="79"/>
      <c r="Q107" s="79"/>
      <c r="R107" s="79"/>
      <c r="S107" s="79"/>
      <c r="T107" s="79"/>
    </row>
    <row r="108" spans="1:20" x14ac:dyDescent="0.15">
      <c r="A108" s="79"/>
      <c r="B108" s="79"/>
      <c r="C108" s="79"/>
      <c r="D108" s="46"/>
      <c r="E108" s="86">
        <f t="shared" ca="1" si="7"/>
        <v>0</v>
      </c>
      <c r="F108" s="34" t="e">
        <f t="shared" ca="1" si="8"/>
        <v>#REF!</v>
      </c>
      <c r="G108" s="34" t="e">
        <f t="shared" ca="1" si="12"/>
        <v>#REF!</v>
      </c>
      <c r="H108" s="49"/>
      <c r="I108" s="79"/>
      <c r="J108" s="46"/>
      <c r="K108" s="86">
        <f t="shared" ca="1" si="9"/>
        <v>0</v>
      </c>
      <c r="L108" s="34" t="e">
        <f t="shared" ca="1" si="10"/>
        <v>#REF!</v>
      </c>
      <c r="M108" s="34" t="e">
        <f t="shared" ca="1" si="11"/>
        <v>#REF!</v>
      </c>
      <c r="N108" s="49"/>
      <c r="O108" s="79"/>
      <c r="P108" s="79"/>
      <c r="Q108" s="79"/>
      <c r="R108" s="79"/>
      <c r="S108" s="79"/>
      <c r="T108" s="79"/>
    </row>
    <row r="109" spans="1:20" x14ac:dyDescent="0.15">
      <c r="A109" s="79"/>
      <c r="B109" s="79"/>
      <c r="C109" s="79"/>
      <c r="D109" s="46"/>
      <c r="E109" s="86">
        <f t="shared" ca="1" si="7"/>
        <v>0</v>
      </c>
      <c r="F109" s="34" t="e">
        <f t="shared" ca="1" si="8"/>
        <v>#REF!</v>
      </c>
      <c r="G109" s="34" t="e">
        <f t="shared" ca="1" si="12"/>
        <v>#REF!</v>
      </c>
      <c r="H109" s="49"/>
      <c r="I109" s="79"/>
      <c r="J109" s="46"/>
      <c r="K109" s="86">
        <f t="shared" ca="1" si="9"/>
        <v>0</v>
      </c>
      <c r="L109" s="34" t="e">
        <f t="shared" ca="1" si="10"/>
        <v>#REF!</v>
      </c>
      <c r="M109" s="34" t="e">
        <f t="shared" ca="1" si="11"/>
        <v>#REF!</v>
      </c>
      <c r="N109" s="49"/>
      <c r="O109" s="79"/>
      <c r="P109" s="79"/>
      <c r="Q109" s="79"/>
      <c r="R109" s="79"/>
      <c r="S109" s="79"/>
      <c r="T109" s="79"/>
    </row>
    <row r="110" spans="1:20" x14ac:dyDescent="0.15">
      <c r="A110" s="79"/>
      <c r="B110" s="79"/>
      <c r="C110" s="79"/>
      <c r="D110" s="46"/>
      <c r="E110" s="86">
        <f t="shared" ca="1" si="7"/>
        <v>0</v>
      </c>
      <c r="F110" s="34" t="e">
        <f t="shared" ca="1" si="8"/>
        <v>#REF!</v>
      </c>
      <c r="G110" s="34" t="e">
        <f t="shared" ca="1" si="12"/>
        <v>#REF!</v>
      </c>
      <c r="H110" s="49"/>
      <c r="I110" s="79"/>
      <c r="J110" s="46"/>
      <c r="K110" s="86">
        <f t="shared" ca="1" si="9"/>
        <v>0</v>
      </c>
      <c r="L110" s="34" t="e">
        <f t="shared" ca="1" si="10"/>
        <v>#REF!</v>
      </c>
      <c r="M110" s="34" t="e">
        <f t="shared" ca="1" si="11"/>
        <v>#REF!</v>
      </c>
      <c r="N110" s="49"/>
      <c r="O110" s="79"/>
      <c r="P110" s="79"/>
      <c r="Q110" s="79"/>
      <c r="R110" s="79"/>
      <c r="S110" s="79"/>
      <c r="T110" s="79"/>
    </row>
    <row r="111" spans="1:20" x14ac:dyDescent="0.15">
      <c r="A111" s="79"/>
      <c r="B111" s="79"/>
      <c r="C111" s="79"/>
      <c r="D111" s="46"/>
      <c r="E111" s="86">
        <f t="shared" ca="1" si="7"/>
        <v>0</v>
      </c>
      <c r="F111" s="34" t="e">
        <f t="shared" ca="1" si="8"/>
        <v>#REF!</v>
      </c>
      <c r="G111" s="34" t="e">
        <f t="shared" ca="1" si="12"/>
        <v>#REF!</v>
      </c>
      <c r="H111" s="49"/>
      <c r="I111" s="79"/>
      <c r="J111" s="46"/>
      <c r="K111" s="86">
        <f t="shared" ca="1" si="9"/>
        <v>0</v>
      </c>
      <c r="L111" s="34" t="e">
        <f t="shared" ca="1" si="10"/>
        <v>#REF!</v>
      </c>
      <c r="M111" s="34" t="e">
        <f t="shared" ca="1" si="11"/>
        <v>#REF!</v>
      </c>
      <c r="N111" s="49"/>
      <c r="O111" s="79"/>
      <c r="P111" s="79"/>
      <c r="Q111" s="79"/>
      <c r="R111" s="79"/>
      <c r="S111" s="79"/>
      <c r="T111" s="79"/>
    </row>
    <row r="112" spans="1:20" x14ac:dyDescent="0.15">
      <c r="A112" s="79"/>
      <c r="B112" s="79"/>
      <c r="C112" s="79"/>
      <c r="D112" s="46"/>
      <c r="E112" s="86">
        <f t="shared" ca="1" si="7"/>
        <v>0</v>
      </c>
      <c r="F112" s="34" t="e">
        <f t="shared" ca="1" si="8"/>
        <v>#REF!</v>
      </c>
      <c r="G112" s="34" t="e">
        <f t="shared" ca="1" si="12"/>
        <v>#REF!</v>
      </c>
      <c r="H112" s="49"/>
      <c r="I112" s="79"/>
      <c r="J112" s="46"/>
      <c r="K112" s="86">
        <f t="shared" ca="1" si="9"/>
        <v>0</v>
      </c>
      <c r="L112" s="34" t="e">
        <f t="shared" ca="1" si="10"/>
        <v>#REF!</v>
      </c>
      <c r="M112" s="34" t="e">
        <f t="shared" ca="1" si="11"/>
        <v>#REF!</v>
      </c>
      <c r="N112" s="49"/>
      <c r="O112" s="79"/>
      <c r="P112" s="79"/>
      <c r="Q112" s="79"/>
      <c r="R112" s="79"/>
      <c r="S112" s="79"/>
      <c r="T112" s="79"/>
    </row>
    <row r="113" spans="1:20" x14ac:dyDescent="0.15">
      <c r="A113" s="79"/>
      <c r="B113" s="79"/>
      <c r="C113" s="79"/>
      <c r="D113" s="46"/>
      <c r="E113" s="86">
        <f t="shared" ca="1" si="7"/>
        <v>0</v>
      </c>
      <c r="F113" s="34" t="e">
        <f t="shared" ca="1" si="8"/>
        <v>#REF!</v>
      </c>
      <c r="G113" s="34" t="e">
        <f t="shared" ca="1" si="12"/>
        <v>#REF!</v>
      </c>
      <c r="H113" s="49"/>
      <c r="I113" s="79"/>
      <c r="J113" s="46"/>
      <c r="K113" s="86">
        <f t="shared" ca="1" si="9"/>
        <v>0</v>
      </c>
      <c r="L113" s="34" t="e">
        <f t="shared" ca="1" si="10"/>
        <v>#REF!</v>
      </c>
      <c r="M113" s="34" t="e">
        <f t="shared" ca="1" si="11"/>
        <v>#REF!</v>
      </c>
      <c r="N113" s="49"/>
      <c r="O113" s="79"/>
      <c r="P113" s="79"/>
      <c r="Q113" s="79"/>
      <c r="R113" s="79"/>
      <c r="S113" s="79"/>
      <c r="T113" s="79"/>
    </row>
    <row r="114" spans="1:20" x14ac:dyDescent="0.15">
      <c r="A114" s="79"/>
      <c r="B114" s="79"/>
      <c r="C114" s="79"/>
      <c r="D114" s="46"/>
      <c r="E114" s="86">
        <f t="shared" ca="1" si="7"/>
        <v>0</v>
      </c>
      <c r="F114" s="34" t="e">
        <f t="shared" ca="1" si="8"/>
        <v>#REF!</v>
      </c>
      <c r="G114" s="34" t="e">
        <f t="shared" ca="1" si="12"/>
        <v>#REF!</v>
      </c>
      <c r="H114" s="49"/>
      <c r="I114" s="79"/>
      <c r="J114" s="46"/>
      <c r="K114" s="86">
        <f t="shared" ca="1" si="9"/>
        <v>0</v>
      </c>
      <c r="L114" s="34" t="e">
        <f t="shared" ca="1" si="10"/>
        <v>#REF!</v>
      </c>
      <c r="M114" s="34" t="e">
        <f t="shared" ca="1" si="11"/>
        <v>#REF!</v>
      </c>
      <c r="N114" s="49"/>
      <c r="O114" s="79"/>
      <c r="P114" s="79"/>
      <c r="Q114" s="79"/>
      <c r="R114" s="79"/>
      <c r="S114" s="79"/>
      <c r="T114" s="79"/>
    </row>
    <row r="115" spans="1:20" x14ac:dyDescent="0.15">
      <c r="A115" s="79"/>
      <c r="B115" s="79"/>
      <c r="C115" s="79"/>
      <c r="D115" s="46"/>
      <c r="E115" s="86">
        <f t="shared" ca="1" si="7"/>
        <v>0</v>
      </c>
      <c r="F115" s="34" t="e">
        <f t="shared" ca="1" si="8"/>
        <v>#REF!</v>
      </c>
      <c r="G115" s="34" t="e">
        <f t="shared" ca="1" si="12"/>
        <v>#REF!</v>
      </c>
      <c r="H115" s="49"/>
      <c r="I115" s="79"/>
      <c r="J115" s="46"/>
      <c r="K115" s="86">
        <f t="shared" ca="1" si="9"/>
        <v>0</v>
      </c>
      <c r="L115" s="34" t="e">
        <f t="shared" ca="1" si="10"/>
        <v>#REF!</v>
      </c>
      <c r="M115" s="34" t="e">
        <f t="shared" ca="1" si="11"/>
        <v>#REF!</v>
      </c>
      <c r="N115" s="49"/>
      <c r="O115" s="79"/>
      <c r="P115" s="79"/>
      <c r="Q115" s="79"/>
      <c r="R115" s="79"/>
      <c r="S115" s="79"/>
      <c r="T115" s="79"/>
    </row>
    <row r="116" spans="1:20" x14ac:dyDescent="0.15">
      <c r="A116" s="79"/>
      <c r="B116" s="79"/>
      <c r="C116" s="79"/>
      <c r="D116" s="46"/>
      <c r="E116" s="86">
        <f t="shared" ca="1" si="7"/>
        <v>0</v>
      </c>
      <c r="F116" s="34" t="e">
        <f t="shared" ca="1" si="8"/>
        <v>#REF!</v>
      </c>
      <c r="G116" s="34" t="e">
        <f t="shared" ca="1" si="12"/>
        <v>#REF!</v>
      </c>
      <c r="H116" s="49"/>
      <c r="I116" s="79"/>
      <c r="J116" s="46"/>
      <c r="K116" s="86">
        <f t="shared" ca="1" si="9"/>
        <v>0</v>
      </c>
      <c r="L116" s="34" t="e">
        <f t="shared" ca="1" si="10"/>
        <v>#REF!</v>
      </c>
      <c r="M116" s="34" t="e">
        <f t="shared" ca="1" si="11"/>
        <v>#REF!</v>
      </c>
      <c r="N116" s="49"/>
      <c r="O116" s="79"/>
      <c r="P116" s="79"/>
      <c r="Q116" s="79"/>
      <c r="R116" s="79"/>
      <c r="S116" s="79"/>
      <c r="T116" s="79"/>
    </row>
    <row r="117" spans="1:20" x14ac:dyDescent="0.15">
      <c r="A117" s="79"/>
      <c r="B117" s="79"/>
      <c r="C117" s="79"/>
      <c r="D117" s="46"/>
      <c r="E117" s="86">
        <f t="shared" ca="1" si="7"/>
        <v>0</v>
      </c>
      <c r="F117" s="34" t="e">
        <f t="shared" ca="1" si="8"/>
        <v>#REF!</v>
      </c>
      <c r="G117" s="34" t="e">
        <f t="shared" ca="1" si="12"/>
        <v>#REF!</v>
      </c>
      <c r="H117" s="49"/>
      <c r="I117" s="79"/>
      <c r="J117" s="46"/>
      <c r="K117" s="86">
        <f t="shared" ca="1" si="9"/>
        <v>0</v>
      </c>
      <c r="L117" s="34" t="e">
        <f t="shared" ca="1" si="10"/>
        <v>#REF!</v>
      </c>
      <c r="M117" s="34" t="e">
        <f t="shared" ca="1" si="11"/>
        <v>#REF!</v>
      </c>
      <c r="N117" s="49"/>
      <c r="O117" s="79"/>
      <c r="P117" s="79"/>
      <c r="Q117" s="79"/>
      <c r="R117" s="79"/>
      <c r="S117" s="79"/>
      <c r="T117" s="79"/>
    </row>
    <row r="118" spans="1:20" x14ac:dyDescent="0.15">
      <c r="A118" s="79"/>
      <c r="B118" s="79"/>
      <c r="C118" s="79"/>
      <c r="D118" s="46"/>
      <c r="E118" s="86">
        <f t="shared" ca="1" si="7"/>
        <v>0</v>
      </c>
      <c r="F118" s="34" t="e">
        <f t="shared" ca="1" si="8"/>
        <v>#REF!</v>
      </c>
      <c r="G118" s="34" t="e">
        <f t="shared" ca="1" si="12"/>
        <v>#REF!</v>
      </c>
      <c r="H118" s="49"/>
      <c r="I118" s="79"/>
      <c r="J118" s="46"/>
      <c r="K118" s="86">
        <f t="shared" ca="1" si="9"/>
        <v>0</v>
      </c>
      <c r="L118" s="34" t="e">
        <f t="shared" ca="1" si="10"/>
        <v>#REF!</v>
      </c>
      <c r="M118" s="34" t="e">
        <f t="shared" ca="1" si="11"/>
        <v>#REF!</v>
      </c>
      <c r="N118" s="49"/>
      <c r="O118" s="79"/>
      <c r="P118" s="79"/>
      <c r="Q118" s="79"/>
      <c r="R118" s="79"/>
      <c r="S118" s="79"/>
      <c r="T118" s="79"/>
    </row>
    <row r="119" spans="1:20" x14ac:dyDescent="0.15">
      <c r="A119" s="79"/>
      <c r="B119" s="79"/>
      <c r="C119" s="79"/>
      <c r="D119" s="46"/>
      <c r="E119" s="86">
        <f t="shared" ca="1" si="7"/>
        <v>0</v>
      </c>
      <c r="F119" s="34" t="e">
        <f t="shared" ca="1" si="8"/>
        <v>#REF!</v>
      </c>
      <c r="G119" s="34" t="e">
        <f t="shared" ca="1" si="12"/>
        <v>#REF!</v>
      </c>
      <c r="H119" s="49"/>
      <c r="I119" s="79"/>
      <c r="J119" s="46"/>
      <c r="K119" s="86">
        <f t="shared" ca="1" si="9"/>
        <v>0</v>
      </c>
      <c r="L119" s="34" t="e">
        <f t="shared" ca="1" si="10"/>
        <v>#REF!</v>
      </c>
      <c r="M119" s="34" t="e">
        <f t="shared" ca="1" si="11"/>
        <v>#REF!</v>
      </c>
      <c r="N119" s="49"/>
      <c r="O119" s="79"/>
      <c r="P119" s="79"/>
      <c r="Q119" s="79"/>
      <c r="R119" s="79"/>
      <c r="S119" s="79"/>
      <c r="T119" s="79"/>
    </row>
    <row r="120" spans="1:20" x14ac:dyDescent="0.15">
      <c r="A120" s="79"/>
      <c r="B120" s="79"/>
      <c r="C120" s="79"/>
      <c r="D120" s="46"/>
      <c r="E120" s="86">
        <f t="shared" ca="1" si="7"/>
        <v>0</v>
      </c>
      <c r="F120" s="34" t="e">
        <f t="shared" ca="1" si="8"/>
        <v>#REF!</v>
      </c>
      <c r="G120" s="34" t="e">
        <f t="shared" ca="1" si="12"/>
        <v>#REF!</v>
      </c>
      <c r="H120" s="49"/>
      <c r="I120" s="79"/>
      <c r="J120" s="46"/>
      <c r="K120" s="86">
        <f t="shared" ca="1" si="9"/>
        <v>0</v>
      </c>
      <c r="L120" s="34" t="e">
        <f t="shared" ca="1" si="10"/>
        <v>#REF!</v>
      </c>
      <c r="M120" s="34" t="e">
        <f t="shared" ca="1" si="11"/>
        <v>#REF!</v>
      </c>
      <c r="N120" s="49"/>
      <c r="O120" s="79"/>
      <c r="P120" s="79"/>
      <c r="Q120" s="79"/>
      <c r="R120" s="79"/>
      <c r="S120" s="79"/>
      <c r="T120" s="79"/>
    </row>
    <row r="121" spans="1:20" x14ac:dyDescent="0.15">
      <c r="A121" s="79"/>
      <c r="B121" s="79"/>
      <c r="C121" s="79"/>
      <c r="D121" s="46"/>
      <c r="E121" s="86">
        <f t="shared" ca="1" si="7"/>
        <v>0</v>
      </c>
      <c r="F121" s="34" t="e">
        <f t="shared" ca="1" si="8"/>
        <v>#REF!</v>
      </c>
      <c r="G121" s="34" t="e">
        <f t="shared" ca="1" si="12"/>
        <v>#REF!</v>
      </c>
      <c r="H121" s="49"/>
      <c r="I121" s="79"/>
      <c r="J121" s="46"/>
      <c r="K121" s="86">
        <f t="shared" ca="1" si="9"/>
        <v>0</v>
      </c>
      <c r="L121" s="34" t="e">
        <f t="shared" ca="1" si="10"/>
        <v>#REF!</v>
      </c>
      <c r="M121" s="34" t="e">
        <f t="shared" ca="1" si="11"/>
        <v>#REF!</v>
      </c>
      <c r="N121" s="49"/>
      <c r="O121" s="79"/>
      <c r="P121" s="79"/>
      <c r="Q121" s="79"/>
      <c r="R121" s="79"/>
      <c r="S121" s="79"/>
      <c r="T121" s="79"/>
    </row>
    <row r="122" spans="1:20" x14ac:dyDescent="0.15">
      <c r="A122" s="79"/>
      <c r="B122" s="79"/>
      <c r="C122" s="79"/>
      <c r="D122" s="46"/>
      <c r="E122" s="86">
        <f t="shared" ca="1" si="7"/>
        <v>0</v>
      </c>
      <c r="F122" s="34" t="e">
        <f t="shared" ca="1" si="8"/>
        <v>#REF!</v>
      </c>
      <c r="G122" s="34" t="e">
        <f t="shared" ca="1" si="12"/>
        <v>#REF!</v>
      </c>
      <c r="H122" s="49"/>
      <c r="I122" s="79"/>
      <c r="J122" s="46"/>
      <c r="K122" s="86">
        <f t="shared" ca="1" si="9"/>
        <v>0</v>
      </c>
      <c r="L122" s="34" t="e">
        <f t="shared" ca="1" si="10"/>
        <v>#REF!</v>
      </c>
      <c r="M122" s="34" t="e">
        <f t="shared" ca="1" si="11"/>
        <v>#REF!</v>
      </c>
      <c r="N122" s="49"/>
      <c r="O122" s="79"/>
      <c r="P122" s="79"/>
      <c r="Q122" s="79"/>
      <c r="R122" s="79"/>
      <c r="S122" s="79"/>
      <c r="T122" s="79"/>
    </row>
    <row r="123" spans="1:20" x14ac:dyDescent="0.15">
      <c r="A123" s="79"/>
      <c r="B123" s="79"/>
      <c r="C123" s="79"/>
      <c r="D123" s="46"/>
      <c r="E123" s="86">
        <f t="shared" ca="1" si="7"/>
        <v>0</v>
      </c>
      <c r="F123" s="34" t="e">
        <f t="shared" ca="1" si="8"/>
        <v>#REF!</v>
      </c>
      <c r="G123" s="34" t="e">
        <f t="shared" ca="1" si="12"/>
        <v>#REF!</v>
      </c>
      <c r="H123" s="49"/>
      <c r="I123" s="79"/>
      <c r="J123" s="46"/>
      <c r="K123" s="86">
        <f t="shared" ca="1" si="9"/>
        <v>0</v>
      </c>
      <c r="L123" s="34" t="e">
        <f t="shared" ca="1" si="10"/>
        <v>#REF!</v>
      </c>
      <c r="M123" s="34" t="e">
        <f t="shared" ca="1" si="11"/>
        <v>#REF!</v>
      </c>
      <c r="N123" s="49"/>
      <c r="O123" s="79"/>
      <c r="P123" s="79"/>
      <c r="Q123" s="79"/>
      <c r="R123" s="79"/>
      <c r="S123" s="79"/>
      <c r="T123" s="79"/>
    </row>
    <row r="124" spans="1:20" x14ac:dyDescent="0.15">
      <c r="A124" s="79"/>
      <c r="B124" s="79"/>
      <c r="C124" s="79"/>
      <c r="D124" s="46"/>
      <c r="E124" s="86">
        <f t="shared" ca="1" si="7"/>
        <v>0</v>
      </c>
      <c r="F124" s="34" t="e">
        <f t="shared" ca="1" si="8"/>
        <v>#REF!</v>
      </c>
      <c r="G124" s="34" t="e">
        <f t="shared" ca="1" si="12"/>
        <v>#REF!</v>
      </c>
      <c r="H124" s="49"/>
      <c r="I124" s="79"/>
      <c r="J124" s="46"/>
      <c r="K124" s="86">
        <f t="shared" ca="1" si="9"/>
        <v>0</v>
      </c>
      <c r="L124" s="34" t="e">
        <f t="shared" ca="1" si="10"/>
        <v>#REF!</v>
      </c>
      <c r="M124" s="34" t="e">
        <f t="shared" ca="1" si="11"/>
        <v>#REF!</v>
      </c>
      <c r="N124" s="49"/>
      <c r="O124" s="79"/>
      <c r="P124" s="79"/>
      <c r="Q124" s="79"/>
      <c r="R124" s="79"/>
      <c r="S124" s="79"/>
      <c r="T124" s="79"/>
    </row>
    <row r="125" spans="1:20" ht="14.25" thickBot="1" x14ac:dyDescent="0.2">
      <c r="A125" s="79"/>
      <c r="B125" s="79"/>
      <c r="C125" s="79"/>
      <c r="D125" s="50"/>
      <c r="E125" s="87">
        <f t="shared" ca="1" si="7"/>
        <v>0</v>
      </c>
      <c r="F125" s="88" t="e">
        <f t="shared" ca="1" si="8"/>
        <v>#REF!</v>
      </c>
      <c r="G125" s="88" t="e">
        <f t="shared" ca="1" si="12"/>
        <v>#REF!</v>
      </c>
      <c r="H125" s="53"/>
      <c r="I125" s="79"/>
      <c r="J125" s="50"/>
      <c r="K125" s="87">
        <f t="shared" ca="1" si="9"/>
        <v>0</v>
      </c>
      <c r="L125" s="88" t="e">
        <f t="shared" ca="1" si="10"/>
        <v>#REF!</v>
      </c>
      <c r="M125" s="88" t="e">
        <f t="shared" ca="1" si="11"/>
        <v>#REF!</v>
      </c>
      <c r="N125" s="53"/>
      <c r="O125" s="79"/>
      <c r="P125" s="79"/>
      <c r="Q125" s="79"/>
      <c r="R125" s="79"/>
      <c r="S125" s="79"/>
      <c r="T125" s="79"/>
    </row>
    <row r="126" spans="1:20" x14ac:dyDescent="0.15">
      <c r="A126" s="79"/>
      <c r="B126" s="79"/>
      <c r="C126" s="79"/>
      <c r="I126" s="79"/>
      <c r="O126" s="79"/>
      <c r="P126" s="79"/>
      <c r="Q126" s="79"/>
      <c r="R126" s="79"/>
      <c r="S126" s="79"/>
      <c r="T126" s="79"/>
    </row>
    <row r="127" spans="1:20" x14ac:dyDescent="0.15">
      <c r="A127" s="79"/>
      <c r="B127" s="79"/>
      <c r="C127" s="79"/>
      <c r="D127" t="s">
        <v>84</v>
      </c>
      <c r="E127">
        <f ca="1">IF(COUNTA(INDIRECT($A$2&amp;"!"&amp;"F"&amp;5+($A$3-1)*124):INDIRECT($A$2&amp;"!"&amp;"F"&amp;124+($A$3-1)*124))=0,1,COUNTA(INDIRECT($A$2&amp;"!"&amp;"F"&amp;5+($A$3-1)*124):INDIRECT($A$2&amp;"!"&amp;"F"&amp;124+($A$3-1)*124)))</f>
        <v>1</v>
      </c>
      <c r="I127" s="79"/>
      <c r="O127" s="79"/>
      <c r="P127" s="79"/>
      <c r="Q127" s="79"/>
      <c r="R127" s="79"/>
      <c r="S127" s="79"/>
      <c r="T127" s="79"/>
    </row>
    <row r="128" spans="1:20" x14ac:dyDescent="0.15">
      <c r="A128" s="79"/>
      <c r="B128" s="79"/>
      <c r="C128" s="79"/>
      <c r="D128" s="60" t="s">
        <v>88</v>
      </c>
      <c r="E128">
        <f ca="1">COUNTIFS(E6:E125,"&lt;7",E6:E125,"&lt;&gt;0")+IF(COUNTIFS(E6:E125,"&lt;7",E6:E125,"&lt;&gt;0")&gt;=E127,0,1)</f>
        <v>1</v>
      </c>
      <c r="I128" s="79"/>
      <c r="O128" s="79"/>
      <c r="P128" s="79"/>
      <c r="Q128" s="79"/>
      <c r="R128" s="79"/>
      <c r="S128" s="79"/>
      <c r="T128" s="79"/>
    </row>
    <row r="129" spans="1:20" x14ac:dyDescent="0.15">
      <c r="A129" s="79"/>
      <c r="B129" s="79"/>
      <c r="C129" s="79"/>
      <c r="I129" s="79"/>
      <c r="O129" s="79"/>
      <c r="P129" s="79"/>
      <c r="Q129" s="79"/>
      <c r="R129" s="79"/>
      <c r="S129" s="79"/>
      <c r="T129" s="79"/>
    </row>
    <row r="130" spans="1:20" x14ac:dyDescent="0.15">
      <c r="A130" s="79"/>
      <c r="B130" s="79"/>
      <c r="C130" s="79"/>
      <c r="I130" s="79"/>
      <c r="O130" s="79"/>
      <c r="P130" s="79"/>
      <c r="Q130" s="79"/>
      <c r="R130" s="79"/>
      <c r="S130" s="79"/>
      <c r="T130" s="79"/>
    </row>
    <row r="131" spans="1:20" x14ac:dyDescent="0.15">
      <c r="A131" s="79"/>
      <c r="B131" s="79"/>
      <c r="C131" s="79"/>
      <c r="I131" s="79"/>
      <c r="J131" s="79"/>
      <c r="K131" s="79"/>
      <c r="L131" s="79"/>
      <c r="M131" s="79"/>
      <c r="N131" s="79"/>
      <c r="O131" s="79"/>
      <c r="P131" s="79"/>
      <c r="Q131" s="79"/>
      <c r="R131" s="79"/>
      <c r="S131" s="79"/>
      <c r="T131" s="79"/>
    </row>
    <row r="132" spans="1:20" x14ac:dyDescent="0.15">
      <c r="A132" s="79" t="s">
        <v>85</v>
      </c>
      <c r="B132" s="79"/>
      <c r="C132" s="79"/>
      <c r="D132" s="79"/>
      <c r="E132" s="79"/>
      <c r="F132" s="79"/>
      <c r="G132" s="79"/>
      <c r="H132" s="79"/>
      <c r="I132" s="79"/>
      <c r="J132" s="79"/>
      <c r="K132" s="79"/>
      <c r="L132" s="79"/>
      <c r="M132" s="79"/>
      <c r="N132" s="79"/>
      <c r="O132" s="79"/>
      <c r="P132" s="79"/>
      <c r="Q132" s="79"/>
      <c r="R132" s="79"/>
      <c r="S132" s="79"/>
      <c r="T132" s="79"/>
    </row>
  </sheetData>
  <sheetProtection selectLockedCells="1" selectUnlockedCells="1"/>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38"/>
  <sheetViews>
    <sheetView workbookViewId="0">
      <selection activeCell="O16" sqref="O16"/>
    </sheetView>
  </sheetViews>
  <sheetFormatPr defaultRowHeight="13.5" x14ac:dyDescent="0.15"/>
  <sheetData>
    <row r="1" spans="1:9" x14ac:dyDescent="0.15">
      <c r="A1" t="s">
        <v>74</v>
      </c>
    </row>
    <row r="3" spans="1:9" x14ac:dyDescent="0.15">
      <c r="B3" t="s">
        <v>128</v>
      </c>
      <c r="C3" t="s">
        <v>48</v>
      </c>
    </row>
    <row r="4" spans="1:9" x14ac:dyDescent="0.15">
      <c r="B4" t="s">
        <v>129</v>
      </c>
      <c r="C4" t="s">
        <v>49</v>
      </c>
    </row>
    <row r="5" spans="1:9" x14ac:dyDescent="0.15">
      <c r="B5" t="s">
        <v>130</v>
      </c>
      <c r="C5" t="s">
        <v>50</v>
      </c>
    </row>
    <row r="6" spans="1:9" x14ac:dyDescent="0.15">
      <c r="B6" t="s">
        <v>131</v>
      </c>
      <c r="C6" t="s">
        <v>51</v>
      </c>
    </row>
    <row r="7" spans="1:9" x14ac:dyDescent="0.15">
      <c r="C7" t="s">
        <v>52</v>
      </c>
    </row>
    <row r="8" spans="1:9" x14ac:dyDescent="0.15">
      <c r="C8" t="s">
        <v>53</v>
      </c>
    </row>
    <row r="9" spans="1:9" x14ac:dyDescent="0.15">
      <c r="A9" t="s">
        <v>61</v>
      </c>
    </row>
    <row r="10" spans="1:9" x14ac:dyDescent="0.15">
      <c r="A10">
        <v>-10000</v>
      </c>
      <c r="B10">
        <v>-29.999999999999901</v>
      </c>
      <c r="C10">
        <v>-19.999999999999901</v>
      </c>
      <c r="D10">
        <v>19.999999999999901</v>
      </c>
      <c r="E10">
        <v>29.999999999999901</v>
      </c>
      <c r="F10">
        <v>49.999999999999901</v>
      </c>
      <c r="G10">
        <v>1000000</v>
      </c>
    </row>
    <row r="12" spans="1:9" x14ac:dyDescent="0.15">
      <c r="H12">
        <v>50</v>
      </c>
    </row>
    <row r="14" spans="1:9" x14ac:dyDescent="0.15">
      <c r="H14">
        <v>-30</v>
      </c>
      <c r="I14">
        <v>-20</v>
      </c>
    </row>
    <row r="15" spans="1:9" x14ac:dyDescent="0.15">
      <c r="C15" t="s">
        <v>55</v>
      </c>
      <c r="H15">
        <v>-20</v>
      </c>
      <c r="I15">
        <v>-15</v>
      </c>
    </row>
    <row r="16" spans="1:9" x14ac:dyDescent="0.15">
      <c r="C16" t="s">
        <v>56</v>
      </c>
      <c r="H16">
        <v>20</v>
      </c>
      <c r="I16">
        <v>15</v>
      </c>
    </row>
    <row r="17" spans="1:12" x14ac:dyDescent="0.15">
      <c r="C17" t="s">
        <v>57</v>
      </c>
      <c r="H17">
        <v>30</v>
      </c>
      <c r="I17">
        <v>20</v>
      </c>
    </row>
    <row r="18" spans="1:12" x14ac:dyDescent="0.15">
      <c r="C18" t="s">
        <v>58</v>
      </c>
      <c r="H18">
        <v>50</v>
      </c>
      <c r="I18">
        <v>30</v>
      </c>
    </row>
    <row r="19" spans="1:12" x14ac:dyDescent="0.15">
      <c r="C19" t="s">
        <v>59</v>
      </c>
    </row>
    <row r="20" spans="1:12" x14ac:dyDescent="0.15">
      <c r="C20" t="s">
        <v>60</v>
      </c>
    </row>
    <row r="26" spans="1:12" x14ac:dyDescent="0.15">
      <c r="A26" t="s">
        <v>65</v>
      </c>
      <c r="B26" t="s">
        <v>62</v>
      </c>
      <c r="C26" t="s">
        <v>65</v>
      </c>
      <c r="D26" t="s">
        <v>62</v>
      </c>
      <c r="E26" t="s">
        <v>65</v>
      </c>
      <c r="F26" t="s">
        <v>62</v>
      </c>
      <c r="G26" t="s">
        <v>65</v>
      </c>
      <c r="H26" t="s">
        <v>62</v>
      </c>
      <c r="I26" t="s">
        <v>65</v>
      </c>
      <c r="J26" t="s">
        <v>62</v>
      </c>
      <c r="K26" t="s">
        <v>65</v>
      </c>
      <c r="L26" t="s">
        <v>62</v>
      </c>
    </row>
    <row r="27" spans="1:12" x14ac:dyDescent="0.15">
      <c r="A27" t="s">
        <v>69</v>
      </c>
      <c r="B27" t="s">
        <v>63</v>
      </c>
      <c r="C27" t="s">
        <v>70</v>
      </c>
      <c r="D27" t="str">
        <f>+B27</f>
        <v>男</v>
      </c>
      <c r="E27" t="s">
        <v>71</v>
      </c>
      <c r="F27" t="str">
        <f>+D27</f>
        <v>男</v>
      </c>
      <c r="G27" t="s">
        <v>72</v>
      </c>
      <c r="H27" t="str">
        <f>+F27</f>
        <v>男</v>
      </c>
      <c r="I27" t="s">
        <v>73</v>
      </c>
      <c r="J27" t="str">
        <f>+H27</f>
        <v>男</v>
      </c>
      <c r="K27" t="s">
        <v>68</v>
      </c>
      <c r="L27" t="str">
        <f>+J27</f>
        <v>男</v>
      </c>
    </row>
    <row r="28" spans="1:12" x14ac:dyDescent="0.15">
      <c r="A28" t="s">
        <v>66</v>
      </c>
      <c r="B28" t="str">
        <f>+B26</f>
        <v>sex</v>
      </c>
      <c r="C28" t="s">
        <v>66</v>
      </c>
      <c r="D28" t="str">
        <f>+D26</f>
        <v>sex</v>
      </c>
      <c r="E28" t="s">
        <v>66</v>
      </c>
      <c r="F28" t="str">
        <f>+F26</f>
        <v>sex</v>
      </c>
      <c r="G28" t="s">
        <v>66</v>
      </c>
      <c r="H28" t="str">
        <f>+H26</f>
        <v>sex</v>
      </c>
      <c r="I28" t="s">
        <v>66</v>
      </c>
      <c r="J28" t="str">
        <f>+J26</f>
        <v>sex</v>
      </c>
      <c r="K28" t="s">
        <v>66</v>
      </c>
      <c r="L28" t="str">
        <f>+L26</f>
        <v>sex</v>
      </c>
    </row>
    <row r="29" spans="1:12" x14ac:dyDescent="0.15">
      <c r="A29" t="s">
        <v>69</v>
      </c>
      <c r="B29" t="str">
        <f>+B27</f>
        <v>男</v>
      </c>
      <c r="C29" t="s">
        <v>70</v>
      </c>
      <c r="D29" t="str">
        <f>+D27</f>
        <v>男</v>
      </c>
      <c r="E29" t="s">
        <v>71</v>
      </c>
      <c r="F29" t="str">
        <f>+F27</f>
        <v>男</v>
      </c>
      <c r="G29" t="s">
        <v>72</v>
      </c>
      <c r="H29" t="str">
        <f>+H27</f>
        <v>男</v>
      </c>
      <c r="I29" t="s">
        <v>73</v>
      </c>
      <c r="J29" t="str">
        <f>+J27</f>
        <v>男</v>
      </c>
      <c r="K29" t="s">
        <v>68</v>
      </c>
      <c r="L29" t="str">
        <f>+L27</f>
        <v>男</v>
      </c>
    </row>
    <row r="30" spans="1:12" x14ac:dyDescent="0.15">
      <c r="A30" t="s">
        <v>67</v>
      </c>
      <c r="B30" t="str">
        <f>+B28</f>
        <v>sex</v>
      </c>
      <c r="C30" t="s">
        <v>67</v>
      </c>
      <c r="D30" t="str">
        <f>+D28</f>
        <v>sex</v>
      </c>
      <c r="E30" t="s">
        <v>67</v>
      </c>
      <c r="F30" t="str">
        <f>+F28</f>
        <v>sex</v>
      </c>
      <c r="G30" t="s">
        <v>67</v>
      </c>
      <c r="H30" t="str">
        <f>+H28</f>
        <v>sex</v>
      </c>
      <c r="I30" t="s">
        <v>67</v>
      </c>
      <c r="J30" t="str">
        <f>+J28</f>
        <v>sex</v>
      </c>
      <c r="K30" t="s">
        <v>67</v>
      </c>
      <c r="L30" t="str">
        <f>+L28</f>
        <v>sex</v>
      </c>
    </row>
    <row r="31" spans="1:12" x14ac:dyDescent="0.15">
      <c r="A31" t="s">
        <v>69</v>
      </c>
      <c r="B31" t="str">
        <f>+B29</f>
        <v>男</v>
      </c>
      <c r="C31" t="s">
        <v>70</v>
      </c>
      <c r="D31" t="str">
        <f>+D29</f>
        <v>男</v>
      </c>
      <c r="E31" t="s">
        <v>71</v>
      </c>
      <c r="F31" t="str">
        <f>+F29</f>
        <v>男</v>
      </c>
      <c r="G31" t="s">
        <v>72</v>
      </c>
      <c r="H31" t="str">
        <f>+H29</f>
        <v>男</v>
      </c>
      <c r="I31" t="s">
        <v>73</v>
      </c>
      <c r="J31" t="str">
        <f>+J29</f>
        <v>男</v>
      </c>
      <c r="K31" t="s">
        <v>68</v>
      </c>
      <c r="L31" t="str">
        <f>+L29</f>
        <v>男</v>
      </c>
    </row>
    <row r="32" spans="1:12" x14ac:dyDescent="0.15">
      <c r="A32" s="1"/>
      <c r="B32" s="1"/>
      <c r="C32" s="1"/>
      <c r="D32" s="1"/>
      <c r="E32" s="1"/>
      <c r="F32" s="1"/>
      <c r="G32" s="1"/>
      <c r="H32" s="1"/>
      <c r="I32" s="1"/>
      <c r="J32" s="1"/>
      <c r="K32" s="1"/>
      <c r="L32" s="1"/>
    </row>
    <row r="33" spans="1:12" x14ac:dyDescent="0.15">
      <c r="A33" t="s">
        <v>65</v>
      </c>
      <c r="B33" t="s">
        <v>62</v>
      </c>
      <c r="C33" t="s">
        <v>65</v>
      </c>
      <c r="D33" t="s">
        <v>62</v>
      </c>
      <c r="E33" t="s">
        <v>65</v>
      </c>
      <c r="F33" t="s">
        <v>62</v>
      </c>
      <c r="G33" t="s">
        <v>65</v>
      </c>
      <c r="H33" t="s">
        <v>62</v>
      </c>
      <c r="I33" t="s">
        <v>65</v>
      </c>
      <c r="J33" t="s">
        <v>62</v>
      </c>
      <c r="K33" t="s">
        <v>65</v>
      </c>
      <c r="L33" t="s">
        <v>62</v>
      </c>
    </row>
    <row r="34" spans="1:12" x14ac:dyDescent="0.15">
      <c r="A34" t="s">
        <v>69</v>
      </c>
      <c r="B34" t="s">
        <v>64</v>
      </c>
      <c r="C34" t="s">
        <v>70</v>
      </c>
      <c r="D34" t="str">
        <f>+B34</f>
        <v>女</v>
      </c>
      <c r="E34" t="s">
        <v>71</v>
      </c>
      <c r="F34" t="str">
        <f>+D34</f>
        <v>女</v>
      </c>
      <c r="G34" t="s">
        <v>72</v>
      </c>
      <c r="H34" t="str">
        <f>+F34</f>
        <v>女</v>
      </c>
      <c r="I34" t="s">
        <v>73</v>
      </c>
      <c r="J34" t="str">
        <f>+H34</f>
        <v>女</v>
      </c>
      <c r="K34" t="s">
        <v>68</v>
      </c>
      <c r="L34" t="str">
        <f>+J34</f>
        <v>女</v>
      </c>
    </row>
    <row r="35" spans="1:12" x14ac:dyDescent="0.15">
      <c r="A35" t="s">
        <v>66</v>
      </c>
      <c r="B35" t="str">
        <f>+B33</f>
        <v>sex</v>
      </c>
      <c r="C35" t="s">
        <v>66</v>
      </c>
      <c r="D35" t="str">
        <f>+D33</f>
        <v>sex</v>
      </c>
      <c r="E35" t="s">
        <v>66</v>
      </c>
      <c r="F35" t="str">
        <f>+F33</f>
        <v>sex</v>
      </c>
      <c r="G35" t="s">
        <v>66</v>
      </c>
      <c r="H35" t="str">
        <f>+H33</f>
        <v>sex</v>
      </c>
      <c r="I35" t="s">
        <v>66</v>
      </c>
      <c r="J35" t="str">
        <f>+J33</f>
        <v>sex</v>
      </c>
      <c r="K35" t="s">
        <v>66</v>
      </c>
      <c r="L35" t="str">
        <f>+L33</f>
        <v>sex</v>
      </c>
    </row>
    <row r="36" spans="1:12" x14ac:dyDescent="0.15">
      <c r="A36" t="s">
        <v>69</v>
      </c>
      <c r="B36" t="str">
        <f>+B34</f>
        <v>女</v>
      </c>
      <c r="C36" t="s">
        <v>70</v>
      </c>
      <c r="D36" t="str">
        <f>+D34</f>
        <v>女</v>
      </c>
      <c r="E36" t="s">
        <v>71</v>
      </c>
      <c r="F36" t="str">
        <f>+F34</f>
        <v>女</v>
      </c>
      <c r="G36" t="s">
        <v>72</v>
      </c>
      <c r="H36" t="str">
        <f>+H34</f>
        <v>女</v>
      </c>
      <c r="I36" t="s">
        <v>73</v>
      </c>
      <c r="J36" t="str">
        <f>+J34</f>
        <v>女</v>
      </c>
      <c r="K36" t="s">
        <v>68</v>
      </c>
      <c r="L36" t="str">
        <f>+L34</f>
        <v>女</v>
      </c>
    </row>
    <row r="37" spans="1:12" x14ac:dyDescent="0.15">
      <c r="A37" t="s">
        <v>67</v>
      </c>
      <c r="B37" t="str">
        <f>+B35</f>
        <v>sex</v>
      </c>
      <c r="C37" t="s">
        <v>67</v>
      </c>
      <c r="D37" t="str">
        <f>+D35</f>
        <v>sex</v>
      </c>
      <c r="E37" t="s">
        <v>67</v>
      </c>
      <c r="F37" t="str">
        <f>+F35</f>
        <v>sex</v>
      </c>
      <c r="G37" t="s">
        <v>67</v>
      </c>
      <c r="H37" t="str">
        <f>+H35</f>
        <v>sex</v>
      </c>
      <c r="I37" t="s">
        <v>67</v>
      </c>
      <c r="J37" t="str">
        <f>+J35</f>
        <v>sex</v>
      </c>
      <c r="K37" t="s">
        <v>67</v>
      </c>
      <c r="L37" t="str">
        <f>+L35</f>
        <v>sex</v>
      </c>
    </row>
    <row r="38" spans="1:12" x14ac:dyDescent="0.15">
      <c r="A38" t="s">
        <v>69</v>
      </c>
      <c r="B38" t="s">
        <v>79</v>
      </c>
      <c r="C38" t="s">
        <v>70</v>
      </c>
      <c r="D38" t="str">
        <f>+D36</f>
        <v>女</v>
      </c>
      <c r="E38" t="s">
        <v>71</v>
      </c>
      <c r="F38" t="str">
        <f>+F36</f>
        <v>女</v>
      </c>
      <c r="G38" t="s">
        <v>72</v>
      </c>
      <c r="H38" t="str">
        <f>+H36</f>
        <v>女</v>
      </c>
      <c r="I38" t="s">
        <v>73</v>
      </c>
      <c r="J38" t="str">
        <f>+J36</f>
        <v>女</v>
      </c>
      <c r="K38" t="s">
        <v>68</v>
      </c>
      <c r="L38" t="str">
        <f>+L36</f>
        <v>女</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13</vt:i4>
      </vt:variant>
      <vt:variant>
        <vt:lpstr>グラフ</vt:lpstr>
      </vt:variant>
      <vt:variant>
        <vt:i4>4</vt:i4>
      </vt:variant>
      <vt:variant>
        <vt:lpstr>名前付き一覧</vt:lpstr>
      </vt:variant>
      <vt:variant>
        <vt:i4>9</vt:i4>
      </vt:variant>
    </vt:vector>
  </HeadingPairs>
  <TitlesOfParts>
    <vt:vector size="26" baseType="lpstr">
      <vt:lpstr>入力シート1</vt:lpstr>
      <vt:lpstr>入力シート2</vt:lpstr>
      <vt:lpstr>入力シート3</vt:lpstr>
      <vt:lpstr>入力シート4</vt:lpstr>
      <vt:lpstr>入力シート5</vt:lpstr>
      <vt:lpstr>入力シート6</vt:lpstr>
      <vt:lpstr>グラフを描く</vt:lpstr>
      <vt:lpstr>GraphData</vt:lpstr>
      <vt:lpstr>DropDownList</vt:lpstr>
      <vt:lpstr>Height</vt:lpstr>
      <vt:lpstr>StdBW</vt:lpstr>
      <vt:lpstr>BMI LMS</vt:lpstr>
      <vt:lpstr>readme</vt:lpstr>
      <vt:lpstr>男児 (幼児)</vt:lpstr>
      <vt:lpstr>男児</vt:lpstr>
      <vt:lpstr>女児(幼児)</vt:lpstr>
      <vt:lpstr>女児</vt:lpstr>
      <vt:lpstr>Hfemalemean</vt:lpstr>
      <vt:lpstr>Hfemalesd</vt:lpstr>
      <vt:lpstr>Hmalemean</vt:lpstr>
      <vt:lpstr>Hmalesd</vt:lpstr>
      <vt:lpstr>itoOI</vt:lpstr>
      <vt:lpstr>muratafemale</vt:lpstr>
      <vt:lpstr>muratamale</vt:lpstr>
      <vt:lpstr>num</vt:lpstr>
      <vt:lpstr>シート名</vt:lpstr>
    </vt:vector>
  </TitlesOfParts>
  <Company>北見赤十字病院</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order-d</dc:creator>
  <cp:lastModifiedBy>善也 伊藤</cp:lastModifiedBy>
  <cp:lastPrinted>2018-04-12T05:51:05Z</cp:lastPrinted>
  <dcterms:created xsi:type="dcterms:W3CDTF">2009-09-28T05:43:30Z</dcterms:created>
  <dcterms:modified xsi:type="dcterms:W3CDTF">2025-05-25T04:53:35Z</dcterms:modified>
</cp:coreProperties>
</file>